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b033ab1a523f646/Desktop/Retailpulse Analytis project/04_Dashboard_Final/"/>
    </mc:Choice>
  </mc:AlternateContent>
  <xr:revisionPtr revIDLastSave="2183" documentId="11_2843ACB7812B31C5BB9603D6C66FF8B7D696DDFB" xr6:coauthVersionLast="47" xr6:coauthVersionMax="47" xr10:uidLastSave="{BA8B257B-DE32-4CC8-8E6A-0C7A95D97EC0}"/>
  <bookViews>
    <workbookView xWindow="-108" yWindow="-108" windowWidth="23256" windowHeight="12456" firstSheet="6" activeTab="9" xr2:uid="{00000000-000D-0000-FFFF-FFFF00000000}"/>
  </bookViews>
  <sheets>
    <sheet name="Dashboard" sheetId="13" r:id="rId1"/>
    <sheet name="Read Me" sheetId="1" r:id="rId2"/>
    <sheet name="Cleaned Data" sheetId="3" r:id="rId3"/>
    <sheet name="KPI_Definitions" sheetId="4" r:id="rId4"/>
    <sheet name="Insight_Workings" sheetId="5" r:id="rId5"/>
    <sheet name="Pivot_MarginByRegionCat" sheetId="6" r:id="rId6"/>
    <sheet name="Pivot_DiscountByRegionCat" sheetId="12" r:id="rId7"/>
    <sheet name="_x0009_Pivot_MonthlyTrend" sheetId="10" r:id="rId8"/>
    <sheet name="Forecast_Data" sheetId="14" r:id="rId9"/>
    <sheet name="Raw Data" sheetId="2" r:id="rId10"/>
  </sheets>
  <definedNames>
    <definedName name="_xlnm._FilterDatabase" localSheetId="9" hidden="1">'Raw Data'!$A$1:$L$6599</definedName>
    <definedName name="Slicer_Category">#N/A</definedName>
    <definedName name="Slicer_Region">#N/A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3" l="1"/>
  <c r="G4" i="14"/>
  <c r="G5" i="14"/>
  <c r="B16" i="5"/>
  <c r="B15" i="5"/>
  <c r="E26" i="14"/>
  <c r="E27" i="14" s="1"/>
  <c r="E28" i="14" s="1"/>
  <c r="G6" i="14"/>
  <c r="D27" i="14"/>
  <c r="D28" i="14"/>
  <c r="D26" i="14"/>
  <c r="B3" i="13"/>
  <c r="K9" i="13"/>
  <c r="M6027" i="3"/>
  <c r="N6027" i="3" s="1"/>
  <c r="O6027" i="3" s="1"/>
  <c r="M6394" i="3"/>
  <c r="N6394" i="3" s="1"/>
  <c r="O6394" i="3" s="1"/>
  <c r="M5008" i="3"/>
  <c r="N5008" i="3" s="1"/>
  <c r="O5008" i="3" s="1"/>
  <c r="M2697" i="3"/>
  <c r="N2697" i="3" s="1"/>
  <c r="O2697" i="3" s="1"/>
  <c r="M1712" i="3"/>
  <c r="N1712" i="3" s="1"/>
  <c r="O1712" i="3" s="1"/>
  <c r="M6001" i="3"/>
  <c r="N6001" i="3" s="1"/>
  <c r="O6001" i="3" s="1"/>
  <c r="M3635" i="3"/>
  <c r="N3635" i="3" s="1"/>
  <c r="O3635" i="3" s="1"/>
  <c r="M80" i="3"/>
  <c r="N80" i="3" s="1"/>
  <c r="O80" i="3" s="1"/>
  <c r="M2439" i="3"/>
  <c r="N2439" i="3" s="1"/>
  <c r="O2439" i="3" s="1"/>
  <c r="M2988" i="3"/>
  <c r="N2988" i="3" s="1"/>
  <c r="O2988" i="3" s="1"/>
  <c r="M2087" i="3"/>
  <c r="N2087" i="3" s="1"/>
  <c r="O2087" i="3" s="1"/>
  <c r="M458" i="3"/>
  <c r="N458" i="3" s="1"/>
  <c r="O458" i="3" s="1"/>
  <c r="M6102" i="3"/>
  <c r="N6102" i="3" s="1"/>
  <c r="O6102" i="3" s="1"/>
  <c r="M499" i="3"/>
  <c r="N499" i="3" s="1"/>
  <c r="O499" i="3" s="1"/>
  <c r="M2408" i="3"/>
  <c r="N2408" i="3" s="1"/>
  <c r="O2408" i="3" s="1"/>
  <c r="M2281" i="3"/>
  <c r="N2281" i="3" s="1"/>
  <c r="O2281" i="3" s="1"/>
  <c r="M3159" i="3"/>
  <c r="N3159" i="3" s="1"/>
  <c r="O3159" i="3" s="1"/>
  <c r="M2112" i="3"/>
  <c r="N2112" i="3" s="1"/>
  <c r="O2112" i="3" s="1"/>
  <c r="M5721" i="3"/>
  <c r="N5721" i="3" s="1"/>
  <c r="O5721" i="3" s="1"/>
  <c r="M3570" i="3"/>
  <c r="N3570" i="3" s="1"/>
  <c r="O3570" i="3" s="1"/>
  <c r="M2618" i="3"/>
  <c r="N2618" i="3" s="1"/>
  <c r="O2618" i="3" s="1"/>
  <c r="M3545" i="3"/>
  <c r="N3545" i="3" s="1"/>
  <c r="O3545" i="3" s="1"/>
  <c r="M2366" i="3"/>
  <c r="N2366" i="3" s="1"/>
  <c r="O2366" i="3" s="1"/>
  <c r="M389" i="3"/>
  <c r="N389" i="3" s="1"/>
  <c r="O389" i="3" s="1"/>
  <c r="M4359" i="3"/>
  <c r="N4359" i="3" s="1"/>
  <c r="O4359" i="3" s="1"/>
  <c r="M1719" i="3"/>
  <c r="N1719" i="3" s="1"/>
  <c r="O1719" i="3" s="1"/>
  <c r="M6277" i="3"/>
  <c r="N6277" i="3" s="1"/>
  <c r="O6277" i="3" s="1"/>
  <c r="M1558" i="3"/>
  <c r="N1558" i="3" s="1"/>
  <c r="O1558" i="3" s="1"/>
  <c r="M6221" i="3"/>
  <c r="N6221" i="3" s="1"/>
  <c r="O6221" i="3" s="1"/>
  <c r="M2996" i="3"/>
  <c r="N2996" i="3" s="1"/>
  <c r="O2996" i="3" s="1"/>
  <c r="M4240" i="3"/>
  <c r="N4240" i="3" s="1"/>
  <c r="O4240" i="3" s="1"/>
  <c r="M4784" i="3"/>
  <c r="N4784" i="3" s="1"/>
  <c r="O4784" i="3" s="1"/>
  <c r="M4512" i="3"/>
  <c r="N4512" i="3" s="1"/>
  <c r="O4512" i="3" s="1"/>
  <c r="M1396" i="3"/>
  <c r="N1396" i="3" s="1"/>
  <c r="O1396" i="3" s="1"/>
  <c r="M6060" i="3"/>
  <c r="N6060" i="3" s="1"/>
  <c r="O6060" i="3" s="1"/>
  <c r="M4116" i="3"/>
  <c r="N4116" i="3" s="1"/>
  <c r="O4116" i="3" s="1"/>
  <c r="M4428" i="3"/>
  <c r="N4428" i="3" s="1"/>
  <c r="O4428" i="3" s="1"/>
  <c r="M2771" i="3"/>
  <c r="N2771" i="3" s="1"/>
  <c r="O2771" i="3" s="1"/>
  <c r="M3753" i="3"/>
  <c r="N3753" i="3" s="1"/>
  <c r="O3753" i="3" s="1"/>
  <c r="M2503" i="3"/>
  <c r="N2503" i="3" s="1"/>
  <c r="O2503" i="3" s="1"/>
  <c r="M4789" i="3"/>
  <c r="N4789" i="3" s="1"/>
  <c r="O4789" i="3" s="1"/>
  <c r="M3211" i="3"/>
  <c r="N3211" i="3" s="1"/>
  <c r="O3211" i="3" s="1"/>
  <c r="M1367" i="3"/>
  <c r="N1367" i="3" s="1"/>
  <c r="O1367" i="3" s="1"/>
  <c r="M2940" i="3"/>
  <c r="N2940" i="3" s="1"/>
  <c r="O2940" i="3" s="1"/>
  <c r="M1321" i="3"/>
  <c r="N1321" i="3" s="1"/>
  <c r="O1321" i="3" s="1"/>
  <c r="M6189" i="3"/>
  <c r="N6189" i="3" s="1"/>
  <c r="O6189" i="3" s="1"/>
  <c r="M5876" i="3"/>
  <c r="N5876" i="3" s="1"/>
  <c r="O5876" i="3" s="1"/>
  <c r="M2134" i="3"/>
  <c r="N2134" i="3" s="1"/>
  <c r="O2134" i="3" s="1"/>
  <c r="M3436" i="3"/>
  <c r="N3436" i="3" s="1"/>
  <c r="O3436" i="3" s="1"/>
  <c r="M137" i="3"/>
  <c r="N137" i="3" s="1"/>
  <c r="O137" i="3" s="1"/>
  <c r="M1465" i="3"/>
  <c r="N1465" i="3" s="1"/>
  <c r="O1465" i="3" s="1"/>
  <c r="M5219" i="3"/>
  <c r="N5219" i="3" s="1"/>
  <c r="O5219" i="3" s="1"/>
  <c r="M1646" i="3"/>
  <c r="N1646" i="3" s="1"/>
  <c r="O1646" i="3" s="1"/>
  <c r="M1275" i="3"/>
  <c r="N1275" i="3" s="1"/>
  <c r="O1275" i="3" s="1"/>
  <c r="M494" i="3"/>
  <c r="N494" i="3" s="1"/>
  <c r="O494" i="3" s="1"/>
  <c r="M3419" i="3"/>
  <c r="N3419" i="3" s="1"/>
  <c r="O3419" i="3" s="1"/>
  <c r="M1848" i="3"/>
  <c r="N1848" i="3" s="1"/>
  <c r="O1848" i="3" s="1"/>
  <c r="M3225" i="3"/>
  <c r="N3225" i="3" s="1"/>
  <c r="O3225" i="3" s="1"/>
  <c r="M2978" i="3"/>
  <c r="N2978" i="3" s="1"/>
  <c r="O2978" i="3" s="1"/>
  <c r="M336" i="3"/>
  <c r="N336" i="3" s="1"/>
  <c r="O336" i="3" s="1"/>
  <c r="M2123" i="3"/>
  <c r="N2123" i="3" s="1"/>
  <c r="O2123" i="3" s="1"/>
  <c r="M4739" i="3"/>
  <c r="N4739" i="3" s="1"/>
  <c r="O4739" i="3" s="1"/>
  <c r="M252" i="3"/>
  <c r="N252" i="3" s="1"/>
  <c r="O252" i="3" s="1"/>
  <c r="Q1434" i="3"/>
  <c r="Q2388" i="3"/>
  <c r="Q6222" i="3"/>
  <c r="Q2191" i="3"/>
  <c r="Q2532" i="3"/>
  <c r="Q3155" i="3"/>
  <c r="Q98" i="3"/>
  <c r="Q4211" i="3"/>
  <c r="Q4694" i="3"/>
  <c r="Q4347" i="3"/>
  <c r="Q2259" i="3"/>
  <c r="Q6479" i="3"/>
  <c r="Q5925" i="3"/>
  <c r="Q6023" i="3"/>
  <c r="Q2183" i="3"/>
  <c r="Q6424" i="3"/>
  <c r="Q976" i="3"/>
  <c r="Q860" i="3"/>
  <c r="Q2826" i="3"/>
  <c r="Q2651" i="3"/>
  <c r="Q3476" i="3"/>
  <c r="Q5702" i="3"/>
  <c r="Q6295" i="3"/>
  <c r="Q6142" i="3"/>
  <c r="Q2521" i="3"/>
  <c r="Q4759" i="3"/>
  <c r="Q5712" i="3"/>
  <c r="Q1680" i="3"/>
  <c r="Q4325" i="3"/>
  <c r="Q1648" i="3"/>
  <c r="Q96" i="3"/>
  <c r="Q3313" i="3"/>
  <c r="Q1977" i="3"/>
  <c r="Q4509" i="3"/>
  <c r="Q1581" i="3"/>
  <c r="Q2447" i="3"/>
  <c r="Q1062" i="3"/>
  <c r="Q2572" i="3"/>
  <c r="Q3731" i="3"/>
  <c r="Q769" i="3"/>
  <c r="Q949" i="3"/>
  <c r="Q4692" i="3"/>
  <c r="Q1904" i="3"/>
  <c r="Q2762" i="3"/>
  <c r="Q4776" i="3"/>
  <c r="Q2519" i="3"/>
  <c r="Q1534" i="3"/>
  <c r="Q5700" i="3"/>
  <c r="Q4566" i="3"/>
  <c r="Q997" i="3"/>
  <c r="Q2882" i="3"/>
  <c r="Q330" i="3"/>
  <c r="Q318" i="3"/>
  <c r="Q4362" i="3"/>
  <c r="Q4710" i="3"/>
  <c r="Q2186" i="3"/>
  <c r="Q5082" i="3"/>
  <c r="Q656" i="3"/>
  <c r="Q723" i="3"/>
  <c r="Q319" i="3"/>
  <c r="Q4110" i="3"/>
  <c r="Q4843" i="3"/>
  <c r="Q4707" i="3"/>
  <c r="Q2718" i="3"/>
  <c r="Q944" i="3"/>
  <c r="Q2456" i="3"/>
  <c r="Q2558" i="3"/>
  <c r="Q3465" i="3"/>
  <c r="Q2660" i="3"/>
  <c r="Q1670" i="3"/>
  <c r="Q1343" i="3"/>
  <c r="Q5437" i="3"/>
  <c r="Q3608" i="3"/>
  <c r="Q4833" i="3"/>
  <c r="Q1986" i="3"/>
  <c r="Q2261" i="3"/>
  <c r="Q4897" i="3"/>
  <c r="Q1706" i="3"/>
  <c r="Q3710" i="3"/>
  <c r="Q4827" i="3"/>
  <c r="Q6395" i="3"/>
  <c r="Q888" i="3"/>
  <c r="Q3015" i="3"/>
  <c r="Q1547" i="3"/>
  <c r="Q2709" i="3"/>
  <c r="Q2060" i="3"/>
  <c r="Q2881" i="3"/>
  <c r="Q1249" i="3"/>
  <c r="Q4514" i="3"/>
  <c r="Q5334" i="3"/>
  <c r="Q4714" i="3"/>
  <c r="Q5367" i="3"/>
  <c r="Q6080" i="3"/>
  <c r="Q3289" i="3"/>
  <c r="Q1345" i="3"/>
  <c r="Q5128" i="3"/>
  <c r="Q837" i="3"/>
  <c r="Q2907" i="3"/>
  <c r="Q2083" i="3"/>
  <c r="Q355" i="3"/>
  <c r="Q5726" i="3"/>
  <c r="Q2177" i="3"/>
  <c r="Q2197" i="3"/>
  <c r="Q3794" i="3"/>
  <c r="Q2851" i="3"/>
  <c r="Q2345" i="3"/>
  <c r="Q4854" i="3"/>
  <c r="Q6408" i="3"/>
  <c r="Q518" i="3"/>
  <c r="Q6364" i="3"/>
  <c r="Q909" i="3"/>
  <c r="Q5223" i="3"/>
  <c r="Q320" i="3"/>
  <c r="Q2789" i="3"/>
  <c r="Q1428" i="3"/>
  <c r="Q4945" i="3"/>
  <c r="Q3200" i="3"/>
  <c r="Q6255" i="3"/>
  <c r="Q6378" i="3"/>
  <c r="Q2254" i="3"/>
  <c r="Q2966" i="3"/>
  <c r="Q3707" i="3"/>
  <c r="Q3475" i="3"/>
  <c r="Q5976" i="3"/>
  <c r="Q4229" i="3"/>
  <c r="Q3063" i="3"/>
  <c r="Q3173" i="3"/>
  <c r="Q102" i="3"/>
  <c r="Q5233" i="3"/>
  <c r="Q3990" i="3"/>
  <c r="Q2317" i="3"/>
  <c r="Q2435" i="3"/>
  <c r="Q5099" i="3"/>
  <c r="Q618" i="3"/>
  <c r="Q2584" i="3"/>
  <c r="Q2445" i="3"/>
  <c r="Q3836" i="3"/>
  <c r="Q5140" i="3"/>
  <c r="Q6156" i="3"/>
  <c r="Q3104" i="3"/>
  <c r="Q6316" i="3"/>
  <c r="Q3930" i="3"/>
  <c r="Q1744" i="3"/>
  <c r="Q2643" i="3"/>
  <c r="Q703" i="3"/>
  <c r="Q1042" i="3"/>
  <c r="Q3070" i="3"/>
  <c r="Q1834" i="3"/>
  <c r="Q4552" i="3"/>
  <c r="Q3425" i="3"/>
  <c r="Q5683" i="3"/>
  <c r="Q4593" i="3"/>
  <c r="Q5135" i="3"/>
  <c r="Q616" i="3"/>
  <c r="Q3698" i="3"/>
  <c r="Q1896" i="3"/>
  <c r="Q4122" i="3"/>
  <c r="Q1944" i="3"/>
  <c r="Q403" i="3"/>
  <c r="Q810" i="3"/>
  <c r="Q910" i="3"/>
  <c r="Q3886" i="3"/>
  <c r="Q4127" i="3"/>
  <c r="Q672" i="3"/>
  <c r="Q1930" i="3"/>
  <c r="Q402" i="3"/>
  <c r="Q5410" i="3"/>
  <c r="Q999" i="3"/>
  <c r="Q8" i="3"/>
  <c r="Q4698" i="3"/>
  <c r="Q3605" i="3"/>
  <c r="Q1218" i="3"/>
  <c r="Q543" i="3"/>
  <c r="Q3668" i="3"/>
  <c r="Q3979" i="3"/>
  <c r="Q3046" i="3"/>
  <c r="Q2248" i="3"/>
  <c r="Q1928" i="3"/>
  <c r="Q3122" i="3"/>
  <c r="Q4773" i="3"/>
  <c r="Q5237" i="3"/>
  <c r="Q1815" i="3"/>
  <c r="Q112" i="3"/>
  <c r="Q1660" i="3"/>
  <c r="Q6073" i="3"/>
  <c r="Q2838" i="3"/>
  <c r="Q3854" i="3"/>
  <c r="Q1026" i="3"/>
  <c r="Q1567" i="3"/>
  <c r="Q5153" i="3"/>
  <c r="Q563" i="3"/>
  <c r="Q50" i="3"/>
  <c r="Q6247" i="3"/>
  <c r="Q569" i="3"/>
  <c r="Q1501" i="3"/>
  <c r="Q5864" i="3"/>
  <c r="Q363" i="3"/>
  <c r="Q4693" i="3"/>
  <c r="Q3061" i="3"/>
  <c r="Q3576" i="3"/>
  <c r="Q6393" i="3"/>
  <c r="Q2265" i="3"/>
  <c r="Q899" i="3"/>
  <c r="Q3317" i="3"/>
  <c r="Q1776" i="3"/>
  <c r="Q30" i="3"/>
  <c r="Q5818" i="3"/>
  <c r="Q2127" i="3"/>
  <c r="Q5332" i="3"/>
  <c r="Q1198" i="3"/>
  <c r="Q3343" i="3"/>
  <c r="Q6272" i="3"/>
  <c r="Q5449" i="3"/>
  <c r="Q6036" i="3"/>
  <c r="Q2092" i="3"/>
  <c r="Q5989" i="3"/>
  <c r="Q1004" i="3"/>
  <c r="Q5445" i="3"/>
  <c r="Q6118" i="3"/>
  <c r="Q1542" i="3"/>
  <c r="Q2070" i="3"/>
  <c r="Q6139" i="3"/>
  <c r="Q2000" i="3"/>
  <c r="Q3787" i="3"/>
  <c r="Q1854" i="3"/>
  <c r="Q4570" i="3"/>
  <c r="Q5211" i="3"/>
  <c r="Q139" i="3"/>
  <c r="Q724" i="3"/>
  <c r="Q4131" i="3"/>
  <c r="Q3174" i="3"/>
  <c r="Q6390" i="3"/>
  <c r="Q3224" i="3"/>
  <c r="Q2641" i="3"/>
  <c r="Q108" i="3"/>
  <c r="Q2870" i="3"/>
  <c r="Q3954" i="3"/>
  <c r="Q405" i="3"/>
  <c r="Q2190" i="3"/>
  <c r="Q2509" i="3"/>
  <c r="Q2283" i="3"/>
  <c r="Q6437" i="3"/>
  <c r="Q4256" i="3"/>
  <c r="Q5618" i="3"/>
  <c r="Q5835" i="3"/>
  <c r="Q801" i="3"/>
  <c r="Q3249" i="3"/>
  <c r="Q1782" i="3"/>
  <c r="Q1599" i="3"/>
  <c r="Q5328" i="3"/>
  <c r="Q6326" i="3"/>
  <c r="Q4864" i="3"/>
  <c r="Q5810" i="3"/>
  <c r="Q5499" i="3"/>
  <c r="Q760" i="3"/>
  <c r="Q2534" i="3"/>
  <c r="Q4048" i="3"/>
  <c r="Q2338" i="3"/>
  <c r="Q3614" i="3"/>
  <c r="Q3410" i="3"/>
  <c r="Q3490" i="3"/>
  <c r="Q1642" i="3"/>
  <c r="Q5192" i="3"/>
  <c r="Q3164" i="3"/>
  <c r="Q6015" i="3"/>
  <c r="Q4997" i="3"/>
  <c r="Q5444" i="3"/>
  <c r="Q989" i="3"/>
  <c r="Q1919" i="3"/>
  <c r="Q1072" i="3"/>
  <c r="Q2830" i="3"/>
  <c r="Q3585" i="3"/>
  <c r="Q1935" i="3"/>
  <c r="Q1985" i="3"/>
  <c r="Q281" i="3"/>
  <c r="Q4965" i="3"/>
  <c r="Q3303" i="3"/>
  <c r="Q3430" i="3"/>
  <c r="Q2932" i="3"/>
  <c r="Q3117" i="3"/>
  <c r="Q412" i="3"/>
  <c r="Q865" i="3"/>
  <c r="Q6180" i="3"/>
  <c r="Q2877" i="3"/>
  <c r="Q1173" i="3"/>
  <c r="Q2349" i="3"/>
  <c r="Q5655" i="3"/>
  <c r="Q238" i="3"/>
  <c r="Q203" i="3"/>
  <c r="Q4914" i="3"/>
  <c r="Q2612" i="3"/>
  <c r="Q3320" i="3"/>
  <c r="Q2544" i="3"/>
  <c r="Q5806" i="3"/>
  <c r="Q385" i="3"/>
  <c r="Q4655" i="3"/>
  <c r="Q2444" i="3"/>
  <c r="Q4473" i="3"/>
  <c r="Q985" i="3"/>
  <c r="Q2814" i="3"/>
  <c r="Q4190" i="3"/>
  <c r="Q1777" i="3"/>
  <c r="Q5355" i="3"/>
  <c r="Q3851" i="3"/>
  <c r="Q92" i="3"/>
  <c r="Q3009" i="3"/>
  <c r="Q3121" i="3"/>
  <c r="Q2840" i="3"/>
  <c r="Q5645" i="3"/>
  <c r="Q4632" i="3"/>
  <c r="Q5914" i="3"/>
  <c r="Q3584" i="3"/>
  <c r="Q1580" i="3"/>
  <c r="Q4910" i="3"/>
  <c r="Q384" i="3"/>
  <c r="Q435" i="3"/>
  <c r="Q4853" i="3"/>
  <c r="Q875" i="3"/>
  <c r="Q1239" i="3"/>
  <c r="Q3033" i="3"/>
  <c r="Q1980" i="3"/>
  <c r="Q185" i="3"/>
  <c r="Q1461" i="3"/>
  <c r="Q2667" i="3"/>
  <c r="Q54" i="3"/>
  <c r="Q5065" i="3"/>
  <c r="Q4368" i="3"/>
  <c r="Q6162" i="3"/>
  <c r="Q3336" i="3"/>
  <c r="Q2844" i="3"/>
  <c r="Q2744" i="3"/>
  <c r="Q5544" i="3"/>
  <c r="Q3086" i="3"/>
  <c r="Q5922" i="3"/>
  <c r="Q4942" i="3"/>
  <c r="Q6054" i="3"/>
  <c r="Q117" i="3"/>
  <c r="Q106" i="3"/>
  <c r="Q59" i="3"/>
  <c r="Q2750" i="3"/>
  <c r="Q2289" i="3"/>
  <c r="Q439" i="3"/>
  <c r="Q1262" i="3"/>
  <c r="Q3792" i="3"/>
  <c r="Q3057" i="3"/>
  <c r="Q4561" i="3"/>
  <c r="Q6121" i="3"/>
  <c r="Q21" i="3"/>
  <c r="Q6061" i="3"/>
  <c r="Q6228" i="3"/>
  <c r="Q2210" i="3"/>
  <c r="Q2178" i="3"/>
  <c r="Q4264" i="3"/>
  <c r="Q4825" i="3"/>
  <c r="Q2221" i="3"/>
  <c r="Q851" i="3"/>
  <c r="Q1259" i="3"/>
  <c r="Q2610" i="3"/>
  <c r="Q3685" i="3"/>
  <c r="Q1859" i="3"/>
  <c r="Q4370" i="3"/>
  <c r="Q854" i="3"/>
  <c r="Q979" i="3"/>
  <c r="Q2386" i="3"/>
  <c r="Q253" i="3"/>
  <c r="Q6476" i="3"/>
  <c r="Q3109" i="3"/>
  <c r="Q495" i="3"/>
  <c r="Q4574" i="3"/>
  <c r="Q2855" i="3"/>
  <c r="Q4513" i="3"/>
  <c r="Q6384" i="3"/>
  <c r="Q686" i="3"/>
  <c r="Q678" i="3"/>
  <c r="Q267" i="3"/>
  <c r="Q1205" i="3"/>
  <c r="Q5659" i="3"/>
  <c r="Q3216" i="3"/>
  <c r="Q5040" i="3"/>
  <c r="Q6095" i="3"/>
  <c r="Q2069" i="3"/>
  <c r="Q18" i="3"/>
  <c r="Q459" i="3"/>
  <c r="Q313" i="3"/>
  <c r="Q3193" i="3"/>
  <c r="Q2908" i="3"/>
  <c r="Q6387" i="3"/>
  <c r="Q895" i="3"/>
  <c r="Q1211" i="3"/>
  <c r="Q4480" i="3"/>
  <c r="Q5716" i="3"/>
  <c r="Q4987" i="3"/>
  <c r="Q3418" i="3"/>
  <c r="Q3450" i="3"/>
  <c r="Q2765" i="3"/>
  <c r="Q1108" i="3"/>
  <c r="Q694" i="3"/>
  <c r="Q3557" i="3"/>
  <c r="Q2397" i="3"/>
  <c r="Q4432" i="3"/>
  <c r="Q5148" i="3"/>
  <c r="Q4721" i="3"/>
  <c r="Q3867" i="3"/>
  <c r="Q415" i="3"/>
  <c r="Q4234" i="3"/>
  <c r="Q3132" i="3"/>
  <c r="Q6186" i="3"/>
  <c r="Q176" i="3"/>
  <c r="Q4020" i="3"/>
  <c r="Q6208" i="3"/>
  <c r="Q2885" i="3"/>
  <c r="Q1193" i="3"/>
  <c r="Q839" i="3"/>
  <c r="Q726" i="3"/>
  <c r="Q6365" i="3"/>
  <c r="Q2413" i="3"/>
  <c r="Q5507" i="3"/>
  <c r="Q2739" i="3"/>
  <c r="Q332" i="3"/>
  <c r="Q2768" i="3"/>
  <c r="Q4901" i="3"/>
  <c r="Q4489" i="3"/>
  <c r="Q4189" i="3"/>
  <c r="Q2433" i="3"/>
  <c r="Q1836" i="3"/>
  <c r="Q2606" i="3"/>
  <c r="Q4524" i="3"/>
  <c r="Q456" i="3"/>
  <c r="Q3973" i="3"/>
  <c r="Q838" i="3"/>
  <c r="Q1714" i="3"/>
  <c r="Q4856" i="3"/>
  <c r="Q3138" i="3"/>
  <c r="Q2450" i="3"/>
  <c r="Q2786" i="3"/>
  <c r="Q3983" i="3"/>
  <c r="Q599" i="3"/>
  <c r="Q4095" i="3"/>
  <c r="Q4898" i="3"/>
  <c r="Q4536" i="3"/>
  <c r="Q4618" i="3"/>
  <c r="Q5380" i="3"/>
  <c r="Q3003" i="3"/>
  <c r="Q1240" i="3"/>
  <c r="Q4206" i="3"/>
  <c r="Q4633" i="3"/>
  <c r="Q5768" i="3"/>
  <c r="Q6238" i="3"/>
  <c r="Q4587" i="3"/>
  <c r="Q4935" i="3"/>
  <c r="Q1136" i="3"/>
  <c r="Q2613" i="3"/>
  <c r="Q3431" i="3"/>
  <c r="Q3889" i="3"/>
  <c r="Q6068" i="3"/>
  <c r="Q526" i="3"/>
  <c r="Q1116" i="3"/>
  <c r="Q4532" i="3"/>
  <c r="Q2365" i="3"/>
  <c r="Q1681" i="3"/>
  <c r="Q4166" i="3"/>
  <c r="Q5447" i="3"/>
  <c r="Q87" i="3"/>
  <c r="Q1178" i="3"/>
  <c r="Q201" i="3"/>
  <c r="Q1195" i="3"/>
  <c r="Q1525" i="3"/>
  <c r="Q6230" i="3"/>
  <c r="Q5842" i="3"/>
  <c r="Q4716" i="3"/>
  <c r="Q964" i="3"/>
  <c r="Q3829" i="3"/>
  <c r="Q25" i="3"/>
  <c r="Q5974" i="3"/>
  <c r="Q4230" i="3"/>
  <c r="Q1956" i="3"/>
  <c r="Q4668" i="3"/>
  <c r="Q3689" i="3"/>
  <c r="Q3622" i="3"/>
  <c r="Q2090" i="3"/>
  <c r="Q4057" i="3"/>
  <c r="Q3655" i="3"/>
  <c r="Q2637" i="3"/>
  <c r="Q3785" i="3"/>
  <c r="Q3005" i="3"/>
  <c r="Q3387" i="3"/>
  <c r="Q1845" i="3"/>
  <c r="Q5387" i="3"/>
  <c r="Q211" i="3"/>
  <c r="Q4993" i="3"/>
  <c r="Q1238" i="3"/>
  <c r="Q327" i="3"/>
  <c r="Q5228" i="3"/>
  <c r="Q3684" i="3"/>
  <c r="Q2960" i="3"/>
  <c r="Q6416" i="3"/>
  <c r="Q6014" i="3"/>
  <c r="Q5778" i="3"/>
  <c r="Q243" i="3"/>
  <c r="Q1143" i="3"/>
  <c r="Q3264" i="3"/>
  <c r="Q6125" i="3"/>
  <c r="Q3734" i="3"/>
  <c r="Q4309" i="3"/>
  <c r="Q4665" i="3"/>
  <c r="Q6212" i="3"/>
  <c r="Q5320" i="3"/>
  <c r="Q1245" i="3"/>
  <c r="Q4777" i="3"/>
  <c r="Q3722" i="3"/>
  <c r="Q4802" i="3"/>
  <c r="Q782" i="3"/>
  <c r="Q5699" i="3"/>
  <c r="Q873" i="3"/>
  <c r="Q3989" i="3"/>
  <c r="Q5703" i="3"/>
  <c r="Q738" i="3"/>
  <c r="Q1052" i="3"/>
  <c r="Q1630" i="3"/>
  <c r="Q3771" i="3"/>
  <c r="Q3839" i="3"/>
  <c r="Q3467" i="3"/>
  <c r="Q88" i="3"/>
  <c r="Q2284" i="3"/>
  <c r="Q284" i="3"/>
  <c r="Q5303" i="3"/>
  <c r="Q3355" i="3"/>
  <c r="Q4071" i="3"/>
  <c r="Q5595" i="3"/>
  <c r="Q5473" i="3"/>
  <c r="Q3228" i="3"/>
  <c r="Q5528" i="3"/>
  <c r="Q2846" i="3"/>
  <c r="Q4539" i="3"/>
  <c r="Q3971" i="3"/>
  <c r="Q5347" i="3"/>
  <c r="Q3781" i="3"/>
  <c r="Q2682" i="3"/>
  <c r="Q3682" i="3"/>
  <c r="Q6275" i="3"/>
  <c r="Q407" i="3"/>
  <c r="Q4128" i="3"/>
  <c r="Q5322" i="3"/>
  <c r="Q6120" i="3"/>
  <c r="Q4892" i="3"/>
  <c r="Q2467" i="3"/>
  <c r="Q6266" i="3"/>
  <c r="Q2031" i="3"/>
  <c r="Q2285" i="3"/>
  <c r="Q3573" i="3"/>
  <c r="Q4138" i="3"/>
  <c r="Q5643" i="3"/>
  <c r="Q6006" i="3"/>
  <c r="Q1789" i="3"/>
  <c r="Q3922" i="3"/>
  <c r="Q3075" i="3"/>
  <c r="Q780" i="3"/>
  <c r="Q1965" i="3"/>
  <c r="Q3942" i="3"/>
  <c r="Q1796" i="3"/>
  <c r="Q9" i="3"/>
  <c r="Q2382" i="3"/>
  <c r="Q4003" i="3"/>
  <c r="Q2674" i="3"/>
  <c r="Q6470" i="3"/>
  <c r="Q2904" i="3"/>
  <c r="Q473" i="3"/>
  <c r="Q6012" i="3"/>
  <c r="Q5779" i="3"/>
  <c r="Q5719" i="3"/>
  <c r="Q5363" i="3"/>
  <c r="Q1082" i="3"/>
  <c r="Q2452" i="3"/>
  <c r="Q1409" i="3"/>
  <c r="Q2574" i="3"/>
  <c r="Q3609" i="3"/>
  <c r="Q4834" i="3"/>
  <c r="Q1332" i="3"/>
  <c r="Q3743" i="3"/>
  <c r="Q4006" i="3"/>
  <c r="Q4239" i="3"/>
  <c r="Q4033" i="3"/>
  <c r="Q2358" i="3"/>
  <c r="Q2315" i="3"/>
  <c r="Q1263" i="3"/>
  <c r="Q4222" i="3"/>
  <c r="Q5549" i="3"/>
  <c r="Q507" i="3"/>
  <c r="Q1100" i="3"/>
  <c r="Q513" i="3"/>
  <c r="Q3595" i="3"/>
  <c r="Q5317" i="3"/>
  <c r="Q2944" i="3"/>
  <c r="Q4299" i="3"/>
  <c r="Q2913" i="3"/>
  <c r="Q3409" i="3"/>
  <c r="Q6069" i="3"/>
  <c r="Q1236" i="3"/>
  <c r="Q6137" i="3"/>
  <c r="Q2679" i="3"/>
  <c r="Q1873" i="3"/>
  <c r="Q5161" i="3"/>
  <c r="Q5992" i="3"/>
  <c r="Q4266" i="3"/>
  <c r="Q2723" i="3"/>
  <c r="Q159" i="3"/>
  <c r="Q2971" i="3"/>
  <c r="Q947" i="3"/>
  <c r="Q2352" i="3"/>
  <c r="Q208" i="3"/>
  <c r="Q4028" i="3"/>
  <c r="Q1104" i="3"/>
  <c r="Q3114" i="3"/>
  <c r="Q260" i="3"/>
  <c r="Q2807" i="3"/>
  <c r="Q3897" i="3"/>
  <c r="Q3773" i="3"/>
  <c r="Q5832" i="3"/>
  <c r="Q3575" i="3"/>
  <c r="Q2377" i="3"/>
  <c r="Q800" i="3"/>
  <c r="Q2854" i="3"/>
  <c r="Q131" i="3"/>
  <c r="Q3955" i="3"/>
  <c r="Q4872" i="3"/>
  <c r="Q3811" i="3"/>
  <c r="Q5737" i="3"/>
  <c r="Q2668" i="3"/>
  <c r="Q4528" i="3"/>
  <c r="Q2860" i="3"/>
  <c r="Q6229" i="3"/>
  <c r="Q5758" i="3"/>
  <c r="Q6062" i="3"/>
  <c r="Q3160" i="3"/>
  <c r="Q5877" i="3"/>
  <c r="Q1250" i="3"/>
  <c r="Q2737" i="3"/>
  <c r="Q6207" i="3"/>
  <c r="Q670" i="3"/>
  <c r="Q4894" i="3"/>
  <c r="Q523" i="3"/>
  <c r="Q4623" i="3"/>
  <c r="Q5026" i="3"/>
  <c r="Q6161" i="3"/>
  <c r="Q4609" i="3"/>
  <c r="Q5310" i="3"/>
  <c r="Q3502" i="3"/>
  <c r="Q3538" i="3"/>
  <c r="Q5392" i="3"/>
  <c r="Q3219" i="3"/>
  <c r="Q5454" i="3"/>
  <c r="Q4545" i="3"/>
  <c r="Q303" i="3"/>
  <c r="Q4350" i="3"/>
  <c r="Q6399" i="3"/>
  <c r="Q3995" i="3"/>
  <c r="Q4859" i="3"/>
  <c r="Q2824" i="3"/>
  <c r="Q914" i="3"/>
  <c r="Q619" i="3"/>
  <c r="Q2102" i="3"/>
  <c r="Q1474" i="3"/>
  <c r="Q5279" i="3"/>
  <c r="Q6293" i="3"/>
  <c r="Q324" i="3"/>
  <c r="Q331" i="3"/>
  <c r="Q371" i="3"/>
  <c r="Q1413" i="3"/>
  <c r="Q4367" i="3"/>
  <c r="Q4903" i="3"/>
  <c r="Q4840" i="3"/>
  <c r="Q3650" i="3"/>
  <c r="Q6446" i="3"/>
  <c r="Q1621" i="3"/>
  <c r="Q4798" i="3"/>
  <c r="Q169" i="3"/>
  <c r="Q5638" i="3"/>
  <c r="Q3568" i="3"/>
  <c r="Q6276" i="3"/>
  <c r="Q2176" i="3"/>
  <c r="Q4118" i="3"/>
  <c r="Q1616" i="3"/>
  <c r="Q3863" i="3"/>
  <c r="Q2231" i="3"/>
  <c r="Q2631" i="3"/>
  <c r="Q3733" i="3"/>
  <c r="Q671" i="3"/>
  <c r="Q5732" i="3"/>
  <c r="Q6072" i="3"/>
  <c r="Q233" i="3"/>
  <c r="Q5677" i="3"/>
  <c r="Q5156" i="3"/>
  <c r="Q32" i="3"/>
  <c r="Q3286" i="3"/>
  <c r="Q3594" i="3"/>
  <c r="Q5377" i="3"/>
  <c r="Q2472" i="3"/>
  <c r="Q2763" i="3"/>
  <c r="Q5203" i="3"/>
  <c r="Q2698" i="3"/>
  <c r="Q5745" i="3"/>
  <c r="Q2598" i="3"/>
  <c r="Q3245" i="3"/>
  <c r="Q5058" i="3"/>
  <c r="Q2215" i="3"/>
  <c r="Q4553" i="3"/>
  <c r="Q746" i="3"/>
  <c r="Q5057" i="3"/>
  <c r="Q5506" i="3"/>
  <c r="Q1817" i="3"/>
  <c r="Q6210" i="3"/>
  <c r="Q790" i="3"/>
  <c r="Q404" i="3"/>
  <c r="Q5587" i="3"/>
  <c r="Q2823" i="3"/>
  <c r="Q300" i="3"/>
  <c r="Q3932" i="3"/>
  <c r="Q2770" i="3"/>
  <c r="Q5747" i="3"/>
  <c r="Q2780" i="3"/>
  <c r="Q5085" i="3"/>
  <c r="Q3890" i="3"/>
  <c r="Q6350" i="3"/>
  <c r="Q4192" i="3"/>
  <c r="Q4676" i="3"/>
  <c r="Q1767" i="3"/>
  <c r="Q1246" i="3"/>
  <c r="Q43" i="3"/>
  <c r="Q5115" i="3"/>
  <c r="Q5395" i="3"/>
  <c r="Q3887" i="3"/>
  <c r="Q4316" i="3"/>
  <c r="Q970" i="3"/>
  <c r="Q3741" i="3"/>
  <c r="Q5629" i="3"/>
  <c r="Q6138" i="3"/>
  <c r="Q5604" i="3"/>
  <c r="Q1738" i="3"/>
  <c r="Q5260" i="3"/>
  <c r="Q1438" i="3"/>
  <c r="Q1934" i="3"/>
  <c r="Q5018" i="3"/>
  <c r="Q12" i="3"/>
  <c r="Q5105" i="3"/>
  <c r="Q2496" i="3"/>
  <c r="Q1753" i="3"/>
  <c r="Q2457" i="3"/>
  <c r="Q3175" i="3"/>
  <c r="Q2808" i="3"/>
  <c r="Q690" i="3"/>
  <c r="Q2898" i="3"/>
  <c r="Q362" i="3"/>
  <c r="Q3014" i="3"/>
  <c r="Q4585" i="3"/>
  <c r="Q5566" i="3"/>
  <c r="Q3824" i="3"/>
  <c r="Q833" i="3"/>
  <c r="Q2550" i="3"/>
  <c r="Q4051" i="3"/>
  <c r="Q5345" i="3"/>
  <c r="Q3563" i="3"/>
  <c r="Q4885" i="3"/>
  <c r="Q5616" i="3"/>
  <c r="Q4330" i="3"/>
  <c r="Q4064" i="3"/>
  <c r="Q3961" i="3"/>
  <c r="Q630" i="3"/>
  <c r="Q998" i="3"/>
  <c r="Q4151" i="3"/>
  <c r="Q750" i="3"/>
  <c r="Q1213" i="3"/>
  <c r="Q5730" i="3"/>
  <c r="Q1996" i="3"/>
  <c r="Q2100" i="3"/>
  <c r="Q1911" i="3"/>
  <c r="Q858" i="3"/>
  <c r="Q2629" i="3"/>
  <c r="Q4461" i="3"/>
  <c r="Q2821" i="3"/>
  <c r="Q6436" i="3"/>
  <c r="Q4364" i="3"/>
  <c r="Q2036" i="3"/>
  <c r="Q4671" i="3"/>
  <c r="Q2023" i="3"/>
  <c r="Q4418" i="3"/>
  <c r="Q4547" i="3"/>
  <c r="Q1027" i="3"/>
  <c r="Q4442" i="3"/>
  <c r="Q2906" i="3"/>
  <c r="Q2592" i="3"/>
  <c r="Q4870" i="3"/>
  <c r="Q2954" i="3"/>
  <c r="Q60" i="3"/>
  <c r="Q1920" i="3"/>
  <c r="Q3859" i="3"/>
  <c r="Q5766" i="3"/>
  <c r="Q3667" i="3"/>
  <c r="Q3550" i="3"/>
  <c r="Q1830" i="3"/>
  <c r="Q4021" i="3"/>
  <c r="Q4319" i="3"/>
  <c r="Q5063" i="3"/>
  <c r="Q1383" i="3"/>
  <c r="Q6097" i="3"/>
  <c r="Q5259" i="3"/>
  <c r="Q1135" i="3"/>
  <c r="Q1386" i="3"/>
  <c r="Q3151" i="3"/>
  <c r="Q3907" i="3"/>
  <c r="Q626" i="3"/>
  <c r="Q3227" i="3"/>
  <c r="Q2839" i="3"/>
  <c r="Q4036" i="3"/>
  <c r="Q3088" i="3"/>
  <c r="Q4771" i="3"/>
  <c r="Q2449" i="3"/>
  <c r="Q719" i="3"/>
  <c r="Q5571" i="3"/>
  <c r="Q6489" i="3"/>
  <c r="Q4984" i="3"/>
  <c r="Q41" i="3"/>
  <c r="Q3290" i="3"/>
  <c r="Q2051" i="3"/>
  <c r="Q16" i="3"/>
  <c r="Q2784" i="3"/>
  <c r="Q4989" i="3"/>
  <c r="Q3240" i="3"/>
  <c r="Q6379" i="3"/>
  <c r="Q1421" i="3"/>
  <c r="Q3764" i="3"/>
  <c r="Q1338" i="3"/>
  <c r="Q5990" i="3"/>
  <c r="Q5939" i="3"/>
  <c r="Q5393" i="3"/>
  <c r="Q90" i="3"/>
  <c r="Q2113" i="3"/>
  <c r="Q5101" i="3"/>
  <c r="Q2139" i="3"/>
  <c r="Q6157" i="3"/>
  <c r="Q325" i="3"/>
  <c r="Q2217" i="3"/>
  <c r="Q5692" i="3"/>
  <c r="Q3230" i="3"/>
  <c r="Q1905" i="3"/>
  <c r="Q5097" i="3"/>
  <c r="Q2791" i="3"/>
  <c r="Q4699" i="3"/>
  <c r="Q6434" i="3"/>
  <c r="Q2072" i="3"/>
  <c r="Q3964" i="3"/>
  <c r="Q4135" i="3"/>
  <c r="Q5073" i="3"/>
  <c r="Q6449" i="3"/>
  <c r="Q202" i="3"/>
  <c r="Q6051" i="3"/>
  <c r="Q4845" i="3"/>
  <c r="Q3963" i="3"/>
  <c r="Q931" i="3"/>
  <c r="Q3170" i="3"/>
  <c r="Q1134" i="3"/>
  <c r="Q220" i="3"/>
  <c r="Q6178" i="3"/>
  <c r="Q2931" i="3"/>
  <c r="Q3369" i="3"/>
  <c r="Q3366" i="3"/>
  <c r="Q1655" i="3"/>
  <c r="Q143" i="3"/>
  <c r="Q1748" i="3"/>
  <c r="Q1364" i="3"/>
  <c r="Q348" i="3"/>
  <c r="Q5713" i="3"/>
  <c r="Q2591" i="3"/>
  <c r="Q1069" i="3"/>
  <c r="Q5370" i="3"/>
  <c r="Q4210" i="3"/>
  <c r="Q2077" i="3"/>
  <c r="Q4242" i="3"/>
  <c r="Q5152" i="3"/>
  <c r="Q375" i="3"/>
  <c r="Q5787" i="3"/>
  <c r="Q5170" i="3"/>
  <c r="Q4412" i="3"/>
  <c r="Q2005" i="3"/>
  <c r="Q426" i="3"/>
  <c r="Q1313" i="3"/>
  <c r="Q2481" i="3"/>
  <c r="Q6160" i="3"/>
  <c r="Q2507" i="3"/>
  <c r="Q6360" i="3"/>
  <c r="Q4803" i="3"/>
  <c r="Q4876" i="3"/>
  <c r="Q1759" i="3"/>
  <c r="Q5137" i="3"/>
  <c r="Q4931" i="3"/>
  <c r="Q5636" i="3"/>
  <c r="Q2663" i="3"/>
  <c r="Q1382" i="3"/>
  <c r="Q5314" i="3"/>
  <c r="Q1528" i="3"/>
  <c r="Q1051" i="3"/>
  <c r="Q5351" i="3"/>
  <c r="Q5786" i="3"/>
  <c r="Q6473" i="3"/>
  <c r="Q3455" i="3"/>
  <c r="Q2871" i="3"/>
  <c r="Q3196" i="3"/>
  <c r="Q4643" i="3"/>
  <c r="Q1550" i="3"/>
  <c r="Q3865" i="3"/>
  <c r="Q3412" i="3"/>
  <c r="Q1188" i="3"/>
  <c r="Q3162" i="3"/>
  <c r="Q3985" i="3"/>
  <c r="Q5464" i="3"/>
  <c r="Q567" i="3"/>
  <c r="Q4506" i="3"/>
  <c r="Q2872" i="3"/>
  <c r="Q745" i="3"/>
  <c r="Q1418" i="3"/>
  <c r="Q6330" i="3"/>
  <c r="Q4315" i="3"/>
  <c r="Q1564" i="3"/>
  <c r="Q4508" i="3"/>
  <c r="Q4626" i="3"/>
  <c r="Q4108" i="3"/>
  <c r="Q1311" i="3"/>
  <c r="Q5093" i="3"/>
  <c r="Q960" i="3"/>
  <c r="Q1667" i="3"/>
  <c r="Q261" i="3"/>
  <c r="Q6307" i="3"/>
  <c r="Q5919" i="3"/>
  <c r="Q2874" i="3"/>
  <c r="Q3577" i="3"/>
  <c r="Q4654" i="3"/>
  <c r="Q443" i="3"/>
  <c r="Q2523" i="3"/>
  <c r="Q2925" i="3"/>
  <c r="Q496" i="3"/>
  <c r="Q4153" i="3"/>
  <c r="Q2218" i="3"/>
  <c r="Q3910" i="3"/>
  <c r="Q4456" i="3"/>
  <c r="Q3006" i="3"/>
  <c r="Q6232" i="3"/>
  <c r="Q772" i="3"/>
  <c r="Q6195" i="3"/>
  <c r="Q5175" i="3"/>
  <c r="Q2696" i="3"/>
  <c r="Q2136" i="3"/>
  <c r="Q3503" i="3"/>
  <c r="Q5503" i="3"/>
  <c r="Q3916" i="3"/>
  <c r="Q5619" i="3"/>
  <c r="Q2213" i="3"/>
  <c r="Q2661" i="3"/>
  <c r="Q4649" i="3"/>
  <c r="Q1146" i="3"/>
  <c r="Q3803" i="3"/>
  <c r="Q4980" i="3"/>
  <c r="Q2578" i="3"/>
  <c r="Q1886" i="3"/>
  <c r="Q4056" i="3"/>
  <c r="Q6115" i="3"/>
  <c r="Q4952" i="3"/>
  <c r="Q4260" i="3"/>
  <c r="Q2326" i="3"/>
  <c r="Q5891" i="3"/>
  <c r="Q14" i="3"/>
  <c r="Q2759" i="3"/>
  <c r="Q4451" i="3"/>
  <c r="Q3993" i="3"/>
  <c r="Q5598" i="3"/>
  <c r="Q274" i="3"/>
  <c r="Q2818" i="3"/>
  <c r="Q5024" i="3"/>
  <c r="Q5441" i="3"/>
  <c r="Q2980" i="3"/>
  <c r="Q2411" i="3"/>
  <c r="Q1247" i="3"/>
  <c r="Q2006" i="3"/>
  <c r="Q6492" i="3"/>
  <c r="Q2664" i="3"/>
  <c r="Q3812" i="3"/>
  <c r="Q2589" i="3"/>
  <c r="Q3750" i="3"/>
  <c r="Q209" i="3"/>
  <c r="Q6034" i="3"/>
  <c r="Q4124" i="3"/>
  <c r="Q3546" i="3"/>
  <c r="Q2336" i="3"/>
  <c r="Q1312" i="3"/>
  <c r="Q2992" i="3"/>
  <c r="Q1319" i="3"/>
  <c r="Q2354" i="3"/>
  <c r="Q6466" i="3"/>
  <c r="Q1573" i="3"/>
  <c r="Q4488" i="3"/>
  <c r="Q1183" i="3"/>
  <c r="Q2981" i="3"/>
  <c r="Q5080" i="3"/>
  <c r="Q758" i="3"/>
  <c r="Q1951" i="3"/>
  <c r="Q6129" i="3"/>
  <c r="Q3037" i="3"/>
  <c r="Q437" i="3"/>
  <c r="Q3235" i="3"/>
  <c r="Q3140" i="3"/>
  <c r="Q5763" i="3"/>
  <c r="Q2466" i="3"/>
  <c r="Q3699" i="3"/>
  <c r="Q4826" i="3"/>
  <c r="Q3587" i="3"/>
  <c r="Q741" i="3"/>
  <c r="Q2021" i="3"/>
  <c r="Q4254" i="3"/>
  <c r="Q2203" i="3"/>
  <c r="Q100" i="3"/>
  <c r="Q1684" i="3"/>
  <c r="Q4464" i="3"/>
  <c r="Q2733" i="3"/>
  <c r="Q2115" i="3"/>
  <c r="Q1208" i="3"/>
  <c r="Q4949" i="3"/>
  <c r="Q963" i="3"/>
  <c r="Q5312" i="3"/>
  <c r="Q164" i="3"/>
  <c r="Q5949" i="3"/>
  <c r="Q1713" i="3"/>
  <c r="Q5945" i="3"/>
  <c r="Q1732" i="3"/>
  <c r="Q6317" i="3"/>
  <c r="Q4133" i="3"/>
  <c r="Q2446" i="3"/>
  <c r="Q2298" i="3"/>
  <c r="Q3473" i="3"/>
  <c r="Q2937" i="3"/>
  <c r="Q63" i="3"/>
  <c r="Q5267" i="3"/>
  <c r="Q5261" i="3"/>
  <c r="Q594" i="3"/>
  <c r="Q5551" i="3"/>
  <c r="Q4385" i="3"/>
  <c r="Q4272" i="3"/>
  <c r="Q2943" i="3"/>
  <c r="Q4729" i="3"/>
  <c r="Q393" i="3"/>
  <c r="Q3626" i="3"/>
  <c r="Q2522" i="3"/>
  <c r="Q564" i="3"/>
  <c r="Q1729" i="3"/>
  <c r="Q2635" i="3"/>
  <c r="Q3788" i="3"/>
  <c r="Q3389" i="3"/>
  <c r="Q3815" i="3"/>
  <c r="Q5958" i="3"/>
  <c r="Q2985" i="3"/>
  <c r="Q4053" i="3"/>
  <c r="Q5127" i="3"/>
  <c r="Q1641" i="3"/>
  <c r="Q4342" i="3"/>
  <c r="Q6203" i="3"/>
  <c r="Q508" i="3"/>
  <c r="Q491" i="3"/>
  <c r="Q147" i="3"/>
  <c r="Q2743" i="3"/>
  <c r="Q3368" i="3"/>
  <c r="Q983" i="3"/>
  <c r="Q175" i="3"/>
  <c r="Q3048" i="3"/>
  <c r="Q3385" i="3"/>
  <c r="Q6474" i="3"/>
  <c r="Q5933" i="3"/>
  <c r="Q2935" i="3"/>
  <c r="Q5114" i="3"/>
  <c r="Q2700" i="3"/>
  <c r="Q4443" i="3"/>
  <c r="Q2011" i="3"/>
  <c r="Q2909" i="3"/>
  <c r="Q971" i="3"/>
  <c r="Q2427" i="3"/>
  <c r="Q1133" i="3"/>
  <c r="Q3386" i="3"/>
  <c r="Q1243" i="3"/>
  <c r="Q5124" i="3"/>
  <c r="Q1466" i="3"/>
  <c r="Q5321" i="3"/>
  <c r="Q1923" i="3"/>
  <c r="Q2474" i="3"/>
  <c r="Q1950" i="3"/>
  <c r="Q6324" i="3"/>
  <c r="Q4186" i="3"/>
  <c r="Q4405" i="3"/>
  <c r="Q6412" i="3"/>
  <c r="Q687" i="3"/>
  <c r="Q2076" i="3"/>
  <c r="Q1366" i="3"/>
  <c r="Q2514" i="3"/>
  <c r="Q706" i="3"/>
  <c r="Q2322" i="3"/>
  <c r="Q3133" i="3"/>
  <c r="Q5163" i="3"/>
  <c r="Q2419" i="3"/>
  <c r="Q4748" i="3"/>
  <c r="Q4081" i="3"/>
  <c r="Q4195" i="3"/>
  <c r="Q5413" i="3"/>
  <c r="Q3537" i="3"/>
  <c r="Q2843" i="3"/>
  <c r="Q47" i="3"/>
  <c r="Q4494" i="3"/>
  <c r="Q4285" i="3"/>
  <c r="Q6459" i="3"/>
  <c r="Q2650" i="3"/>
  <c r="Q1874" i="3"/>
  <c r="Q2512" i="3"/>
  <c r="Q6356" i="3"/>
  <c r="Q2185" i="3"/>
  <c r="Q5059" i="3"/>
  <c r="Q440" i="3"/>
  <c r="Q1672" i="3"/>
  <c r="Q1225" i="3"/>
  <c r="Q6154" i="3"/>
  <c r="Q1512" i="3"/>
  <c r="Q908" i="3"/>
  <c r="Q6407" i="3"/>
  <c r="Q684" i="3"/>
  <c r="Q3662" i="3"/>
  <c r="Q2162" i="3"/>
  <c r="Q3904" i="3"/>
  <c r="Q4209" i="3"/>
  <c r="Q365" i="3"/>
  <c r="Q3463" i="3"/>
  <c r="Q1044" i="3"/>
  <c r="Q4070" i="3"/>
  <c r="Q1694" i="3"/>
  <c r="Q2038" i="3"/>
  <c r="Q2417" i="3"/>
  <c r="Q3038" i="3"/>
  <c r="Q3643" i="3"/>
  <c r="Q5870" i="3"/>
  <c r="Q6170" i="3"/>
  <c r="Q1115" i="3"/>
  <c r="Q5111" i="3"/>
  <c r="Q4435" i="3"/>
  <c r="Q3043" i="3"/>
  <c r="Q774" i="3"/>
  <c r="Q288" i="3"/>
  <c r="Q1083" i="3"/>
  <c r="Q2148" i="3"/>
  <c r="Q5290" i="3"/>
  <c r="Q79" i="3"/>
  <c r="Q6331" i="3"/>
  <c r="Q4052" i="3"/>
  <c r="Q597" i="3"/>
  <c r="Q6471" i="3"/>
  <c r="Q5338" i="3"/>
  <c r="Q4918" i="3"/>
  <c r="Q5774" i="3"/>
  <c r="Q4620" i="3"/>
  <c r="Q5" i="3"/>
  <c r="Q430" i="3"/>
  <c r="Q4629" i="3"/>
  <c r="Q4627" i="3"/>
  <c r="Q1752" i="3"/>
  <c r="Q522" i="3"/>
  <c r="Q1757" i="3"/>
  <c r="Q1495" i="3"/>
  <c r="Q4567" i="3"/>
  <c r="Q1878" i="3"/>
  <c r="Q4106" i="3"/>
  <c r="Q5406" i="3"/>
  <c r="Q1835" i="3"/>
  <c r="Q5852" i="3"/>
  <c r="Q184" i="3"/>
  <c r="Q6028" i="3"/>
  <c r="Q1727" i="3"/>
  <c r="Q1323" i="3"/>
  <c r="Q4662" i="3"/>
  <c r="Q2517" i="3"/>
  <c r="Q6236" i="3"/>
  <c r="Q1251" i="3"/>
  <c r="Q919" i="3"/>
  <c r="Q934" i="3"/>
  <c r="Q3693" i="3"/>
  <c r="Q2525" i="3"/>
  <c r="Q3452" i="3"/>
  <c r="Q1088" i="3"/>
  <c r="Q5923" i="3"/>
  <c r="Q5450" i="3"/>
  <c r="Q6337" i="3"/>
  <c r="Q1883" i="3"/>
  <c r="Q5146" i="3"/>
  <c r="Q2869" i="3"/>
  <c r="Q571" i="3"/>
  <c r="Q2688" i="3"/>
  <c r="Q1279" i="3"/>
  <c r="Q3928" i="3"/>
  <c r="Q2337" i="3"/>
  <c r="Q3906" i="3"/>
  <c r="Q5340" i="3"/>
  <c r="Q3586" i="3"/>
  <c r="Q27" i="3"/>
  <c r="Q144" i="3"/>
  <c r="Q5076" i="3"/>
  <c r="Q1632" i="3"/>
  <c r="Q2701" i="3"/>
  <c r="Q6123" i="3"/>
  <c r="Q341" i="3"/>
  <c r="Q5007" i="3"/>
  <c r="Q5010" i="3"/>
  <c r="Q1910" i="3"/>
  <c r="Q165" i="3"/>
  <c r="Q2654" i="3"/>
  <c r="Q158" i="3"/>
  <c r="Q2665" i="3"/>
  <c r="Q5066" i="3"/>
  <c r="Q1064" i="3"/>
  <c r="Q5226" i="3"/>
  <c r="Q4820" i="3"/>
  <c r="Q6018" i="3"/>
  <c r="Q1635" i="3"/>
  <c r="Q4793" i="3"/>
  <c r="Q5740" i="3"/>
  <c r="Q1891" i="3"/>
  <c r="Q4786" i="3"/>
  <c r="Q1627" i="3"/>
  <c r="Q1915" i="3"/>
  <c r="Q3257" i="3"/>
  <c r="Q4600" i="3"/>
  <c r="Q3293" i="3"/>
  <c r="Q4658" i="3"/>
  <c r="Q804" i="3"/>
  <c r="Q4120" i="3"/>
  <c r="Q5479" i="3"/>
  <c r="Q883" i="3"/>
  <c r="Q3853" i="3"/>
  <c r="Q5897" i="3"/>
  <c r="Q3541" i="3"/>
  <c r="Q554" i="3"/>
  <c r="Q5935" i="3"/>
  <c r="Q850" i="3"/>
  <c r="Q4345" i="3"/>
  <c r="Q2707" i="3"/>
  <c r="Q5932" i="3"/>
  <c r="Q6441" i="3"/>
  <c r="Q5931" i="3"/>
  <c r="Q5386" i="3"/>
  <c r="Q1014" i="3"/>
  <c r="Q5725" i="3"/>
  <c r="Q4117" i="3"/>
  <c r="Q6214" i="3"/>
  <c r="Q880" i="3"/>
  <c r="Q4960" i="3"/>
  <c r="Q773" i="3"/>
  <c r="Q4337" i="3"/>
  <c r="Q469" i="3"/>
  <c r="Q1066" i="3"/>
  <c r="Q3284" i="3"/>
  <c r="Q4184" i="3"/>
  <c r="Q4185" i="3"/>
  <c r="Q5102" i="3"/>
  <c r="Q5720" i="3"/>
  <c r="Q4636" i="3"/>
  <c r="Q2019" i="3"/>
  <c r="Q2849" i="3"/>
  <c r="Q5162" i="3"/>
  <c r="Q6490" i="3"/>
  <c r="Q4573" i="3"/>
  <c r="Q3660" i="3"/>
  <c r="Q4625" i="3"/>
  <c r="Q4398" i="3"/>
  <c r="Q2318" i="3"/>
  <c r="Q5147" i="3"/>
  <c r="Q1976" i="3"/>
  <c r="Q5568" i="3"/>
  <c r="Q1471" i="3"/>
  <c r="Q4605" i="3"/>
  <c r="Q2619" i="3"/>
  <c r="Q506" i="3"/>
  <c r="Q764" i="3"/>
  <c r="Q1063" i="3"/>
  <c r="Q2154" i="3"/>
  <c r="Q3939" i="3"/>
  <c r="Q1489" i="3"/>
  <c r="Q5120" i="3"/>
  <c r="Q20" i="3"/>
  <c r="Q3141" i="3"/>
  <c r="Q5373" i="3"/>
  <c r="Q4200" i="3"/>
  <c r="Q615" i="3"/>
  <c r="Q1756" i="3"/>
  <c r="Q104" i="3"/>
  <c r="Q2073" i="3"/>
  <c r="Q1391" i="3"/>
  <c r="Q5224" i="3"/>
  <c r="Q6219" i="3"/>
  <c r="Q4814" i="3"/>
  <c r="Q2921" i="3"/>
  <c r="Q6187" i="3"/>
  <c r="Q4846" i="3"/>
  <c r="Q3678" i="3"/>
  <c r="Q5812" i="3"/>
  <c r="Q710" i="3"/>
  <c r="Q3582" i="3"/>
  <c r="Q5371" i="3"/>
  <c r="Q2866" i="3"/>
  <c r="Q2794" i="3"/>
  <c r="Q5250" i="3"/>
  <c r="Q2451" i="3"/>
  <c r="Q3146" i="3"/>
  <c r="Q2828" i="3"/>
  <c r="Q796" i="3"/>
  <c r="Q2208" i="3"/>
  <c r="Q2956" i="3"/>
  <c r="Q5973" i="3"/>
  <c r="Q1405" i="3"/>
  <c r="Q4213" i="3"/>
  <c r="Q4503" i="3"/>
  <c r="Q3130" i="3"/>
  <c r="Q3636" i="3"/>
  <c r="Q5555" i="3"/>
  <c r="Q3448" i="3"/>
  <c r="Q601" i="3"/>
  <c r="Q6059" i="3"/>
  <c r="Q5828" i="3"/>
  <c r="Q4031" i="3"/>
  <c r="Q4322" i="3"/>
  <c r="Q3266" i="3"/>
  <c r="Q380" i="3"/>
  <c r="Q5682" i="3"/>
  <c r="Q3076" i="3"/>
  <c r="Q1322" i="3"/>
  <c r="Q2676" i="3"/>
  <c r="Q173" i="3"/>
  <c r="Q4577" i="3"/>
  <c r="Q1008" i="3"/>
  <c r="Q1899" i="3"/>
  <c r="Q3002" i="3"/>
  <c r="Q3611" i="3"/>
  <c r="Q5143" i="3"/>
  <c r="Q896" i="3"/>
  <c r="Q3406" i="3"/>
  <c r="Q323" i="3"/>
  <c r="Q467" i="3"/>
  <c r="Q247" i="3"/>
  <c r="Q2042" i="3"/>
  <c r="Q3426" i="3"/>
  <c r="Q1676" i="3"/>
  <c r="Q4248" i="3"/>
  <c r="Q1215" i="3"/>
  <c r="Q3480" i="3"/>
  <c r="Q3998" i="3"/>
  <c r="Q1603" i="3"/>
  <c r="Q1510" i="3"/>
  <c r="Q3083" i="3"/>
  <c r="Q4436" i="3"/>
  <c r="Q3901" i="3"/>
  <c r="Q4648" i="3"/>
  <c r="Q2792" i="3"/>
  <c r="Q1373" i="3"/>
  <c r="Q2579" i="3"/>
  <c r="Q6201" i="3"/>
  <c r="Q2253" i="3"/>
  <c r="Q1921" i="3"/>
  <c r="Q939" i="3"/>
  <c r="Q1772" i="3"/>
  <c r="Q1252" i="3"/>
  <c r="Q74" i="3"/>
  <c r="Q2675" i="3"/>
  <c r="Q1760" i="3"/>
  <c r="Q1060" i="3"/>
  <c r="Q6096" i="3"/>
  <c r="Q2999" i="3"/>
  <c r="Q1092" i="3"/>
  <c r="Q2990" i="3"/>
  <c r="Q3959" i="3"/>
  <c r="Q28" i="3"/>
  <c r="Q6432" i="3"/>
  <c r="Q4679" i="3"/>
  <c r="Q3019" i="3"/>
  <c r="Q913" i="3"/>
  <c r="Q2486" i="3"/>
  <c r="Q5078" i="3"/>
  <c r="Q4705" i="3"/>
  <c r="Q2398" i="3"/>
  <c r="Q1214" i="3"/>
  <c r="Q4878" i="3"/>
  <c r="Q872" i="3"/>
  <c r="Q1695" i="3"/>
  <c r="Q1093" i="3"/>
  <c r="Q2132" i="3"/>
  <c r="Q5300" i="3"/>
  <c r="Q2152" i="3"/>
  <c r="Q4670" i="3"/>
  <c r="Q3669" i="3"/>
  <c r="Q3113" i="3"/>
  <c r="Q2903" i="3"/>
  <c r="Q3542" i="3"/>
  <c r="Q2369" i="3"/>
  <c r="Q984" i="3"/>
  <c r="Q3997" i="3"/>
  <c r="Q2166" i="3"/>
  <c r="Q4280" i="3"/>
  <c r="Q1070" i="3"/>
  <c r="Q5532" i="3"/>
  <c r="Q5084" i="3"/>
  <c r="Q3079" i="3"/>
  <c r="Q4383" i="3"/>
  <c r="Q6498" i="3"/>
  <c r="Q1372" i="3"/>
  <c r="Q3044" i="3"/>
  <c r="Q1260" i="3"/>
  <c r="Q3861" i="3"/>
  <c r="Q4199" i="3"/>
  <c r="Q4913" i="3"/>
  <c r="Q676" i="3"/>
  <c r="Q4601" i="3"/>
  <c r="Q1043" i="3"/>
  <c r="Q1336" i="3"/>
  <c r="Q4448" i="3"/>
  <c r="Q4869" i="3"/>
  <c r="Q5428" i="3"/>
  <c r="Q4917" i="3"/>
  <c r="Q6240" i="3"/>
  <c r="Q1871" i="3"/>
  <c r="Q153" i="3"/>
  <c r="Q3188" i="3"/>
  <c r="Q2890" i="3"/>
  <c r="Q4785" i="3"/>
  <c r="Q3335" i="3"/>
  <c r="Q5421" i="3"/>
  <c r="Q3578" i="3"/>
  <c r="Q6411" i="3"/>
  <c r="Q95" i="3"/>
  <c r="Q2559" i="3"/>
  <c r="Q2827" i="3"/>
  <c r="Q6057" i="3"/>
  <c r="Q4275" i="3"/>
  <c r="Q5375" i="3"/>
  <c r="Q6211" i="3"/>
  <c r="Q5717" i="3"/>
  <c r="Q4369" i="3"/>
  <c r="Q4951" i="3"/>
  <c r="Q4261" i="3"/>
  <c r="Q1431" i="3"/>
  <c r="Q3908" i="3"/>
  <c r="Q490" i="3"/>
  <c r="Q5248" i="3"/>
  <c r="Q5793" i="3"/>
  <c r="Q6279" i="3"/>
  <c r="Q1631" i="3"/>
  <c r="Q2776" i="3"/>
  <c r="Q3648" i="3"/>
  <c r="Q5621" i="3"/>
  <c r="Q3519" i="3"/>
  <c r="Q2632" i="3"/>
  <c r="Q2506" i="3"/>
  <c r="Q1118" i="3"/>
  <c r="Q3524" i="3"/>
  <c r="Q6020" i="3"/>
  <c r="Q6322" i="3"/>
  <c r="Q434" i="3"/>
  <c r="Q3398" i="3"/>
  <c r="Q1002" i="3"/>
  <c r="Q1417" i="3"/>
  <c r="Q1575" i="3"/>
  <c r="Q2567" i="3"/>
  <c r="Q4752" i="3"/>
  <c r="Q3902" i="3"/>
  <c r="Q5970" i="3"/>
  <c r="Q3208" i="3"/>
  <c r="Q730" i="3"/>
  <c r="Q620" i="3"/>
  <c r="Q2687" i="3"/>
  <c r="Q3421" i="3"/>
  <c r="Q1824" i="3"/>
  <c r="Q1837" i="3"/>
  <c r="Q4934" i="3"/>
  <c r="Q264" i="3"/>
  <c r="Q4908" i="3"/>
  <c r="Q5589" i="3"/>
  <c r="Q5195" i="3"/>
  <c r="Q3394" i="3"/>
  <c r="Q3762" i="3"/>
  <c r="Q3071" i="3"/>
  <c r="Q5526" i="3"/>
  <c r="Q4781" i="3"/>
  <c r="Q2066" i="3"/>
  <c r="Q3498" i="3"/>
  <c r="Q646" i="3"/>
  <c r="Q5903" i="3"/>
  <c r="Q4895" i="3"/>
  <c r="Q5246" i="3"/>
  <c r="Q3004" i="3"/>
  <c r="Q1962" i="3"/>
  <c r="Q5251" i="3"/>
  <c r="Q2633" i="3"/>
  <c r="Q4373" i="3"/>
  <c r="Q6226" i="3"/>
  <c r="Q3778" i="3"/>
  <c r="Q5601" i="3"/>
  <c r="Q6223" i="3"/>
  <c r="Q4361" i="3"/>
  <c r="Q975" i="3"/>
  <c r="Q4055" i="3"/>
  <c r="Q1571" i="3"/>
  <c r="Q937" i="3"/>
  <c r="Q3728" i="3"/>
  <c r="Q2922" i="3"/>
  <c r="Q2552" i="3"/>
  <c r="Q1791" i="3"/>
  <c r="Q413" i="3"/>
  <c r="Q3888" i="3"/>
  <c r="Q2611" i="3"/>
  <c r="Q2655" i="3"/>
  <c r="Q3548" i="3"/>
  <c r="Q1715" i="3"/>
  <c r="Q5630" i="3"/>
  <c r="Q2319" i="3"/>
  <c r="Q107" i="3"/>
  <c r="Q5270" i="3"/>
  <c r="Q4757" i="3"/>
  <c r="Q482" i="3"/>
  <c r="Q421" i="3"/>
  <c r="Q145" i="3"/>
  <c r="Q4360" i="3"/>
  <c r="Q5221" i="3"/>
  <c r="Q322" i="3"/>
  <c r="Q3213" i="3"/>
  <c r="Q4430" i="3"/>
  <c r="Q5576" i="3"/>
  <c r="Q1592" i="3"/>
  <c r="Q3628" i="3"/>
  <c r="Q1628" i="3"/>
  <c r="Q5205" i="3"/>
  <c r="Q3234" i="3"/>
  <c r="Q4168" i="3"/>
  <c r="Q2420" i="3"/>
  <c r="Q1731" i="3"/>
  <c r="Q3400" i="3"/>
  <c r="Q5014" i="3"/>
  <c r="Q4718" i="3"/>
  <c r="Q344" i="3"/>
  <c r="Q2781" i="3"/>
  <c r="Q3591" i="3"/>
  <c r="Q3017" i="3"/>
  <c r="Q1519" i="3"/>
  <c r="Q6159" i="3"/>
  <c r="Q6320" i="3"/>
  <c r="Q4839" i="3"/>
  <c r="Q4681" i="3"/>
  <c r="Q4717" i="3"/>
  <c r="Q1009" i="3"/>
  <c r="Q553" i="3"/>
  <c r="Q2624" i="3"/>
  <c r="Q4295" i="3"/>
  <c r="Q423" i="3"/>
  <c r="Q3380" i="3"/>
  <c r="Q528" i="3"/>
  <c r="Q581" i="3"/>
  <c r="Q6109" i="3"/>
  <c r="Q4281" i="3"/>
  <c r="Q5667" i="3"/>
  <c r="Q4394" i="3"/>
  <c r="Q4634" i="3"/>
  <c r="Q3848" i="3"/>
  <c r="Q6339" i="3"/>
  <c r="Q2691" i="3"/>
  <c r="Q5213" i="3"/>
  <c r="Q4818" i="3"/>
  <c r="Q4963" i="3"/>
  <c r="Q2049" i="3"/>
  <c r="Q5369" i="3"/>
  <c r="Q5979" i="3"/>
  <c r="Q4090" i="3"/>
  <c r="Q5477" i="3"/>
  <c r="Q5799" i="3"/>
  <c r="Q6348" i="3"/>
  <c r="Q2157" i="3"/>
  <c r="Q6191" i="3"/>
  <c r="Q1377" i="3"/>
  <c r="Q6029" i="3"/>
  <c r="Q1969" i="3"/>
  <c r="Q3252" i="3"/>
  <c r="Q2465" i="3"/>
  <c r="Q3510" i="3"/>
  <c r="Q4465" i="3"/>
  <c r="Q2837" i="3"/>
  <c r="Q5635" i="3"/>
  <c r="Q1425" i="3"/>
  <c r="Q1813" i="3"/>
  <c r="Q1058" i="3"/>
  <c r="Q5836" i="3"/>
  <c r="Q3265" i="3"/>
  <c r="Q3874" i="3"/>
  <c r="Q3711" i="3"/>
  <c r="Q4018" i="3"/>
  <c r="Q4265" i="3"/>
  <c r="Q309" i="3"/>
  <c r="Q4477" i="3"/>
  <c r="Q1908" i="3"/>
  <c r="Q5912" i="3"/>
  <c r="Q3226" i="3"/>
  <c r="Q3664" i="3"/>
  <c r="Q6244" i="3"/>
  <c r="Q4474" i="3"/>
  <c r="Q5426" i="3"/>
  <c r="Q6280" i="3"/>
  <c r="Q1439" i="3"/>
  <c r="Q2716" i="3"/>
  <c r="Q577" i="3"/>
  <c r="Q586" i="3"/>
  <c r="Q5640" i="3"/>
  <c r="Q3565" i="3"/>
  <c r="Q4388" i="3"/>
  <c r="Q5813" i="3"/>
  <c r="Q2406" i="3"/>
  <c r="Q968" i="3"/>
  <c r="Q1282" i="3"/>
  <c r="Q5158" i="3"/>
  <c r="Q6323" i="3"/>
  <c r="Q4460" i="3"/>
  <c r="Q2270" i="3"/>
  <c r="Q638" i="3"/>
  <c r="Q1182" i="3"/>
  <c r="Q1585" i="3"/>
  <c r="Q848" i="3"/>
  <c r="Q4207" i="3"/>
  <c r="Q5055" i="3"/>
  <c r="Q794" i="3"/>
  <c r="Q5234" i="3"/>
  <c r="Q2230" i="3"/>
  <c r="Q3189" i="3"/>
  <c r="Q2174" i="3"/>
  <c r="Q6217" i="3"/>
  <c r="Q5572" i="3"/>
  <c r="Q6113" i="3"/>
  <c r="Q3745" i="3"/>
  <c r="Q3445" i="3"/>
  <c r="Q5144" i="3"/>
  <c r="Q5560" i="3"/>
  <c r="Q3178" i="3"/>
  <c r="Q981" i="3"/>
  <c r="Q3438" i="3"/>
  <c r="Q6056" i="3"/>
  <c r="Q3795" i="3"/>
  <c r="Q2848" i="3"/>
  <c r="Q4696" i="3"/>
  <c r="Q3903" i="3"/>
  <c r="Q2321" i="3"/>
  <c r="Q5372" i="3"/>
  <c r="Q1844" i="3"/>
  <c r="Q4091" i="3"/>
  <c r="Q3754" i="3"/>
  <c r="Q2773" i="3"/>
  <c r="Q1085" i="3"/>
  <c r="Q4499" i="3"/>
  <c r="Q1946" i="3"/>
  <c r="Q5529" i="3"/>
  <c r="Q3810" i="3"/>
  <c r="Q3987" i="3"/>
  <c r="Q109" i="3"/>
  <c r="Q1539" i="3"/>
  <c r="Q6501" i="3"/>
  <c r="Q2431" i="3"/>
  <c r="Q5394" i="3"/>
  <c r="Q6124" i="3"/>
  <c r="Q1433" i="3"/>
  <c r="Q673" i="3"/>
  <c r="Q4039" i="3"/>
  <c r="Q52" i="3"/>
  <c r="Q26" i="3"/>
  <c r="Q4775" i="3"/>
  <c r="Q1087" i="3"/>
  <c r="Q5882" i="3"/>
  <c r="Q2930" i="3"/>
  <c r="Q4475" i="3"/>
  <c r="Q3937" i="3"/>
  <c r="Q5193" i="3"/>
  <c r="Q292" i="3"/>
  <c r="Q1565" i="3"/>
  <c r="Q4884" i="3"/>
  <c r="Q3767" i="3"/>
  <c r="Q287" i="3"/>
  <c r="Q2165" i="3"/>
  <c r="Q333" i="3"/>
  <c r="Q1502" i="3"/>
  <c r="Q5878" i="3"/>
  <c r="Q1936" i="3"/>
  <c r="Q4783" i="3"/>
  <c r="Q6289" i="3"/>
  <c r="Q2841" i="3"/>
  <c r="Q5027" i="3"/>
  <c r="Q6192" i="3"/>
  <c r="Q1374" i="3"/>
  <c r="Q6447" i="3"/>
  <c r="Q263" i="3"/>
  <c r="Q5936" i="3"/>
  <c r="Q221" i="3"/>
  <c r="Q961" i="3"/>
  <c r="Q5329" i="3"/>
  <c r="Q6341" i="3"/>
  <c r="Q527" i="3"/>
  <c r="Q1831" i="3"/>
  <c r="Q4971" i="3"/>
  <c r="Q193" i="3"/>
  <c r="Q1348" i="3"/>
  <c r="Q4844" i="3"/>
  <c r="Q1376" i="3"/>
  <c r="Q1129" i="3"/>
  <c r="Q1649" i="3"/>
  <c r="Q1606" i="3"/>
  <c r="Q2620" i="3"/>
  <c r="Q4592" i="3"/>
  <c r="Q3618" i="3"/>
  <c r="Q1872" i="3"/>
  <c r="Q1204" i="3"/>
  <c r="Q1150" i="3"/>
  <c r="Q5177" i="3"/>
  <c r="Q1993" i="3"/>
  <c r="Q1357" i="3"/>
  <c r="Q953" i="3"/>
  <c r="Q4343" i="3"/>
  <c r="Q35" i="3"/>
  <c r="Q5759" i="3"/>
  <c r="Q3407" i="3"/>
  <c r="Q1197" i="3"/>
  <c r="Q5823" i="3"/>
  <c r="Q2816" i="3"/>
  <c r="Q753" i="3"/>
  <c r="Q3287" i="3"/>
  <c r="Q4857" i="3"/>
  <c r="Q5731" i="3"/>
  <c r="Q5138" i="3"/>
  <c r="Q6418" i="3"/>
  <c r="Q268" i="3"/>
  <c r="Q2048" i="3"/>
  <c r="Q1450" i="3"/>
  <c r="Q4072" i="3"/>
  <c r="Q5030" i="3"/>
  <c r="Q2588" i="3"/>
  <c r="Q1746" i="3"/>
  <c r="Q5809" i="3"/>
  <c r="Q6303" i="3"/>
  <c r="Q4712" i="3"/>
  <c r="Q5092" i="3"/>
  <c r="Q1049" i="3"/>
  <c r="Q3396" i="3"/>
  <c r="Q4583" i="3"/>
  <c r="Q864" i="3"/>
  <c r="Q2454" i="3"/>
  <c r="Q974" i="3"/>
  <c r="Q3298" i="3"/>
  <c r="Q4050" i="3"/>
  <c r="Q133" i="3"/>
  <c r="Q4115" i="3"/>
  <c r="Q4009" i="3"/>
  <c r="Q5000" i="3"/>
  <c r="Q950" i="3"/>
  <c r="Q5357" i="3"/>
  <c r="Q5275" i="3"/>
  <c r="Q562" i="3"/>
  <c r="Q1601" i="3"/>
  <c r="Q4646" i="3"/>
  <c r="Q3479" i="3"/>
  <c r="Q2293" i="3"/>
  <c r="Q1079" i="3"/>
  <c r="Q1669" i="3"/>
  <c r="Q3157" i="3"/>
  <c r="Q5550" i="3"/>
  <c r="Q5614" i="3"/>
  <c r="Q4374" i="3"/>
  <c r="Q5110" i="3"/>
  <c r="Q1509" i="3"/>
  <c r="Q942" i="3"/>
  <c r="Q1222" i="3"/>
  <c r="Q4183" i="3"/>
  <c r="Q2487" i="3"/>
  <c r="Q29" i="3"/>
  <c r="Q3672" i="3"/>
  <c r="Q2264" i="3"/>
  <c r="Q2282" i="3"/>
  <c r="Q3833" i="3"/>
  <c r="Q821" i="3"/>
  <c r="Q3049" i="3"/>
  <c r="Q4392" i="3"/>
  <c r="Q2163" i="3"/>
  <c r="Q6243" i="3"/>
  <c r="Q3775" i="3"/>
  <c r="Q6428" i="3"/>
  <c r="Q224" i="3"/>
  <c r="Q4478" i="3"/>
  <c r="Q3255" i="3"/>
  <c r="Q3241" i="3"/>
  <c r="Q6220" i="3"/>
  <c r="Q1176" i="3"/>
  <c r="Q3131" i="3"/>
  <c r="Q2422" i="3"/>
  <c r="Q5390" i="3"/>
  <c r="Q5995" i="3"/>
  <c r="Q725" i="3"/>
  <c r="Q5417" i="3"/>
  <c r="Q4725" i="3"/>
  <c r="Q310" i="3"/>
  <c r="Q692" i="3"/>
  <c r="Q3666" i="3"/>
  <c r="Q1177" i="3"/>
  <c r="Q3428" i="3"/>
  <c r="Q5741" i="3"/>
  <c r="Q2473" i="3"/>
  <c r="Q4970" i="3"/>
  <c r="Q1337" i="3"/>
  <c r="Q5072" i="3"/>
  <c r="Q701" i="3"/>
  <c r="Q5112" i="3"/>
  <c r="Q4063" i="3"/>
  <c r="Q3697" i="3"/>
  <c r="Q1206" i="3"/>
  <c r="Q5309" i="3"/>
  <c r="Q4458" i="3"/>
  <c r="Q2007" i="3"/>
  <c r="Q5666" i="3"/>
  <c r="Q4431" i="3"/>
  <c r="Q4598" i="3"/>
  <c r="Q5265" i="3"/>
  <c r="Q5288" i="3"/>
  <c r="Q5045" i="3"/>
  <c r="Q3953" i="3"/>
  <c r="Q6188" i="3"/>
  <c r="Q1478" i="3"/>
  <c r="Q592" i="3"/>
  <c r="Q3885" i="3"/>
  <c r="Q2569" i="3"/>
  <c r="Q5670" i="3"/>
  <c r="Q2900" i="3"/>
  <c r="Q4741" i="3"/>
  <c r="Q2291" i="3"/>
  <c r="Q6438" i="3"/>
  <c r="Q1867" i="3"/>
  <c r="Q3461" i="3"/>
  <c r="Q155" i="3"/>
  <c r="Q863" i="3"/>
  <c r="Q3028" i="3"/>
  <c r="Q1076" i="3"/>
  <c r="Q65" i="3"/>
  <c r="Q1979" i="3"/>
  <c r="Q2779" i="3"/>
  <c r="Q3042" i="3"/>
  <c r="Q5327" i="3"/>
  <c r="Q6448" i="3"/>
  <c r="Q3010" i="3"/>
  <c r="Q53" i="3"/>
  <c r="Q6227" i="3"/>
  <c r="Q2813" i="3"/>
  <c r="Q4437" i="3"/>
  <c r="Q5241" i="3"/>
  <c r="Q4172" i="3"/>
  <c r="Q5352" i="3"/>
  <c r="Q916" i="3"/>
  <c r="Q4838" i="3"/>
  <c r="Q3725" i="3"/>
  <c r="Q2983" i="3"/>
  <c r="Q2015" i="3"/>
  <c r="Q3509" i="3"/>
  <c r="Q1349" i="3"/>
  <c r="Q4954" i="3"/>
  <c r="Q6128" i="3"/>
  <c r="Q2436" i="3"/>
  <c r="Q5765" i="3"/>
  <c r="Q768" i="3"/>
  <c r="Q6313" i="3"/>
  <c r="Q4703" i="3"/>
  <c r="Q3089" i="3"/>
  <c r="Q1029" i="3"/>
  <c r="Q4296" i="3"/>
  <c r="Q5632" i="3"/>
  <c r="Q6381" i="3"/>
  <c r="Q2967" i="3"/>
  <c r="Q853" i="3"/>
  <c r="Q3919" i="3"/>
  <c r="Q6241" i="3"/>
  <c r="Q1036" i="3"/>
  <c r="Q3469" i="3"/>
  <c r="Q1701" i="3"/>
  <c r="Q3342" i="3"/>
  <c r="Q4481" i="3"/>
  <c r="Q2037" i="3"/>
  <c r="Q4440" i="3"/>
  <c r="Q5987" i="3"/>
  <c r="Q4678" i="3"/>
  <c r="Q1310" i="3"/>
  <c r="Q1856" i="3"/>
  <c r="Q3027" i="3"/>
  <c r="Q5854" i="3"/>
  <c r="Q5100" i="3"/>
  <c r="Q3875" i="3"/>
  <c r="Q2347" i="3"/>
  <c r="Q2540" i="3"/>
  <c r="Q6391" i="3"/>
  <c r="Q3837" i="3"/>
  <c r="Q1019" i="3"/>
  <c r="Q3292" i="3"/>
  <c r="Q3376" i="3"/>
  <c r="Q5739" i="3"/>
  <c r="Q5451" i="3"/>
  <c r="Q5602" i="3"/>
  <c r="Q5276" i="3"/>
  <c r="Q77" i="3"/>
  <c r="Q6362" i="3"/>
  <c r="Q116" i="3"/>
  <c r="Q834" i="3"/>
  <c r="Q5622" i="3"/>
  <c r="Q4760" i="3"/>
  <c r="Q2652" i="3"/>
  <c r="Q386" i="3"/>
  <c r="Q5006" i="3"/>
  <c r="Q3701" i="3"/>
  <c r="Q2740" i="3"/>
  <c r="Q3236" i="3"/>
  <c r="Q733" i="3"/>
  <c r="Q6209" i="3"/>
  <c r="Q5654" i="3"/>
  <c r="Q3031" i="3"/>
  <c r="Q1590" i="3"/>
  <c r="Q6421" i="3"/>
  <c r="Q5186" i="3"/>
  <c r="Q2912" i="3"/>
  <c r="Q1634" i="3"/>
  <c r="Q2287" i="3"/>
  <c r="Q3832" i="3"/>
  <c r="Q1823" i="3"/>
  <c r="Q4078" i="3"/>
  <c r="Q4790" i="3"/>
  <c r="Q3975" i="3"/>
  <c r="Q3304" i="3"/>
  <c r="Q1909" i="3"/>
  <c r="Q3080" i="3"/>
  <c r="Q4257" i="3"/>
  <c r="Q1740" i="3"/>
  <c r="Q3719" i="3"/>
  <c r="Q39" i="3"/>
  <c r="Q2905" i="3"/>
  <c r="Q5278" i="3"/>
  <c r="Q2395" i="3"/>
  <c r="Q3021" i="3"/>
  <c r="Q5580" i="3"/>
  <c r="Q150" i="3"/>
  <c r="Q3800" i="3"/>
  <c r="Q5948" i="3"/>
  <c r="Q1546" i="3"/>
  <c r="Q3623" i="3"/>
  <c r="Q5414" i="3"/>
  <c r="Q3251" i="3"/>
  <c r="Q1368" i="3"/>
  <c r="Q1226" i="3"/>
  <c r="Q6065" i="3"/>
  <c r="Q4496" i="3"/>
  <c r="Q3596" i="3"/>
  <c r="Q2381" i="3"/>
  <c r="Q4861" i="3"/>
  <c r="Q4462" i="3"/>
  <c r="Q4107" i="3"/>
  <c r="Q5535" i="3"/>
  <c r="Q2495" i="3"/>
  <c r="Q5581" i="3"/>
  <c r="Q2275" i="3"/>
  <c r="Q6260" i="3"/>
  <c r="Q5830" i="3"/>
  <c r="Q3843" i="3"/>
  <c r="Q5689" i="3"/>
  <c r="Q5820" i="3"/>
  <c r="Q1673" i="3"/>
  <c r="Q1209" i="3"/>
  <c r="Q2142" i="3"/>
  <c r="Q2501" i="3"/>
  <c r="Q5545" i="3"/>
  <c r="Q4179" i="3"/>
  <c r="Q480" i="3"/>
  <c r="Q2227" i="3"/>
  <c r="Q3765" i="3"/>
  <c r="Q3726" i="3"/>
  <c r="Q4396" i="3"/>
  <c r="Q4874" i="3"/>
  <c r="Q4258" i="3"/>
  <c r="Q6488" i="3"/>
  <c r="Q1199" i="3"/>
  <c r="Q3478" i="3"/>
  <c r="Q1659" i="3"/>
  <c r="Q4252" i="3"/>
  <c r="Q5077" i="3"/>
  <c r="Q1392" i="3"/>
  <c r="Q5416" i="3"/>
  <c r="Q4617" i="3"/>
  <c r="Q1912" i="3"/>
  <c r="Q647" i="3"/>
  <c r="Q1860" i="3"/>
  <c r="Q342" i="3"/>
  <c r="Q2692" i="3"/>
  <c r="Q40" i="3"/>
  <c r="Q5539" i="3"/>
  <c r="Q1307" i="3"/>
  <c r="Q5489" i="3"/>
  <c r="Q5639" i="3"/>
  <c r="Q5687" i="3"/>
  <c r="Q1464" i="3"/>
  <c r="Q4805" i="3"/>
  <c r="Q2958" i="3"/>
  <c r="Q311" i="3"/>
  <c r="Q6451" i="3"/>
  <c r="Q4835" i="3"/>
  <c r="Q3838" i="3"/>
  <c r="Q6215" i="3"/>
  <c r="Q3834" i="3"/>
  <c r="Q83" i="3"/>
  <c r="Q2516" i="3"/>
  <c r="Q2957" i="3"/>
  <c r="Q1858" i="3"/>
  <c r="Q1876" i="3"/>
  <c r="Q1121" i="3"/>
  <c r="Q2731" i="3"/>
  <c r="Q5664" i="3"/>
  <c r="Q4549" i="3"/>
  <c r="Q4313" i="3"/>
  <c r="Q1658" i="3"/>
  <c r="Q1893" i="3"/>
  <c r="Q1287" i="3"/>
  <c r="Q2234" i="3"/>
  <c r="Q6299" i="3"/>
  <c r="Q6302" i="3"/>
  <c r="Q5784" i="3"/>
  <c r="Q5862" i="3"/>
  <c r="Q5424" i="3"/>
  <c r="Q5662" i="3"/>
  <c r="Q900" i="3"/>
  <c r="Q6173" i="3"/>
  <c r="Q351" i="3"/>
  <c r="Q1292" i="3"/>
  <c r="Q4327" i="3"/>
  <c r="Q2146" i="3"/>
  <c r="Q3274" i="3"/>
  <c r="Q3311" i="3"/>
  <c r="Q4702" i="3"/>
  <c r="Q442" i="3"/>
  <c r="Q5915" i="3"/>
  <c r="Q734" i="3"/>
  <c r="Q4419" i="3"/>
  <c r="Q5767" i="3"/>
  <c r="Q197" i="3"/>
  <c r="Q3965" i="3"/>
  <c r="Q4372" i="3"/>
  <c r="Q3338" i="3"/>
  <c r="Q4377" i="3"/>
  <c r="Q4191" i="3"/>
  <c r="Q635" i="3"/>
  <c r="Q650" i="3"/>
  <c r="Q3549" i="3"/>
  <c r="Q6431" i="3"/>
  <c r="Q4720" i="3"/>
  <c r="Q842" i="3"/>
  <c r="Q1000" i="3"/>
  <c r="Q4886" i="3"/>
  <c r="Q6472" i="3"/>
  <c r="Q3429" i="3"/>
  <c r="Q148" i="3"/>
  <c r="Q2316" i="3"/>
  <c r="Q1045" i="3"/>
  <c r="Q5344" i="3"/>
  <c r="Q759" i="3"/>
  <c r="Q805" i="3"/>
  <c r="Q1189" i="3"/>
  <c r="Q49" i="3"/>
  <c r="Q4588" i="3"/>
  <c r="Q3720" i="3"/>
  <c r="Q1248" i="3"/>
  <c r="Q3214" i="3"/>
  <c r="Q3539" i="3"/>
  <c r="Q2378" i="3"/>
  <c r="Q429" i="3"/>
  <c r="Q546" i="3"/>
  <c r="Q4804" i="3"/>
  <c r="Q3135" i="3"/>
  <c r="Q702" i="3"/>
  <c r="Q3991" i="3"/>
  <c r="Q358" i="3"/>
  <c r="Q1299" i="3"/>
  <c r="Q5033" i="3"/>
  <c r="Q5268" i="3"/>
  <c r="Q3258" i="3"/>
  <c r="Q3518" i="3"/>
  <c r="Q5512" i="3"/>
  <c r="Q6406" i="3"/>
  <c r="Q6233" i="3"/>
  <c r="Q1842" i="3"/>
  <c r="Q3306" i="3"/>
  <c r="Q3715" i="3"/>
  <c r="Q3161" i="3"/>
  <c r="Q4449" i="3"/>
  <c r="Q711" i="3"/>
  <c r="Q3001" i="3"/>
  <c r="Q1595" i="3"/>
  <c r="Q5941" i="3"/>
  <c r="Q793" i="3"/>
  <c r="Q6032" i="3"/>
  <c r="Q3442" i="3"/>
  <c r="Q3087" i="3"/>
  <c r="Q1958" i="3"/>
  <c r="Q3231" i="3"/>
  <c r="Q835" i="3"/>
  <c r="Q5187" i="3"/>
  <c r="Q3895" i="3"/>
  <c r="Q5998" i="3"/>
  <c r="Q5304" i="3"/>
  <c r="Q136" i="3"/>
  <c r="Q5696" i="3"/>
  <c r="Q5929" i="3"/>
  <c r="Q441" i="3"/>
  <c r="Q4940" i="3"/>
  <c r="Q36" i="3"/>
  <c r="Q4323" i="3"/>
  <c r="Q4504" i="3"/>
  <c r="Q504" i="3"/>
  <c r="Q1569" i="3"/>
  <c r="Q2549" i="3"/>
  <c r="Q6092" i="3"/>
  <c r="Q340" i="3"/>
  <c r="Q2806" i="3"/>
  <c r="Q6288" i="3"/>
  <c r="Q549" i="3"/>
  <c r="Q484" i="3"/>
  <c r="Q1610" i="3"/>
  <c r="Q3108" i="3"/>
  <c r="Q4642" i="3"/>
  <c r="Q4112" i="3"/>
  <c r="Q5858" i="3"/>
  <c r="Q5436" i="3"/>
  <c r="Q6151" i="3"/>
  <c r="Q6358" i="3"/>
  <c r="Q396" i="3"/>
  <c r="Q5166" i="3"/>
  <c r="Q5735" i="3"/>
  <c r="Q2657" i="3"/>
  <c r="Q583" i="3"/>
  <c r="Q5808" i="3"/>
  <c r="Q5305" i="3"/>
  <c r="Q5617" i="3"/>
  <c r="Q708" i="3"/>
  <c r="Q6205" i="3"/>
  <c r="Q1931" i="3"/>
  <c r="Q5896" i="3"/>
  <c r="Q3629" i="3"/>
  <c r="Q2325" i="3"/>
  <c r="Q3370" i="3"/>
  <c r="Q4175" i="3"/>
  <c r="Q5898" i="3"/>
  <c r="Q2054" i="3"/>
  <c r="Q3059" i="3"/>
  <c r="Q401" i="3"/>
  <c r="Q1938" i="3"/>
  <c r="Q1720" i="3"/>
  <c r="Q3026" i="3"/>
  <c r="Q5652" i="3"/>
  <c r="Q2437" i="3"/>
  <c r="Q113" i="3"/>
  <c r="Q3312" i="3"/>
  <c r="Q6237" i="3"/>
  <c r="Q2380" i="3"/>
  <c r="Q4734" i="3"/>
  <c r="Q5791" i="3"/>
  <c r="Q4040" i="3"/>
  <c r="Q5202" i="3"/>
  <c r="Q3572" i="3"/>
  <c r="Q2241" i="3"/>
  <c r="Q4111" i="3"/>
  <c r="Q1272" i="3"/>
  <c r="Q3986" i="3"/>
  <c r="Q4829" i="3"/>
  <c r="Q218" i="3"/>
  <c r="Q2" i="3"/>
  <c r="Q3198" i="3"/>
  <c r="Q5755" i="3"/>
  <c r="Q502" i="3"/>
  <c r="Q338" i="3"/>
  <c r="Q5733" i="3"/>
  <c r="Q3774" i="3"/>
  <c r="Q2820" i="3"/>
  <c r="Q4540" i="3"/>
  <c r="Q532" i="3"/>
  <c r="Q2494" i="3"/>
  <c r="Q2582" i="3"/>
  <c r="Q1306" i="3"/>
  <c r="Q5096" i="3"/>
  <c r="Q266" i="3"/>
  <c r="Q779" i="3"/>
  <c r="Q5603" i="3"/>
  <c r="Q2311" i="3"/>
  <c r="Q1355" i="3"/>
  <c r="Q2562" i="3"/>
  <c r="Q3960" i="3"/>
  <c r="Q1685" i="3"/>
  <c r="Q4300" i="3"/>
  <c r="Q360" i="3"/>
  <c r="Q3364" i="3"/>
  <c r="Q5744" i="3"/>
  <c r="Q3127" i="3"/>
  <c r="Q798" i="3"/>
  <c r="Q3331" i="3"/>
  <c r="Q6392" i="3"/>
  <c r="Q541" i="3"/>
  <c r="Q3125" i="3"/>
  <c r="Q5155" i="3"/>
  <c r="Q5648" i="3"/>
  <c r="Q5204" i="3"/>
  <c r="Q1619" i="3"/>
  <c r="Q4704" i="3"/>
  <c r="Q5594" i="3"/>
  <c r="Q3784" i="3"/>
  <c r="Q660" i="3"/>
  <c r="Q2836" i="3"/>
  <c r="Q4390" i="3"/>
  <c r="Q1700" i="3"/>
  <c r="Q5578" i="3"/>
  <c r="Q2546" i="3"/>
  <c r="Q1067" i="3"/>
  <c r="Q5865" i="3"/>
  <c r="Q2097" i="3"/>
  <c r="Q5117" i="3"/>
  <c r="Q1553" i="3"/>
  <c r="Q5994" i="3"/>
  <c r="Q3779" i="3"/>
  <c r="Q5168" i="3"/>
  <c r="Q6327" i="3"/>
  <c r="Q3081" i="3"/>
  <c r="Q3143" i="3"/>
  <c r="Q3893" i="3"/>
  <c r="Q3877" i="3"/>
  <c r="Q6085" i="3"/>
  <c r="Q967" i="3"/>
  <c r="Q132" i="3"/>
  <c r="Q4404" i="3"/>
  <c r="Q3050" i="3"/>
  <c r="Q6405" i="3"/>
  <c r="Q5956" i="3"/>
  <c r="Q2383" i="3"/>
  <c r="Q2303" i="3"/>
  <c r="Q4747" i="3"/>
  <c r="Q520" i="3"/>
  <c r="Q3757" i="3"/>
  <c r="Q2920" i="3"/>
  <c r="Q1787" i="3"/>
  <c r="Q4890" i="3"/>
  <c r="Q6075" i="3"/>
  <c r="Q6423" i="3"/>
  <c r="Q5457" i="3"/>
  <c r="Q3199" i="3"/>
  <c r="Q5817" i="3"/>
  <c r="Q5857" i="3"/>
  <c r="Q915" i="3"/>
  <c r="Q2440" i="3"/>
  <c r="Q3644" i="3"/>
  <c r="Q2537" i="3"/>
  <c r="Q2541" i="3"/>
  <c r="Q4023" i="3"/>
  <c r="Q1158" i="3"/>
  <c r="Q3123" i="3"/>
  <c r="Q3700" i="3"/>
  <c r="Q778" i="3"/>
  <c r="Q378" i="3"/>
  <c r="Q6098" i="3"/>
  <c r="Q5041" i="3"/>
  <c r="Q3032" i="3"/>
  <c r="Q1420" i="3"/>
  <c r="Q5176" i="3"/>
  <c r="Q6039" i="3"/>
  <c r="Q5930" i="3"/>
  <c r="Q752" i="3"/>
  <c r="Q420" i="3"/>
  <c r="Q2394" i="3"/>
  <c r="Q277" i="3"/>
  <c r="Q3494" i="3"/>
  <c r="Q2426" i="3"/>
  <c r="Q2878" i="3"/>
  <c r="Q465" i="3"/>
  <c r="Q1426" i="3"/>
  <c r="Q6273" i="3"/>
  <c r="Q1953" i="3"/>
  <c r="Q2202" i="3"/>
  <c r="Q2333" i="3"/>
  <c r="Q5674" i="3"/>
  <c r="Q3012" i="3"/>
  <c r="Q364" i="3"/>
  <c r="Q4245" i="3"/>
  <c r="Q4007" i="3"/>
  <c r="Q1493" i="3"/>
  <c r="Q4955" i="3"/>
  <c r="Q2568" i="3"/>
  <c r="Q249" i="3"/>
  <c r="Q3267" i="3"/>
  <c r="Q6366" i="3"/>
  <c r="Q5471" i="3"/>
  <c r="Q1449" i="3"/>
  <c r="Q4637" i="3"/>
  <c r="Q3736" i="3"/>
  <c r="Q2483" i="3"/>
  <c r="Q712" i="3"/>
  <c r="Q1047" i="3"/>
  <c r="Q5448" i="3"/>
  <c r="Q5335" i="3"/>
  <c r="Q1038" i="3"/>
  <c r="Q416" i="3"/>
  <c r="Q1483" i="3"/>
  <c r="Q4772" i="3"/>
  <c r="Q3804" i="3"/>
  <c r="Q3547" i="3"/>
  <c r="Q705" i="3"/>
  <c r="Q3301" i="3"/>
  <c r="Q1809" i="3"/>
  <c r="Q2713" i="3"/>
  <c r="Q4312" i="3"/>
  <c r="Q1163" i="3"/>
  <c r="Q3947" i="3"/>
  <c r="Q5729" i="3"/>
  <c r="Q1340" i="3"/>
  <c r="Q2693" i="3"/>
  <c r="Q5663" i="3"/>
  <c r="Q5934" i="3"/>
  <c r="Q5467" i="3"/>
  <c r="Q2683" i="3"/>
  <c r="Q3872" i="3"/>
  <c r="Q4167" i="3"/>
  <c r="Q5266" i="3"/>
  <c r="Q3045" i="3"/>
  <c r="Q1080" i="3"/>
  <c r="Q767" i="3"/>
  <c r="Q3377" i="3"/>
  <c r="Q4226" i="3"/>
  <c r="Q5792" i="3"/>
  <c r="Q6147" i="3"/>
  <c r="Q73" i="3"/>
  <c r="Q126" i="3"/>
  <c r="Q3508" i="3"/>
  <c r="Q4308" i="3"/>
  <c r="Q6022" i="3"/>
  <c r="Q5452" i="3"/>
  <c r="Q3610" i="3"/>
  <c r="Q4170" i="3"/>
  <c r="Q5825" i="3"/>
  <c r="Q4763" i="3"/>
  <c r="Q2879" i="3"/>
  <c r="Q6311" i="3"/>
  <c r="Q6134" i="3"/>
  <c r="Q4751" i="3"/>
  <c r="Q5746" i="3"/>
  <c r="Q1473" i="3"/>
  <c r="Q3852" i="3"/>
  <c r="Q3477" i="3"/>
  <c r="Q3651" i="3"/>
  <c r="Q1654" i="3"/>
  <c r="Q2232" i="3"/>
  <c r="Q6376" i="3"/>
  <c r="Q1997" i="3"/>
  <c r="Q2309" i="3"/>
  <c r="Q682" i="3"/>
  <c r="Q4174" i="3"/>
  <c r="Q5582" i="3"/>
  <c r="Q2722" i="3"/>
  <c r="Q3880" i="3"/>
  <c r="Q5918" i="3"/>
  <c r="Q4165" i="3"/>
  <c r="Q6290" i="3"/>
  <c r="Q2681" i="3"/>
  <c r="Q2131" i="3"/>
  <c r="Q3094" i="3"/>
  <c r="Q4297" i="3"/>
  <c r="Q1300" i="3"/>
  <c r="Q5264" i="3"/>
  <c r="Q2659" i="3"/>
  <c r="Q6403" i="3"/>
  <c r="Q889" i="3"/>
  <c r="Q2720" i="3"/>
  <c r="Q3914" i="3"/>
  <c r="Q4123" i="3"/>
  <c r="Q2470" i="3"/>
  <c r="Q3058" i="3"/>
  <c r="Q3522" i="3"/>
  <c r="Q2252" i="3"/>
  <c r="Q5902" i="3"/>
  <c r="Q6216" i="3"/>
  <c r="Q1274" i="3"/>
  <c r="Q4365" i="3"/>
  <c r="Q6357" i="3"/>
  <c r="Q1098" i="3"/>
  <c r="Q2458" i="3"/>
  <c r="Q560" i="3"/>
  <c r="Q2094" i="3"/>
  <c r="Q271" i="3"/>
  <c r="Q6132" i="3"/>
  <c r="Q486" i="3"/>
  <c r="Q5411" i="3"/>
  <c r="Q2742" i="3"/>
  <c r="Q6224" i="3"/>
  <c r="Q3855" i="3"/>
  <c r="Q372" i="3"/>
  <c r="Q2669" i="3"/>
  <c r="Q5422" i="3"/>
  <c r="Q3999" i="3"/>
  <c r="Q4865" i="3"/>
  <c r="Q3869" i="3"/>
  <c r="Q4371" i="3"/>
  <c r="Q1304" i="3"/>
  <c r="Q1663" i="3"/>
  <c r="Q118" i="3"/>
  <c r="Q3326" i="3"/>
  <c r="Q5968" i="3"/>
  <c r="Q2538" i="3"/>
  <c r="Q1128" i="3"/>
  <c r="Q1906" i="3"/>
  <c r="Q5001" i="3"/>
  <c r="Q4779" i="3"/>
  <c r="Q142" i="3"/>
  <c r="Q924" i="3"/>
  <c r="Q3120" i="3"/>
  <c r="Q2194" i="3"/>
  <c r="Q410" i="3"/>
  <c r="Q3847" i="3"/>
  <c r="Q3296" i="3"/>
  <c r="Q6099" i="3"/>
  <c r="Q226" i="3"/>
  <c r="Q5016" i="3"/>
  <c r="Q2296" i="3"/>
  <c r="Q4597" i="3"/>
  <c r="Q4283" i="3"/>
  <c r="Q1030" i="3"/>
  <c r="Q5028" i="3"/>
  <c r="Q2547" i="3"/>
  <c r="Q1162" i="3"/>
  <c r="Q34" i="3"/>
  <c r="Q1148" i="3"/>
  <c r="Q2646" i="3"/>
  <c r="Q3624" i="3"/>
  <c r="Q893" i="3"/>
  <c r="Q634" i="3"/>
  <c r="Q1725" i="3"/>
  <c r="Q1094" i="3"/>
  <c r="Q6373" i="3"/>
  <c r="Q721" i="3"/>
  <c r="Q5172" i="3"/>
  <c r="Q6430" i="3"/>
  <c r="Q5661" i="3"/>
  <c r="Q4652" i="3"/>
  <c r="Q2993" i="3"/>
  <c r="Q3277" i="3"/>
  <c r="Q5465" i="3"/>
  <c r="Q1423" i="3"/>
  <c r="Q2510" i="3"/>
  <c r="Q4148" i="3"/>
  <c r="Q1852" i="3"/>
  <c r="Q4439" i="3"/>
  <c r="Q4527" i="3"/>
  <c r="Q2803" i="3"/>
  <c r="Q3730" i="3"/>
  <c r="Q5567" i="3"/>
  <c r="Q4555" i="3"/>
  <c r="Q5525" i="3"/>
  <c r="Q1527" i="3"/>
  <c r="Q3278" i="3"/>
  <c r="Q4269" i="3"/>
  <c r="Q2363" i="3"/>
  <c r="Q5482" i="3"/>
  <c r="Q4097" i="3"/>
  <c r="Q530" i="3"/>
  <c r="Q2153" i="3"/>
  <c r="Q5821" i="3"/>
  <c r="Q654" i="3"/>
  <c r="Q213" i="3"/>
  <c r="Q3864" i="3"/>
  <c r="Q2734" i="3"/>
  <c r="Q4807" i="3"/>
  <c r="Q1427" i="3"/>
  <c r="Q3022" i="3"/>
  <c r="Q2078" i="3"/>
  <c r="Q5957" i="3"/>
  <c r="Q2459" i="3"/>
  <c r="Q923" i="3"/>
  <c r="Q3158" i="3"/>
  <c r="Q6359" i="3"/>
  <c r="Q5516" i="3"/>
  <c r="Q1766" i="3"/>
  <c r="Q3782" i="3"/>
  <c r="Q952" i="3"/>
  <c r="Q5509" i="3"/>
  <c r="Q4146" i="3"/>
  <c r="Q5650" i="3"/>
  <c r="Q5020" i="3"/>
  <c r="Q2842" i="3"/>
  <c r="Q2172" i="3"/>
  <c r="Q2258" i="3"/>
  <c r="Q3056" i="3"/>
  <c r="Q1954" i="3"/>
  <c r="Q3882" i="3"/>
  <c r="Q4301" i="3"/>
  <c r="Q4622" i="3"/>
  <c r="Q598" i="3"/>
  <c r="Q4828" i="3"/>
  <c r="Q6443" i="3"/>
  <c r="Q938" i="3"/>
  <c r="Q3686" i="3"/>
  <c r="Q2628" i="3"/>
  <c r="Q1864" i="3"/>
  <c r="Q3035" i="3"/>
  <c r="Q6263" i="3"/>
  <c r="Q3744" i="3"/>
  <c r="Q1089" i="3"/>
  <c r="Q4882" i="3"/>
  <c r="Q1017" i="3"/>
  <c r="Q2375" i="3"/>
  <c r="Q5985" i="3"/>
  <c r="Q1863" i="3"/>
  <c r="Q3446" i="3"/>
  <c r="Q1018" i="3"/>
  <c r="Q1526" i="3"/>
  <c r="Q531" i="3"/>
  <c r="Q1743" i="3"/>
  <c r="Q574" i="3"/>
  <c r="Q124" i="3"/>
  <c r="Q2811" i="3"/>
  <c r="Q1488" i="3"/>
  <c r="Q6499" i="3"/>
  <c r="Q1169" i="3"/>
  <c r="Q5298" i="3"/>
  <c r="Q2756" i="3"/>
  <c r="Q1588" i="3"/>
  <c r="Q1296" i="3"/>
  <c r="Q4796" i="3"/>
  <c r="Q4013" i="3"/>
  <c r="Q2530" i="3"/>
  <c r="Q1792" i="3"/>
  <c r="Q3579" i="3"/>
  <c r="Q3481" i="3"/>
  <c r="Q2385" i="3"/>
  <c r="Q1022" i="3"/>
  <c r="Q2059" i="3"/>
  <c r="Q1472" i="3"/>
  <c r="Q86" i="3"/>
  <c r="Q3827" i="3"/>
  <c r="Q751" i="3"/>
  <c r="Q1735" i="3"/>
  <c r="Q189" i="3"/>
  <c r="Q4147" i="3"/>
  <c r="Q3205" i="3"/>
  <c r="Q2536" i="3"/>
  <c r="Q3302" i="3"/>
  <c r="Q6480" i="3"/>
  <c r="Q345" i="3"/>
  <c r="Q6494" i="3"/>
  <c r="Q3353" i="3"/>
  <c r="Q5455" i="3"/>
  <c r="Q1503" i="3"/>
  <c r="Q4651" i="3"/>
  <c r="Q519" i="3"/>
  <c r="Q1325" i="3"/>
  <c r="Q602" i="3"/>
  <c r="Q4178" i="3"/>
  <c r="Q3899" i="3"/>
  <c r="Q5407" i="3"/>
  <c r="Q248" i="3"/>
  <c r="Q4873" i="3"/>
  <c r="Q3694" i="3"/>
  <c r="Q5326" i="3"/>
  <c r="Q2721" i="3"/>
  <c r="Q6082" i="3"/>
  <c r="Q3758" i="3"/>
  <c r="Q3513" i="3"/>
  <c r="Q1897" i="3"/>
  <c r="Q2614" i="3"/>
  <c r="Q2573" i="3"/>
  <c r="Q2706" i="3"/>
  <c r="Q2193" i="3"/>
  <c r="Q3101" i="3"/>
  <c r="Q3434" i="3"/>
  <c r="Q3073" i="3"/>
  <c r="Q5714" i="3"/>
  <c r="Q3" i="3"/>
  <c r="Q3593" i="3"/>
  <c r="Q2211" i="3"/>
  <c r="Q6000" i="3"/>
  <c r="Q808" i="3"/>
  <c r="Q2118" i="3"/>
  <c r="Q713" i="3"/>
  <c r="Q4414" i="3"/>
  <c r="Q4305" i="3"/>
  <c r="Q1363" i="3"/>
  <c r="Q803" i="3"/>
  <c r="Q3262" i="3"/>
  <c r="Q5184" i="3"/>
  <c r="Q1524" i="3"/>
  <c r="Q5863" i="3"/>
  <c r="Q4235" i="3"/>
  <c r="Q887" i="3"/>
  <c r="Q2082" i="3"/>
  <c r="Q1530" i="3"/>
  <c r="Q4691" i="3"/>
  <c r="Q1172" i="3"/>
  <c r="Q1806" i="3"/>
  <c r="Q3630" i="3"/>
  <c r="Q1843" i="3"/>
  <c r="Q2832" i="3"/>
  <c r="Q4614" i="3"/>
  <c r="Q3011" i="3"/>
  <c r="Q6386" i="3"/>
  <c r="Q436" i="3"/>
  <c r="Q2164" i="3"/>
  <c r="Q4888" i="3"/>
  <c r="Q4161" i="3"/>
  <c r="Q6383" i="3"/>
  <c r="Q6017" i="3"/>
  <c r="Q2554" i="3"/>
  <c r="Q2414" i="3"/>
  <c r="Q765" i="3"/>
  <c r="Q1347" i="3"/>
  <c r="Q4762" i="3"/>
  <c r="Q969" i="3"/>
  <c r="Q171" i="3"/>
  <c r="Q6013" i="3"/>
  <c r="Q269" i="3"/>
  <c r="Q5988" i="3"/>
  <c r="Q5470" i="3"/>
  <c r="Q1508" i="3"/>
  <c r="Q353" i="3"/>
  <c r="Q466" i="3"/>
  <c r="Q4163" i="3"/>
  <c r="Q3106" i="3"/>
  <c r="Q5044" i="3"/>
  <c r="Q3552" i="3"/>
  <c r="Q3324" i="3"/>
  <c r="Q5104" i="3"/>
  <c r="Q1441" i="3"/>
  <c r="Q4310" i="3"/>
  <c r="Q5966" i="3"/>
  <c r="Q453" i="3"/>
  <c r="Q103" i="3"/>
  <c r="Q3529" i="3"/>
  <c r="Q33" i="3"/>
  <c r="Q4819" i="3"/>
  <c r="Q1164" i="3"/>
  <c r="Q7" i="3"/>
  <c r="Q2728" i="3"/>
  <c r="Q3411" i="3"/>
  <c r="Q2916" i="3"/>
  <c r="Q2727" i="3"/>
  <c r="Q5848" i="3"/>
  <c r="Q6078" i="3"/>
  <c r="Q1242" i="3"/>
  <c r="Q1059" i="3"/>
  <c r="Q6265" i="3"/>
  <c r="Q5942" i="3"/>
  <c r="Q6347" i="3"/>
  <c r="Q4100" i="3"/>
  <c r="Q6281" i="3"/>
  <c r="Q3727" i="3"/>
  <c r="Q4669" i="3"/>
  <c r="Q5982" i="3"/>
  <c r="Q1318" i="3"/>
  <c r="Q4673" i="3"/>
  <c r="Q5272" i="3"/>
  <c r="Q291" i="3"/>
  <c r="Q6483" i="3"/>
  <c r="Q1949" i="3"/>
  <c r="Q58" i="3"/>
  <c r="Q2128" i="3"/>
  <c r="Q1179" i="3"/>
  <c r="Q4130" i="3"/>
  <c r="Q2542" i="3"/>
  <c r="Q1416" i="3"/>
  <c r="Q3747" i="3"/>
  <c r="Q4815" i="3"/>
  <c r="Q973" i="3"/>
  <c r="Q1419" i="3"/>
  <c r="Q3078" i="3"/>
  <c r="Q623" i="3"/>
  <c r="Q6287" i="3"/>
  <c r="Q2528" i="3"/>
  <c r="Q771" i="3"/>
  <c r="Q4563" i="3"/>
  <c r="Q756" i="3"/>
  <c r="Q823" i="3"/>
  <c r="Q3260" i="3"/>
  <c r="Q5311" i="3"/>
  <c r="Q2199" i="3"/>
  <c r="Q1451" i="3"/>
  <c r="Q3023" i="3"/>
  <c r="Q6239" i="3"/>
  <c r="Q3435" i="3"/>
  <c r="Q2373" i="3"/>
  <c r="Q3270" i="3"/>
  <c r="Q4306" i="3"/>
  <c r="Q1167" i="3"/>
  <c r="Q3603" i="3"/>
  <c r="Q882" i="3"/>
  <c r="Q890" i="3"/>
  <c r="Q5653" i="3"/>
  <c r="Q657" i="3"/>
  <c r="Q3592" i="3"/>
  <c r="Q3786" i="3"/>
  <c r="Q5815" i="3"/>
  <c r="Q1607" i="3"/>
  <c r="Q3093" i="3"/>
  <c r="Q4801" i="3"/>
  <c r="Q3977" i="3"/>
  <c r="Q3221" i="3"/>
  <c r="Q645" i="3"/>
  <c r="Q2392" i="3"/>
  <c r="Q4084" i="3"/>
  <c r="Q3642" i="3"/>
  <c r="Q3633" i="3"/>
  <c r="Q304" i="3"/>
  <c r="Q2151" i="3"/>
  <c r="Q1907" i="3"/>
  <c r="Q2551" i="3"/>
  <c r="Q1561" i="3"/>
  <c r="Q3327" i="3"/>
  <c r="Q198" i="3"/>
  <c r="Q3166" i="3"/>
  <c r="Q5705" i="3"/>
  <c r="Q2344" i="3"/>
  <c r="Q4155" i="3"/>
  <c r="Q1804" i="3"/>
  <c r="Q5173" i="3"/>
  <c r="Q5658" i="3"/>
  <c r="Q2815" i="3"/>
  <c r="Q4244" i="3"/>
  <c r="Q2124" i="3"/>
  <c r="Q996" i="3"/>
  <c r="Q2736" i="3"/>
  <c r="Q5257" i="3"/>
  <c r="Q4271" i="3"/>
  <c r="Q1339" i="3"/>
  <c r="Q5384" i="3"/>
  <c r="Q529" i="3"/>
  <c r="Q3654" i="3"/>
  <c r="Q5142" i="3"/>
  <c r="Q755" i="3"/>
  <c r="Q2899" i="3"/>
  <c r="Q929" i="3"/>
  <c r="Q5258" i="3"/>
  <c r="Q6252" i="3"/>
  <c r="Q1276" i="3"/>
  <c r="Q4324" i="3"/>
  <c r="Q3749" i="3"/>
  <c r="Q3383" i="3"/>
  <c r="Q2342" i="3"/>
  <c r="Q5859" i="3"/>
  <c r="Q4290" i="3"/>
  <c r="Q2703" i="3"/>
  <c r="Q38" i="3"/>
  <c r="Q3878" i="3"/>
  <c r="Q2332" i="3"/>
  <c r="Q945" i="3"/>
  <c r="Q5844" i="3"/>
  <c r="Q2314" i="3"/>
  <c r="Q5281" i="3"/>
  <c r="Q5943" i="3"/>
  <c r="Q3447" i="3"/>
  <c r="Q1994" i="3"/>
  <c r="Q3356" i="3"/>
  <c r="Q1963" i="3"/>
  <c r="Q5644" i="3"/>
  <c r="Q2790" i="3"/>
  <c r="Q6084" i="3"/>
  <c r="Q1597" i="3"/>
  <c r="Q1722" i="3"/>
  <c r="Q4674" i="3"/>
  <c r="Q791" i="3"/>
  <c r="Q4758" i="3"/>
  <c r="Q497" i="3"/>
  <c r="Q3948" i="3"/>
  <c r="Q2226" i="3"/>
  <c r="Q503" i="3"/>
  <c r="Q832" i="3"/>
  <c r="Q3615" i="3"/>
  <c r="Q306" i="3"/>
  <c r="Q1270" i="3"/>
  <c r="Q5513" i="3"/>
  <c r="Q1686" i="3"/>
  <c r="Q3892" i="3"/>
  <c r="Q2240" i="3"/>
  <c r="Q859" i="3"/>
  <c r="Q2393" i="3"/>
  <c r="Q2948" i="3"/>
  <c r="Q6314" i="3"/>
  <c r="Q5971" i="3"/>
  <c r="Q3129" i="3"/>
  <c r="Q3337" i="3"/>
  <c r="Q4774" i="3"/>
  <c r="Q2670" i="3"/>
  <c r="Q3675" i="3"/>
  <c r="Q5292" i="3"/>
  <c r="Q6175" i="3"/>
  <c r="Q6455" i="3"/>
  <c r="Q1032" i="3"/>
  <c r="Q2103" i="3"/>
  <c r="Q4950" i="3"/>
  <c r="Q5274" i="3"/>
  <c r="Q2028" i="3"/>
  <c r="Q5478" i="3"/>
  <c r="Q644" i="3"/>
  <c r="Q5376" i="3"/>
  <c r="Q5035" i="3"/>
  <c r="Q5379" i="3"/>
  <c r="Q2673" i="3"/>
  <c r="Q1140" i="3"/>
  <c r="Q533" i="3"/>
  <c r="Q2324" i="3"/>
  <c r="Q613" i="3"/>
  <c r="Q3835" i="3"/>
  <c r="Q4782" i="3"/>
  <c r="Q1775" i="3"/>
  <c r="Q4351" i="3"/>
  <c r="Q2856" i="3"/>
  <c r="Q6400" i="3"/>
  <c r="Q5708" i="3"/>
  <c r="Q2868" i="3"/>
  <c r="Q1175" i="3"/>
  <c r="Q374" i="3"/>
  <c r="Q1730" i="3"/>
  <c r="Q5481" i="3"/>
  <c r="Q5921" i="3"/>
  <c r="Q2915" i="3"/>
  <c r="Q4937" i="3"/>
  <c r="Q4579" i="3"/>
  <c r="Q347" i="3"/>
  <c r="Q5358" i="3"/>
  <c r="Q4353" i="3"/>
  <c r="Q115" i="3"/>
  <c r="Q6319" i="3"/>
  <c r="Q1544" i="3"/>
  <c r="Q427" i="3"/>
  <c r="Q2268" i="3"/>
  <c r="Q3866" i="3"/>
  <c r="Q5296" i="3"/>
  <c r="Q4811" i="3"/>
  <c r="Q6334" i="3"/>
  <c r="Q4188" i="3"/>
  <c r="Q5443" i="3"/>
  <c r="Q4543" i="3"/>
  <c r="Q1258" i="3"/>
  <c r="Q4745" i="3"/>
  <c r="Q4988" i="3"/>
  <c r="Q867" i="3"/>
  <c r="Q3152" i="3"/>
  <c r="Q995" i="3"/>
  <c r="Q4292" i="3"/>
  <c r="Q1015" i="3"/>
  <c r="Q3761" i="3"/>
  <c r="Q2566" i="3"/>
  <c r="Q4060" i="3"/>
  <c r="Q6292" i="3"/>
  <c r="Q3339" i="3"/>
  <c r="Q2973" i="3"/>
  <c r="Q912" i="3"/>
  <c r="Q1793" i="3"/>
  <c r="Q316" i="3"/>
  <c r="Q2313" i="3"/>
  <c r="Q572" i="3"/>
  <c r="Q4726" i="3"/>
  <c r="Q3723" i="3"/>
  <c r="Q5552" i="3"/>
  <c r="Q3583" i="3"/>
  <c r="Q728" i="3"/>
  <c r="Q223" i="3"/>
  <c r="Q2286" i="3"/>
  <c r="Q1652" i="3"/>
  <c r="Q94" i="3"/>
  <c r="Q4701" i="3"/>
  <c r="Q3818" i="3"/>
  <c r="Q5031" i="3"/>
  <c r="Q576" i="3"/>
  <c r="Q1758" i="3"/>
  <c r="Q2778" i="3"/>
  <c r="Q5196" i="3"/>
  <c r="Q5807" i="3"/>
  <c r="Q1401" i="3"/>
  <c r="Q669" i="3"/>
  <c r="Q1596" i="3"/>
  <c r="Q4417" i="3"/>
  <c r="Q5094" i="3"/>
  <c r="Q5293" i="3"/>
  <c r="Q2250" i="3"/>
  <c r="Q3489" i="3"/>
  <c r="Q1422" i="3"/>
  <c r="Q3222" i="3"/>
  <c r="Q6340" i="3"/>
  <c r="Q431" i="3"/>
  <c r="Q3676" i="3"/>
  <c r="Q6093" i="3"/>
  <c r="Q4082" i="3"/>
  <c r="Q3631" i="3"/>
  <c r="Q4653" i="3"/>
  <c r="Q5508" i="3"/>
  <c r="Q1237" i="3"/>
  <c r="Q902" i="3"/>
  <c r="Q5164" i="3"/>
  <c r="Q5953" i="3"/>
  <c r="Q1053" i="3"/>
  <c r="Q6116" i="3"/>
  <c r="Q2032" i="3"/>
  <c r="Q2235" i="3"/>
  <c r="Q735" i="3"/>
  <c r="Q2292" i="3"/>
  <c r="Q3397" i="3"/>
  <c r="Q1429" i="3"/>
  <c r="Q3072" i="3"/>
  <c r="Q3884" i="3"/>
  <c r="Q3613" i="3"/>
  <c r="Q1786" i="3"/>
  <c r="Q653" i="3"/>
  <c r="Q4688" i="3"/>
  <c r="Q1749" i="3"/>
  <c r="Q4476" i="3"/>
  <c r="Q6351" i="3"/>
  <c r="Q5399" i="3"/>
  <c r="Q5374" i="3"/>
  <c r="Q3384" i="3"/>
  <c r="Q5301" i="3"/>
  <c r="Q4029" i="3"/>
  <c r="Q3896" i="3"/>
  <c r="Q570" i="3"/>
  <c r="Q2873" i="3"/>
  <c r="Q3714" i="3"/>
  <c r="Q130" i="3"/>
  <c r="Q3846" i="3"/>
  <c r="Q5626" i="3"/>
  <c r="Q3299" i="3"/>
  <c r="Q5090" i="3"/>
  <c r="Q4102" i="3"/>
  <c r="Q2946" i="3"/>
  <c r="Q4769" i="3"/>
  <c r="Q5398" i="3"/>
  <c r="Q1467" i="3"/>
  <c r="Q2929" i="3"/>
  <c r="Q6141" i="3"/>
  <c r="Q5510" i="3"/>
  <c r="Q398" i="3"/>
  <c r="Q3924" i="3"/>
  <c r="Q3671" i="3"/>
  <c r="Q993" i="3"/>
  <c r="Q1453" i="3"/>
  <c r="Q6377" i="3"/>
  <c r="Q3025" i="3"/>
  <c r="Q1698" i="3"/>
  <c r="Q5909" i="3"/>
  <c r="Q3085" i="3"/>
  <c r="Q4631" i="3"/>
  <c r="Q665" i="3"/>
  <c r="Q1535" i="3"/>
  <c r="Q814" i="3"/>
  <c r="Q6040" i="3"/>
  <c r="Q2357" i="3"/>
  <c r="Q1234" i="3"/>
  <c r="Q573" i="3"/>
  <c r="Q3535" i="3"/>
  <c r="Q4241" i="3"/>
  <c r="Q4150" i="3"/>
  <c r="Q6467" i="3"/>
  <c r="Q1196" i="3"/>
  <c r="Q4589" i="3"/>
  <c r="Q64" i="3"/>
  <c r="Q5339" i="3"/>
  <c r="Q5125" i="3"/>
  <c r="Q3244" i="3"/>
  <c r="Q3202" i="3"/>
  <c r="Q5905" i="3"/>
  <c r="Q1947" i="3"/>
  <c r="Q3344" i="3"/>
  <c r="Q433" i="3"/>
  <c r="Q1726" i="3"/>
  <c r="Q2764" i="3"/>
  <c r="Q448" i="3"/>
  <c r="Q5890" i="3"/>
  <c r="Q2926" i="3"/>
  <c r="Q3639" i="3"/>
  <c r="Q2751" i="3"/>
  <c r="Q5225" i="3"/>
  <c r="Q1170" i="3"/>
  <c r="Q5727" i="3"/>
  <c r="Q5606" i="3"/>
  <c r="Q154" i="3"/>
  <c r="Q4490" i="3"/>
  <c r="Q4738" i="3"/>
  <c r="Q5879" i="3"/>
  <c r="Q3067" i="3"/>
  <c r="Q509" i="3"/>
  <c r="Q162" i="3"/>
  <c r="Q3740" i="3"/>
  <c r="Q1869" i="3"/>
  <c r="Q2476" i="3"/>
  <c r="Q6374" i="3"/>
  <c r="Q714" i="3"/>
  <c r="Q2027" i="3"/>
  <c r="Q4904" i="3"/>
  <c r="Q4246" i="3"/>
  <c r="Q5537" i="3"/>
  <c r="Q830" i="3"/>
  <c r="Q2057" i="3"/>
  <c r="Q4923" i="3"/>
  <c r="Q1764" i="3"/>
  <c r="Q5781" i="3"/>
  <c r="Q2080" i="3"/>
  <c r="Q5425" i="3"/>
  <c r="Q1048" i="3"/>
  <c r="Q1091" i="3"/>
  <c r="Q625" i="3"/>
  <c r="Q920" i="3"/>
  <c r="Q210" i="3"/>
  <c r="Q2350" i="3"/>
  <c r="Q897" i="3"/>
  <c r="Q4393" i="3"/>
  <c r="Q5795" i="3"/>
  <c r="Q2065" i="3"/>
  <c r="Q799" i="3"/>
  <c r="Q3670" i="3"/>
  <c r="Q3968" i="3"/>
  <c r="Q1354" i="3"/>
  <c r="Q5611" i="3"/>
  <c r="Q648" i="3"/>
  <c r="Q3212" i="3"/>
  <c r="Q6409" i="3"/>
  <c r="Q5136" i="3"/>
  <c r="Q1943" i="3"/>
  <c r="Q3098" i="3"/>
  <c r="Q6131" i="3"/>
  <c r="Q4816" i="3"/>
  <c r="Q4088" i="3"/>
  <c r="Q4995" i="3"/>
  <c r="Q3453" i="3"/>
  <c r="Q1798" i="3"/>
  <c r="Q1141" i="3"/>
  <c r="Q5107" i="3"/>
  <c r="Q1662" i="3"/>
  <c r="Q4198" i="3"/>
  <c r="Q5459" i="3"/>
  <c r="Q1344" i="3"/>
  <c r="Q5593" i="3"/>
  <c r="Q3115" i="3"/>
  <c r="Q1385" i="3"/>
  <c r="Q2423" i="3"/>
  <c r="Q6163" i="3"/>
  <c r="Q1161" i="3"/>
  <c r="Q3941" i="3"/>
  <c r="Q3347" i="3"/>
  <c r="Q1139" i="3"/>
  <c r="Q5474" i="3"/>
  <c r="Q236" i="3"/>
  <c r="Q2800" i="3"/>
  <c r="Q1436" i="3"/>
  <c r="Q815" i="3"/>
  <c r="Q5771" i="3"/>
  <c r="Q4214" i="3"/>
  <c r="Q5900" i="3"/>
  <c r="Q6343" i="3"/>
  <c r="Q3845" i="3"/>
  <c r="Q2726" i="3"/>
  <c r="Q3363" i="3"/>
  <c r="Q1288" i="3"/>
  <c r="Q4586" i="3"/>
  <c r="Q3879" i="3"/>
  <c r="Q475" i="3"/>
  <c r="Q3799" i="3"/>
  <c r="Q2169" i="3"/>
  <c r="Q614" i="3"/>
  <c r="Q1829" i="3"/>
  <c r="Q51" i="3"/>
  <c r="Q463" i="3"/>
  <c r="Q1615" i="3"/>
  <c r="Q743" i="3"/>
  <c r="Q4427" i="3"/>
  <c r="Q1913" i="3"/>
  <c r="Q699" i="3"/>
  <c r="Q3681" i="3"/>
  <c r="Q2775" i="3"/>
  <c r="Q5969" i="3"/>
  <c r="Q561" i="3"/>
  <c r="Q1458" i="3"/>
  <c r="Q3414" i="3"/>
  <c r="Q5052" i="3"/>
  <c r="Q4194" i="3"/>
  <c r="Q5487" i="3"/>
  <c r="Q3360" i="3"/>
  <c r="Q3016" i="3"/>
  <c r="Q3103" i="3"/>
  <c r="Q1330" i="3"/>
  <c r="Q259" i="3"/>
  <c r="Q2062" i="3"/>
  <c r="Q140" i="3"/>
  <c r="Q4273" i="3"/>
  <c r="Q534" i="3"/>
  <c r="Q84" i="3"/>
  <c r="Q5908" i="3"/>
  <c r="Q6042" i="3"/>
  <c r="Q6108" i="3"/>
  <c r="Q4" i="3"/>
  <c r="Q2498" i="3"/>
  <c r="Q6058" i="3"/>
  <c r="Q5316" i="3"/>
  <c r="Q1927" i="3"/>
  <c r="Q510" i="3"/>
  <c r="Q5496" i="3"/>
  <c r="Q4511" i="3"/>
  <c r="Q5108" i="3"/>
  <c r="Q2391" i="3"/>
  <c r="Q4089" i="3"/>
  <c r="Q1674" i="3"/>
  <c r="Q4143" i="3"/>
  <c r="Q2396" i="3"/>
  <c r="Q4080" i="3"/>
  <c r="Q3148" i="3"/>
  <c r="Q578" i="3"/>
  <c r="Q170" i="3"/>
  <c r="Q6091" i="3"/>
  <c r="Q6008" i="3"/>
  <c r="Q2387" i="3"/>
  <c r="Q4484" i="3"/>
  <c r="Q3564" i="3"/>
  <c r="Q5980" i="3"/>
  <c r="Q4530" i="3"/>
  <c r="Q5846" i="3"/>
  <c r="Q5269" i="3"/>
  <c r="Q5631" i="3"/>
  <c r="Q2825" i="3"/>
  <c r="Q3464" i="3"/>
  <c r="Q2901" i="3"/>
  <c r="Q2425" i="3"/>
  <c r="Q1041" i="3"/>
  <c r="Q3064" i="3"/>
  <c r="Q5965" i="3"/>
  <c r="Q5497" i="3"/>
  <c r="Q2008" i="3"/>
  <c r="Q6016" i="3"/>
  <c r="Q3065" i="3"/>
  <c r="Q4410" i="3"/>
  <c r="Q4630" i="3"/>
  <c r="Q5790" i="3"/>
  <c r="Q3763" i="3"/>
  <c r="Q1171" i="3"/>
  <c r="Q2708" i="3"/>
  <c r="Q3294" i="3"/>
  <c r="Q3457" i="3"/>
  <c r="Q1297" i="3"/>
  <c r="Q5841" i="3"/>
  <c r="Q6086" i="3"/>
  <c r="Q878" i="3"/>
  <c r="Q3495" i="3"/>
  <c r="Q468" i="3"/>
  <c r="Q4548" i="3"/>
  <c r="Q1120" i="3"/>
  <c r="Q5169" i="3"/>
  <c r="Q387" i="3"/>
  <c r="Q5887" i="3"/>
  <c r="Q3911" i="3"/>
  <c r="Q928" i="3"/>
  <c r="Q4466" i="3"/>
  <c r="Q3310" i="3"/>
  <c r="Q3558" i="3"/>
  <c r="Q1884" i="3"/>
  <c r="Q120" i="3"/>
  <c r="Q3569" i="3"/>
  <c r="Q639" i="3"/>
  <c r="Q4217" i="3"/>
  <c r="Q5880" i="3"/>
  <c r="Q3305" i="3"/>
  <c r="Q2699" i="3"/>
  <c r="Q4556" i="3"/>
  <c r="Q2149" i="3"/>
  <c r="Q4250" i="3"/>
  <c r="Q3247" i="3"/>
  <c r="Q1212" i="3"/>
  <c r="Q4119" i="3"/>
  <c r="Q668" i="3"/>
  <c r="Q2192" i="3"/>
  <c r="Q6127" i="3"/>
  <c r="Q289" i="3"/>
  <c r="Q3378" i="3"/>
  <c r="Q1570" i="3"/>
  <c r="Q2374" i="3"/>
  <c r="Q4049" i="3"/>
  <c r="Q5453" i="3"/>
  <c r="Q5624" i="3"/>
  <c r="Q2997" i="3"/>
  <c r="Q3470" i="3"/>
  <c r="Q3909" i="3"/>
  <c r="Q1202" i="3"/>
  <c r="Q1638" i="3"/>
  <c r="Q2627" i="3"/>
  <c r="Q4249" i="3"/>
  <c r="Q5711" i="3"/>
  <c r="Q5838" i="3"/>
  <c r="Q5484" i="3"/>
  <c r="Q5003" i="3"/>
  <c r="Q6204" i="3"/>
  <c r="Q1850" i="3"/>
  <c r="Q6104" i="3"/>
  <c r="Q3900" i="3"/>
  <c r="Q1984" i="3"/>
  <c r="Q2469" i="3"/>
  <c r="Q4821" i="3"/>
  <c r="Q6026" i="3"/>
  <c r="Q457" i="3"/>
  <c r="Q2809" i="3"/>
  <c r="Q5511" i="3"/>
  <c r="Q5515" i="3"/>
  <c r="Q6309" i="3"/>
  <c r="Q2804" i="3"/>
  <c r="Q4599" i="3"/>
  <c r="Q394" i="3"/>
  <c r="Q1747" i="3"/>
  <c r="Q2597" i="3"/>
  <c r="Q4407" i="3"/>
  <c r="Q2695" i="3"/>
  <c r="Q1415" i="3"/>
  <c r="Q1168" i="3"/>
  <c r="Q3702" i="3"/>
  <c r="Q6419" i="3"/>
  <c r="Q5502" i="3"/>
  <c r="Q5977" i="3"/>
  <c r="Q5542" i="3"/>
  <c r="Q2518" i="3"/>
  <c r="Q2441" i="3"/>
  <c r="Q3047" i="3"/>
  <c r="Q2531" i="3"/>
  <c r="Q2964" i="3"/>
  <c r="Q5920" i="3"/>
  <c r="Q2478" i="3"/>
  <c r="Q2564" i="3"/>
  <c r="Q1941" i="3"/>
  <c r="Q565" i="3"/>
  <c r="Q1356" i="3"/>
  <c r="Q748" i="3"/>
  <c r="Q160" i="3"/>
  <c r="Q487" i="3"/>
  <c r="Q349" i="3"/>
  <c r="Q4298" i="3"/>
  <c r="Q1394" i="3"/>
  <c r="Q1562" i="3"/>
  <c r="Q1989" i="3"/>
  <c r="Q3517" i="3"/>
  <c r="Q3533" i="3"/>
  <c r="Q802" i="3"/>
  <c r="Q4875" i="3"/>
  <c r="Q642" i="3"/>
  <c r="Q352" i="3"/>
  <c r="Q4487" i="3"/>
  <c r="Q6103" i="3"/>
  <c r="Q4515" i="3"/>
  <c r="Q4996" i="3"/>
  <c r="Q4276" i="3"/>
  <c r="Q6024" i="3"/>
  <c r="Q2894" i="3"/>
  <c r="Q978" i="3"/>
  <c r="Q2735" i="3"/>
  <c r="Q3102" i="3"/>
  <c r="Q588" i="3"/>
  <c r="Q1290" i="3"/>
  <c r="Q6079" i="3"/>
  <c r="Q6071" i="3"/>
  <c r="Q3984" i="3"/>
  <c r="Q5490" i="3"/>
  <c r="Q22" i="3"/>
  <c r="Q5056" i="3"/>
  <c r="Q2214" i="3"/>
  <c r="Q2717" i="3"/>
  <c r="Q3008" i="3"/>
  <c r="Q6035" i="3"/>
  <c r="Q5089" i="3"/>
  <c r="Q2857" i="3"/>
  <c r="Q6300" i="3"/>
  <c r="Q5199" i="3"/>
  <c r="Q6251" i="3"/>
  <c r="Q547" i="3"/>
  <c r="Q2630" i="3"/>
  <c r="Q6262" i="3"/>
  <c r="Q4136" i="3"/>
  <c r="Q1160" i="3"/>
  <c r="Q2594" i="3"/>
  <c r="Q5642" i="3"/>
  <c r="Q6050" i="3"/>
  <c r="Q4880" i="3"/>
  <c r="Q5427" i="3"/>
  <c r="Q6380" i="3"/>
  <c r="Q6450" i="3"/>
  <c r="Q2853" i="3"/>
  <c r="Q6398" i="3"/>
  <c r="Q11" i="3"/>
  <c r="Q6030" i="3"/>
  <c r="Q1579" i="3"/>
  <c r="Q3822" i="3"/>
  <c r="Q5600" i="3"/>
  <c r="Q2936" i="3"/>
  <c r="Q5748" i="3"/>
  <c r="Q4924" i="3"/>
  <c r="Q2272" i="3"/>
  <c r="Q6298" i="3"/>
  <c r="Q1778" i="3"/>
  <c r="Q2410" i="3"/>
  <c r="Q1537" i="3"/>
  <c r="Q5079" i="3"/>
  <c r="Q3163" i="3"/>
  <c r="Q2228" i="3"/>
  <c r="Q698" i="3"/>
  <c r="Q123" i="3"/>
  <c r="Q5012" i="3"/>
  <c r="Q2527" i="3"/>
  <c r="Q3756" i="3"/>
  <c r="Q241" i="3"/>
  <c r="Q1761" i="3"/>
  <c r="Q2295" i="3"/>
  <c r="Q70" i="3"/>
  <c r="Q2175" i="3"/>
  <c r="Q550" i="3"/>
  <c r="Q3381" i="3"/>
  <c r="Q1794" i="3"/>
  <c r="Q5800" i="3"/>
  <c r="Q1755" i="3"/>
  <c r="Q2267" i="3"/>
  <c r="Q5179" i="3"/>
  <c r="Q6046" i="3"/>
  <c r="Q729" i="3"/>
  <c r="Q5972" i="3"/>
  <c r="Q6021" i="3"/>
  <c r="Q1110" i="3"/>
  <c r="Q4125" i="3"/>
  <c r="Q5131" i="3"/>
  <c r="Q110" i="3"/>
  <c r="Q6367" i="3"/>
  <c r="Q1605" i="3"/>
  <c r="Q229" i="3"/>
  <c r="Q548" i="3"/>
  <c r="Q925" i="3"/>
  <c r="Q4723" i="3"/>
  <c r="Q276" i="3"/>
  <c r="Q4126" i="3"/>
  <c r="Q5944" i="3"/>
  <c r="Q4907" i="3"/>
  <c r="Q4817" i="3"/>
  <c r="Q3288" i="3"/>
  <c r="Q5867" i="3"/>
  <c r="Q3206" i="3"/>
  <c r="Q4357" i="3"/>
  <c r="Q4733" i="3"/>
  <c r="Q4447" i="3"/>
  <c r="Q6106" i="3"/>
  <c r="Q272" i="3"/>
  <c r="Q1086" i="3"/>
  <c r="Q2182" i="3"/>
  <c r="Q822" i="3"/>
  <c r="Q2802" i="3"/>
  <c r="Q5959" i="3"/>
  <c r="Q4413" i="3"/>
  <c r="Q4251" i="3"/>
  <c r="Q2195" i="3"/>
  <c r="Q568" i="3"/>
  <c r="Q3974" i="3"/>
  <c r="Q1881" i="3"/>
  <c r="Q6336" i="3"/>
  <c r="Q5415" i="3"/>
  <c r="Q6286" i="3"/>
  <c r="Q1707" i="3"/>
  <c r="Q1668" i="3"/>
  <c r="Q5021" i="3"/>
  <c r="Q1875" i="3"/>
  <c r="Q1594" i="3"/>
  <c r="Q1331" i="3"/>
  <c r="Q4510" i="3"/>
  <c r="Q3632" i="3"/>
  <c r="Q2513" i="3"/>
  <c r="Q2947" i="3"/>
  <c r="Q643" i="3"/>
  <c r="Q483" i="3"/>
  <c r="Q1039" i="3"/>
  <c r="Q6253" i="3"/>
  <c r="Q640" i="3"/>
  <c r="Q2379" i="3"/>
  <c r="Q1861" i="3"/>
  <c r="Q2968" i="3"/>
  <c r="Q5805" i="3"/>
  <c r="Q2331" i="3"/>
  <c r="Q1666" i="3"/>
  <c r="Q219" i="3"/>
  <c r="Q1692" i="3"/>
  <c r="Q1430" i="3"/>
  <c r="Q5875" i="3"/>
  <c r="Q3738" i="3"/>
  <c r="Q2184" i="3"/>
  <c r="Q4329" i="3"/>
  <c r="Q4925" i="3"/>
  <c r="Q2961" i="3"/>
  <c r="Q1839" i="3"/>
  <c r="Q1112" i="3"/>
  <c r="Q1693" i="3"/>
  <c r="Q4389" i="3"/>
  <c r="Q1978" i="3"/>
  <c r="Q1838" i="3"/>
  <c r="Q1445" i="3"/>
  <c r="Q2575" i="3"/>
  <c r="Q5685" i="3"/>
  <c r="Q2173" i="3"/>
  <c r="Q2754" i="3"/>
  <c r="Q3413" i="3"/>
  <c r="Q4132" i="3"/>
  <c r="Q2677" i="3"/>
  <c r="Q134" i="3"/>
  <c r="Q4613" i="3"/>
  <c r="Q3536" i="3"/>
  <c r="Q4402" i="3"/>
  <c r="Q2033" i="3"/>
  <c r="Q5633" i="3"/>
  <c r="Q6297" i="3"/>
  <c r="Q605" i="3"/>
  <c r="Q1966" i="3"/>
  <c r="Q4881" i="3"/>
  <c r="Q5323" i="3"/>
  <c r="Q3742" i="3"/>
  <c r="Q2724" i="3"/>
  <c r="Q4855" i="3"/>
  <c r="Q6107" i="3"/>
  <c r="Q4434" i="3"/>
  <c r="Q4065" i="3"/>
  <c r="Q3207" i="3"/>
  <c r="Q1609" i="3"/>
  <c r="Q2834" i="3"/>
  <c r="Q406" i="3"/>
  <c r="Q367" i="3"/>
  <c r="Q3612" i="3"/>
  <c r="Q5937" i="3"/>
  <c r="Q1784" i="3"/>
  <c r="Q4043" i="3"/>
  <c r="Q5983" i="3"/>
  <c r="Q4354" i="3"/>
  <c r="Q5743" i="3"/>
  <c r="Q1320" i="3"/>
  <c r="Q1440" i="3"/>
  <c r="Q186" i="3"/>
  <c r="Q4433" i="3"/>
  <c r="Q1625" i="3"/>
  <c r="Q1395" i="3"/>
  <c r="Q257" i="3"/>
  <c r="Q4486" i="3"/>
  <c r="Q4061" i="3"/>
  <c r="Q3712" i="3"/>
  <c r="Q3652" i="3"/>
  <c r="Q1768" i="3"/>
  <c r="Q5074" i="3"/>
  <c r="Q5776" i="3"/>
  <c r="Q4644" i="3"/>
  <c r="Q2543" i="3"/>
  <c r="Q2831" i="3"/>
  <c r="Q5798" i="3"/>
  <c r="Q2401" i="3"/>
  <c r="Q1444" i="3"/>
  <c r="Q4990" i="3"/>
  <c r="Q4507" i="3"/>
  <c r="Q1149" i="3"/>
  <c r="Q5364" i="3"/>
  <c r="Q3382" i="3"/>
  <c r="Q3194" i="3"/>
  <c r="Q2188" i="3"/>
  <c r="Q5409" i="3"/>
  <c r="Q3696" i="3"/>
  <c r="Q5418" i="3"/>
  <c r="Q500" i="3"/>
  <c r="Q4500" i="3"/>
  <c r="Q1131" i="3"/>
  <c r="Q6429" i="3"/>
  <c r="Q1517" i="3"/>
  <c r="Q3601" i="3"/>
  <c r="Q1393" i="3"/>
  <c r="Q5669" i="3"/>
  <c r="Q3945" i="3"/>
  <c r="Q5788" i="3"/>
  <c r="Q1012" i="3"/>
  <c r="Q4608" i="3"/>
  <c r="Q3994" i="3"/>
  <c r="Q4700" i="3"/>
  <c r="Q1289" i="3"/>
  <c r="Q4941" i="3"/>
  <c r="Q3332" i="3"/>
  <c r="Q1870" i="3"/>
  <c r="Q1397" i="3"/>
  <c r="Q4927" i="3"/>
  <c r="Q770" i="3"/>
  <c r="Q4966" i="3"/>
  <c r="Q4978" i="3"/>
  <c r="Q2143" i="3"/>
  <c r="Q4381" i="3"/>
  <c r="Q4766" i="3"/>
  <c r="Q24" i="3"/>
  <c r="Q5967" i="3"/>
  <c r="Q5130" i="3"/>
  <c r="Q3708" i="3"/>
  <c r="Q987" i="3"/>
  <c r="Q1404" i="3"/>
  <c r="Q2400" i="3"/>
  <c r="Q3192" i="3"/>
  <c r="Q4471" i="3"/>
  <c r="Q1745" i="3"/>
  <c r="Q2863" i="3"/>
  <c r="Q3177" i="3"/>
  <c r="Q4656" i="3"/>
  <c r="Q1940" i="3"/>
  <c r="Q1545" i="3"/>
  <c r="Q5277" i="3"/>
  <c r="Q2817" i="3"/>
  <c r="Q3705" i="3"/>
  <c r="Q1271" i="3"/>
  <c r="Q5283" i="3"/>
  <c r="Q2645" i="3"/>
  <c r="Q4684" i="3"/>
  <c r="Q3808" i="3"/>
  <c r="Q1001" i="3"/>
  <c r="Q174" i="3"/>
  <c r="Q6269" i="3"/>
  <c r="Q575" i="3"/>
  <c r="Q4304" i="3"/>
  <c r="Q5522" i="3"/>
  <c r="Q1703" i="3"/>
  <c r="Q1541" i="3"/>
  <c r="Q2548" i="3"/>
  <c r="Q1497" i="3"/>
  <c r="Q6342" i="3"/>
  <c r="Q757" i="3"/>
  <c r="Q3801" i="3"/>
  <c r="Q695" i="3"/>
  <c r="Q4572" i="3"/>
  <c r="Q5034" i="3"/>
  <c r="Q3128" i="3"/>
  <c r="Q4341" i="3"/>
  <c r="Q4024" i="3"/>
  <c r="Q1705" i="3"/>
  <c r="Q1484" i="3"/>
  <c r="Q4607" i="3"/>
  <c r="Q4889" i="3"/>
  <c r="Q1294" i="3"/>
  <c r="Q4891" i="3"/>
  <c r="Q590" i="3"/>
  <c r="Q1523" i="3"/>
  <c r="Q5688" i="3"/>
  <c r="Q540" i="3"/>
  <c r="Q4685" i="3"/>
  <c r="Q5749" i="3"/>
  <c r="Q1442" i="3"/>
  <c r="Q356" i="3"/>
  <c r="Q2712" i="3"/>
  <c r="Q2170" i="3"/>
  <c r="Q4152" i="3"/>
  <c r="Q1295" i="3"/>
  <c r="Q17" i="3"/>
  <c r="Q1006" i="3"/>
  <c r="Q2715" i="3"/>
  <c r="Q4483" i="3"/>
  <c r="Q1617" i="3"/>
  <c r="Q6464" i="3"/>
  <c r="Q2757" i="3"/>
  <c r="Q1073" i="3"/>
  <c r="Q4227" i="3"/>
  <c r="Q5625" i="3"/>
  <c r="Q3898" i="3"/>
  <c r="Q2690" i="3"/>
  <c r="Q2034" i="3"/>
  <c r="Q1329" i="3"/>
  <c r="Q3562" i="3"/>
  <c r="Q3314" i="3"/>
  <c r="Q2111" i="3"/>
  <c r="Q2511" i="3"/>
  <c r="Q1327" i="3"/>
  <c r="Q6049" i="3"/>
  <c r="Q2104" i="3"/>
  <c r="Q328" i="3"/>
  <c r="Q6202" i="3"/>
  <c r="Q1572" i="3"/>
  <c r="Q5253" i="3"/>
  <c r="Q1456" i="3"/>
  <c r="Q1549" i="3"/>
  <c r="Q2269" i="3"/>
  <c r="Q3030" i="3"/>
  <c r="Q1492" i="3"/>
  <c r="Q6433" i="3"/>
  <c r="Q3516" i="3"/>
  <c r="Q5772" i="3"/>
  <c r="Q4983" i="3"/>
  <c r="Q5109" i="3"/>
  <c r="Q3972" i="3"/>
  <c r="Q6308" i="3"/>
  <c r="Q1614" i="3"/>
  <c r="Q4137" i="3"/>
  <c r="Q6249" i="3"/>
  <c r="Q3574" i="3"/>
  <c r="Q2694" i="3"/>
  <c r="Q3074" i="3"/>
  <c r="Q2788" i="3"/>
  <c r="Q3520" i="3"/>
  <c r="Q3523" i="3"/>
  <c r="Q2941" i="3"/>
  <c r="Q5218" i="3"/>
  <c r="Q2761" i="3"/>
  <c r="Q5881" i="3"/>
  <c r="Q3915" i="3"/>
  <c r="Q566" i="3"/>
  <c r="Q994" i="3"/>
  <c r="Q5029" i="3"/>
  <c r="Q4896" i="3"/>
  <c r="Q5216" i="3"/>
  <c r="Q5978" i="3"/>
  <c r="Q1122" i="3"/>
  <c r="Q6439" i="3"/>
  <c r="Q2247" i="3"/>
  <c r="Q6234" i="3"/>
  <c r="Q6442" i="3"/>
  <c r="Q4736" i="3"/>
  <c r="Q5884" i="3"/>
  <c r="Q2245" i="3"/>
  <c r="Q3849" i="3"/>
  <c r="Q2710" i="3"/>
  <c r="Q1702" i="3"/>
  <c r="Q4454" i="3"/>
  <c r="Q5926" i="3"/>
  <c r="Q6047" i="3"/>
  <c r="Q1157" i="3"/>
  <c r="Q3210" i="3"/>
  <c r="Q3232" i="3"/>
  <c r="Q5991" i="3"/>
  <c r="Q3116" i="3"/>
  <c r="Q3034" i="3"/>
  <c r="Q3124" i="3"/>
  <c r="Q954" i="3"/>
  <c r="Q3282" i="3"/>
  <c r="Q128" i="3"/>
  <c r="Q3348" i="3"/>
  <c r="Q2963" i="3"/>
  <c r="Q2243" i="3"/>
  <c r="Q6110" i="3"/>
  <c r="Q3150" i="3"/>
  <c r="Q1119" i="3"/>
  <c r="Q2962" i="3"/>
  <c r="Q956" i="3"/>
  <c r="Q5025" i="3"/>
  <c r="Q3218" i="3"/>
  <c r="Q370" i="3"/>
  <c r="Q4287" i="3"/>
  <c r="Q1174" i="3"/>
  <c r="Q6414" i="3"/>
  <c r="Q2902" i="3"/>
  <c r="Q5208" i="3"/>
  <c r="Q5938" i="3"/>
  <c r="Q5239" i="3"/>
  <c r="Q4521" i="3"/>
  <c r="Q343" i="3"/>
  <c r="Q1378" i="3"/>
  <c r="Q6468" i="3"/>
  <c r="Q1184" i="3"/>
  <c r="Q417" i="3"/>
  <c r="Q5038" i="3"/>
  <c r="Q301" i="3"/>
  <c r="Q4731" i="3"/>
  <c r="Q5430" i="3"/>
  <c r="Q2429" i="3"/>
  <c r="Q5757" i="3"/>
  <c r="Q2847" i="3"/>
  <c r="Q2524" i="3"/>
  <c r="Q5297" i="3"/>
  <c r="Q2896" i="3"/>
  <c r="Q4947" i="3"/>
  <c r="Q946" i="3"/>
  <c r="Q6401" i="3"/>
  <c r="Q2586" i="3"/>
  <c r="Q6440" i="3"/>
  <c r="Q1982" i="3"/>
  <c r="Q1741" i="3"/>
  <c r="Q1626" i="3"/>
  <c r="Q4590" i="3"/>
  <c r="Q4911" i="3"/>
  <c r="Q1959" i="3"/>
  <c r="Q2787" i="3"/>
  <c r="Q1895" i="3"/>
  <c r="Q525" i="3"/>
  <c r="Q3814" i="3"/>
  <c r="Q93" i="3"/>
  <c r="Q3346" i="3"/>
  <c r="Q6152" i="3"/>
  <c r="Q4867" i="3"/>
  <c r="Q1568" i="3"/>
  <c r="Q444" i="3"/>
  <c r="Q1620" i="3"/>
  <c r="Q1551" i="3"/>
  <c r="Q1822" i="3"/>
  <c r="Q1463" i="3"/>
  <c r="Q1107" i="3"/>
  <c r="Q4964" i="3"/>
  <c r="Q1688" i="3"/>
  <c r="Q3390" i="3"/>
  <c r="Q3253" i="3"/>
  <c r="Q6382" i="3"/>
  <c r="Q829" i="3"/>
  <c r="Q3444" i="3"/>
  <c r="Q4225" i="3"/>
  <c r="Q4450" i="3"/>
  <c r="Q807" i="3"/>
  <c r="Q4538" i="3"/>
  <c r="Q6114" i="3"/>
  <c r="Q1785" i="3"/>
  <c r="Q3256" i="3"/>
  <c r="Q6184" i="3"/>
  <c r="Q438" i="3"/>
  <c r="Q2010" i="3"/>
  <c r="Q2339" i="3"/>
  <c r="Q3190" i="3"/>
  <c r="Q5132" i="3"/>
  <c r="Q4317" i="3"/>
  <c r="Q2025" i="3"/>
  <c r="Q4806" i="3"/>
  <c r="Q163" i="3"/>
  <c r="Q4823" i="3"/>
  <c r="Q2071" i="3"/>
  <c r="Q3828" i="3"/>
  <c r="Q2638" i="3"/>
  <c r="Q5368" i="3"/>
  <c r="Q315" i="3"/>
  <c r="Q4849" i="3"/>
  <c r="Q4581" i="3"/>
  <c r="Q4518" i="3"/>
  <c r="Q5833" i="3"/>
  <c r="Q4755" i="3"/>
  <c r="Q3391" i="3"/>
  <c r="Q2782" i="3"/>
  <c r="Q624" i="3"/>
  <c r="Q2455" i="3"/>
  <c r="Q2970" i="3"/>
  <c r="Q4610" i="3"/>
  <c r="Q2468" i="3"/>
  <c r="Q3876" i="3"/>
  <c r="Q1293" i="3"/>
  <c r="Q5695" i="3"/>
  <c r="Q1220" i="3"/>
  <c r="Q5728" i="3"/>
  <c r="Q5722" i="3"/>
  <c r="Q1679" i="3"/>
  <c r="Q4457" i="3"/>
  <c r="Q5331" i="3"/>
  <c r="Q4682" i="3"/>
  <c r="Q1061" i="3"/>
  <c r="Q4768" i="3"/>
  <c r="Q5627" i="3"/>
  <c r="Q4612" i="3"/>
  <c r="Q727" i="3"/>
  <c r="Q1900" i="3"/>
  <c r="Q1020" i="3"/>
  <c r="Q2796" i="3"/>
  <c r="Q4753" i="3"/>
  <c r="Q1261" i="3"/>
  <c r="Q659" i="3"/>
  <c r="Q3881" i="3"/>
  <c r="Q1224" i="3"/>
  <c r="Q3379" i="3"/>
  <c r="Q2822" i="3"/>
  <c r="Q1506" i="3"/>
  <c r="Q683" i="3"/>
  <c r="Q1733" i="3"/>
  <c r="Q4830" i="3"/>
  <c r="Q4569" i="3"/>
  <c r="Q3796" i="3"/>
  <c r="Q898" i="3"/>
  <c r="Q3873" i="3"/>
  <c r="Q6291" i="3"/>
  <c r="Q5886" i="3"/>
  <c r="Q5874" i="3"/>
  <c r="Q478" i="3"/>
  <c r="Q3307" i="3"/>
  <c r="Q2634" i="3"/>
  <c r="Q5534" i="3"/>
  <c r="Q4531" i="3"/>
  <c r="Q2746" i="3"/>
  <c r="Q3167" i="3"/>
  <c r="Q5563" i="3"/>
  <c r="Q5049" i="3"/>
  <c r="Q1723" i="3"/>
  <c r="Q4832" i="3"/>
  <c r="Q6284" i="3"/>
  <c r="Q3638" i="3"/>
  <c r="Q2299" i="3"/>
  <c r="Q4959" i="3"/>
  <c r="Q3817" i="3"/>
  <c r="Q2229" i="3"/>
  <c r="Q2448" i="3"/>
  <c r="Q600" i="3"/>
  <c r="Q5541" i="3"/>
  <c r="Q3759" i="3"/>
  <c r="Q4411" i="3"/>
  <c r="Q1914" i="3"/>
  <c r="Q1825" i="3"/>
  <c r="Q4408" i="3"/>
  <c r="Q207" i="3"/>
  <c r="Q2239" i="3"/>
  <c r="Q1849" i="3"/>
  <c r="Q3460" i="3"/>
  <c r="Q2479" i="3"/>
  <c r="Q6043" i="3"/>
  <c r="Q6328" i="3"/>
  <c r="Q5637" i="3"/>
  <c r="Q4019" i="3"/>
  <c r="Q1010" i="3"/>
  <c r="Q3437" i="3"/>
  <c r="Q941" i="3"/>
  <c r="Q876" i="3"/>
  <c r="Q5906" i="3"/>
  <c r="Q3316" i="3"/>
  <c r="Q1795" i="3"/>
  <c r="Q5201" i="3"/>
  <c r="Q2490" i="3"/>
  <c r="Q1408" i="3"/>
  <c r="Q862" i="3"/>
  <c r="Q5591" i="3"/>
  <c r="Q2244" i="3"/>
  <c r="Q4551" i="3"/>
  <c r="Q5171" i="3"/>
  <c r="Q4529" i="3"/>
  <c r="Q2251" i="3"/>
  <c r="Q2161" i="3"/>
  <c r="Q5291" i="3"/>
  <c r="Q1301" i="3"/>
  <c r="Q855" i="3"/>
  <c r="Q5238" i="3"/>
  <c r="Q2621" i="3"/>
  <c r="Q2001" i="3"/>
  <c r="Q376" i="3"/>
  <c r="Q5843" i="3"/>
  <c r="Q3393" i="3"/>
  <c r="Q2605" i="3"/>
  <c r="Q3300" i="3"/>
  <c r="Q1521" i="3"/>
  <c r="Q1536" i="3"/>
  <c r="Q1812" i="3"/>
  <c r="Q1388" i="3"/>
  <c r="Q4999" i="3"/>
  <c r="Q2138" i="3"/>
  <c r="Q2580" i="3"/>
  <c r="Q4014" i="3"/>
  <c r="Q3559" i="3"/>
  <c r="Q3946" i="3"/>
  <c r="Q2205" i="3"/>
  <c r="Q2766" i="3"/>
  <c r="Q1180" i="3"/>
  <c r="Q2407" i="3"/>
  <c r="Q795" i="3"/>
  <c r="Q5861" i="3"/>
  <c r="Q3340" i="3"/>
  <c r="Q1494" i="3"/>
  <c r="Q788" i="3"/>
  <c r="Q5088" i="3"/>
  <c r="Q5061" i="3"/>
  <c r="Q4836" i="3"/>
  <c r="Q6352" i="3"/>
  <c r="Q1233" i="3"/>
  <c r="Q1500" i="3"/>
  <c r="Q6353" i="3"/>
  <c r="Q5381" i="3"/>
  <c r="Q4501" i="3"/>
  <c r="Q2041" i="3"/>
  <c r="Q3095" i="3"/>
  <c r="Q1520" i="3"/>
  <c r="Q4380" i="3"/>
  <c r="Q1926" i="3"/>
  <c r="Q4356" i="3"/>
  <c r="Q2310" i="3"/>
  <c r="Q3472" i="3"/>
  <c r="Q5651" i="3"/>
  <c r="Q1106" i="3"/>
  <c r="Q5015" i="3"/>
  <c r="Q2891" i="3"/>
  <c r="Q3683" i="3"/>
  <c r="Q4181" i="3"/>
  <c r="Q1326" i="3"/>
  <c r="Q1801" i="3"/>
  <c r="Q4113" i="3"/>
  <c r="Q1832" i="3"/>
  <c r="Q4575" i="3"/>
  <c r="Q6246" i="3"/>
  <c r="Q1031" i="3"/>
  <c r="Q6354" i="3"/>
  <c r="Q4992" i="3"/>
  <c r="Q1691" i="3"/>
  <c r="Q2462" i="3"/>
  <c r="Q3506" i="3"/>
  <c r="Q2119" i="3"/>
  <c r="Q4831" i="3"/>
  <c r="Q582" i="3"/>
  <c r="Q5517" i="3"/>
  <c r="Q5285" i="3"/>
  <c r="Q4639" i="3"/>
  <c r="Q5871" i="3"/>
  <c r="Q121" i="3"/>
  <c r="Q3525" i="3"/>
  <c r="Q4232" i="3"/>
  <c r="Q1410" i="3"/>
  <c r="Q182" i="3"/>
  <c r="Q4491" i="3"/>
  <c r="Q4079" i="3"/>
  <c r="Q1369" i="3"/>
  <c r="Q2056" i="3"/>
  <c r="Q2862" i="3"/>
  <c r="Q4270" i="3"/>
  <c r="Q809" i="3"/>
  <c r="Q3649" i="3"/>
  <c r="Q3259" i="3"/>
  <c r="Q3831" i="3"/>
  <c r="Q3118" i="3"/>
  <c r="Q5209" i="3"/>
  <c r="Q1384" i="3"/>
  <c r="Q69" i="3"/>
  <c r="Q2355" i="3"/>
  <c r="Q861" i="3"/>
  <c r="Q45" i="3"/>
  <c r="Q3154" i="3"/>
  <c r="Q5382" i="3"/>
  <c r="Q3530" i="3"/>
  <c r="Q114" i="3"/>
  <c r="Q6478" i="3"/>
  <c r="Q4331" i="3"/>
  <c r="Q2155" i="3"/>
  <c r="Q5665" i="3"/>
  <c r="Q4197" i="3"/>
  <c r="Q3511" i="3"/>
  <c r="Q5397" i="3"/>
  <c r="Q1504" i="3"/>
  <c r="Q5488" i="3"/>
  <c r="Q5734" i="3"/>
  <c r="Q1583" i="3"/>
  <c r="Q1145" i="3"/>
  <c r="Q3099" i="3"/>
  <c r="Q2685" i="3"/>
  <c r="Q5761" i="3"/>
  <c r="Q3315" i="3"/>
  <c r="Q5660" i="3"/>
  <c r="Q4352" i="3"/>
  <c r="Q5981" i="3"/>
  <c r="Q6370" i="3"/>
  <c r="Q329" i="3"/>
  <c r="Q1586" i="3"/>
  <c r="Q2053" i="3"/>
  <c r="Q2649" i="3"/>
  <c r="Q5694" i="3"/>
  <c r="Q4998" i="3"/>
  <c r="Q181" i="3"/>
  <c r="Q2093" i="3"/>
  <c r="Q2995" i="3"/>
  <c r="Q2583" i="3"/>
  <c r="Q279" i="3"/>
  <c r="Q4778" i="3"/>
  <c r="Q5119" i="3"/>
  <c r="Q3627" i="3"/>
  <c r="Q2745" i="3"/>
  <c r="Q521" i="3"/>
  <c r="Q3308" i="3"/>
  <c r="Q3217" i="3"/>
  <c r="Q3783" i="3"/>
  <c r="Q290" i="3"/>
  <c r="Q3220" i="3"/>
  <c r="Q6101" i="3"/>
  <c r="Q5709" i="3"/>
  <c r="Q5060" i="3"/>
  <c r="Q2415" i="3"/>
  <c r="Q3183" i="3"/>
  <c r="Q783" i="3"/>
  <c r="Q2348" i="3"/>
  <c r="Q3540" i="3"/>
  <c r="Q1124" i="3"/>
  <c r="Q204" i="3"/>
  <c r="Q1803" i="3"/>
  <c r="Q1598" i="3"/>
  <c r="Q76" i="3"/>
  <c r="Q4852" i="3"/>
  <c r="Q42" i="3"/>
  <c r="Q732" i="3"/>
  <c r="Q2648" i="3"/>
  <c r="Q111" i="3"/>
  <c r="Q5907" i="3"/>
  <c r="Q5505" i="3"/>
  <c r="Q194" i="3"/>
  <c r="Q6144" i="3"/>
  <c r="Q3007" i="3"/>
  <c r="Q6025" i="3"/>
  <c r="Q5837" i="3"/>
  <c r="Q5439" i="3"/>
  <c r="Q4765" i="3"/>
  <c r="Q1370" i="3"/>
  <c r="Q1711" i="3"/>
  <c r="Q5775" i="3"/>
  <c r="Q3690" i="3"/>
  <c r="Q4025" i="3"/>
  <c r="Q44" i="3"/>
  <c r="Q2730" i="3"/>
  <c r="Q411" i="3"/>
  <c r="Q4455" i="3"/>
  <c r="Q1675" i="3"/>
  <c r="Q1016" i="3"/>
  <c r="Q2819" i="3"/>
  <c r="Q918" i="3"/>
  <c r="Q6231" i="3"/>
  <c r="Q3280" i="3"/>
  <c r="Q1894" i="3"/>
  <c r="Q1983" i="3"/>
  <c r="Q2216" i="3"/>
  <c r="Q5037" i="3"/>
  <c r="Q1324" i="3"/>
  <c r="Q5986" i="3"/>
  <c r="Q3485" i="3"/>
  <c r="Q3329" i="3"/>
  <c r="Q4294" i="3"/>
  <c r="Q2729" i="3"/>
  <c r="Q4218" i="3"/>
  <c r="Q871" i="3"/>
  <c r="Q1608" i="3"/>
  <c r="Q2304" i="3"/>
  <c r="Q4810" i="3"/>
  <c r="Q4596" i="3"/>
  <c r="Q179" i="3"/>
  <c r="Q6181" i="3"/>
  <c r="Q335" i="3"/>
  <c r="Q3041" i="3"/>
  <c r="Q6005" i="3"/>
  <c r="Q3797" i="3"/>
  <c r="Q5760" i="3"/>
  <c r="Q3375" i="3"/>
  <c r="Q2609" i="3"/>
  <c r="Q1552" i="3"/>
  <c r="Q3371" i="3"/>
  <c r="Q965" i="3"/>
  <c r="Q2390" i="3"/>
  <c r="Q3373" i="3"/>
  <c r="Q234" i="3"/>
  <c r="Q1303" i="3"/>
  <c r="Q78" i="3"/>
  <c r="Q5964" i="3"/>
  <c r="Q235" i="3"/>
  <c r="Q258" i="3"/>
  <c r="Q5543" i="3"/>
  <c r="Q2883" i="3"/>
  <c r="Q3588" i="3"/>
  <c r="Q156" i="3"/>
  <c r="Q4516" i="3"/>
  <c r="Q856" i="3"/>
  <c r="Q5106" i="3"/>
  <c r="Q6010" i="3"/>
  <c r="Q3482" i="3"/>
  <c r="Q2563" i="3"/>
  <c r="Q5480" i="3"/>
  <c r="Q6325" i="3"/>
  <c r="Q388" i="3"/>
  <c r="Q2719" i="3"/>
  <c r="Q6052" i="3"/>
  <c r="Q4010" i="3"/>
  <c r="Q1407" i="3"/>
  <c r="Q4972" i="3"/>
  <c r="Q1470" i="3"/>
  <c r="Q781" i="3"/>
  <c r="Q1490" i="3"/>
  <c r="Q1155" i="3"/>
  <c r="Q2484" i="3"/>
  <c r="Q2224" i="3"/>
  <c r="Q4099" i="3"/>
  <c r="Q1481" i="3"/>
  <c r="Q2012" i="3"/>
  <c r="Q6063" i="3"/>
  <c r="Q5244" i="3"/>
  <c r="Q1710" i="3"/>
  <c r="Q2189" i="3"/>
  <c r="Q6452" i="3"/>
  <c r="Q3171" i="3"/>
  <c r="Q1783" i="3"/>
  <c r="Q2747" i="3"/>
  <c r="Q857" i="3"/>
  <c r="Q3988" i="3"/>
  <c r="Q283" i="3"/>
  <c r="Q4062" i="3"/>
  <c r="Q6004" i="3"/>
  <c r="Q585" i="3"/>
  <c r="Q1971" i="3"/>
  <c r="Q3527" i="3"/>
  <c r="Q3891" i="3"/>
  <c r="Q2262" i="3"/>
  <c r="Q517" i="3"/>
  <c r="Q2753" i="3"/>
  <c r="Q4533" i="3"/>
  <c r="Q2581" i="3"/>
  <c r="Q3844" i="3"/>
  <c r="Q5704" i="3"/>
  <c r="Q1462" i="3"/>
  <c r="Q831" i="3"/>
  <c r="Q1624" i="3"/>
  <c r="Q932" i="3"/>
  <c r="Q3111" i="3"/>
  <c r="Q71" i="3"/>
  <c r="Q390" i="3"/>
  <c r="Q3488" i="3"/>
  <c r="Q1973" i="3"/>
  <c r="Q700" i="3"/>
  <c r="Q3039" i="3"/>
  <c r="Q749" i="3"/>
  <c r="Q3641" i="3"/>
  <c r="Q3966" i="3"/>
  <c r="Q2238" i="3"/>
  <c r="Q5227" i="3"/>
  <c r="Q1037" i="3"/>
  <c r="Q3551" i="3"/>
  <c r="Q3243" i="3"/>
  <c r="Q4795" i="3"/>
  <c r="Q1097" i="3"/>
  <c r="Q4621" i="3"/>
  <c r="Q4015" i="3"/>
  <c r="Q191" i="3"/>
  <c r="Q948" i="3"/>
  <c r="Q1056" i="3"/>
  <c r="Q3295" i="3"/>
  <c r="Q2835" i="3"/>
  <c r="Q2257" i="3"/>
  <c r="Q273" i="3"/>
  <c r="Q3659" i="3"/>
  <c r="Q5330" i="3"/>
  <c r="Q4973" i="3"/>
  <c r="Q716" i="3"/>
  <c r="Q1362" i="3"/>
  <c r="Q5456" i="3"/>
  <c r="Q874" i="3"/>
  <c r="Q3748" i="3"/>
  <c r="Q930" i="3"/>
  <c r="Q982" i="3"/>
  <c r="Q4824" i="3"/>
  <c r="Q2644" i="3"/>
  <c r="Q1071" i="3"/>
  <c r="Q6413" i="3"/>
  <c r="Q432" i="3"/>
  <c r="Q3365" i="3"/>
  <c r="Q1328" i="3"/>
  <c r="Q3283" i="3"/>
  <c r="Q2271" i="3"/>
  <c r="Q3403" i="3"/>
  <c r="Q826" i="3"/>
  <c r="Q5641" i="3"/>
  <c r="Q4525" i="3"/>
  <c r="Q3534" i="3"/>
  <c r="Q4687" i="3"/>
  <c r="Q806" i="3"/>
  <c r="Q6242" i="3"/>
  <c r="Q5777" i="3"/>
  <c r="Q1268" i="3"/>
  <c r="Q5240" i="3"/>
  <c r="Q6306" i="3"/>
  <c r="Q3806" i="3"/>
  <c r="Q2672" i="3"/>
  <c r="Q3970" i="3"/>
  <c r="Q418" i="3"/>
  <c r="Q5649" i="3"/>
  <c r="Q2626" i="3"/>
  <c r="Q2020" i="3"/>
  <c r="Q6126" i="3"/>
  <c r="Q1968" i="3"/>
  <c r="Q2545" i="3"/>
  <c r="Q5585" i="3"/>
  <c r="Q4223" i="3"/>
  <c r="Q957" i="3"/>
  <c r="Q85" i="3"/>
  <c r="Q6111" i="3"/>
  <c r="Q959" i="3"/>
  <c r="Q5070" i="3"/>
  <c r="Q1827" i="3"/>
  <c r="Q5150" i="3"/>
  <c r="Q4542" i="3"/>
  <c r="Q1269" i="3"/>
  <c r="Q5295" i="3"/>
  <c r="Q3634" i="3"/>
  <c r="Q5952" i="3"/>
  <c r="Q3957" i="3"/>
  <c r="Q4893" i="3"/>
  <c r="Q5468" i="3"/>
  <c r="Q46" i="3"/>
  <c r="Q505" i="3"/>
  <c r="Q5557" i="3"/>
  <c r="Q4660" i="3"/>
  <c r="Q5742" i="3"/>
  <c r="Q1302" i="3"/>
  <c r="Q4087" i="3"/>
  <c r="Q1656" i="3"/>
  <c r="Q3052" i="3"/>
  <c r="Q841" i="3"/>
  <c r="Q5684" i="3"/>
  <c r="Q4395" i="3"/>
  <c r="Q1819" i="3"/>
  <c r="Q917" i="3"/>
  <c r="Q737" i="3"/>
  <c r="Q4205" i="3"/>
  <c r="Q6321" i="3"/>
  <c r="Q5139" i="3"/>
  <c r="Q4767" i="3"/>
  <c r="Q4944" i="3"/>
  <c r="Q6259" i="3"/>
  <c r="Q66" i="3"/>
  <c r="Q763" i="3"/>
  <c r="Q911" i="3"/>
  <c r="Q3165" i="3"/>
  <c r="Q5116" i="3"/>
  <c r="Q4919" i="3"/>
  <c r="Q5349" i="3"/>
  <c r="Q297" i="3"/>
  <c r="Q1582" i="3"/>
  <c r="Q2088" i="3"/>
  <c r="Q5814" i="3"/>
  <c r="Q399" i="3"/>
  <c r="Q6388" i="3"/>
  <c r="Q717" i="3"/>
  <c r="Q1254" i="3"/>
  <c r="Q4293" i="3"/>
  <c r="Q3645" i="3"/>
  <c r="Q205" i="3"/>
  <c r="Q4291" i="3"/>
  <c r="Q5475" i="3"/>
  <c r="Q6296" i="3"/>
  <c r="Q6372" i="3"/>
  <c r="Q4938" i="3"/>
  <c r="Q6" i="3"/>
  <c r="Q177" i="3"/>
  <c r="Q414" i="3"/>
  <c r="Q2351" i="3"/>
  <c r="Q1992" i="3"/>
  <c r="Q1432" i="3"/>
  <c r="Q1942" i="3"/>
  <c r="Q4121" i="3"/>
  <c r="Q2294" i="3"/>
  <c r="Q4505" i="3"/>
  <c r="Q5797" i="3"/>
  <c r="Q5440" i="3"/>
  <c r="Q422" i="3"/>
  <c r="Q3858" i="3"/>
  <c r="Q604" i="3"/>
  <c r="Q5429" i="3"/>
  <c r="Q2565" i="3"/>
  <c r="Q3328" i="3"/>
  <c r="Q6168" i="3"/>
  <c r="Q6235" i="3"/>
  <c r="Q4902" i="3"/>
  <c r="Q3443" i="3"/>
  <c r="Q1578" i="3"/>
  <c r="Q584" i="3"/>
  <c r="Q3139" i="3"/>
  <c r="Q1217" i="3"/>
  <c r="Q2876" i="3"/>
  <c r="Q1228" i="3"/>
  <c r="Q4994" i="3"/>
  <c r="Q1487" i="3"/>
  <c r="Q1678" i="3"/>
  <c r="Q3153" i="3"/>
  <c r="Q4044" i="3"/>
  <c r="Q3333" i="3"/>
  <c r="Q3616" i="3"/>
  <c r="Q2101" i="3"/>
  <c r="Q3269" i="3"/>
  <c r="Q5294" i="3"/>
  <c r="Q1802" i="3"/>
  <c r="Q1192" i="3"/>
  <c r="Q754" i="3"/>
  <c r="Q2308" i="3"/>
  <c r="Q5446" i="3"/>
  <c r="Q4713" i="3"/>
  <c r="Q4328" i="3"/>
  <c r="Q2982" i="3"/>
  <c r="Q4415" i="3"/>
  <c r="Q5855" i="3"/>
  <c r="Q6140" i="3"/>
  <c r="Q740" i="3"/>
  <c r="Q474" i="3"/>
  <c r="Q1653" i="3"/>
  <c r="Q2359" i="3"/>
  <c r="Q5940" i="3"/>
  <c r="Q4663" i="3"/>
  <c r="Q2323" i="3"/>
  <c r="Q4909" i="3"/>
  <c r="Q627" i="3"/>
  <c r="Q1855" i="3"/>
  <c r="Q5839" i="3"/>
  <c r="Q381" i="3"/>
  <c r="Q2861" i="3"/>
  <c r="Q6190" i="3"/>
  <c r="Q4035" i="3"/>
  <c r="Q3531" i="3"/>
  <c r="Q4690" i="3"/>
  <c r="Q2196" i="3"/>
  <c r="Q151" i="3"/>
  <c r="Q2242" i="3"/>
  <c r="Q2412" i="3"/>
  <c r="Q2491" i="3"/>
  <c r="Q6179" i="3"/>
  <c r="Q4446" i="3"/>
  <c r="Q1557" i="3"/>
  <c r="Q6454" i="3"/>
  <c r="Q361" i="3"/>
  <c r="Q1264" i="3"/>
  <c r="Q4519" i="3"/>
  <c r="Q3766" i="3"/>
  <c r="Q5520" i="3"/>
  <c r="Q1974" i="3"/>
  <c r="Q879" i="3"/>
  <c r="Q1412" i="3"/>
  <c r="Q354" i="3"/>
  <c r="Q4735" i="3"/>
  <c r="Q4409" i="3"/>
  <c r="Q5154" i="3"/>
  <c r="Q1359" i="3"/>
  <c r="Q4054" i="3"/>
  <c r="Q409" i="3"/>
  <c r="Q3309" i="3"/>
  <c r="Q2602" i="3"/>
  <c r="Q6067" i="3"/>
  <c r="Q1932" i="3"/>
  <c r="Q6064" i="3"/>
  <c r="Q3345" i="3"/>
  <c r="Q3492" i="3"/>
  <c r="Q1203" i="3"/>
  <c r="Q4922" i="3"/>
  <c r="Q6361" i="3"/>
  <c r="Q2526" i="3"/>
  <c r="Q3692" i="3"/>
  <c r="Q4479" i="3"/>
  <c r="Q3980" i="3"/>
  <c r="Q3276" i="3"/>
  <c r="Q1682" i="3"/>
  <c r="Q4375" i="3"/>
  <c r="Q4928" i="3"/>
  <c r="Q3092" i="3"/>
  <c r="Q2362" i="3"/>
  <c r="Q138" i="3"/>
  <c r="Q2384" i="3"/>
  <c r="Q6174" i="3"/>
  <c r="Q4346" i="3"/>
  <c r="Q4517" i="3"/>
  <c r="Q2050" i="3"/>
  <c r="Q4045" i="3"/>
  <c r="Q5851" i="3"/>
  <c r="Q3809" i="3"/>
  <c r="Q1847" i="3"/>
  <c r="Q4562" i="3"/>
  <c r="Q5051" i="3"/>
  <c r="Q1346" i="3"/>
  <c r="Q1818" i="3"/>
  <c r="Q992" i="3"/>
  <c r="Q2918" i="3"/>
  <c r="Q819" i="3"/>
  <c r="Q1576" i="3"/>
  <c r="Q4069" i="3"/>
  <c r="Q3441" i="3"/>
  <c r="Q6143" i="3"/>
  <c r="Q4429" i="3"/>
  <c r="Q2356" i="3"/>
  <c r="Q2858" i="3"/>
  <c r="Q298" i="3"/>
  <c r="Q6176" i="3"/>
  <c r="Q321" i="3"/>
  <c r="Q6250" i="3"/>
  <c r="Q664" i="3"/>
  <c r="Q5883" i="3"/>
  <c r="Q5628" i="3"/>
  <c r="Q2616" i="3"/>
  <c r="Q5656" i="3"/>
  <c r="Q537" i="3"/>
  <c r="Q1589" i="3"/>
  <c r="Q334" i="3"/>
  <c r="Q1265" i="3"/>
  <c r="Q2859" i="3"/>
  <c r="Q2987" i="3"/>
  <c r="Q2424" i="3"/>
  <c r="Q6274" i="3"/>
  <c r="Q2570" i="3"/>
  <c r="Q3825" i="3"/>
  <c r="Q2121" i="3"/>
  <c r="Q4628" i="3"/>
  <c r="Q962" i="3"/>
  <c r="Q1443" i="3"/>
  <c r="Q4915" i="3"/>
  <c r="Q2017" i="3"/>
  <c r="Q1333" i="3"/>
  <c r="Q4541" i="3"/>
  <c r="Q4114" i="3"/>
  <c r="Q3677" i="3"/>
  <c r="Q1657" i="3"/>
  <c r="Q157" i="3"/>
  <c r="Q5538" i="3"/>
  <c r="Q1697" i="3"/>
  <c r="Q2749" i="3"/>
  <c r="Q1882" i="3"/>
  <c r="Q5396" i="3"/>
  <c r="Q1591" i="3"/>
  <c r="Q6310" i="3"/>
  <c r="Q4278" i="3"/>
  <c r="Q1633" i="3"/>
  <c r="Q5561" i="3"/>
  <c r="Q4576" i="3"/>
  <c r="Q5570" i="3"/>
  <c r="Q4333" i="3"/>
  <c r="Q2608" i="3"/>
  <c r="Q556" i="3"/>
  <c r="Q6329" i="3"/>
  <c r="Q5222" i="3"/>
  <c r="Q5178" i="3"/>
  <c r="Q3718" i="3"/>
  <c r="Q3746" i="3"/>
  <c r="Q1277" i="3"/>
  <c r="Q172" i="3"/>
  <c r="Q688" i="3"/>
  <c r="Q4728" i="3"/>
  <c r="Q62" i="3"/>
  <c r="Q4619" i="3"/>
  <c r="Q5518" i="3"/>
  <c r="Q5420" i="3"/>
  <c r="Q3427" i="3"/>
  <c r="Q3571" i="3"/>
  <c r="Q4948" i="3"/>
  <c r="Q4077" i="3"/>
  <c r="Q5048" i="3"/>
  <c r="Q5019" i="3"/>
  <c r="Q5671" i="3"/>
  <c r="Q55" i="3"/>
  <c r="Q3229" i="3"/>
  <c r="Q1826" i="3"/>
  <c r="Q1452" i="3"/>
  <c r="Q1972" i="3"/>
  <c r="Q5892" i="3"/>
  <c r="Q5789" i="3"/>
  <c r="Q6182" i="3"/>
  <c r="Q1833" i="3"/>
  <c r="Q5521" i="3"/>
  <c r="Q6461" i="3"/>
  <c r="Q1194" i="3"/>
  <c r="Q2200" i="3"/>
  <c r="Q936" i="3"/>
  <c r="Q6117" i="3"/>
  <c r="Q1890" i="3"/>
  <c r="Q4640" i="3"/>
  <c r="Q2266" i="3"/>
  <c r="Q6112" i="3"/>
  <c r="Q5412" i="3"/>
  <c r="Q3319" i="3"/>
  <c r="Q6198" i="3"/>
  <c r="Q2052" i="3"/>
  <c r="Q5483" i="3"/>
  <c r="Q3367" i="3"/>
  <c r="Q3823" i="3"/>
  <c r="Q4145" i="3"/>
  <c r="Q607" i="3"/>
  <c r="Q4677" i="3"/>
  <c r="Q3184" i="3"/>
  <c r="Q4391" i="3"/>
  <c r="Q674" i="3"/>
  <c r="Q489" i="3"/>
  <c r="Q4397" i="3"/>
  <c r="Q4047" i="3"/>
  <c r="Q5676" i="3"/>
  <c r="Q5346" i="3"/>
  <c r="Q2989" i="3"/>
  <c r="Q3543" i="3"/>
  <c r="Q4991" i="3"/>
  <c r="Q3055" i="3"/>
  <c r="Q4144" i="3"/>
  <c r="Q1574" i="3"/>
  <c r="Q4204" i="3"/>
  <c r="Q4000" i="3"/>
  <c r="Q608" i="3"/>
  <c r="Q6045" i="3"/>
  <c r="Q1223" i="3"/>
  <c r="Q3077" i="3"/>
  <c r="Q6172" i="3"/>
  <c r="Q5081" i="3"/>
  <c r="Q4176" i="3"/>
  <c r="Q4129" i="3"/>
  <c r="Q3735" i="3"/>
  <c r="Q5129" i="3"/>
  <c r="Q6148" i="3"/>
  <c r="Q5133" i="3"/>
  <c r="Q3096" i="3"/>
  <c r="Q1736" i="3"/>
  <c r="Q391" i="3"/>
  <c r="Q4085" i="3"/>
  <c r="Q2137" i="3"/>
  <c r="Q6258" i="3"/>
  <c r="Q4142" i="3"/>
  <c r="Q2772" i="3"/>
  <c r="Q3191" i="3"/>
  <c r="Q1961" i="3"/>
  <c r="Q1057" i="3"/>
  <c r="Q820" i="3"/>
  <c r="Q709" i="3"/>
  <c r="Q812" i="3"/>
  <c r="Q2198" i="3"/>
  <c r="Q5519" i="3"/>
  <c r="Q5564" i="3"/>
  <c r="Q4469" i="3"/>
  <c r="Q6469" i="3"/>
  <c r="Q906" i="3"/>
  <c r="Q2489" i="3"/>
  <c r="Q852" i="3"/>
  <c r="Q1298" i="3"/>
  <c r="Q3182" i="3"/>
  <c r="Q2515" i="3"/>
  <c r="Q3318" i="3"/>
  <c r="Q6345" i="3"/>
  <c r="Q4355" i="3"/>
  <c r="Q5472" i="3"/>
  <c r="Q5229" i="3"/>
  <c r="Q1068" i="3"/>
  <c r="Q2288" i="3"/>
  <c r="Q5803" i="3"/>
  <c r="Q4860" i="3"/>
  <c r="Q1647" i="3"/>
  <c r="Q2367" i="3"/>
  <c r="Q4421" i="3"/>
  <c r="Q2647" i="3"/>
  <c r="Q4680" i="3"/>
  <c r="Q1929" i="3"/>
  <c r="Q704" i="3"/>
  <c r="Q720" i="3"/>
  <c r="Q722" i="3"/>
  <c r="Q2068" i="3"/>
  <c r="Q6363" i="3"/>
  <c r="Q206" i="3"/>
  <c r="Q4109" i="3"/>
  <c r="Q2416" i="3"/>
  <c r="Q3451" i="3"/>
  <c r="Q2704" i="3"/>
  <c r="Q1399" i="3"/>
  <c r="Q3405" i="3"/>
  <c r="Q5707" i="3"/>
  <c r="Q232" i="3"/>
  <c r="Q5869" i="3"/>
  <c r="Q4093" i="3"/>
  <c r="Q2689" i="3"/>
  <c r="Q2636" i="3"/>
  <c r="Q955" i="3"/>
  <c r="Q4672" i="3"/>
  <c r="Q1375" i="3"/>
  <c r="Q2144" i="3"/>
  <c r="Q1622" i="3"/>
  <c r="Q2888" i="3"/>
  <c r="Q6396" i="3"/>
  <c r="Q5596" i="3"/>
  <c r="Q4534" i="3"/>
  <c r="Q1342" i="3"/>
  <c r="Q4379" i="3"/>
  <c r="Q2680" i="3"/>
  <c r="Q5022" i="3"/>
  <c r="Q5360" i="3"/>
  <c r="Q6375" i="3"/>
  <c r="Q3737" i="3"/>
  <c r="Q2653" i="3"/>
  <c r="Q1028" i="3"/>
  <c r="Q3483" i="3"/>
  <c r="Q4321" i="3"/>
  <c r="Q1101" i="3"/>
  <c r="Q2328" i="3"/>
  <c r="Q1137" i="3"/>
  <c r="Q4770" i="3"/>
  <c r="Q3780" i="3"/>
  <c r="Q4399" i="3"/>
  <c r="Q5558" i="3"/>
  <c r="Q3791" i="3"/>
  <c r="Q1754" i="3"/>
  <c r="Q3703" i="3"/>
  <c r="Q82" i="3"/>
  <c r="Q3840" i="3"/>
  <c r="Q885" i="3"/>
  <c r="Q5829" i="3"/>
  <c r="Q307" i="3"/>
  <c r="Q3841" i="3"/>
  <c r="Q217" i="3"/>
  <c r="Q840" i="3"/>
  <c r="Q1334" i="3"/>
  <c r="Q6183" i="3"/>
  <c r="Q3471" i="3"/>
  <c r="Q1916" i="3"/>
  <c r="Q5123" i="3"/>
  <c r="Q1531" i="3"/>
  <c r="Q636" i="3"/>
  <c r="Q2047" i="3"/>
  <c r="Q4866" i="3"/>
  <c r="Q6213" i="3"/>
  <c r="Q5911" i="3"/>
  <c r="Q450" i="3"/>
  <c r="Q1540" i="3"/>
  <c r="Q3925" i="3"/>
  <c r="Q2360" i="3"/>
  <c r="Q1255" i="3"/>
  <c r="Q3976" i="3"/>
  <c r="Q4523" i="3"/>
  <c r="Q2040" i="3"/>
  <c r="Q3868" i="3"/>
  <c r="Q3350" i="3"/>
  <c r="Q231" i="3"/>
  <c r="Q3653" i="3"/>
  <c r="Q3458" i="3"/>
  <c r="Q2774" i="3"/>
  <c r="Q5460" i="3"/>
  <c r="Q4075" i="3"/>
  <c r="Q1207" i="3"/>
  <c r="Q5954" i="3"/>
  <c r="Q6090" i="3"/>
  <c r="Q4742" i="3"/>
  <c r="Q6445" i="3"/>
  <c r="Q476" i="3"/>
  <c r="Q5466" i="3"/>
  <c r="Q1054" i="3"/>
  <c r="Q4667" i="3"/>
  <c r="Q4203" i="3"/>
  <c r="Q5993" i="3"/>
  <c r="Q3821" i="3"/>
  <c r="Q5333" i="3"/>
  <c r="Q255" i="3"/>
  <c r="Q4985" i="3"/>
  <c r="Q1424" i="3"/>
  <c r="Q2504" i="3"/>
  <c r="Q3553" i="3"/>
  <c r="Q2307" i="3"/>
  <c r="Q1765" i="3"/>
  <c r="Q1314" i="3"/>
  <c r="Q4336" i="3"/>
  <c r="Q5847" i="3"/>
  <c r="Q966" i="3"/>
  <c r="Q2914" i="3"/>
  <c r="Q6185" i="3"/>
  <c r="Q4847" i="3"/>
  <c r="Q3499" i="3"/>
  <c r="Q392" i="3"/>
  <c r="Q3602" i="3"/>
  <c r="Q2442" i="3"/>
  <c r="Q5365" i="3"/>
  <c r="Q3554" i="3"/>
  <c r="Q4104" i="3"/>
  <c r="Q464" i="3"/>
  <c r="Q3439" i="3"/>
  <c r="Q4274" i="3"/>
  <c r="Q662" i="3"/>
  <c r="Q4378" i="3"/>
  <c r="Q4787" i="3"/>
  <c r="Q6402" i="3"/>
  <c r="Q6481" i="3"/>
  <c r="Q4976" i="3"/>
  <c r="Q5698" i="3"/>
  <c r="Q275" i="3"/>
  <c r="Q1690" i="3"/>
  <c r="Q5612" i="3"/>
  <c r="Q1922" i="3"/>
  <c r="Q1285" i="3"/>
  <c r="Q6456" i="3"/>
  <c r="Q3599" i="3"/>
  <c r="Q1769" i="3"/>
  <c r="Q5286" i="3"/>
  <c r="Q4288" i="3"/>
  <c r="Q2725" i="3"/>
  <c r="Q3137" i="3"/>
  <c r="Q242" i="3"/>
  <c r="Q5693" i="3"/>
  <c r="Q3680" i="3"/>
  <c r="Q470" i="3"/>
  <c r="Q3082" i="3"/>
  <c r="Q1779" i="3"/>
  <c r="Q903" i="3"/>
  <c r="Q4224" i="3"/>
  <c r="Q2959" i="3"/>
  <c r="Q1988" i="3"/>
  <c r="Q4749" i="3"/>
  <c r="Q3760" i="3"/>
  <c r="Q5691" i="3"/>
  <c r="Q4332" i="3"/>
  <c r="Q1406" i="3"/>
  <c r="Q5723" i="3"/>
  <c r="Q3663" i="3"/>
  <c r="Q4550" i="3"/>
  <c r="Q200" i="3"/>
  <c r="Q1814" i="3"/>
  <c r="Q2096" i="3"/>
  <c r="Q1644" i="3"/>
  <c r="Q5523" i="3"/>
  <c r="Q776" i="3"/>
  <c r="Q1099" i="3"/>
  <c r="Q2187" i="3"/>
  <c r="Q2130" i="3"/>
  <c r="Q4791" i="3"/>
  <c r="Q1629" i="3"/>
  <c r="Q4140" i="3"/>
  <c r="Q1096" i="3"/>
  <c r="Q4800" i="3"/>
  <c r="Q250" i="3"/>
  <c r="Q4027" i="3"/>
  <c r="Q3755" i="3"/>
  <c r="Q3181" i="3"/>
  <c r="Q1181" i="3"/>
  <c r="Q5756" i="3"/>
  <c r="Q5476" i="3"/>
  <c r="Q4887" i="3"/>
  <c r="Q5353" i="3"/>
  <c r="Q225" i="3"/>
  <c r="Q5547" i="3"/>
  <c r="Q3600" i="3"/>
  <c r="Q691" i="3"/>
  <c r="Q3507" i="3"/>
  <c r="Q666" i="3"/>
  <c r="Q6158" i="3"/>
  <c r="Q4073" i="3"/>
  <c r="Q3285" i="3"/>
  <c r="Q5461" i="3"/>
  <c r="Q6426" i="3"/>
  <c r="Q5715" i="3"/>
  <c r="Q6315" i="3"/>
  <c r="Q6458" i="3"/>
  <c r="Q4526" i="3"/>
  <c r="Q2795" i="3"/>
  <c r="Q2075" i="3"/>
  <c r="Q5588" i="3"/>
  <c r="Q6066" i="3"/>
  <c r="Q3424" i="3"/>
  <c r="Q5039" i="3"/>
  <c r="Q1964" i="3"/>
  <c r="Q3500" i="3"/>
  <c r="Q2141" i="3"/>
  <c r="Q3392" i="3"/>
  <c r="Q2278" i="3"/>
  <c r="Q4936" i="3"/>
  <c r="Q5091" i="3"/>
  <c r="Q3362" i="3"/>
  <c r="Q1125" i="3"/>
  <c r="Q3505" i="3"/>
  <c r="Q3716" i="3"/>
  <c r="Q5313" i="3"/>
  <c r="Q1479" i="3"/>
  <c r="Q4695" i="3"/>
  <c r="Q3248" i="3"/>
  <c r="Q3789" i="3"/>
  <c r="Q3501" i="3"/>
  <c r="Q589" i="3"/>
  <c r="Q4764" i="3"/>
  <c r="Q19" i="3"/>
  <c r="Q5928" i="3"/>
  <c r="Q1957" i="3"/>
  <c r="Q4635" i="3"/>
  <c r="Q5287" i="3"/>
  <c r="Q2114" i="3"/>
  <c r="Q1256" i="3"/>
  <c r="Q5423" i="3"/>
  <c r="Q2206" i="3"/>
  <c r="Q1499" i="3"/>
  <c r="Q6282" i="3"/>
  <c r="Q1771" i="3"/>
  <c r="Q4743" i="3"/>
  <c r="Q4554" i="3"/>
  <c r="Q2035" i="3"/>
  <c r="Q1335" i="3"/>
  <c r="Q3487" i="3"/>
  <c r="Q4406" i="3"/>
  <c r="Q5608" i="3"/>
  <c r="Q6248" i="3"/>
  <c r="Q262" i="3"/>
  <c r="Q1219" i="3"/>
  <c r="Q2493" i="3"/>
  <c r="Q5553" i="3"/>
  <c r="Q3793" i="3"/>
  <c r="Q3978" i="3"/>
  <c r="Q2492" i="3"/>
  <c r="Q2783" i="3"/>
  <c r="Q1887" i="3"/>
  <c r="Q6088" i="3"/>
  <c r="Q5017" i="3"/>
  <c r="Q1227" i="3"/>
  <c r="Q3201" i="3"/>
  <c r="Q5069" i="3"/>
  <c r="Q921" i="3"/>
  <c r="Q4182" i="3"/>
  <c r="Q1704" i="3"/>
  <c r="Q3036" i="3"/>
  <c r="Q675" i="3"/>
  <c r="Q188" i="3"/>
  <c r="Q1435" i="3"/>
  <c r="Q6491" i="3"/>
  <c r="Q1090" i="3"/>
  <c r="Q6496" i="3"/>
  <c r="Q3149" i="3"/>
  <c r="Q621" i="3"/>
  <c r="Q5500" i="3"/>
  <c r="Q1216" i="3"/>
  <c r="Q4008" i="3"/>
  <c r="Q2067" i="3"/>
  <c r="Q785" i="3"/>
  <c r="Q5613" i="3"/>
  <c r="Q5198" i="3"/>
  <c r="Q5348" i="3"/>
  <c r="Q3271" i="3"/>
  <c r="Q4722" i="3"/>
  <c r="Q4920" i="3"/>
  <c r="Q2222" i="3"/>
  <c r="Q4930" i="3"/>
  <c r="Q4012" i="3"/>
  <c r="Q3484" i="3"/>
  <c r="Q6055" i="3"/>
  <c r="Q5289" i="3"/>
  <c r="Q6427" i="3"/>
  <c r="Q5054" i="3"/>
  <c r="Q5185" i="3"/>
  <c r="Q2758" i="3"/>
  <c r="Q5514" i="3"/>
  <c r="Q460" i="3"/>
  <c r="Q10" i="3"/>
  <c r="Q3491" i="3"/>
  <c r="Q2168" i="3"/>
  <c r="Q5180" i="3"/>
  <c r="Q4187" i="3"/>
  <c r="Q1543" i="3"/>
  <c r="Q2432" i="3"/>
  <c r="Q5754" i="3"/>
  <c r="Q2587" i="3"/>
  <c r="Q4813" i="3"/>
  <c r="Q445" i="3"/>
  <c r="Q4376" i="3"/>
  <c r="Q2064" i="3"/>
  <c r="Q4289" i="3"/>
  <c r="Q2098" i="3"/>
  <c r="Q4522" i="3"/>
  <c r="Q1074" i="3"/>
  <c r="Q1645" i="3"/>
  <c r="Q183" i="3"/>
  <c r="Q789" i="3"/>
  <c r="Q1352" i="3"/>
  <c r="Q5917" i="3"/>
  <c r="Q3555" i="3"/>
  <c r="Q1602" i="3"/>
  <c r="Q6371" i="3"/>
  <c r="Q5673" i="3"/>
  <c r="Q6417" i="3"/>
  <c r="Q5385" i="3"/>
  <c r="Q4156" i="3"/>
  <c r="Q524" i="3"/>
  <c r="Q1902" i="3"/>
  <c r="Q5243" i="3"/>
  <c r="Q2276" i="3"/>
  <c r="Q2603" i="3"/>
  <c r="Q4220" i="3"/>
  <c r="Q1003" i="3"/>
  <c r="Q828" i="3"/>
  <c r="Q4624" i="3"/>
  <c r="Q2003" i="3"/>
  <c r="Q1548" i="3"/>
  <c r="Q3566" i="3"/>
  <c r="Q1138" i="3"/>
  <c r="Q3921" i="3"/>
  <c r="Q125" i="3"/>
  <c r="Q280" i="3"/>
  <c r="Q4981" i="3"/>
  <c r="Q884" i="3"/>
  <c r="Q739" i="3"/>
  <c r="Q2928" i="3"/>
  <c r="Q612" i="3"/>
  <c r="Q368" i="3"/>
  <c r="Q296" i="3"/>
  <c r="Q4602" i="3"/>
  <c r="Q1661" i="3"/>
  <c r="Q3203" i="3"/>
  <c r="Q4645" i="3"/>
  <c r="Q4101" i="3"/>
  <c r="Q980" i="3"/>
  <c r="Q6294" i="3"/>
  <c r="Q1879" i="3"/>
  <c r="Q6105" i="3"/>
  <c r="Q5634" i="3"/>
  <c r="Q4933" i="3"/>
  <c r="Q3512" i="3"/>
  <c r="Q3020" i="3"/>
  <c r="Q3416" i="3"/>
  <c r="Q199" i="3"/>
  <c r="Q4709" i="3"/>
  <c r="Q5306" i="3"/>
  <c r="Q1142" i="3"/>
  <c r="Q1023" i="3"/>
  <c r="Q2477" i="3"/>
  <c r="Q5801" i="3"/>
  <c r="Q1820" i="3"/>
  <c r="Q6033" i="3"/>
  <c r="Q2945" i="3"/>
  <c r="Q1866" i="3"/>
  <c r="Q4453" i="3"/>
  <c r="Q4160" i="3"/>
  <c r="Q5770" i="3"/>
  <c r="Q715" i="3"/>
  <c r="Q4850" i="3"/>
  <c r="Q972" i="3"/>
  <c r="Q4906" i="3"/>
  <c r="Q2107" i="3"/>
  <c r="Q3752" i="3"/>
  <c r="Q3934" i="3"/>
  <c r="Q3776" i="3"/>
  <c r="Q1190" i="3"/>
  <c r="Q6425" i="3"/>
  <c r="Q1448" i="3"/>
  <c r="Q6169" i="3"/>
  <c r="Q718" i="3"/>
  <c r="Q1677" i="3"/>
  <c r="Q988" i="3"/>
  <c r="Q4238" i="3"/>
  <c r="Q3354" i="3"/>
  <c r="Q1925" i="3"/>
  <c r="Q5494" i="3"/>
  <c r="Q1113" i="3"/>
  <c r="Q379" i="3"/>
  <c r="Q3982" i="3"/>
  <c r="Q5697" i="3"/>
  <c r="Q501" i="3"/>
  <c r="Q3816" i="3"/>
  <c r="Q5782" i="3"/>
  <c r="Q1281" i="3"/>
  <c r="Q146" i="3"/>
  <c r="Q3433" i="3"/>
  <c r="Q3084" i="3"/>
  <c r="Q557" i="3"/>
  <c r="Q239" i="3"/>
  <c r="Q3273" i="3"/>
  <c r="Q2600" i="3"/>
  <c r="Q6312" i="3"/>
  <c r="Q4335" i="3"/>
  <c r="Q2335" i="3"/>
  <c r="Q4638" i="3"/>
  <c r="Q5325" i="3"/>
  <c r="Q1147" i="3"/>
  <c r="Q641" i="3"/>
  <c r="Q4403" i="3"/>
  <c r="Q3646" i="3"/>
  <c r="Q5999" i="3"/>
  <c r="Q6196" i="3"/>
  <c r="Q3581" i="3"/>
  <c r="Q2955" i="3"/>
  <c r="Q5849" i="3"/>
  <c r="Q1455" i="3"/>
  <c r="Q5894" i="3"/>
  <c r="Q6305" i="3"/>
  <c r="Q4002" i="3"/>
  <c r="Q891" i="3"/>
  <c r="Q4092" i="3"/>
  <c r="Q4754" i="3"/>
  <c r="Q2539" i="3"/>
  <c r="Q1482" i="3"/>
  <c r="Q3923" i="3"/>
  <c r="Q1515" i="3"/>
  <c r="Q655" i="3"/>
  <c r="Q3408" i="3"/>
  <c r="Q3374" i="3"/>
  <c r="Q632" i="3"/>
  <c r="Q2924" i="3"/>
  <c r="Q5336" i="3"/>
  <c r="Q5391" i="3"/>
  <c r="Q1805" i="3"/>
  <c r="Q5609" i="3"/>
  <c r="Q787" i="3"/>
  <c r="Q5245" i="3"/>
  <c r="Q3062" i="3"/>
  <c r="Q3279" i="3"/>
  <c r="Q1105" i="3"/>
  <c r="Q4664" i="3"/>
  <c r="Q3515" i="3"/>
  <c r="Q1166" i="3"/>
  <c r="Q1613" i="3"/>
  <c r="Q6007" i="3"/>
  <c r="Q4666" i="3"/>
  <c r="Q2039" i="3"/>
  <c r="Q827" i="3"/>
  <c r="Q97" i="3"/>
  <c r="Q1353" i="3"/>
  <c r="Q4320" i="3"/>
  <c r="Q1144" i="3"/>
  <c r="Q3246" i="3"/>
  <c r="Q2091" i="3"/>
  <c r="Q6355" i="3"/>
  <c r="Q901" i="3"/>
  <c r="Q251" i="3"/>
  <c r="Q3798" i="3"/>
  <c r="Q4559" i="3"/>
  <c r="Q2684" i="3"/>
  <c r="Q5873" i="3"/>
  <c r="Q2233" i="3"/>
  <c r="Q5400" i="3"/>
  <c r="Q3958" i="3"/>
  <c r="Q4986" i="3"/>
  <c r="Q4809" i="3"/>
  <c r="Q2343" i="3"/>
  <c r="Q493" i="3"/>
  <c r="Q3233" i="3"/>
  <c r="Q2777" i="3"/>
  <c r="Q2974" i="3"/>
  <c r="Q4221" i="3"/>
  <c r="Q2334" i="3"/>
  <c r="Q4715" i="3"/>
  <c r="Q1563" i="3"/>
  <c r="Q1151" i="3"/>
  <c r="Q3920" i="3"/>
  <c r="Q4659" i="3"/>
  <c r="Q1699" i="3"/>
  <c r="Q4862" i="3"/>
  <c r="Q2156" i="3"/>
  <c r="Q697" i="3"/>
  <c r="Q3526" i="3"/>
  <c r="Q1952" i="3"/>
  <c r="Q5212" i="3"/>
  <c r="Q2110" i="3"/>
  <c r="Q2300" i="3"/>
  <c r="Q2204" i="3"/>
  <c r="Q5356" i="3"/>
  <c r="Q5527" i="3"/>
  <c r="Q5901" i="3"/>
  <c r="Q359" i="3"/>
  <c r="Q5341" i="3"/>
  <c r="Q1560" i="3"/>
  <c r="Q312" i="3"/>
  <c r="Q1309" i="3"/>
  <c r="Q3321" i="3"/>
  <c r="Q129" i="3"/>
  <c r="Q5773" i="3"/>
  <c r="Q105" i="3"/>
  <c r="Q661" i="3"/>
  <c r="Q3688" i="3"/>
  <c r="Q3567" i="3"/>
  <c r="Q4004" i="3"/>
  <c r="Q5174" i="3"/>
  <c r="Q1532" i="3"/>
  <c r="Q2714" i="3"/>
  <c r="Q4231" i="3"/>
  <c r="Q4141" i="3"/>
  <c r="Q3981" i="3"/>
  <c r="Q4011" i="3"/>
  <c r="Q4318" i="3"/>
  <c r="Q2263" i="3"/>
  <c r="Q5103" i="3"/>
  <c r="Q6155" i="3"/>
  <c r="Q1742" i="3"/>
  <c r="Q3402" i="3"/>
  <c r="Q4030" i="3"/>
  <c r="Q3422" i="3"/>
  <c r="Q5615" i="3"/>
  <c r="Q1005" i="3"/>
  <c r="Q1390" i="3"/>
  <c r="Q2497" i="3"/>
  <c r="Q6089" i="3"/>
  <c r="Q5575" i="3"/>
  <c r="Q2043" i="3"/>
  <c r="Q1185" i="3"/>
  <c r="Q4463" i="3"/>
  <c r="Q2865" i="3"/>
  <c r="Q6283" i="3"/>
  <c r="Q4932" i="3"/>
  <c r="Q1840" i="3"/>
  <c r="Q1918" i="3"/>
  <c r="Q1496" i="3"/>
  <c r="Q3856" i="3"/>
  <c r="Q1152" i="3"/>
  <c r="Q5235" i="3"/>
  <c r="Q1286" i="3"/>
  <c r="Q1600" i="3"/>
  <c r="Q5824" i="3"/>
  <c r="Q1315" i="3"/>
  <c r="Q6146" i="3"/>
  <c r="Q1960" i="3"/>
  <c r="Q3172" i="3"/>
  <c r="Q4580" i="3"/>
  <c r="Q2596" i="3"/>
  <c r="Q2129" i="3"/>
  <c r="Q6333" i="3"/>
  <c r="Q5299" i="3"/>
  <c r="Q904" i="3"/>
  <c r="Q5750" i="3"/>
  <c r="Q1780" i="3"/>
  <c r="Q3018" i="3"/>
  <c r="Q4929" i="3"/>
  <c r="Q1365" i="3"/>
  <c r="Q2181" i="3"/>
  <c r="Q4017" i="3"/>
  <c r="Q6100" i="3"/>
  <c r="Q651" i="3"/>
  <c r="Q4425" i="3"/>
  <c r="Q2274" i="3"/>
  <c r="Q3850" i="3"/>
  <c r="Q5752" i="3"/>
  <c r="Q1127" i="3"/>
  <c r="Q5319" i="3"/>
  <c r="Q4037" i="3"/>
  <c r="Q3134" i="3"/>
  <c r="Q302" i="3"/>
  <c r="Q5145" i="3"/>
  <c r="Q4358" i="3"/>
  <c r="Q2273" i="3"/>
  <c r="Q2306" i="3"/>
  <c r="Q1081" i="3"/>
  <c r="Q5389" i="3"/>
  <c r="Q481" i="3"/>
  <c r="Q3361" i="3"/>
  <c r="Q610" i="3"/>
  <c r="Q1341" i="3"/>
  <c r="Q3261" i="3"/>
  <c r="Q3466" i="3"/>
  <c r="Q514" i="3"/>
  <c r="Q2969" i="3"/>
  <c r="Q4968" i="3"/>
  <c r="Q2461" i="3"/>
  <c r="Q1437" i="3"/>
  <c r="Q1901" i="3"/>
  <c r="Q1402" i="3"/>
  <c r="Q2312" i="3"/>
  <c r="Q5159" i="3"/>
  <c r="Q3913" i="3"/>
  <c r="Q3732" i="3"/>
  <c r="Q4262" i="3"/>
  <c r="Q2886" i="3"/>
  <c r="Q5361" i="3"/>
  <c r="Q4094" i="3"/>
  <c r="Q3054" i="3"/>
  <c r="Q5231" i="3"/>
  <c r="Q4899" i="3"/>
  <c r="Q3440" i="3"/>
  <c r="Q2179" i="3"/>
  <c r="Q1816" i="3"/>
  <c r="Q6122" i="3"/>
  <c r="Q6457" i="3"/>
  <c r="Q511" i="3"/>
  <c r="Q4822" i="3"/>
  <c r="Q2505" i="3"/>
  <c r="Q1857" i="3"/>
  <c r="Q4611" i="3"/>
  <c r="Q68" i="3"/>
  <c r="Q762" i="3"/>
  <c r="Q1398" i="3"/>
  <c r="Q1623" i="3"/>
  <c r="Q4708" i="3"/>
  <c r="Q680" i="3"/>
  <c r="Q4470" i="3"/>
  <c r="Q2160" i="3"/>
  <c r="Q4286" i="3"/>
  <c r="Q2126" i="3"/>
  <c r="Q2120" i="3"/>
  <c r="Q6404" i="3"/>
  <c r="Q1154" i="3"/>
  <c r="Q1717" i="3"/>
  <c r="Q244" i="3"/>
  <c r="Q5796" i="3"/>
  <c r="Q216" i="3"/>
  <c r="Q454" i="3"/>
  <c r="Q5718" i="3"/>
  <c r="Q1381" i="3"/>
  <c r="Q425" i="3"/>
  <c r="Q2150" i="3"/>
  <c r="Q4059" i="3"/>
  <c r="Q6002" i="3"/>
  <c r="Q2678" i="3"/>
  <c r="Q1721" i="3"/>
  <c r="Q4173" i="3"/>
  <c r="Q685" i="3"/>
  <c r="Q5388" i="3"/>
  <c r="Q6435" i="3"/>
  <c r="Q5032" i="3"/>
  <c r="Q1507" i="3"/>
  <c r="Q2180" i="3"/>
  <c r="Q1995" i="3"/>
  <c r="Q667" i="3"/>
  <c r="Q1447" i="3"/>
  <c r="Q1728" i="3"/>
  <c r="Q1232" i="3"/>
  <c r="Q3674" i="3"/>
  <c r="Q2557" i="3"/>
  <c r="Q5046" i="3"/>
  <c r="Q5350" i="3"/>
  <c r="Q2220" i="3"/>
  <c r="Q357" i="3"/>
  <c r="Q1981" i="3"/>
  <c r="Q449" i="3"/>
  <c r="Q2009" i="3"/>
  <c r="Q3709" i="3"/>
  <c r="Q816" i="3"/>
  <c r="Q2686" i="3"/>
  <c r="Q4154" i="3"/>
  <c r="Q2965" i="3"/>
  <c r="Q4953" i="3"/>
  <c r="Q933" i="3"/>
  <c r="Q5984" i="3"/>
  <c r="Q6197" i="3"/>
  <c r="Q3992" i="3"/>
  <c r="Q2081" i="3"/>
  <c r="Q1604" i="3"/>
  <c r="Q2171" i="3"/>
  <c r="Q744" i="3"/>
  <c r="Q5463" i="3"/>
  <c r="Q2887" i="3"/>
  <c r="Q811" i="3"/>
  <c r="Q596" i="3"/>
  <c r="Q1511" i="3"/>
  <c r="Q4975" i="3"/>
  <c r="Q382" i="3"/>
  <c r="Q5210" i="3"/>
  <c r="Q1885" i="3"/>
  <c r="Q3687" i="3"/>
  <c r="Q2535" i="3"/>
  <c r="Q1828" i="3"/>
  <c r="Q4926" i="3"/>
  <c r="Q1221" i="3"/>
  <c r="Q5086" i="3"/>
  <c r="Q308" i="3"/>
  <c r="Q2105" i="3"/>
  <c r="Q4604" i="3"/>
  <c r="Q4578" i="3"/>
  <c r="Q4706" i="3"/>
  <c r="Q1283" i="3"/>
  <c r="Q1241" i="3"/>
  <c r="Q6171" i="3"/>
  <c r="Q6389" i="3"/>
  <c r="Q4422" i="3"/>
  <c r="Q4557" i="3"/>
  <c r="Q2353" i="3"/>
  <c r="Q4134" i="3"/>
  <c r="Q4956" i="3"/>
  <c r="Q1797" i="3"/>
  <c r="Q1800" i="3"/>
  <c r="Q455" i="3"/>
  <c r="Q1618" i="3"/>
  <c r="Q5845" i="3"/>
  <c r="Q2975" i="3"/>
  <c r="Q4683" i="3"/>
  <c r="Q1708" i="3"/>
  <c r="Q5804" i="3"/>
  <c r="Q4177" i="3"/>
  <c r="Q67" i="3"/>
  <c r="Q2752" i="3"/>
  <c r="Q5405" i="3"/>
  <c r="Q3621" i="3"/>
  <c r="Q5141" i="3"/>
  <c r="Q3940" i="3"/>
  <c r="Q6484" i="3"/>
  <c r="Q2108" i="3"/>
  <c r="Q2044" i="3"/>
  <c r="Q6094" i="3"/>
  <c r="Q452" i="3"/>
  <c r="Q2615" i="3"/>
  <c r="Q6465" i="3"/>
  <c r="Q870" i="3"/>
  <c r="Q256" i="3"/>
  <c r="Q2277" i="3"/>
  <c r="Q5408" i="3"/>
  <c r="Q3091" i="3"/>
  <c r="Q3918" i="3"/>
  <c r="Q2499" i="3"/>
  <c r="Q3204" i="3"/>
  <c r="Q101" i="3"/>
  <c r="Q3423" i="3"/>
  <c r="Q2055" i="3"/>
  <c r="Q4311" i="3"/>
  <c r="Q2086" i="3"/>
  <c r="Q6119" i="3"/>
  <c r="Q2403" i="3"/>
  <c r="Q6264" i="3"/>
  <c r="Q5256" i="3"/>
  <c r="Q2599" i="3"/>
  <c r="Q1305" i="3"/>
  <c r="Q1933" i="3"/>
  <c r="Q4338" i="3"/>
  <c r="Q1924" i="3"/>
  <c r="Q2897" i="3"/>
  <c r="Q5826" i="3"/>
  <c r="Q5005" i="3"/>
  <c r="Q5068" i="3"/>
  <c r="Q3358" i="3"/>
  <c r="Q3297" i="3"/>
  <c r="Q395" i="3"/>
  <c r="Q6245" i="3"/>
  <c r="Q4498" i="3"/>
  <c r="Q707" i="3"/>
  <c r="Q5913" i="3"/>
  <c r="Q4697" i="3"/>
  <c r="Q1538" i="3"/>
  <c r="Q2666" i="3"/>
  <c r="Q617" i="3"/>
  <c r="Q4467" i="3"/>
  <c r="Q681" i="3"/>
  <c r="Q4879" i="3"/>
  <c r="Q6199" i="3"/>
  <c r="Q3097" i="3"/>
  <c r="Q2249" i="3"/>
  <c r="Q5462" i="3"/>
  <c r="Q5214" i="3"/>
  <c r="Q4565" i="3"/>
  <c r="Q2705" i="3"/>
  <c r="Q2953" i="3"/>
  <c r="Q4401" i="3"/>
  <c r="Q2004" i="3"/>
  <c r="Q1403" i="3"/>
  <c r="Q5592" i="3"/>
  <c r="Q4420" i="3"/>
  <c r="Q2453" i="3"/>
  <c r="Q227" i="3"/>
  <c r="Q536" i="3"/>
  <c r="Q2833" i="3"/>
  <c r="Q3250" i="3"/>
  <c r="Q4711" i="3"/>
  <c r="Q1643" i="3"/>
  <c r="Q2810" i="3"/>
  <c r="Q1075" i="3"/>
  <c r="Q1414" i="3"/>
  <c r="Q2867" i="3"/>
  <c r="Q6369" i="3"/>
  <c r="Q3066" i="3"/>
  <c r="Q5075" i="3"/>
  <c r="Q1505" i="3"/>
  <c r="Q5856" i="3"/>
  <c r="Q3962" i="3"/>
  <c r="Q6053" i="3"/>
  <c r="Q215" i="3"/>
  <c r="Q1033" i="3"/>
  <c r="Q4900" i="3"/>
  <c r="Q2147" i="3"/>
  <c r="Q1518" i="3"/>
  <c r="Q4657" i="3"/>
  <c r="Q1639" i="3"/>
  <c r="Q5556" i="3"/>
  <c r="Q2046" i="3"/>
  <c r="Q4794" i="3"/>
  <c r="Q2656" i="3"/>
  <c r="Q3496" i="3"/>
  <c r="Q6087" i="3"/>
  <c r="Q4334" i="3"/>
  <c r="Q1529" i="3"/>
  <c r="Q5036" i="3"/>
  <c r="Q1716" i="3"/>
  <c r="Q5811" i="3"/>
  <c r="Q1709" i="3"/>
  <c r="Q5646" i="3"/>
  <c r="Q408" i="3"/>
  <c r="Q5504" i="3"/>
  <c r="Q4277" i="3"/>
  <c r="Q580" i="3"/>
  <c r="Q5230" i="3"/>
  <c r="Q4916" i="3"/>
  <c r="Q5872" i="3"/>
  <c r="Q369" i="3"/>
  <c r="Q5492" i="3"/>
  <c r="Q2994" i="3"/>
  <c r="Q538" i="3"/>
  <c r="Q149" i="3"/>
  <c r="Q4744" i="3"/>
  <c r="Q3544" i="3"/>
  <c r="Q4841" i="3"/>
  <c r="Q2002" i="3"/>
  <c r="Q2428" i="3"/>
  <c r="Q652" i="3"/>
  <c r="Q195" i="3"/>
  <c r="Q1945" i="3"/>
  <c r="Q940" i="3"/>
  <c r="Q168" i="3"/>
  <c r="Q544" i="3"/>
  <c r="Q3589" i="3"/>
  <c r="Q4746" i="3"/>
  <c r="Q3805" i="3"/>
  <c r="Q5002" i="3"/>
  <c r="Q629" i="3"/>
  <c r="Q2593" i="3"/>
  <c r="Q4537" i="3"/>
  <c r="Q1103" i="3"/>
  <c r="Q587" i="3"/>
  <c r="Q2767" i="3"/>
  <c r="Q5378" i="3"/>
  <c r="Q373" i="3"/>
  <c r="Q5678" i="3"/>
  <c r="Q3619" i="3"/>
  <c r="Q1554" i="3"/>
  <c r="Q5751" i="3"/>
  <c r="Q1273" i="3"/>
  <c r="Q5262" i="3"/>
  <c r="Q5577" i="3"/>
  <c r="Q4387" i="3"/>
  <c r="Q3176" i="3"/>
  <c r="Q5569" i="3"/>
  <c r="Q2662" i="3"/>
  <c r="Q2212" i="3"/>
  <c r="Q3187" i="3"/>
  <c r="Q2769" i="3"/>
  <c r="Q905" i="3"/>
  <c r="Q4423" i="3"/>
  <c r="Q1636" i="3"/>
  <c r="Q3604" i="3"/>
  <c r="Q5802" i="3"/>
  <c r="Q6271" i="3"/>
  <c r="Q3528" i="3"/>
  <c r="Q2480" i="3"/>
  <c r="Q5840" i="3"/>
  <c r="Q5738" i="3"/>
  <c r="Q1651" i="3"/>
  <c r="Q3417" i="3"/>
  <c r="Q285" i="3"/>
  <c r="Q4103" i="3"/>
  <c r="Q1446" i="3"/>
  <c r="Q6278" i="3"/>
  <c r="Q2018" i="3"/>
  <c r="Q3404" i="3"/>
  <c r="Q5491" i="3"/>
  <c r="Q677" i="3"/>
  <c r="Q6270" i="3"/>
  <c r="Q3349" i="3"/>
  <c r="Q2850" i="3"/>
  <c r="Q1379" i="3"/>
  <c r="Q1351" i="3"/>
  <c r="Q4594" i="3"/>
  <c r="Q844" i="3"/>
  <c r="Q1970" i="3"/>
  <c r="Q72" i="3"/>
  <c r="Q4564" i="3"/>
  <c r="Q1665" i="3"/>
  <c r="Q48" i="3"/>
  <c r="Q1165" i="3"/>
  <c r="Q4495" i="3"/>
  <c r="Q2875" i="3"/>
  <c r="Q2933" i="3"/>
  <c r="Q786" i="3"/>
  <c r="Q4799" i="3"/>
  <c r="Q424" i="3"/>
  <c r="Q5273" i="3"/>
  <c r="Q926" i="3"/>
  <c r="Q927" i="3"/>
  <c r="Q1696" i="3"/>
  <c r="Q818" i="3"/>
  <c r="Q4615" i="3"/>
  <c r="Q866" i="3"/>
  <c r="Q3606" i="3"/>
  <c r="Q5885" i="3"/>
  <c r="Q2122" i="3"/>
  <c r="Q3068" i="3"/>
  <c r="Q5197" i="3"/>
  <c r="Q2085" i="3"/>
  <c r="Q1460" i="3"/>
  <c r="Q1718" i="3"/>
  <c r="Q3969" i="3"/>
  <c r="Q3929" i="3"/>
  <c r="Q1380" i="3"/>
  <c r="Q5706" i="3"/>
  <c r="Q990" i="3"/>
  <c r="Q5215" i="3"/>
  <c r="Q4026" i="3"/>
  <c r="Q2079" i="3"/>
  <c r="Q270" i="3"/>
  <c r="Q1485" i="3"/>
  <c r="Q5893" i="3"/>
  <c r="Q190" i="3"/>
  <c r="Q286" i="3"/>
  <c r="Q6009" i="3"/>
  <c r="Q4441" i="3"/>
  <c r="Q3607" i="3"/>
  <c r="Q4105" i="3"/>
  <c r="Q761" i="3"/>
  <c r="Q2063" i="3"/>
  <c r="Q3950" i="3"/>
  <c r="Q5996" i="3"/>
  <c r="Q2159" i="3"/>
  <c r="Q3673" i="3"/>
  <c r="Q5194" i="3"/>
  <c r="Q56" i="3"/>
  <c r="Q5647" i="3"/>
  <c r="Q5680" i="3"/>
  <c r="Q5149" i="3"/>
  <c r="Q2280" i="3"/>
  <c r="Q2556" i="3"/>
  <c r="Q3126" i="3"/>
  <c r="Q5961" i="3"/>
  <c r="Q4979" i="3"/>
  <c r="Q1781" i="3"/>
  <c r="Q1612" i="3"/>
  <c r="Q2013" i="3"/>
  <c r="Q377" i="3"/>
  <c r="Q4041" i="3"/>
  <c r="Q1584" i="3"/>
  <c r="Q2246" i="3"/>
  <c r="Q5927" i="3"/>
  <c r="Q5434" i="3"/>
  <c r="Q1664" i="3"/>
  <c r="Q4162" i="3"/>
  <c r="Q5308" i="3"/>
  <c r="Q5191" i="3"/>
  <c r="Q3169" i="3"/>
  <c r="Q849" i="3"/>
  <c r="Q3341" i="3"/>
  <c r="Q847" i="3"/>
  <c r="Q5584" i="3"/>
  <c r="Q4780" i="3"/>
  <c r="Q4650" i="3"/>
  <c r="Q4236" i="3"/>
  <c r="Q5559" i="3"/>
  <c r="Q485" i="3"/>
  <c r="Q237" i="3"/>
  <c r="Q3625" i="3"/>
  <c r="Q3706" i="3"/>
  <c r="Q3454" i="3"/>
  <c r="Q5888" i="3"/>
  <c r="Q2434" i="3"/>
  <c r="Q1126" i="3"/>
  <c r="Q2640" i="3"/>
  <c r="Q4792" i="3"/>
  <c r="Q5042" i="3"/>
  <c r="Q1358" i="3"/>
  <c r="Q2225" i="3"/>
  <c r="Q5946" i="3"/>
  <c r="Q2485" i="3"/>
  <c r="Q824" i="3"/>
  <c r="Q558" i="3"/>
  <c r="Q1284" i="3"/>
  <c r="Q3724" i="3"/>
  <c r="Q4472" i="3"/>
  <c r="Q825" i="3"/>
  <c r="Q6332" i="3"/>
  <c r="Q2852" i="3"/>
  <c r="Q4180" i="3"/>
  <c r="Q3263" i="3"/>
  <c r="Q5183" i="3"/>
  <c r="Q4535" i="3"/>
  <c r="Q4641" i="3"/>
  <c r="Q6475" i="3"/>
  <c r="Q5206" i="3"/>
  <c r="Q1846" i="3"/>
  <c r="Q5493" i="3"/>
  <c r="Q1253" i="3"/>
  <c r="Q212" i="3"/>
  <c r="Q1533" i="3"/>
  <c r="Q3777" i="3"/>
  <c r="Q4253" i="3"/>
  <c r="Q141" i="3"/>
  <c r="Q4284" i="3"/>
  <c r="Q4066" i="3"/>
  <c r="Q2418" i="3"/>
  <c r="Q2500" i="3"/>
  <c r="Q2327" i="3"/>
  <c r="Q3372" i="3"/>
  <c r="Q6083" i="3"/>
  <c r="Q1055" i="3"/>
  <c r="Q3656" i="3"/>
  <c r="Q6166" i="3"/>
  <c r="Q4233" i="3"/>
  <c r="Q4969" i="3"/>
  <c r="Q2016" i="3"/>
  <c r="Q4812" i="3"/>
  <c r="Q5254" i="3"/>
  <c r="Q6257" i="3"/>
  <c r="Q595" i="3"/>
  <c r="Q2884" i="3"/>
  <c r="Q881" i="3"/>
  <c r="Q3637" i="3"/>
  <c r="Q1034" i="3"/>
  <c r="Q346" i="3"/>
  <c r="Q843" i="3"/>
  <c r="Q5834" i="3"/>
  <c r="Q2475" i="3"/>
  <c r="Q5182" i="3"/>
  <c r="Q4149" i="3"/>
  <c r="Q3254" i="3"/>
  <c r="Q1865" i="3"/>
  <c r="Q4022" i="3"/>
  <c r="Q3395" i="3"/>
  <c r="Q5071" i="3"/>
  <c r="Q3721" i="3"/>
  <c r="Q6497" i="3"/>
  <c r="Q3180" i="3"/>
  <c r="Q3790" i="3"/>
  <c r="Q4616" i="3"/>
  <c r="Q5724" i="3"/>
  <c r="Q4977" i="3"/>
  <c r="Q3449" i="3"/>
  <c r="Q5050" i="3"/>
  <c r="Q3209" i="3"/>
  <c r="Q3100" i="3"/>
  <c r="Q1811" i="3"/>
  <c r="Q2911" i="3"/>
  <c r="Q3357" i="3"/>
  <c r="Q1191" i="3"/>
  <c r="Q2236" i="3"/>
  <c r="Q5151" i="3"/>
  <c r="Q4171" i="3"/>
  <c r="Q5095" i="3"/>
  <c r="Q5354" i="3"/>
  <c r="Q1360" i="3"/>
  <c r="Q1491" i="3"/>
  <c r="Q3640" i="3"/>
  <c r="Q1566" i="3"/>
  <c r="Q3860" i="3"/>
  <c r="Q5951" i="3"/>
  <c r="Q3532" i="3"/>
  <c r="Q4386" i="3"/>
  <c r="Q6011" i="3"/>
  <c r="Q5118" i="3"/>
  <c r="Q2520" i="3"/>
  <c r="Q127" i="3"/>
  <c r="Q366" i="3"/>
  <c r="Q119" i="3"/>
  <c r="Q5899" i="3"/>
  <c r="Q5083" i="3"/>
  <c r="Q4974" i="3"/>
  <c r="Q5200" i="3"/>
  <c r="Q631" i="3"/>
  <c r="Q5623" i="3"/>
  <c r="Q2577" i="3"/>
  <c r="Q5157" i="3"/>
  <c r="Q6304" i="3"/>
  <c r="Q4686" i="3"/>
  <c r="Q1687" i="3"/>
  <c r="Q2014" i="3"/>
  <c r="Q1990" i="3"/>
  <c r="Q5403" i="3"/>
  <c r="Q6267" i="3"/>
  <c r="Q1514" i="3"/>
  <c r="Q3179" i="3"/>
  <c r="Q4584" i="3"/>
  <c r="Q5247" i="3"/>
  <c r="Q5675" i="3"/>
  <c r="Q977" i="3"/>
  <c r="Q5924" i="3"/>
  <c r="Q3751" i="3"/>
  <c r="Q4482" i="3"/>
  <c r="Q4259" i="3"/>
  <c r="Q3060" i="3"/>
  <c r="Q1737" i="3"/>
  <c r="Q479" i="3"/>
  <c r="Q1799" i="3"/>
  <c r="Q1007" i="3"/>
  <c r="Q5495" i="3"/>
  <c r="Q633" i="3"/>
  <c r="Q5827" i="3"/>
  <c r="Q2642" i="3"/>
  <c r="Q4737" i="3"/>
  <c r="Q1522" i="3"/>
  <c r="Q6135" i="3"/>
  <c r="Q1400" i="3"/>
  <c r="Q6318" i="3"/>
  <c r="Q4591" i="3"/>
  <c r="Q4216" i="3"/>
  <c r="Q2330" i="3"/>
  <c r="Q5819" i="3"/>
  <c r="Q4724" i="3"/>
  <c r="Q5188" i="3"/>
  <c r="Q2939" i="3"/>
  <c r="Q5895" i="3"/>
  <c r="Q2464" i="3"/>
  <c r="Q5573" i="3"/>
  <c r="Q4868" i="3"/>
  <c r="Q6218" i="3"/>
  <c r="Q5249" i="3"/>
  <c r="Q2998" i="3"/>
  <c r="Q2919" i="3"/>
  <c r="Q3325" i="3"/>
  <c r="Q2622" i="3"/>
  <c r="Q1999" i="3"/>
  <c r="Q4303" i="3"/>
  <c r="Q5098" i="3"/>
  <c r="Q3119" i="3"/>
  <c r="Q1808" i="3"/>
  <c r="Q4497" i="3"/>
  <c r="Q1991" i="3"/>
  <c r="Q1577" i="3"/>
  <c r="Q2601" i="3"/>
  <c r="Q3952" i="3"/>
  <c r="Q1200" i="3"/>
  <c r="Q2370" i="3"/>
  <c r="Q3598" i="3"/>
  <c r="Q471" i="3"/>
  <c r="Q6037" i="3"/>
  <c r="Q6495" i="3"/>
  <c r="Q4958" i="3"/>
  <c r="Q868" i="3"/>
  <c r="Q81" i="3"/>
  <c r="Q535" i="3"/>
  <c r="Q1111" i="3"/>
  <c r="Q2340" i="3"/>
  <c r="Q4468" i="3"/>
  <c r="Q4363" i="3"/>
  <c r="Q5710" i="3"/>
  <c r="Q5599" i="3"/>
  <c r="Q166" i="3"/>
  <c r="Q4016" i="3"/>
  <c r="Q5975" i="3"/>
  <c r="Q4571" i="3"/>
  <c r="Q877" i="3"/>
  <c r="Q187" i="3"/>
  <c r="Q2167" i="3"/>
  <c r="Q2471" i="3"/>
  <c r="Q1477" i="3"/>
  <c r="Q2421" i="3"/>
  <c r="Q3938" i="3"/>
  <c r="Q5916" i="3"/>
  <c r="Q4424" i="3"/>
  <c r="Q3657" i="3"/>
  <c r="Q4416" i="3"/>
  <c r="Q2893" i="3"/>
  <c r="Q2099" i="3"/>
  <c r="Q6194" i="3"/>
  <c r="Q3871" i="3"/>
  <c r="Q2576" i="3"/>
  <c r="Q2502" i="3"/>
  <c r="Q6076" i="3"/>
  <c r="Q2732" i="3"/>
  <c r="Q4560" i="3"/>
  <c r="Q1230" i="3"/>
  <c r="Q4647" i="3"/>
  <c r="Q5469" i="3"/>
  <c r="Q5590" i="3"/>
  <c r="Q649" i="3"/>
  <c r="Q6133" i="3"/>
  <c r="Q3107" i="3"/>
  <c r="Q4957" i="3"/>
  <c r="Q2297" i="3"/>
  <c r="Q3040" i="3"/>
  <c r="Q6486" i="3"/>
  <c r="Q693" i="3"/>
  <c r="Q6397" i="3"/>
  <c r="Q5679" i="3"/>
  <c r="Q2030" i="3"/>
  <c r="Q4314" i="3"/>
  <c r="Q1278" i="3"/>
  <c r="Q545" i="3"/>
  <c r="Q2760" i="3"/>
  <c r="Q5586" i="3"/>
  <c r="Q5780" i="3"/>
  <c r="Q4068" i="3"/>
  <c r="Q2488" i="3"/>
  <c r="Q6081" i="3"/>
  <c r="Q1987" i="3"/>
  <c r="Q5366" i="3"/>
  <c r="Q2910" i="3"/>
  <c r="Q3000" i="3"/>
  <c r="Q2376" i="3"/>
  <c r="Q228" i="3"/>
  <c r="Q6301" i="3"/>
  <c r="Q555" i="3"/>
  <c r="Q4159" i="3"/>
  <c r="Q2934" i="3"/>
  <c r="Q5540" i="3"/>
  <c r="Q1734" i="3"/>
  <c r="Q2061" i="3"/>
  <c r="Q2022" i="3"/>
  <c r="Q4005" i="3"/>
  <c r="Q3870" i="3"/>
  <c r="Q6254" i="3"/>
  <c r="Q6149" i="3"/>
  <c r="Q1841" i="3"/>
  <c r="Q5087" i="3"/>
  <c r="Q6285" i="3"/>
  <c r="Q2109" i="3"/>
  <c r="Q3943" i="3"/>
  <c r="Q3935" i="3"/>
  <c r="Q663" i="3"/>
  <c r="Q1637" i="3"/>
  <c r="Q350" i="3"/>
  <c r="Q5672" i="3"/>
  <c r="Q299" i="3"/>
  <c r="Q2585" i="3"/>
  <c r="Q3620" i="3"/>
  <c r="Q4302" i="3"/>
  <c r="Q5831" i="3"/>
  <c r="Q5004" i="3"/>
  <c r="Q5011" i="3"/>
  <c r="Q3679" i="3"/>
  <c r="Q2404" i="3"/>
  <c r="Q1035" i="3"/>
  <c r="Q4689" i="3"/>
  <c r="Q5402" i="3"/>
  <c r="Q3704" i="3"/>
  <c r="Q3819" i="3"/>
  <c r="Q5868" i="3"/>
  <c r="Q1235" i="3"/>
  <c r="Q6256" i="3"/>
  <c r="Q3802" i="3"/>
  <c r="Q1587" i="3"/>
  <c r="Q1948" i="3"/>
  <c r="Q1593" i="3"/>
  <c r="Q4219" i="3"/>
  <c r="Q658" i="3"/>
  <c r="Q5889" i="3"/>
  <c r="Q2201" i="3"/>
  <c r="Q6349" i="3"/>
  <c r="Q3186" i="3"/>
  <c r="Q1898" i="3"/>
  <c r="Q3560" i="3"/>
  <c r="Q4228" i="3"/>
  <c r="Q5583" i="3"/>
  <c r="Q1724" i="3"/>
  <c r="Q135" i="3"/>
  <c r="Q4098" i="3"/>
  <c r="Q4349" i="3"/>
  <c r="Q5167" i="3"/>
  <c r="Q1889" i="3"/>
  <c r="Q4797" i="3"/>
  <c r="Q6031" i="3"/>
  <c r="Q579" i="3"/>
  <c r="Q3145" i="3"/>
  <c r="Q240" i="3"/>
  <c r="Q5533" i="3"/>
  <c r="Q2372" i="3"/>
  <c r="Q5997" i="3"/>
  <c r="Q958" i="3"/>
  <c r="Q5574" i="3"/>
  <c r="Q5160" i="3"/>
  <c r="Q1955" i="3"/>
  <c r="Q3291" i="3"/>
  <c r="Q6150" i="3"/>
  <c r="Q1880" i="3"/>
  <c r="Q731" i="3"/>
  <c r="Q5562" i="3"/>
  <c r="Q6048" i="3"/>
  <c r="Q1011" i="3"/>
  <c r="Q551" i="3"/>
  <c r="Q5435" i="3"/>
  <c r="Q5067" i="3"/>
  <c r="Q1361" i="3"/>
  <c r="Q5822" i="3"/>
  <c r="Q3110" i="3"/>
  <c r="Q4208" i="3"/>
  <c r="Q161" i="3"/>
  <c r="Q2938" i="3"/>
  <c r="Q611" i="3"/>
  <c r="Q5013" i="3"/>
  <c r="Q293" i="3"/>
  <c r="Q2976" i="3"/>
  <c r="Q747" i="3"/>
  <c r="Q5736" i="3"/>
  <c r="Q777" i="3"/>
  <c r="Q2748" i="3"/>
  <c r="Q4675" i="3"/>
  <c r="Q1459" i="3"/>
  <c r="Q3237" i="3"/>
  <c r="Q265" i="3"/>
  <c r="Q1257" i="3"/>
  <c r="Q4400" i="3"/>
  <c r="Q1773" i="3"/>
  <c r="Q4086" i="3"/>
  <c r="Q2977" i="3"/>
  <c r="Q1201" i="3"/>
  <c r="Q6153" i="3"/>
  <c r="Q4247" i="3"/>
  <c r="Q4912" i="3"/>
  <c r="Q4169" i="3"/>
  <c r="Q91" i="3"/>
  <c r="Q4215" i="3"/>
  <c r="Q1513" i="3"/>
  <c r="Q2371" i="3"/>
  <c r="Q6225" i="3"/>
  <c r="Q461" i="3"/>
  <c r="Q2219" i="3"/>
  <c r="Q4326" i="3"/>
  <c r="Q3647" i="3"/>
  <c r="Q4339" i="3"/>
  <c r="Q4939" i="3"/>
  <c r="Q1939" i="3"/>
  <c r="Q4842" i="3"/>
  <c r="Q3029" i="3"/>
  <c r="Q4096" i="3"/>
  <c r="Q2320" i="3"/>
  <c r="Q3185" i="3"/>
  <c r="Q4883" i="3"/>
  <c r="Q3590" i="3"/>
  <c r="Q498" i="3"/>
  <c r="Q5963" i="3"/>
  <c r="Q5620" i="3"/>
  <c r="Q222" i="3"/>
  <c r="Q4502" i="3"/>
  <c r="Q5458" i="3"/>
  <c r="Q2927" i="3"/>
  <c r="Q922" i="3"/>
  <c r="Q6145" i="3"/>
  <c r="Q986" i="3"/>
  <c r="Q6420" i="3"/>
  <c r="Q5431" i="3"/>
  <c r="Q1917" i="3"/>
  <c r="Q314" i="3"/>
  <c r="Q3215" i="3"/>
  <c r="Q2443" i="3"/>
  <c r="Q3456" i="3"/>
  <c r="Q3830" i="3"/>
  <c r="Q679" i="3"/>
  <c r="Q167" i="3"/>
  <c r="Q4426" i="3"/>
  <c r="Q5134" i="3"/>
  <c r="Q2135" i="3"/>
  <c r="Q2133" i="3"/>
  <c r="Q2256" i="3"/>
  <c r="Q4201" i="3"/>
  <c r="Q3268" i="3"/>
  <c r="Q736" i="3"/>
  <c r="Q3739" i="3"/>
  <c r="Q5302" i="3"/>
  <c r="Q696" i="3"/>
  <c r="Q3239" i="3"/>
  <c r="Q3917" i="3"/>
  <c r="Q4595" i="3"/>
  <c r="Q5438" i="3"/>
  <c r="Q5263" i="3"/>
  <c r="Q4058" i="3"/>
  <c r="Q1350" i="3"/>
  <c r="Q4444" i="3"/>
  <c r="Q5950" i="3"/>
  <c r="Q4001" i="3"/>
  <c r="Q2260" i="3"/>
  <c r="Q2617" i="3"/>
  <c r="Q516" i="3"/>
  <c r="Q5126" i="3"/>
  <c r="Q4962" i="3"/>
  <c r="Q5324" i="3"/>
  <c r="Q2864" i="3"/>
  <c r="Q3951" i="3"/>
  <c r="Q3432" i="3"/>
  <c r="Q4661" i="3"/>
  <c r="Q6074" i="3"/>
  <c r="Q1013" i="3"/>
  <c r="Q5401" i="3"/>
  <c r="Q892" i="3"/>
  <c r="Q2793" i="3"/>
  <c r="Q5359" i="3"/>
  <c r="Q3462" i="3"/>
  <c r="Q4730" i="3"/>
  <c r="Q3967" i="3"/>
  <c r="Q196" i="3"/>
  <c r="Q515" i="3"/>
  <c r="Q1640" i="3"/>
  <c r="Q1457" i="3"/>
  <c r="Q4307" i="3"/>
  <c r="Q4046" i="3"/>
  <c r="Q5284" i="3"/>
  <c r="Q637" i="3"/>
  <c r="Q6164" i="3"/>
  <c r="Q89" i="3"/>
  <c r="Q1371" i="3"/>
  <c r="Q4568" i="3"/>
  <c r="Q192" i="3"/>
  <c r="Q3826" i="3"/>
  <c r="Q180" i="3"/>
  <c r="Q3926" i="3"/>
  <c r="Q3842" i="3"/>
  <c r="Q2590" i="3"/>
  <c r="Q1689" i="3"/>
  <c r="Q3323" i="3"/>
  <c r="Q1130" i="3"/>
  <c r="Q3069" i="3"/>
  <c r="Q3147" i="3"/>
  <c r="Q5910" i="3"/>
  <c r="Q2561" i="3"/>
  <c r="Q5404" i="3"/>
  <c r="Q1025" i="3"/>
  <c r="Q5850" i="3"/>
  <c r="Q400" i="3"/>
  <c r="Q37" i="3"/>
  <c r="Q2255" i="3"/>
  <c r="Q2658" i="3"/>
  <c r="Q254" i="3"/>
  <c r="Q5165" i="3"/>
  <c r="Q5383" i="3"/>
  <c r="Q2942" i="3"/>
  <c r="Q1877" i="3"/>
  <c r="Q230" i="3"/>
  <c r="Q3053" i="3"/>
  <c r="Q1750" i="3"/>
  <c r="Q4871" i="3"/>
  <c r="Q4157" i="3"/>
  <c r="Q5362" i="3"/>
  <c r="Q1611" i="3"/>
  <c r="Q2368" i="3"/>
  <c r="Q4727" i="3"/>
  <c r="Q5023" i="3"/>
  <c r="Q1021" i="3"/>
  <c r="Q6460" i="3"/>
  <c r="Q2084" i="3"/>
  <c r="Q3996" i="3"/>
  <c r="Q1788" i="3"/>
  <c r="Q2125" i="3"/>
  <c r="Q2223" i="3"/>
  <c r="Q1077" i="3"/>
  <c r="Q2951" i="3"/>
  <c r="Q3862" i="3"/>
  <c r="Q3905" i="3"/>
  <c r="Q1851" i="3"/>
  <c r="Q2797" i="3"/>
  <c r="Q5342" i="3"/>
  <c r="Q6462" i="3"/>
  <c r="Q4606" i="3"/>
  <c r="Q4808" i="3"/>
  <c r="Q6346" i="3"/>
  <c r="Q609" i="3"/>
  <c r="Q4485" i="3"/>
  <c r="Q869" i="3"/>
  <c r="Q2801" i="3"/>
  <c r="Q5009" i="3"/>
  <c r="Q6019" i="3"/>
  <c r="Q4851" i="3"/>
  <c r="Q3556" i="3"/>
  <c r="Q4438" i="3"/>
  <c r="Q1117" i="3"/>
  <c r="Q542" i="3"/>
  <c r="Q2741" i="3"/>
  <c r="Q3658" i="3"/>
  <c r="Q1468" i="3"/>
  <c r="Q5053" i="3"/>
  <c r="Q282" i="3"/>
  <c r="Q2460" i="3"/>
  <c r="Q512" i="3"/>
  <c r="Q4067" i="3"/>
  <c r="Q5690" i="3"/>
  <c r="Q2607" i="3"/>
  <c r="Q3768" i="3"/>
  <c r="Q1516" i="3"/>
  <c r="Q689" i="3"/>
  <c r="Q337" i="3"/>
  <c r="Q4740" i="3"/>
  <c r="Q2364" i="3"/>
  <c r="Q2029" i="3"/>
  <c r="Q784" i="3"/>
  <c r="Q6206" i="3"/>
  <c r="Q4719" i="3"/>
  <c r="Q3580" i="3"/>
  <c r="Q1159" i="3"/>
  <c r="Q836" i="3"/>
  <c r="Q2045" i="3"/>
  <c r="Q5548" i="3"/>
  <c r="Q4492" i="3"/>
  <c r="Q4943" i="3"/>
  <c r="Q2625" i="3"/>
  <c r="Q4034" i="3"/>
  <c r="Q2623" i="3"/>
  <c r="Q4982" i="3"/>
  <c r="Q3352" i="3"/>
  <c r="Q2785" i="3"/>
  <c r="Q951" i="3"/>
  <c r="Q1763" i="3"/>
  <c r="Q2329" i="3"/>
  <c r="Q3713" i="3"/>
  <c r="Q339" i="3"/>
  <c r="Q3772" i="3"/>
  <c r="Q2058" i="3"/>
  <c r="Q5207" i="3"/>
  <c r="Q295" i="3"/>
  <c r="Q2207" i="3"/>
  <c r="Q3415" i="3"/>
  <c r="Q3195" i="3"/>
  <c r="Q2595" i="3"/>
  <c r="Q2074" i="3"/>
  <c r="Q472" i="3"/>
  <c r="Q559" i="3"/>
  <c r="Q6136" i="3"/>
  <c r="Q6422" i="3"/>
  <c r="Q6500" i="3"/>
  <c r="Q3238" i="3"/>
  <c r="Q1024" i="3"/>
  <c r="Q122" i="3"/>
  <c r="Q907" i="3"/>
  <c r="Q3770" i="3"/>
  <c r="Q1308" i="3"/>
  <c r="Q5486" i="3"/>
  <c r="Q3820" i="3"/>
  <c r="Q5432" i="3"/>
  <c r="Q2560" i="3"/>
  <c r="Q1937" i="3"/>
  <c r="Q3883" i="3"/>
  <c r="Q3894" i="3"/>
  <c r="Q1095" i="3"/>
  <c r="Q3857" i="3"/>
  <c r="Q4038" i="3"/>
  <c r="Q5657" i="3"/>
  <c r="Q817" i="3"/>
  <c r="Q4961" i="3"/>
  <c r="Q1084" i="3"/>
  <c r="Q1210" i="3"/>
  <c r="Q5485" i="3"/>
  <c r="Q1291" i="3"/>
  <c r="Q5955" i="3"/>
  <c r="Q4193" i="3"/>
  <c r="Q2430" i="3"/>
  <c r="Q606" i="3"/>
  <c r="Q2116" i="3"/>
  <c r="Q552" i="3"/>
  <c r="Q2301" i="3"/>
  <c r="Q477" i="3"/>
  <c r="Q5597" i="3"/>
  <c r="Q214" i="3"/>
  <c r="Q3514" i="3"/>
  <c r="Q6453" i="3"/>
  <c r="Q5686" i="3"/>
  <c r="Q2026" i="3"/>
  <c r="Q2482" i="3"/>
  <c r="Q278" i="3"/>
  <c r="Q4603" i="3"/>
  <c r="Q5433" i="3"/>
  <c r="Q6261" i="3"/>
  <c r="Q2341" i="3"/>
  <c r="Q4546" i="3"/>
  <c r="Q1411" i="3"/>
  <c r="Q991" i="3"/>
  <c r="Q305" i="3"/>
  <c r="Q3561" i="3"/>
  <c r="Q4493" i="3"/>
  <c r="Q6482" i="3"/>
  <c r="Q1998" i="3"/>
  <c r="Q2117" i="3"/>
  <c r="Q6165" i="3"/>
  <c r="Q1903" i="3"/>
  <c r="Q326" i="3"/>
  <c r="Q3334" i="3"/>
  <c r="Q1156" i="3"/>
  <c r="Q5531" i="3"/>
  <c r="Q3474" i="3"/>
  <c r="Q1475" i="3"/>
  <c r="Q6200" i="3"/>
  <c r="Q3013" i="3"/>
  <c r="Q6487" i="3"/>
  <c r="Q152" i="3"/>
  <c r="Q6477" i="3"/>
  <c r="Q1123" i="3"/>
  <c r="Q4558" i="3"/>
  <c r="Q4076" i="3"/>
  <c r="Q1132" i="3"/>
  <c r="Q3956" i="3"/>
  <c r="Q5565" i="3"/>
  <c r="Q2799" i="3"/>
  <c r="Q2805" i="3"/>
  <c r="Q1050" i="3"/>
  <c r="Q813" i="3"/>
  <c r="Q2711" i="3"/>
  <c r="Q3912" i="3"/>
  <c r="Q1559" i="3"/>
  <c r="Q1065" i="3"/>
  <c r="Q3156" i="3"/>
  <c r="Q2305" i="3"/>
  <c r="Q2984" i="3"/>
  <c r="Q4967" i="3"/>
  <c r="Q6463" i="3"/>
  <c r="Q894" i="3"/>
  <c r="Q2923" i="3"/>
  <c r="Q5501" i="3"/>
  <c r="Q1102" i="3"/>
  <c r="Q2438" i="3"/>
  <c r="Q2986" i="3"/>
  <c r="Q1317" i="3"/>
  <c r="Q5232" i="3"/>
  <c r="Q1650" i="3"/>
  <c r="Q5121" i="3"/>
  <c r="Q3105" i="3"/>
  <c r="Q4344" i="3"/>
  <c r="Q4243" i="3"/>
  <c r="Q797" i="3"/>
  <c r="Q591" i="3"/>
  <c r="Q75" i="3"/>
  <c r="Q462" i="3"/>
  <c r="Q488" i="3"/>
  <c r="Q4544" i="3"/>
  <c r="Q2140" i="3"/>
  <c r="Q1231" i="3"/>
  <c r="Q4268" i="3"/>
  <c r="Q3695" i="3"/>
  <c r="Q2106" i="3"/>
  <c r="Q1267" i="3"/>
  <c r="Q5113" i="3"/>
  <c r="Q3420" i="3"/>
  <c r="Q99" i="3"/>
  <c r="Q3275" i="3"/>
  <c r="Q6485" i="3"/>
  <c r="Q2529" i="3"/>
  <c r="Q5315" i="3"/>
  <c r="Q1774" i="3"/>
  <c r="Q1469" i="3"/>
  <c r="Q1751" i="3"/>
  <c r="Q6415" i="3"/>
  <c r="Q1480" i="3"/>
  <c r="Q1892" i="3"/>
  <c r="Q4196" i="3"/>
  <c r="Q3142" i="3"/>
  <c r="Q2346" i="3"/>
  <c r="Q4445" i="3"/>
  <c r="Q2952" i="3"/>
  <c r="Q603" i="3"/>
  <c r="Q3944" i="3"/>
  <c r="Q3223" i="3"/>
  <c r="Q397" i="3"/>
  <c r="Q428" i="3"/>
  <c r="Q23" i="3"/>
  <c r="Q5681" i="3"/>
  <c r="Q1040" i="3"/>
  <c r="Q2302" i="3"/>
  <c r="Q5962" i="3"/>
  <c r="Q5242" i="3"/>
  <c r="Q846" i="3"/>
  <c r="Q3359" i="3"/>
  <c r="Q2895" i="3"/>
  <c r="Q2604" i="3"/>
  <c r="Q5318" i="3"/>
  <c r="Q4348" i="3"/>
  <c r="Q4837" i="3"/>
  <c r="Q5062" i="3"/>
  <c r="Q1671" i="3"/>
  <c r="Q6344" i="3"/>
  <c r="Q3486" i="3"/>
  <c r="Q5607" i="3"/>
  <c r="Q3504" i="3"/>
  <c r="Q6368" i="3"/>
  <c r="Q1316" i="3"/>
  <c r="Q3090" i="3"/>
  <c r="Q5280" i="3"/>
  <c r="Q245" i="3"/>
  <c r="Q4164" i="3"/>
  <c r="Q4756" i="3"/>
  <c r="Q935" i="3"/>
  <c r="Q2409" i="3"/>
  <c r="Q2145" i="3"/>
  <c r="Q5753" i="3"/>
  <c r="Q1498" i="3"/>
  <c r="Q2571" i="3"/>
  <c r="Q5442" i="3"/>
  <c r="Q1556" i="3"/>
  <c r="Q5530" i="3"/>
  <c r="Q3024" i="3"/>
  <c r="Q4459" i="3"/>
  <c r="Q5554" i="3"/>
  <c r="Q4582" i="3"/>
  <c r="Q3401" i="3"/>
  <c r="Q3330" i="3"/>
  <c r="Q2361" i="3"/>
  <c r="Q1810" i="3"/>
  <c r="Q2892" i="3"/>
  <c r="Q2463" i="3"/>
  <c r="Q5255" i="3"/>
  <c r="Q6177" i="3"/>
  <c r="Q4863" i="3"/>
  <c r="Q5904" i="3"/>
  <c r="Q2508" i="3"/>
  <c r="Q1187" i="3"/>
  <c r="Q2389" i="3"/>
  <c r="Q4384" i="3"/>
  <c r="Q3322" i="3"/>
  <c r="Q2555" i="3"/>
  <c r="Q5047" i="3"/>
  <c r="Q5701" i="3"/>
  <c r="Q4237" i="3"/>
  <c r="Q3927" i="3"/>
  <c r="Q4946" i="3"/>
  <c r="Q5785" i="3"/>
  <c r="Q1762" i="3"/>
  <c r="Q3281" i="3"/>
  <c r="Q1967" i="3"/>
  <c r="Q5236" i="3"/>
  <c r="Q2950" i="3"/>
  <c r="Q6410" i="3"/>
  <c r="Q6041" i="3"/>
  <c r="Q3144" i="3"/>
  <c r="Q5762" i="3"/>
  <c r="Q446" i="3"/>
  <c r="Q2089" i="3"/>
  <c r="Q5220" i="3"/>
  <c r="Q1266" i="3"/>
  <c r="Q6167" i="3"/>
  <c r="Q2755" i="3"/>
  <c r="Q5536" i="3"/>
  <c r="Q5271" i="3"/>
  <c r="Q5947" i="3"/>
  <c r="Q5769" i="3"/>
  <c r="Q4452" i="3"/>
  <c r="Q3931" i="3"/>
  <c r="Q6038" i="3"/>
  <c r="Q1078" i="3"/>
  <c r="Q2889" i="3"/>
  <c r="Q3272" i="3"/>
  <c r="Q6268" i="3"/>
  <c r="Q1229" i="3"/>
  <c r="Q5189" i="3"/>
  <c r="Q1153" i="3"/>
  <c r="Q3729" i="3"/>
  <c r="Q5960" i="3"/>
  <c r="Q4032" i="3"/>
  <c r="Q3936" i="3"/>
  <c r="Q419" i="3"/>
  <c r="Q5064" i="3"/>
  <c r="Q1244" i="3"/>
  <c r="Q5668" i="3"/>
  <c r="Q1868" i="3"/>
  <c r="Q4255" i="3"/>
  <c r="Q3168" i="3"/>
  <c r="Q3665" i="3"/>
  <c r="Q3717" i="3"/>
  <c r="Q5860" i="3"/>
  <c r="Q5252" i="3"/>
  <c r="Q1280" i="3"/>
  <c r="Q6335" i="3"/>
  <c r="Q2639" i="3"/>
  <c r="Q5524" i="3"/>
  <c r="Q4858" i="3"/>
  <c r="Q3112" i="3"/>
  <c r="Q4340" i="3"/>
  <c r="Q886" i="3"/>
  <c r="Q622" i="3"/>
  <c r="Q2553" i="3"/>
  <c r="Q2972" i="3"/>
  <c r="Q2209" i="3"/>
  <c r="Q3468" i="3"/>
  <c r="Q539" i="3"/>
  <c r="Q3769" i="3"/>
  <c r="Q2290" i="3"/>
  <c r="Q15" i="3"/>
  <c r="Q1683" i="3"/>
  <c r="Q742" i="3"/>
  <c r="Q5498" i="3"/>
  <c r="Q3388" i="3"/>
  <c r="Q1387" i="3"/>
  <c r="Q2845" i="3"/>
  <c r="Q5866" i="3"/>
  <c r="Q5794" i="3"/>
  <c r="Q2405" i="3"/>
  <c r="Q2738" i="3"/>
  <c r="Q4282" i="3"/>
  <c r="Q4921" i="3"/>
  <c r="Q3497" i="3"/>
  <c r="Q2991" i="3"/>
  <c r="Q3399" i="3"/>
  <c r="Q3051" i="3"/>
  <c r="Q2237" i="3"/>
  <c r="Q943" i="3"/>
  <c r="Q4382" i="3"/>
  <c r="Q2949" i="3"/>
  <c r="Q1186" i="3"/>
  <c r="Q4263" i="3"/>
  <c r="Q6493" i="3"/>
  <c r="Q6444" i="3"/>
  <c r="Q2279" i="3"/>
  <c r="Q3933" i="3"/>
  <c r="Q1853" i="3"/>
  <c r="Q5816" i="3"/>
  <c r="Q4139" i="3"/>
  <c r="Q2798" i="3"/>
  <c r="Q4877" i="3"/>
  <c r="Q1888" i="3"/>
  <c r="Q3661" i="3"/>
  <c r="Q3617" i="3"/>
  <c r="Q3521" i="3"/>
  <c r="Q2399" i="3"/>
  <c r="Q2095" i="3"/>
  <c r="Q2158" i="3"/>
  <c r="Q3691" i="3"/>
  <c r="Q5783" i="3"/>
  <c r="Q31" i="3"/>
  <c r="Q4279" i="3"/>
  <c r="Q2671" i="3"/>
  <c r="Q3493" i="3"/>
  <c r="Q4732" i="3"/>
  <c r="Q4202" i="3"/>
  <c r="Q4158" i="3"/>
  <c r="Q1109" i="3"/>
  <c r="Q492" i="3"/>
  <c r="Q317" i="3"/>
  <c r="Q1476" i="3"/>
  <c r="Q6130" i="3"/>
  <c r="Q383" i="3"/>
  <c r="Q4520" i="3"/>
  <c r="Q3813" i="3"/>
  <c r="Q3597" i="3"/>
  <c r="Q447" i="3"/>
  <c r="Q4761" i="3"/>
  <c r="Q5122" i="3"/>
  <c r="Q2829" i="3"/>
  <c r="Q4074" i="3"/>
  <c r="Q628" i="3"/>
  <c r="Q5579" i="3"/>
  <c r="Q5610" i="3"/>
  <c r="Q1114" i="3"/>
  <c r="Q5605" i="3"/>
  <c r="Q1486" i="3"/>
  <c r="Q4366" i="3"/>
  <c r="Q2979" i="3"/>
  <c r="Q3197" i="3"/>
  <c r="Q5419" i="3"/>
  <c r="Q6003" i="3"/>
  <c r="Q5217" i="3"/>
  <c r="Q3807" i="3"/>
  <c r="Q13" i="3"/>
  <c r="Q4212" i="3"/>
  <c r="Q845" i="3"/>
  <c r="Q1454" i="3"/>
  <c r="Q5853" i="3"/>
  <c r="Q1975" i="3"/>
  <c r="Q1790" i="3"/>
  <c r="Q2402" i="3"/>
  <c r="Q2702" i="3"/>
  <c r="Q775" i="3"/>
  <c r="Q6077" i="3"/>
  <c r="Q4788" i="3"/>
  <c r="Q6044" i="3"/>
  <c r="Q792" i="3"/>
  <c r="Q2917" i="3"/>
  <c r="Q4267" i="3"/>
  <c r="Q6385" i="3"/>
  <c r="Q3351" i="3"/>
  <c r="Q5282" i="3"/>
  <c r="Q1555" i="3"/>
  <c r="Q3136" i="3"/>
  <c r="Q4848" i="3"/>
  <c r="Q2880" i="3"/>
  <c r="Q1821" i="3"/>
  <c r="Q6193" i="3"/>
  <c r="Q2812" i="3"/>
  <c r="Q593" i="3"/>
  <c r="Q4905" i="3"/>
  <c r="Q5181" i="3"/>
  <c r="Q1046" i="3"/>
  <c r="Q4042" i="3"/>
  <c r="Q5546" i="3"/>
  <c r="Q4750" i="3"/>
  <c r="Q6338" i="3"/>
  <c r="Q5764" i="3"/>
  <c r="Q5337" i="3"/>
  <c r="Q246" i="3"/>
  <c r="Q1389" i="3"/>
  <c r="Q2024" i="3"/>
  <c r="Q61" i="3"/>
  <c r="Q5343" i="3"/>
  <c r="Q178" i="3"/>
  <c r="Q451" i="3"/>
  <c r="Q4083" i="3"/>
  <c r="Q57" i="3"/>
  <c r="Q3459" i="3"/>
  <c r="Q6070" i="3"/>
  <c r="Q5190" i="3"/>
  <c r="Q1770" i="3"/>
  <c r="Q1739" i="3"/>
  <c r="Q3242" i="3"/>
  <c r="Q5307" i="3"/>
  <c r="Q2533" i="3"/>
  <c r="Q1862" i="3"/>
  <c r="Q1807" i="3"/>
  <c r="Q766" i="3"/>
  <c r="Q3949" i="3"/>
  <c r="Q294" i="3"/>
  <c r="Q5043" i="3"/>
  <c r="P1807" i="3"/>
  <c r="P1434" i="3"/>
  <c r="P2388" i="3"/>
  <c r="P6222" i="3"/>
  <c r="P2191" i="3"/>
  <c r="P2532" i="3"/>
  <c r="P3155" i="3"/>
  <c r="P98" i="3"/>
  <c r="P4211" i="3"/>
  <c r="P4694" i="3"/>
  <c r="P4347" i="3"/>
  <c r="P2259" i="3"/>
  <c r="P6479" i="3"/>
  <c r="P5925" i="3"/>
  <c r="P6023" i="3"/>
  <c r="P2183" i="3"/>
  <c r="P6424" i="3"/>
  <c r="P976" i="3"/>
  <c r="P860" i="3"/>
  <c r="P2826" i="3"/>
  <c r="P2651" i="3"/>
  <c r="P3476" i="3"/>
  <c r="P5702" i="3"/>
  <c r="P6295" i="3"/>
  <c r="P6142" i="3"/>
  <c r="P2521" i="3"/>
  <c r="P4759" i="3"/>
  <c r="P5712" i="3"/>
  <c r="P1680" i="3"/>
  <c r="P4325" i="3"/>
  <c r="P1648" i="3"/>
  <c r="P96" i="3"/>
  <c r="P3313" i="3"/>
  <c r="P1977" i="3"/>
  <c r="P4509" i="3"/>
  <c r="P1581" i="3"/>
  <c r="P2447" i="3"/>
  <c r="P1062" i="3"/>
  <c r="P2572" i="3"/>
  <c r="P3731" i="3"/>
  <c r="P769" i="3"/>
  <c r="P949" i="3"/>
  <c r="P4692" i="3"/>
  <c r="P1904" i="3"/>
  <c r="P2762" i="3"/>
  <c r="P4776" i="3"/>
  <c r="P2519" i="3"/>
  <c r="P1534" i="3"/>
  <c r="P5700" i="3"/>
  <c r="P4566" i="3"/>
  <c r="P997" i="3"/>
  <c r="P2882" i="3"/>
  <c r="P330" i="3"/>
  <c r="P318" i="3"/>
  <c r="P4362" i="3"/>
  <c r="P4710" i="3"/>
  <c r="P2186" i="3"/>
  <c r="P5082" i="3"/>
  <c r="P656" i="3"/>
  <c r="P723" i="3"/>
  <c r="P319" i="3"/>
  <c r="P4110" i="3"/>
  <c r="P4843" i="3"/>
  <c r="P4707" i="3"/>
  <c r="P2718" i="3"/>
  <c r="P944" i="3"/>
  <c r="P2456" i="3"/>
  <c r="P2558" i="3"/>
  <c r="P3465" i="3"/>
  <c r="P2660" i="3"/>
  <c r="P1670" i="3"/>
  <c r="P1343" i="3"/>
  <c r="P5437" i="3"/>
  <c r="P3608" i="3"/>
  <c r="P4833" i="3"/>
  <c r="P1986" i="3"/>
  <c r="P2261" i="3"/>
  <c r="P4897" i="3"/>
  <c r="P1706" i="3"/>
  <c r="P3710" i="3"/>
  <c r="P4827" i="3"/>
  <c r="P6395" i="3"/>
  <c r="P888" i="3"/>
  <c r="P3015" i="3"/>
  <c r="P1547" i="3"/>
  <c r="P2709" i="3"/>
  <c r="P2060" i="3"/>
  <c r="P2881" i="3"/>
  <c r="P1249" i="3"/>
  <c r="P4514" i="3"/>
  <c r="P5334" i="3"/>
  <c r="P4714" i="3"/>
  <c r="P5367" i="3"/>
  <c r="P6080" i="3"/>
  <c r="P3289" i="3"/>
  <c r="P1345" i="3"/>
  <c r="P5128" i="3"/>
  <c r="P837" i="3"/>
  <c r="P2907" i="3"/>
  <c r="P2083" i="3"/>
  <c r="P355" i="3"/>
  <c r="P5726" i="3"/>
  <c r="P2177" i="3"/>
  <c r="P2197" i="3"/>
  <c r="P3794" i="3"/>
  <c r="P2851" i="3"/>
  <c r="P2345" i="3"/>
  <c r="P4854" i="3"/>
  <c r="P6408" i="3"/>
  <c r="P518" i="3"/>
  <c r="P6364" i="3"/>
  <c r="P909" i="3"/>
  <c r="P5223" i="3"/>
  <c r="P320" i="3"/>
  <c r="P2789" i="3"/>
  <c r="P1428" i="3"/>
  <c r="P4945" i="3"/>
  <c r="P3200" i="3"/>
  <c r="P6255" i="3"/>
  <c r="P6378" i="3"/>
  <c r="P2254" i="3"/>
  <c r="P2966" i="3"/>
  <c r="P3707" i="3"/>
  <c r="P3475" i="3"/>
  <c r="P5976" i="3"/>
  <c r="P4229" i="3"/>
  <c r="P3063" i="3"/>
  <c r="P3173" i="3"/>
  <c r="P102" i="3"/>
  <c r="P5233" i="3"/>
  <c r="P3990" i="3"/>
  <c r="P2317" i="3"/>
  <c r="P2435" i="3"/>
  <c r="P5099" i="3"/>
  <c r="P618" i="3"/>
  <c r="P2584" i="3"/>
  <c r="P2445" i="3"/>
  <c r="P3836" i="3"/>
  <c r="P5140" i="3"/>
  <c r="P6156" i="3"/>
  <c r="P3104" i="3"/>
  <c r="P6316" i="3"/>
  <c r="P3930" i="3"/>
  <c r="P1744" i="3"/>
  <c r="P2643" i="3"/>
  <c r="P703" i="3"/>
  <c r="P1042" i="3"/>
  <c r="P3070" i="3"/>
  <c r="P1834" i="3"/>
  <c r="P4552" i="3"/>
  <c r="P3425" i="3"/>
  <c r="P5683" i="3"/>
  <c r="P4593" i="3"/>
  <c r="P5135" i="3"/>
  <c r="P616" i="3"/>
  <c r="P3698" i="3"/>
  <c r="P1896" i="3"/>
  <c r="P4122" i="3"/>
  <c r="P1944" i="3"/>
  <c r="P403" i="3"/>
  <c r="P810" i="3"/>
  <c r="P910" i="3"/>
  <c r="P3886" i="3"/>
  <c r="P4127" i="3"/>
  <c r="P672" i="3"/>
  <c r="P1930" i="3"/>
  <c r="P402" i="3"/>
  <c r="P5410" i="3"/>
  <c r="P999" i="3"/>
  <c r="P8" i="3"/>
  <c r="P4698" i="3"/>
  <c r="P3605" i="3"/>
  <c r="P1218" i="3"/>
  <c r="P543" i="3"/>
  <c r="P3668" i="3"/>
  <c r="P3979" i="3"/>
  <c r="P3046" i="3"/>
  <c r="P2248" i="3"/>
  <c r="P1928" i="3"/>
  <c r="P3122" i="3"/>
  <c r="P4773" i="3"/>
  <c r="P5237" i="3"/>
  <c r="P1815" i="3"/>
  <c r="P112" i="3"/>
  <c r="P1660" i="3"/>
  <c r="P6073" i="3"/>
  <c r="P2838" i="3"/>
  <c r="P3854" i="3"/>
  <c r="P1026" i="3"/>
  <c r="P1567" i="3"/>
  <c r="P5153" i="3"/>
  <c r="P563" i="3"/>
  <c r="P50" i="3"/>
  <c r="P6247" i="3"/>
  <c r="P569" i="3"/>
  <c r="P1501" i="3"/>
  <c r="P5864" i="3"/>
  <c r="P363" i="3"/>
  <c r="P4693" i="3"/>
  <c r="P3061" i="3"/>
  <c r="P3576" i="3"/>
  <c r="P6393" i="3"/>
  <c r="P2265" i="3"/>
  <c r="P899" i="3"/>
  <c r="P3317" i="3"/>
  <c r="P1776" i="3"/>
  <c r="P30" i="3"/>
  <c r="P5818" i="3"/>
  <c r="P2127" i="3"/>
  <c r="P5332" i="3"/>
  <c r="P1198" i="3"/>
  <c r="P3343" i="3"/>
  <c r="P6272" i="3"/>
  <c r="P5449" i="3"/>
  <c r="P6036" i="3"/>
  <c r="P2092" i="3"/>
  <c r="P5989" i="3"/>
  <c r="P1004" i="3"/>
  <c r="P5445" i="3"/>
  <c r="P6118" i="3"/>
  <c r="P1542" i="3"/>
  <c r="P2070" i="3"/>
  <c r="P6139" i="3"/>
  <c r="P2000" i="3"/>
  <c r="P3787" i="3"/>
  <c r="P1854" i="3"/>
  <c r="P4570" i="3"/>
  <c r="P5211" i="3"/>
  <c r="P139" i="3"/>
  <c r="P724" i="3"/>
  <c r="P4131" i="3"/>
  <c r="P3174" i="3"/>
  <c r="P6390" i="3"/>
  <c r="P3224" i="3"/>
  <c r="P2641" i="3"/>
  <c r="P108" i="3"/>
  <c r="P2870" i="3"/>
  <c r="P3954" i="3"/>
  <c r="P405" i="3"/>
  <c r="P2190" i="3"/>
  <c r="P2509" i="3"/>
  <c r="P2283" i="3"/>
  <c r="P6437" i="3"/>
  <c r="P4256" i="3"/>
  <c r="P5618" i="3"/>
  <c r="P5835" i="3"/>
  <c r="P801" i="3"/>
  <c r="P3249" i="3"/>
  <c r="P1782" i="3"/>
  <c r="P1599" i="3"/>
  <c r="P5328" i="3"/>
  <c r="P6326" i="3"/>
  <c r="P4864" i="3"/>
  <c r="P5810" i="3"/>
  <c r="P5499" i="3"/>
  <c r="P760" i="3"/>
  <c r="P2534" i="3"/>
  <c r="P4048" i="3"/>
  <c r="P2338" i="3"/>
  <c r="P3614" i="3"/>
  <c r="P3410" i="3"/>
  <c r="P3490" i="3"/>
  <c r="P1642" i="3"/>
  <c r="P5192" i="3"/>
  <c r="P3164" i="3"/>
  <c r="P6015" i="3"/>
  <c r="P4997" i="3"/>
  <c r="P5444" i="3"/>
  <c r="P989" i="3"/>
  <c r="P1919" i="3"/>
  <c r="P1072" i="3"/>
  <c r="P2830" i="3"/>
  <c r="P3585" i="3"/>
  <c r="P1935" i="3"/>
  <c r="P1985" i="3"/>
  <c r="P281" i="3"/>
  <c r="P4965" i="3"/>
  <c r="P3303" i="3"/>
  <c r="P3430" i="3"/>
  <c r="P2932" i="3"/>
  <c r="P3117" i="3"/>
  <c r="P412" i="3"/>
  <c r="P865" i="3"/>
  <c r="P6180" i="3"/>
  <c r="P2877" i="3"/>
  <c r="P1173" i="3"/>
  <c r="P2349" i="3"/>
  <c r="P5655" i="3"/>
  <c r="P238" i="3"/>
  <c r="P203" i="3"/>
  <c r="P4914" i="3"/>
  <c r="P2612" i="3"/>
  <c r="P3320" i="3"/>
  <c r="P2544" i="3"/>
  <c r="P5806" i="3"/>
  <c r="P385" i="3"/>
  <c r="P4655" i="3"/>
  <c r="P2444" i="3"/>
  <c r="P4473" i="3"/>
  <c r="P985" i="3"/>
  <c r="P2814" i="3"/>
  <c r="P4190" i="3"/>
  <c r="P1777" i="3"/>
  <c r="P5355" i="3"/>
  <c r="P3851" i="3"/>
  <c r="P92" i="3"/>
  <c r="P3009" i="3"/>
  <c r="P3121" i="3"/>
  <c r="P2840" i="3"/>
  <c r="P5645" i="3"/>
  <c r="P4632" i="3"/>
  <c r="P5914" i="3"/>
  <c r="P3584" i="3"/>
  <c r="P1580" i="3"/>
  <c r="P4910" i="3"/>
  <c r="P384" i="3"/>
  <c r="P435" i="3"/>
  <c r="P4853" i="3"/>
  <c r="P875" i="3"/>
  <c r="P1239" i="3"/>
  <c r="P3033" i="3"/>
  <c r="P1980" i="3"/>
  <c r="P185" i="3"/>
  <c r="P1461" i="3"/>
  <c r="P2667" i="3"/>
  <c r="P54" i="3"/>
  <c r="P5065" i="3"/>
  <c r="P4368" i="3"/>
  <c r="P6162" i="3"/>
  <c r="P3336" i="3"/>
  <c r="P2844" i="3"/>
  <c r="P2744" i="3"/>
  <c r="P5544" i="3"/>
  <c r="P3086" i="3"/>
  <c r="P5922" i="3"/>
  <c r="P4942" i="3"/>
  <c r="P6054" i="3"/>
  <c r="P117" i="3"/>
  <c r="P106" i="3"/>
  <c r="P59" i="3"/>
  <c r="P2750" i="3"/>
  <c r="P2289" i="3"/>
  <c r="P439" i="3"/>
  <c r="P1262" i="3"/>
  <c r="P3792" i="3"/>
  <c r="P3057" i="3"/>
  <c r="P4561" i="3"/>
  <c r="P6121" i="3"/>
  <c r="P21" i="3"/>
  <c r="P6061" i="3"/>
  <c r="P6228" i="3"/>
  <c r="P2210" i="3"/>
  <c r="P2178" i="3"/>
  <c r="P4264" i="3"/>
  <c r="P4825" i="3"/>
  <c r="P2221" i="3"/>
  <c r="P851" i="3"/>
  <c r="P1259" i="3"/>
  <c r="P2610" i="3"/>
  <c r="P3685" i="3"/>
  <c r="P1859" i="3"/>
  <c r="P4370" i="3"/>
  <c r="P854" i="3"/>
  <c r="P979" i="3"/>
  <c r="P2386" i="3"/>
  <c r="P253" i="3"/>
  <c r="P6476" i="3"/>
  <c r="P3109" i="3"/>
  <c r="P495" i="3"/>
  <c r="P4574" i="3"/>
  <c r="P2855" i="3"/>
  <c r="P4513" i="3"/>
  <c r="P6384" i="3"/>
  <c r="P686" i="3"/>
  <c r="P678" i="3"/>
  <c r="P267" i="3"/>
  <c r="P1205" i="3"/>
  <c r="P5659" i="3"/>
  <c r="P3216" i="3"/>
  <c r="P5040" i="3"/>
  <c r="P6095" i="3"/>
  <c r="P2069" i="3"/>
  <c r="P18" i="3"/>
  <c r="P459" i="3"/>
  <c r="P313" i="3"/>
  <c r="P3193" i="3"/>
  <c r="P2908" i="3"/>
  <c r="P6387" i="3"/>
  <c r="P895" i="3"/>
  <c r="P1211" i="3"/>
  <c r="P4480" i="3"/>
  <c r="P5716" i="3"/>
  <c r="P4987" i="3"/>
  <c r="P3418" i="3"/>
  <c r="P3450" i="3"/>
  <c r="P2765" i="3"/>
  <c r="P1108" i="3"/>
  <c r="P694" i="3"/>
  <c r="P3557" i="3"/>
  <c r="P2397" i="3"/>
  <c r="P4432" i="3"/>
  <c r="P5148" i="3"/>
  <c r="P4721" i="3"/>
  <c r="P3867" i="3"/>
  <c r="P415" i="3"/>
  <c r="P4234" i="3"/>
  <c r="P3132" i="3"/>
  <c r="P6186" i="3"/>
  <c r="P176" i="3"/>
  <c r="P4020" i="3"/>
  <c r="P6208" i="3"/>
  <c r="P2885" i="3"/>
  <c r="P1193" i="3"/>
  <c r="P839" i="3"/>
  <c r="P726" i="3"/>
  <c r="P6365" i="3"/>
  <c r="P2413" i="3"/>
  <c r="P5507" i="3"/>
  <c r="P2739" i="3"/>
  <c r="P332" i="3"/>
  <c r="P2768" i="3"/>
  <c r="P4901" i="3"/>
  <c r="P4489" i="3"/>
  <c r="P4189" i="3"/>
  <c r="P2433" i="3"/>
  <c r="P1836" i="3"/>
  <c r="P2606" i="3"/>
  <c r="P4524" i="3"/>
  <c r="P456" i="3"/>
  <c r="P3973" i="3"/>
  <c r="P838" i="3"/>
  <c r="P1714" i="3"/>
  <c r="P4856" i="3"/>
  <c r="P3138" i="3"/>
  <c r="P2450" i="3"/>
  <c r="P2786" i="3"/>
  <c r="P3983" i="3"/>
  <c r="P599" i="3"/>
  <c r="P4095" i="3"/>
  <c r="P4898" i="3"/>
  <c r="P4536" i="3"/>
  <c r="P4618" i="3"/>
  <c r="P5380" i="3"/>
  <c r="P3003" i="3"/>
  <c r="P1240" i="3"/>
  <c r="P4206" i="3"/>
  <c r="P4633" i="3"/>
  <c r="P5768" i="3"/>
  <c r="P6238" i="3"/>
  <c r="P4587" i="3"/>
  <c r="P4935" i="3"/>
  <c r="P1136" i="3"/>
  <c r="P2613" i="3"/>
  <c r="P3431" i="3"/>
  <c r="P3889" i="3"/>
  <c r="P6068" i="3"/>
  <c r="P526" i="3"/>
  <c r="P1116" i="3"/>
  <c r="P4532" i="3"/>
  <c r="P2365" i="3"/>
  <c r="P1681" i="3"/>
  <c r="P4166" i="3"/>
  <c r="P5447" i="3"/>
  <c r="P87" i="3"/>
  <c r="P1178" i="3"/>
  <c r="P201" i="3"/>
  <c r="P1195" i="3"/>
  <c r="P1525" i="3"/>
  <c r="P6230" i="3"/>
  <c r="P5842" i="3"/>
  <c r="P4716" i="3"/>
  <c r="P964" i="3"/>
  <c r="P3829" i="3"/>
  <c r="P25" i="3"/>
  <c r="P5974" i="3"/>
  <c r="P4230" i="3"/>
  <c r="P1956" i="3"/>
  <c r="P4668" i="3"/>
  <c r="P3689" i="3"/>
  <c r="P3622" i="3"/>
  <c r="P2090" i="3"/>
  <c r="P4057" i="3"/>
  <c r="P3655" i="3"/>
  <c r="P2637" i="3"/>
  <c r="P3785" i="3"/>
  <c r="P3005" i="3"/>
  <c r="P3387" i="3"/>
  <c r="P1845" i="3"/>
  <c r="P5387" i="3"/>
  <c r="P211" i="3"/>
  <c r="P4993" i="3"/>
  <c r="P1238" i="3"/>
  <c r="P327" i="3"/>
  <c r="P5228" i="3"/>
  <c r="P3684" i="3"/>
  <c r="P2960" i="3"/>
  <c r="P6416" i="3"/>
  <c r="P6014" i="3"/>
  <c r="P5778" i="3"/>
  <c r="P243" i="3"/>
  <c r="P1143" i="3"/>
  <c r="P3264" i="3"/>
  <c r="P6125" i="3"/>
  <c r="P3734" i="3"/>
  <c r="P4309" i="3"/>
  <c r="P4665" i="3"/>
  <c r="P6212" i="3"/>
  <c r="P5320" i="3"/>
  <c r="P1245" i="3"/>
  <c r="P4777" i="3"/>
  <c r="P3722" i="3"/>
  <c r="P4802" i="3"/>
  <c r="P782" i="3"/>
  <c r="P5699" i="3"/>
  <c r="P873" i="3"/>
  <c r="P3989" i="3"/>
  <c r="P5703" i="3"/>
  <c r="P738" i="3"/>
  <c r="P1052" i="3"/>
  <c r="P1630" i="3"/>
  <c r="P3771" i="3"/>
  <c r="P3839" i="3"/>
  <c r="P3467" i="3"/>
  <c r="P88" i="3"/>
  <c r="P2284" i="3"/>
  <c r="P284" i="3"/>
  <c r="P5303" i="3"/>
  <c r="P3355" i="3"/>
  <c r="P4071" i="3"/>
  <c r="P5595" i="3"/>
  <c r="P5473" i="3"/>
  <c r="P3228" i="3"/>
  <c r="P5528" i="3"/>
  <c r="P2846" i="3"/>
  <c r="P4539" i="3"/>
  <c r="P3971" i="3"/>
  <c r="P5347" i="3"/>
  <c r="P3781" i="3"/>
  <c r="P2682" i="3"/>
  <c r="P3682" i="3"/>
  <c r="P6275" i="3"/>
  <c r="P407" i="3"/>
  <c r="P4128" i="3"/>
  <c r="P5322" i="3"/>
  <c r="P6120" i="3"/>
  <c r="P4892" i="3"/>
  <c r="P2467" i="3"/>
  <c r="P6266" i="3"/>
  <c r="P2031" i="3"/>
  <c r="P2285" i="3"/>
  <c r="P3573" i="3"/>
  <c r="P4138" i="3"/>
  <c r="P5643" i="3"/>
  <c r="P6006" i="3"/>
  <c r="P1789" i="3"/>
  <c r="P3922" i="3"/>
  <c r="P3075" i="3"/>
  <c r="P780" i="3"/>
  <c r="P1965" i="3"/>
  <c r="P3942" i="3"/>
  <c r="P1796" i="3"/>
  <c r="P9" i="3"/>
  <c r="P2382" i="3"/>
  <c r="P4003" i="3"/>
  <c r="P2674" i="3"/>
  <c r="P6470" i="3"/>
  <c r="P2904" i="3"/>
  <c r="P473" i="3"/>
  <c r="P6012" i="3"/>
  <c r="P5779" i="3"/>
  <c r="P5719" i="3"/>
  <c r="P5363" i="3"/>
  <c r="P1082" i="3"/>
  <c r="P2452" i="3"/>
  <c r="P1409" i="3"/>
  <c r="P2574" i="3"/>
  <c r="P3609" i="3"/>
  <c r="P4834" i="3"/>
  <c r="P1332" i="3"/>
  <c r="P3743" i="3"/>
  <c r="P4006" i="3"/>
  <c r="P4239" i="3"/>
  <c r="P4033" i="3"/>
  <c r="P2358" i="3"/>
  <c r="P2315" i="3"/>
  <c r="P1263" i="3"/>
  <c r="P4222" i="3"/>
  <c r="P5549" i="3"/>
  <c r="P507" i="3"/>
  <c r="P1100" i="3"/>
  <c r="P513" i="3"/>
  <c r="P3595" i="3"/>
  <c r="P5317" i="3"/>
  <c r="P2944" i="3"/>
  <c r="P4299" i="3"/>
  <c r="P2913" i="3"/>
  <c r="P3409" i="3"/>
  <c r="P6069" i="3"/>
  <c r="P1236" i="3"/>
  <c r="P6137" i="3"/>
  <c r="P2679" i="3"/>
  <c r="P1873" i="3"/>
  <c r="P5161" i="3"/>
  <c r="P5992" i="3"/>
  <c r="P4266" i="3"/>
  <c r="P2723" i="3"/>
  <c r="P159" i="3"/>
  <c r="P2971" i="3"/>
  <c r="P947" i="3"/>
  <c r="P2352" i="3"/>
  <c r="P208" i="3"/>
  <c r="P4028" i="3"/>
  <c r="P1104" i="3"/>
  <c r="P3114" i="3"/>
  <c r="P260" i="3"/>
  <c r="P2807" i="3"/>
  <c r="P3897" i="3"/>
  <c r="P3773" i="3"/>
  <c r="P5832" i="3"/>
  <c r="P3575" i="3"/>
  <c r="P2377" i="3"/>
  <c r="P800" i="3"/>
  <c r="P2854" i="3"/>
  <c r="P131" i="3"/>
  <c r="P3955" i="3"/>
  <c r="P4872" i="3"/>
  <c r="P3811" i="3"/>
  <c r="P5737" i="3"/>
  <c r="P2668" i="3"/>
  <c r="P4528" i="3"/>
  <c r="P2860" i="3"/>
  <c r="P6229" i="3"/>
  <c r="P5758" i="3"/>
  <c r="P6062" i="3"/>
  <c r="P3160" i="3"/>
  <c r="P5877" i="3"/>
  <c r="P1250" i="3"/>
  <c r="P2737" i="3"/>
  <c r="P6207" i="3"/>
  <c r="P670" i="3"/>
  <c r="P4894" i="3"/>
  <c r="P523" i="3"/>
  <c r="P4623" i="3"/>
  <c r="P5026" i="3"/>
  <c r="P6161" i="3"/>
  <c r="P4609" i="3"/>
  <c r="P5310" i="3"/>
  <c r="P3502" i="3"/>
  <c r="P3538" i="3"/>
  <c r="P5392" i="3"/>
  <c r="P3219" i="3"/>
  <c r="P5454" i="3"/>
  <c r="P4545" i="3"/>
  <c r="P303" i="3"/>
  <c r="P4350" i="3"/>
  <c r="P6399" i="3"/>
  <c r="P3995" i="3"/>
  <c r="P4859" i="3"/>
  <c r="P2824" i="3"/>
  <c r="P914" i="3"/>
  <c r="P619" i="3"/>
  <c r="P2102" i="3"/>
  <c r="P1474" i="3"/>
  <c r="P5279" i="3"/>
  <c r="P6293" i="3"/>
  <c r="P324" i="3"/>
  <c r="P331" i="3"/>
  <c r="P371" i="3"/>
  <c r="P1413" i="3"/>
  <c r="P4367" i="3"/>
  <c r="P4903" i="3"/>
  <c r="P4840" i="3"/>
  <c r="P3650" i="3"/>
  <c r="P6446" i="3"/>
  <c r="P1621" i="3"/>
  <c r="P4798" i="3"/>
  <c r="P169" i="3"/>
  <c r="P5638" i="3"/>
  <c r="P3568" i="3"/>
  <c r="P6276" i="3"/>
  <c r="P2176" i="3"/>
  <c r="P4118" i="3"/>
  <c r="P1616" i="3"/>
  <c r="P3863" i="3"/>
  <c r="P2231" i="3"/>
  <c r="P2631" i="3"/>
  <c r="P3733" i="3"/>
  <c r="P671" i="3"/>
  <c r="P5732" i="3"/>
  <c r="P6072" i="3"/>
  <c r="P233" i="3"/>
  <c r="P5677" i="3"/>
  <c r="P5156" i="3"/>
  <c r="P32" i="3"/>
  <c r="P3286" i="3"/>
  <c r="P3594" i="3"/>
  <c r="P5377" i="3"/>
  <c r="P2472" i="3"/>
  <c r="P2763" i="3"/>
  <c r="P5203" i="3"/>
  <c r="P2698" i="3"/>
  <c r="P5745" i="3"/>
  <c r="P2598" i="3"/>
  <c r="P3245" i="3"/>
  <c r="P5058" i="3"/>
  <c r="P2215" i="3"/>
  <c r="P4553" i="3"/>
  <c r="P746" i="3"/>
  <c r="P5057" i="3"/>
  <c r="P5506" i="3"/>
  <c r="P1817" i="3"/>
  <c r="P6210" i="3"/>
  <c r="P790" i="3"/>
  <c r="P404" i="3"/>
  <c r="P5587" i="3"/>
  <c r="P2823" i="3"/>
  <c r="P300" i="3"/>
  <c r="P3932" i="3"/>
  <c r="P2770" i="3"/>
  <c r="P5747" i="3"/>
  <c r="P2780" i="3"/>
  <c r="P5085" i="3"/>
  <c r="P3890" i="3"/>
  <c r="P6350" i="3"/>
  <c r="P4192" i="3"/>
  <c r="P4676" i="3"/>
  <c r="P1767" i="3"/>
  <c r="P1246" i="3"/>
  <c r="P43" i="3"/>
  <c r="P5115" i="3"/>
  <c r="P5395" i="3"/>
  <c r="P3887" i="3"/>
  <c r="P4316" i="3"/>
  <c r="P970" i="3"/>
  <c r="P3741" i="3"/>
  <c r="P5629" i="3"/>
  <c r="P6138" i="3"/>
  <c r="P5604" i="3"/>
  <c r="P1738" i="3"/>
  <c r="P5260" i="3"/>
  <c r="P1438" i="3"/>
  <c r="P1934" i="3"/>
  <c r="P5018" i="3"/>
  <c r="P12" i="3"/>
  <c r="P5105" i="3"/>
  <c r="P2496" i="3"/>
  <c r="P1753" i="3"/>
  <c r="P2457" i="3"/>
  <c r="P3175" i="3"/>
  <c r="P2808" i="3"/>
  <c r="P690" i="3"/>
  <c r="P2898" i="3"/>
  <c r="P362" i="3"/>
  <c r="P3014" i="3"/>
  <c r="P4585" i="3"/>
  <c r="P5566" i="3"/>
  <c r="P3824" i="3"/>
  <c r="P833" i="3"/>
  <c r="P2550" i="3"/>
  <c r="P4051" i="3"/>
  <c r="P5345" i="3"/>
  <c r="P3563" i="3"/>
  <c r="P4885" i="3"/>
  <c r="P5616" i="3"/>
  <c r="P4330" i="3"/>
  <c r="P4064" i="3"/>
  <c r="P3961" i="3"/>
  <c r="P630" i="3"/>
  <c r="P998" i="3"/>
  <c r="P4151" i="3"/>
  <c r="P750" i="3"/>
  <c r="P1213" i="3"/>
  <c r="P5730" i="3"/>
  <c r="P1996" i="3"/>
  <c r="P2100" i="3"/>
  <c r="P1911" i="3"/>
  <c r="P858" i="3"/>
  <c r="P2629" i="3"/>
  <c r="P4461" i="3"/>
  <c r="P2821" i="3"/>
  <c r="P6436" i="3"/>
  <c r="P4364" i="3"/>
  <c r="P2036" i="3"/>
  <c r="P4671" i="3"/>
  <c r="P2023" i="3"/>
  <c r="P4418" i="3"/>
  <c r="P4547" i="3"/>
  <c r="P1027" i="3"/>
  <c r="P4442" i="3"/>
  <c r="P2906" i="3"/>
  <c r="P2592" i="3"/>
  <c r="P4870" i="3"/>
  <c r="P2954" i="3"/>
  <c r="P60" i="3"/>
  <c r="P1920" i="3"/>
  <c r="P3859" i="3"/>
  <c r="P5766" i="3"/>
  <c r="P3667" i="3"/>
  <c r="P3550" i="3"/>
  <c r="P1830" i="3"/>
  <c r="P4021" i="3"/>
  <c r="P4319" i="3"/>
  <c r="P5063" i="3"/>
  <c r="P1383" i="3"/>
  <c r="P6097" i="3"/>
  <c r="P5259" i="3"/>
  <c r="P1135" i="3"/>
  <c r="P1386" i="3"/>
  <c r="P3151" i="3"/>
  <c r="P3907" i="3"/>
  <c r="P626" i="3"/>
  <c r="P3227" i="3"/>
  <c r="P2839" i="3"/>
  <c r="P4036" i="3"/>
  <c r="P3088" i="3"/>
  <c r="P4771" i="3"/>
  <c r="P2449" i="3"/>
  <c r="P719" i="3"/>
  <c r="P5571" i="3"/>
  <c r="P6489" i="3"/>
  <c r="P4984" i="3"/>
  <c r="P41" i="3"/>
  <c r="P3290" i="3"/>
  <c r="P2051" i="3"/>
  <c r="P16" i="3"/>
  <c r="P2784" i="3"/>
  <c r="P4989" i="3"/>
  <c r="P3240" i="3"/>
  <c r="P6379" i="3"/>
  <c r="P1421" i="3"/>
  <c r="P3764" i="3"/>
  <c r="P1338" i="3"/>
  <c r="P5990" i="3"/>
  <c r="P5939" i="3"/>
  <c r="P5393" i="3"/>
  <c r="P90" i="3"/>
  <c r="P2113" i="3"/>
  <c r="P5101" i="3"/>
  <c r="P2139" i="3"/>
  <c r="P6157" i="3"/>
  <c r="P325" i="3"/>
  <c r="P2217" i="3"/>
  <c r="P5692" i="3"/>
  <c r="P3230" i="3"/>
  <c r="P1905" i="3"/>
  <c r="P5097" i="3"/>
  <c r="P2791" i="3"/>
  <c r="P4699" i="3"/>
  <c r="P6434" i="3"/>
  <c r="P2072" i="3"/>
  <c r="P3964" i="3"/>
  <c r="P4135" i="3"/>
  <c r="P5073" i="3"/>
  <c r="P6449" i="3"/>
  <c r="P202" i="3"/>
  <c r="P6051" i="3"/>
  <c r="P4845" i="3"/>
  <c r="P3963" i="3"/>
  <c r="P931" i="3"/>
  <c r="P3170" i="3"/>
  <c r="P1134" i="3"/>
  <c r="P220" i="3"/>
  <c r="P6178" i="3"/>
  <c r="P2931" i="3"/>
  <c r="P3369" i="3"/>
  <c r="P3366" i="3"/>
  <c r="P1655" i="3"/>
  <c r="P143" i="3"/>
  <c r="P1748" i="3"/>
  <c r="P1364" i="3"/>
  <c r="P348" i="3"/>
  <c r="P5713" i="3"/>
  <c r="P2591" i="3"/>
  <c r="P1069" i="3"/>
  <c r="P5370" i="3"/>
  <c r="P4210" i="3"/>
  <c r="P2077" i="3"/>
  <c r="P4242" i="3"/>
  <c r="P5152" i="3"/>
  <c r="P375" i="3"/>
  <c r="P5787" i="3"/>
  <c r="P5170" i="3"/>
  <c r="P4412" i="3"/>
  <c r="P2005" i="3"/>
  <c r="P426" i="3"/>
  <c r="P1313" i="3"/>
  <c r="P2481" i="3"/>
  <c r="P6160" i="3"/>
  <c r="P2507" i="3"/>
  <c r="P6360" i="3"/>
  <c r="P4803" i="3"/>
  <c r="P4876" i="3"/>
  <c r="P1759" i="3"/>
  <c r="P5137" i="3"/>
  <c r="P4931" i="3"/>
  <c r="P5636" i="3"/>
  <c r="P2663" i="3"/>
  <c r="P1382" i="3"/>
  <c r="P5314" i="3"/>
  <c r="P1528" i="3"/>
  <c r="P1051" i="3"/>
  <c r="P5351" i="3"/>
  <c r="P5786" i="3"/>
  <c r="P6473" i="3"/>
  <c r="P3455" i="3"/>
  <c r="P2871" i="3"/>
  <c r="P3196" i="3"/>
  <c r="P4643" i="3"/>
  <c r="P1550" i="3"/>
  <c r="P3865" i="3"/>
  <c r="P3412" i="3"/>
  <c r="P1188" i="3"/>
  <c r="P3162" i="3"/>
  <c r="P3985" i="3"/>
  <c r="P5464" i="3"/>
  <c r="P567" i="3"/>
  <c r="P4506" i="3"/>
  <c r="P2872" i="3"/>
  <c r="P745" i="3"/>
  <c r="P1418" i="3"/>
  <c r="P6330" i="3"/>
  <c r="P4315" i="3"/>
  <c r="P1564" i="3"/>
  <c r="P4508" i="3"/>
  <c r="P4626" i="3"/>
  <c r="P4108" i="3"/>
  <c r="P1311" i="3"/>
  <c r="P5093" i="3"/>
  <c r="P960" i="3"/>
  <c r="P1667" i="3"/>
  <c r="P261" i="3"/>
  <c r="P6307" i="3"/>
  <c r="P5919" i="3"/>
  <c r="P2874" i="3"/>
  <c r="P3577" i="3"/>
  <c r="P4654" i="3"/>
  <c r="P443" i="3"/>
  <c r="P2523" i="3"/>
  <c r="P2925" i="3"/>
  <c r="P496" i="3"/>
  <c r="P4153" i="3"/>
  <c r="P2218" i="3"/>
  <c r="P3910" i="3"/>
  <c r="P4456" i="3"/>
  <c r="P3006" i="3"/>
  <c r="P6232" i="3"/>
  <c r="P772" i="3"/>
  <c r="P6195" i="3"/>
  <c r="P5175" i="3"/>
  <c r="P2696" i="3"/>
  <c r="P2136" i="3"/>
  <c r="P3503" i="3"/>
  <c r="P5503" i="3"/>
  <c r="P3916" i="3"/>
  <c r="P5619" i="3"/>
  <c r="P2213" i="3"/>
  <c r="P2661" i="3"/>
  <c r="P4649" i="3"/>
  <c r="P1146" i="3"/>
  <c r="P3803" i="3"/>
  <c r="P4980" i="3"/>
  <c r="P2578" i="3"/>
  <c r="P1886" i="3"/>
  <c r="P4056" i="3"/>
  <c r="P6115" i="3"/>
  <c r="P4952" i="3"/>
  <c r="P4260" i="3"/>
  <c r="P2326" i="3"/>
  <c r="P5891" i="3"/>
  <c r="P14" i="3"/>
  <c r="P2759" i="3"/>
  <c r="P4451" i="3"/>
  <c r="P3993" i="3"/>
  <c r="P5598" i="3"/>
  <c r="P274" i="3"/>
  <c r="P2818" i="3"/>
  <c r="P5024" i="3"/>
  <c r="P5441" i="3"/>
  <c r="P2980" i="3"/>
  <c r="P2411" i="3"/>
  <c r="P1247" i="3"/>
  <c r="P2006" i="3"/>
  <c r="P6492" i="3"/>
  <c r="P2664" i="3"/>
  <c r="P3812" i="3"/>
  <c r="P2589" i="3"/>
  <c r="P3750" i="3"/>
  <c r="P209" i="3"/>
  <c r="P6034" i="3"/>
  <c r="P4124" i="3"/>
  <c r="P3546" i="3"/>
  <c r="P2336" i="3"/>
  <c r="P1312" i="3"/>
  <c r="P2992" i="3"/>
  <c r="P1319" i="3"/>
  <c r="P2354" i="3"/>
  <c r="P6466" i="3"/>
  <c r="P1573" i="3"/>
  <c r="P4488" i="3"/>
  <c r="P1183" i="3"/>
  <c r="P2981" i="3"/>
  <c r="P5080" i="3"/>
  <c r="P758" i="3"/>
  <c r="P1951" i="3"/>
  <c r="P6129" i="3"/>
  <c r="P3037" i="3"/>
  <c r="P437" i="3"/>
  <c r="P3235" i="3"/>
  <c r="P3140" i="3"/>
  <c r="P5763" i="3"/>
  <c r="P2466" i="3"/>
  <c r="P3699" i="3"/>
  <c r="P4826" i="3"/>
  <c r="P3587" i="3"/>
  <c r="P741" i="3"/>
  <c r="P2021" i="3"/>
  <c r="P4254" i="3"/>
  <c r="P2203" i="3"/>
  <c r="P100" i="3"/>
  <c r="P1684" i="3"/>
  <c r="P4464" i="3"/>
  <c r="P2733" i="3"/>
  <c r="P2115" i="3"/>
  <c r="P1208" i="3"/>
  <c r="P4949" i="3"/>
  <c r="P963" i="3"/>
  <c r="P5312" i="3"/>
  <c r="P164" i="3"/>
  <c r="P5949" i="3"/>
  <c r="P1713" i="3"/>
  <c r="P5945" i="3"/>
  <c r="P1732" i="3"/>
  <c r="P6317" i="3"/>
  <c r="P4133" i="3"/>
  <c r="P2446" i="3"/>
  <c r="P2298" i="3"/>
  <c r="P3473" i="3"/>
  <c r="P2937" i="3"/>
  <c r="P63" i="3"/>
  <c r="P5267" i="3"/>
  <c r="P5261" i="3"/>
  <c r="P594" i="3"/>
  <c r="P5551" i="3"/>
  <c r="P4385" i="3"/>
  <c r="P4272" i="3"/>
  <c r="P2943" i="3"/>
  <c r="P4729" i="3"/>
  <c r="P393" i="3"/>
  <c r="P3626" i="3"/>
  <c r="P2522" i="3"/>
  <c r="P564" i="3"/>
  <c r="P1729" i="3"/>
  <c r="P2635" i="3"/>
  <c r="P3788" i="3"/>
  <c r="P3389" i="3"/>
  <c r="P3815" i="3"/>
  <c r="P5958" i="3"/>
  <c r="P2985" i="3"/>
  <c r="P4053" i="3"/>
  <c r="P5127" i="3"/>
  <c r="P1641" i="3"/>
  <c r="P4342" i="3"/>
  <c r="P6203" i="3"/>
  <c r="P508" i="3"/>
  <c r="P491" i="3"/>
  <c r="P147" i="3"/>
  <c r="P2743" i="3"/>
  <c r="P3368" i="3"/>
  <c r="P983" i="3"/>
  <c r="P175" i="3"/>
  <c r="P3048" i="3"/>
  <c r="P3385" i="3"/>
  <c r="P6474" i="3"/>
  <c r="P5933" i="3"/>
  <c r="P2935" i="3"/>
  <c r="P5114" i="3"/>
  <c r="P2700" i="3"/>
  <c r="P4443" i="3"/>
  <c r="P2011" i="3"/>
  <c r="P2909" i="3"/>
  <c r="P971" i="3"/>
  <c r="P2427" i="3"/>
  <c r="P1133" i="3"/>
  <c r="P3386" i="3"/>
  <c r="P1243" i="3"/>
  <c r="P5124" i="3"/>
  <c r="P1466" i="3"/>
  <c r="P5321" i="3"/>
  <c r="P1923" i="3"/>
  <c r="P2474" i="3"/>
  <c r="P1950" i="3"/>
  <c r="P6324" i="3"/>
  <c r="P4186" i="3"/>
  <c r="P4405" i="3"/>
  <c r="P6412" i="3"/>
  <c r="P687" i="3"/>
  <c r="P2076" i="3"/>
  <c r="P1366" i="3"/>
  <c r="P2514" i="3"/>
  <c r="P706" i="3"/>
  <c r="P2322" i="3"/>
  <c r="P3133" i="3"/>
  <c r="P5163" i="3"/>
  <c r="P2419" i="3"/>
  <c r="P4748" i="3"/>
  <c r="P4081" i="3"/>
  <c r="P4195" i="3"/>
  <c r="P5413" i="3"/>
  <c r="P3537" i="3"/>
  <c r="P2843" i="3"/>
  <c r="P47" i="3"/>
  <c r="P4494" i="3"/>
  <c r="P4285" i="3"/>
  <c r="P6459" i="3"/>
  <c r="P2650" i="3"/>
  <c r="P1874" i="3"/>
  <c r="P2512" i="3"/>
  <c r="P6356" i="3"/>
  <c r="P2185" i="3"/>
  <c r="P5059" i="3"/>
  <c r="P440" i="3"/>
  <c r="P1672" i="3"/>
  <c r="P1225" i="3"/>
  <c r="P6154" i="3"/>
  <c r="P1512" i="3"/>
  <c r="P908" i="3"/>
  <c r="P6407" i="3"/>
  <c r="P684" i="3"/>
  <c r="P3662" i="3"/>
  <c r="P2162" i="3"/>
  <c r="P3904" i="3"/>
  <c r="P4209" i="3"/>
  <c r="P365" i="3"/>
  <c r="P3463" i="3"/>
  <c r="P1044" i="3"/>
  <c r="P4070" i="3"/>
  <c r="P1694" i="3"/>
  <c r="P2038" i="3"/>
  <c r="P2417" i="3"/>
  <c r="P3038" i="3"/>
  <c r="P3643" i="3"/>
  <c r="P5870" i="3"/>
  <c r="P6170" i="3"/>
  <c r="P1115" i="3"/>
  <c r="P5111" i="3"/>
  <c r="P4435" i="3"/>
  <c r="P3043" i="3"/>
  <c r="P774" i="3"/>
  <c r="P288" i="3"/>
  <c r="P1083" i="3"/>
  <c r="P2148" i="3"/>
  <c r="P5290" i="3"/>
  <c r="P79" i="3"/>
  <c r="P6331" i="3"/>
  <c r="P4052" i="3"/>
  <c r="P597" i="3"/>
  <c r="P6471" i="3"/>
  <c r="P5338" i="3"/>
  <c r="P4918" i="3"/>
  <c r="P5774" i="3"/>
  <c r="P4620" i="3"/>
  <c r="P5" i="3"/>
  <c r="P430" i="3"/>
  <c r="P4629" i="3"/>
  <c r="P4627" i="3"/>
  <c r="P1752" i="3"/>
  <c r="P522" i="3"/>
  <c r="P1757" i="3"/>
  <c r="P1495" i="3"/>
  <c r="P4567" i="3"/>
  <c r="P1878" i="3"/>
  <c r="P4106" i="3"/>
  <c r="P5406" i="3"/>
  <c r="P1835" i="3"/>
  <c r="P5852" i="3"/>
  <c r="P184" i="3"/>
  <c r="P6028" i="3"/>
  <c r="P1727" i="3"/>
  <c r="P1323" i="3"/>
  <c r="P4662" i="3"/>
  <c r="P2517" i="3"/>
  <c r="P6236" i="3"/>
  <c r="P1251" i="3"/>
  <c r="P919" i="3"/>
  <c r="P934" i="3"/>
  <c r="P3693" i="3"/>
  <c r="P2525" i="3"/>
  <c r="P3452" i="3"/>
  <c r="P1088" i="3"/>
  <c r="P5923" i="3"/>
  <c r="P5450" i="3"/>
  <c r="P6337" i="3"/>
  <c r="P1883" i="3"/>
  <c r="P5146" i="3"/>
  <c r="P2869" i="3"/>
  <c r="P571" i="3"/>
  <c r="P2688" i="3"/>
  <c r="P1279" i="3"/>
  <c r="P3928" i="3"/>
  <c r="P2337" i="3"/>
  <c r="P3906" i="3"/>
  <c r="P5340" i="3"/>
  <c r="P3586" i="3"/>
  <c r="P27" i="3"/>
  <c r="P144" i="3"/>
  <c r="P5076" i="3"/>
  <c r="P1632" i="3"/>
  <c r="P2701" i="3"/>
  <c r="P6123" i="3"/>
  <c r="P341" i="3"/>
  <c r="P5007" i="3"/>
  <c r="P5010" i="3"/>
  <c r="P1910" i="3"/>
  <c r="P165" i="3"/>
  <c r="P2654" i="3"/>
  <c r="P158" i="3"/>
  <c r="P2665" i="3"/>
  <c r="P5066" i="3"/>
  <c r="P1064" i="3"/>
  <c r="P5226" i="3"/>
  <c r="P4820" i="3"/>
  <c r="P6018" i="3"/>
  <c r="P1635" i="3"/>
  <c r="P4793" i="3"/>
  <c r="P5740" i="3"/>
  <c r="P1891" i="3"/>
  <c r="P4786" i="3"/>
  <c r="P1627" i="3"/>
  <c r="P1915" i="3"/>
  <c r="P3257" i="3"/>
  <c r="P4600" i="3"/>
  <c r="P3293" i="3"/>
  <c r="P4658" i="3"/>
  <c r="P804" i="3"/>
  <c r="P4120" i="3"/>
  <c r="P5479" i="3"/>
  <c r="P883" i="3"/>
  <c r="P3853" i="3"/>
  <c r="P5897" i="3"/>
  <c r="P3541" i="3"/>
  <c r="P554" i="3"/>
  <c r="P5935" i="3"/>
  <c r="P850" i="3"/>
  <c r="P4345" i="3"/>
  <c r="P2707" i="3"/>
  <c r="P5932" i="3"/>
  <c r="P6441" i="3"/>
  <c r="P5931" i="3"/>
  <c r="P5386" i="3"/>
  <c r="P1014" i="3"/>
  <c r="P5725" i="3"/>
  <c r="P4117" i="3"/>
  <c r="P6214" i="3"/>
  <c r="P880" i="3"/>
  <c r="P4960" i="3"/>
  <c r="P773" i="3"/>
  <c r="P4337" i="3"/>
  <c r="P469" i="3"/>
  <c r="P1066" i="3"/>
  <c r="P3284" i="3"/>
  <c r="P4184" i="3"/>
  <c r="P4185" i="3"/>
  <c r="P5102" i="3"/>
  <c r="P5720" i="3"/>
  <c r="P4636" i="3"/>
  <c r="P2019" i="3"/>
  <c r="P2849" i="3"/>
  <c r="P5162" i="3"/>
  <c r="P6490" i="3"/>
  <c r="P4573" i="3"/>
  <c r="P3660" i="3"/>
  <c r="P4625" i="3"/>
  <c r="P4398" i="3"/>
  <c r="P2318" i="3"/>
  <c r="P5147" i="3"/>
  <c r="P1976" i="3"/>
  <c r="P5568" i="3"/>
  <c r="P1471" i="3"/>
  <c r="P4605" i="3"/>
  <c r="P2619" i="3"/>
  <c r="P506" i="3"/>
  <c r="P764" i="3"/>
  <c r="P1063" i="3"/>
  <c r="P2154" i="3"/>
  <c r="P3939" i="3"/>
  <c r="P1489" i="3"/>
  <c r="P5120" i="3"/>
  <c r="P20" i="3"/>
  <c r="P3141" i="3"/>
  <c r="P5373" i="3"/>
  <c r="P4200" i="3"/>
  <c r="P615" i="3"/>
  <c r="P1756" i="3"/>
  <c r="P104" i="3"/>
  <c r="P2073" i="3"/>
  <c r="P1391" i="3"/>
  <c r="P5224" i="3"/>
  <c r="P6219" i="3"/>
  <c r="P4814" i="3"/>
  <c r="P2921" i="3"/>
  <c r="P6187" i="3"/>
  <c r="P4846" i="3"/>
  <c r="P3678" i="3"/>
  <c r="P5812" i="3"/>
  <c r="P710" i="3"/>
  <c r="P3582" i="3"/>
  <c r="P5371" i="3"/>
  <c r="P2866" i="3"/>
  <c r="P2794" i="3"/>
  <c r="P5250" i="3"/>
  <c r="P2451" i="3"/>
  <c r="P3146" i="3"/>
  <c r="P2828" i="3"/>
  <c r="P796" i="3"/>
  <c r="P2208" i="3"/>
  <c r="P2956" i="3"/>
  <c r="P5973" i="3"/>
  <c r="P1405" i="3"/>
  <c r="P4213" i="3"/>
  <c r="P4503" i="3"/>
  <c r="P3130" i="3"/>
  <c r="P3636" i="3"/>
  <c r="P5555" i="3"/>
  <c r="P3448" i="3"/>
  <c r="P601" i="3"/>
  <c r="P6059" i="3"/>
  <c r="P5828" i="3"/>
  <c r="P4031" i="3"/>
  <c r="P4322" i="3"/>
  <c r="P3266" i="3"/>
  <c r="P380" i="3"/>
  <c r="P5682" i="3"/>
  <c r="P3076" i="3"/>
  <c r="P1322" i="3"/>
  <c r="P2676" i="3"/>
  <c r="P173" i="3"/>
  <c r="P4577" i="3"/>
  <c r="P1008" i="3"/>
  <c r="P1899" i="3"/>
  <c r="P3002" i="3"/>
  <c r="P3611" i="3"/>
  <c r="P5143" i="3"/>
  <c r="P896" i="3"/>
  <c r="P3406" i="3"/>
  <c r="P323" i="3"/>
  <c r="P467" i="3"/>
  <c r="P247" i="3"/>
  <c r="P2042" i="3"/>
  <c r="P3426" i="3"/>
  <c r="P1676" i="3"/>
  <c r="P4248" i="3"/>
  <c r="P1215" i="3"/>
  <c r="P3480" i="3"/>
  <c r="P3998" i="3"/>
  <c r="P1603" i="3"/>
  <c r="P1510" i="3"/>
  <c r="P3083" i="3"/>
  <c r="P4436" i="3"/>
  <c r="P3901" i="3"/>
  <c r="P4648" i="3"/>
  <c r="P2792" i="3"/>
  <c r="P1373" i="3"/>
  <c r="P2579" i="3"/>
  <c r="P6201" i="3"/>
  <c r="P2253" i="3"/>
  <c r="P1921" i="3"/>
  <c r="P939" i="3"/>
  <c r="P1772" i="3"/>
  <c r="P1252" i="3"/>
  <c r="P74" i="3"/>
  <c r="P2675" i="3"/>
  <c r="P1760" i="3"/>
  <c r="P1060" i="3"/>
  <c r="P6096" i="3"/>
  <c r="P2999" i="3"/>
  <c r="P1092" i="3"/>
  <c r="P2990" i="3"/>
  <c r="P3959" i="3"/>
  <c r="P28" i="3"/>
  <c r="P6432" i="3"/>
  <c r="P4679" i="3"/>
  <c r="P3019" i="3"/>
  <c r="P913" i="3"/>
  <c r="P2486" i="3"/>
  <c r="P5078" i="3"/>
  <c r="P4705" i="3"/>
  <c r="P2398" i="3"/>
  <c r="P1214" i="3"/>
  <c r="P4878" i="3"/>
  <c r="P872" i="3"/>
  <c r="P1695" i="3"/>
  <c r="P1093" i="3"/>
  <c r="P2132" i="3"/>
  <c r="P5300" i="3"/>
  <c r="P2152" i="3"/>
  <c r="P4670" i="3"/>
  <c r="P3669" i="3"/>
  <c r="P3113" i="3"/>
  <c r="P2903" i="3"/>
  <c r="P3542" i="3"/>
  <c r="P2369" i="3"/>
  <c r="P984" i="3"/>
  <c r="P3997" i="3"/>
  <c r="P2166" i="3"/>
  <c r="P4280" i="3"/>
  <c r="P1070" i="3"/>
  <c r="P5532" i="3"/>
  <c r="P5084" i="3"/>
  <c r="P3079" i="3"/>
  <c r="P4383" i="3"/>
  <c r="P6498" i="3"/>
  <c r="P1372" i="3"/>
  <c r="P3044" i="3"/>
  <c r="P1260" i="3"/>
  <c r="P3861" i="3"/>
  <c r="P4199" i="3"/>
  <c r="P4913" i="3"/>
  <c r="P676" i="3"/>
  <c r="P4601" i="3"/>
  <c r="P1043" i="3"/>
  <c r="P1336" i="3"/>
  <c r="P4448" i="3"/>
  <c r="P4869" i="3"/>
  <c r="P5428" i="3"/>
  <c r="P4917" i="3"/>
  <c r="P6240" i="3"/>
  <c r="P1871" i="3"/>
  <c r="P153" i="3"/>
  <c r="P3188" i="3"/>
  <c r="P2890" i="3"/>
  <c r="P4785" i="3"/>
  <c r="P3335" i="3"/>
  <c r="P5421" i="3"/>
  <c r="P3578" i="3"/>
  <c r="P6411" i="3"/>
  <c r="P95" i="3"/>
  <c r="P2559" i="3"/>
  <c r="P2827" i="3"/>
  <c r="P6057" i="3"/>
  <c r="P4275" i="3"/>
  <c r="P5375" i="3"/>
  <c r="P6211" i="3"/>
  <c r="P5717" i="3"/>
  <c r="P4369" i="3"/>
  <c r="P4951" i="3"/>
  <c r="P4261" i="3"/>
  <c r="P1431" i="3"/>
  <c r="P3908" i="3"/>
  <c r="P490" i="3"/>
  <c r="P5248" i="3"/>
  <c r="P5793" i="3"/>
  <c r="P6279" i="3"/>
  <c r="P1631" i="3"/>
  <c r="P2776" i="3"/>
  <c r="P3648" i="3"/>
  <c r="P5621" i="3"/>
  <c r="P3519" i="3"/>
  <c r="P2632" i="3"/>
  <c r="P2506" i="3"/>
  <c r="P1118" i="3"/>
  <c r="P3524" i="3"/>
  <c r="P6020" i="3"/>
  <c r="P6322" i="3"/>
  <c r="P434" i="3"/>
  <c r="P3398" i="3"/>
  <c r="P1002" i="3"/>
  <c r="P1417" i="3"/>
  <c r="P1575" i="3"/>
  <c r="P2567" i="3"/>
  <c r="P4752" i="3"/>
  <c r="P3902" i="3"/>
  <c r="P5970" i="3"/>
  <c r="P3208" i="3"/>
  <c r="P730" i="3"/>
  <c r="P620" i="3"/>
  <c r="P2687" i="3"/>
  <c r="P3421" i="3"/>
  <c r="P1824" i="3"/>
  <c r="P1837" i="3"/>
  <c r="P4934" i="3"/>
  <c r="P264" i="3"/>
  <c r="P4908" i="3"/>
  <c r="P5589" i="3"/>
  <c r="P5195" i="3"/>
  <c r="P3394" i="3"/>
  <c r="P3762" i="3"/>
  <c r="P3071" i="3"/>
  <c r="P5526" i="3"/>
  <c r="P4781" i="3"/>
  <c r="P2066" i="3"/>
  <c r="P3498" i="3"/>
  <c r="P646" i="3"/>
  <c r="P5903" i="3"/>
  <c r="P4895" i="3"/>
  <c r="P5246" i="3"/>
  <c r="P3004" i="3"/>
  <c r="P1962" i="3"/>
  <c r="P5251" i="3"/>
  <c r="P2633" i="3"/>
  <c r="P4373" i="3"/>
  <c r="P6226" i="3"/>
  <c r="P3778" i="3"/>
  <c r="P5601" i="3"/>
  <c r="P6223" i="3"/>
  <c r="P4361" i="3"/>
  <c r="P975" i="3"/>
  <c r="P4055" i="3"/>
  <c r="P1571" i="3"/>
  <c r="P937" i="3"/>
  <c r="P3728" i="3"/>
  <c r="P2922" i="3"/>
  <c r="P2552" i="3"/>
  <c r="P1791" i="3"/>
  <c r="P413" i="3"/>
  <c r="P3888" i="3"/>
  <c r="P2611" i="3"/>
  <c r="P2655" i="3"/>
  <c r="P3548" i="3"/>
  <c r="P1715" i="3"/>
  <c r="P5630" i="3"/>
  <c r="P2319" i="3"/>
  <c r="P107" i="3"/>
  <c r="P5270" i="3"/>
  <c r="P4757" i="3"/>
  <c r="P482" i="3"/>
  <c r="P421" i="3"/>
  <c r="P145" i="3"/>
  <c r="P4360" i="3"/>
  <c r="P5221" i="3"/>
  <c r="P322" i="3"/>
  <c r="P3213" i="3"/>
  <c r="P4430" i="3"/>
  <c r="P5576" i="3"/>
  <c r="P1592" i="3"/>
  <c r="P3628" i="3"/>
  <c r="P1628" i="3"/>
  <c r="P5205" i="3"/>
  <c r="P3234" i="3"/>
  <c r="P4168" i="3"/>
  <c r="P2420" i="3"/>
  <c r="P1731" i="3"/>
  <c r="P3400" i="3"/>
  <c r="P5014" i="3"/>
  <c r="P4718" i="3"/>
  <c r="P344" i="3"/>
  <c r="P2781" i="3"/>
  <c r="P3591" i="3"/>
  <c r="P3017" i="3"/>
  <c r="P1519" i="3"/>
  <c r="P6159" i="3"/>
  <c r="P6320" i="3"/>
  <c r="P4839" i="3"/>
  <c r="P4681" i="3"/>
  <c r="P4717" i="3"/>
  <c r="P1009" i="3"/>
  <c r="P553" i="3"/>
  <c r="P2624" i="3"/>
  <c r="P4295" i="3"/>
  <c r="P423" i="3"/>
  <c r="P3380" i="3"/>
  <c r="P528" i="3"/>
  <c r="P581" i="3"/>
  <c r="P6109" i="3"/>
  <c r="P4281" i="3"/>
  <c r="P5667" i="3"/>
  <c r="P4394" i="3"/>
  <c r="P4634" i="3"/>
  <c r="P3848" i="3"/>
  <c r="P6339" i="3"/>
  <c r="P2691" i="3"/>
  <c r="P5213" i="3"/>
  <c r="P4818" i="3"/>
  <c r="P4963" i="3"/>
  <c r="P2049" i="3"/>
  <c r="P5369" i="3"/>
  <c r="P5979" i="3"/>
  <c r="P4090" i="3"/>
  <c r="P5477" i="3"/>
  <c r="P5799" i="3"/>
  <c r="P6348" i="3"/>
  <c r="P2157" i="3"/>
  <c r="P6191" i="3"/>
  <c r="P1377" i="3"/>
  <c r="P6029" i="3"/>
  <c r="P1969" i="3"/>
  <c r="P3252" i="3"/>
  <c r="P2465" i="3"/>
  <c r="P3510" i="3"/>
  <c r="P4465" i="3"/>
  <c r="P2837" i="3"/>
  <c r="P5635" i="3"/>
  <c r="P1425" i="3"/>
  <c r="P1813" i="3"/>
  <c r="P1058" i="3"/>
  <c r="P5836" i="3"/>
  <c r="P3265" i="3"/>
  <c r="P3874" i="3"/>
  <c r="P3711" i="3"/>
  <c r="P4018" i="3"/>
  <c r="P4265" i="3"/>
  <c r="P309" i="3"/>
  <c r="P4477" i="3"/>
  <c r="P1908" i="3"/>
  <c r="P5912" i="3"/>
  <c r="P3226" i="3"/>
  <c r="P3664" i="3"/>
  <c r="P6244" i="3"/>
  <c r="P4474" i="3"/>
  <c r="P5426" i="3"/>
  <c r="P6280" i="3"/>
  <c r="P1439" i="3"/>
  <c r="P2716" i="3"/>
  <c r="P577" i="3"/>
  <c r="P586" i="3"/>
  <c r="P5640" i="3"/>
  <c r="P3565" i="3"/>
  <c r="P4388" i="3"/>
  <c r="P5813" i="3"/>
  <c r="P2406" i="3"/>
  <c r="P968" i="3"/>
  <c r="P1282" i="3"/>
  <c r="P5158" i="3"/>
  <c r="P6323" i="3"/>
  <c r="P4460" i="3"/>
  <c r="P2270" i="3"/>
  <c r="P638" i="3"/>
  <c r="P1182" i="3"/>
  <c r="P1585" i="3"/>
  <c r="P848" i="3"/>
  <c r="P4207" i="3"/>
  <c r="P5055" i="3"/>
  <c r="P794" i="3"/>
  <c r="P5234" i="3"/>
  <c r="P2230" i="3"/>
  <c r="P3189" i="3"/>
  <c r="P2174" i="3"/>
  <c r="P6217" i="3"/>
  <c r="P5572" i="3"/>
  <c r="P6113" i="3"/>
  <c r="P3745" i="3"/>
  <c r="P3445" i="3"/>
  <c r="P5144" i="3"/>
  <c r="P5560" i="3"/>
  <c r="P3178" i="3"/>
  <c r="P981" i="3"/>
  <c r="P3438" i="3"/>
  <c r="P6056" i="3"/>
  <c r="P3795" i="3"/>
  <c r="P2848" i="3"/>
  <c r="P4696" i="3"/>
  <c r="P3903" i="3"/>
  <c r="P2321" i="3"/>
  <c r="P5372" i="3"/>
  <c r="P1844" i="3"/>
  <c r="P4091" i="3"/>
  <c r="P3754" i="3"/>
  <c r="P2773" i="3"/>
  <c r="P1085" i="3"/>
  <c r="P4499" i="3"/>
  <c r="P1946" i="3"/>
  <c r="P5529" i="3"/>
  <c r="P3810" i="3"/>
  <c r="P3987" i="3"/>
  <c r="P109" i="3"/>
  <c r="P1539" i="3"/>
  <c r="P6501" i="3"/>
  <c r="P2431" i="3"/>
  <c r="P5394" i="3"/>
  <c r="P6124" i="3"/>
  <c r="P1433" i="3"/>
  <c r="P673" i="3"/>
  <c r="P4039" i="3"/>
  <c r="P52" i="3"/>
  <c r="P26" i="3"/>
  <c r="P4775" i="3"/>
  <c r="P1087" i="3"/>
  <c r="P5882" i="3"/>
  <c r="P2930" i="3"/>
  <c r="P4475" i="3"/>
  <c r="P3937" i="3"/>
  <c r="P5193" i="3"/>
  <c r="P292" i="3"/>
  <c r="P1565" i="3"/>
  <c r="P4884" i="3"/>
  <c r="P3767" i="3"/>
  <c r="P287" i="3"/>
  <c r="P2165" i="3"/>
  <c r="P333" i="3"/>
  <c r="P1502" i="3"/>
  <c r="P5878" i="3"/>
  <c r="P1936" i="3"/>
  <c r="P4783" i="3"/>
  <c r="P6289" i="3"/>
  <c r="P2841" i="3"/>
  <c r="P5027" i="3"/>
  <c r="P6192" i="3"/>
  <c r="P1374" i="3"/>
  <c r="P6447" i="3"/>
  <c r="P263" i="3"/>
  <c r="P5936" i="3"/>
  <c r="P221" i="3"/>
  <c r="P961" i="3"/>
  <c r="P5329" i="3"/>
  <c r="P6341" i="3"/>
  <c r="P527" i="3"/>
  <c r="P1831" i="3"/>
  <c r="P4971" i="3"/>
  <c r="P193" i="3"/>
  <c r="P1348" i="3"/>
  <c r="P4844" i="3"/>
  <c r="P1376" i="3"/>
  <c r="P1129" i="3"/>
  <c r="P1649" i="3"/>
  <c r="P1606" i="3"/>
  <c r="P2620" i="3"/>
  <c r="P4592" i="3"/>
  <c r="P3618" i="3"/>
  <c r="P1872" i="3"/>
  <c r="P1204" i="3"/>
  <c r="P1150" i="3"/>
  <c r="P5177" i="3"/>
  <c r="P1993" i="3"/>
  <c r="P1357" i="3"/>
  <c r="P953" i="3"/>
  <c r="P4343" i="3"/>
  <c r="P35" i="3"/>
  <c r="P5759" i="3"/>
  <c r="P3407" i="3"/>
  <c r="P1197" i="3"/>
  <c r="P5823" i="3"/>
  <c r="P2816" i="3"/>
  <c r="P753" i="3"/>
  <c r="P3287" i="3"/>
  <c r="P4857" i="3"/>
  <c r="P5731" i="3"/>
  <c r="P5138" i="3"/>
  <c r="P6418" i="3"/>
  <c r="P268" i="3"/>
  <c r="P2048" i="3"/>
  <c r="P1450" i="3"/>
  <c r="P4072" i="3"/>
  <c r="P5030" i="3"/>
  <c r="P2588" i="3"/>
  <c r="P1746" i="3"/>
  <c r="P5809" i="3"/>
  <c r="P6303" i="3"/>
  <c r="P4712" i="3"/>
  <c r="P5092" i="3"/>
  <c r="P1049" i="3"/>
  <c r="P3396" i="3"/>
  <c r="P4583" i="3"/>
  <c r="P864" i="3"/>
  <c r="P2454" i="3"/>
  <c r="P974" i="3"/>
  <c r="P3298" i="3"/>
  <c r="P4050" i="3"/>
  <c r="P133" i="3"/>
  <c r="P4115" i="3"/>
  <c r="P4009" i="3"/>
  <c r="P5000" i="3"/>
  <c r="P950" i="3"/>
  <c r="P5357" i="3"/>
  <c r="P5275" i="3"/>
  <c r="P562" i="3"/>
  <c r="P1601" i="3"/>
  <c r="P4646" i="3"/>
  <c r="P3479" i="3"/>
  <c r="P2293" i="3"/>
  <c r="P1079" i="3"/>
  <c r="P1669" i="3"/>
  <c r="P3157" i="3"/>
  <c r="P5550" i="3"/>
  <c r="P5614" i="3"/>
  <c r="P4374" i="3"/>
  <c r="P5110" i="3"/>
  <c r="P1509" i="3"/>
  <c r="P942" i="3"/>
  <c r="P1222" i="3"/>
  <c r="P4183" i="3"/>
  <c r="P2487" i="3"/>
  <c r="P29" i="3"/>
  <c r="P3672" i="3"/>
  <c r="P2264" i="3"/>
  <c r="P2282" i="3"/>
  <c r="P3833" i="3"/>
  <c r="P821" i="3"/>
  <c r="P3049" i="3"/>
  <c r="P4392" i="3"/>
  <c r="P2163" i="3"/>
  <c r="P6243" i="3"/>
  <c r="P3775" i="3"/>
  <c r="P6428" i="3"/>
  <c r="P224" i="3"/>
  <c r="P4478" i="3"/>
  <c r="P3255" i="3"/>
  <c r="P3241" i="3"/>
  <c r="P6220" i="3"/>
  <c r="P1176" i="3"/>
  <c r="P3131" i="3"/>
  <c r="P2422" i="3"/>
  <c r="P5390" i="3"/>
  <c r="P5995" i="3"/>
  <c r="P725" i="3"/>
  <c r="P5417" i="3"/>
  <c r="P4725" i="3"/>
  <c r="P310" i="3"/>
  <c r="P692" i="3"/>
  <c r="P3666" i="3"/>
  <c r="P1177" i="3"/>
  <c r="P3428" i="3"/>
  <c r="P5741" i="3"/>
  <c r="P2473" i="3"/>
  <c r="P4970" i="3"/>
  <c r="P1337" i="3"/>
  <c r="P5072" i="3"/>
  <c r="P701" i="3"/>
  <c r="P5112" i="3"/>
  <c r="P4063" i="3"/>
  <c r="P3697" i="3"/>
  <c r="P1206" i="3"/>
  <c r="P5309" i="3"/>
  <c r="P4458" i="3"/>
  <c r="P2007" i="3"/>
  <c r="P5666" i="3"/>
  <c r="P4431" i="3"/>
  <c r="P4598" i="3"/>
  <c r="P5265" i="3"/>
  <c r="P5288" i="3"/>
  <c r="P5045" i="3"/>
  <c r="P3953" i="3"/>
  <c r="P6188" i="3"/>
  <c r="P1478" i="3"/>
  <c r="P592" i="3"/>
  <c r="P3885" i="3"/>
  <c r="P2569" i="3"/>
  <c r="P5670" i="3"/>
  <c r="P2900" i="3"/>
  <c r="P4741" i="3"/>
  <c r="P2291" i="3"/>
  <c r="P6438" i="3"/>
  <c r="P1867" i="3"/>
  <c r="P3461" i="3"/>
  <c r="P155" i="3"/>
  <c r="P863" i="3"/>
  <c r="P3028" i="3"/>
  <c r="P1076" i="3"/>
  <c r="P65" i="3"/>
  <c r="P1979" i="3"/>
  <c r="P2779" i="3"/>
  <c r="P3042" i="3"/>
  <c r="P5327" i="3"/>
  <c r="P6448" i="3"/>
  <c r="P3010" i="3"/>
  <c r="P53" i="3"/>
  <c r="P6227" i="3"/>
  <c r="P2813" i="3"/>
  <c r="P4437" i="3"/>
  <c r="P5241" i="3"/>
  <c r="P4172" i="3"/>
  <c r="P5352" i="3"/>
  <c r="P916" i="3"/>
  <c r="P4838" i="3"/>
  <c r="P3725" i="3"/>
  <c r="P2983" i="3"/>
  <c r="P2015" i="3"/>
  <c r="P3509" i="3"/>
  <c r="P1349" i="3"/>
  <c r="P4954" i="3"/>
  <c r="P6128" i="3"/>
  <c r="P2436" i="3"/>
  <c r="P5765" i="3"/>
  <c r="P768" i="3"/>
  <c r="P6313" i="3"/>
  <c r="P4703" i="3"/>
  <c r="P3089" i="3"/>
  <c r="P1029" i="3"/>
  <c r="P4296" i="3"/>
  <c r="P5632" i="3"/>
  <c r="P6381" i="3"/>
  <c r="P2967" i="3"/>
  <c r="P853" i="3"/>
  <c r="P3919" i="3"/>
  <c r="P6241" i="3"/>
  <c r="P1036" i="3"/>
  <c r="P3469" i="3"/>
  <c r="P1701" i="3"/>
  <c r="P3342" i="3"/>
  <c r="P4481" i="3"/>
  <c r="P2037" i="3"/>
  <c r="P4440" i="3"/>
  <c r="P5987" i="3"/>
  <c r="P4678" i="3"/>
  <c r="P1310" i="3"/>
  <c r="P1856" i="3"/>
  <c r="P3027" i="3"/>
  <c r="P5854" i="3"/>
  <c r="P5100" i="3"/>
  <c r="P3875" i="3"/>
  <c r="P2347" i="3"/>
  <c r="P2540" i="3"/>
  <c r="P6391" i="3"/>
  <c r="P3837" i="3"/>
  <c r="P1019" i="3"/>
  <c r="P3292" i="3"/>
  <c r="P3376" i="3"/>
  <c r="P5739" i="3"/>
  <c r="P5451" i="3"/>
  <c r="P5602" i="3"/>
  <c r="P5276" i="3"/>
  <c r="P77" i="3"/>
  <c r="P6362" i="3"/>
  <c r="P116" i="3"/>
  <c r="P834" i="3"/>
  <c r="P5622" i="3"/>
  <c r="P4760" i="3"/>
  <c r="P2652" i="3"/>
  <c r="P386" i="3"/>
  <c r="P5006" i="3"/>
  <c r="P3701" i="3"/>
  <c r="P2740" i="3"/>
  <c r="P3236" i="3"/>
  <c r="P733" i="3"/>
  <c r="P6209" i="3"/>
  <c r="P5654" i="3"/>
  <c r="P3031" i="3"/>
  <c r="P1590" i="3"/>
  <c r="P6421" i="3"/>
  <c r="P5186" i="3"/>
  <c r="P2912" i="3"/>
  <c r="P1634" i="3"/>
  <c r="P2287" i="3"/>
  <c r="P3832" i="3"/>
  <c r="P1823" i="3"/>
  <c r="P4078" i="3"/>
  <c r="P4790" i="3"/>
  <c r="P3975" i="3"/>
  <c r="P3304" i="3"/>
  <c r="P1909" i="3"/>
  <c r="P3080" i="3"/>
  <c r="P4257" i="3"/>
  <c r="P1740" i="3"/>
  <c r="P3719" i="3"/>
  <c r="P39" i="3"/>
  <c r="P2905" i="3"/>
  <c r="P5278" i="3"/>
  <c r="P2395" i="3"/>
  <c r="P3021" i="3"/>
  <c r="P5580" i="3"/>
  <c r="P150" i="3"/>
  <c r="P3800" i="3"/>
  <c r="P5948" i="3"/>
  <c r="P1546" i="3"/>
  <c r="P3623" i="3"/>
  <c r="P5414" i="3"/>
  <c r="P3251" i="3"/>
  <c r="P1368" i="3"/>
  <c r="P1226" i="3"/>
  <c r="P6065" i="3"/>
  <c r="P4496" i="3"/>
  <c r="P3596" i="3"/>
  <c r="P2381" i="3"/>
  <c r="P4861" i="3"/>
  <c r="P4462" i="3"/>
  <c r="P4107" i="3"/>
  <c r="P5535" i="3"/>
  <c r="P2495" i="3"/>
  <c r="P5581" i="3"/>
  <c r="P2275" i="3"/>
  <c r="P6260" i="3"/>
  <c r="P5830" i="3"/>
  <c r="P3843" i="3"/>
  <c r="P5689" i="3"/>
  <c r="P5820" i="3"/>
  <c r="P1673" i="3"/>
  <c r="P1209" i="3"/>
  <c r="P2142" i="3"/>
  <c r="P2501" i="3"/>
  <c r="P5545" i="3"/>
  <c r="P4179" i="3"/>
  <c r="P480" i="3"/>
  <c r="P2227" i="3"/>
  <c r="P3765" i="3"/>
  <c r="P3726" i="3"/>
  <c r="P4396" i="3"/>
  <c r="P4874" i="3"/>
  <c r="P4258" i="3"/>
  <c r="P6488" i="3"/>
  <c r="P1199" i="3"/>
  <c r="P3478" i="3"/>
  <c r="P1659" i="3"/>
  <c r="P4252" i="3"/>
  <c r="P5077" i="3"/>
  <c r="P1392" i="3"/>
  <c r="P5416" i="3"/>
  <c r="P4617" i="3"/>
  <c r="P1912" i="3"/>
  <c r="P647" i="3"/>
  <c r="P1860" i="3"/>
  <c r="P342" i="3"/>
  <c r="P2692" i="3"/>
  <c r="P40" i="3"/>
  <c r="P5539" i="3"/>
  <c r="P1307" i="3"/>
  <c r="P5489" i="3"/>
  <c r="P5639" i="3"/>
  <c r="P5687" i="3"/>
  <c r="P1464" i="3"/>
  <c r="P4805" i="3"/>
  <c r="P2958" i="3"/>
  <c r="P311" i="3"/>
  <c r="P6451" i="3"/>
  <c r="P4835" i="3"/>
  <c r="P3838" i="3"/>
  <c r="P6215" i="3"/>
  <c r="P3834" i="3"/>
  <c r="P83" i="3"/>
  <c r="P2516" i="3"/>
  <c r="P2957" i="3"/>
  <c r="P1858" i="3"/>
  <c r="P1876" i="3"/>
  <c r="P1121" i="3"/>
  <c r="P2731" i="3"/>
  <c r="P5664" i="3"/>
  <c r="P4549" i="3"/>
  <c r="P4313" i="3"/>
  <c r="P1658" i="3"/>
  <c r="P1893" i="3"/>
  <c r="P1287" i="3"/>
  <c r="P2234" i="3"/>
  <c r="P6299" i="3"/>
  <c r="P6302" i="3"/>
  <c r="P5784" i="3"/>
  <c r="P5862" i="3"/>
  <c r="P5424" i="3"/>
  <c r="P5662" i="3"/>
  <c r="P900" i="3"/>
  <c r="P6173" i="3"/>
  <c r="P351" i="3"/>
  <c r="P1292" i="3"/>
  <c r="P4327" i="3"/>
  <c r="P2146" i="3"/>
  <c r="P3274" i="3"/>
  <c r="P3311" i="3"/>
  <c r="P4702" i="3"/>
  <c r="P442" i="3"/>
  <c r="P5915" i="3"/>
  <c r="P734" i="3"/>
  <c r="P4419" i="3"/>
  <c r="P5767" i="3"/>
  <c r="P197" i="3"/>
  <c r="P3965" i="3"/>
  <c r="P4372" i="3"/>
  <c r="P3338" i="3"/>
  <c r="P4377" i="3"/>
  <c r="P4191" i="3"/>
  <c r="P635" i="3"/>
  <c r="P650" i="3"/>
  <c r="P3549" i="3"/>
  <c r="P6431" i="3"/>
  <c r="P4720" i="3"/>
  <c r="P842" i="3"/>
  <c r="P1000" i="3"/>
  <c r="P4886" i="3"/>
  <c r="P6472" i="3"/>
  <c r="P3429" i="3"/>
  <c r="P148" i="3"/>
  <c r="P2316" i="3"/>
  <c r="P1045" i="3"/>
  <c r="P5344" i="3"/>
  <c r="P759" i="3"/>
  <c r="P805" i="3"/>
  <c r="P1189" i="3"/>
  <c r="P49" i="3"/>
  <c r="P4588" i="3"/>
  <c r="P3720" i="3"/>
  <c r="P1248" i="3"/>
  <c r="P3214" i="3"/>
  <c r="P3539" i="3"/>
  <c r="P2378" i="3"/>
  <c r="P429" i="3"/>
  <c r="P546" i="3"/>
  <c r="P4804" i="3"/>
  <c r="P3135" i="3"/>
  <c r="P702" i="3"/>
  <c r="P3991" i="3"/>
  <c r="P358" i="3"/>
  <c r="P1299" i="3"/>
  <c r="P5033" i="3"/>
  <c r="P5268" i="3"/>
  <c r="P3258" i="3"/>
  <c r="P3518" i="3"/>
  <c r="P5512" i="3"/>
  <c r="P6406" i="3"/>
  <c r="P6233" i="3"/>
  <c r="P1842" i="3"/>
  <c r="P3306" i="3"/>
  <c r="P3715" i="3"/>
  <c r="P3161" i="3"/>
  <c r="P4449" i="3"/>
  <c r="P711" i="3"/>
  <c r="P3001" i="3"/>
  <c r="P1595" i="3"/>
  <c r="P5941" i="3"/>
  <c r="P793" i="3"/>
  <c r="P6032" i="3"/>
  <c r="P3442" i="3"/>
  <c r="P3087" i="3"/>
  <c r="P1958" i="3"/>
  <c r="P3231" i="3"/>
  <c r="P835" i="3"/>
  <c r="P5187" i="3"/>
  <c r="P3895" i="3"/>
  <c r="P5998" i="3"/>
  <c r="P5304" i="3"/>
  <c r="P136" i="3"/>
  <c r="P5696" i="3"/>
  <c r="P5929" i="3"/>
  <c r="P441" i="3"/>
  <c r="P4940" i="3"/>
  <c r="P36" i="3"/>
  <c r="P4323" i="3"/>
  <c r="P4504" i="3"/>
  <c r="P504" i="3"/>
  <c r="P1569" i="3"/>
  <c r="P2549" i="3"/>
  <c r="P6092" i="3"/>
  <c r="P340" i="3"/>
  <c r="P2806" i="3"/>
  <c r="P6288" i="3"/>
  <c r="P549" i="3"/>
  <c r="P484" i="3"/>
  <c r="P1610" i="3"/>
  <c r="P3108" i="3"/>
  <c r="P4642" i="3"/>
  <c r="P4112" i="3"/>
  <c r="P5858" i="3"/>
  <c r="P5436" i="3"/>
  <c r="P6151" i="3"/>
  <c r="P6358" i="3"/>
  <c r="P396" i="3"/>
  <c r="P5166" i="3"/>
  <c r="P5735" i="3"/>
  <c r="P2657" i="3"/>
  <c r="P583" i="3"/>
  <c r="P5808" i="3"/>
  <c r="P5305" i="3"/>
  <c r="P5617" i="3"/>
  <c r="P708" i="3"/>
  <c r="P6205" i="3"/>
  <c r="P1931" i="3"/>
  <c r="P5896" i="3"/>
  <c r="P3629" i="3"/>
  <c r="P2325" i="3"/>
  <c r="P3370" i="3"/>
  <c r="P4175" i="3"/>
  <c r="P5898" i="3"/>
  <c r="P2054" i="3"/>
  <c r="P3059" i="3"/>
  <c r="P401" i="3"/>
  <c r="P1938" i="3"/>
  <c r="P1720" i="3"/>
  <c r="P3026" i="3"/>
  <c r="P5652" i="3"/>
  <c r="P2437" i="3"/>
  <c r="P113" i="3"/>
  <c r="P3312" i="3"/>
  <c r="P6237" i="3"/>
  <c r="P2380" i="3"/>
  <c r="P4734" i="3"/>
  <c r="P5791" i="3"/>
  <c r="P4040" i="3"/>
  <c r="P5202" i="3"/>
  <c r="P3572" i="3"/>
  <c r="P2241" i="3"/>
  <c r="P4111" i="3"/>
  <c r="P1272" i="3"/>
  <c r="P3986" i="3"/>
  <c r="P4829" i="3"/>
  <c r="P218" i="3"/>
  <c r="P2" i="3"/>
  <c r="P3198" i="3"/>
  <c r="P5755" i="3"/>
  <c r="P502" i="3"/>
  <c r="P338" i="3"/>
  <c r="P5733" i="3"/>
  <c r="P3774" i="3"/>
  <c r="P2820" i="3"/>
  <c r="P4540" i="3"/>
  <c r="P532" i="3"/>
  <c r="P2494" i="3"/>
  <c r="P2582" i="3"/>
  <c r="P1306" i="3"/>
  <c r="P5096" i="3"/>
  <c r="P266" i="3"/>
  <c r="P779" i="3"/>
  <c r="P5603" i="3"/>
  <c r="P2311" i="3"/>
  <c r="P1355" i="3"/>
  <c r="P2562" i="3"/>
  <c r="P3960" i="3"/>
  <c r="P1685" i="3"/>
  <c r="P4300" i="3"/>
  <c r="P360" i="3"/>
  <c r="P3364" i="3"/>
  <c r="P5744" i="3"/>
  <c r="P3127" i="3"/>
  <c r="P798" i="3"/>
  <c r="P3331" i="3"/>
  <c r="P6392" i="3"/>
  <c r="P541" i="3"/>
  <c r="P3125" i="3"/>
  <c r="P5155" i="3"/>
  <c r="P5648" i="3"/>
  <c r="P5204" i="3"/>
  <c r="P1619" i="3"/>
  <c r="P4704" i="3"/>
  <c r="P5594" i="3"/>
  <c r="P3784" i="3"/>
  <c r="P660" i="3"/>
  <c r="P2836" i="3"/>
  <c r="P4390" i="3"/>
  <c r="P1700" i="3"/>
  <c r="P5578" i="3"/>
  <c r="P2546" i="3"/>
  <c r="P1067" i="3"/>
  <c r="P5865" i="3"/>
  <c r="P2097" i="3"/>
  <c r="P5117" i="3"/>
  <c r="P1553" i="3"/>
  <c r="P5994" i="3"/>
  <c r="P3779" i="3"/>
  <c r="P5168" i="3"/>
  <c r="P6327" i="3"/>
  <c r="P3081" i="3"/>
  <c r="P3143" i="3"/>
  <c r="P3893" i="3"/>
  <c r="P3877" i="3"/>
  <c r="P6085" i="3"/>
  <c r="P967" i="3"/>
  <c r="P132" i="3"/>
  <c r="P4404" i="3"/>
  <c r="P3050" i="3"/>
  <c r="P6405" i="3"/>
  <c r="P5956" i="3"/>
  <c r="P2383" i="3"/>
  <c r="P2303" i="3"/>
  <c r="P4747" i="3"/>
  <c r="P520" i="3"/>
  <c r="P3757" i="3"/>
  <c r="P2920" i="3"/>
  <c r="P1787" i="3"/>
  <c r="P4890" i="3"/>
  <c r="P6075" i="3"/>
  <c r="P6423" i="3"/>
  <c r="P5457" i="3"/>
  <c r="P3199" i="3"/>
  <c r="P5817" i="3"/>
  <c r="P5857" i="3"/>
  <c r="P915" i="3"/>
  <c r="P2440" i="3"/>
  <c r="P3644" i="3"/>
  <c r="P2537" i="3"/>
  <c r="P2541" i="3"/>
  <c r="P4023" i="3"/>
  <c r="P1158" i="3"/>
  <c r="P3123" i="3"/>
  <c r="P3700" i="3"/>
  <c r="P778" i="3"/>
  <c r="P378" i="3"/>
  <c r="P6098" i="3"/>
  <c r="P5041" i="3"/>
  <c r="P3032" i="3"/>
  <c r="P1420" i="3"/>
  <c r="P5176" i="3"/>
  <c r="P6039" i="3"/>
  <c r="P5930" i="3"/>
  <c r="P752" i="3"/>
  <c r="P420" i="3"/>
  <c r="P2394" i="3"/>
  <c r="P277" i="3"/>
  <c r="P3494" i="3"/>
  <c r="P2426" i="3"/>
  <c r="P2878" i="3"/>
  <c r="P465" i="3"/>
  <c r="P1426" i="3"/>
  <c r="P6273" i="3"/>
  <c r="P1953" i="3"/>
  <c r="P2202" i="3"/>
  <c r="P2333" i="3"/>
  <c r="P5674" i="3"/>
  <c r="P3012" i="3"/>
  <c r="P364" i="3"/>
  <c r="P4245" i="3"/>
  <c r="P4007" i="3"/>
  <c r="P1493" i="3"/>
  <c r="P4955" i="3"/>
  <c r="P2568" i="3"/>
  <c r="P249" i="3"/>
  <c r="P3267" i="3"/>
  <c r="P6366" i="3"/>
  <c r="P5471" i="3"/>
  <c r="P1449" i="3"/>
  <c r="P4637" i="3"/>
  <c r="P3736" i="3"/>
  <c r="P2483" i="3"/>
  <c r="P712" i="3"/>
  <c r="P1047" i="3"/>
  <c r="P5448" i="3"/>
  <c r="P5335" i="3"/>
  <c r="P1038" i="3"/>
  <c r="P416" i="3"/>
  <c r="P1483" i="3"/>
  <c r="P4772" i="3"/>
  <c r="P3804" i="3"/>
  <c r="P3547" i="3"/>
  <c r="P705" i="3"/>
  <c r="P3301" i="3"/>
  <c r="P1809" i="3"/>
  <c r="P2713" i="3"/>
  <c r="P4312" i="3"/>
  <c r="P1163" i="3"/>
  <c r="P3947" i="3"/>
  <c r="P5729" i="3"/>
  <c r="P1340" i="3"/>
  <c r="P2693" i="3"/>
  <c r="P5663" i="3"/>
  <c r="P5934" i="3"/>
  <c r="P5467" i="3"/>
  <c r="P2683" i="3"/>
  <c r="P3872" i="3"/>
  <c r="P4167" i="3"/>
  <c r="P5266" i="3"/>
  <c r="P3045" i="3"/>
  <c r="P1080" i="3"/>
  <c r="P767" i="3"/>
  <c r="P3377" i="3"/>
  <c r="P4226" i="3"/>
  <c r="P5792" i="3"/>
  <c r="P6147" i="3"/>
  <c r="P73" i="3"/>
  <c r="P126" i="3"/>
  <c r="P3508" i="3"/>
  <c r="P4308" i="3"/>
  <c r="P6022" i="3"/>
  <c r="P5452" i="3"/>
  <c r="P3610" i="3"/>
  <c r="P4170" i="3"/>
  <c r="P5825" i="3"/>
  <c r="P4763" i="3"/>
  <c r="P2879" i="3"/>
  <c r="P6311" i="3"/>
  <c r="P6134" i="3"/>
  <c r="P4751" i="3"/>
  <c r="P5746" i="3"/>
  <c r="P1473" i="3"/>
  <c r="P3852" i="3"/>
  <c r="P3477" i="3"/>
  <c r="P3651" i="3"/>
  <c r="P1654" i="3"/>
  <c r="P2232" i="3"/>
  <c r="P6376" i="3"/>
  <c r="P1997" i="3"/>
  <c r="P2309" i="3"/>
  <c r="P682" i="3"/>
  <c r="P4174" i="3"/>
  <c r="P5582" i="3"/>
  <c r="P2722" i="3"/>
  <c r="P3880" i="3"/>
  <c r="P5918" i="3"/>
  <c r="P4165" i="3"/>
  <c r="P6290" i="3"/>
  <c r="P2681" i="3"/>
  <c r="P2131" i="3"/>
  <c r="P3094" i="3"/>
  <c r="P4297" i="3"/>
  <c r="P1300" i="3"/>
  <c r="P5264" i="3"/>
  <c r="P2659" i="3"/>
  <c r="P6403" i="3"/>
  <c r="P889" i="3"/>
  <c r="P2720" i="3"/>
  <c r="P3914" i="3"/>
  <c r="P4123" i="3"/>
  <c r="P2470" i="3"/>
  <c r="P3058" i="3"/>
  <c r="P3522" i="3"/>
  <c r="P2252" i="3"/>
  <c r="P5902" i="3"/>
  <c r="P6216" i="3"/>
  <c r="P1274" i="3"/>
  <c r="P4365" i="3"/>
  <c r="P6357" i="3"/>
  <c r="P1098" i="3"/>
  <c r="P2458" i="3"/>
  <c r="P560" i="3"/>
  <c r="P2094" i="3"/>
  <c r="P271" i="3"/>
  <c r="P6132" i="3"/>
  <c r="P486" i="3"/>
  <c r="P5411" i="3"/>
  <c r="P2742" i="3"/>
  <c r="P6224" i="3"/>
  <c r="P3855" i="3"/>
  <c r="P372" i="3"/>
  <c r="P2669" i="3"/>
  <c r="P5422" i="3"/>
  <c r="P3999" i="3"/>
  <c r="P4865" i="3"/>
  <c r="P3869" i="3"/>
  <c r="P4371" i="3"/>
  <c r="P1304" i="3"/>
  <c r="P1663" i="3"/>
  <c r="P118" i="3"/>
  <c r="P3326" i="3"/>
  <c r="P5968" i="3"/>
  <c r="P2538" i="3"/>
  <c r="P1128" i="3"/>
  <c r="P1906" i="3"/>
  <c r="P5001" i="3"/>
  <c r="P4779" i="3"/>
  <c r="P142" i="3"/>
  <c r="P924" i="3"/>
  <c r="P3120" i="3"/>
  <c r="P2194" i="3"/>
  <c r="P410" i="3"/>
  <c r="P3847" i="3"/>
  <c r="P3296" i="3"/>
  <c r="P6099" i="3"/>
  <c r="P226" i="3"/>
  <c r="P5016" i="3"/>
  <c r="P2296" i="3"/>
  <c r="P4597" i="3"/>
  <c r="P4283" i="3"/>
  <c r="P1030" i="3"/>
  <c r="P5028" i="3"/>
  <c r="P2547" i="3"/>
  <c r="P1162" i="3"/>
  <c r="P34" i="3"/>
  <c r="P1148" i="3"/>
  <c r="P2646" i="3"/>
  <c r="P3624" i="3"/>
  <c r="P893" i="3"/>
  <c r="P634" i="3"/>
  <c r="P1725" i="3"/>
  <c r="P1094" i="3"/>
  <c r="P6373" i="3"/>
  <c r="P721" i="3"/>
  <c r="P5172" i="3"/>
  <c r="P6430" i="3"/>
  <c r="P5661" i="3"/>
  <c r="P4652" i="3"/>
  <c r="P2993" i="3"/>
  <c r="P3277" i="3"/>
  <c r="P5465" i="3"/>
  <c r="P1423" i="3"/>
  <c r="P2510" i="3"/>
  <c r="P4148" i="3"/>
  <c r="P1852" i="3"/>
  <c r="P4439" i="3"/>
  <c r="P4527" i="3"/>
  <c r="P2803" i="3"/>
  <c r="P3730" i="3"/>
  <c r="P5567" i="3"/>
  <c r="P4555" i="3"/>
  <c r="P5525" i="3"/>
  <c r="P1527" i="3"/>
  <c r="P3278" i="3"/>
  <c r="P4269" i="3"/>
  <c r="P2363" i="3"/>
  <c r="P5482" i="3"/>
  <c r="P4097" i="3"/>
  <c r="P530" i="3"/>
  <c r="P2153" i="3"/>
  <c r="P5821" i="3"/>
  <c r="P654" i="3"/>
  <c r="P213" i="3"/>
  <c r="P3864" i="3"/>
  <c r="P2734" i="3"/>
  <c r="P4807" i="3"/>
  <c r="P1427" i="3"/>
  <c r="P3022" i="3"/>
  <c r="P2078" i="3"/>
  <c r="P5957" i="3"/>
  <c r="P2459" i="3"/>
  <c r="P923" i="3"/>
  <c r="P3158" i="3"/>
  <c r="P6359" i="3"/>
  <c r="P5516" i="3"/>
  <c r="P1766" i="3"/>
  <c r="P3782" i="3"/>
  <c r="P952" i="3"/>
  <c r="P5509" i="3"/>
  <c r="P4146" i="3"/>
  <c r="P5650" i="3"/>
  <c r="P5020" i="3"/>
  <c r="P2842" i="3"/>
  <c r="P2172" i="3"/>
  <c r="P2258" i="3"/>
  <c r="P3056" i="3"/>
  <c r="P1954" i="3"/>
  <c r="P3882" i="3"/>
  <c r="P4301" i="3"/>
  <c r="P4622" i="3"/>
  <c r="P598" i="3"/>
  <c r="P4828" i="3"/>
  <c r="P6443" i="3"/>
  <c r="P938" i="3"/>
  <c r="P3686" i="3"/>
  <c r="P2628" i="3"/>
  <c r="P1864" i="3"/>
  <c r="P3035" i="3"/>
  <c r="P6263" i="3"/>
  <c r="P3744" i="3"/>
  <c r="P1089" i="3"/>
  <c r="P4882" i="3"/>
  <c r="P1017" i="3"/>
  <c r="P2375" i="3"/>
  <c r="P5985" i="3"/>
  <c r="P1863" i="3"/>
  <c r="P3446" i="3"/>
  <c r="P1018" i="3"/>
  <c r="P1526" i="3"/>
  <c r="P531" i="3"/>
  <c r="P1743" i="3"/>
  <c r="P574" i="3"/>
  <c r="P124" i="3"/>
  <c r="P2811" i="3"/>
  <c r="P1488" i="3"/>
  <c r="P6499" i="3"/>
  <c r="P1169" i="3"/>
  <c r="P5298" i="3"/>
  <c r="P2756" i="3"/>
  <c r="P1588" i="3"/>
  <c r="P1296" i="3"/>
  <c r="P4796" i="3"/>
  <c r="P4013" i="3"/>
  <c r="P2530" i="3"/>
  <c r="P1792" i="3"/>
  <c r="P3579" i="3"/>
  <c r="P3481" i="3"/>
  <c r="P2385" i="3"/>
  <c r="P1022" i="3"/>
  <c r="P2059" i="3"/>
  <c r="P1472" i="3"/>
  <c r="P86" i="3"/>
  <c r="P3827" i="3"/>
  <c r="P751" i="3"/>
  <c r="P1735" i="3"/>
  <c r="P189" i="3"/>
  <c r="P4147" i="3"/>
  <c r="P3205" i="3"/>
  <c r="P2536" i="3"/>
  <c r="P3302" i="3"/>
  <c r="P6480" i="3"/>
  <c r="P345" i="3"/>
  <c r="P6494" i="3"/>
  <c r="P3353" i="3"/>
  <c r="P5455" i="3"/>
  <c r="P1503" i="3"/>
  <c r="P4651" i="3"/>
  <c r="P519" i="3"/>
  <c r="P1325" i="3"/>
  <c r="P602" i="3"/>
  <c r="P4178" i="3"/>
  <c r="P3899" i="3"/>
  <c r="P5407" i="3"/>
  <c r="P248" i="3"/>
  <c r="P4873" i="3"/>
  <c r="P3694" i="3"/>
  <c r="P5326" i="3"/>
  <c r="P2721" i="3"/>
  <c r="P6082" i="3"/>
  <c r="P3758" i="3"/>
  <c r="P3513" i="3"/>
  <c r="P1897" i="3"/>
  <c r="P2614" i="3"/>
  <c r="P2573" i="3"/>
  <c r="P2706" i="3"/>
  <c r="P2193" i="3"/>
  <c r="P3101" i="3"/>
  <c r="P3434" i="3"/>
  <c r="P3073" i="3"/>
  <c r="P5714" i="3"/>
  <c r="P3" i="3"/>
  <c r="P3593" i="3"/>
  <c r="P2211" i="3"/>
  <c r="P6000" i="3"/>
  <c r="P808" i="3"/>
  <c r="P2118" i="3"/>
  <c r="P713" i="3"/>
  <c r="P4414" i="3"/>
  <c r="P4305" i="3"/>
  <c r="P1363" i="3"/>
  <c r="P803" i="3"/>
  <c r="P3262" i="3"/>
  <c r="P5184" i="3"/>
  <c r="P1524" i="3"/>
  <c r="P5863" i="3"/>
  <c r="P4235" i="3"/>
  <c r="P887" i="3"/>
  <c r="P2082" i="3"/>
  <c r="P1530" i="3"/>
  <c r="P4691" i="3"/>
  <c r="P1172" i="3"/>
  <c r="P1806" i="3"/>
  <c r="P3630" i="3"/>
  <c r="P1843" i="3"/>
  <c r="P2832" i="3"/>
  <c r="P4614" i="3"/>
  <c r="P3011" i="3"/>
  <c r="P6386" i="3"/>
  <c r="P436" i="3"/>
  <c r="P2164" i="3"/>
  <c r="P4888" i="3"/>
  <c r="P4161" i="3"/>
  <c r="P6383" i="3"/>
  <c r="P6017" i="3"/>
  <c r="P2554" i="3"/>
  <c r="P2414" i="3"/>
  <c r="P765" i="3"/>
  <c r="P1347" i="3"/>
  <c r="P4762" i="3"/>
  <c r="P969" i="3"/>
  <c r="P171" i="3"/>
  <c r="P6013" i="3"/>
  <c r="P269" i="3"/>
  <c r="P5988" i="3"/>
  <c r="P5470" i="3"/>
  <c r="P1508" i="3"/>
  <c r="P353" i="3"/>
  <c r="P466" i="3"/>
  <c r="P4163" i="3"/>
  <c r="P3106" i="3"/>
  <c r="P5044" i="3"/>
  <c r="P3552" i="3"/>
  <c r="P3324" i="3"/>
  <c r="P5104" i="3"/>
  <c r="P1441" i="3"/>
  <c r="P4310" i="3"/>
  <c r="P5966" i="3"/>
  <c r="P453" i="3"/>
  <c r="P103" i="3"/>
  <c r="P3529" i="3"/>
  <c r="P33" i="3"/>
  <c r="P4819" i="3"/>
  <c r="P1164" i="3"/>
  <c r="P7" i="3"/>
  <c r="P2728" i="3"/>
  <c r="P3411" i="3"/>
  <c r="P2916" i="3"/>
  <c r="P2727" i="3"/>
  <c r="P5848" i="3"/>
  <c r="P6078" i="3"/>
  <c r="P1242" i="3"/>
  <c r="P1059" i="3"/>
  <c r="P6265" i="3"/>
  <c r="P5942" i="3"/>
  <c r="P6347" i="3"/>
  <c r="P4100" i="3"/>
  <c r="P6281" i="3"/>
  <c r="P3727" i="3"/>
  <c r="P4669" i="3"/>
  <c r="P5982" i="3"/>
  <c r="P1318" i="3"/>
  <c r="P4673" i="3"/>
  <c r="P5272" i="3"/>
  <c r="P291" i="3"/>
  <c r="P6483" i="3"/>
  <c r="P1949" i="3"/>
  <c r="P58" i="3"/>
  <c r="P2128" i="3"/>
  <c r="P1179" i="3"/>
  <c r="P4130" i="3"/>
  <c r="P2542" i="3"/>
  <c r="P1416" i="3"/>
  <c r="P3747" i="3"/>
  <c r="P4815" i="3"/>
  <c r="P973" i="3"/>
  <c r="P1419" i="3"/>
  <c r="P3078" i="3"/>
  <c r="P623" i="3"/>
  <c r="P6287" i="3"/>
  <c r="P2528" i="3"/>
  <c r="P771" i="3"/>
  <c r="P4563" i="3"/>
  <c r="P756" i="3"/>
  <c r="P823" i="3"/>
  <c r="P3260" i="3"/>
  <c r="P5311" i="3"/>
  <c r="P2199" i="3"/>
  <c r="P1451" i="3"/>
  <c r="P3023" i="3"/>
  <c r="P6239" i="3"/>
  <c r="P3435" i="3"/>
  <c r="P2373" i="3"/>
  <c r="P3270" i="3"/>
  <c r="P4306" i="3"/>
  <c r="P1167" i="3"/>
  <c r="P3603" i="3"/>
  <c r="P882" i="3"/>
  <c r="P890" i="3"/>
  <c r="P5653" i="3"/>
  <c r="P657" i="3"/>
  <c r="P3592" i="3"/>
  <c r="P3786" i="3"/>
  <c r="P5815" i="3"/>
  <c r="P1607" i="3"/>
  <c r="P3093" i="3"/>
  <c r="P4801" i="3"/>
  <c r="P3977" i="3"/>
  <c r="P3221" i="3"/>
  <c r="P645" i="3"/>
  <c r="P2392" i="3"/>
  <c r="P4084" i="3"/>
  <c r="P3642" i="3"/>
  <c r="P3633" i="3"/>
  <c r="P304" i="3"/>
  <c r="P2151" i="3"/>
  <c r="P1907" i="3"/>
  <c r="P2551" i="3"/>
  <c r="P1561" i="3"/>
  <c r="P3327" i="3"/>
  <c r="P198" i="3"/>
  <c r="P3166" i="3"/>
  <c r="P5705" i="3"/>
  <c r="P2344" i="3"/>
  <c r="P4155" i="3"/>
  <c r="P1804" i="3"/>
  <c r="P5173" i="3"/>
  <c r="P5658" i="3"/>
  <c r="P2815" i="3"/>
  <c r="P4244" i="3"/>
  <c r="P2124" i="3"/>
  <c r="P996" i="3"/>
  <c r="P2736" i="3"/>
  <c r="P5257" i="3"/>
  <c r="P4271" i="3"/>
  <c r="P1339" i="3"/>
  <c r="P5384" i="3"/>
  <c r="P529" i="3"/>
  <c r="P3654" i="3"/>
  <c r="P5142" i="3"/>
  <c r="P755" i="3"/>
  <c r="P2899" i="3"/>
  <c r="P929" i="3"/>
  <c r="P5258" i="3"/>
  <c r="P6252" i="3"/>
  <c r="P1276" i="3"/>
  <c r="P4324" i="3"/>
  <c r="P3749" i="3"/>
  <c r="P3383" i="3"/>
  <c r="P2342" i="3"/>
  <c r="P5859" i="3"/>
  <c r="P4290" i="3"/>
  <c r="P2703" i="3"/>
  <c r="P38" i="3"/>
  <c r="P3878" i="3"/>
  <c r="P2332" i="3"/>
  <c r="P945" i="3"/>
  <c r="P5844" i="3"/>
  <c r="P2314" i="3"/>
  <c r="P5281" i="3"/>
  <c r="P5943" i="3"/>
  <c r="P3447" i="3"/>
  <c r="P1994" i="3"/>
  <c r="P3356" i="3"/>
  <c r="P1963" i="3"/>
  <c r="P5644" i="3"/>
  <c r="P2790" i="3"/>
  <c r="P6084" i="3"/>
  <c r="P1597" i="3"/>
  <c r="P1722" i="3"/>
  <c r="P4674" i="3"/>
  <c r="P791" i="3"/>
  <c r="P4758" i="3"/>
  <c r="P497" i="3"/>
  <c r="P3948" i="3"/>
  <c r="P2226" i="3"/>
  <c r="P503" i="3"/>
  <c r="P832" i="3"/>
  <c r="P3615" i="3"/>
  <c r="P306" i="3"/>
  <c r="P1270" i="3"/>
  <c r="P5513" i="3"/>
  <c r="P1686" i="3"/>
  <c r="P3892" i="3"/>
  <c r="P2240" i="3"/>
  <c r="P859" i="3"/>
  <c r="P2393" i="3"/>
  <c r="P2948" i="3"/>
  <c r="P6314" i="3"/>
  <c r="P5971" i="3"/>
  <c r="P3129" i="3"/>
  <c r="P3337" i="3"/>
  <c r="P4774" i="3"/>
  <c r="P2670" i="3"/>
  <c r="P3675" i="3"/>
  <c r="P5292" i="3"/>
  <c r="P6175" i="3"/>
  <c r="P6455" i="3"/>
  <c r="P1032" i="3"/>
  <c r="P2103" i="3"/>
  <c r="P4950" i="3"/>
  <c r="P5274" i="3"/>
  <c r="P2028" i="3"/>
  <c r="P5478" i="3"/>
  <c r="P644" i="3"/>
  <c r="P5376" i="3"/>
  <c r="P5035" i="3"/>
  <c r="P5379" i="3"/>
  <c r="P2673" i="3"/>
  <c r="P1140" i="3"/>
  <c r="P533" i="3"/>
  <c r="P2324" i="3"/>
  <c r="P613" i="3"/>
  <c r="P3835" i="3"/>
  <c r="P4782" i="3"/>
  <c r="P1775" i="3"/>
  <c r="P4351" i="3"/>
  <c r="P2856" i="3"/>
  <c r="P6400" i="3"/>
  <c r="P5708" i="3"/>
  <c r="P2868" i="3"/>
  <c r="P1175" i="3"/>
  <c r="P374" i="3"/>
  <c r="P1730" i="3"/>
  <c r="P5481" i="3"/>
  <c r="P5921" i="3"/>
  <c r="P2915" i="3"/>
  <c r="P4937" i="3"/>
  <c r="P4579" i="3"/>
  <c r="P347" i="3"/>
  <c r="P5358" i="3"/>
  <c r="P4353" i="3"/>
  <c r="P115" i="3"/>
  <c r="P6319" i="3"/>
  <c r="P1544" i="3"/>
  <c r="P427" i="3"/>
  <c r="P2268" i="3"/>
  <c r="P3866" i="3"/>
  <c r="P5296" i="3"/>
  <c r="P4811" i="3"/>
  <c r="P6334" i="3"/>
  <c r="P4188" i="3"/>
  <c r="P5443" i="3"/>
  <c r="P4543" i="3"/>
  <c r="P1258" i="3"/>
  <c r="P4745" i="3"/>
  <c r="P4988" i="3"/>
  <c r="P867" i="3"/>
  <c r="P3152" i="3"/>
  <c r="P995" i="3"/>
  <c r="P4292" i="3"/>
  <c r="P1015" i="3"/>
  <c r="P3761" i="3"/>
  <c r="P2566" i="3"/>
  <c r="P4060" i="3"/>
  <c r="P6292" i="3"/>
  <c r="P3339" i="3"/>
  <c r="P2973" i="3"/>
  <c r="P912" i="3"/>
  <c r="P1793" i="3"/>
  <c r="P316" i="3"/>
  <c r="P2313" i="3"/>
  <c r="P572" i="3"/>
  <c r="P4726" i="3"/>
  <c r="P3723" i="3"/>
  <c r="P5552" i="3"/>
  <c r="P3583" i="3"/>
  <c r="P728" i="3"/>
  <c r="P223" i="3"/>
  <c r="P2286" i="3"/>
  <c r="P1652" i="3"/>
  <c r="P94" i="3"/>
  <c r="P4701" i="3"/>
  <c r="P3818" i="3"/>
  <c r="P5031" i="3"/>
  <c r="P576" i="3"/>
  <c r="P1758" i="3"/>
  <c r="P2778" i="3"/>
  <c r="P5196" i="3"/>
  <c r="P5807" i="3"/>
  <c r="P1401" i="3"/>
  <c r="P669" i="3"/>
  <c r="P1596" i="3"/>
  <c r="P4417" i="3"/>
  <c r="P5094" i="3"/>
  <c r="P5293" i="3"/>
  <c r="P2250" i="3"/>
  <c r="P3489" i="3"/>
  <c r="P1422" i="3"/>
  <c r="P3222" i="3"/>
  <c r="P6340" i="3"/>
  <c r="P431" i="3"/>
  <c r="P3676" i="3"/>
  <c r="P6093" i="3"/>
  <c r="P4082" i="3"/>
  <c r="P3631" i="3"/>
  <c r="P4653" i="3"/>
  <c r="P5508" i="3"/>
  <c r="P1237" i="3"/>
  <c r="P902" i="3"/>
  <c r="P5164" i="3"/>
  <c r="P5953" i="3"/>
  <c r="P1053" i="3"/>
  <c r="P6116" i="3"/>
  <c r="P2032" i="3"/>
  <c r="P2235" i="3"/>
  <c r="P735" i="3"/>
  <c r="P2292" i="3"/>
  <c r="P3397" i="3"/>
  <c r="P1429" i="3"/>
  <c r="P3072" i="3"/>
  <c r="P3884" i="3"/>
  <c r="P3613" i="3"/>
  <c r="P1786" i="3"/>
  <c r="P653" i="3"/>
  <c r="P4688" i="3"/>
  <c r="P1749" i="3"/>
  <c r="P4476" i="3"/>
  <c r="P6351" i="3"/>
  <c r="P5399" i="3"/>
  <c r="P5374" i="3"/>
  <c r="P3384" i="3"/>
  <c r="P5301" i="3"/>
  <c r="P4029" i="3"/>
  <c r="P3896" i="3"/>
  <c r="P570" i="3"/>
  <c r="P2873" i="3"/>
  <c r="P3714" i="3"/>
  <c r="P130" i="3"/>
  <c r="P3846" i="3"/>
  <c r="P5626" i="3"/>
  <c r="P3299" i="3"/>
  <c r="P5090" i="3"/>
  <c r="P4102" i="3"/>
  <c r="P2946" i="3"/>
  <c r="P4769" i="3"/>
  <c r="P5398" i="3"/>
  <c r="P1467" i="3"/>
  <c r="P2929" i="3"/>
  <c r="P6141" i="3"/>
  <c r="P5510" i="3"/>
  <c r="P398" i="3"/>
  <c r="P3924" i="3"/>
  <c r="P3671" i="3"/>
  <c r="P993" i="3"/>
  <c r="P1453" i="3"/>
  <c r="P6377" i="3"/>
  <c r="P3025" i="3"/>
  <c r="P1698" i="3"/>
  <c r="P5909" i="3"/>
  <c r="P3085" i="3"/>
  <c r="P4631" i="3"/>
  <c r="P665" i="3"/>
  <c r="P1535" i="3"/>
  <c r="P814" i="3"/>
  <c r="P6040" i="3"/>
  <c r="P2357" i="3"/>
  <c r="P1234" i="3"/>
  <c r="P573" i="3"/>
  <c r="P3535" i="3"/>
  <c r="P4241" i="3"/>
  <c r="P4150" i="3"/>
  <c r="P6467" i="3"/>
  <c r="P1196" i="3"/>
  <c r="P4589" i="3"/>
  <c r="P64" i="3"/>
  <c r="P5339" i="3"/>
  <c r="P5125" i="3"/>
  <c r="P3244" i="3"/>
  <c r="P3202" i="3"/>
  <c r="P5905" i="3"/>
  <c r="P1947" i="3"/>
  <c r="P3344" i="3"/>
  <c r="P433" i="3"/>
  <c r="P1726" i="3"/>
  <c r="P2764" i="3"/>
  <c r="P448" i="3"/>
  <c r="P5890" i="3"/>
  <c r="P2926" i="3"/>
  <c r="P3639" i="3"/>
  <c r="P2751" i="3"/>
  <c r="P5225" i="3"/>
  <c r="P1170" i="3"/>
  <c r="P5727" i="3"/>
  <c r="P5606" i="3"/>
  <c r="P154" i="3"/>
  <c r="P4490" i="3"/>
  <c r="P4738" i="3"/>
  <c r="P5879" i="3"/>
  <c r="P3067" i="3"/>
  <c r="P509" i="3"/>
  <c r="P162" i="3"/>
  <c r="P3740" i="3"/>
  <c r="P1869" i="3"/>
  <c r="P2476" i="3"/>
  <c r="P6374" i="3"/>
  <c r="P714" i="3"/>
  <c r="P2027" i="3"/>
  <c r="P4904" i="3"/>
  <c r="P4246" i="3"/>
  <c r="P5537" i="3"/>
  <c r="P830" i="3"/>
  <c r="P2057" i="3"/>
  <c r="P4923" i="3"/>
  <c r="P1764" i="3"/>
  <c r="P5781" i="3"/>
  <c r="P2080" i="3"/>
  <c r="P5425" i="3"/>
  <c r="P1048" i="3"/>
  <c r="P1091" i="3"/>
  <c r="P625" i="3"/>
  <c r="P920" i="3"/>
  <c r="P210" i="3"/>
  <c r="P2350" i="3"/>
  <c r="P897" i="3"/>
  <c r="P4393" i="3"/>
  <c r="P5795" i="3"/>
  <c r="P2065" i="3"/>
  <c r="P799" i="3"/>
  <c r="P3670" i="3"/>
  <c r="P3968" i="3"/>
  <c r="P1354" i="3"/>
  <c r="P5611" i="3"/>
  <c r="P648" i="3"/>
  <c r="P3212" i="3"/>
  <c r="P6409" i="3"/>
  <c r="P5136" i="3"/>
  <c r="P1943" i="3"/>
  <c r="P3098" i="3"/>
  <c r="P6131" i="3"/>
  <c r="P4816" i="3"/>
  <c r="P4088" i="3"/>
  <c r="P4995" i="3"/>
  <c r="P3453" i="3"/>
  <c r="P1798" i="3"/>
  <c r="P1141" i="3"/>
  <c r="P5107" i="3"/>
  <c r="P1662" i="3"/>
  <c r="P4198" i="3"/>
  <c r="P5459" i="3"/>
  <c r="P1344" i="3"/>
  <c r="P5593" i="3"/>
  <c r="P3115" i="3"/>
  <c r="P1385" i="3"/>
  <c r="P2423" i="3"/>
  <c r="P6163" i="3"/>
  <c r="P1161" i="3"/>
  <c r="P3941" i="3"/>
  <c r="P3347" i="3"/>
  <c r="P1139" i="3"/>
  <c r="P5474" i="3"/>
  <c r="P236" i="3"/>
  <c r="P2800" i="3"/>
  <c r="P1436" i="3"/>
  <c r="P815" i="3"/>
  <c r="P5771" i="3"/>
  <c r="P4214" i="3"/>
  <c r="P5900" i="3"/>
  <c r="P6343" i="3"/>
  <c r="P3845" i="3"/>
  <c r="P2726" i="3"/>
  <c r="P3363" i="3"/>
  <c r="P1288" i="3"/>
  <c r="P4586" i="3"/>
  <c r="P3879" i="3"/>
  <c r="P475" i="3"/>
  <c r="P3799" i="3"/>
  <c r="P2169" i="3"/>
  <c r="P614" i="3"/>
  <c r="P1829" i="3"/>
  <c r="P51" i="3"/>
  <c r="P463" i="3"/>
  <c r="P1615" i="3"/>
  <c r="P743" i="3"/>
  <c r="P4427" i="3"/>
  <c r="P1913" i="3"/>
  <c r="P699" i="3"/>
  <c r="P3681" i="3"/>
  <c r="P2775" i="3"/>
  <c r="P5969" i="3"/>
  <c r="P561" i="3"/>
  <c r="P1458" i="3"/>
  <c r="P3414" i="3"/>
  <c r="P5052" i="3"/>
  <c r="P4194" i="3"/>
  <c r="P5487" i="3"/>
  <c r="P3360" i="3"/>
  <c r="P3016" i="3"/>
  <c r="P3103" i="3"/>
  <c r="P1330" i="3"/>
  <c r="P259" i="3"/>
  <c r="P2062" i="3"/>
  <c r="P140" i="3"/>
  <c r="P4273" i="3"/>
  <c r="P534" i="3"/>
  <c r="P84" i="3"/>
  <c r="P5908" i="3"/>
  <c r="P6042" i="3"/>
  <c r="P6108" i="3"/>
  <c r="P4" i="3"/>
  <c r="P2498" i="3"/>
  <c r="P6058" i="3"/>
  <c r="P5316" i="3"/>
  <c r="P1927" i="3"/>
  <c r="P510" i="3"/>
  <c r="P5496" i="3"/>
  <c r="P4511" i="3"/>
  <c r="P5108" i="3"/>
  <c r="P2391" i="3"/>
  <c r="P4089" i="3"/>
  <c r="P1674" i="3"/>
  <c r="P4143" i="3"/>
  <c r="P2396" i="3"/>
  <c r="P4080" i="3"/>
  <c r="P3148" i="3"/>
  <c r="P578" i="3"/>
  <c r="P170" i="3"/>
  <c r="P6091" i="3"/>
  <c r="P6008" i="3"/>
  <c r="P2387" i="3"/>
  <c r="P4484" i="3"/>
  <c r="P3564" i="3"/>
  <c r="P5980" i="3"/>
  <c r="P4530" i="3"/>
  <c r="P5846" i="3"/>
  <c r="P5269" i="3"/>
  <c r="P5631" i="3"/>
  <c r="P2825" i="3"/>
  <c r="P3464" i="3"/>
  <c r="P2901" i="3"/>
  <c r="P2425" i="3"/>
  <c r="P1041" i="3"/>
  <c r="P3064" i="3"/>
  <c r="P5965" i="3"/>
  <c r="P5497" i="3"/>
  <c r="P2008" i="3"/>
  <c r="P6016" i="3"/>
  <c r="P3065" i="3"/>
  <c r="P4410" i="3"/>
  <c r="P4630" i="3"/>
  <c r="P5790" i="3"/>
  <c r="P3763" i="3"/>
  <c r="P1171" i="3"/>
  <c r="P2708" i="3"/>
  <c r="P3294" i="3"/>
  <c r="P3457" i="3"/>
  <c r="P1297" i="3"/>
  <c r="P5841" i="3"/>
  <c r="P6086" i="3"/>
  <c r="P878" i="3"/>
  <c r="P3495" i="3"/>
  <c r="P468" i="3"/>
  <c r="P4548" i="3"/>
  <c r="P1120" i="3"/>
  <c r="P5169" i="3"/>
  <c r="P387" i="3"/>
  <c r="P5887" i="3"/>
  <c r="P3911" i="3"/>
  <c r="P928" i="3"/>
  <c r="P4466" i="3"/>
  <c r="P3310" i="3"/>
  <c r="P3558" i="3"/>
  <c r="P1884" i="3"/>
  <c r="P120" i="3"/>
  <c r="P3569" i="3"/>
  <c r="P639" i="3"/>
  <c r="P4217" i="3"/>
  <c r="P5880" i="3"/>
  <c r="P3305" i="3"/>
  <c r="P2699" i="3"/>
  <c r="P4556" i="3"/>
  <c r="P2149" i="3"/>
  <c r="P4250" i="3"/>
  <c r="P3247" i="3"/>
  <c r="P1212" i="3"/>
  <c r="P4119" i="3"/>
  <c r="P668" i="3"/>
  <c r="P2192" i="3"/>
  <c r="P6127" i="3"/>
  <c r="P289" i="3"/>
  <c r="P3378" i="3"/>
  <c r="P1570" i="3"/>
  <c r="P2374" i="3"/>
  <c r="P4049" i="3"/>
  <c r="P5453" i="3"/>
  <c r="P5624" i="3"/>
  <c r="P2997" i="3"/>
  <c r="P3470" i="3"/>
  <c r="P3909" i="3"/>
  <c r="P1202" i="3"/>
  <c r="P1638" i="3"/>
  <c r="P2627" i="3"/>
  <c r="P4249" i="3"/>
  <c r="P5711" i="3"/>
  <c r="P5838" i="3"/>
  <c r="P5484" i="3"/>
  <c r="P5003" i="3"/>
  <c r="P6204" i="3"/>
  <c r="P1850" i="3"/>
  <c r="P6104" i="3"/>
  <c r="P3900" i="3"/>
  <c r="P1984" i="3"/>
  <c r="P2469" i="3"/>
  <c r="P4821" i="3"/>
  <c r="P6026" i="3"/>
  <c r="P457" i="3"/>
  <c r="P2809" i="3"/>
  <c r="P5511" i="3"/>
  <c r="P5515" i="3"/>
  <c r="P6309" i="3"/>
  <c r="P2804" i="3"/>
  <c r="P4599" i="3"/>
  <c r="P394" i="3"/>
  <c r="P1747" i="3"/>
  <c r="P2597" i="3"/>
  <c r="P4407" i="3"/>
  <c r="P2695" i="3"/>
  <c r="P1415" i="3"/>
  <c r="P1168" i="3"/>
  <c r="P3702" i="3"/>
  <c r="P6419" i="3"/>
  <c r="P5502" i="3"/>
  <c r="P5977" i="3"/>
  <c r="P5542" i="3"/>
  <c r="P2518" i="3"/>
  <c r="P2441" i="3"/>
  <c r="P3047" i="3"/>
  <c r="P2531" i="3"/>
  <c r="P2964" i="3"/>
  <c r="P5920" i="3"/>
  <c r="P2478" i="3"/>
  <c r="P2564" i="3"/>
  <c r="P1941" i="3"/>
  <c r="P565" i="3"/>
  <c r="P1356" i="3"/>
  <c r="P748" i="3"/>
  <c r="P160" i="3"/>
  <c r="P487" i="3"/>
  <c r="P349" i="3"/>
  <c r="P4298" i="3"/>
  <c r="P1394" i="3"/>
  <c r="P1562" i="3"/>
  <c r="P1989" i="3"/>
  <c r="P3517" i="3"/>
  <c r="P3533" i="3"/>
  <c r="P802" i="3"/>
  <c r="P4875" i="3"/>
  <c r="P642" i="3"/>
  <c r="P352" i="3"/>
  <c r="P4487" i="3"/>
  <c r="P6103" i="3"/>
  <c r="P4515" i="3"/>
  <c r="P4996" i="3"/>
  <c r="P4276" i="3"/>
  <c r="P6024" i="3"/>
  <c r="P2894" i="3"/>
  <c r="P978" i="3"/>
  <c r="P2735" i="3"/>
  <c r="P3102" i="3"/>
  <c r="P588" i="3"/>
  <c r="P1290" i="3"/>
  <c r="P6079" i="3"/>
  <c r="P6071" i="3"/>
  <c r="P3984" i="3"/>
  <c r="P5490" i="3"/>
  <c r="P22" i="3"/>
  <c r="P5056" i="3"/>
  <c r="P2214" i="3"/>
  <c r="P2717" i="3"/>
  <c r="P3008" i="3"/>
  <c r="P6035" i="3"/>
  <c r="P5089" i="3"/>
  <c r="P2857" i="3"/>
  <c r="P6300" i="3"/>
  <c r="P5199" i="3"/>
  <c r="P6251" i="3"/>
  <c r="P547" i="3"/>
  <c r="P2630" i="3"/>
  <c r="P6262" i="3"/>
  <c r="P4136" i="3"/>
  <c r="P1160" i="3"/>
  <c r="P2594" i="3"/>
  <c r="P5642" i="3"/>
  <c r="P6050" i="3"/>
  <c r="P4880" i="3"/>
  <c r="P5427" i="3"/>
  <c r="P6380" i="3"/>
  <c r="P6450" i="3"/>
  <c r="P2853" i="3"/>
  <c r="P6398" i="3"/>
  <c r="P11" i="3"/>
  <c r="P6030" i="3"/>
  <c r="P1579" i="3"/>
  <c r="P3822" i="3"/>
  <c r="P5600" i="3"/>
  <c r="P2936" i="3"/>
  <c r="P5748" i="3"/>
  <c r="P4924" i="3"/>
  <c r="P2272" i="3"/>
  <c r="P6298" i="3"/>
  <c r="P1778" i="3"/>
  <c r="P2410" i="3"/>
  <c r="P1537" i="3"/>
  <c r="P5079" i="3"/>
  <c r="P3163" i="3"/>
  <c r="P2228" i="3"/>
  <c r="P698" i="3"/>
  <c r="P123" i="3"/>
  <c r="P5012" i="3"/>
  <c r="P2527" i="3"/>
  <c r="P3756" i="3"/>
  <c r="P241" i="3"/>
  <c r="P1761" i="3"/>
  <c r="P2295" i="3"/>
  <c r="P70" i="3"/>
  <c r="P2175" i="3"/>
  <c r="P550" i="3"/>
  <c r="P3381" i="3"/>
  <c r="P1794" i="3"/>
  <c r="P5800" i="3"/>
  <c r="P1755" i="3"/>
  <c r="P2267" i="3"/>
  <c r="P5179" i="3"/>
  <c r="P6046" i="3"/>
  <c r="P729" i="3"/>
  <c r="P5972" i="3"/>
  <c r="P6021" i="3"/>
  <c r="P1110" i="3"/>
  <c r="P4125" i="3"/>
  <c r="P5131" i="3"/>
  <c r="P110" i="3"/>
  <c r="P6367" i="3"/>
  <c r="P1605" i="3"/>
  <c r="P229" i="3"/>
  <c r="P548" i="3"/>
  <c r="P925" i="3"/>
  <c r="P4723" i="3"/>
  <c r="P276" i="3"/>
  <c r="P4126" i="3"/>
  <c r="P5944" i="3"/>
  <c r="P4907" i="3"/>
  <c r="P4817" i="3"/>
  <c r="P3288" i="3"/>
  <c r="P5867" i="3"/>
  <c r="P3206" i="3"/>
  <c r="P4357" i="3"/>
  <c r="P4733" i="3"/>
  <c r="P4447" i="3"/>
  <c r="P6106" i="3"/>
  <c r="P272" i="3"/>
  <c r="P1086" i="3"/>
  <c r="P2182" i="3"/>
  <c r="P822" i="3"/>
  <c r="P2802" i="3"/>
  <c r="P5959" i="3"/>
  <c r="P4413" i="3"/>
  <c r="P4251" i="3"/>
  <c r="P2195" i="3"/>
  <c r="P568" i="3"/>
  <c r="P3974" i="3"/>
  <c r="P1881" i="3"/>
  <c r="P6336" i="3"/>
  <c r="P5415" i="3"/>
  <c r="P6286" i="3"/>
  <c r="P1707" i="3"/>
  <c r="P1668" i="3"/>
  <c r="P5021" i="3"/>
  <c r="P1875" i="3"/>
  <c r="P1594" i="3"/>
  <c r="P1331" i="3"/>
  <c r="P4510" i="3"/>
  <c r="P3632" i="3"/>
  <c r="P2513" i="3"/>
  <c r="P2947" i="3"/>
  <c r="P643" i="3"/>
  <c r="P483" i="3"/>
  <c r="P1039" i="3"/>
  <c r="P6253" i="3"/>
  <c r="P640" i="3"/>
  <c r="P2379" i="3"/>
  <c r="P1861" i="3"/>
  <c r="P2968" i="3"/>
  <c r="P5805" i="3"/>
  <c r="P2331" i="3"/>
  <c r="P1666" i="3"/>
  <c r="P219" i="3"/>
  <c r="P1692" i="3"/>
  <c r="P1430" i="3"/>
  <c r="P5875" i="3"/>
  <c r="P3738" i="3"/>
  <c r="P2184" i="3"/>
  <c r="P4329" i="3"/>
  <c r="P4925" i="3"/>
  <c r="P2961" i="3"/>
  <c r="P1839" i="3"/>
  <c r="P1112" i="3"/>
  <c r="P1693" i="3"/>
  <c r="P4389" i="3"/>
  <c r="P1978" i="3"/>
  <c r="P1838" i="3"/>
  <c r="P1445" i="3"/>
  <c r="P2575" i="3"/>
  <c r="P5685" i="3"/>
  <c r="P2173" i="3"/>
  <c r="P2754" i="3"/>
  <c r="P3413" i="3"/>
  <c r="P4132" i="3"/>
  <c r="P2677" i="3"/>
  <c r="P134" i="3"/>
  <c r="P4613" i="3"/>
  <c r="P3536" i="3"/>
  <c r="P4402" i="3"/>
  <c r="P2033" i="3"/>
  <c r="P5633" i="3"/>
  <c r="P6297" i="3"/>
  <c r="P605" i="3"/>
  <c r="P1966" i="3"/>
  <c r="P4881" i="3"/>
  <c r="P5323" i="3"/>
  <c r="P3742" i="3"/>
  <c r="P2724" i="3"/>
  <c r="P4855" i="3"/>
  <c r="P6107" i="3"/>
  <c r="P4434" i="3"/>
  <c r="P4065" i="3"/>
  <c r="P3207" i="3"/>
  <c r="P1609" i="3"/>
  <c r="P2834" i="3"/>
  <c r="P406" i="3"/>
  <c r="P367" i="3"/>
  <c r="P3612" i="3"/>
  <c r="P5937" i="3"/>
  <c r="P1784" i="3"/>
  <c r="P4043" i="3"/>
  <c r="P5983" i="3"/>
  <c r="P4354" i="3"/>
  <c r="P5743" i="3"/>
  <c r="P1320" i="3"/>
  <c r="P1440" i="3"/>
  <c r="P186" i="3"/>
  <c r="P4433" i="3"/>
  <c r="P1625" i="3"/>
  <c r="P1395" i="3"/>
  <c r="P257" i="3"/>
  <c r="P4486" i="3"/>
  <c r="P4061" i="3"/>
  <c r="P3712" i="3"/>
  <c r="P3652" i="3"/>
  <c r="P1768" i="3"/>
  <c r="P5074" i="3"/>
  <c r="P5776" i="3"/>
  <c r="P4644" i="3"/>
  <c r="P2543" i="3"/>
  <c r="P2831" i="3"/>
  <c r="P5798" i="3"/>
  <c r="P2401" i="3"/>
  <c r="P1444" i="3"/>
  <c r="P4990" i="3"/>
  <c r="P4507" i="3"/>
  <c r="P1149" i="3"/>
  <c r="P5364" i="3"/>
  <c r="P3382" i="3"/>
  <c r="P3194" i="3"/>
  <c r="P2188" i="3"/>
  <c r="P5409" i="3"/>
  <c r="P3696" i="3"/>
  <c r="P5418" i="3"/>
  <c r="P500" i="3"/>
  <c r="P4500" i="3"/>
  <c r="P1131" i="3"/>
  <c r="P6429" i="3"/>
  <c r="P1517" i="3"/>
  <c r="P3601" i="3"/>
  <c r="P1393" i="3"/>
  <c r="P5669" i="3"/>
  <c r="P3945" i="3"/>
  <c r="P5788" i="3"/>
  <c r="P1012" i="3"/>
  <c r="P4608" i="3"/>
  <c r="P3994" i="3"/>
  <c r="P4700" i="3"/>
  <c r="P1289" i="3"/>
  <c r="P4941" i="3"/>
  <c r="P3332" i="3"/>
  <c r="P1870" i="3"/>
  <c r="P1397" i="3"/>
  <c r="P4927" i="3"/>
  <c r="P770" i="3"/>
  <c r="P4966" i="3"/>
  <c r="P4978" i="3"/>
  <c r="P2143" i="3"/>
  <c r="P4381" i="3"/>
  <c r="P4766" i="3"/>
  <c r="P24" i="3"/>
  <c r="P5967" i="3"/>
  <c r="P5130" i="3"/>
  <c r="P3708" i="3"/>
  <c r="P987" i="3"/>
  <c r="P1404" i="3"/>
  <c r="P2400" i="3"/>
  <c r="P3192" i="3"/>
  <c r="P4471" i="3"/>
  <c r="P1745" i="3"/>
  <c r="P2863" i="3"/>
  <c r="P3177" i="3"/>
  <c r="P4656" i="3"/>
  <c r="P1940" i="3"/>
  <c r="P1545" i="3"/>
  <c r="P5277" i="3"/>
  <c r="P2817" i="3"/>
  <c r="P3705" i="3"/>
  <c r="P1271" i="3"/>
  <c r="P5283" i="3"/>
  <c r="P2645" i="3"/>
  <c r="P4684" i="3"/>
  <c r="P3808" i="3"/>
  <c r="P1001" i="3"/>
  <c r="P174" i="3"/>
  <c r="P6269" i="3"/>
  <c r="P575" i="3"/>
  <c r="P4304" i="3"/>
  <c r="P5522" i="3"/>
  <c r="P1703" i="3"/>
  <c r="P1541" i="3"/>
  <c r="P2548" i="3"/>
  <c r="P1497" i="3"/>
  <c r="P6342" i="3"/>
  <c r="P757" i="3"/>
  <c r="P3801" i="3"/>
  <c r="P695" i="3"/>
  <c r="P4572" i="3"/>
  <c r="P5034" i="3"/>
  <c r="P3128" i="3"/>
  <c r="P4341" i="3"/>
  <c r="P4024" i="3"/>
  <c r="P1705" i="3"/>
  <c r="P1484" i="3"/>
  <c r="P4607" i="3"/>
  <c r="P4889" i="3"/>
  <c r="P1294" i="3"/>
  <c r="P4891" i="3"/>
  <c r="P590" i="3"/>
  <c r="P1523" i="3"/>
  <c r="P5688" i="3"/>
  <c r="P540" i="3"/>
  <c r="P4685" i="3"/>
  <c r="P5749" i="3"/>
  <c r="P1442" i="3"/>
  <c r="P356" i="3"/>
  <c r="P2712" i="3"/>
  <c r="P2170" i="3"/>
  <c r="P4152" i="3"/>
  <c r="P1295" i="3"/>
  <c r="P17" i="3"/>
  <c r="P1006" i="3"/>
  <c r="P2715" i="3"/>
  <c r="P4483" i="3"/>
  <c r="P1617" i="3"/>
  <c r="P6464" i="3"/>
  <c r="P2757" i="3"/>
  <c r="P1073" i="3"/>
  <c r="P4227" i="3"/>
  <c r="P5625" i="3"/>
  <c r="P3898" i="3"/>
  <c r="P2690" i="3"/>
  <c r="P2034" i="3"/>
  <c r="P1329" i="3"/>
  <c r="P3562" i="3"/>
  <c r="P3314" i="3"/>
  <c r="P2111" i="3"/>
  <c r="P2511" i="3"/>
  <c r="P1327" i="3"/>
  <c r="P6049" i="3"/>
  <c r="P2104" i="3"/>
  <c r="P328" i="3"/>
  <c r="P6202" i="3"/>
  <c r="P1572" i="3"/>
  <c r="P5253" i="3"/>
  <c r="P1456" i="3"/>
  <c r="P1549" i="3"/>
  <c r="P2269" i="3"/>
  <c r="P3030" i="3"/>
  <c r="P1492" i="3"/>
  <c r="P6433" i="3"/>
  <c r="P3516" i="3"/>
  <c r="P5772" i="3"/>
  <c r="P4983" i="3"/>
  <c r="P5109" i="3"/>
  <c r="P3972" i="3"/>
  <c r="P6308" i="3"/>
  <c r="P1614" i="3"/>
  <c r="P4137" i="3"/>
  <c r="P6249" i="3"/>
  <c r="P3574" i="3"/>
  <c r="P2694" i="3"/>
  <c r="P3074" i="3"/>
  <c r="P2788" i="3"/>
  <c r="P3520" i="3"/>
  <c r="P3523" i="3"/>
  <c r="P2941" i="3"/>
  <c r="P5218" i="3"/>
  <c r="P2761" i="3"/>
  <c r="P5881" i="3"/>
  <c r="P3915" i="3"/>
  <c r="P566" i="3"/>
  <c r="P994" i="3"/>
  <c r="P5029" i="3"/>
  <c r="P4896" i="3"/>
  <c r="P5216" i="3"/>
  <c r="P5978" i="3"/>
  <c r="P1122" i="3"/>
  <c r="P6439" i="3"/>
  <c r="P2247" i="3"/>
  <c r="P6234" i="3"/>
  <c r="P6442" i="3"/>
  <c r="P4736" i="3"/>
  <c r="P5884" i="3"/>
  <c r="P2245" i="3"/>
  <c r="P3849" i="3"/>
  <c r="P2710" i="3"/>
  <c r="P1702" i="3"/>
  <c r="P4454" i="3"/>
  <c r="P5926" i="3"/>
  <c r="P6047" i="3"/>
  <c r="P1157" i="3"/>
  <c r="P3210" i="3"/>
  <c r="P3232" i="3"/>
  <c r="P5991" i="3"/>
  <c r="P3116" i="3"/>
  <c r="P3034" i="3"/>
  <c r="P3124" i="3"/>
  <c r="P954" i="3"/>
  <c r="P3282" i="3"/>
  <c r="P128" i="3"/>
  <c r="P3348" i="3"/>
  <c r="P2963" i="3"/>
  <c r="P2243" i="3"/>
  <c r="P6110" i="3"/>
  <c r="P3150" i="3"/>
  <c r="P1119" i="3"/>
  <c r="P2962" i="3"/>
  <c r="P956" i="3"/>
  <c r="P5025" i="3"/>
  <c r="P3218" i="3"/>
  <c r="P370" i="3"/>
  <c r="P4287" i="3"/>
  <c r="P1174" i="3"/>
  <c r="P6414" i="3"/>
  <c r="P2902" i="3"/>
  <c r="P5208" i="3"/>
  <c r="P5938" i="3"/>
  <c r="P5239" i="3"/>
  <c r="P4521" i="3"/>
  <c r="P343" i="3"/>
  <c r="P1378" i="3"/>
  <c r="P6468" i="3"/>
  <c r="P1184" i="3"/>
  <c r="P417" i="3"/>
  <c r="P5038" i="3"/>
  <c r="P301" i="3"/>
  <c r="P4731" i="3"/>
  <c r="P5430" i="3"/>
  <c r="P2429" i="3"/>
  <c r="P5757" i="3"/>
  <c r="P2847" i="3"/>
  <c r="P2524" i="3"/>
  <c r="P5297" i="3"/>
  <c r="P2896" i="3"/>
  <c r="P4947" i="3"/>
  <c r="P946" i="3"/>
  <c r="P6401" i="3"/>
  <c r="P2586" i="3"/>
  <c r="P6440" i="3"/>
  <c r="P1982" i="3"/>
  <c r="P1741" i="3"/>
  <c r="P1626" i="3"/>
  <c r="P4590" i="3"/>
  <c r="P4911" i="3"/>
  <c r="P1959" i="3"/>
  <c r="P2787" i="3"/>
  <c r="P1895" i="3"/>
  <c r="P525" i="3"/>
  <c r="P3814" i="3"/>
  <c r="P93" i="3"/>
  <c r="P3346" i="3"/>
  <c r="P6152" i="3"/>
  <c r="P4867" i="3"/>
  <c r="P1568" i="3"/>
  <c r="P444" i="3"/>
  <c r="P1620" i="3"/>
  <c r="P1551" i="3"/>
  <c r="P1822" i="3"/>
  <c r="P1463" i="3"/>
  <c r="P1107" i="3"/>
  <c r="P4964" i="3"/>
  <c r="P1688" i="3"/>
  <c r="P3390" i="3"/>
  <c r="P3253" i="3"/>
  <c r="P6382" i="3"/>
  <c r="P829" i="3"/>
  <c r="P3444" i="3"/>
  <c r="P4225" i="3"/>
  <c r="P4450" i="3"/>
  <c r="P807" i="3"/>
  <c r="P4538" i="3"/>
  <c r="P6114" i="3"/>
  <c r="P1785" i="3"/>
  <c r="P3256" i="3"/>
  <c r="P6184" i="3"/>
  <c r="P438" i="3"/>
  <c r="P2010" i="3"/>
  <c r="P2339" i="3"/>
  <c r="P3190" i="3"/>
  <c r="P5132" i="3"/>
  <c r="P4317" i="3"/>
  <c r="P2025" i="3"/>
  <c r="P4806" i="3"/>
  <c r="P163" i="3"/>
  <c r="P4823" i="3"/>
  <c r="P2071" i="3"/>
  <c r="P3828" i="3"/>
  <c r="P2638" i="3"/>
  <c r="P5368" i="3"/>
  <c r="P315" i="3"/>
  <c r="P4849" i="3"/>
  <c r="P4581" i="3"/>
  <c r="P4518" i="3"/>
  <c r="P5833" i="3"/>
  <c r="P4755" i="3"/>
  <c r="P3391" i="3"/>
  <c r="P2782" i="3"/>
  <c r="P624" i="3"/>
  <c r="P2455" i="3"/>
  <c r="P2970" i="3"/>
  <c r="P4610" i="3"/>
  <c r="P2468" i="3"/>
  <c r="P3876" i="3"/>
  <c r="P1293" i="3"/>
  <c r="P5695" i="3"/>
  <c r="P1220" i="3"/>
  <c r="P5728" i="3"/>
  <c r="P5722" i="3"/>
  <c r="P1679" i="3"/>
  <c r="P4457" i="3"/>
  <c r="P5331" i="3"/>
  <c r="P4682" i="3"/>
  <c r="P1061" i="3"/>
  <c r="P4768" i="3"/>
  <c r="P5627" i="3"/>
  <c r="P4612" i="3"/>
  <c r="P727" i="3"/>
  <c r="P1900" i="3"/>
  <c r="P1020" i="3"/>
  <c r="P2796" i="3"/>
  <c r="P4753" i="3"/>
  <c r="P1261" i="3"/>
  <c r="P659" i="3"/>
  <c r="P3881" i="3"/>
  <c r="P1224" i="3"/>
  <c r="P3379" i="3"/>
  <c r="P2822" i="3"/>
  <c r="P1506" i="3"/>
  <c r="P683" i="3"/>
  <c r="P1733" i="3"/>
  <c r="P4830" i="3"/>
  <c r="P4569" i="3"/>
  <c r="P3796" i="3"/>
  <c r="P898" i="3"/>
  <c r="P3873" i="3"/>
  <c r="P6291" i="3"/>
  <c r="P5886" i="3"/>
  <c r="P5874" i="3"/>
  <c r="P478" i="3"/>
  <c r="P3307" i="3"/>
  <c r="P2634" i="3"/>
  <c r="P5534" i="3"/>
  <c r="P4531" i="3"/>
  <c r="P2746" i="3"/>
  <c r="P3167" i="3"/>
  <c r="P5563" i="3"/>
  <c r="P5049" i="3"/>
  <c r="P1723" i="3"/>
  <c r="P4832" i="3"/>
  <c r="P6284" i="3"/>
  <c r="P3638" i="3"/>
  <c r="P2299" i="3"/>
  <c r="P4959" i="3"/>
  <c r="P3817" i="3"/>
  <c r="P2229" i="3"/>
  <c r="P2448" i="3"/>
  <c r="P600" i="3"/>
  <c r="P5541" i="3"/>
  <c r="P3759" i="3"/>
  <c r="P4411" i="3"/>
  <c r="P1914" i="3"/>
  <c r="P1825" i="3"/>
  <c r="P4408" i="3"/>
  <c r="P207" i="3"/>
  <c r="P2239" i="3"/>
  <c r="P1849" i="3"/>
  <c r="P3460" i="3"/>
  <c r="P2479" i="3"/>
  <c r="P6043" i="3"/>
  <c r="P6328" i="3"/>
  <c r="P5637" i="3"/>
  <c r="P4019" i="3"/>
  <c r="P1010" i="3"/>
  <c r="P3437" i="3"/>
  <c r="P941" i="3"/>
  <c r="P876" i="3"/>
  <c r="P5906" i="3"/>
  <c r="P3316" i="3"/>
  <c r="P1795" i="3"/>
  <c r="P5201" i="3"/>
  <c r="P2490" i="3"/>
  <c r="P1408" i="3"/>
  <c r="P862" i="3"/>
  <c r="P5591" i="3"/>
  <c r="P2244" i="3"/>
  <c r="P4551" i="3"/>
  <c r="P5171" i="3"/>
  <c r="P4529" i="3"/>
  <c r="P2251" i="3"/>
  <c r="P2161" i="3"/>
  <c r="P5291" i="3"/>
  <c r="P1301" i="3"/>
  <c r="P855" i="3"/>
  <c r="P5238" i="3"/>
  <c r="P2621" i="3"/>
  <c r="P2001" i="3"/>
  <c r="P376" i="3"/>
  <c r="P5843" i="3"/>
  <c r="P3393" i="3"/>
  <c r="P2605" i="3"/>
  <c r="P3300" i="3"/>
  <c r="P1521" i="3"/>
  <c r="P1536" i="3"/>
  <c r="P1812" i="3"/>
  <c r="P1388" i="3"/>
  <c r="P4999" i="3"/>
  <c r="P2138" i="3"/>
  <c r="P2580" i="3"/>
  <c r="P4014" i="3"/>
  <c r="P3559" i="3"/>
  <c r="P3946" i="3"/>
  <c r="P2205" i="3"/>
  <c r="P2766" i="3"/>
  <c r="P1180" i="3"/>
  <c r="P2407" i="3"/>
  <c r="P795" i="3"/>
  <c r="P5861" i="3"/>
  <c r="P3340" i="3"/>
  <c r="P1494" i="3"/>
  <c r="P788" i="3"/>
  <c r="P5088" i="3"/>
  <c r="P5061" i="3"/>
  <c r="P4836" i="3"/>
  <c r="P6352" i="3"/>
  <c r="P1233" i="3"/>
  <c r="P1500" i="3"/>
  <c r="P6353" i="3"/>
  <c r="P5381" i="3"/>
  <c r="P4501" i="3"/>
  <c r="P2041" i="3"/>
  <c r="P3095" i="3"/>
  <c r="P1520" i="3"/>
  <c r="P4380" i="3"/>
  <c r="P1926" i="3"/>
  <c r="P4356" i="3"/>
  <c r="P2310" i="3"/>
  <c r="P3472" i="3"/>
  <c r="P5651" i="3"/>
  <c r="P1106" i="3"/>
  <c r="P5015" i="3"/>
  <c r="P2891" i="3"/>
  <c r="P3683" i="3"/>
  <c r="P4181" i="3"/>
  <c r="P1326" i="3"/>
  <c r="P1801" i="3"/>
  <c r="P4113" i="3"/>
  <c r="P1832" i="3"/>
  <c r="P4575" i="3"/>
  <c r="P6246" i="3"/>
  <c r="P1031" i="3"/>
  <c r="P6354" i="3"/>
  <c r="P4992" i="3"/>
  <c r="P1691" i="3"/>
  <c r="P2462" i="3"/>
  <c r="P3506" i="3"/>
  <c r="P2119" i="3"/>
  <c r="P4831" i="3"/>
  <c r="P582" i="3"/>
  <c r="P5517" i="3"/>
  <c r="P5285" i="3"/>
  <c r="P4639" i="3"/>
  <c r="P5871" i="3"/>
  <c r="P121" i="3"/>
  <c r="P3525" i="3"/>
  <c r="P4232" i="3"/>
  <c r="P1410" i="3"/>
  <c r="P182" i="3"/>
  <c r="P4491" i="3"/>
  <c r="P4079" i="3"/>
  <c r="P1369" i="3"/>
  <c r="P2056" i="3"/>
  <c r="P2862" i="3"/>
  <c r="P4270" i="3"/>
  <c r="P809" i="3"/>
  <c r="P3649" i="3"/>
  <c r="P3259" i="3"/>
  <c r="P3831" i="3"/>
  <c r="P3118" i="3"/>
  <c r="P5209" i="3"/>
  <c r="P1384" i="3"/>
  <c r="P69" i="3"/>
  <c r="P2355" i="3"/>
  <c r="P861" i="3"/>
  <c r="P45" i="3"/>
  <c r="P3154" i="3"/>
  <c r="P5382" i="3"/>
  <c r="P3530" i="3"/>
  <c r="P114" i="3"/>
  <c r="P6478" i="3"/>
  <c r="P4331" i="3"/>
  <c r="P2155" i="3"/>
  <c r="P5665" i="3"/>
  <c r="P4197" i="3"/>
  <c r="P3511" i="3"/>
  <c r="P5397" i="3"/>
  <c r="P1504" i="3"/>
  <c r="P5488" i="3"/>
  <c r="P5734" i="3"/>
  <c r="P1583" i="3"/>
  <c r="P1145" i="3"/>
  <c r="P3099" i="3"/>
  <c r="P2685" i="3"/>
  <c r="P5761" i="3"/>
  <c r="P3315" i="3"/>
  <c r="P5660" i="3"/>
  <c r="P4352" i="3"/>
  <c r="P5981" i="3"/>
  <c r="P6370" i="3"/>
  <c r="P329" i="3"/>
  <c r="P1586" i="3"/>
  <c r="P2053" i="3"/>
  <c r="P2649" i="3"/>
  <c r="P5694" i="3"/>
  <c r="P4998" i="3"/>
  <c r="P181" i="3"/>
  <c r="P2093" i="3"/>
  <c r="P2995" i="3"/>
  <c r="P2583" i="3"/>
  <c r="P279" i="3"/>
  <c r="P4778" i="3"/>
  <c r="P5119" i="3"/>
  <c r="P3627" i="3"/>
  <c r="P2745" i="3"/>
  <c r="P521" i="3"/>
  <c r="P3308" i="3"/>
  <c r="P3217" i="3"/>
  <c r="P3783" i="3"/>
  <c r="P290" i="3"/>
  <c r="P3220" i="3"/>
  <c r="P6101" i="3"/>
  <c r="P5709" i="3"/>
  <c r="P5060" i="3"/>
  <c r="P2415" i="3"/>
  <c r="P3183" i="3"/>
  <c r="P783" i="3"/>
  <c r="P2348" i="3"/>
  <c r="P3540" i="3"/>
  <c r="P1124" i="3"/>
  <c r="P204" i="3"/>
  <c r="P1803" i="3"/>
  <c r="P1598" i="3"/>
  <c r="P76" i="3"/>
  <c r="P4852" i="3"/>
  <c r="P42" i="3"/>
  <c r="P732" i="3"/>
  <c r="P2648" i="3"/>
  <c r="P111" i="3"/>
  <c r="P5907" i="3"/>
  <c r="P5505" i="3"/>
  <c r="P194" i="3"/>
  <c r="P6144" i="3"/>
  <c r="P3007" i="3"/>
  <c r="P6025" i="3"/>
  <c r="P5837" i="3"/>
  <c r="P5439" i="3"/>
  <c r="P4765" i="3"/>
  <c r="P1370" i="3"/>
  <c r="P1711" i="3"/>
  <c r="P5775" i="3"/>
  <c r="P3690" i="3"/>
  <c r="P4025" i="3"/>
  <c r="P44" i="3"/>
  <c r="P2730" i="3"/>
  <c r="P411" i="3"/>
  <c r="P4455" i="3"/>
  <c r="P1675" i="3"/>
  <c r="P1016" i="3"/>
  <c r="P2819" i="3"/>
  <c r="P918" i="3"/>
  <c r="P6231" i="3"/>
  <c r="P3280" i="3"/>
  <c r="P1894" i="3"/>
  <c r="P1983" i="3"/>
  <c r="P2216" i="3"/>
  <c r="P5037" i="3"/>
  <c r="P1324" i="3"/>
  <c r="P5986" i="3"/>
  <c r="P3485" i="3"/>
  <c r="P3329" i="3"/>
  <c r="P4294" i="3"/>
  <c r="P2729" i="3"/>
  <c r="P4218" i="3"/>
  <c r="P871" i="3"/>
  <c r="P1608" i="3"/>
  <c r="P2304" i="3"/>
  <c r="P4810" i="3"/>
  <c r="P4596" i="3"/>
  <c r="P179" i="3"/>
  <c r="P6181" i="3"/>
  <c r="P335" i="3"/>
  <c r="P3041" i="3"/>
  <c r="P6005" i="3"/>
  <c r="P3797" i="3"/>
  <c r="P5760" i="3"/>
  <c r="P3375" i="3"/>
  <c r="P2609" i="3"/>
  <c r="P1552" i="3"/>
  <c r="P3371" i="3"/>
  <c r="P965" i="3"/>
  <c r="P2390" i="3"/>
  <c r="P3373" i="3"/>
  <c r="P234" i="3"/>
  <c r="P1303" i="3"/>
  <c r="P78" i="3"/>
  <c r="P5964" i="3"/>
  <c r="P235" i="3"/>
  <c r="P258" i="3"/>
  <c r="P5543" i="3"/>
  <c r="P2883" i="3"/>
  <c r="P3588" i="3"/>
  <c r="P156" i="3"/>
  <c r="P4516" i="3"/>
  <c r="P856" i="3"/>
  <c r="P5106" i="3"/>
  <c r="P6010" i="3"/>
  <c r="P3482" i="3"/>
  <c r="P2563" i="3"/>
  <c r="P5480" i="3"/>
  <c r="P6325" i="3"/>
  <c r="P388" i="3"/>
  <c r="P2719" i="3"/>
  <c r="P6052" i="3"/>
  <c r="P4010" i="3"/>
  <c r="P1407" i="3"/>
  <c r="P4972" i="3"/>
  <c r="P1470" i="3"/>
  <c r="P781" i="3"/>
  <c r="P1490" i="3"/>
  <c r="P1155" i="3"/>
  <c r="P2484" i="3"/>
  <c r="P2224" i="3"/>
  <c r="P4099" i="3"/>
  <c r="P1481" i="3"/>
  <c r="P2012" i="3"/>
  <c r="P6063" i="3"/>
  <c r="P5244" i="3"/>
  <c r="P1710" i="3"/>
  <c r="P2189" i="3"/>
  <c r="P6452" i="3"/>
  <c r="P3171" i="3"/>
  <c r="P1783" i="3"/>
  <c r="P2747" i="3"/>
  <c r="P857" i="3"/>
  <c r="P3988" i="3"/>
  <c r="P283" i="3"/>
  <c r="P4062" i="3"/>
  <c r="P6004" i="3"/>
  <c r="P585" i="3"/>
  <c r="P1971" i="3"/>
  <c r="P3527" i="3"/>
  <c r="P3891" i="3"/>
  <c r="P2262" i="3"/>
  <c r="P517" i="3"/>
  <c r="P2753" i="3"/>
  <c r="P4533" i="3"/>
  <c r="P2581" i="3"/>
  <c r="P3844" i="3"/>
  <c r="P5704" i="3"/>
  <c r="P1462" i="3"/>
  <c r="P831" i="3"/>
  <c r="P1624" i="3"/>
  <c r="P932" i="3"/>
  <c r="P3111" i="3"/>
  <c r="P71" i="3"/>
  <c r="P390" i="3"/>
  <c r="P3488" i="3"/>
  <c r="P1973" i="3"/>
  <c r="P700" i="3"/>
  <c r="P3039" i="3"/>
  <c r="P749" i="3"/>
  <c r="P3641" i="3"/>
  <c r="P3966" i="3"/>
  <c r="P2238" i="3"/>
  <c r="P5227" i="3"/>
  <c r="P1037" i="3"/>
  <c r="P3551" i="3"/>
  <c r="P3243" i="3"/>
  <c r="P4795" i="3"/>
  <c r="P1097" i="3"/>
  <c r="P4621" i="3"/>
  <c r="P4015" i="3"/>
  <c r="P191" i="3"/>
  <c r="P948" i="3"/>
  <c r="P1056" i="3"/>
  <c r="P3295" i="3"/>
  <c r="P2835" i="3"/>
  <c r="P2257" i="3"/>
  <c r="P273" i="3"/>
  <c r="P3659" i="3"/>
  <c r="P5330" i="3"/>
  <c r="P4973" i="3"/>
  <c r="P716" i="3"/>
  <c r="P1362" i="3"/>
  <c r="P5456" i="3"/>
  <c r="P874" i="3"/>
  <c r="P3748" i="3"/>
  <c r="P930" i="3"/>
  <c r="P982" i="3"/>
  <c r="P4824" i="3"/>
  <c r="P2644" i="3"/>
  <c r="P1071" i="3"/>
  <c r="P6413" i="3"/>
  <c r="P432" i="3"/>
  <c r="P3365" i="3"/>
  <c r="P1328" i="3"/>
  <c r="P3283" i="3"/>
  <c r="P2271" i="3"/>
  <c r="P3403" i="3"/>
  <c r="P826" i="3"/>
  <c r="P5641" i="3"/>
  <c r="P4525" i="3"/>
  <c r="P3534" i="3"/>
  <c r="P4687" i="3"/>
  <c r="P806" i="3"/>
  <c r="P6242" i="3"/>
  <c r="P5777" i="3"/>
  <c r="P1268" i="3"/>
  <c r="P5240" i="3"/>
  <c r="P6306" i="3"/>
  <c r="P3806" i="3"/>
  <c r="P2672" i="3"/>
  <c r="P3970" i="3"/>
  <c r="P418" i="3"/>
  <c r="P5649" i="3"/>
  <c r="P2626" i="3"/>
  <c r="P2020" i="3"/>
  <c r="P6126" i="3"/>
  <c r="P1968" i="3"/>
  <c r="P2545" i="3"/>
  <c r="P5585" i="3"/>
  <c r="P4223" i="3"/>
  <c r="P957" i="3"/>
  <c r="P85" i="3"/>
  <c r="P6111" i="3"/>
  <c r="P959" i="3"/>
  <c r="P5070" i="3"/>
  <c r="P1827" i="3"/>
  <c r="P5150" i="3"/>
  <c r="P4542" i="3"/>
  <c r="P1269" i="3"/>
  <c r="P5295" i="3"/>
  <c r="P3634" i="3"/>
  <c r="P5952" i="3"/>
  <c r="P3957" i="3"/>
  <c r="P4893" i="3"/>
  <c r="P5468" i="3"/>
  <c r="P46" i="3"/>
  <c r="P505" i="3"/>
  <c r="P5557" i="3"/>
  <c r="P4660" i="3"/>
  <c r="P5742" i="3"/>
  <c r="P1302" i="3"/>
  <c r="P4087" i="3"/>
  <c r="P1656" i="3"/>
  <c r="P3052" i="3"/>
  <c r="P841" i="3"/>
  <c r="P5684" i="3"/>
  <c r="P4395" i="3"/>
  <c r="P1819" i="3"/>
  <c r="P917" i="3"/>
  <c r="P737" i="3"/>
  <c r="P4205" i="3"/>
  <c r="P6321" i="3"/>
  <c r="P5139" i="3"/>
  <c r="P4767" i="3"/>
  <c r="P4944" i="3"/>
  <c r="P6259" i="3"/>
  <c r="P66" i="3"/>
  <c r="P763" i="3"/>
  <c r="P911" i="3"/>
  <c r="P3165" i="3"/>
  <c r="P5116" i="3"/>
  <c r="P4919" i="3"/>
  <c r="P5349" i="3"/>
  <c r="P297" i="3"/>
  <c r="P1582" i="3"/>
  <c r="P2088" i="3"/>
  <c r="P5814" i="3"/>
  <c r="P399" i="3"/>
  <c r="P6388" i="3"/>
  <c r="P717" i="3"/>
  <c r="P1254" i="3"/>
  <c r="P4293" i="3"/>
  <c r="P3645" i="3"/>
  <c r="P205" i="3"/>
  <c r="P4291" i="3"/>
  <c r="P5475" i="3"/>
  <c r="P6296" i="3"/>
  <c r="P6372" i="3"/>
  <c r="P4938" i="3"/>
  <c r="P6" i="3"/>
  <c r="P177" i="3"/>
  <c r="P414" i="3"/>
  <c r="P2351" i="3"/>
  <c r="P1992" i="3"/>
  <c r="P1432" i="3"/>
  <c r="P1942" i="3"/>
  <c r="P4121" i="3"/>
  <c r="P2294" i="3"/>
  <c r="P4505" i="3"/>
  <c r="P5797" i="3"/>
  <c r="P5440" i="3"/>
  <c r="P422" i="3"/>
  <c r="P3858" i="3"/>
  <c r="P604" i="3"/>
  <c r="P5429" i="3"/>
  <c r="P2565" i="3"/>
  <c r="P3328" i="3"/>
  <c r="P6168" i="3"/>
  <c r="P6235" i="3"/>
  <c r="P4902" i="3"/>
  <c r="P3443" i="3"/>
  <c r="P1578" i="3"/>
  <c r="P584" i="3"/>
  <c r="P3139" i="3"/>
  <c r="P1217" i="3"/>
  <c r="P2876" i="3"/>
  <c r="P1228" i="3"/>
  <c r="P4994" i="3"/>
  <c r="P1487" i="3"/>
  <c r="P1678" i="3"/>
  <c r="P3153" i="3"/>
  <c r="P4044" i="3"/>
  <c r="P3333" i="3"/>
  <c r="P3616" i="3"/>
  <c r="P2101" i="3"/>
  <c r="P3269" i="3"/>
  <c r="P5294" i="3"/>
  <c r="P1802" i="3"/>
  <c r="P1192" i="3"/>
  <c r="P754" i="3"/>
  <c r="P2308" i="3"/>
  <c r="P5446" i="3"/>
  <c r="P4713" i="3"/>
  <c r="P4328" i="3"/>
  <c r="P2982" i="3"/>
  <c r="P4415" i="3"/>
  <c r="P5855" i="3"/>
  <c r="P6140" i="3"/>
  <c r="P740" i="3"/>
  <c r="P474" i="3"/>
  <c r="P1653" i="3"/>
  <c r="P2359" i="3"/>
  <c r="P5940" i="3"/>
  <c r="P4663" i="3"/>
  <c r="P2323" i="3"/>
  <c r="P4909" i="3"/>
  <c r="P627" i="3"/>
  <c r="P1855" i="3"/>
  <c r="P5839" i="3"/>
  <c r="P381" i="3"/>
  <c r="P2861" i="3"/>
  <c r="P6190" i="3"/>
  <c r="P4035" i="3"/>
  <c r="P3531" i="3"/>
  <c r="P4690" i="3"/>
  <c r="P2196" i="3"/>
  <c r="P151" i="3"/>
  <c r="P2242" i="3"/>
  <c r="P2412" i="3"/>
  <c r="P2491" i="3"/>
  <c r="P6179" i="3"/>
  <c r="P4446" i="3"/>
  <c r="P1557" i="3"/>
  <c r="P6454" i="3"/>
  <c r="P361" i="3"/>
  <c r="P1264" i="3"/>
  <c r="P4519" i="3"/>
  <c r="P3766" i="3"/>
  <c r="P5520" i="3"/>
  <c r="P1974" i="3"/>
  <c r="P879" i="3"/>
  <c r="P1412" i="3"/>
  <c r="P354" i="3"/>
  <c r="P4735" i="3"/>
  <c r="P4409" i="3"/>
  <c r="P5154" i="3"/>
  <c r="P1359" i="3"/>
  <c r="P4054" i="3"/>
  <c r="P409" i="3"/>
  <c r="P3309" i="3"/>
  <c r="P2602" i="3"/>
  <c r="P6067" i="3"/>
  <c r="P1932" i="3"/>
  <c r="P6064" i="3"/>
  <c r="P3345" i="3"/>
  <c r="P3492" i="3"/>
  <c r="P1203" i="3"/>
  <c r="P4922" i="3"/>
  <c r="P6361" i="3"/>
  <c r="P2526" i="3"/>
  <c r="P3692" i="3"/>
  <c r="P4479" i="3"/>
  <c r="P3980" i="3"/>
  <c r="P3276" i="3"/>
  <c r="P1682" i="3"/>
  <c r="P4375" i="3"/>
  <c r="P4928" i="3"/>
  <c r="P3092" i="3"/>
  <c r="P2362" i="3"/>
  <c r="P138" i="3"/>
  <c r="P2384" i="3"/>
  <c r="P6174" i="3"/>
  <c r="P4346" i="3"/>
  <c r="P4517" i="3"/>
  <c r="P2050" i="3"/>
  <c r="P4045" i="3"/>
  <c r="P5851" i="3"/>
  <c r="P3809" i="3"/>
  <c r="P1847" i="3"/>
  <c r="P4562" i="3"/>
  <c r="P5051" i="3"/>
  <c r="P1346" i="3"/>
  <c r="P1818" i="3"/>
  <c r="P992" i="3"/>
  <c r="P2918" i="3"/>
  <c r="P819" i="3"/>
  <c r="P1576" i="3"/>
  <c r="P4069" i="3"/>
  <c r="P3441" i="3"/>
  <c r="P6143" i="3"/>
  <c r="P4429" i="3"/>
  <c r="P2356" i="3"/>
  <c r="P2858" i="3"/>
  <c r="P298" i="3"/>
  <c r="P6176" i="3"/>
  <c r="P321" i="3"/>
  <c r="P6250" i="3"/>
  <c r="P664" i="3"/>
  <c r="P5883" i="3"/>
  <c r="P5628" i="3"/>
  <c r="P2616" i="3"/>
  <c r="P5656" i="3"/>
  <c r="P537" i="3"/>
  <c r="P1589" i="3"/>
  <c r="P334" i="3"/>
  <c r="P1265" i="3"/>
  <c r="P2859" i="3"/>
  <c r="P2987" i="3"/>
  <c r="P2424" i="3"/>
  <c r="P6274" i="3"/>
  <c r="P2570" i="3"/>
  <c r="P3825" i="3"/>
  <c r="P2121" i="3"/>
  <c r="P4628" i="3"/>
  <c r="P962" i="3"/>
  <c r="P1443" i="3"/>
  <c r="P4915" i="3"/>
  <c r="P2017" i="3"/>
  <c r="P1333" i="3"/>
  <c r="P4541" i="3"/>
  <c r="P4114" i="3"/>
  <c r="P3677" i="3"/>
  <c r="P1657" i="3"/>
  <c r="P157" i="3"/>
  <c r="P5538" i="3"/>
  <c r="P1697" i="3"/>
  <c r="P2749" i="3"/>
  <c r="P1882" i="3"/>
  <c r="P5396" i="3"/>
  <c r="P1591" i="3"/>
  <c r="P6310" i="3"/>
  <c r="P4278" i="3"/>
  <c r="P1633" i="3"/>
  <c r="P5561" i="3"/>
  <c r="P4576" i="3"/>
  <c r="P5570" i="3"/>
  <c r="P4333" i="3"/>
  <c r="P2608" i="3"/>
  <c r="P556" i="3"/>
  <c r="P6329" i="3"/>
  <c r="P5222" i="3"/>
  <c r="P5178" i="3"/>
  <c r="P3718" i="3"/>
  <c r="P3746" i="3"/>
  <c r="P1277" i="3"/>
  <c r="P172" i="3"/>
  <c r="P688" i="3"/>
  <c r="P4728" i="3"/>
  <c r="P62" i="3"/>
  <c r="P4619" i="3"/>
  <c r="P5518" i="3"/>
  <c r="P5420" i="3"/>
  <c r="P3427" i="3"/>
  <c r="P3571" i="3"/>
  <c r="P4948" i="3"/>
  <c r="P4077" i="3"/>
  <c r="P5048" i="3"/>
  <c r="P5019" i="3"/>
  <c r="P5671" i="3"/>
  <c r="P55" i="3"/>
  <c r="P3229" i="3"/>
  <c r="P1826" i="3"/>
  <c r="P1452" i="3"/>
  <c r="P1972" i="3"/>
  <c r="P5892" i="3"/>
  <c r="P5789" i="3"/>
  <c r="P6182" i="3"/>
  <c r="P1833" i="3"/>
  <c r="P5521" i="3"/>
  <c r="P6461" i="3"/>
  <c r="P1194" i="3"/>
  <c r="P2200" i="3"/>
  <c r="P936" i="3"/>
  <c r="P6117" i="3"/>
  <c r="P1890" i="3"/>
  <c r="P4640" i="3"/>
  <c r="P2266" i="3"/>
  <c r="P6112" i="3"/>
  <c r="P5412" i="3"/>
  <c r="P3319" i="3"/>
  <c r="P6198" i="3"/>
  <c r="P2052" i="3"/>
  <c r="P5483" i="3"/>
  <c r="P3367" i="3"/>
  <c r="P3823" i="3"/>
  <c r="P4145" i="3"/>
  <c r="P607" i="3"/>
  <c r="P4677" i="3"/>
  <c r="P3184" i="3"/>
  <c r="P4391" i="3"/>
  <c r="P674" i="3"/>
  <c r="P489" i="3"/>
  <c r="P4397" i="3"/>
  <c r="P4047" i="3"/>
  <c r="P5676" i="3"/>
  <c r="P5346" i="3"/>
  <c r="P2989" i="3"/>
  <c r="P3543" i="3"/>
  <c r="P4991" i="3"/>
  <c r="P3055" i="3"/>
  <c r="P4144" i="3"/>
  <c r="P1574" i="3"/>
  <c r="P4204" i="3"/>
  <c r="P4000" i="3"/>
  <c r="P608" i="3"/>
  <c r="P6045" i="3"/>
  <c r="P1223" i="3"/>
  <c r="P3077" i="3"/>
  <c r="P6172" i="3"/>
  <c r="P5081" i="3"/>
  <c r="P4176" i="3"/>
  <c r="P4129" i="3"/>
  <c r="P3735" i="3"/>
  <c r="P5129" i="3"/>
  <c r="P6148" i="3"/>
  <c r="P5133" i="3"/>
  <c r="P3096" i="3"/>
  <c r="P1736" i="3"/>
  <c r="P391" i="3"/>
  <c r="P4085" i="3"/>
  <c r="P2137" i="3"/>
  <c r="P6258" i="3"/>
  <c r="P4142" i="3"/>
  <c r="P2772" i="3"/>
  <c r="P3191" i="3"/>
  <c r="P1961" i="3"/>
  <c r="P1057" i="3"/>
  <c r="P820" i="3"/>
  <c r="P709" i="3"/>
  <c r="P812" i="3"/>
  <c r="P2198" i="3"/>
  <c r="P5519" i="3"/>
  <c r="P5564" i="3"/>
  <c r="P4469" i="3"/>
  <c r="P6469" i="3"/>
  <c r="P906" i="3"/>
  <c r="P2489" i="3"/>
  <c r="P852" i="3"/>
  <c r="P1298" i="3"/>
  <c r="P3182" i="3"/>
  <c r="P2515" i="3"/>
  <c r="P3318" i="3"/>
  <c r="P6345" i="3"/>
  <c r="P4355" i="3"/>
  <c r="P5472" i="3"/>
  <c r="P5229" i="3"/>
  <c r="P1068" i="3"/>
  <c r="P2288" i="3"/>
  <c r="P5803" i="3"/>
  <c r="P4860" i="3"/>
  <c r="P1647" i="3"/>
  <c r="P2367" i="3"/>
  <c r="P4421" i="3"/>
  <c r="P2647" i="3"/>
  <c r="P4680" i="3"/>
  <c r="P1929" i="3"/>
  <c r="P704" i="3"/>
  <c r="P720" i="3"/>
  <c r="P722" i="3"/>
  <c r="P2068" i="3"/>
  <c r="P6363" i="3"/>
  <c r="P206" i="3"/>
  <c r="P4109" i="3"/>
  <c r="P2416" i="3"/>
  <c r="P3451" i="3"/>
  <c r="P2704" i="3"/>
  <c r="P1399" i="3"/>
  <c r="P3405" i="3"/>
  <c r="P5707" i="3"/>
  <c r="P232" i="3"/>
  <c r="P5869" i="3"/>
  <c r="P4093" i="3"/>
  <c r="P2689" i="3"/>
  <c r="P2636" i="3"/>
  <c r="P955" i="3"/>
  <c r="P4672" i="3"/>
  <c r="P1375" i="3"/>
  <c r="P2144" i="3"/>
  <c r="P1622" i="3"/>
  <c r="P2888" i="3"/>
  <c r="P6396" i="3"/>
  <c r="P5596" i="3"/>
  <c r="P4534" i="3"/>
  <c r="P1342" i="3"/>
  <c r="P4379" i="3"/>
  <c r="P2680" i="3"/>
  <c r="P5022" i="3"/>
  <c r="P5360" i="3"/>
  <c r="P6375" i="3"/>
  <c r="P3737" i="3"/>
  <c r="P2653" i="3"/>
  <c r="P1028" i="3"/>
  <c r="P3483" i="3"/>
  <c r="P4321" i="3"/>
  <c r="P1101" i="3"/>
  <c r="P2328" i="3"/>
  <c r="P1137" i="3"/>
  <c r="P4770" i="3"/>
  <c r="P3780" i="3"/>
  <c r="P4399" i="3"/>
  <c r="P5558" i="3"/>
  <c r="P3791" i="3"/>
  <c r="P1754" i="3"/>
  <c r="P3703" i="3"/>
  <c r="P82" i="3"/>
  <c r="P3840" i="3"/>
  <c r="P885" i="3"/>
  <c r="P5829" i="3"/>
  <c r="P307" i="3"/>
  <c r="P3841" i="3"/>
  <c r="P217" i="3"/>
  <c r="P840" i="3"/>
  <c r="P1334" i="3"/>
  <c r="P6183" i="3"/>
  <c r="P3471" i="3"/>
  <c r="P1916" i="3"/>
  <c r="P5123" i="3"/>
  <c r="P1531" i="3"/>
  <c r="P636" i="3"/>
  <c r="P2047" i="3"/>
  <c r="P4866" i="3"/>
  <c r="P6213" i="3"/>
  <c r="P5911" i="3"/>
  <c r="P450" i="3"/>
  <c r="P1540" i="3"/>
  <c r="P3925" i="3"/>
  <c r="P2360" i="3"/>
  <c r="P1255" i="3"/>
  <c r="P3976" i="3"/>
  <c r="P4523" i="3"/>
  <c r="P2040" i="3"/>
  <c r="P3868" i="3"/>
  <c r="P3350" i="3"/>
  <c r="P231" i="3"/>
  <c r="P3653" i="3"/>
  <c r="P3458" i="3"/>
  <c r="P2774" i="3"/>
  <c r="P5460" i="3"/>
  <c r="P4075" i="3"/>
  <c r="P1207" i="3"/>
  <c r="P5954" i="3"/>
  <c r="P6090" i="3"/>
  <c r="P4742" i="3"/>
  <c r="P6445" i="3"/>
  <c r="P476" i="3"/>
  <c r="P5466" i="3"/>
  <c r="P1054" i="3"/>
  <c r="P4667" i="3"/>
  <c r="P4203" i="3"/>
  <c r="P5993" i="3"/>
  <c r="P3821" i="3"/>
  <c r="P5333" i="3"/>
  <c r="P255" i="3"/>
  <c r="P4985" i="3"/>
  <c r="P1424" i="3"/>
  <c r="P2504" i="3"/>
  <c r="P3553" i="3"/>
  <c r="P2307" i="3"/>
  <c r="P1765" i="3"/>
  <c r="P1314" i="3"/>
  <c r="P4336" i="3"/>
  <c r="P5847" i="3"/>
  <c r="P966" i="3"/>
  <c r="P2914" i="3"/>
  <c r="P6185" i="3"/>
  <c r="P4847" i="3"/>
  <c r="P3499" i="3"/>
  <c r="P392" i="3"/>
  <c r="P3602" i="3"/>
  <c r="P2442" i="3"/>
  <c r="P5365" i="3"/>
  <c r="P3554" i="3"/>
  <c r="P4104" i="3"/>
  <c r="P464" i="3"/>
  <c r="P3439" i="3"/>
  <c r="P4274" i="3"/>
  <c r="P662" i="3"/>
  <c r="P4378" i="3"/>
  <c r="P4787" i="3"/>
  <c r="P6402" i="3"/>
  <c r="P6481" i="3"/>
  <c r="P4976" i="3"/>
  <c r="P5698" i="3"/>
  <c r="P275" i="3"/>
  <c r="P1690" i="3"/>
  <c r="P5612" i="3"/>
  <c r="P1922" i="3"/>
  <c r="P1285" i="3"/>
  <c r="P6456" i="3"/>
  <c r="P3599" i="3"/>
  <c r="P1769" i="3"/>
  <c r="P5286" i="3"/>
  <c r="P4288" i="3"/>
  <c r="P2725" i="3"/>
  <c r="P3137" i="3"/>
  <c r="P242" i="3"/>
  <c r="P5693" i="3"/>
  <c r="P3680" i="3"/>
  <c r="P470" i="3"/>
  <c r="P3082" i="3"/>
  <c r="P1779" i="3"/>
  <c r="P903" i="3"/>
  <c r="P4224" i="3"/>
  <c r="P2959" i="3"/>
  <c r="P1988" i="3"/>
  <c r="P4749" i="3"/>
  <c r="P3760" i="3"/>
  <c r="P5691" i="3"/>
  <c r="P4332" i="3"/>
  <c r="P1406" i="3"/>
  <c r="P5723" i="3"/>
  <c r="P3663" i="3"/>
  <c r="P4550" i="3"/>
  <c r="P200" i="3"/>
  <c r="P1814" i="3"/>
  <c r="P2096" i="3"/>
  <c r="P1644" i="3"/>
  <c r="P5523" i="3"/>
  <c r="P776" i="3"/>
  <c r="P1099" i="3"/>
  <c r="P2187" i="3"/>
  <c r="P2130" i="3"/>
  <c r="P4791" i="3"/>
  <c r="P1629" i="3"/>
  <c r="P4140" i="3"/>
  <c r="P1096" i="3"/>
  <c r="P4800" i="3"/>
  <c r="P250" i="3"/>
  <c r="P4027" i="3"/>
  <c r="P3755" i="3"/>
  <c r="P3181" i="3"/>
  <c r="P1181" i="3"/>
  <c r="P5756" i="3"/>
  <c r="P5476" i="3"/>
  <c r="P4887" i="3"/>
  <c r="P5353" i="3"/>
  <c r="P225" i="3"/>
  <c r="P5547" i="3"/>
  <c r="P3600" i="3"/>
  <c r="P691" i="3"/>
  <c r="P3507" i="3"/>
  <c r="P666" i="3"/>
  <c r="P6158" i="3"/>
  <c r="P4073" i="3"/>
  <c r="P3285" i="3"/>
  <c r="P5461" i="3"/>
  <c r="P6426" i="3"/>
  <c r="P5715" i="3"/>
  <c r="P6315" i="3"/>
  <c r="P6458" i="3"/>
  <c r="P4526" i="3"/>
  <c r="P2795" i="3"/>
  <c r="P2075" i="3"/>
  <c r="P5588" i="3"/>
  <c r="P6066" i="3"/>
  <c r="P3424" i="3"/>
  <c r="P5039" i="3"/>
  <c r="P1964" i="3"/>
  <c r="P3500" i="3"/>
  <c r="P2141" i="3"/>
  <c r="P3392" i="3"/>
  <c r="P2278" i="3"/>
  <c r="P4936" i="3"/>
  <c r="P5091" i="3"/>
  <c r="P3362" i="3"/>
  <c r="P1125" i="3"/>
  <c r="P3505" i="3"/>
  <c r="P3716" i="3"/>
  <c r="P5313" i="3"/>
  <c r="P1479" i="3"/>
  <c r="P4695" i="3"/>
  <c r="P3248" i="3"/>
  <c r="P3789" i="3"/>
  <c r="P3501" i="3"/>
  <c r="P589" i="3"/>
  <c r="P4764" i="3"/>
  <c r="P19" i="3"/>
  <c r="P5928" i="3"/>
  <c r="P1957" i="3"/>
  <c r="P4635" i="3"/>
  <c r="P5287" i="3"/>
  <c r="P2114" i="3"/>
  <c r="P1256" i="3"/>
  <c r="P5423" i="3"/>
  <c r="P2206" i="3"/>
  <c r="P1499" i="3"/>
  <c r="P6282" i="3"/>
  <c r="P1771" i="3"/>
  <c r="P4743" i="3"/>
  <c r="P4554" i="3"/>
  <c r="P2035" i="3"/>
  <c r="P1335" i="3"/>
  <c r="P3487" i="3"/>
  <c r="P4406" i="3"/>
  <c r="P5608" i="3"/>
  <c r="P6248" i="3"/>
  <c r="P262" i="3"/>
  <c r="P1219" i="3"/>
  <c r="P2493" i="3"/>
  <c r="P5553" i="3"/>
  <c r="P3793" i="3"/>
  <c r="P3978" i="3"/>
  <c r="P2492" i="3"/>
  <c r="P2783" i="3"/>
  <c r="P1887" i="3"/>
  <c r="P6088" i="3"/>
  <c r="P5017" i="3"/>
  <c r="P1227" i="3"/>
  <c r="P3201" i="3"/>
  <c r="P5069" i="3"/>
  <c r="P921" i="3"/>
  <c r="P4182" i="3"/>
  <c r="P1704" i="3"/>
  <c r="P3036" i="3"/>
  <c r="P675" i="3"/>
  <c r="P188" i="3"/>
  <c r="P1435" i="3"/>
  <c r="P6491" i="3"/>
  <c r="P1090" i="3"/>
  <c r="P6496" i="3"/>
  <c r="P3149" i="3"/>
  <c r="P621" i="3"/>
  <c r="P5500" i="3"/>
  <c r="P1216" i="3"/>
  <c r="P4008" i="3"/>
  <c r="P2067" i="3"/>
  <c r="P785" i="3"/>
  <c r="P5613" i="3"/>
  <c r="P5198" i="3"/>
  <c r="P5348" i="3"/>
  <c r="P3271" i="3"/>
  <c r="P4722" i="3"/>
  <c r="P4920" i="3"/>
  <c r="P2222" i="3"/>
  <c r="P4930" i="3"/>
  <c r="P4012" i="3"/>
  <c r="P3484" i="3"/>
  <c r="P6055" i="3"/>
  <c r="P5289" i="3"/>
  <c r="P6427" i="3"/>
  <c r="P5054" i="3"/>
  <c r="P5185" i="3"/>
  <c r="P2758" i="3"/>
  <c r="P5514" i="3"/>
  <c r="P460" i="3"/>
  <c r="P10" i="3"/>
  <c r="P3491" i="3"/>
  <c r="P2168" i="3"/>
  <c r="P5180" i="3"/>
  <c r="P4187" i="3"/>
  <c r="P1543" i="3"/>
  <c r="P2432" i="3"/>
  <c r="P5754" i="3"/>
  <c r="P2587" i="3"/>
  <c r="P4813" i="3"/>
  <c r="P445" i="3"/>
  <c r="P4376" i="3"/>
  <c r="P2064" i="3"/>
  <c r="P4289" i="3"/>
  <c r="P2098" i="3"/>
  <c r="P4522" i="3"/>
  <c r="P1074" i="3"/>
  <c r="P1645" i="3"/>
  <c r="P183" i="3"/>
  <c r="P789" i="3"/>
  <c r="P1352" i="3"/>
  <c r="P5917" i="3"/>
  <c r="P3555" i="3"/>
  <c r="P1602" i="3"/>
  <c r="P6371" i="3"/>
  <c r="P5673" i="3"/>
  <c r="P6417" i="3"/>
  <c r="P5385" i="3"/>
  <c r="P4156" i="3"/>
  <c r="P524" i="3"/>
  <c r="P1902" i="3"/>
  <c r="P5243" i="3"/>
  <c r="P2276" i="3"/>
  <c r="P2603" i="3"/>
  <c r="P4220" i="3"/>
  <c r="P1003" i="3"/>
  <c r="P828" i="3"/>
  <c r="P4624" i="3"/>
  <c r="P2003" i="3"/>
  <c r="P1548" i="3"/>
  <c r="P3566" i="3"/>
  <c r="P1138" i="3"/>
  <c r="P3921" i="3"/>
  <c r="P125" i="3"/>
  <c r="P280" i="3"/>
  <c r="P4981" i="3"/>
  <c r="P884" i="3"/>
  <c r="P739" i="3"/>
  <c r="P2928" i="3"/>
  <c r="P612" i="3"/>
  <c r="P368" i="3"/>
  <c r="P296" i="3"/>
  <c r="P4602" i="3"/>
  <c r="P1661" i="3"/>
  <c r="P3203" i="3"/>
  <c r="P4645" i="3"/>
  <c r="P4101" i="3"/>
  <c r="P980" i="3"/>
  <c r="P6294" i="3"/>
  <c r="P1879" i="3"/>
  <c r="P6105" i="3"/>
  <c r="P5634" i="3"/>
  <c r="P4933" i="3"/>
  <c r="P3512" i="3"/>
  <c r="P3020" i="3"/>
  <c r="P3416" i="3"/>
  <c r="P199" i="3"/>
  <c r="P4709" i="3"/>
  <c r="P5306" i="3"/>
  <c r="P1142" i="3"/>
  <c r="P1023" i="3"/>
  <c r="P2477" i="3"/>
  <c r="P5801" i="3"/>
  <c r="P1820" i="3"/>
  <c r="P6033" i="3"/>
  <c r="P2945" i="3"/>
  <c r="P1866" i="3"/>
  <c r="P4453" i="3"/>
  <c r="P4160" i="3"/>
  <c r="P5770" i="3"/>
  <c r="P715" i="3"/>
  <c r="P4850" i="3"/>
  <c r="P972" i="3"/>
  <c r="P4906" i="3"/>
  <c r="P2107" i="3"/>
  <c r="P3752" i="3"/>
  <c r="P3934" i="3"/>
  <c r="P3776" i="3"/>
  <c r="P1190" i="3"/>
  <c r="P6425" i="3"/>
  <c r="P1448" i="3"/>
  <c r="P6169" i="3"/>
  <c r="P718" i="3"/>
  <c r="P1677" i="3"/>
  <c r="P988" i="3"/>
  <c r="P4238" i="3"/>
  <c r="P3354" i="3"/>
  <c r="P1925" i="3"/>
  <c r="P5494" i="3"/>
  <c r="P1113" i="3"/>
  <c r="P379" i="3"/>
  <c r="P3982" i="3"/>
  <c r="P5697" i="3"/>
  <c r="P501" i="3"/>
  <c r="P3816" i="3"/>
  <c r="P5782" i="3"/>
  <c r="P1281" i="3"/>
  <c r="P146" i="3"/>
  <c r="P3433" i="3"/>
  <c r="P3084" i="3"/>
  <c r="P557" i="3"/>
  <c r="P239" i="3"/>
  <c r="P3273" i="3"/>
  <c r="P2600" i="3"/>
  <c r="P6312" i="3"/>
  <c r="P4335" i="3"/>
  <c r="P2335" i="3"/>
  <c r="P4638" i="3"/>
  <c r="P5325" i="3"/>
  <c r="P1147" i="3"/>
  <c r="P641" i="3"/>
  <c r="P4403" i="3"/>
  <c r="P3646" i="3"/>
  <c r="P5999" i="3"/>
  <c r="P6196" i="3"/>
  <c r="P3581" i="3"/>
  <c r="P2955" i="3"/>
  <c r="P5849" i="3"/>
  <c r="P1455" i="3"/>
  <c r="P5894" i="3"/>
  <c r="P6305" i="3"/>
  <c r="P4002" i="3"/>
  <c r="P891" i="3"/>
  <c r="P4092" i="3"/>
  <c r="P4754" i="3"/>
  <c r="P2539" i="3"/>
  <c r="P1482" i="3"/>
  <c r="P3923" i="3"/>
  <c r="P1515" i="3"/>
  <c r="P655" i="3"/>
  <c r="P3408" i="3"/>
  <c r="P3374" i="3"/>
  <c r="P632" i="3"/>
  <c r="P2924" i="3"/>
  <c r="P5336" i="3"/>
  <c r="P5391" i="3"/>
  <c r="P1805" i="3"/>
  <c r="P5609" i="3"/>
  <c r="P787" i="3"/>
  <c r="P5245" i="3"/>
  <c r="P3062" i="3"/>
  <c r="P3279" i="3"/>
  <c r="P1105" i="3"/>
  <c r="P4664" i="3"/>
  <c r="P3515" i="3"/>
  <c r="P1166" i="3"/>
  <c r="P1613" i="3"/>
  <c r="P6007" i="3"/>
  <c r="P4666" i="3"/>
  <c r="P2039" i="3"/>
  <c r="P827" i="3"/>
  <c r="P97" i="3"/>
  <c r="P1353" i="3"/>
  <c r="P4320" i="3"/>
  <c r="P1144" i="3"/>
  <c r="P3246" i="3"/>
  <c r="P2091" i="3"/>
  <c r="P6355" i="3"/>
  <c r="P901" i="3"/>
  <c r="P251" i="3"/>
  <c r="P3798" i="3"/>
  <c r="P4559" i="3"/>
  <c r="P2684" i="3"/>
  <c r="P5873" i="3"/>
  <c r="P2233" i="3"/>
  <c r="P5400" i="3"/>
  <c r="P3958" i="3"/>
  <c r="P4986" i="3"/>
  <c r="P4809" i="3"/>
  <c r="P2343" i="3"/>
  <c r="P493" i="3"/>
  <c r="P3233" i="3"/>
  <c r="P2777" i="3"/>
  <c r="P2974" i="3"/>
  <c r="P4221" i="3"/>
  <c r="P2334" i="3"/>
  <c r="P4715" i="3"/>
  <c r="P1563" i="3"/>
  <c r="P1151" i="3"/>
  <c r="P3920" i="3"/>
  <c r="P4659" i="3"/>
  <c r="P1699" i="3"/>
  <c r="P4862" i="3"/>
  <c r="P2156" i="3"/>
  <c r="P697" i="3"/>
  <c r="P3526" i="3"/>
  <c r="P1952" i="3"/>
  <c r="P5212" i="3"/>
  <c r="P2110" i="3"/>
  <c r="P2300" i="3"/>
  <c r="P2204" i="3"/>
  <c r="P5356" i="3"/>
  <c r="P5527" i="3"/>
  <c r="P5901" i="3"/>
  <c r="P359" i="3"/>
  <c r="P5341" i="3"/>
  <c r="P1560" i="3"/>
  <c r="P312" i="3"/>
  <c r="P1309" i="3"/>
  <c r="P3321" i="3"/>
  <c r="P129" i="3"/>
  <c r="P5773" i="3"/>
  <c r="P105" i="3"/>
  <c r="P661" i="3"/>
  <c r="P3688" i="3"/>
  <c r="P3567" i="3"/>
  <c r="P4004" i="3"/>
  <c r="P5174" i="3"/>
  <c r="P1532" i="3"/>
  <c r="P2714" i="3"/>
  <c r="P4231" i="3"/>
  <c r="P4141" i="3"/>
  <c r="P3981" i="3"/>
  <c r="P4011" i="3"/>
  <c r="P4318" i="3"/>
  <c r="P2263" i="3"/>
  <c r="P5103" i="3"/>
  <c r="P6155" i="3"/>
  <c r="P1742" i="3"/>
  <c r="P3402" i="3"/>
  <c r="P4030" i="3"/>
  <c r="P3422" i="3"/>
  <c r="P5615" i="3"/>
  <c r="P1005" i="3"/>
  <c r="P1390" i="3"/>
  <c r="P2497" i="3"/>
  <c r="P6089" i="3"/>
  <c r="P5575" i="3"/>
  <c r="P2043" i="3"/>
  <c r="P1185" i="3"/>
  <c r="P4463" i="3"/>
  <c r="P2865" i="3"/>
  <c r="P6283" i="3"/>
  <c r="P4932" i="3"/>
  <c r="P1840" i="3"/>
  <c r="P1918" i="3"/>
  <c r="P1496" i="3"/>
  <c r="P3856" i="3"/>
  <c r="P1152" i="3"/>
  <c r="P5235" i="3"/>
  <c r="P1286" i="3"/>
  <c r="P1600" i="3"/>
  <c r="P5824" i="3"/>
  <c r="P1315" i="3"/>
  <c r="P6146" i="3"/>
  <c r="P1960" i="3"/>
  <c r="P3172" i="3"/>
  <c r="P4580" i="3"/>
  <c r="P2596" i="3"/>
  <c r="P2129" i="3"/>
  <c r="P6333" i="3"/>
  <c r="P5299" i="3"/>
  <c r="P904" i="3"/>
  <c r="P5750" i="3"/>
  <c r="P1780" i="3"/>
  <c r="P3018" i="3"/>
  <c r="P4929" i="3"/>
  <c r="P1365" i="3"/>
  <c r="P2181" i="3"/>
  <c r="P4017" i="3"/>
  <c r="P6100" i="3"/>
  <c r="P651" i="3"/>
  <c r="P4425" i="3"/>
  <c r="P2274" i="3"/>
  <c r="P3850" i="3"/>
  <c r="P5752" i="3"/>
  <c r="P1127" i="3"/>
  <c r="P5319" i="3"/>
  <c r="P4037" i="3"/>
  <c r="P3134" i="3"/>
  <c r="P302" i="3"/>
  <c r="P5145" i="3"/>
  <c r="P4358" i="3"/>
  <c r="P2273" i="3"/>
  <c r="P2306" i="3"/>
  <c r="P1081" i="3"/>
  <c r="P5389" i="3"/>
  <c r="P481" i="3"/>
  <c r="P3361" i="3"/>
  <c r="P610" i="3"/>
  <c r="P1341" i="3"/>
  <c r="P3261" i="3"/>
  <c r="P3466" i="3"/>
  <c r="P514" i="3"/>
  <c r="P2969" i="3"/>
  <c r="P4968" i="3"/>
  <c r="P2461" i="3"/>
  <c r="P1437" i="3"/>
  <c r="P1901" i="3"/>
  <c r="P1402" i="3"/>
  <c r="P2312" i="3"/>
  <c r="P5159" i="3"/>
  <c r="P3913" i="3"/>
  <c r="P3732" i="3"/>
  <c r="P4262" i="3"/>
  <c r="P2886" i="3"/>
  <c r="P5361" i="3"/>
  <c r="P4094" i="3"/>
  <c r="P3054" i="3"/>
  <c r="P5231" i="3"/>
  <c r="P4899" i="3"/>
  <c r="P3440" i="3"/>
  <c r="P2179" i="3"/>
  <c r="P1816" i="3"/>
  <c r="P6122" i="3"/>
  <c r="P6457" i="3"/>
  <c r="P511" i="3"/>
  <c r="P4822" i="3"/>
  <c r="P2505" i="3"/>
  <c r="P1857" i="3"/>
  <c r="P4611" i="3"/>
  <c r="P68" i="3"/>
  <c r="P762" i="3"/>
  <c r="P1398" i="3"/>
  <c r="P1623" i="3"/>
  <c r="P4708" i="3"/>
  <c r="P680" i="3"/>
  <c r="P4470" i="3"/>
  <c r="P2160" i="3"/>
  <c r="P4286" i="3"/>
  <c r="P2126" i="3"/>
  <c r="P2120" i="3"/>
  <c r="P6404" i="3"/>
  <c r="P1154" i="3"/>
  <c r="P1717" i="3"/>
  <c r="P244" i="3"/>
  <c r="P5796" i="3"/>
  <c r="P216" i="3"/>
  <c r="P454" i="3"/>
  <c r="P5718" i="3"/>
  <c r="P1381" i="3"/>
  <c r="P425" i="3"/>
  <c r="P2150" i="3"/>
  <c r="P4059" i="3"/>
  <c r="P6002" i="3"/>
  <c r="P2678" i="3"/>
  <c r="P1721" i="3"/>
  <c r="P4173" i="3"/>
  <c r="P685" i="3"/>
  <c r="P5388" i="3"/>
  <c r="P6435" i="3"/>
  <c r="P5032" i="3"/>
  <c r="P1507" i="3"/>
  <c r="P2180" i="3"/>
  <c r="P1995" i="3"/>
  <c r="P667" i="3"/>
  <c r="P1447" i="3"/>
  <c r="P1728" i="3"/>
  <c r="P1232" i="3"/>
  <c r="P3674" i="3"/>
  <c r="P2557" i="3"/>
  <c r="P5046" i="3"/>
  <c r="P5350" i="3"/>
  <c r="P2220" i="3"/>
  <c r="P357" i="3"/>
  <c r="P1981" i="3"/>
  <c r="P449" i="3"/>
  <c r="P2009" i="3"/>
  <c r="P3709" i="3"/>
  <c r="P816" i="3"/>
  <c r="P2686" i="3"/>
  <c r="P4154" i="3"/>
  <c r="P2965" i="3"/>
  <c r="P4953" i="3"/>
  <c r="P933" i="3"/>
  <c r="P5984" i="3"/>
  <c r="P6197" i="3"/>
  <c r="P3992" i="3"/>
  <c r="P2081" i="3"/>
  <c r="P1604" i="3"/>
  <c r="P2171" i="3"/>
  <c r="P744" i="3"/>
  <c r="P5463" i="3"/>
  <c r="P2887" i="3"/>
  <c r="P811" i="3"/>
  <c r="P596" i="3"/>
  <c r="P1511" i="3"/>
  <c r="P4975" i="3"/>
  <c r="P382" i="3"/>
  <c r="P5210" i="3"/>
  <c r="P1885" i="3"/>
  <c r="P3687" i="3"/>
  <c r="P2535" i="3"/>
  <c r="P1828" i="3"/>
  <c r="P4926" i="3"/>
  <c r="P1221" i="3"/>
  <c r="P5086" i="3"/>
  <c r="P308" i="3"/>
  <c r="P2105" i="3"/>
  <c r="P4604" i="3"/>
  <c r="P4578" i="3"/>
  <c r="P4706" i="3"/>
  <c r="P1283" i="3"/>
  <c r="P1241" i="3"/>
  <c r="P6171" i="3"/>
  <c r="P6389" i="3"/>
  <c r="P4422" i="3"/>
  <c r="P4557" i="3"/>
  <c r="P2353" i="3"/>
  <c r="P4134" i="3"/>
  <c r="P4956" i="3"/>
  <c r="P1797" i="3"/>
  <c r="P1800" i="3"/>
  <c r="P455" i="3"/>
  <c r="P1618" i="3"/>
  <c r="P5845" i="3"/>
  <c r="P2975" i="3"/>
  <c r="P4683" i="3"/>
  <c r="P1708" i="3"/>
  <c r="P5804" i="3"/>
  <c r="P4177" i="3"/>
  <c r="P67" i="3"/>
  <c r="P2752" i="3"/>
  <c r="P5405" i="3"/>
  <c r="P3621" i="3"/>
  <c r="P5141" i="3"/>
  <c r="P3940" i="3"/>
  <c r="P6484" i="3"/>
  <c r="P2108" i="3"/>
  <c r="P2044" i="3"/>
  <c r="P6094" i="3"/>
  <c r="P452" i="3"/>
  <c r="P2615" i="3"/>
  <c r="P6465" i="3"/>
  <c r="P870" i="3"/>
  <c r="P256" i="3"/>
  <c r="P2277" i="3"/>
  <c r="P5408" i="3"/>
  <c r="P3091" i="3"/>
  <c r="P3918" i="3"/>
  <c r="P2499" i="3"/>
  <c r="P3204" i="3"/>
  <c r="P101" i="3"/>
  <c r="P3423" i="3"/>
  <c r="P2055" i="3"/>
  <c r="P4311" i="3"/>
  <c r="P2086" i="3"/>
  <c r="P6119" i="3"/>
  <c r="P2403" i="3"/>
  <c r="P6264" i="3"/>
  <c r="P5256" i="3"/>
  <c r="P2599" i="3"/>
  <c r="P1305" i="3"/>
  <c r="P1933" i="3"/>
  <c r="P4338" i="3"/>
  <c r="P1924" i="3"/>
  <c r="P2897" i="3"/>
  <c r="P5826" i="3"/>
  <c r="P5005" i="3"/>
  <c r="P5068" i="3"/>
  <c r="P3358" i="3"/>
  <c r="P3297" i="3"/>
  <c r="P395" i="3"/>
  <c r="P6245" i="3"/>
  <c r="P4498" i="3"/>
  <c r="P707" i="3"/>
  <c r="P5913" i="3"/>
  <c r="P4697" i="3"/>
  <c r="P1538" i="3"/>
  <c r="P2666" i="3"/>
  <c r="P617" i="3"/>
  <c r="P4467" i="3"/>
  <c r="P681" i="3"/>
  <c r="P4879" i="3"/>
  <c r="P6199" i="3"/>
  <c r="P3097" i="3"/>
  <c r="P2249" i="3"/>
  <c r="P5462" i="3"/>
  <c r="P5214" i="3"/>
  <c r="P4565" i="3"/>
  <c r="P2705" i="3"/>
  <c r="P2953" i="3"/>
  <c r="P4401" i="3"/>
  <c r="P2004" i="3"/>
  <c r="P1403" i="3"/>
  <c r="P5592" i="3"/>
  <c r="P4420" i="3"/>
  <c r="P2453" i="3"/>
  <c r="P227" i="3"/>
  <c r="P536" i="3"/>
  <c r="P2833" i="3"/>
  <c r="P3250" i="3"/>
  <c r="P4711" i="3"/>
  <c r="P1643" i="3"/>
  <c r="P2810" i="3"/>
  <c r="P1075" i="3"/>
  <c r="P1414" i="3"/>
  <c r="P2867" i="3"/>
  <c r="P6369" i="3"/>
  <c r="P3066" i="3"/>
  <c r="P5075" i="3"/>
  <c r="P1505" i="3"/>
  <c r="P5856" i="3"/>
  <c r="P3962" i="3"/>
  <c r="P6053" i="3"/>
  <c r="P215" i="3"/>
  <c r="P1033" i="3"/>
  <c r="P4900" i="3"/>
  <c r="P2147" i="3"/>
  <c r="P1518" i="3"/>
  <c r="P4657" i="3"/>
  <c r="P1639" i="3"/>
  <c r="P5556" i="3"/>
  <c r="P2046" i="3"/>
  <c r="P4794" i="3"/>
  <c r="P2656" i="3"/>
  <c r="P3496" i="3"/>
  <c r="P6087" i="3"/>
  <c r="P4334" i="3"/>
  <c r="P1529" i="3"/>
  <c r="P5036" i="3"/>
  <c r="P1716" i="3"/>
  <c r="P5811" i="3"/>
  <c r="P1709" i="3"/>
  <c r="P5646" i="3"/>
  <c r="P408" i="3"/>
  <c r="P5504" i="3"/>
  <c r="P4277" i="3"/>
  <c r="P580" i="3"/>
  <c r="P5230" i="3"/>
  <c r="P4916" i="3"/>
  <c r="P5872" i="3"/>
  <c r="P369" i="3"/>
  <c r="P5492" i="3"/>
  <c r="P2994" i="3"/>
  <c r="P538" i="3"/>
  <c r="P149" i="3"/>
  <c r="P4744" i="3"/>
  <c r="P3544" i="3"/>
  <c r="P4841" i="3"/>
  <c r="P2002" i="3"/>
  <c r="P2428" i="3"/>
  <c r="P652" i="3"/>
  <c r="P195" i="3"/>
  <c r="P1945" i="3"/>
  <c r="P940" i="3"/>
  <c r="P168" i="3"/>
  <c r="P544" i="3"/>
  <c r="P3589" i="3"/>
  <c r="P4746" i="3"/>
  <c r="P3805" i="3"/>
  <c r="P5002" i="3"/>
  <c r="P629" i="3"/>
  <c r="P2593" i="3"/>
  <c r="P4537" i="3"/>
  <c r="P1103" i="3"/>
  <c r="P587" i="3"/>
  <c r="P2767" i="3"/>
  <c r="P5378" i="3"/>
  <c r="P373" i="3"/>
  <c r="P5678" i="3"/>
  <c r="P3619" i="3"/>
  <c r="P1554" i="3"/>
  <c r="P5751" i="3"/>
  <c r="P1273" i="3"/>
  <c r="P5262" i="3"/>
  <c r="P5577" i="3"/>
  <c r="P4387" i="3"/>
  <c r="P3176" i="3"/>
  <c r="P5569" i="3"/>
  <c r="P2662" i="3"/>
  <c r="P2212" i="3"/>
  <c r="P3187" i="3"/>
  <c r="P2769" i="3"/>
  <c r="P905" i="3"/>
  <c r="P4423" i="3"/>
  <c r="P1636" i="3"/>
  <c r="P3604" i="3"/>
  <c r="P5802" i="3"/>
  <c r="P6271" i="3"/>
  <c r="P3528" i="3"/>
  <c r="P2480" i="3"/>
  <c r="P5840" i="3"/>
  <c r="P5738" i="3"/>
  <c r="P1651" i="3"/>
  <c r="P3417" i="3"/>
  <c r="P285" i="3"/>
  <c r="P4103" i="3"/>
  <c r="P1446" i="3"/>
  <c r="P6278" i="3"/>
  <c r="P2018" i="3"/>
  <c r="P3404" i="3"/>
  <c r="P5491" i="3"/>
  <c r="P677" i="3"/>
  <c r="P6270" i="3"/>
  <c r="P3349" i="3"/>
  <c r="P2850" i="3"/>
  <c r="P1379" i="3"/>
  <c r="P1351" i="3"/>
  <c r="P4594" i="3"/>
  <c r="P844" i="3"/>
  <c r="P1970" i="3"/>
  <c r="P72" i="3"/>
  <c r="P4564" i="3"/>
  <c r="P1665" i="3"/>
  <c r="P48" i="3"/>
  <c r="P1165" i="3"/>
  <c r="P4495" i="3"/>
  <c r="P2875" i="3"/>
  <c r="P2933" i="3"/>
  <c r="P786" i="3"/>
  <c r="P4799" i="3"/>
  <c r="P424" i="3"/>
  <c r="P5273" i="3"/>
  <c r="P926" i="3"/>
  <c r="P927" i="3"/>
  <c r="P1696" i="3"/>
  <c r="P818" i="3"/>
  <c r="P4615" i="3"/>
  <c r="P866" i="3"/>
  <c r="P3606" i="3"/>
  <c r="P5885" i="3"/>
  <c r="P2122" i="3"/>
  <c r="P3068" i="3"/>
  <c r="P5197" i="3"/>
  <c r="P2085" i="3"/>
  <c r="P1460" i="3"/>
  <c r="P1718" i="3"/>
  <c r="P3969" i="3"/>
  <c r="P3929" i="3"/>
  <c r="P1380" i="3"/>
  <c r="P5706" i="3"/>
  <c r="P990" i="3"/>
  <c r="P5215" i="3"/>
  <c r="P4026" i="3"/>
  <c r="P2079" i="3"/>
  <c r="P270" i="3"/>
  <c r="P1485" i="3"/>
  <c r="P5893" i="3"/>
  <c r="P190" i="3"/>
  <c r="P286" i="3"/>
  <c r="P6009" i="3"/>
  <c r="P4441" i="3"/>
  <c r="P3607" i="3"/>
  <c r="P4105" i="3"/>
  <c r="P761" i="3"/>
  <c r="P2063" i="3"/>
  <c r="P3950" i="3"/>
  <c r="P5996" i="3"/>
  <c r="P2159" i="3"/>
  <c r="P3673" i="3"/>
  <c r="P5194" i="3"/>
  <c r="P56" i="3"/>
  <c r="P5647" i="3"/>
  <c r="P5680" i="3"/>
  <c r="P5149" i="3"/>
  <c r="P2280" i="3"/>
  <c r="P2556" i="3"/>
  <c r="P3126" i="3"/>
  <c r="P5961" i="3"/>
  <c r="P4979" i="3"/>
  <c r="P1781" i="3"/>
  <c r="P1612" i="3"/>
  <c r="P2013" i="3"/>
  <c r="P377" i="3"/>
  <c r="P4041" i="3"/>
  <c r="P1584" i="3"/>
  <c r="P2246" i="3"/>
  <c r="P5927" i="3"/>
  <c r="P5434" i="3"/>
  <c r="P1664" i="3"/>
  <c r="P4162" i="3"/>
  <c r="P5308" i="3"/>
  <c r="P5191" i="3"/>
  <c r="P3169" i="3"/>
  <c r="P849" i="3"/>
  <c r="P3341" i="3"/>
  <c r="P847" i="3"/>
  <c r="P5584" i="3"/>
  <c r="P4780" i="3"/>
  <c r="P4650" i="3"/>
  <c r="P4236" i="3"/>
  <c r="P5559" i="3"/>
  <c r="P485" i="3"/>
  <c r="P237" i="3"/>
  <c r="P3625" i="3"/>
  <c r="P3706" i="3"/>
  <c r="P3454" i="3"/>
  <c r="P5888" i="3"/>
  <c r="P2434" i="3"/>
  <c r="P1126" i="3"/>
  <c r="P2640" i="3"/>
  <c r="P4792" i="3"/>
  <c r="P5042" i="3"/>
  <c r="P1358" i="3"/>
  <c r="P2225" i="3"/>
  <c r="P5946" i="3"/>
  <c r="P2485" i="3"/>
  <c r="P824" i="3"/>
  <c r="P558" i="3"/>
  <c r="P1284" i="3"/>
  <c r="P3724" i="3"/>
  <c r="P4472" i="3"/>
  <c r="P825" i="3"/>
  <c r="P6332" i="3"/>
  <c r="P2852" i="3"/>
  <c r="P4180" i="3"/>
  <c r="P3263" i="3"/>
  <c r="P5183" i="3"/>
  <c r="P4535" i="3"/>
  <c r="P4641" i="3"/>
  <c r="P6475" i="3"/>
  <c r="P5206" i="3"/>
  <c r="P1846" i="3"/>
  <c r="P5493" i="3"/>
  <c r="P1253" i="3"/>
  <c r="P212" i="3"/>
  <c r="P1533" i="3"/>
  <c r="P3777" i="3"/>
  <c r="P4253" i="3"/>
  <c r="P141" i="3"/>
  <c r="P4284" i="3"/>
  <c r="P4066" i="3"/>
  <c r="P2418" i="3"/>
  <c r="P2500" i="3"/>
  <c r="P2327" i="3"/>
  <c r="P3372" i="3"/>
  <c r="P6083" i="3"/>
  <c r="P1055" i="3"/>
  <c r="P3656" i="3"/>
  <c r="P6166" i="3"/>
  <c r="P4233" i="3"/>
  <c r="P4969" i="3"/>
  <c r="P2016" i="3"/>
  <c r="P4812" i="3"/>
  <c r="P5254" i="3"/>
  <c r="P6257" i="3"/>
  <c r="P595" i="3"/>
  <c r="P2884" i="3"/>
  <c r="P881" i="3"/>
  <c r="P3637" i="3"/>
  <c r="P1034" i="3"/>
  <c r="P346" i="3"/>
  <c r="P843" i="3"/>
  <c r="P5834" i="3"/>
  <c r="P2475" i="3"/>
  <c r="P5182" i="3"/>
  <c r="P4149" i="3"/>
  <c r="P3254" i="3"/>
  <c r="P1865" i="3"/>
  <c r="P4022" i="3"/>
  <c r="P3395" i="3"/>
  <c r="P5071" i="3"/>
  <c r="P3721" i="3"/>
  <c r="P6497" i="3"/>
  <c r="P3180" i="3"/>
  <c r="P3790" i="3"/>
  <c r="P4616" i="3"/>
  <c r="P5724" i="3"/>
  <c r="P4977" i="3"/>
  <c r="P3449" i="3"/>
  <c r="P5050" i="3"/>
  <c r="P3209" i="3"/>
  <c r="P3100" i="3"/>
  <c r="P1811" i="3"/>
  <c r="P2911" i="3"/>
  <c r="P3357" i="3"/>
  <c r="P1191" i="3"/>
  <c r="P2236" i="3"/>
  <c r="P5151" i="3"/>
  <c r="P4171" i="3"/>
  <c r="P5095" i="3"/>
  <c r="P5354" i="3"/>
  <c r="P1360" i="3"/>
  <c r="P1491" i="3"/>
  <c r="P3640" i="3"/>
  <c r="P1566" i="3"/>
  <c r="P3860" i="3"/>
  <c r="P5951" i="3"/>
  <c r="P3532" i="3"/>
  <c r="P4386" i="3"/>
  <c r="P6011" i="3"/>
  <c r="P5118" i="3"/>
  <c r="P2520" i="3"/>
  <c r="P127" i="3"/>
  <c r="P366" i="3"/>
  <c r="P119" i="3"/>
  <c r="P5899" i="3"/>
  <c r="P5083" i="3"/>
  <c r="P4974" i="3"/>
  <c r="P5200" i="3"/>
  <c r="P631" i="3"/>
  <c r="P5623" i="3"/>
  <c r="P2577" i="3"/>
  <c r="P5157" i="3"/>
  <c r="P6304" i="3"/>
  <c r="P4686" i="3"/>
  <c r="P1687" i="3"/>
  <c r="P2014" i="3"/>
  <c r="P1990" i="3"/>
  <c r="P5403" i="3"/>
  <c r="P6267" i="3"/>
  <c r="P1514" i="3"/>
  <c r="P3179" i="3"/>
  <c r="P4584" i="3"/>
  <c r="P5247" i="3"/>
  <c r="P5675" i="3"/>
  <c r="P977" i="3"/>
  <c r="P5924" i="3"/>
  <c r="P3751" i="3"/>
  <c r="P4482" i="3"/>
  <c r="P4259" i="3"/>
  <c r="P3060" i="3"/>
  <c r="P1737" i="3"/>
  <c r="P479" i="3"/>
  <c r="P1799" i="3"/>
  <c r="P1007" i="3"/>
  <c r="P5495" i="3"/>
  <c r="P633" i="3"/>
  <c r="P5827" i="3"/>
  <c r="P2642" i="3"/>
  <c r="P4737" i="3"/>
  <c r="P1522" i="3"/>
  <c r="P6135" i="3"/>
  <c r="P1400" i="3"/>
  <c r="P6318" i="3"/>
  <c r="P4591" i="3"/>
  <c r="P4216" i="3"/>
  <c r="P2330" i="3"/>
  <c r="P5819" i="3"/>
  <c r="P4724" i="3"/>
  <c r="P5188" i="3"/>
  <c r="P2939" i="3"/>
  <c r="P5895" i="3"/>
  <c r="P2464" i="3"/>
  <c r="P5573" i="3"/>
  <c r="P4868" i="3"/>
  <c r="P6218" i="3"/>
  <c r="P5249" i="3"/>
  <c r="P2998" i="3"/>
  <c r="P2919" i="3"/>
  <c r="P3325" i="3"/>
  <c r="P2622" i="3"/>
  <c r="P1999" i="3"/>
  <c r="P4303" i="3"/>
  <c r="P5098" i="3"/>
  <c r="P3119" i="3"/>
  <c r="P1808" i="3"/>
  <c r="P4497" i="3"/>
  <c r="P1991" i="3"/>
  <c r="P1577" i="3"/>
  <c r="P2601" i="3"/>
  <c r="P3952" i="3"/>
  <c r="P1200" i="3"/>
  <c r="P2370" i="3"/>
  <c r="P3598" i="3"/>
  <c r="P471" i="3"/>
  <c r="P6037" i="3"/>
  <c r="P6495" i="3"/>
  <c r="P4958" i="3"/>
  <c r="P868" i="3"/>
  <c r="P81" i="3"/>
  <c r="P535" i="3"/>
  <c r="P1111" i="3"/>
  <c r="P2340" i="3"/>
  <c r="P4468" i="3"/>
  <c r="P4363" i="3"/>
  <c r="P5710" i="3"/>
  <c r="P5599" i="3"/>
  <c r="P166" i="3"/>
  <c r="P4016" i="3"/>
  <c r="P5975" i="3"/>
  <c r="P4571" i="3"/>
  <c r="P877" i="3"/>
  <c r="P187" i="3"/>
  <c r="P2167" i="3"/>
  <c r="P2471" i="3"/>
  <c r="P1477" i="3"/>
  <c r="P2421" i="3"/>
  <c r="P3938" i="3"/>
  <c r="P5916" i="3"/>
  <c r="P4424" i="3"/>
  <c r="P3657" i="3"/>
  <c r="P4416" i="3"/>
  <c r="P2893" i="3"/>
  <c r="P2099" i="3"/>
  <c r="P6194" i="3"/>
  <c r="P3871" i="3"/>
  <c r="P2576" i="3"/>
  <c r="P2502" i="3"/>
  <c r="P6076" i="3"/>
  <c r="P2732" i="3"/>
  <c r="P4560" i="3"/>
  <c r="P1230" i="3"/>
  <c r="P4647" i="3"/>
  <c r="P5469" i="3"/>
  <c r="P5590" i="3"/>
  <c r="P649" i="3"/>
  <c r="P6133" i="3"/>
  <c r="P3107" i="3"/>
  <c r="P4957" i="3"/>
  <c r="P2297" i="3"/>
  <c r="P3040" i="3"/>
  <c r="P6486" i="3"/>
  <c r="P693" i="3"/>
  <c r="P6397" i="3"/>
  <c r="P5679" i="3"/>
  <c r="P2030" i="3"/>
  <c r="P4314" i="3"/>
  <c r="P1278" i="3"/>
  <c r="P545" i="3"/>
  <c r="P2760" i="3"/>
  <c r="P5586" i="3"/>
  <c r="P5780" i="3"/>
  <c r="P4068" i="3"/>
  <c r="P2488" i="3"/>
  <c r="P6081" i="3"/>
  <c r="P1987" i="3"/>
  <c r="P5366" i="3"/>
  <c r="P2910" i="3"/>
  <c r="P3000" i="3"/>
  <c r="P2376" i="3"/>
  <c r="P228" i="3"/>
  <c r="P6301" i="3"/>
  <c r="P555" i="3"/>
  <c r="P4159" i="3"/>
  <c r="P2934" i="3"/>
  <c r="P5540" i="3"/>
  <c r="P1734" i="3"/>
  <c r="P2061" i="3"/>
  <c r="P2022" i="3"/>
  <c r="P4005" i="3"/>
  <c r="P3870" i="3"/>
  <c r="P6254" i="3"/>
  <c r="P6149" i="3"/>
  <c r="P1841" i="3"/>
  <c r="P5087" i="3"/>
  <c r="P6285" i="3"/>
  <c r="P2109" i="3"/>
  <c r="P3943" i="3"/>
  <c r="P3935" i="3"/>
  <c r="P663" i="3"/>
  <c r="P1637" i="3"/>
  <c r="P350" i="3"/>
  <c r="P5672" i="3"/>
  <c r="P299" i="3"/>
  <c r="P2585" i="3"/>
  <c r="P3620" i="3"/>
  <c r="P4302" i="3"/>
  <c r="P5831" i="3"/>
  <c r="P5004" i="3"/>
  <c r="P5011" i="3"/>
  <c r="P3679" i="3"/>
  <c r="P2404" i="3"/>
  <c r="P1035" i="3"/>
  <c r="P4689" i="3"/>
  <c r="P5402" i="3"/>
  <c r="P3704" i="3"/>
  <c r="P3819" i="3"/>
  <c r="P5868" i="3"/>
  <c r="P1235" i="3"/>
  <c r="P6256" i="3"/>
  <c r="P3802" i="3"/>
  <c r="P1587" i="3"/>
  <c r="P1948" i="3"/>
  <c r="P1593" i="3"/>
  <c r="P4219" i="3"/>
  <c r="P658" i="3"/>
  <c r="P5889" i="3"/>
  <c r="P2201" i="3"/>
  <c r="P6349" i="3"/>
  <c r="P3186" i="3"/>
  <c r="P1898" i="3"/>
  <c r="P3560" i="3"/>
  <c r="P4228" i="3"/>
  <c r="P5583" i="3"/>
  <c r="P1724" i="3"/>
  <c r="P135" i="3"/>
  <c r="P4098" i="3"/>
  <c r="P4349" i="3"/>
  <c r="P5167" i="3"/>
  <c r="P1889" i="3"/>
  <c r="P4797" i="3"/>
  <c r="P6031" i="3"/>
  <c r="P579" i="3"/>
  <c r="P3145" i="3"/>
  <c r="P240" i="3"/>
  <c r="P5533" i="3"/>
  <c r="P2372" i="3"/>
  <c r="P5997" i="3"/>
  <c r="P958" i="3"/>
  <c r="P5574" i="3"/>
  <c r="P5160" i="3"/>
  <c r="P1955" i="3"/>
  <c r="P3291" i="3"/>
  <c r="P6150" i="3"/>
  <c r="P1880" i="3"/>
  <c r="P731" i="3"/>
  <c r="P5562" i="3"/>
  <c r="P6048" i="3"/>
  <c r="P1011" i="3"/>
  <c r="P551" i="3"/>
  <c r="P5435" i="3"/>
  <c r="P5067" i="3"/>
  <c r="P1361" i="3"/>
  <c r="P5822" i="3"/>
  <c r="P3110" i="3"/>
  <c r="P4208" i="3"/>
  <c r="P161" i="3"/>
  <c r="P2938" i="3"/>
  <c r="P611" i="3"/>
  <c r="P5013" i="3"/>
  <c r="P293" i="3"/>
  <c r="P2976" i="3"/>
  <c r="P747" i="3"/>
  <c r="P5736" i="3"/>
  <c r="P777" i="3"/>
  <c r="P2748" i="3"/>
  <c r="P4675" i="3"/>
  <c r="P1459" i="3"/>
  <c r="P3237" i="3"/>
  <c r="P265" i="3"/>
  <c r="P1257" i="3"/>
  <c r="P4400" i="3"/>
  <c r="P1773" i="3"/>
  <c r="P4086" i="3"/>
  <c r="P2977" i="3"/>
  <c r="P1201" i="3"/>
  <c r="P6153" i="3"/>
  <c r="P4247" i="3"/>
  <c r="P4912" i="3"/>
  <c r="P4169" i="3"/>
  <c r="P91" i="3"/>
  <c r="P4215" i="3"/>
  <c r="P1513" i="3"/>
  <c r="P2371" i="3"/>
  <c r="P6225" i="3"/>
  <c r="P461" i="3"/>
  <c r="P2219" i="3"/>
  <c r="P4326" i="3"/>
  <c r="P3647" i="3"/>
  <c r="P4339" i="3"/>
  <c r="P4939" i="3"/>
  <c r="P1939" i="3"/>
  <c r="P4842" i="3"/>
  <c r="P3029" i="3"/>
  <c r="P4096" i="3"/>
  <c r="P2320" i="3"/>
  <c r="P3185" i="3"/>
  <c r="P4883" i="3"/>
  <c r="P3590" i="3"/>
  <c r="P498" i="3"/>
  <c r="P5963" i="3"/>
  <c r="P5620" i="3"/>
  <c r="P222" i="3"/>
  <c r="P4502" i="3"/>
  <c r="P5458" i="3"/>
  <c r="P2927" i="3"/>
  <c r="P922" i="3"/>
  <c r="P6145" i="3"/>
  <c r="P986" i="3"/>
  <c r="P6420" i="3"/>
  <c r="P5431" i="3"/>
  <c r="P1917" i="3"/>
  <c r="P314" i="3"/>
  <c r="P3215" i="3"/>
  <c r="P2443" i="3"/>
  <c r="P3456" i="3"/>
  <c r="P3830" i="3"/>
  <c r="P679" i="3"/>
  <c r="P167" i="3"/>
  <c r="P4426" i="3"/>
  <c r="P5134" i="3"/>
  <c r="P2135" i="3"/>
  <c r="P2133" i="3"/>
  <c r="P2256" i="3"/>
  <c r="P4201" i="3"/>
  <c r="P3268" i="3"/>
  <c r="P736" i="3"/>
  <c r="P3739" i="3"/>
  <c r="P5302" i="3"/>
  <c r="P696" i="3"/>
  <c r="P3239" i="3"/>
  <c r="P3917" i="3"/>
  <c r="P4595" i="3"/>
  <c r="P5438" i="3"/>
  <c r="P5263" i="3"/>
  <c r="P4058" i="3"/>
  <c r="P1350" i="3"/>
  <c r="P4444" i="3"/>
  <c r="P5950" i="3"/>
  <c r="P4001" i="3"/>
  <c r="P2260" i="3"/>
  <c r="P2617" i="3"/>
  <c r="P516" i="3"/>
  <c r="P5126" i="3"/>
  <c r="P4962" i="3"/>
  <c r="P5324" i="3"/>
  <c r="P2864" i="3"/>
  <c r="P3951" i="3"/>
  <c r="P3432" i="3"/>
  <c r="P4661" i="3"/>
  <c r="P6074" i="3"/>
  <c r="P1013" i="3"/>
  <c r="P5401" i="3"/>
  <c r="P892" i="3"/>
  <c r="P2793" i="3"/>
  <c r="P5359" i="3"/>
  <c r="P3462" i="3"/>
  <c r="P4730" i="3"/>
  <c r="P3967" i="3"/>
  <c r="P196" i="3"/>
  <c r="P515" i="3"/>
  <c r="P1640" i="3"/>
  <c r="P1457" i="3"/>
  <c r="P4307" i="3"/>
  <c r="P4046" i="3"/>
  <c r="P5284" i="3"/>
  <c r="P637" i="3"/>
  <c r="P6164" i="3"/>
  <c r="P89" i="3"/>
  <c r="P1371" i="3"/>
  <c r="P4568" i="3"/>
  <c r="P192" i="3"/>
  <c r="P3826" i="3"/>
  <c r="P180" i="3"/>
  <c r="P3926" i="3"/>
  <c r="P3842" i="3"/>
  <c r="P2590" i="3"/>
  <c r="P1689" i="3"/>
  <c r="P3323" i="3"/>
  <c r="P1130" i="3"/>
  <c r="P3069" i="3"/>
  <c r="P3147" i="3"/>
  <c r="P5910" i="3"/>
  <c r="P2561" i="3"/>
  <c r="P5404" i="3"/>
  <c r="P1025" i="3"/>
  <c r="P5850" i="3"/>
  <c r="P400" i="3"/>
  <c r="P37" i="3"/>
  <c r="P2255" i="3"/>
  <c r="P2658" i="3"/>
  <c r="P254" i="3"/>
  <c r="P5165" i="3"/>
  <c r="P5383" i="3"/>
  <c r="P2942" i="3"/>
  <c r="P1877" i="3"/>
  <c r="P230" i="3"/>
  <c r="P3053" i="3"/>
  <c r="P1750" i="3"/>
  <c r="P4871" i="3"/>
  <c r="P4157" i="3"/>
  <c r="P5362" i="3"/>
  <c r="P1611" i="3"/>
  <c r="P2368" i="3"/>
  <c r="P4727" i="3"/>
  <c r="P5023" i="3"/>
  <c r="P1021" i="3"/>
  <c r="P6460" i="3"/>
  <c r="P2084" i="3"/>
  <c r="P3996" i="3"/>
  <c r="P1788" i="3"/>
  <c r="P2125" i="3"/>
  <c r="P2223" i="3"/>
  <c r="P1077" i="3"/>
  <c r="P2951" i="3"/>
  <c r="P3862" i="3"/>
  <c r="P3905" i="3"/>
  <c r="P1851" i="3"/>
  <c r="P2797" i="3"/>
  <c r="P5342" i="3"/>
  <c r="P6462" i="3"/>
  <c r="P4606" i="3"/>
  <c r="P4808" i="3"/>
  <c r="P6346" i="3"/>
  <c r="P609" i="3"/>
  <c r="P4485" i="3"/>
  <c r="P869" i="3"/>
  <c r="P2801" i="3"/>
  <c r="P5009" i="3"/>
  <c r="P6019" i="3"/>
  <c r="P4851" i="3"/>
  <c r="P3556" i="3"/>
  <c r="P4438" i="3"/>
  <c r="P1117" i="3"/>
  <c r="P542" i="3"/>
  <c r="P2741" i="3"/>
  <c r="P3658" i="3"/>
  <c r="P1468" i="3"/>
  <c r="P5053" i="3"/>
  <c r="P282" i="3"/>
  <c r="P2460" i="3"/>
  <c r="P512" i="3"/>
  <c r="P4067" i="3"/>
  <c r="P5690" i="3"/>
  <c r="P2607" i="3"/>
  <c r="P3768" i="3"/>
  <c r="P1516" i="3"/>
  <c r="P689" i="3"/>
  <c r="P337" i="3"/>
  <c r="P4740" i="3"/>
  <c r="P2364" i="3"/>
  <c r="P2029" i="3"/>
  <c r="P784" i="3"/>
  <c r="P6206" i="3"/>
  <c r="P4719" i="3"/>
  <c r="P3580" i="3"/>
  <c r="P1159" i="3"/>
  <c r="P836" i="3"/>
  <c r="P2045" i="3"/>
  <c r="P5548" i="3"/>
  <c r="P4492" i="3"/>
  <c r="P4943" i="3"/>
  <c r="P2625" i="3"/>
  <c r="P4034" i="3"/>
  <c r="P2623" i="3"/>
  <c r="P4982" i="3"/>
  <c r="P3352" i="3"/>
  <c r="P2785" i="3"/>
  <c r="P951" i="3"/>
  <c r="P1763" i="3"/>
  <c r="P2329" i="3"/>
  <c r="P3713" i="3"/>
  <c r="P339" i="3"/>
  <c r="P3772" i="3"/>
  <c r="P2058" i="3"/>
  <c r="P5207" i="3"/>
  <c r="P295" i="3"/>
  <c r="P2207" i="3"/>
  <c r="P3415" i="3"/>
  <c r="P3195" i="3"/>
  <c r="P2595" i="3"/>
  <c r="P2074" i="3"/>
  <c r="P472" i="3"/>
  <c r="P559" i="3"/>
  <c r="P6136" i="3"/>
  <c r="P6422" i="3"/>
  <c r="P6500" i="3"/>
  <c r="P3238" i="3"/>
  <c r="P1024" i="3"/>
  <c r="P122" i="3"/>
  <c r="P907" i="3"/>
  <c r="P3770" i="3"/>
  <c r="P1308" i="3"/>
  <c r="P5486" i="3"/>
  <c r="P3820" i="3"/>
  <c r="P5432" i="3"/>
  <c r="P2560" i="3"/>
  <c r="P1937" i="3"/>
  <c r="P3883" i="3"/>
  <c r="P3894" i="3"/>
  <c r="P1095" i="3"/>
  <c r="P3857" i="3"/>
  <c r="P4038" i="3"/>
  <c r="P5657" i="3"/>
  <c r="P817" i="3"/>
  <c r="P4961" i="3"/>
  <c r="P1084" i="3"/>
  <c r="P1210" i="3"/>
  <c r="P5485" i="3"/>
  <c r="P1291" i="3"/>
  <c r="P5955" i="3"/>
  <c r="P4193" i="3"/>
  <c r="P2430" i="3"/>
  <c r="P606" i="3"/>
  <c r="P2116" i="3"/>
  <c r="P552" i="3"/>
  <c r="P2301" i="3"/>
  <c r="P477" i="3"/>
  <c r="P5597" i="3"/>
  <c r="P214" i="3"/>
  <c r="P3514" i="3"/>
  <c r="P6453" i="3"/>
  <c r="P5686" i="3"/>
  <c r="P2026" i="3"/>
  <c r="P2482" i="3"/>
  <c r="P278" i="3"/>
  <c r="P4603" i="3"/>
  <c r="P5433" i="3"/>
  <c r="P6261" i="3"/>
  <c r="P2341" i="3"/>
  <c r="P4546" i="3"/>
  <c r="P1411" i="3"/>
  <c r="P991" i="3"/>
  <c r="P305" i="3"/>
  <c r="P3561" i="3"/>
  <c r="P4493" i="3"/>
  <c r="P6482" i="3"/>
  <c r="P1998" i="3"/>
  <c r="P2117" i="3"/>
  <c r="P6165" i="3"/>
  <c r="P1903" i="3"/>
  <c r="P326" i="3"/>
  <c r="P3334" i="3"/>
  <c r="P1156" i="3"/>
  <c r="P5531" i="3"/>
  <c r="P3474" i="3"/>
  <c r="P1475" i="3"/>
  <c r="P6200" i="3"/>
  <c r="P3013" i="3"/>
  <c r="P6487" i="3"/>
  <c r="P152" i="3"/>
  <c r="P6477" i="3"/>
  <c r="P1123" i="3"/>
  <c r="P4558" i="3"/>
  <c r="P4076" i="3"/>
  <c r="P1132" i="3"/>
  <c r="P3956" i="3"/>
  <c r="P5565" i="3"/>
  <c r="P2799" i="3"/>
  <c r="P2805" i="3"/>
  <c r="P1050" i="3"/>
  <c r="P813" i="3"/>
  <c r="P2711" i="3"/>
  <c r="P3912" i="3"/>
  <c r="P1559" i="3"/>
  <c r="P1065" i="3"/>
  <c r="P3156" i="3"/>
  <c r="P2305" i="3"/>
  <c r="P2984" i="3"/>
  <c r="P4967" i="3"/>
  <c r="P6463" i="3"/>
  <c r="P894" i="3"/>
  <c r="P2923" i="3"/>
  <c r="P5501" i="3"/>
  <c r="P1102" i="3"/>
  <c r="P2438" i="3"/>
  <c r="P2986" i="3"/>
  <c r="P1317" i="3"/>
  <c r="P5232" i="3"/>
  <c r="P1650" i="3"/>
  <c r="P5121" i="3"/>
  <c r="P3105" i="3"/>
  <c r="P4344" i="3"/>
  <c r="P4243" i="3"/>
  <c r="P797" i="3"/>
  <c r="P591" i="3"/>
  <c r="P75" i="3"/>
  <c r="P462" i="3"/>
  <c r="P488" i="3"/>
  <c r="P4544" i="3"/>
  <c r="P2140" i="3"/>
  <c r="P1231" i="3"/>
  <c r="P4268" i="3"/>
  <c r="P3695" i="3"/>
  <c r="P2106" i="3"/>
  <c r="P1267" i="3"/>
  <c r="P5113" i="3"/>
  <c r="P3420" i="3"/>
  <c r="P99" i="3"/>
  <c r="P3275" i="3"/>
  <c r="P6485" i="3"/>
  <c r="P2529" i="3"/>
  <c r="P5315" i="3"/>
  <c r="P1774" i="3"/>
  <c r="P1469" i="3"/>
  <c r="P1751" i="3"/>
  <c r="P6415" i="3"/>
  <c r="P1480" i="3"/>
  <c r="P1892" i="3"/>
  <c r="P4196" i="3"/>
  <c r="P3142" i="3"/>
  <c r="P2346" i="3"/>
  <c r="P4445" i="3"/>
  <c r="P2952" i="3"/>
  <c r="P603" i="3"/>
  <c r="P3944" i="3"/>
  <c r="P3223" i="3"/>
  <c r="P397" i="3"/>
  <c r="P428" i="3"/>
  <c r="P23" i="3"/>
  <c r="P5681" i="3"/>
  <c r="P1040" i="3"/>
  <c r="P2302" i="3"/>
  <c r="P5962" i="3"/>
  <c r="P5242" i="3"/>
  <c r="P846" i="3"/>
  <c r="P3359" i="3"/>
  <c r="P2895" i="3"/>
  <c r="P2604" i="3"/>
  <c r="P5318" i="3"/>
  <c r="P4348" i="3"/>
  <c r="P4837" i="3"/>
  <c r="P5062" i="3"/>
  <c r="P1671" i="3"/>
  <c r="P6344" i="3"/>
  <c r="P3486" i="3"/>
  <c r="P5607" i="3"/>
  <c r="P3504" i="3"/>
  <c r="P6368" i="3"/>
  <c r="P1316" i="3"/>
  <c r="P3090" i="3"/>
  <c r="P5280" i="3"/>
  <c r="P245" i="3"/>
  <c r="P4164" i="3"/>
  <c r="P4756" i="3"/>
  <c r="P935" i="3"/>
  <c r="P2409" i="3"/>
  <c r="P2145" i="3"/>
  <c r="P5753" i="3"/>
  <c r="P1498" i="3"/>
  <c r="P2571" i="3"/>
  <c r="P5442" i="3"/>
  <c r="P1556" i="3"/>
  <c r="P5530" i="3"/>
  <c r="P3024" i="3"/>
  <c r="P4459" i="3"/>
  <c r="P5554" i="3"/>
  <c r="P4582" i="3"/>
  <c r="P3401" i="3"/>
  <c r="P3330" i="3"/>
  <c r="P2361" i="3"/>
  <c r="P1810" i="3"/>
  <c r="P2892" i="3"/>
  <c r="P2463" i="3"/>
  <c r="P5255" i="3"/>
  <c r="P6177" i="3"/>
  <c r="P4863" i="3"/>
  <c r="P5904" i="3"/>
  <c r="P2508" i="3"/>
  <c r="P1187" i="3"/>
  <c r="P2389" i="3"/>
  <c r="P4384" i="3"/>
  <c r="P3322" i="3"/>
  <c r="P2555" i="3"/>
  <c r="P5047" i="3"/>
  <c r="P5701" i="3"/>
  <c r="P4237" i="3"/>
  <c r="P3927" i="3"/>
  <c r="P4946" i="3"/>
  <c r="P5785" i="3"/>
  <c r="P1762" i="3"/>
  <c r="P3281" i="3"/>
  <c r="P1967" i="3"/>
  <c r="P5236" i="3"/>
  <c r="P2950" i="3"/>
  <c r="P6410" i="3"/>
  <c r="P6041" i="3"/>
  <c r="P3144" i="3"/>
  <c r="P5762" i="3"/>
  <c r="P446" i="3"/>
  <c r="P2089" i="3"/>
  <c r="P5220" i="3"/>
  <c r="P1266" i="3"/>
  <c r="P6167" i="3"/>
  <c r="P2755" i="3"/>
  <c r="P5536" i="3"/>
  <c r="P5271" i="3"/>
  <c r="P5947" i="3"/>
  <c r="P5769" i="3"/>
  <c r="P4452" i="3"/>
  <c r="P3931" i="3"/>
  <c r="P6038" i="3"/>
  <c r="P1078" i="3"/>
  <c r="P2889" i="3"/>
  <c r="P3272" i="3"/>
  <c r="P6268" i="3"/>
  <c r="P1229" i="3"/>
  <c r="P5189" i="3"/>
  <c r="P1153" i="3"/>
  <c r="P3729" i="3"/>
  <c r="P5960" i="3"/>
  <c r="P4032" i="3"/>
  <c r="P3936" i="3"/>
  <c r="P419" i="3"/>
  <c r="P5064" i="3"/>
  <c r="P1244" i="3"/>
  <c r="P5668" i="3"/>
  <c r="P1868" i="3"/>
  <c r="P4255" i="3"/>
  <c r="P3168" i="3"/>
  <c r="P3665" i="3"/>
  <c r="P3717" i="3"/>
  <c r="P5860" i="3"/>
  <c r="P5252" i="3"/>
  <c r="P1280" i="3"/>
  <c r="P6335" i="3"/>
  <c r="P2639" i="3"/>
  <c r="P5524" i="3"/>
  <c r="P4858" i="3"/>
  <c r="P3112" i="3"/>
  <c r="P4340" i="3"/>
  <c r="P886" i="3"/>
  <c r="P622" i="3"/>
  <c r="P2553" i="3"/>
  <c r="P2972" i="3"/>
  <c r="P2209" i="3"/>
  <c r="P3468" i="3"/>
  <c r="P539" i="3"/>
  <c r="P3769" i="3"/>
  <c r="P2290" i="3"/>
  <c r="P15" i="3"/>
  <c r="P1683" i="3"/>
  <c r="P742" i="3"/>
  <c r="P5498" i="3"/>
  <c r="P3388" i="3"/>
  <c r="P1387" i="3"/>
  <c r="P2845" i="3"/>
  <c r="P5866" i="3"/>
  <c r="P5794" i="3"/>
  <c r="P2405" i="3"/>
  <c r="P2738" i="3"/>
  <c r="P4282" i="3"/>
  <c r="P4921" i="3"/>
  <c r="P3497" i="3"/>
  <c r="P2991" i="3"/>
  <c r="P3399" i="3"/>
  <c r="P3051" i="3"/>
  <c r="P2237" i="3"/>
  <c r="P943" i="3"/>
  <c r="P4382" i="3"/>
  <c r="P2949" i="3"/>
  <c r="P1186" i="3"/>
  <c r="P4263" i="3"/>
  <c r="P6493" i="3"/>
  <c r="P6444" i="3"/>
  <c r="P2279" i="3"/>
  <c r="P3933" i="3"/>
  <c r="P1853" i="3"/>
  <c r="P5816" i="3"/>
  <c r="P4139" i="3"/>
  <c r="P2798" i="3"/>
  <c r="P4877" i="3"/>
  <c r="P1888" i="3"/>
  <c r="P3661" i="3"/>
  <c r="P3617" i="3"/>
  <c r="P3521" i="3"/>
  <c r="P2399" i="3"/>
  <c r="P2095" i="3"/>
  <c r="P2158" i="3"/>
  <c r="P3691" i="3"/>
  <c r="P5783" i="3"/>
  <c r="P31" i="3"/>
  <c r="P4279" i="3"/>
  <c r="P2671" i="3"/>
  <c r="P3493" i="3"/>
  <c r="P4732" i="3"/>
  <c r="P4202" i="3"/>
  <c r="P4158" i="3"/>
  <c r="P1109" i="3"/>
  <c r="P492" i="3"/>
  <c r="P317" i="3"/>
  <c r="P1476" i="3"/>
  <c r="P6130" i="3"/>
  <c r="P383" i="3"/>
  <c r="P4520" i="3"/>
  <c r="P3813" i="3"/>
  <c r="P3597" i="3"/>
  <c r="P447" i="3"/>
  <c r="P4761" i="3"/>
  <c r="P5122" i="3"/>
  <c r="P2829" i="3"/>
  <c r="P4074" i="3"/>
  <c r="P628" i="3"/>
  <c r="P5579" i="3"/>
  <c r="P5610" i="3"/>
  <c r="P1114" i="3"/>
  <c r="P5605" i="3"/>
  <c r="P1486" i="3"/>
  <c r="P4366" i="3"/>
  <c r="P2979" i="3"/>
  <c r="P3197" i="3"/>
  <c r="P5419" i="3"/>
  <c r="P6003" i="3"/>
  <c r="P5217" i="3"/>
  <c r="P3807" i="3"/>
  <c r="P13" i="3"/>
  <c r="P4212" i="3"/>
  <c r="P845" i="3"/>
  <c r="P1454" i="3"/>
  <c r="P5853" i="3"/>
  <c r="P1975" i="3"/>
  <c r="P1790" i="3"/>
  <c r="P2402" i="3"/>
  <c r="P2702" i="3"/>
  <c r="P775" i="3"/>
  <c r="P6077" i="3"/>
  <c r="P4788" i="3"/>
  <c r="P6044" i="3"/>
  <c r="P792" i="3"/>
  <c r="P2917" i="3"/>
  <c r="P4267" i="3"/>
  <c r="P6385" i="3"/>
  <c r="P3351" i="3"/>
  <c r="P5282" i="3"/>
  <c r="P1555" i="3"/>
  <c r="P3136" i="3"/>
  <c r="P4848" i="3"/>
  <c r="P2880" i="3"/>
  <c r="P1821" i="3"/>
  <c r="P6193" i="3"/>
  <c r="P2812" i="3"/>
  <c r="P593" i="3"/>
  <c r="P4905" i="3"/>
  <c r="P5181" i="3"/>
  <c r="P1046" i="3"/>
  <c r="P4042" i="3"/>
  <c r="P5546" i="3"/>
  <c r="P4750" i="3"/>
  <c r="P6338" i="3"/>
  <c r="P5764" i="3"/>
  <c r="P5337" i="3"/>
  <c r="P246" i="3"/>
  <c r="P1389" i="3"/>
  <c r="P2024" i="3"/>
  <c r="P61" i="3"/>
  <c r="P5343" i="3"/>
  <c r="P178" i="3"/>
  <c r="P451" i="3"/>
  <c r="P4083" i="3"/>
  <c r="P57" i="3"/>
  <c r="P3459" i="3"/>
  <c r="P6070" i="3"/>
  <c r="P5190" i="3"/>
  <c r="P1770" i="3"/>
  <c r="P1739" i="3"/>
  <c r="P3242" i="3"/>
  <c r="P5307" i="3"/>
  <c r="P766" i="3"/>
  <c r="P3949" i="3"/>
  <c r="P294" i="3"/>
  <c r="P2533" i="3"/>
  <c r="P1862" i="3"/>
  <c r="P5043" i="3"/>
  <c r="M2533" i="3"/>
  <c r="N2533" i="3" s="1"/>
  <c r="O2533" i="3" s="1"/>
  <c r="M1862" i="3"/>
  <c r="N1862" i="3" s="1"/>
  <c r="O1862" i="3" s="1"/>
  <c r="M1807" i="3"/>
  <c r="N1807" i="3" s="1"/>
  <c r="O1807" i="3" s="1"/>
  <c r="M1434" i="3"/>
  <c r="N1434" i="3" s="1"/>
  <c r="O1434" i="3" s="1"/>
  <c r="M2388" i="3"/>
  <c r="N2388" i="3" s="1"/>
  <c r="O2388" i="3" s="1"/>
  <c r="M6222" i="3"/>
  <c r="N6222" i="3" s="1"/>
  <c r="O6222" i="3" s="1"/>
  <c r="M2191" i="3"/>
  <c r="N2191" i="3" s="1"/>
  <c r="O2191" i="3" s="1"/>
  <c r="M2532" i="3"/>
  <c r="N2532" i="3" s="1"/>
  <c r="O2532" i="3" s="1"/>
  <c r="M3155" i="3"/>
  <c r="N3155" i="3" s="1"/>
  <c r="O3155" i="3" s="1"/>
  <c r="M98" i="3"/>
  <c r="N98" i="3" s="1"/>
  <c r="O98" i="3" s="1"/>
  <c r="M4211" i="3"/>
  <c r="N4211" i="3" s="1"/>
  <c r="O4211" i="3" s="1"/>
  <c r="M4694" i="3"/>
  <c r="N4694" i="3" s="1"/>
  <c r="O4694" i="3" s="1"/>
  <c r="M4347" i="3"/>
  <c r="N4347" i="3" s="1"/>
  <c r="O4347" i="3" s="1"/>
  <c r="M2259" i="3"/>
  <c r="N2259" i="3" s="1"/>
  <c r="O2259" i="3" s="1"/>
  <c r="M6479" i="3"/>
  <c r="N6479" i="3" s="1"/>
  <c r="O6479" i="3" s="1"/>
  <c r="M5925" i="3"/>
  <c r="M6023" i="3"/>
  <c r="N6023" i="3" s="1"/>
  <c r="O6023" i="3" s="1"/>
  <c r="M2183" i="3"/>
  <c r="N2183" i="3" s="1"/>
  <c r="O2183" i="3" s="1"/>
  <c r="M6424" i="3"/>
  <c r="N6424" i="3" s="1"/>
  <c r="O6424" i="3" s="1"/>
  <c r="M976" i="3"/>
  <c r="N976" i="3" s="1"/>
  <c r="O976" i="3" s="1"/>
  <c r="M860" i="3"/>
  <c r="N860" i="3" s="1"/>
  <c r="O860" i="3" s="1"/>
  <c r="M2826" i="3"/>
  <c r="N2826" i="3" s="1"/>
  <c r="O2826" i="3" s="1"/>
  <c r="M2651" i="3"/>
  <c r="N2651" i="3" s="1"/>
  <c r="O2651" i="3" s="1"/>
  <c r="M3476" i="3"/>
  <c r="N3476" i="3" s="1"/>
  <c r="O3476" i="3" s="1"/>
  <c r="M5702" i="3"/>
  <c r="N5702" i="3" s="1"/>
  <c r="O5702" i="3" s="1"/>
  <c r="M6295" i="3"/>
  <c r="N6295" i="3" s="1"/>
  <c r="O6295" i="3" s="1"/>
  <c r="M6142" i="3"/>
  <c r="N6142" i="3" s="1"/>
  <c r="O6142" i="3" s="1"/>
  <c r="M2521" i="3"/>
  <c r="N2521" i="3" s="1"/>
  <c r="O2521" i="3" s="1"/>
  <c r="M4759" i="3"/>
  <c r="N4759" i="3" s="1"/>
  <c r="O4759" i="3" s="1"/>
  <c r="M5712" i="3"/>
  <c r="N5712" i="3" s="1"/>
  <c r="O5712" i="3" s="1"/>
  <c r="M1680" i="3"/>
  <c r="N1680" i="3" s="1"/>
  <c r="O1680" i="3" s="1"/>
  <c r="M4325" i="3"/>
  <c r="N4325" i="3" s="1"/>
  <c r="O4325" i="3" s="1"/>
  <c r="M1648" i="3"/>
  <c r="N1648" i="3" s="1"/>
  <c r="O1648" i="3" s="1"/>
  <c r="M96" i="3"/>
  <c r="N96" i="3" s="1"/>
  <c r="O96" i="3" s="1"/>
  <c r="M3313" i="3"/>
  <c r="N3313" i="3" s="1"/>
  <c r="O3313" i="3" s="1"/>
  <c r="M1977" i="3"/>
  <c r="N1977" i="3" s="1"/>
  <c r="O1977" i="3" s="1"/>
  <c r="M4509" i="3"/>
  <c r="N4509" i="3" s="1"/>
  <c r="O4509" i="3" s="1"/>
  <c r="M1581" i="3"/>
  <c r="N1581" i="3" s="1"/>
  <c r="O1581" i="3" s="1"/>
  <c r="M2447" i="3"/>
  <c r="N2447" i="3" s="1"/>
  <c r="O2447" i="3" s="1"/>
  <c r="M1062" i="3"/>
  <c r="N1062" i="3" s="1"/>
  <c r="O1062" i="3" s="1"/>
  <c r="M2572" i="3"/>
  <c r="N2572" i="3" s="1"/>
  <c r="O2572" i="3" s="1"/>
  <c r="M3731" i="3"/>
  <c r="N3731" i="3" s="1"/>
  <c r="O3731" i="3" s="1"/>
  <c r="M769" i="3"/>
  <c r="N769" i="3" s="1"/>
  <c r="O769" i="3" s="1"/>
  <c r="M949" i="3"/>
  <c r="N949" i="3" s="1"/>
  <c r="O949" i="3" s="1"/>
  <c r="M4692" i="3"/>
  <c r="N4692" i="3" s="1"/>
  <c r="O4692" i="3" s="1"/>
  <c r="M1904" i="3"/>
  <c r="N1904" i="3" s="1"/>
  <c r="O1904" i="3" s="1"/>
  <c r="M2762" i="3"/>
  <c r="M4776" i="3"/>
  <c r="N4776" i="3" s="1"/>
  <c r="O4776" i="3" s="1"/>
  <c r="M2519" i="3"/>
  <c r="N2519" i="3" s="1"/>
  <c r="O2519" i="3" s="1"/>
  <c r="M1534" i="3"/>
  <c r="N1534" i="3" s="1"/>
  <c r="O1534" i="3" s="1"/>
  <c r="M5700" i="3"/>
  <c r="N5700" i="3" s="1"/>
  <c r="O5700" i="3" s="1"/>
  <c r="M4566" i="3"/>
  <c r="N4566" i="3" s="1"/>
  <c r="O4566" i="3" s="1"/>
  <c r="M997" i="3"/>
  <c r="N997" i="3" s="1"/>
  <c r="O997" i="3" s="1"/>
  <c r="M2882" i="3"/>
  <c r="N2882" i="3" s="1"/>
  <c r="O2882" i="3" s="1"/>
  <c r="M330" i="3"/>
  <c r="N330" i="3" s="1"/>
  <c r="O330" i="3" s="1"/>
  <c r="M318" i="3"/>
  <c r="N318" i="3" s="1"/>
  <c r="O318" i="3" s="1"/>
  <c r="M4362" i="3"/>
  <c r="N4362" i="3" s="1"/>
  <c r="O4362" i="3" s="1"/>
  <c r="M4710" i="3"/>
  <c r="N4710" i="3" s="1"/>
  <c r="O4710" i="3" s="1"/>
  <c r="M2186" i="3"/>
  <c r="N2186" i="3" s="1"/>
  <c r="O2186" i="3" s="1"/>
  <c r="M5082" i="3"/>
  <c r="N5082" i="3" s="1"/>
  <c r="O5082" i="3" s="1"/>
  <c r="M656" i="3"/>
  <c r="N656" i="3" s="1"/>
  <c r="O656" i="3" s="1"/>
  <c r="M723" i="3"/>
  <c r="M319" i="3"/>
  <c r="N319" i="3" s="1"/>
  <c r="O319" i="3" s="1"/>
  <c r="M4110" i="3"/>
  <c r="N4110" i="3" s="1"/>
  <c r="O4110" i="3" s="1"/>
  <c r="M4843" i="3"/>
  <c r="N4843" i="3" s="1"/>
  <c r="O4843" i="3" s="1"/>
  <c r="M4707" i="3"/>
  <c r="N4707" i="3" s="1"/>
  <c r="O4707" i="3" s="1"/>
  <c r="M2718" i="3"/>
  <c r="N2718" i="3" s="1"/>
  <c r="O2718" i="3" s="1"/>
  <c r="M944" i="3"/>
  <c r="N944" i="3" s="1"/>
  <c r="O944" i="3" s="1"/>
  <c r="M2456" i="3"/>
  <c r="N2456" i="3" s="1"/>
  <c r="O2456" i="3" s="1"/>
  <c r="M2558" i="3"/>
  <c r="N2558" i="3" s="1"/>
  <c r="O2558" i="3" s="1"/>
  <c r="M3465" i="3"/>
  <c r="N3465" i="3" s="1"/>
  <c r="O3465" i="3" s="1"/>
  <c r="M2660" i="3"/>
  <c r="N2660" i="3" s="1"/>
  <c r="O2660" i="3" s="1"/>
  <c r="M1670" i="3"/>
  <c r="N1670" i="3" s="1"/>
  <c r="O1670" i="3" s="1"/>
  <c r="M1343" i="3"/>
  <c r="N1343" i="3" s="1"/>
  <c r="O1343" i="3" s="1"/>
  <c r="M5437" i="3"/>
  <c r="N5437" i="3" s="1"/>
  <c r="O5437" i="3" s="1"/>
  <c r="M3608" i="3"/>
  <c r="N3608" i="3" s="1"/>
  <c r="O3608" i="3" s="1"/>
  <c r="M4833" i="3"/>
  <c r="N4833" i="3" s="1"/>
  <c r="O4833" i="3" s="1"/>
  <c r="M1986" i="3"/>
  <c r="M2261" i="3"/>
  <c r="N2261" i="3" s="1"/>
  <c r="O2261" i="3" s="1"/>
  <c r="M4897" i="3"/>
  <c r="N4897" i="3" s="1"/>
  <c r="O4897" i="3" s="1"/>
  <c r="M1706" i="3"/>
  <c r="N1706" i="3" s="1"/>
  <c r="O1706" i="3" s="1"/>
  <c r="M3710" i="3"/>
  <c r="N3710" i="3" s="1"/>
  <c r="O3710" i="3" s="1"/>
  <c r="M4827" i="3"/>
  <c r="N4827" i="3" s="1"/>
  <c r="O4827" i="3" s="1"/>
  <c r="M6395" i="3"/>
  <c r="N6395" i="3" s="1"/>
  <c r="O6395" i="3" s="1"/>
  <c r="M888" i="3"/>
  <c r="N888" i="3" s="1"/>
  <c r="O888" i="3" s="1"/>
  <c r="M3015" i="3"/>
  <c r="N3015" i="3" s="1"/>
  <c r="O3015" i="3" s="1"/>
  <c r="M1547" i="3"/>
  <c r="N1547" i="3" s="1"/>
  <c r="O1547" i="3" s="1"/>
  <c r="M2709" i="3"/>
  <c r="N2709" i="3" s="1"/>
  <c r="O2709" i="3" s="1"/>
  <c r="M2060" i="3"/>
  <c r="N2060" i="3" s="1"/>
  <c r="O2060" i="3" s="1"/>
  <c r="M2881" i="3"/>
  <c r="N2881" i="3" s="1"/>
  <c r="O2881" i="3" s="1"/>
  <c r="M1249" i="3"/>
  <c r="N1249" i="3" s="1"/>
  <c r="O1249" i="3" s="1"/>
  <c r="M4514" i="3"/>
  <c r="N4514" i="3" s="1"/>
  <c r="O4514" i="3" s="1"/>
  <c r="M5334" i="3"/>
  <c r="N5334" i="3" s="1"/>
  <c r="O5334" i="3" s="1"/>
  <c r="M4714" i="3"/>
  <c r="M5367" i="3"/>
  <c r="N5367" i="3" s="1"/>
  <c r="O5367" i="3" s="1"/>
  <c r="M6080" i="3"/>
  <c r="N6080" i="3" s="1"/>
  <c r="O6080" i="3" s="1"/>
  <c r="M3289" i="3"/>
  <c r="N3289" i="3" s="1"/>
  <c r="O3289" i="3" s="1"/>
  <c r="M1345" i="3"/>
  <c r="N1345" i="3" s="1"/>
  <c r="O1345" i="3" s="1"/>
  <c r="M5128" i="3"/>
  <c r="N5128" i="3" s="1"/>
  <c r="O5128" i="3" s="1"/>
  <c r="M837" i="3"/>
  <c r="N837" i="3" s="1"/>
  <c r="O837" i="3" s="1"/>
  <c r="M2907" i="3"/>
  <c r="N2907" i="3" s="1"/>
  <c r="O2907" i="3" s="1"/>
  <c r="M2083" i="3"/>
  <c r="N2083" i="3" s="1"/>
  <c r="O2083" i="3" s="1"/>
  <c r="M355" i="3"/>
  <c r="N355" i="3" s="1"/>
  <c r="O355" i="3" s="1"/>
  <c r="M5726" i="3"/>
  <c r="N5726" i="3" s="1"/>
  <c r="O5726" i="3" s="1"/>
  <c r="M2177" i="3"/>
  <c r="N2177" i="3" s="1"/>
  <c r="O2177" i="3" s="1"/>
  <c r="M2197" i="3"/>
  <c r="N2197" i="3" s="1"/>
  <c r="O2197" i="3" s="1"/>
  <c r="M3794" i="3"/>
  <c r="N3794" i="3" s="1"/>
  <c r="O3794" i="3" s="1"/>
  <c r="M2851" i="3"/>
  <c r="N2851" i="3" s="1"/>
  <c r="O2851" i="3" s="1"/>
  <c r="M2345" i="3"/>
  <c r="N2345" i="3" s="1"/>
  <c r="O2345" i="3" s="1"/>
  <c r="M4854" i="3"/>
  <c r="M6408" i="3"/>
  <c r="N6408" i="3" s="1"/>
  <c r="O6408" i="3" s="1"/>
  <c r="M518" i="3"/>
  <c r="N518" i="3" s="1"/>
  <c r="O518" i="3" s="1"/>
  <c r="M6364" i="3"/>
  <c r="N6364" i="3" s="1"/>
  <c r="O6364" i="3" s="1"/>
  <c r="M909" i="3"/>
  <c r="N909" i="3" s="1"/>
  <c r="O909" i="3" s="1"/>
  <c r="M5223" i="3"/>
  <c r="N5223" i="3" s="1"/>
  <c r="O5223" i="3" s="1"/>
  <c r="M320" i="3"/>
  <c r="N320" i="3" s="1"/>
  <c r="O320" i="3" s="1"/>
  <c r="M2789" i="3"/>
  <c r="N2789" i="3" s="1"/>
  <c r="O2789" i="3" s="1"/>
  <c r="M1428" i="3"/>
  <c r="N1428" i="3" s="1"/>
  <c r="O1428" i="3" s="1"/>
  <c r="M4945" i="3"/>
  <c r="N4945" i="3" s="1"/>
  <c r="O4945" i="3" s="1"/>
  <c r="M3200" i="3"/>
  <c r="N3200" i="3" s="1"/>
  <c r="O3200" i="3" s="1"/>
  <c r="M6255" i="3"/>
  <c r="N6255" i="3" s="1"/>
  <c r="O6255" i="3" s="1"/>
  <c r="M6378" i="3"/>
  <c r="N6378" i="3" s="1"/>
  <c r="O6378" i="3" s="1"/>
  <c r="M2254" i="3"/>
  <c r="N2254" i="3" s="1"/>
  <c r="O2254" i="3" s="1"/>
  <c r="M2966" i="3"/>
  <c r="N2966" i="3" s="1"/>
  <c r="O2966" i="3" s="1"/>
  <c r="M3707" i="3"/>
  <c r="N3707" i="3" s="1"/>
  <c r="O3707" i="3" s="1"/>
  <c r="M3475" i="3"/>
  <c r="M5976" i="3"/>
  <c r="N5976" i="3" s="1"/>
  <c r="O5976" i="3" s="1"/>
  <c r="M4229" i="3"/>
  <c r="N4229" i="3" s="1"/>
  <c r="O4229" i="3" s="1"/>
  <c r="M3063" i="3"/>
  <c r="N3063" i="3" s="1"/>
  <c r="O3063" i="3" s="1"/>
  <c r="M3173" i="3"/>
  <c r="N3173" i="3" s="1"/>
  <c r="O3173" i="3" s="1"/>
  <c r="M102" i="3"/>
  <c r="N102" i="3" s="1"/>
  <c r="O102" i="3" s="1"/>
  <c r="M5233" i="3"/>
  <c r="N5233" i="3" s="1"/>
  <c r="O5233" i="3" s="1"/>
  <c r="M3990" i="3"/>
  <c r="N3990" i="3" s="1"/>
  <c r="O3990" i="3" s="1"/>
  <c r="M2317" i="3"/>
  <c r="N2317" i="3" s="1"/>
  <c r="O2317" i="3" s="1"/>
  <c r="M2435" i="3"/>
  <c r="N2435" i="3" s="1"/>
  <c r="O2435" i="3" s="1"/>
  <c r="M5099" i="3"/>
  <c r="N5099" i="3" s="1"/>
  <c r="O5099" i="3" s="1"/>
  <c r="M618" i="3"/>
  <c r="N618" i="3" s="1"/>
  <c r="O618" i="3" s="1"/>
  <c r="M2584" i="3"/>
  <c r="N2584" i="3" s="1"/>
  <c r="O2584" i="3" s="1"/>
  <c r="M2445" i="3"/>
  <c r="N2445" i="3" s="1"/>
  <c r="O2445" i="3" s="1"/>
  <c r="M3836" i="3"/>
  <c r="N3836" i="3" s="1"/>
  <c r="O3836" i="3" s="1"/>
  <c r="M5140" i="3"/>
  <c r="N5140" i="3" s="1"/>
  <c r="O5140" i="3" s="1"/>
  <c r="M6156" i="3"/>
  <c r="M3104" i="3"/>
  <c r="N3104" i="3" s="1"/>
  <c r="O3104" i="3" s="1"/>
  <c r="M6316" i="3"/>
  <c r="N6316" i="3" s="1"/>
  <c r="O6316" i="3" s="1"/>
  <c r="M3930" i="3"/>
  <c r="N3930" i="3" s="1"/>
  <c r="O3930" i="3" s="1"/>
  <c r="M1744" i="3"/>
  <c r="N1744" i="3" s="1"/>
  <c r="O1744" i="3" s="1"/>
  <c r="M2643" i="3"/>
  <c r="N2643" i="3" s="1"/>
  <c r="O2643" i="3" s="1"/>
  <c r="M703" i="3"/>
  <c r="N703" i="3" s="1"/>
  <c r="O703" i="3" s="1"/>
  <c r="M1042" i="3"/>
  <c r="N1042" i="3" s="1"/>
  <c r="O1042" i="3" s="1"/>
  <c r="M3070" i="3"/>
  <c r="N3070" i="3" s="1"/>
  <c r="O3070" i="3" s="1"/>
  <c r="M1834" i="3"/>
  <c r="N1834" i="3" s="1"/>
  <c r="O1834" i="3" s="1"/>
  <c r="M4552" i="3"/>
  <c r="N4552" i="3" s="1"/>
  <c r="O4552" i="3" s="1"/>
  <c r="M3425" i="3"/>
  <c r="N3425" i="3" s="1"/>
  <c r="O3425" i="3" s="1"/>
  <c r="M5683" i="3"/>
  <c r="N5683" i="3" s="1"/>
  <c r="O5683" i="3" s="1"/>
  <c r="M4593" i="3"/>
  <c r="N4593" i="3" s="1"/>
  <c r="O4593" i="3" s="1"/>
  <c r="M5135" i="3"/>
  <c r="N5135" i="3" s="1"/>
  <c r="O5135" i="3" s="1"/>
  <c r="M616" i="3"/>
  <c r="N616" i="3" s="1"/>
  <c r="O616" i="3" s="1"/>
  <c r="M3698" i="3"/>
  <c r="M1896" i="3"/>
  <c r="N1896" i="3" s="1"/>
  <c r="O1896" i="3" s="1"/>
  <c r="M4122" i="3"/>
  <c r="N4122" i="3" s="1"/>
  <c r="O4122" i="3" s="1"/>
  <c r="M1944" i="3"/>
  <c r="N1944" i="3" s="1"/>
  <c r="O1944" i="3" s="1"/>
  <c r="M403" i="3"/>
  <c r="N403" i="3" s="1"/>
  <c r="O403" i="3" s="1"/>
  <c r="M810" i="3"/>
  <c r="N810" i="3" s="1"/>
  <c r="O810" i="3" s="1"/>
  <c r="M910" i="3"/>
  <c r="N910" i="3" s="1"/>
  <c r="O910" i="3" s="1"/>
  <c r="M3886" i="3"/>
  <c r="N3886" i="3" s="1"/>
  <c r="O3886" i="3" s="1"/>
  <c r="M4127" i="3"/>
  <c r="N4127" i="3" s="1"/>
  <c r="O4127" i="3" s="1"/>
  <c r="M672" i="3"/>
  <c r="N672" i="3" s="1"/>
  <c r="O672" i="3" s="1"/>
  <c r="M1930" i="3"/>
  <c r="N1930" i="3" s="1"/>
  <c r="O1930" i="3" s="1"/>
  <c r="M402" i="3"/>
  <c r="N402" i="3" s="1"/>
  <c r="O402" i="3" s="1"/>
  <c r="M5410" i="3"/>
  <c r="N5410" i="3" s="1"/>
  <c r="O5410" i="3" s="1"/>
  <c r="M999" i="3"/>
  <c r="N999" i="3" s="1"/>
  <c r="O999" i="3" s="1"/>
  <c r="M8" i="3"/>
  <c r="N8" i="3" s="1"/>
  <c r="O8" i="3" s="1"/>
  <c r="M4698" i="3"/>
  <c r="M3605" i="3"/>
  <c r="N3605" i="3" s="1"/>
  <c r="O3605" i="3" s="1"/>
  <c r="M1218" i="3"/>
  <c r="N1218" i="3" s="1"/>
  <c r="O1218" i="3" s="1"/>
  <c r="M543" i="3"/>
  <c r="N543" i="3" s="1"/>
  <c r="O543" i="3" s="1"/>
  <c r="M3668" i="3"/>
  <c r="N3668" i="3" s="1"/>
  <c r="O3668" i="3" s="1"/>
  <c r="M3979" i="3"/>
  <c r="N3979" i="3" s="1"/>
  <c r="O3979" i="3" s="1"/>
  <c r="M3046" i="3"/>
  <c r="N3046" i="3" s="1"/>
  <c r="O3046" i="3" s="1"/>
  <c r="M2248" i="3"/>
  <c r="N2248" i="3" s="1"/>
  <c r="O2248" i="3" s="1"/>
  <c r="M1928" i="3"/>
  <c r="N1928" i="3" s="1"/>
  <c r="O1928" i="3" s="1"/>
  <c r="M3122" i="3"/>
  <c r="N3122" i="3" s="1"/>
  <c r="O3122" i="3" s="1"/>
  <c r="M4773" i="3"/>
  <c r="N4773" i="3" s="1"/>
  <c r="O4773" i="3" s="1"/>
  <c r="M5237" i="3"/>
  <c r="N5237" i="3" s="1"/>
  <c r="O5237" i="3" s="1"/>
  <c r="M1815" i="3"/>
  <c r="N1815" i="3" s="1"/>
  <c r="O1815" i="3" s="1"/>
  <c r="M112" i="3"/>
  <c r="N112" i="3" s="1"/>
  <c r="O112" i="3" s="1"/>
  <c r="M1660" i="3"/>
  <c r="N1660" i="3" s="1"/>
  <c r="O1660" i="3" s="1"/>
  <c r="M6073" i="3"/>
  <c r="M2838" i="3"/>
  <c r="N2838" i="3" s="1"/>
  <c r="O2838" i="3" s="1"/>
  <c r="M3854" i="3"/>
  <c r="N3854" i="3" s="1"/>
  <c r="O3854" i="3" s="1"/>
  <c r="M1026" i="3"/>
  <c r="N1026" i="3" s="1"/>
  <c r="O1026" i="3" s="1"/>
  <c r="M1567" i="3"/>
  <c r="N1567" i="3" s="1"/>
  <c r="O1567" i="3" s="1"/>
  <c r="M5153" i="3"/>
  <c r="N5153" i="3" s="1"/>
  <c r="O5153" i="3" s="1"/>
  <c r="M563" i="3"/>
  <c r="N563" i="3" s="1"/>
  <c r="O563" i="3" s="1"/>
  <c r="M50" i="3"/>
  <c r="N50" i="3" s="1"/>
  <c r="O50" i="3" s="1"/>
  <c r="M6247" i="3"/>
  <c r="N6247" i="3" s="1"/>
  <c r="O6247" i="3" s="1"/>
  <c r="M569" i="3"/>
  <c r="N569" i="3" s="1"/>
  <c r="O569" i="3" s="1"/>
  <c r="M1501" i="3"/>
  <c r="N1501" i="3" s="1"/>
  <c r="O1501" i="3" s="1"/>
  <c r="M5864" i="3"/>
  <c r="N5864" i="3" s="1"/>
  <c r="O5864" i="3" s="1"/>
  <c r="M363" i="3"/>
  <c r="N363" i="3" s="1"/>
  <c r="O363" i="3" s="1"/>
  <c r="M4693" i="3"/>
  <c r="N4693" i="3" s="1"/>
  <c r="O4693" i="3" s="1"/>
  <c r="M3061" i="3"/>
  <c r="N3061" i="3" s="1"/>
  <c r="O3061" i="3" s="1"/>
  <c r="M3576" i="3"/>
  <c r="M6393" i="3"/>
  <c r="N6393" i="3" s="1"/>
  <c r="O6393" i="3" s="1"/>
  <c r="M2265" i="3"/>
  <c r="N2265" i="3" s="1"/>
  <c r="O2265" i="3" s="1"/>
  <c r="M899" i="3"/>
  <c r="N899" i="3" s="1"/>
  <c r="O899" i="3" s="1"/>
  <c r="M3317" i="3"/>
  <c r="N3317" i="3" s="1"/>
  <c r="O3317" i="3" s="1"/>
  <c r="M1776" i="3"/>
  <c r="N1776" i="3" s="1"/>
  <c r="O1776" i="3" s="1"/>
  <c r="M30" i="3"/>
  <c r="N30" i="3" s="1"/>
  <c r="O30" i="3" s="1"/>
  <c r="M5818" i="3"/>
  <c r="N5818" i="3" s="1"/>
  <c r="O5818" i="3" s="1"/>
  <c r="M2127" i="3"/>
  <c r="N2127" i="3" s="1"/>
  <c r="O2127" i="3" s="1"/>
  <c r="M5332" i="3"/>
  <c r="N5332" i="3" s="1"/>
  <c r="O5332" i="3" s="1"/>
  <c r="M1198" i="3"/>
  <c r="N1198" i="3" s="1"/>
  <c r="O1198" i="3" s="1"/>
  <c r="M3343" i="3"/>
  <c r="N3343" i="3" s="1"/>
  <c r="O3343" i="3" s="1"/>
  <c r="M6272" i="3"/>
  <c r="N6272" i="3" s="1"/>
  <c r="O6272" i="3" s="1"/>
  <c r="M5449" i="3"/>
  <c r="N5449" i="3" s="1"/>
  <c r="O5449" i="3" s="1"/>
  <c r="M6036" i="3"/>
  <c r="N6036" i="3" s="1"/>
  <c r="O6036" i="3" s="1"/>
  <c r="M2092" i="3"/>
  <c r="N2092" i="3" s="1"/>
  <c r="O2092" i="3" s="1"/>
  <c r="M5989" i="3"/>
  <c r="M1004" i="3"/>
  <c r="N1004" i="3" s="1"/>
  <c r="O1004" i="3" s="1"/>
  <c r="M5445" i="3"/>
  <c r="N5445" i="3" s="1"/>
  <c r="O5445" i="3" s="1"/>
  <c r="M6118" i="3"/>
  <c r="N6118" i="3" s="1"/>
  <c r="O6118" i="3" s="1"/>
  <c r="M1542" i="3"/>
  <c r="N1542" i="3" s="1"/>
  <c r="O1542" i="3" s="1"/>
  <c r="M2070" i="3"/>
  <c r="N2070" i="3" s="1"/>
  <c r="O2070" i="3" s="1"/>
  <c r="M6139" i="3"/>
  <c r="N6139" i="3" s="1"/>
  <c r="O6139" i="3" s="1"/>
  <c r="M2000" i="3"/>
  <c r="N2000" i="3" s="1"/>
  <c r="O2000" i="3" s="1"/>
  <c r="M3787" i="3"/>
  <c r="N3787" i="3" s="1"/>
  <c r="O3787" i="3" s="1"/>
  <c r="M1854" i="3"/>
  <c r="N1854" i="3" s="1"/>
  <c r="O1854" i="3" s="1"/>
  <c r="M4570" i="3"/>
  <c r="N4570" i="3" s="1"/>
  <c r="O4570" i="3" s="1"/>
  <c r="M5211" i="3"/>
  <c r="N5211" i="3" s="1"/>
  <c r="O5211" i="3" s="1"/>
  <c r="M139" i="3"/>
  <c r="N139" i="3" s="1"/>
  <c r="O139" i="3" s="1"/>
  <c r="M724" i="3"/>
  <c r="N724" i="3" s="1"/>
  <c r="O724" i="3" s="1"/>
  <c r="M4131" i="3"/>
  <c r="N4131" i="3" s="1"/>
  <c r="O4131" i="3" s="1"/>
  <c r="M3174" i="3"/>
  <c r="N3174" i="3" s="1"/>
  <c r="O3174" i="3" s="1"/>
  <c r="M6390" i="3"/>
  <c r="M3224" i="3"/>
  <c r="N3224" i="3" s="1"/>
  <c r="O3224" i="3" s="1"/>
  <c r="M2641" i="3"/>
  <c r="N2641" i="3" s="1"/>
  <c r="O2641" i="3" s="1"/>
  <c r="M108" i="3"/>
  <c r="N108" i="3" s="1"/>
  <c r="O108" i="3" s="1"/>
  <c r="M2870" i="3"/>
  <c r="N2870" i="3" s="1"/>
  <c r="O2870" i="3" s="1"/>
  <c r="M3954" i="3"/>
  <c r="N3954" i="3" s="1"/>
  <c r="O3954" i="3" s="1"/>
  <c r="M405" i="3"/>
  <c r="N405" i="3" s="1"/>
  <c r="O405" i="3" s="1"/>
  <c r="M2190" i="3"/>
  <c r="N2190" i="3" s="1"/>
  <c r="O2190" i="3" s="1"/>
  <c r="M2509" i="3"/>
  <c r="N2509" i="3" s="1"/>
  <c r="O2509" i="3" s="1"/>
  <c r="M2283" i="3"/>
  <c r="N2283" i="3" s="1"/>
  <c r="O2283" i="3" s="1"/>
  <c r="M6437" i="3"/>
  <c r="N6437" i="3" s="1"/>
  <c r="O6437" i="3" s="1"/>
  <c r="M4256" i="3"/>
  <c r="N4256" i="3" s="1"/>
  <c r="O4256" i="3" s="1"/>
  <c r="M5618" i="3"/>
  <c r="N5618" i="3" s="1"/>
  <c r="O5618" i="3" s="1"/>
  <c r="M5835" i="3"/>
  <c r="N5835" i="3" s="1"/>
  <c r="O5835" i="3" s="1"/>
  <c r="M801" i="3"/>
  <c r="N801" i="3" s="1"/>
  <c r="O801" i="3" s="1"/>
  <c r="M3249" i="3"/>
  <c r="N3249" i="3" s="1"/>
  <c r="O3249" i="3" s="1"/>
  <c r="M1782" i="3"/>
  <c r="M1599" i="3"/>
  <c r="N1599" i="3" s="1"/>
  <c r="O1599" i="3" s="1"/>
  <c r="M5328" i="3"/>
  <c r="N5328" i="3" s="1"/>
  <c r="O5328" i="3" s="1"/>
  <c r="M6326" i="3"/>
  <c r="N6326" i="3" s="1"/>
  <c r="O6326" i="3" s="1"/>
  <c r="M4864" i="3"/>
  <c r="N4864" i="3" s="1"/>
  <c r="O4864" i="3" s="1"/>
  <c r="M5810" i="3"/>
  <c r="N5810" i="3" s="1"/>
  <c r="O5810" i="3" s="1"/>
  <c r="M5499" i="3"/>
  <c r="N5499" i="3" s="1"/>
  <c r="O5499" i="3" s="1"/>
  <c r="M760" i="3"/>
  <c r="N760" i="3" s="1"/>
  <c r="O760" i="3" s="1"/>
  <c r="M2534" i="3"/>
  <c r="N2534" i="3" s="1"/>
  <c r="O2534" i="3" s="1"/>
  <c r="M4048" i="3"/>
  <c r="N4048" i="3" s="1"/>
  <c r="O4048" i="3" s="1"/>
  <c r="M2338" i="3"/>
  <c r="N2338" i="3" s="1"/>
  <c r="O2338" i="3" s="1"/>
  <c r="M3614" i="3"/>
  <c r="N3614" i="3" s="1"/>
  <c r="O3614" i="3" s="1"/>
  <c r="M3410" i="3"/>
  <c r="N3410" i="3" s="1"/>
  <c r="O3410" i="3" s="1"/>
  <c r="M3490" i="3"/>
  <c r="N3490" i="3" s="1"/>
  <c r="O3490" i="3" s="1"/>
  <c r="M1642" i="3"/>
  <c r="N1642" i="3" s="1"/>
  <c r="O1642" i="3" s="1"/>
  <c r="M5192" i="3"/>
  <c r="M3164" i="3"/>
  <c r="N3164" i="3" s="1"/>
  <c r="O3164" i="3" s="1"/>
  <c r="M6015" i="3"/>
  <c r="N6015" i="3" s="1"/>
  <c r="O6015" i="3" s="1"/>
  <c r="M4997" i="3"/>
  <c r="N4997" i="3" s="1"/>
  <c r="O4997" i="3" s="1"/>
  <c r="M5444" i="3"/>
  <c r="N5444" i="3" s="1"/>
  <c r="O5444" i="3" s="1"/>
  <c r="M989" i="3"/>
  <c r="N989" i="3" s="1"/>
  <c r="O989" i="3" s="1"/>
  <c r="M1919" i="3"/>
  <c r="N1919" i="3" s="1"/>
  <c r="O1919" i="3" s="1"/>
  <c r="M1072" i="3"/>
  <c r="N1072" i="3" s="1"/>
  <c r="O1072" i="3" s="1"/>
  <c r="M2830" i="3"/>
  <c r="N2830" i="3" s="1"/>
  <c r="O2830" i="3" s="1"/>
  <c r="M3585" i="3"/>
  <c r="N3585" i="3" s="1"/>
  <c r="O3585" i="3" s="1"/>
  <c r="M1935" i="3"/>
  <c r="N1935" i="3" s="1"/>
  <c r="O1935" i="3" s="1"/>
  <c r="M1985" i="3"/>
  <c r="N1985" i="3" s="1"/>
  <c r="O1985" i="3" s="1"/>
  <c r="M281" i="3"/>
  <c r="N281" i="3" s="1"/>
  <c r="O281" i="3" s="1"/>
  <c r="M4965" i="3"/>
  <c r="N4965" i="3" s="1"/>
  <c r="O4965" i="3" s="1"/>
  <c r="M3303" i="3"/>
  <c r="N3303" i="3" s="1"/>
  <c r="O3303" i="3" s="1"/>
  <c r="M3430" i="3"/>
  <c r="N3430" i="3" s="1"/>
  <c r="O3430" i="3" s="1"/>
  <c r="M2932" i="3"/>
  <c r="M3117" i="3"/>
  <c r="N3117" i="3" s="1"/>
  <c r="O3117" i="3" s="1"/>
  <c r="M412" i="3"/>
  <c r="N412" i="3" s="1"/>
  <c r="O412" i="3" s="1"/>
  <c r="M865" i="3"/>
  <c r="N865" i="3" s="1"/>
  <c r="O865" i="3" s="1"/>
  <c r="M6180" i="3"/>
  <c r="N6180" i="3" s="1"/>
  <c r="O6180" i="3" s="1"/>
  <c r="M2877" i="3"/>
  <c r="N2877" i="3" s="1"/>
  <c r="O2877" i="3" s="1"/>
  <c r="M1173" i="3"/>
  <c r="N1173" i="3" s="1"/>
  <c r="O1173" i="3" s="1"/>
  <c r="M2349" i="3"/>
  <c r="N2349" i="3" s="1"/>
  <c r="O2349" i="3" s="1"/>
  <c r="M5655" i="3"/>
  <c r="N5655" i="3" s="1"/>
  <c r="O5655" i="3" s="1"/>
  <c r="M238" i="3"/>
  <c r="N238" i="3" s="1"/>
  <c r="O238" i="3" s="1"/>
  <c r="M203" i="3"/>
  <c r="N203" i="3" s="1"/>
  <c r="O203" i="3" s="1"/>
  <c r="M4914" i="3"/>
  <c r="N4914" i="3" s="1"/>
  <c r="O4914" i="3" s="1"/>
  <c r="M2612" i="3"/>
  <c r="N2612" i="3" s="1"/>
  <c r="O2612" i="3" s="1"/>
  <c r="M3320" i="3"/>
  <c r="N3320" i="3" s="1"/>
  <c r="O3320" i="3" s="1"/>
  <c r="M2544" i="3"/>
  <c r="N2544" i="3" s="1"/>
  <c r="O2544" i="3" s="1"/>
  <c r="M5806" i="3"/>
  <c r="N5806" i="3" s="1"/>
  <c r="O5806" i="3" s="1"/>
  <c r="M385" i="3"/>
  <c r="M4655" i="3"/>
  <c r="N4655" i="3" s="1"/>
  <c r="O4655" i="3" s="1"/>
  <c r="M2444" i="3"/>
  <c r="N2444" i="3" s="1"/>
  <c r="O2444" i="3" s="1"/>
  <c r="M4473" i="3"/>
  <c r="N4473" i="3" s="1"/>
  <c r="O4473" i="3" s="1"/>
  <c r="M985" i="3"/>
  <c r="N985" i="3" s="1"/>
  <c r="O985" i="3" s="1"/>
  <c r="M2814" i="3"/>
  <c r="N2814" i="3" s="1"/>
  <c r="O2814" i="3" s="1"/>
  <c r="M4190" i="3"/>
  <c r="N4190" i="3" s="1"/>
  <c r="O4190" i="3" s="1"/>
  <c r="M1777" i="3"/>
  <c r="N1777" i="3" s="1"/>
  <c r="O1777" i="3" s="1"/>
  <c r="M5355" i="3"/>
  <c r="N5355" i="3" s="1"/>
  <c r="O5355" i="3" s="1"/>
  <c r="M3851" i="3"/>
  <c r="N3851" i="3" s="1"/>
  <c r="O3851" i="3" s="1"/>
  <c r="M92" i="3"/>
  <c r="N92" i="3" s="1"/>
  <c r="O92" i="3" s="1"/>
  <c r="M3009" i="3"/>
  <c r="N3009" i="3" s="1"/>
  <c r="O3009" i="3" s="1"/>
  <c r="M3121" i="3"/>
  <c r="N3121" i="3" s="1"/>
  <c r="O3121" i="3" s="1"/>
  <c r="M2840" i="3"/>
  <c r="N2840" i="3" s="1"/>
  <c r="O2840" i="3" s="1"/>
  <c r="M5645" i="3"/>
  <c r="N5645" i="3" s="1"/>
  <c r="O5645" i="3" s="1"/>
  <c r="M4632" i="3"/>
  <c r="N4632" i="3" s="1"/>
  <c r="O4632" i="3" s="1"/>
  <c r="M5914" i="3"/>
  <c r="M3584" i="3"/>
  <c r="N3584" i="3" s="1"/>
  <c r="O3584" i="3" s="1"/>
  <c r="M1580" i="3"/>
  <c r="N1580" i="3" s="1"/>
  <c r="O1580" i="3" s="1"/>
  <c r="M4910" i="3"/>
  <c r="N4910" i="3" s="1"/>
  <c r="O4910" i="3" s="1"/>
  <c r="M384" i="3"/>
  <c r="N384" i="3" s="1"/>
  <c r="O384" i="3" s="1"/>
  <c r="M435" i="3"/>
  <c r="N435" i="3" s="1"/>
  <c r="O435" i="3" s="1"/>
  <c r="M4853" i="3"/>
  <c r="N4853" i="3" s="1"/>
  <c r="O4853" i="3" s="1"/>
  <c r="M875" i="3"/>
  <c r="N875" i="3" s="1"/>
  <c r="O875" i="3" s="1"/>
  <c r="M1239" i="3"/>
  <c r="N1239" i="3" s="1"/>
  <c r="O1239" i="3" s="1"/>
  <c r="M3033" i="3"/>
  <c r="N3033" i="3" s="1"/>
  <c r="O3033" i="3" s="1"/>
  <c r="M1980" i="3"/>
  <c r="N1980" i="3" s="1"/>
  <c r="O1980" i="3" s="1"/>
  <c r="M185" i="3"/>
  <c r="N185" i="3" s="1"/>
  <c r="O185" i="3" s="1"/>
  <c r="M1461" i="3"/>
  <c r="N1461" i="3" s="1"/>
  <c r="O1461" i="3" s="1"/>
  <c r="M2667" i="3"/>
  <c r="N2667" i="3" s="1"/>
  <c r="O2667" i="3" s="1"/>
  <c r="M54" i="3"/>
  <c r="N54" i="3" s="1"/>
  <c r="O54" i="3" s="1"/>
  <c r="M5065" i="3"/>
  <c r="N5065" i="3" s="1"/>
  <c r="O5065" i="3" s="1"/>
  <c r="M4368" i="3"/>
  <c r="M6162" i="3"/>
  <c r="N6162" i="3" s="1"/>
  <c r="O6162" i="3" s="1"/>
  <c r="M3336" i="3"/>
  <c r="N3336" i="3" s="1"/>
  <c r="O3336" i="3" s="1"/>
  <c r="M2844" i="3"/>
  <c r="N2844" i="3" s="1"/>
  <c r="O2844" i="3" s="1"/>
  <c r="M2744" i="3"/>
  <c r="N2744" i="3" s="1"/>
  <c r="O2744" i="3" s="1"/>
  <c r="M5544" i="3"/>
  <c r="N5544" i="3" s="1"/>
  <c r="O5544" i="3" s="1"/>
  <c r="M3086" i="3"/>
  <c r="N3086" i="3" s="1"/>
  <c r="O3086" i="3" s="1"/>
  <c r="M5922" i="3"/>
  <c r="N5922" i="3" s="1"/>
  <c r="O5922" i="3" s="1"/>
  <c r="M4942" i="3"/>
  <c r="N4942" i="3" s="1"/>
  <c r="O4942" i="3" s="1"/>
  <c r="M6054" i="3"/>
  <c r="N6054" i="3" s="1"/>
  <c r="O6054" i="3" s="1"/>
  <c r="M117" i="3"/>
  <c r="N117" i="3" s="1"/>
  <c r="O117" i="3" s="1"/>
  <c r="M106" i="3"/>
  <c r="N106" i="3" s="1"/>
  <c r="O106" i="3" s="1"/>
  <c r="M59" i="3"/>
  <c r="N59" i="3" s="1"/>
  <c r="O59" i="3" s="1"/>
  <c r="M2750" i="3"/>
  <c r="N2750" i="3" s="1"/>
  <c r="O2750" i="3" s="1"/>
  <c r="M2289" i="3"/>
  <c r="N2289" i="3" s="1"/>
  <c r="O2289" i="3" s="1"/>
  <c r="M439" i="3"/>
  <c r="N439" i="3" s="1"/>
  <c r="O439" i="3" s="1"/>
  <c r="M1262" i="3"/>
  <c r="M3792" i="3"/>
  <c r="N3792" i="3" s="1"/>
  <c r="O3792" i="3" s="1"/>
  <c r="M3057" i="3"/>
  <c r="N3057" i="3" s="1"/>
  <c r="O3057" i="3" s="1"/>
  <c r="M4561" i="3"/>
  <c r="N4561" i="3" s="1"/>
  <c r="O4561" i="3" s="1"/>
  <c r="M6121" i="3"/>
  <c r="N6121" i="3" s="1"/>
  <c r="O6121" i="3" s="1"/>
  <c r="M21" i="3"/>
  <c r="N21" i="3" s="1"/>
  <c r="O21" i="3" s="1"/>
  <c r="M6061" i="3"/>
  <c r="N6061" i="3" s="1"/>
  <c r="O6061" i="3" s="1"/>
  <c r="M6228" i="3"/>
  <c r="N6228" i="3" s="1"/>
  <c r="O6228" i="3" s="1"/>
  <c r="M2210" i="3"/>
  <c r="N2210" i="3" s="1"/>
  <c r="O2210" i="3" s="1"/>
  <c r="M2178" i="3"/>
  <c r="N2178" i="3" s="1"/>
  <c r="O2178" i="3" s="1"/>
  <c r="M4264" i="3"/>
  <c r="N4264" i="3" s="1"/>
  <c r="O4264" i="3" s="1"/>
  <c r="M4825" i="3"/>
  <c r="N4825" i="3" s="1"/>
  <c r="O4825" i="3" s="1"/>
  <c r="M2221" i="3"/>
  <c r="N2221" i="3" s="1"/>
  <c r="O2221" i="3" s="1"/>
  <c r="M851" i="3"/>
  <c r="N851" i="3" s="1"/>
  <c r="O851" i="3" s="1"/>
  <c r="M1259" i="3"/>
  <c r="N1259" i="3" s="1"/>
  <c r="O1259" i="3" s="1"/>
  <c r="M2610" i="3"/>
  <c r="N2610" i="3" s="1"/>
  <c r="O2610" i="3" s="1"/>
  <c r="M3685" i="3"/>
  <c r="M1859" i="3"/>
  <c r="N1859" i="3" s="1"/>
  <c r="O1859" i="3" s="1"/>
  <c r="M4370" i="3"/>
  <c r="N4370" i="3" s="1"/>
  <c r="O4370" i="3" s="1"/>
  <c r="M854" i="3"/>
  <c r="N854" i="3" s="1"/>
  <c r="O854" i="3" s="1"/>
  <c r="M979" i="3"/>
  <c r="N979" i="3" s="1"/>
  <c r="O979" i="3" s="1"/>
  <c r="M2386" i="3"/>
  <c r="N2386" i="3" s="1"/>
  <c r="O2386" i="3" s="1"/>
  <c r="M253" i="3"/>
  <c r="N253" i="3" s="1"/>
  <c r="O253" i="3" s="1"/>
  <c r="M6476" i="3"/>
  <c r="N6476" i="3" s="1"/>
  <c r="O6476" i="3" s="1"/>
  <c r="M3109" i="3"/>
  <c r="N3109" i="3" s="1"/>
  <c r="O3109" i="3" s="1"/>
  <c r="M495" i="3"/>
  <c r="N495" i="3" s="1"/>
  <c r="O495" i="3" s="1"/>
  <c r="M4574" i="3"/>
  <c r="N4574" i="3" s="1"/>
  <c r="O4574" i="3" s="1"/>
  <c r="M2855" i="3"/>
  <c r="N2855" i="3" s="1"/>
  <c r="O2855" i="3" s="1"/>
  <c r="M4513" i="3"/>
  <c r="N4513" i="3" s="1"/>
  <c r="O4513" i="3" s="1"/>
  <c r="M6384" i="3"/>
  <c r="N6384" i="3" s="1"/>
  <c r="O6384" i="3" s="1"/>
  <c r="M686" i="3"/>
  <c r="N686" i="3" s="1"/>
  <c r="O686" i="3" s="1"/>
  <c r="M678" i="3"/>
  <c r="N678" i="3" s="1"/>
  <c r="O678" i="3" s="1"/>
  <c r="M267" i="3"/>
  <c r="M1205" i="3"/>
  <c r="N1205" i="3" s="1"/>
  <c r="O1205" i="3" s="1"/>
  <c r="M5659" i="3"/>
  <c r="N5659" i="3" s="1"/>
  <c r="O5659" i="3" s="1"/>
  <c r="M3216" i="3"/>
  <c r="N3216" i="3" s="1"/>
  <c r="O3216" i="3" s="1"/>
  <c r="M5040" i="3"/>
  <c r="N5040" i="3" s="1"/>
  <c r="O5040" i="3" s="1"/>
  <c r="M6095" i="3"/>
  <c r="N6095" i="3" s="1"/>
  <c r="O6095" i="3" s="1"/>
  <c r="M2069" i="3"/>
  <c r="N2069" i="3" s="1"/>
  <c r="O2069" i="3" s="1"/>
  <c r="M18" i="3"/>
  <c r="N18" i="3" s="1"/>
  <c r="O18" i="3" s="1"/>
  <c r="M459" i="3"/>
  <c r="N459" i="3" s="1"/>
  <c r="O459" i="3" s="1"/>
  <c r="M313" i="3"/>
  <c r="N313" i="3" s="1"/>
  <c r="O313" i="3" s="1"/>
  <c r="M3193" i="3"/>
  <c r="N3193" i="3" s="1"/>
  <c r="O3193" i="3" s="1"/>
  <c r="M2908" i="3"/>
  <c r="N2908" i="3" s="1"/>
  <c r="O2908" i="3" s="1"/>
  <c r="M6387" i="3"/>
  <c r="N6387" i="3" s="1"/>
  <c r="O6387" i="3" s="1"/>
  <c r="M895" i="3"/>
  <c r="N895" i="3" s="1"/>
  <c r="O895" i="3" s="1"/>
  <c r="M1211" i="3"/>
  <c r="N1211" i="3" s="1"/>
  <c r="O1211" i="3" s="1"/>
  <c r="M4480" i="3"/>
  <c r="M5716" i="3"/>
  <c r="N5716" i="3" s="1"/>
  <c r="O5716" i="3" s="1"/>
  <c r="M4987" i="3"/>
  <c r="N4987" i="3" s="1"/>
  <c r="O4987" i="3" s="1"/>
  <c r="M3418" i="3"/>
  <c r="N3418" i="3" s="1"/>
  <c r="O3418" i="3" s="1"/>
  <c r="M3450" i="3"/>
  <c r="N3450" i="3" s="1"/>
  <c r="O3450" i="3" s="1"/>
  <c r="M2765" i="3"/>
  <c r="N2765" i="3" s="1"/>
  <c r="O2765" i="3" s="1"/>
  <c r="M1108" i="3"/>
  <c r="N1108" i="3" s="1"/>
  <c r="O1108" i="3" s="1"/>
  <c r="M694" i="3"/>
  <c r="N694" i="3" s="1"/>
  <c r="O694" i="3" s="1"/>
  <c r="M3557" i="3"/>
  <c r="N3557" i="3" s="1"/>
  <c r="O3557" i="3" s="1"/>
  <c r="M2397" i="3"/>
  <c r="N2397" i="3" s="1"/>
  <c r="O2397" i="3" s="1"/>
  <c r="M4432" i="3"/>
  <c r="N4432" i="3" s="1"/>
  <c r="O4432" i="3" s="1"/>
  <c r="M5148" i="3"/>
  <c r="N5148" i="3" s="1"/>
  <c r="O5148" i="3" s="1"/>
  <c r="M4721" i="3"/>
  <c r="N4721" i="3" s="1"/>
  <c r="O4721" i="3" s="1"/>
  <c r="M3867" i="3"/>
  <c r="N3867" i="3" s="1"/>
  <c r="O3867" i="3" s="1"/>
  <c r="M415" i="3"/>
  <c r="N415" i="3" s="1"/>
  <c r="O415" i="3" s="1"/>
  <c r="M4234" i="3"/>
  <c r="N4234" i="3" s="1"/>
  <c r="O4234" i="3" s="1"/>
  <c r="M3132" i="3"/>
  <c r="M6186" i="3"/>
  <c r="N6186" i="3" s="1"/>
  <c r="O6186" i="3" s="1"/>
  <c r="M176" i="3"/>
  <c r="N176" i="3" s="1"/>
  <c r="O176" i="3" s="1"/>
  <c r="M4020" i="3"/>
  <c r="N4020" i="3" s="1"/>
  <c r="O4020" i="3" s="1"/>
  <c r="M6208" i="3"/>
  <c r="N6208" i="3" s="1"/>
  <c r="O6208" i="3" s="1"/>
  <c r="M2885" i="3"/>
  <c r="N2885" i="3" s="1"/>
  <c r="O2885" i="3" s="1"/>
  <c r="M1193" i="3"/>
  <c r="N1193" i="3" s="1"/>
  <c r="O1193" i="3" s="1"/>
  <c r="M839" i="3"/>
  <c r="N839" i="3" s="1"/>
  <c r="O839" i="3" s="1"/>
  <c r="M726" i="3"/>
  <c r="N726" i="3" s="1"/>
  <c r="O726" i="3" s="1"/>
  <c r="M6365" i="3"/>
  <c r="N6365" i="3" s="1"/>
  <c r="O6365" i="3" s="1"/>
  <c r="M2413" i="3"/>
  <c r="N2413" i="3" s="1"/>
  <c r="O2413" i="3" s="1"/>
  <c r="M5507" i="3"/>
  <c r="N5507" i="3" s="1"/>
  <c r="O5507" i="3" s="1"/>
  <c r="M2739" i="3"/>
  <c r="N2739" i="3" s="1"/>
  <c r="O2739" i="3" s="1"/>
  <c r="M332" i="3"/>
  <c r="N332" i="3" s="1"/>
  <c r="O332" i="3" s="1"/>
  <c r="M2768" i="3"/>
  <c r="N2768" i="3" s="1"/>
  <c r="O2768" i="3" s="1"/>
  <c r="M4901" i="3"/>
  <c r="N4901" i="3" s="1"/>
  <c r="O4901" i="3" s="1"/>
  <c r="M4489" i="3"/>
  <c r="M4189" i="3"/>
  <c r="N4189" i="3" s="1"/>
  <c r="O4189" i="3" s="1"/>
  <c r="M2433" i="3"/>
  <c r="N2433" i="3" s="1"/>
  <c r="O2433" i="3" s="1"/>
  <c r="M1836" i="3"/>
  <c r="N1836" i="3" s="1"/>
  <c r="O1836" i="3" s="1"/>
  <c r="M2606" i="3"/>
  <c r="N2606" i="3" s="1"/>
  <c r="O2606" i="3" s="1"/>
  <c r="M4524" i="3"/>
  <c r="N4524" i="3" s="1"/>
  <c r="O4524" i="3" s="1"/>
  <c r="M456" i="3"/>
  <c r="N456" i="3" s="1"/>
  <c r="O456" i="3" s="1"/>
  <c r="M3973" i="3"/>
  <c r="N3973" i="3" s="1"/>
  <c r="O3973" i="3" s="1"/>
  <c r="M838" i="3"/>
  <c r="N838" i="3" s="1"/>
  <c r="O838" i="3" s="1"/>
  <c r="M1714" i="3"/>
  <c r="N1714" i="3" s="1"/>
  <c r="O1714" i="3" s="1"/>
  <c r="M4856" i="3"/>
  <c r="N4856" i="3" s="1"/>
  <c r="O4856" i="3" s="1"/>
  <c r="M3138" i="3"/>
  <c r="N3138" i="3" s="1"/>
  <c r="O3138" i="3" s="1"/>
  <c r="M2450" i="3"/>
  <c r="N2450" i="3" s="1"/>
  <c r="O2450" i="3" s="1"/>
  <c r="M2786" i="3"/>
  <c r="N2786" i="3" s="1"/>
  <c r="O2786" i="3" s="1"/>
  <c r="M3983" i="3"/>
  <c r="N3983" i="3" s="1"/>
  <c r="O3983" i="3" s="1"/>
  <c r="M599" i="3"/>
  <c r="M4095" i="3"/>
  <c r="N4095" i="3" s="1"/>
  <c r="O4095" i="3" s="1"/>
  <c r="M4898" i="3"/>
  <c r="N4898" i="3" s="1"/>
  <c r="O4898" i="3" s="1"/>
  <c r="M4536" i="3"/>
  <c r="N4536" i="3" s="1"/>
  <c r="O4536" i="3" s="1"/>
  <c r="M4618" i="3"/>
  <c r="N4618" i="3" s="1"/>
  <c r="O4618" i="3" s="1"/>
  <c r="M5380" i="3"/>
  <c r="N5380" i="3" s="1"/>
  <c r="O5380" i="3" s="1"/>
  <c r="M3003" i="3"/>
  <c r="N3003" i="3" s="1"/>
  <c r="O3003" i="3" s="1"/>
  <c r="M1240" i="3"/>
  <c r="N1240" i="3" s="1"/>
  <c r="O1240" i="3" s="1"/>
  <c r="M4206" i="3"/>
  <c r="N4206" i="3" s="1"/>
  <c r="O4206" i="3" s="1"/>
  <c r="M4633" i="3"/>
  <c r="N4633" i="3" s="1"/>
  <c r="O4633" i="3" s="1"/>
  <c r="M5768" i="3"/>
  <c r="N5768" i="3" s="1"/>
  <c r="O5768" i="3" s="1"/>
  <c r="M6238" i="3"/>
  <c r="N6238" i="3" s="1"/>
  <c r="O6238" i="3" s="1"/>
  <c r="M4587" i="3"/>
  <c r="N4587" i="3" s="1"/>
  <c r="O4587" i="3" s="1"/>
  <c r="M4935" i="3"/>
  <c r="N4935" i="3" s="1"/>
  <c r="O4935" i="3" s="1"/>
  <c r="M1136" i="3"/>
  <c r="N1136" i="3" s="1"/>
  <c r="O1136" i="3" s="1"/>
  <c r="M2613" i="3"/>
  <c r="N2613" i="3" s="1"/>
  <c r="O2613" i="3" s="1"/>
  <c r="M3431" i="3"/>
  <c r="M3889" i="3"/>
  <c r="N3889" i="3" s="1"/>
  <c r="O3889" i="3" s="1"/>
  <c r="M6068" i="3"/>
  <c r="N6068" i="3" s="1"/>
  <c r="O6068" i="3" s="1"/>
  <c r="M526" i="3"/>
  <c r="N526" i="3" s="1"/>
  <c r="O526" i="3" s="1"/>
  <c r="M1116" i="3"/>
  <c r="N1116" i="3" s="1"/>
  <c r="O1116" i="3" s="1"/>
  <c r="M4532" i="3"/>
  <c r="N4532" i="3" s="1"/>
  <c r="O4532" i="3" s="1"/>
  <c r="M2365" i="3"/>
  <c r="N2365" i="3" s="1"/>
  <c r="O2365" i="3" s="1"/>
  <c r="M1681" i="3"/>
  <c r="N1681" i="3" s="1"/>
  <c r="O1681" i="3" s="1"/>
  <c r="M4166" i="3"/>
  <c r="N4166" i="3" s="1"/>
  <c r="O4166" i="3" s="1"/>
  <c r="M5447" i="3"/>
  <c r="N5447" i="3" s="1"/>
  <c r="O5447" i="3" s="1"/>
  <c r="M87" i="3"/>
  <c r="N87" i="3" s="1"/>
  <c r="O87" i="3" s="1"/>
  <c r="M1178" i="3"/>
  <c r="N1178" i="3" s="1"/>
  <c r="O1178" i="3" s="1"/>
  <c r="M201" i="3"/>
  <c r="N201" i="3" s="1"/>
  <c r="O201" i="3" s="1"/>
  <c r="M1195" i="3"/>
  <c r="N1195" i="3" s="1"/>
  <c r="O1195" i="3" s="1"/>
  <c r="M1525" i="3"/>
  <c r="N1525" i="3" s="1"/>
  <c r="O1525" i="3" s="1"/>
  <c r="M6230" i="3"/>
  <c r="N6230" i="3" s="1"/>
  <c r="O6230" i="3" s="1"/>
  <c r="M5842" i="3"/>
  <c r="M4716" i="3"/>
  <c r="N4716" i="3" s="1"/>
  <c r="O4716" i="3" s="1"/>
  <c r="M964" i="3"/>
  <c r="N964" i="3" s="1"/>
  <c r="O964" i="3" s="1"/>
  <c r="M3829" i="3"/>
  <c r="N3829" i="3" s="1"/>
  <c r="O3829" i="3" s="1"/>
  <c r="M25" i="3"/>
  <c r="N25" i="3" s="1"/>
  <c r="O25" i="3" s="1"/>
  <c r="M5974" i="3"/>
  <c r="N5974" i="3" s="1"/>
  <c r="O5974" i="3" s="1"/>
  <c r="M4230" i="3"/>
  <c r="N4230" i="3" s="1"/>
  <c r="O4230" i="3" s="1"/>
  <c r="M1956" i="3"/>
  <c r="N1956" i="3" s="1"/>
  <c r="O1956" i="3" s="1"/>
  <c r="M4668" i="3"/>
  <c r="N4668" i="3" s="1"/>
  <c r="O4668" i="3" s="1"/>
  <c r="M3689" i="3"/>
  <c r="N3689" i="3" s="1"/>
  <c r="O3689" i="3" s="1"/>
  <c r="M3622" i="3"/>
  <c r="N3622" i="3" s="1"/>
  <c r="O3622" i="3" s="1"/>
  <c r="M2090" i="3"/>
  <c r="N2090" i="3" s="1"/>
  <c r="O2090" i="3" s="1"/>
  <c r="M4057" i="3"/>
  <c r="N4057" i="3" s="1"/>
  <c r="O4057" i="3" s="1"/>
  <c r="M3655" i="3"/>
  <c r="N3655" i="3" s="1"/>
  <c r="O3655" i="3" s="1"/>
  <c r="M2637" i="3"/>
  <c r="N2637" i="3" s="1"/>
  <c r="O2637" i="3" s="1"/>
  <c r="M3785" i="3"/>
  <c r="N3785" i="3" s="1"/>
  <c r="O3785" i="3" s="1"/>
  <c r="M3005" i="3"/>
  <c r="M3387" i="3"/>
  <c r="N3387" i="3" s="1"/>
  <c r="O3387" i="3" s="1"/>
  <c r="M1845" i="3"/>
  <c r="N1845" i="3" s="1"/>
  <c r="O1845" i="3" s="1"/>
  <c r="M5387" i="3"/>
  <c r="N5387" i="3" s="1"/>
  <c r="O5387" i="3" s="1"/>
  <c r="M211" i="3"/>
  <c r="N211" i="3" s="1"/>
  <c r="O211" i="3" s="1"/>
  <c r="M4993" i="3"/>
  <c r="N4993" i="3" s="1"/>
  <c r="O4993" i="3" s="1"/>
  <c r="M1238" i="3"/>
  <c r="N1238" i="3" s="1"/>
  <c r="O1238" i="3" s="1"/>
  <c r="M327" i="3"/>
  <c r="N327" i="3" s="1"/>
  <c r="O327" i="3" s="1"/>
  <c r="M5228" i="3"/>
  <c r="N5228" i="3" s="1"/>
  <c r="O5228" i="3" s="1"/>
  <c r="M3684" i="3"/>
  <c r="N3684" i="3" s="1"/>
  <c r="O3684" i="3" s="1"/>
  <c r="M2960" i="3"/>
  <c r="N2960" i="3" s="1"/>
  <c r="O2960" i="3" s="1"/>
  <c r="M6416" i="3"/>
  <c r="N6416" i="3" s="1"/>
  <c r="O6416" i="3" s="1"/>
  <c r="M6014" i="3"/>
  <c r="N6014" i="3" s="1"/>
  <c r="O6014" i="3" s="1"/>
  <c r="M5778" i="3"/>
  <c r="N5778" i="3" s="1"/>
  <c r="O5778" i="3" s="1"/>
  <c r="M243" i="3"/>
  <c r="N243" i="3" s="1"/>
  <c r="O243" i="3" s="1"/>
  <c r="M1143" i="3"/>
  <c r="N1143" i="3" s="1"/>
  <c r="O1143" i="3" s="1"/>
  <c r="M3264" i="3"/>
  <c r="M6125" i="3"/>
  <c r="N6125" i="3" s="1"/>
  <c r="O6125" i="3" s="1"/>
  <c r="M3734" i="3"/>
  <c r="N3734" i="3" s="1"/>
  <c r="O3734" i="3" s="1"/>
  <c r="M4309" i="3"/>
  <c r="N4309" i="3" s="1"/>
  <c r="O4309" i="3" s="1"/>
  <c r="M4665" i="3"/>
  <c r="N4665" i="3" s="1"/>
  <c r="O4665" i="3" s="1"/>
  <c r="M6212" i="3"/>
  <c r="N6212" i="3" s="1"/>
  <c r="O6212" i="3" s="1"/>
  <c r="M5320" i="3"/>
  <c r="N5320" i="3" s="1"/>
  <c r="O5320" i="3" s="1"/>
  <c r="M1245" i="3"/>
  <c r="N1245" i="3" s="1"/>
  <c r="O1245" i="3" s="1"/>
  <c r="M4777" i="3"/>
  <c r="N4777" i="3" s="1"/>
  <c r="O4777" i="3" s="1"/>
  <c r="M3722" i="3"/>
  <c r="N3722" i="3" s="1"/>
  <c r="O3722" i="3" s="1"/>
  <c r="M4802" i="3"/>
  <c r="N4802" i="3" s="1"/>
  <c r="O4802" i="3" s="1"/>
  <c r="M782" i="3"/>
  <c r="N782" i="3" s="1"/>
  <c r="O782" i="3" s="1"/>
  <c r="M5699" i="3"/>
  <c r="N5699" i="3" s="1"/>
  <c r="O5699" i="3" s="1"/>
  <c r="M873" i="3"/>
  <c r="N873" i="3" s="1"/>
  <c r="O873" i="3" s="1"/>
  <c r="M3989" i="3"/>
  <c r="N3989" i="3" s="1"/>
  <c r="O3989" i="3" s="1"/>
  <c r="M5703" i="3"/>
  <c r="N5703" i="3" s="1"/>
  <c r="O5703" i="3" s="1"/>
  <c r="M738" i="3"/>
  <c r="M1052" i="3"/>
  <c r="N1052" i="3" s="1"/>
  <c r="O1052" i="3" s="1"/>
  <c r="M1630" i="3"/>
  <c r="N1630" i="3" s="1"/>
  <c r="O1630" i="3" s="1"/>
  <c r="M3771" i="3"/>
  <c r="N3771" i="3" s="1"/>
  <c r="O3771" i="3" s="1"/>
  <c r="M3839" i="3"/>
  <c r="N3839" i="3" s="1"/>
  <c r="O3839" i="3" s="1"/>
  <c r="M3467" i="3"/>
  <c r="N3467" i="3" s="1"/>
  <c r="O3467" i="3" s="1"/>
  <c r="M88" i="3"/>
  <c r="N88" i="3" s="1"/>
  <c r="O88" i="3" s="1"/>
  <c r="M2284" i="3"/>
  <c r="N2284" i="3" s="1"/>
  <c r="O2284" i="3" s="1"/>
  <c r="M284" i="3"/>
  <c r="N284" i="3" s="1"/>
  <c r="O284" i="3" s="1"/>
  <c r="M5303" i="3"/>
  <c r="N5303" i="3" s="1"/>
  <c r="O5303" i="3" s="1"/>
  <c r="M3355" i="3"/>
  <c r="N3355" i="3" s="1"/>
  <c r="O3355" i="3" s="1"/>
  <c r="M4071" i="3"/>
  <c r="N4071" i="3" s="1"/>
  <c r="O4071" i="3" s="1"/>
  <c r="M5595" i="3"/>
  <c r="N5595" i="3" s="1"/>
  <c r="O5595" i="3" s="1"/>
  <c r="M5473" i="3"/>
  <c r="N5473" i="3" s="1"/>
  <c r="O5473" i="3" s="1"/>
  <c r="M3228" i="3"/>
  <c r="N3228" i="3" s="1"/>
  <c r="O3228" i="3" s="1"/>
  <c r="M5528" i="3"/>
  <c r="N5528" i="3" s="1"/>
  <c r="O5528" i="3" s="1"/>
  <c r="M2846" i="3"/>
  <c r="M4539" i="3"/>
  <c r="N4539" i="3" s="1"/>
  <c r="O4539" i="3" s="1"/>
  <c r="M3971" i="3"/>
  <c r="N3971" i="3" s="1"/>
  <c r="O3971" i="3" s="1"/>
  <c r="M5347" i="3"/>
  <c r="N5347" i="3" s="1"/>
  <c r="O5347" i="3" s="1"/>
  <c r="M3781" i="3"/>
  <c r="N3781" i="3" s="1"/>
  <c r="O3781" i="3" s="1"/>
  <c r="M2682" i="3"/>
  <c r="N2682" i="3" s="1"/>
  <c r="O2682" i="3" s="1"/>
  <c r="M3682" i="3"/>
  <c r="N3682" i="3" s="1"/>
  <c r="O3682" i="3" s="1"/>
  <c r="M6275" i="3"/>
  <c r="N6275" i="3" s="1"/>
  <c r="O6275" i="3" s="1"/>
  <c r="M407" i="3"/>
  <c r="N407" i="3" s="1"/>
  <c r="O407" i="3" s="1"/>
  <c r="M4128" i="3"/>
  <c r="N4128" i="3" s="1"/>
  <c r="O4128" i="3" s="1"/>
  <c r="M5322" i="3"/>
  <c r="N5322" i="3" s="1"/>
  <c r="O5322" i="3" s="1"/>
  <c r="M6120" i="3"/>
  <c r="N6120" i="3" s="1"/>
  <c r="O6120" i="3" s="1"/>
  <c r="M4892" i="3"/>
  <c r="N4892" i="3" s="1"/>
  <c r="O4892" i="3" s="1"/>
  <c r="M2467" i="3"/>
  <c r="N2467" i="3" s="1"/>
  <c r="O2467" i="3" s="1"/>
  <c r="M6266" i="3"/>
  <c r="N6266" i="3" s="1"/>
  <c r="O6266" i="3" s="1"/>
  <c r="M2031" i="3"/>
  <c r="N2031" i="3" s="1"/>
  <c r="O2031" i="3" s="1"/>
  <c r="M2285" i="3"/>
  <c r="M3573" i="3"/>
  <c r="N3573" i="3" s="1"/>
  <c r="O3573" i="3" s="1"/>
  <c r="M4138" i="3"/>
  <c r="N4138" i="3" s="1"/>
  <c r="O4138" i="3" s="1"/>
  <c r="M5643" i="3"/>
  <c r="N5643" i="3" s="1"/>
  <c r="O5643" i="3" s="1"/>
  <c r="M6006" i="3"/>
  <c r="N6006" i="3" s="1"/>
  <c r="O6006" i="3" s="1"/>
  <c r="M1789" i="3"/>
  <c r="N1789" i="3" s="1"/>
  <c r="O1789" i="3" s="1"/>
  <c r="M3922" i="3"/>
  <c r="N3922" i="3" s="1"/>
  <c r="O3922" i="3" s="1"/>
  <c r="M3075" i="3"/>
  <c r="N3075" i="3" s="1"/>
  <c r="O3075" i="3" s="1"/>
  <c r="M780" i="3"/>
  <c r="N780" i="3" s="1"/>
  <c r="O780" i="3" s="1"/>
  <c r="M1965" i="3"/>
  <c r="N1965" i="3" s="1"/>
  <c r="O1965" i="3" s="1"/>
  <c r="M3942" i="3"/>
  <c r="N3942" i="3" s="1"/>
  <c r="O3942" i="3" s="1"/>
  <c r="M1796" i="3"/>
  <c r="N1796" i="3" s="1"/>
  <c r="O1796" i="3" s="1"/>
  <c r="M9" i="3"/>
  <c r="N9" i="3" s="1"/>
  <c r="O9" i="3" s="1"/>
  <c r="M2382" i="3"/>
  <c r="N2382" i="3" s="1"/>
  <c r="O2382" i="3" s="1"/>
  <c r="M4003" i="3"/>
  <c r="N4003" i="3" s="1"/>
  <c r="O4003" i="3" s="1"/>
  <c r="M2674" i="3"/>
  <c r="N2674" i="3" s="1"/>
  <c r="O2674" i="3" s="1"/>
  <c r="M6470" i="3"/>
  <c r="M2904" i="3"/>
  <c r="N2904" i="3" s="1"/>
  <c r="O2904" i="3" s="1"/>
  <c r="M473" i="3"/>
  <c r="N473" i="3" s="1"/>
  <c r="O473" i="3" s="1"/>
  <c r="M6012" i="3"/>
  <c r="N6012" i="3" s="1"/>
  <c r="O6012" i="3" s="1"/>
  <c r="M5779" i="3"/>
  <c r="N5779" i="3" s="1"/>
  <c r="O5779" i="3" s="1"/>
  <c r="M5719" i="3"/>
  <c r="N5719" i="3" s="1"/>
  <c r="O5719" i="3" s="1"/>
  <c r="M5363" i="3"/>
  <c r="N5363" i="3" s="1"/>
  <c r="O5363" i="3" s="1"/>
  <c r="M1082" i="3"/>
  <c r="N1082" i="3" s="1"/>
  <c r="O1082" i="3" s="1"/>
  <c r="M2452" i="3"/>
  <c r="N2452" i="3" s="1"/>
  <c r="O2452" i="3" s="1"/>
  <c r="M1409" i="3"/>
  <c r="N1409" i="3" s="1"/>
  <c r="O1409" i="3" s="1"/>
  <c r="M2574" i="3"/>
  <c r="N2574" i="3" s="1"/>
  <c r="O2574" i="3" s="1"/>
  <c r="M3609" i="3"/>
  <c r="N3609" i="3" s="1"/>
  <c r="O3609" i="3" s="1"/>
  <c r="M4834" i="3"/>
  <c r="N4834" i="3" s="1"/>
  <c r="O4834" i="3" s="1"/>
  <c r="M1332" i="3"/>
  <c r="N1332" i="3" s="1"/>
  <c r="O1332" i="3" s="1"/>
  <c r="M3743" i="3"/>
  <c r="N3743" i="3" s="1"/>
  <c r="O3743" i="3" s="1"/>
  <c r="M4006" i="3"/>
  <c r="N4006" i="3" s="1"/>
  <c r="O4006" i="3" s="1"/>
  <c r="M4239" i="3"/>
  <c r="M4033" i="3"/>
  <c r="N4033" i="3" s="1"/>
  <c r="O4033" i="3" s="1"/>
  <c r="M2358" i="3"/>
  <c r="N2358" i="3" s="1"/>
  <c r="O2358" i="3" s="1"/>
  <c r="M2315" i="3"/>
  <c r="N2315" i="3" s="1"/>
  <c r="O2315" i="3" s="1"/>
  <c r="M1263" i="3"/>
  <c r="N1263" i="3" s="1"/>
  <c r="O1263" i="3" s="1"/>
  <c r="M4222" i="3"/>
  <c r="N4222" i="3" s="1"/>
  <c r="O4222" i="3" s="1"/>
  <c r="M5549" i="3"/>
  <c r="N5549" i="3" s="1"/>
  <c r="O5549" i="3" s="1"/>
  <c r="M507" i="3"/>
  <c r="N507" i="3" s="1"/>
  <c r="O507" i="3" s="1"/>
  <c r="M1100" i="3"/>
  <c r="N1100" i="3" s="1"/>
  <c r="O1100" i="3" s="1"/>
  <c r="M513" i="3"/>
  <c r="N513" i="3" s="1"/>
  <c r="O513" i="3" s="1"/>
  <c r="M3595" i="3"/>
  <c r="N3595" i="3" s="1"/>
  <c r="O3595" i="3" s="1"/>
  <c r="M5317" i="3"/>
  <c r="N5317" i="3" s="1"/>
  <c r="O5317" i="3" s="1"/>
  <c r="M2944" i="3"/>
  <c r="N2944" i="3" s="1"/>
  <c r="O2944" i="3" s="1"/>
  <c r="M4299" i="3"/>
  <c r="N4299" i="3" s="1"/>
  <c r="O4299" i="3" s="1"/>
  <c r="M2913" i="3"/>
  <c r="N2913" i="3" s="1"/>
  <c r="O2913" i="3" s="1"/>
  <c r="M3409" i="3"/>
  <c r="N3409" i="3" s="1"/>
  <c r="O3409" i="3" s="1"/>
  <c r="M6069" i="3"/>
  <c r="M1236" i="3"/>
  <c r="N1236" i="3" s="1"/>
  <c r="O1236" i="3" s="1"/>
  <c r="M6137" i="3"/>
  <c r="N6137" i="3" s="1"/>
  <c r="O6137" i="3" s="1"/>
  <c r="M2679" i="3"/>
  <c r="N2679" i="3" s="1"/>
  <c r="O2679" i="3" s="1"/>
  <c r="M1873" i="3"/>
  <c r="N1873" i="3" s="1"/>
  <c r="O1873" i="3" s="1"/>
  <c r="M5161" i="3"/>
  <c r="N5161" i="3" s="1"/>
  <c r="O5161" i="3" s="1"/>
  <c r="M5992" i="3"/>
  <c r="N5992" i="3" s="1"/>
  <c r="O5992" i="3" s="1"/>
  <c r="M4266" i="3"/>
  <c r="N4266" i="3" s="1"/>
  <c r="O4266" i="3" s="1"/>
  <c r="M2723" i="3"/>
  <c r="N2723" i="3" s="1"/>
  <c r="O2723" i="3" s="1"/>
  <c r="M159" i="3"/>
  <c r="N159" i="3" s="1"/>
  <c r="O159" i="3" s="1"/>
  <c r="M2971" i="3"/>
  <c r="N2971" i="3" s="1"/>
  <c r="O2971" i="3" s="1"/>
  <c r="M947" i="3"/>
  <c r="N947" i="3" s="1"/>
  <c r="O947" i="3" s="1"/>
  <c r="M2352" i="3"/>
  <c r="N2352" i="3" s="1"/>
  <c r="O2352" i="3" s="1"/>
  <c r="M208" i="3"/>
  <c r="N208" i="3" s="1"/>
  <c r="O208" i="3" s="1"/>
  <c r="M4028" i="3"/>
  <c r="N4028" i="3" s="1"/>
  <c r="O4028" i="3" s="1"/>
  <c r="M1104" i="3"/>
  <c r="N1104" i="3" s="1"/>
  <c r="O1104" i="3" s="1"/>
  <c r="M3114" i="3"/>
  <c r="M260" i="3"/>
  <c r="N260" i="3" s="1"/>
  <c r="O260" i="3" s="1"/>
  <c r="M2807" i="3"/>
  <c r="N2807" i="3" s="1"/>
  <c r="O2807" i="3" s="1"/>
  <c r="M3897" i="3"/>
  <c r="N3897" i="3" s="1"/>
  <c r="O3897" i="3" s="1"/>
  <c r="M3773" i="3"/>
  <c r="N3773" i="3" s="1"/>
  <c r="O3773" i="3" s="1"/>
  <c r="M5832" i="3"/>
  <c r="N5832" i="3" s="1"/>
  <c r="O5832" i="3" s="1"/>
  <c r="M3575" i="3"/>
  <c r="N3575" i="3" s="1"/>
  <c r="O3575" i="3" s="1"/>
  <c r="M2377" i="3"/>
  <c r="N2377" i="3" s="1"/>
  <c r="O2377" i="3" s="1"/>
  <c r="M800" i="3"/>
  <c r="N800" i="3" s="1"/>
  <c r="O800" i="3" s="1"/>
  <c r="M2854" i="3"/>
  <c r="N2854" i="3" s="1"/>
  <c r="O2854" i="3" s="1"/>
  <c r="M131" i="3"/>
  <c r="N131" i="3" s="1"/>
  <c r="O131" i="3" s="1"/>
  <c r="M3955" i="3"/>
  <c r="N3955" i="3" s="1"/>
  <c r="O3955" i="3" s="1"/>
  <c r="M4872" i="3"/>
  <c r="N4872" i="3" s="1"/>
  <c r="O4872" i="3" s="1"/>
  <c r="M3811" i="3"/>
  <c r="N3811" i="3" s="1"/>
  <c r="O3811" i="3" s="1"/>
  <c r="M5737" i="3"/>
  <c r="N5737" i="3" s="1"/>
  <c r="O5737" i="3" s="1"/>
  <c r="M2668" i="3"/>
  <c r="N2668" i="3" s="1"/>
  <c r="O2668" i="3" s="1"/>
  <c r="M4528" i="3"/>
  <c r="M2860" i="3"/>
  <c r="N2860" i="3" s="1"/>
  <c r="O2860" i="3" s="1"/>
  <c r="M6229" i="3"/>
  <c r="N6229" i="3" s="1"/>
  <c r="O6229" i="3" s="1"/>
  <c r="M5758" i="3"/>
  <c r="N5758" i="3" s="1"/>
  <c r="O5758" i="3" s="1"/>
  <c r="M6062" i="3"/>
  <c r="N6062" i="3" s="1"/>
  <c r="O6062" i="3" s="1"/>
  <c r="M3160" i="3"/>
  <c r="N3160" i="3" s="1"/>
  <c r="O3160" i="3" s="1"/>
  <c r="M5877" i="3"/>
  <c r="N5877" i="3" s="1"/>
  <c r="O5877" i="3" s="1"/>
  <c r="M1250" i="3"/>
  <c r="N1250" i="3" s="1"/>
  <c r="O1250" i="3" s="1"/>
  <c r="M2737" i="3"/>
  <c r="N2737" i="3" s="1"/>
  <c r="O2737" i="3" s="1"/>
  <c r="M6207" i="3"/>
  <c r="N6207" i="3" s="1"/>
  <c r="O6207" i="3" s="1"/>
  <c r="M670" i="3"/>
  <c r="N670" i="3" s="1"/>
  <c r="O670" i="3" s="1"/>
  <c r="M4894" i="3"/>
  <c r="N4894" i="3" s="1"/>
  <c r="O4894" i="3" s="1"/>
  <c r="M523" i="3"/>
  <c r="N523" i="3" s="1"/>
  <c r="O523" i="3" s="1"/>
  <c r="M4623" i="3"/>
  <c r="N4623" i="3" s="1"/>
  <c r="O4623" i="3" s="1"/>
  <c r="M5026" i="3"/>
  <c r="N5026" i="3" s="1"/>
  <c r="O5026" i="3" s="1"/>
  <c r="M6161" i="3"/>
  <c r="N6161" i="3" s="1"/>
  <c r="O6161" i="3" s="1"/>
  <c r="M4609" i="3"/>
  <c r="M5310" i="3"/>
  <c r="N5310" i="3" s="1"/>
  <c r="O5310" i="3" s="1"/>
  <c r="M3502" i="3"/>
  <c r="N3502" i="3" s="1"/>
  <c r="O3502" i="3" s="1"/>
  <c r="M3538" i="3"/>
  <c r="N3538" i="3" s="1"/>
  <c r="O3538" i="3" s="1"/>
  <c r="M5392" i="3"/>
  <c r="N5392" i="3" s="1"/>
  <c r="O5392" i="3" s="1"/>
  <c r="M3219" i="3"/>
  <c r="N3219" i="3" s="1"/>
  <c r="O3219" i="3" s="1"/>
  <c r="M5454" i="3"/>
  <c r="N5454" i="3" s="1"/>
  <c r="O5454" i="3" s="1"/>
  <c r="M4545" i="3"/>
  <c r="N4545" i="3" s="1"/>
  <c r="O4545" i="3" s="1"/>
  <c r="M303" i="3"/>
  <c r="N303" i="3" s="1"/>
  <c r="O303" i="3" s="1"/>
  <c r="M4350" i="3"/>
  <c r="N4350" i="3" s="1"/>
  <c r="O4350" i="3" s="1"/>
  <c r="M6399" i="3"/>
  <c r="N6399" i="3" s="1"/>
  <c r="O6399" i="3" s="1"/>
  <c r="M3995" i="3"/>
  <c r="N3995" i="3" s="1"/>
  <c r="O3995" i="3" s="1"/>
  <c r="M4859" i="3"/>
  <c r="N4859" i="3" s="1"/>
  <c r="O4859" i="3" s="1"/>
  <c r="M2824" i="3"/>
  <c r="N2824" i="3" s="1"/>
  <c r="O2824" i="3" s="1"/>
  <c r="M914" i="3"/>
  <c r="N914" i="3" s="1"/>
  <c r="O914" i="3" s="1"/>
  <c r="M619" i="3"/>
  <c r="N619" i="3" s="1"/>
  <c r="O619" i="3" s="1"/>
  <c r="M2102" i="3"/>
  <c r="M1474" i="3"/>
  <c r="N1474" i="3" s="1"/>
  <c r="O1474" i="3" s="1"/>
  <c r="M5279" i="3"/>
  <c r="N5279" i="3" s="1"/>
  <c r="O5279" i="3" s="1"/>
  <c r="M6293" i="3"/>
  <c r="N6293" i="3" s="1"/>
  <c r="O6293" i="3" s="1"/>
  <c r="M324" i="3"/>
  <c r="N324" i="3" s="1"/>
  <c r="O324" i="3" s="1"/>
  <c r="M331" i="3"/>
  <c r="N331" i="3" s="1"/>
  <c r="O331" i="3" s="1"/>
  <c r="M371" i="3"/>
  <c r="N371" i="3" s="1"/>
  <c r="O371" i="3" s="1"/>
  <c r="M1413" i="3"/>
  <c r="N1413" i="3" s="1"/>
  <c r="O1413" i="3" s="1"/>
  <c r="M4367" i="3"/>
  <c r="N4367" i="3" s="1"/>
  <c r="O4367" i="3" s="1"/>
  <c r="M4903" i="3"/>
  <c r="N4903" i="3" s="1"/>
  <c r="O4903" i="3" s="1"/>
  <c r="M4840" i="3"/>
  <c r="N4840" i="3" s="1"/>
  <c r="O4840" i="3" s="1"/>
  <c r="M3650" i="3"/>
  <c r="N3650" i="3" s="1"/>
  <c r="O3650" i="3" s="1"/>
  <c r="M6446" i="3"/>
  <c r="N6446" i="3" s="1"/>
  <c r="O6446" i="3" s="1"/>
  <c r="M1621" i="3"/>
  <c r="N1621" i="3" s="1"/>
  <c r="O1621" i="3" s="1"/>
  <c r="M4798" i="3"/>
  <c r="N4798" i="3" s="1"/>
  <c r="O4798" i="3" s="1"/>
  <c r="M169" i="3"/>
  <c r="N169" i="3" s="1"/>
  <c r="O169" i="3" s="1"/>
  <c r="M5638" i="3"/>
  <c r="M3568" i="3"/>
  <c r="N3568" i="3" s="1"/>
  <c r="O3568" i="3" s="1"/>
  <c r="M6276" i="3"/>
  <c r="N6276" i="3" s="1"/>
  <c r="O6276" i="3" s="1"/>
  <c r="M2176" i="3"/>
  <c r="N2176" i="3" s="1"/>
  <c r="O2176" i="3" s="1"/>
  <c r="M4118" i="3"/>
  <c r="N4118" i="3" s="1"/>
  <c r="O4118" i="3" s="1"/>
  <c r="M1616" i="3"/>
  <c r="N1616" i="3" s="1"/>
  <c r="O1616" i="3" s="1"/>
  <c r="M3863" i="3"/>
  <c r="N3863" i="3" s="1"/>
  <c r="O3863" i="3" s="1"/>
  <c r="M2231" i="3"/>
  <c r="N2231" i="3" s="1"/>
  <c r="O2231" i="3" s="1"/>
  <c r="M2631" i="3"/>
  <c r="N2631" i="3" s="1"/>
  <c r="O2631" i="3" s="1"/>
  <c r="M3733" i="3"/>
  <c r="N3733" i="3" s="1"/>
  <c r="O3733" i="3" s="1"/>
  <c r="M671" i="3"/>
  <c r="N671" i="3" s="1"/>
  <c r="O671" i="3" s="1"/>
  <c r="M5732" i="3"/>
  <c r="N5732" i="3" s="1"/>
  <c r="O5732" i="3" s="1"/>
  <c r="M6072" i="3"/>
  <c r="N6072" i="3" s="1"/>
  <c r="O6072" i="3" s="1"/>
  <c r="M233" i="3"/>
  <c r="N233" i="3" s="1"/>
  <c r="O233" i="3" s="1"/>
  <c r="M5677" i="3"/>
  <c r="N5677" i="3" s="1"/>
  <c r="O5677" i="3" s="1"/>
  <c r="M5156" i="3"/>
  <c r="N5156" i="3" s="1"/>
  <c r="O5156" i="3" s="1"/>
  <c r="M32" i="3"/>
  <c r="M3286" i="3"/>
  <c r="N3286" i="3" s="1"/>
  <c r="O3286" i="3" s="1"/>
  <c r="M3594" i="3"/>
  <c r="N3594" i="3" s="1"/>
  <c r="O3594" i="3" s="1"/>
  <c r="M5377" i="3"/>
  <c r="N5377" i="3" s="1"/>
  <c r="O5377" i="3" s="1"/>
  <c r="M2472" i="3"/>
  <c r="N2472" i="3" s="1"/>
  <c r="O2472" i="3" s="1"/>
  <c r="M2763" i="3"/>
  <c r="N2763" i="3" s="1"/>
  <c r="O2763" i="3" s="1"/>
  <c r="M5203" i="3"/>
  <c r="N5203" i="3" s="1"/>
  <c r="O5203" i="3" s="1"/>
  <c r="M2698" i="3"/>
  <c r="N2698" i="3" s="1"/>
  <c r="O2698" i="3" s="1"/>
  <c r="M5745" i="3"/>
  <c r="N5745" i="3" s="1"/>
  <c r="O5745" i="3" s="1"/>
  <c r="M2598" i="3"/>
  <c r="N2598" i="3" s="1"/>
  <c r="O2598" i="3" s="1"/>
  <c r="M3245" i="3"/>
  <c r="N3245" i="3" s="1"/>
  <c r="O3245" i="3" s="1"/>
  <c r="M5058" i="3"/>
  <c r="N5058" i="3" s="1"/>
  <c r="O5058" i="3" s="1"/>
  <c r="M2215" i="3"/>
  <c r="N2215" i="3" s="1"/>
  <c r="O2215" i="3" s="1"/>
  <c r="M4553" i="3"/>
  <c r="N4553" i="3" s="1"/>
  <c r="O4553" i="3" s="1"/>
  <c r="M746" i="3"/>
  <c r="N746" i="3" s="1"/>
  <c r="O746" i="3" s="1"/>
  <c r="M5057" i="3"/>
  <c r="N5057" i="3" s="1"/>
  <c r="O5057" i="3" s="1"/>
  <c r="M5506" i="3"/>
  <c r="M1817" i="3"/>
  <c r="N1817" i="3" s="1"/>
  <c r="O1817" i="3" s="1"/>
  <c r="M6210" i="3"/>
  <c r="N6210" i="3" s="1"/>
  <c r="O6210" i="3" s="1"/>
  <c r="M790" i="3"/>
  <c r="N790" i="3" s="1"/>
  <c r="O790" i="3" s="1"/>
  <c r="M404" i="3"/>
  <c r="N404" i="3" s="1"/>
  <c r="O404" i="3" s="1"/>
  <c r="M5587" i="3"/>
  <c r="N5587" i="3" s="1"/>
  <c r="O5587" i="3" s="1"/>
  <c r="M2823" i="3"/>
  <c r="N2823" i="3" s="1"/>
  <c r="O2823" i="3" s="1"/>
  <c r="M300" i="3"/>
  <c r="N300" i="3" s="1"/>
  <c r="O300" i="3" s="1"/>
  <c r="M3932" i="3"/>
  <c r="N3932" i="3" s="1"/>
  <c r="O3932" i="3" s="1"/>
  <c r="M2770" i="3"/>
  <c r="N2770" i="3" s="1"/>
  <c r="O2770" i="3" s="1"/>
  <c r="M5747" i="3"/>
  <c r="N5747" i="3" s="1"/>
  <c r="O5747" i="3" s="1"/>
  <c r="M2780" i="3"/>
  <c r="N2780" i="3" s="1"/>
  <c r="O2780" i="3" s="1"/>
  <c r="M5085" i="3"/>
  <c r="N5085" i="3" s="1"/>
  <c r="O5085" i="3" s="1"/>
  <c r="M3890" i="3"/>
  <c r="N3890" i="3" s="1"/>
  <c r="O3890" i="3" s="1"/>
  <c r="M6350" i="3"/>
  <c r="N6350" i="3" s="1"/>
  <c r="O6350" i="3" s="1"/>
  <c r="M4192" i="3"/>
  <c r="N4192" i="3" s="1"/>
  <c r="O4192" i="3" s="1"/>
  <c r="M4676" i="3"/>
  <c r="M1767" i="3"/>
  <c r="N1767" i="3" s="1"/>
  <c r="O1767" i="3" s="1"/>
  <c r="M1246" i="3"/>
  <c r="N1246" i="3" s="1"/>
  <c r="O1246" i="3" s="1"/>
  <c r="M43" i="3"/>
  <c r="N43" i="3" s="1"/>
  <c r="O43" i="3" s="1"/>
  <c r="M5115" i="3"/>
  <c r="N5115" i="3" s="1"/>
  <c r="O5115" i="3" s="1"/>
  <c r="M5395" i="3"/>
  <c r="N5395" i="3" s="1"/>
  <c r="O5395" i="3" s="1"/>
  <c r="M3887" i="3"/>
  <c r="N3887" i="3" s="1"/>
  <c r="O3887" i="3" s="1"/>
  <c r="M4316" i="3"/>
  <c r="N4316" i="3" s="1"/>
  <c r="O4316" i="3" s="1"/>
  <c r="M970" i="3"/>
  <c r="N970" i="3" s="1"/>
  <c r="O970" i="3" s="1"/>
  <c r="M3741" i="3"/>
  <c r="N3741" i="3" s="1"/>
  <c r="O3741" i="3" s="1"/>
  <c r="M5629" i="3"/>
  <c r="N5629" i="3" s="1"/>
  <c r="O5629" i="3" s="1"/>
  <c r="M6138" i="3"/>
  <c r="N6138" i="3" s="1"/>
  <c r="O6138" i="3" s="1"/>
  <c r="M5604" i="3"/>
  <c r="N5604" i="3" s="1"/>
  <c r="O5604" i="3" s="1"/>
  <c r="M1738" i="3"/>
  <c r="N1738" i="3" s="1"/>
  <c r="O1738" i="3" s="1"/>
  <c r="M5260" i="3"/>
  <c r="N5260" i="3" s="1"/>
  <c r="O5260" i="3" s="1"/>
  <c r="M1438" i="3"/>
  <c r="N1438" i="3" s="1"/>
  <c r="O1438" i="3" s="1"/>
  <c r="M1934" i="3"/>
  <c r="M5018" i="3"/>
  <c r="N5018" i="3" s="1"/>
  <c r="O5018" i="3" s="1"/>
  <c r="M12" i="3"/>
  <c r="N12" i="3" s="1"/>
  <c r="O12" i="3" s="1"/>
  <c r="M5105" i="3"/>
  <c r="N5105" i="3" s="1"/>
  <c r="O5105" i="3" s="1"/>
  <c r="M2496" i="3"/>
  <c r="N2496" i="3" s="1"/>
  <c r="O2496" i="3" s="1"/>
  <c r="M1753" i="3"/>
  <c r="N1753" i="3" s="1"/>
  <c r="O1753" i="3" s="1"/>
  <c r="M2457" i="3"/>
  <c r="N2457" i="3" s="1"/>
  <c r="O2457" i="3" s="1"/>
  <c r="M3175" i="3"/>
  <c r="N3175" i="3" s="1"/>
  <c r="O3175" i="3" s="1"/>
  <c r="M2808" i="3"/>
  <c r="N2808" i="3" s="1"/>
  <c r="O2808" i="3" s="1"/>
  <c r="M690" i="3"/>
  <c r="N690" i="3" s="1"/>
  <c r="O690" i="3" s="1"/>
  <c r="M2898" i="3"/>
  <c r="N2898" i="3" s="1"/>
  <c r="O2898" i="3" s="1"/>
  <c r="M362" i="3"/>
  <c r="N362" i="3" s="1"/>
  <c r="O362" i="3" s="1"/>
  <c r="M3014" i="3"/>
  <c r="N3014" i="3" s="1"/>
  <c r="O3014" i="3" s="1"/>
  <c r="M4585" i="3"/>
  <c r="N4585" i="3" s="1"/>
  <c r="O4585" i="3" s="1"/>
  <c r="M5566" i="3"/>
  <c r="N5566" i="3" s="1"/>
  <c r="O5566" i="3" s="1"/>
  <c r="M3824" i="3"/>
  <c r="N3824" i="3" s="1"/>
  <c r="O3824" i="3" s="1"/>
  <c r="M833" i="3"/>
  <c r="M2550" i="3"/>
  <c r="N2550" i="3" s="1"/>
  <c r="O2550" i="3" s="1"/>
  <c r="M4051" i="3"/>
  <c r="N4051" i="3" s="1"/>
  <c r="O4051" i="3" s="1"/>
  <c r="M5345" i="3"/>
  <c r="N5345" i="3" s="1"/>
  <c r="O5345" i="3" s="1"/>
  <c r="M3563" i="3"/>
  <c r="N3563" i="3" s="1"/>
  <c r="O3563" i="3" s="1"/>
  <c r="M4885" i="3"/>
  <c r="N4885" i="3" s="1"/>
  <c r="O4885" i="3" s="1"/>
  <c r="M5616" i="3"/>
  <c r="N5616" i="3" s="1"/>
  <c r="O5616" i="3" s="1"/>
  <c r="M4330" i="3"/>
  <c r="N4330" i="3" s="1"/>
  <c r="O4330" i="3" s="1"/>
  <c r="M4064" i="3"/>
  <c r="N4064" i="3" s="1"/>
  <c r="O4064" i="3" s="1"/>
  <c r="M3961" i="3"/>
  <c r="N3961" i="3" s="1"/>
  <c r="O3961" i="3" s="1"/>
  <c r="M630" i="3"/>
  <c r="N630" i="3" s="1"/>
  <c r="O630" i="3" s="1"/>
  <c r="M998" i="3"/>
  <c r="N998" i="3" s="1"/>
  <c r="O998" i="3" s="1"/>
  <c r="M4151" i="3"/>
  <c r="N4151" i="3" s="1"/>
  <c r="O4151" i="3" s="1"/>
  <c r="M750" i="3"/>
  <c r="N750" i="3" s="1"/>
  <c r="O750" i="3" s="1"/>
  <c r="M1213" i="3"/>
  <c r="N1213" i="3" s="1"/>
  <c r="O1213" i="3" s="1"/>
  <c r="M5730" i="3"/>
  <c r="N5730" i="3" s="1"/>
  <c r="O5730" i="3" s="1"/>
  <c r="M1996" i="3"/>
  <c r="M2100" i="3"/>
  <c r="N2100" i="3" s="1"/>
  <c r="O2100" i="3" s="1"/>
  <c r="M1911" i="3"/>
  <c r="N1911" i="3" s="1"/>
  <c r="O1911" i="3" s="1"/>
  <c r="M858" i="3"/>
  <c r="N858" i="3" s="1"/>
  <c r="O858" i="3" s="1"/>
  <c r="M2629" i="3"/>
  <c r="N2629" i="3" s="1"/>
  <c r="O2629" i="3" s="1"/>
  <c r="M4461" i="3"/>
  <c r="N4461" i="3" s="1"/>
  <c r="O4461" i="3" s="1"/>
  <c r="M2821" i="3"/>
  <c r="N2821" i="3" s="1"/>
  <c r="O2821" i="3" s="1"/>
  <c r="M6436" i="3"/>
  <c r="N6436" i="3" s="1"/>
  <c r="O6436" i="3" s="1"/>
  <c r="M4364" i="3"/>
  <c r="N4364" i="3" s="1"/>
  <c r="O4364" i="3" s="1"/>
  <c r="M2036" i="3"/>
  <c r="N2036" i="3" s="1"/>
  <c r="O2036" i="3" s="1"/>
  <c r="M4671" i="3"/>
  <c r="N4671" i="3" s="1"/>
  <c r="O4671" i="3" s="1"/>
  <c r="M2023" i="3"/>
  <c r="N2023" i="3" s="1"/>
  <c r="O2023" i="3" s="1"/>
  <c r="M4418" i="3"/>
  <c r="N4418" i="3" s="1"/>
  <c r="O4418" i="3" s="1"/>
  <c r="M4547" i="3"/>
  <c r="N4547" i="3" s="1"/>
  <c r="O4547" i="3" s="1"/>
  <c r="M1027" i="3"/>
  <c r="N1027" i="3" s="1"/>
  <c r="O1027" i="3" s="1"/>
  <c r="M4442" i="3"/>
  <c r="N4442" i="3" s="1"/>
  <c r="O4442" i="3" s="1"/>
  <c r="M2906" i="3"/>
  <c r="M2592" i="3"/>
  <c r="N2592" i="3" s="1"/>
  <c r="O2592" i="3" s="1"/>
  <c r="M4870" i="3"/>
  <c r="N4870" i="3" s="1"/>
  <c r="O4870" i="3" s="1"/>
  <c r="M2954" i="3"/>
  <c r="N2954" i="3" s="1"/>
  <c r="O2954" i="3" s="1"/>
  <c r="M60" i="3"/>
  <c r="N60" i="3" s="1"/>
  <c r="O60" i="3" s="1"/>
  <c r="M1920" i="3"/>
  <c r="N1920" i="3" s="1"/>
  <c r="O1920" i="3" s="1"/>
  <c r="M3859" i="3"/>
  <c r="N3859" i="3" s="1"/>
  <c r="O3859" i="3" s="1"/>
  <c r="M5766" i="3"/>
  <c r="N5766" i="3" s="1"/>
  <c r="O5766" i="3" s="1"/>
  <c r="M3667" i="3"/>
  <c r="N3667" i="3" s="1"/>
  <c r="O3667" i="3" s="1"/>
  <c r="M3550" i="3"/>
  <c r="N3550" i="3" s="1"/>
  <c r="O3550" i="3" s="1"/>
  <c r="M1830" i="3"/>
  <c r="N1830" i="3" s="1"/>
  <c r="O1830" i="3" s="1"/>
  <c r="M4021" i="3"/>
  <c r="N4021" i="3" s="1"/>
  <c r="O4021" i="3" s="1"/>
  <c r="M4319" i="3"/>
  <c r="N4319" i="3" s="1"/>
  <c r="O4319" i="3" s="1"/>
  <c r="M5063" i="3"/>
  <c r="N5063" i="3" s="1"/>
  <c r="O5063" i="3" s="1"/>
  <c r="M1383" i="3"/>
  <c r="N1383" i="3" s="1"/>
  <c r="O1383" i="3" s="1"/>
  <c r="M6097" i="3"/>
  <c r="M5259" i="3"/>
  <c r="N5259" i="3" s="1"/>
  <c r="O5259" i="3" s="1"/>
  <c r="M1135" i="3"/>
  <c r="N1135" i="3" s="1"/>
  <c r="O1135" i="3" s="1"/>
  <c r="M1386" i="3"/>
  <c r="N1386" i="3" s="1"/>
  <c r="O1386" i="3" s="1"/>
  <c r="M3151" i="3"/>
  <c r="N3151" i="3" s="1"/>
  <c r="O3151" i="3" s="1"/>
  <c r="M3907" i="3"/>
  <c r="N3907" i="3" s="1"/>
  <c r="O3907" i="3" s="1"/>
  <c r="M626" i="3"/>
  <c r="N626" i="3" s="1"/>
  <c r="O626" i="3" s="1"/>
  <c r="M3227" i="3"/>
  <c r="N3227" i="3" s="1"/>
  <c r="O3227" i="3" s="1"/>
  <c r="M2839" i="3"/>
  <c r="N2839" i="3" s="1"/>
  <c r="O2839" i="3" s="1"/>
  <c r="M4036" i="3"/>
  <c r="N4036" i="3" s="1"/>
  <c r="O4036" i="3" s="1"/>
  <c r="M3088" i="3"/>
  <c r="N3088" i="3" s="1"/>
  <c r="O3088" i="3" s="1"/>
  <c r="M4771" i="3"/>
  <c r="N4771" i="3" s="1"/>
  <c r="O4771" i="3" s="1"/>
  <c r="M2449" i="3"/>
  <c r="N2449" i="3" s="1"/>
  <c r="O2449" i="3" s="1"/>
  <c r="M719" i="3"/>
  <c r="N719" i="3" s="1"/>
  <c r="O719" i="3" s="1"/>
  <c r="M5571" i="3"/>
  <c r="N5571" i="3" s="1"/>
  <c r="O5571" i="3" s="1"/>
  <c r="M6489" i="3"/>
  <c r="N6489" i="3" s="1"/>
  <c r="O6489" i="3" s="1"/>
  <c r="M4984" i="3"/>
  <c r="M41" i="3"/>
  <c r="N41" i="3" s="1"/>
  <c r="O41" i="3" s="1"/>
  <c r="M3290" i="3"/>
  <c r="N3290" i="3" s="1"/>
  <c r="O3290" i="3" s="1"/>
  <c r="M2051" i="3"/>
  <c r="N2051" i="3" s="1"/>
  <c r="O2051" i="3" s="1"/>
  <c r="M16" i="3"/>
  <c r="N16" i="3" s="1"/>
  <c r="O16" i="3" s="1"/>
  <c r="M2784" i="3"/>
  <c r="N2784" i="3" s="1"/>
  <c r="O2784" i="3" s="1"/>
  <c r="M4989" i="3"/>
  <c r="N4989" i="3" s="1"/>
  <c r="O4989" i="3" s="1"/>
  <c r="M3240" i="3"/>
  <c r="N3240" i="3" s="1"/>
  <c r="O3240" i="3" s="1"/>
  <c r="M6379" i="3"/>
  <c r="N6379" i="3" s="1"/>
  <c r="O6379" i="3" s="1"/>
  <c r="M1421" i="3"/>
  <c r="N1421" i="3" s="1"/>
  <c r="O1421" i="3" s="1"/>
  <c r="M3764" i="3"/>
  <c r="N3764" i="3" s="1"/>
  <c r="O3764" i="3" s="1"/>
  <c r="M1338" i="3"/>
  <c r="N1338" i="3" s="1"/>
  <c r="O1338" i="3" s="1"/>
  <c r="M5990" i="3"/>
  <c r="N5990" i="3" s="1"/>
  <c r="O5990" i="3" s="1"/>
  <c r="M5939" i="3"/>
  <c r="N5939" i="3" s="1"/>
  <c r="O5939" i="3" s="1"/>
  <c r="M5393" i="3"/>
  <c r="N5393" i="3" s="1"/>
  <c r="O5393" i="3" s="1"/>
  <c r="M90" i="3"/>
  <c r="M2113" i="3"/>
  <c r="N2113" i="3" s="1"/>
  <c r="O2113" i="3" s="1"/>
  <c r="M5101" i="3"/>
  <c r="N5101" i="3" s="1"/>
  <c r="O5101" i="3" s="1"/>
  <c r="M2139" i="3"/>
  <c r="N2139" i="3" s="1"/>
  <c r="O2139" i="3" s="1"/>
  <c r="M6157" i="3"/>
  <c r="N6157" i="3" s="1"/>
  <c r="O6157" i="3" s="1"/>
  <c r="M325" i="3"/>
  <c r="N325" i="3" s="1"/>
  <c r="O325" i="3" s="1"/>
  <c r="M2217" i="3"/>
  <c r="N2217" i="3" s="1"/>
  <c r="O2217" i="3" s="1"/>
  <c r="M5692" i="3"/>
  <c r="N5692" i="3" s="1"/>
  <c r="O5692" i="3" s="1"/>
  <c r="M3230" i="3"/>
  <c r="N3230" i="3" s="1"/>
  <c r="O3230" i="3" s="1"/>
  <c r="M1905" i="3"/>
  <c r="N1905" i="3" s="1"/>
  <c r="O1905" i="3" s="1"/>
  <c r="M5097" i="3"/>
  <c r="N5097" i="3" s="1"/>
  <c r="O5097" i="3" s="1"/>
  <c r="M2791" i="3"/>
  <c r="N2791" i="3" s="1"/>
  <c r="O2791" i="3" s="1"/>
  <c r="M4699" i="3"/>
  <c r="N4699" i="3" s="1"/>
  <c r="O4699" i="3" s="1"/>
  <c r="M6434" i="3"/>
  <c r="N6434" i="3" s="1"/>
  <c r="O6434" i="3" s="1"/>
  <c r="M2072" i="3"/>
  <c r="N2072" i="3" s="1"/>
  <c r="O2072" i="3" s="1"/>
  <c r="M3964" i="3"/>
  <c r="N3964" i="3" s="1"/>
  <c r="O3964" i="3" s="1"/>
  <c r="M4135" i="3"/>
  <c r="M5073" i="3"/>
  <c r="N5073" i="3" s="1"/>
  <c r="O5073" i="3" s="1"/>
  <c r="M6449" i="3"/>
  <c r="N6449" i="3" s="1"/>
  <c r="O6449" i="3" s="1"/>
  <c r="M202" i="3"/>
  <c r="N202" i="3" s="1"/>
  <c r="O202" i="3" s="1"/>
  <c r="M6051" i="3"/>
  <c r="N6051" i="3" s="1"/>
  <c r="O6051" i="3" s="1"/>
  <c r="M4845" i="3"/>
  <c r="N4845" i="3" s="1"/>
  <c r="O4845" i="3" s="1"/>
  <c r="M3963" i="3"/>
  <c r="N3963" i="3" s="1"/>
  <c r="O3963" i="3" s="1"/>
  <c r="M931" i="3"/>
  <c r="N931" i="3" s="1"/>
  <c r="O931" i="3" s="1"/>
  <c r="M3170" i="3"/>
  <c r="N3170" i="3" s="1"/>
  <c r="O3170" i="3" s="1"/>
  <c r="M1134" i="3"/>
  <c r="N1134" i="3" s="1"/>
  <c r="O1134" i="3" s="1"/>
  <c r="M220" i="3"/>
  <c r="N220" i="3" s="1"/>
  <c r="O220" i="3" s="1"/>
  <c r="M6178" i="3"/>
  <c r="N6178" i="3" s="1"/>
  <c r="O6178" i="3" s="1"/>
  <c r="M2931" i="3"/>
  <c r="N2931" i="3" s="1"/>
  <c r="O2931" i="3" s="1"/>
  <c r="M3369" i="3"/>
  <c r="N3369" i="3" s="1"/>
  <c r="O3369" i="3" s="1"/>
  <c r="M3366" i="3"/>
  <c r="N3366" i="3" s="1"/>
  <c r="O3366" i="3" s="1"/>
  <c r="M1655" i="3"/>
  <c r="N1655" i="3" s="1"/>
  <c r="O1655" i="3" s="1"/>
  <c r="M143" i="3"/>
  <c r="M1748" i="3"/>
  <c r="N1748" i="3" s="1"/>
  <c r="O1748" i="3" s="1"/>
  <c r="M1364" i="3"/>
  <c r="N1364" i="3" s="1"/>
  <c r="O1364" i="3" s="1"/>
  <c r="M348" i="3"/>
  <c r="N348" i="3" s="1"/>
  <c r="O348" i="3" s="1"/>
  <c r="M5713" i="3"/>
  <c r="N5713" i="3" s="1"/>
  <c r="O5713" i="3" s="1"/>
  <c r="M2591" i="3"/>
  <c r="N2591" i="3" s="1"/>
  <c r="O2591" i="3" s="1"/>
  <c r="M1069" i="3"/>
  <c r="N1069" i="3" s="1"/>
  <c r="O1069" i="3" s="1"/>
  <c r="M5370" i="3"/>
  <c r="N5370" i="3" s="1"/>
  <c r="O5370" i="3" s="1"/>
  <c r="M4210" i="3"/>
  <c r="N4210" i="3" s="1"/>
  <c r="O4210" i="3" s="1"/>
  <c r="M2077" i="3"/>
  <c r="N2077" i="3" s="1"/>
  <c r="O2077" i="3" s="1"/>
  <c r="M4242" i="3"/>
  <c r="N4242" i="3" s="1"/>
  <c r="O4242" i="3" s="1"/>
  <c r="M5152" i="3"/>
  <c r="N5152" i="3" s="1"/>
  <c r="O5152" i="3" s="1"/>
  <c r="M375" i="3"/>
  <c r="N375" i="3" s="1"/>
  <c r="O375" i="3" s="1"/>
  <c r="M5787" i="3"/>
  <c r="N5787" i="3" s="1"/>
  <c r="O5787" i="3" s="1"/>
  <c r="M5170" i="3"/>
  <c r="N5170" i="3" s="1"/>
  <c r="O5170" i="3" s="1"/>
  <c r="M4412" i="3"/>
  <c r="N4412" i="3" s="1"/>
  <c r="O4412" i="3" s="1"/>
  <c r="M2005" i="3"/>
  <c r="M426" i="3"/>
  <c r="N426" i="3" s="1"/>
  <c r="O426" i="3" s="1"/>
  <c r="M1313" i="3"/>
  <c r="N1313" i="3" s="1"/>
  <c r="O1313" i="3" s="1"/>
  <c r="M2481" i="3"/>
  <c r="N2481" i="3" s="1"/>
  <c r="O2481" i="3" s="1"/>
  <c r="M6160" i="3"/>
  <c r="N6160" i="3" s="1"/>
  <c r="O6160" i="3" s="1"/>
  <c r="M2507" i="3"/>
  <c r="N2507" i="3" s="1"/>
  <c r="O2507" i="3" s="1"/>
  <c r="M6360" i="3"/>
  <c r="N6360" i="3" s="1"/>
  <c r="O6360" i="3" s="1"/>
  <c r="M4803" i="3"/>
  <c r="N4803" i="3" s="1"/>
  <c r="O4803" i="3" s="1"/>
  <c r="M4876" i="3"/>
  <c r="N4876" i="3" s="1"/>
  <c r="O4876" i="3" s="1"/>
  <c r="M1759" i="3"/>
  <c r="N1759" i="3" s="1"/>
  <c r="O1759" i="3" s="1"/>
  <c r="M5137" i="3"/>
  <c r="N5137" i="3" s="1"/>
  <c r="O5137" i="3" s="1"/>
  <c r="M4931" i="3"/>
  <c r="N4931" i="3" s="1"/>
  <c r="O4931" i="3" s="1"/>
  <c r="M5636" i="3"/>
  <c r="N5636" i="3" s="1"/>
  <c r="O5636" i="3" s="1"/>
  <c r="M2663" i="3"/>
  <c r="N2663" i="3" s="1"/>
  <c r="O2663" i="3" s="1"/>
  <c r="M1382" i="3"/>
  <c r="N1382" i="3" s="1"/>
  <c r="O1382" i="3" s="1"/>
  <c r="M5314" i="3"/>
  <c r="N5314" i="3" s="1"/>
  <c r="O5314" i="3" s="1"/>
  <c r="M1528" i="3"/>
  <c r="M1051" i="3"/>
  <c r="N1051" i="3" s="1"/>
  <c r="O1051" i="3" s="1"/>
  <c r="M5351" i="3"/>
  <c r="N5351" i="3" s="1"/>
  <c r="O5351" i="3" s="1"/>
  <c r="M5786" i="3"/>
  <c r="N5786" i="3" s="1"/>
  <c r="O5786" i="3" s="1"/>
  <c r="M6473" i="3"/>
  <c r="N6473" i="3" s="1"/>
  <c r="O6473" i="3" s="1"/>
  <c r="M3455" i="3"/>
  <c r="N3455" i="3" s="1"/>
  <c r="O3455" i="3" s="1"/>
  <c r="M2871" i="3"/>
  <c r="N2871" i="3" s="1"/>
  <c r="O2871" i="3" s="1"/>
  <c r="M3196" i="3"/>
  <c r="N3196" i="3" s="1"/>
  <c r="O3196" i="3" s="1"/>
  <c r="M4643" i="3"/>
  <c r="N4643" i="3" s="1"/>
  <c r="O4643" i="3" s="1"/>
  <c r="M1550" i="3"/>
  <c r="N1550" i="3" s="1"/>
  <c r="O1550" i="3" s="1"/>
  <c r="M3865" i="3"/>
  <c r="N3865" i="3" s="1"/>
  <c r="O3865" i="3" s="1"/>
  <c r="M3412" i="3"/>
  <c r="N3412" i="3" s="1"/>
  <c r="O3412" i="3" s="1"/>
  <c r="M1188" i="3"/>
  <c r="N1188" i="3" s="1"/>
  <c r="O1188" i="3" s="1"/>
  <c r="M3162" i="3"/>
  <c r="N3162" i="3" s="1"/>
  <c r="O3162" i="3" s="1"/>
  <c r="M3985" i="3"/>
  <c r="N3985" i="3" s="1"/>
  <c r="O3985" i="3" s="1"/>
  <c r="M5464" i="3"/>
  <c r="N5464" i="3" s="1"/>
  <c r="O5464" i="3" s="1"/>
  <c r="M567" i="3"/>
  <c r="M4506" i="3"/>
  <c r="N4506" i="3" s="1"/>
  <c r="O4506" i="3" s="1"/>
  <c r="M2872" i="3"/>
  <c r="N2872" i="3" s="1"/>
  <c r="O2872" i="3" s="1"/>
  <c r="M745" i="3"/>
  <c r="N745" i="3" s="1"/>
  <c r="O745" i="3" s="1"/>
  <c r="M1418" i="3"/>
  <c r="N1418" i="3" s="1"/>
  <c r="O1418" i="3" s="1"/>
  <c r="M6330" i="3"/>
  <c r="N6330" i="3" s="1"/>
  <c r="O6330" i="3" s="1"/>
  <c r="M4315" i="3"/>
  <c r="N4315" i="3" s="1"/>
  <c r="O4315" i="3" s="1"/>
  <c r="M1564" i="3"/>
  <c r="N1564" i="3" s="1"/>
  <c r="O1564" i="3" s="1"/>
  <c r="M4508" i="3"/>
  <c r="N4508" i="3" s="1"/>
  <c r="O4508" i="3" s="1"/>
  <c r="M4626" i="3"/>
  <c r="N4626" i="3" s="1"/>
  <c r="O4626" i="3" s="1"/>
  <c r="M4108" i="3"/>
  <c r="N4108" i="3" s="1"/>
  <c r="O4108" i="3" s="1"/>
  <c r="M1311" i="3"/>
  <c r="N1311" i="3" s="1"/>
  <c r="O1311" i="3" s="1"/>
  <c r="M5093" i="3"/>
  <c r="N5093" i="3" s="1"/>
  <c r="O5093" i="3" s="1"/>
  <c r="M960" i="3"/>
  <c r="N960" i="3" s="1"/>
  <c r="O960" i="3" s="1"/>
  <c r="M1667" i="3"/>
  <c r="N1667" i="3" s="1"/>
  <c r="O1667" i="3" s="1"/>
  <c r="M261" i="3"/>
  <c r="N261" i="3" s="1"/>
  <c r="O261" i="3" s="1"/>
  <c r="M6307" i="3"/>
  <c r="M5919" i="3"/>
  <c r="N5919" i="3" s="1"/>
  <c r="O5919" i="3" s="1"/>
  <c r="M2874" i="3"/>
  <c r="N2874" i="3" s="1"/>
  <c r="O2874" i="3" s="1"/>
  <c r="M3577" i="3"/>
  <c r="N3577" i="3" s="1"/>
  <c r="O3577" i="3" s="1"/>
  <c r="M4654" i="3"/>
  <c r="N4654" i="3" s="1"/>
  <c r="O4654" i="3" s="1"/>
  <c r="M443" i="3"/>
  <c r="N443" i="3" s="1"/>
  <c r="O443" i="3" s="1"/>
  <c r="M2523" i="3"/>
  <c r="N2523" i="3" s="1"/>
  <c r="O2523" i="3" s="1"/>
  <c r="M2925" i="3"/>
  <c r="N2925" i="3" s="1"/>
  <c r="O2925" i="3" s="1"/>
  <c r="M496" i="3"/>
  <c r="N496" i="3" s="1"/>
  <c r="O496" i="3" s="1"/>
  <c r="M4153" i="3"/>
  <c r="N4153" i="3" s="1"/>
  <c r="O4153" i="3" s="1"/>
  <c r="M2218" i="3"/>
  <c r="N2218" i="3" s="1"/>
  <c r="O2218" i="3" s="1"/>
  <c r="M3910" i="3"/>
  <c r="N3910" i="3" s="1"/>
  <c r="O3910" i="3" s="1"/>
  <c r="M4456" i="3"/>
  <c r="N4456" i="3" s="1"/>
  <c r="O4456" i="3" s="1"/>
  <c r="M3006" i="3"/>
  <c r="N3006" i="3" s="1"/>
  <c r="O3006" i="3" s="1"/>
  <c r="M6232" i="3"/>
  <c r="N6232" i="3" s="1"/>
  <c r="O6232" i="3" s="1"/>
  <c r="M772" i="3"/>
  <c r="N772" i="3" s="1"/>
  <c r="O772" i="3" s="1"/>
  <c r="M6195" i="3"/>
  <c r="M5175" i="3"/>
  <c r="N5175" i="3" s="1"/>
  <c r="O5175" i="3" s="1"/>
  <c r="M2696" i="3"/>
  <c r="N2696" i="3" s="1"/>
  <c r="O2696" i="3" s="1"/>
  <c r="M2136" i="3"/>
  <c r="N2136" i="3" s="1"/>
  <c r="O2136" i="3" s="1"/>
  <c r="M3503" i="3"/>
  <c r="N3503" i="3" s="1"/>
  <c r="O3503" i="3" s="1"/>
  <c r="M5503" i="3"/>
  <c r="N5503" i="3" s="1"/>
  <c r="O5503" i="3" s="1"/>
  <c r="M3916" i="3"/>
  <c r="N3916" i="3" s="1"/>
  <c r="O3916" i="3" s="1"/>
  <c r="M5619" i="3"/>
  <c r="N5619" i="3" s="1"/>
  <c r="O5619" i="3" s="1"/>
  <c r="M2213" i="3"/>
  <c r="N2213" i="3" s="1"/>
  <c r="O2213" i="3" s="1"/>
  <c r="M2661" i="3"/>
  <c r="N2661" i="3" s="1"/>
  <c r="O2661" i="3" s="1"/>
  <c r="M4649" i="3"/>
  <c r="N4649" i="3" s="1"/>
  <c r="O4649" i="3" s="1"/>
  <c r="M1146" i="3"/>
  <c r="N1146" i="3" s="1"/>
  <c r="O1146" i="3" s="1"/>
  <c r="M3803" i="3"/>
  <c r="N3803" i="3" s="1"/>
  <c r="O3803" i="3" s="1"/>
  <c r="M4980" i="3"/>
  <c r="N4980" i="3" s="1"/>
  <c r="O4980" i="3" s="1"/>
  <c r="M2578" i="3"/>
  <c r="N2578" i="3" s="1"/>
  <c r="O2578" i="3" s="1"/>
  <c r="M1886" i="3"/>
  <c r="N1886" i="3" s="1"/>
  <c r="O1886" i="3" s="1"/>
  <c r="M4056" i="3"/>
  <c r="M6115" i="3"/>
  <c r="N6115" i="3" s="1"/>
  <c r="O6115" i="3" s="1"/>
  <c r="M4952" i="3"/>
  <c r="N4952" i="3" s="1"/>
  <c r="O4952" i="3" s="1"/>
  <c r="M4260" i="3"/>
  <c r="N4260" i="3" s="1"/>
  <c r="O4260" i="3" s="1"/>
  <c r="M2326" i="3"/>
  <c r="N2326" i="3" s="1"/>
  <c r="O2326" i="3" s="1"/>
  <c r="M5891" i="3"/>
  <c r="N5891" i="3" s="1"/>
  <c r="O5891" i="3" s="1"/>
  <c r="M14" i="3"/>
  <c r="N14" i="3" s="1"/>
  <c r="O14" i="3" s="1"/>
  <c r="M2759" i="3"/>
  <c r="N2759" i="3" s="1"/>
  <c r="O2759" i="3" s="1"/>
  <c r="M4451" i="3"/>
  <c r="N4451" i="3" s="1"/>
  <c r="O4451" i="3" s="1"/>
  <c r="M3993" i="3"/>
  <c r="N3993" i="3" s="1"/>
  <c r="O3993" i="3" s="1"/>
  <c r="M5598" i="3"/>
  <c r="N5598" i="3" s="1"/>
  <c r="O5598" i="3" s="1"/>
  <c r="M274" i="3"/>
  <c r="N274" i="3" s="1"/>
  <c r="O274" i="3" s="1"/>
  <c r="M2818" i="3"/>
  <c r="N2818" i="3" s="1"/>
  <c r="O2818" i="3" s="1"/>
  <c r="M5024" i="3"/>
  <c r="N5024" i="3" s="1"/>
  <c r="O5024" i="3" s="1"/>
  <c r="M5441" i="3"/>
  <c r="N5441" i="3" s="1"/>
  <c r="O5441" i="3" s="1"/>
  <c r="M2980" i="3"/>
  <c r="N2980" i="3" s="1"/>
  <c r="O2980" i="3" s="1"/>
  <c r="M2411" i="3"/>
  <c r="M1247" i="3"/>
  <c r="N1247" i="3" s="1"/>
  <c r="O1247" i="3" s="1"/>
  <c r="M2006" i="3"/>
  <c r="N2006" i="3" s="1"/>
  <c r="O2006" i="3" s="1"/>
  <c r="M6492" i="3"/>
  <c r="N6492" i="3" s="1"/>
  <c r="O6492" i="3" s="1"/>
  <c r="M2664" i="3"/>
  <c r="N2664" i="3" s="1"/>
  <c r="O2664" i="3" s="1"/>
  <c r="M3812" i="3"/>
  <c r="N3812" i="3" s="1"/>
  <c r="O3812" i="3" s="1"/>
  <c r="M2589" i="3"/>
  <c r="N2589" i="3" s="1"/>
  <c r="O2589" i="3" s="1"/>
  <c r="M3750" i="3"/>
  <c r="N3750" i="3" s="1"/>
  <c r="O3750" i="3" s="1"/>
  <c r="M209" i="3"/>
  <c r="N209" i="3" s="1"/>
  <c r="O209" i="3" s="1"/>
  <c r="M6034" i="3"/>
  <c r="N6034" i="3" s="1"/>
  <c r="O6034" i="3" s="1"/>
  <c r="M4124" i="3"/>
  <c r="N4124" i="3" s="1"/>
  <c r="O4124" i="3" s="1"/>
  <c r="M3546" i="3"/>
  <c r="N3546" i="3" s="1"/>
  <c r="O3546" i="3" s="1"/>
  <c r="M2336" i="3"/>
  <c r="N2336" i="3" s="1"/>
  <c r="O2336" i="3" s="1"/>
  <c r="M1312" i="3"/>
  <c r="N1312" i="3" s="1"/>
  <c r="O1312" i="3" s="1"/>
  <c r="M2992" i="3"/>
  <c r="N2992" i="3" s="1"/>
  <c r="O2992" i="3" s="1"/>
  <c r="M1319" i="3"/>
  <c r="N1319" i="3" s="1"/>
  <c r="O1319" i="3" s="1"/>
  <c r="M2354" i="3"/>
  <c r="M6466" i="3"/>
  <c r="N6466" i="3" s="1"/>
  <c r="O6466" i="3" s="1"/>
  <c r="M1573" i="3"/>
  <c r="N1573" i="3" s="1"/>
  <c r="O1573" i="3" s="1"/>
  <c r="M4488" i="3"/>
  <c r="N4488" i="3" s="1"/>
  <c r="O4488" i="3" s="1"/>
  <c r="M1183" i="3"/>
  <c r="N1183" i="3" s="1"/>
  <c r="O1183" i="3" s="1"/>
  <c r="M2981" i="3"/>
  <c r="N2981" i="3" s="1"/>
  <c r="O2981" i="3" s="1"/>
  <c r="M5080" i="3"/>
  <c r="N5080" i="3" s="1"/>
  <c r="O5080" i="3" s="1"/>
  <c r="M758" i="3"/>
  <c r="N758" i="3" s="1"/>
  <c r="O758" i="3" s="1"/>
  <c r="M1951" i="3"/>
  <c r="N1951" i="3" s="1"/>
  <c r="O1951" i="3" s="1"/>
  <c r="M6129" i="3"/>
  <c r="N6129" i="3" s="1"/>
  <c r="O6129" i="3" s="1"/>
  <c r="M3037" i="3"/>
  <c r="N3037" i="3" s="1"/>
  <c r="O3037" i="3" s="1"/>
  <c r="M437" i="3"/>
  <c r="N437" i="3" s="1"/>
  <c r="O437" i="3" s="1"/>
  <c r="M3235" i="3"/>
  <c r="N3235" i="3" s="1"/>
  <c r="O3235" i="3" s="1"/>
  <c r="M3140" i="3"/>
  <c r="N3140" i="3" s="1"/>
  <c r="O3140" i="3" s="1"/>
  <c r="M5763" i="3"/>
  <c r="N5763" i="3" s="1"/>
  <c r="O5763" i="3" s="1"/>
  <c r="M2466" i="3"/>
  <c r="M3699" i="3"/>
  <c r="N3699" i="3" s="1"/>
  <c r="O3699" i="3" s="1"/>
  <c r="M4826" i="3"/>
  <c r="N4826" i="3" s="1"/>
  <c r="O4826" i="3" s="1"/>
  <c r="M3587" i="3"/>
  <c r="N3587" i="3" s="1"/>
  <c r="O3587" i="3" s="1"/>
  <c r="M741" i="3"/>
  <c r="N741" i="3" s="1"/>
  <c r="O741" i="3" s="1"/>
  <c r="M2021" i="3"/>
  <c r="N2021" i="3" s="1"/>
  <c r="O2021" i="3" s="1"/>
  <c r="M4254" i="3"/>
  <c r="N4254" i="3" s="1"/>
  <c r="O4254" i="3" s="1"/>
  <c r="M2203" i="3"/>
  <c r="N2203" i="3" s="1"/>
  <c r="O2203" i="3" s="1"/>
  <c r="M100" i="3"/>
  <c r="N100" i="3" s="1"/>
  <c r="O100" i="3" s="1"/>
  <c r="M1684" i="3"/>
  <c r="N1684" i="3" s="1"/>
  <c r="O1684" i="3" s="1"/>
  <c r="M4464" i="3"/>
  <c r="N4464" i="3" s="1"/>
  <c r="O4464" i="3" s="1"/>
  <c r="M2733" i="3"/>
  <c r="N2733" i="3" s="1"/>
  <c r="O2733" i="3" s="1"/>
  <c r="M2115" i="3"/>
  <c r="N2115" i="3" s="1"/>
  <c r="O2115" i="3" s="1"/>
  <c r="M1208" i="3"/>
  <c r="N1208" i="3" s="1"/>
  <c r="O1208" i="3" s="1"/>
  <c r="M4949" i="3"/>
  <c r="N4949" i="3" s="1"/>
  <c r="O4949" i="3" s="1"/>
  <c r="M963" i="3"/>
  <c r="N963" i="3" s="1"/>
  <c r="O963" i="3" s="1"/>
  <c r="M5312" i="3"/>
  <c r="M164" i="3"/>
  <c r="N164" i="3" s="1"/>
  <c r="O164" i="3" s="1"/>
  <c r="M5949" i="3"/>
  <c r="N5949" i="3" s="1"/>
  <c r="O5949" i="3" s="1"/>
  <c r="M1713" i="3"/>
  <c r="N1713" i="3" s="1"/>
  <c r="O1713" i="3" s="1"/>
  <c r="M5945" i="3"/>
  <c r="N5945" i="3" s="1"/>
  <c r="O5945" i="3" s="1"/>
  <c r="M1732" i="3"/>
  <c r="N1732" i="3" s="1"/>
  <c r="O1732" i="3" s="1"/>
  <c r="M6317" i="3"/>
  <c r="N6317" i="3" s="1"/>
  <c r="O6317" i="3" s="1"/>
  <c r="M4133" i="3"/>
  <c r="N4133" i="3" s="1"/>
  <c r="O4133" i="3" s="1"/>
  <c r="M2446" i="3"/>
  <c r="N2446" i="3" s="1"/>
  <c r="O2446" i="3" s="1"/>
  <c r="M2298" i="3"/>
  <c r="N2298" i="3" s="1"/>
  <c r="O2298" i="3" s="1"/>
  <c r="M3473" i="3"/>
  <c r="N3473" i="3" s="1"/>
  <c r="O3473" i="3" s="1"/>
  <c r="M2937" i="3"/>
  <c r="N2937" i="3" s="1"/>
  <c r="O2937" i="3" s="1"/>
  <c r="M63" i="3"/>
  <c r="N63" i="3" s="1"/>
  <c r="O63" i="3" s="1"/>
  <c r="M5267" i="3"/>
  <c r="N5267" i="3" s="1"/>
  <c r="O5267" i="3" s="1"/>
  <c r="M5261" i="3"/>
  <c r="N5261" i="3" s="1"/>
  <c r="O5261" i="3" s="1"/>
  <c r="M594" i="3"/>
  <c r="N594" i="3" s="1"/>
  <c r="O594" i="3" s="1"/>
  <c r="M5551" i="3"/>
  <c r="M4385" i="3"/>
  <c r="N4385" i="3" s="1"/>
  <c r="O4385" i="3" s="1"/>
  <c r="M4272" i="3"/>
  <c r="N4272" i="3" s="1"/>
  <c r="O4272" i="3" s="1"/>
  <c r="M2943" i="3"/>
  <c r="N2943" i="3" s="1"/>
  <c r="O2943" i="3" s="1"/>
  <c r="M4729" i="3"/>
  <c r="N4729" i="3" s="1"/>
  <c r="O4729" i="3" s="1"/>
  <c r="M393" i="3"/>
  <c r="N393" i="3" s="1"/>
  <c r="O393" i="3" s="1"/>
  <c r="M3626" i="3"/>
  <c r="N3626" i="3" s="1"/>
  <c r="O3626" i="3" s="1"/>
  <c r="M2522" i="3"/>
  <c r="N2522" i="3" s="1"/>
  <c r="O2522" i="3" s="1"/>
  <c r="M564" i="3"/>
  <c r="N564" i="3" s="1"/>
  <c r="O564" i="3" s="1"/>
  <c r="M1729" i="3"/>
  <c r="N1729" i="3" s="1"/>
  <c r="O1729" i="3" s="1"/>
  <c r="M2635" i="3"/>
  <c r="N2635" i="3" s="1"/>
  <c r="O2635" i="3" s="1"/>
  <c r="M3788" i="3"/>
  <c r="N3788" i="3" s="1"/>
  <c r="O3788" i="3" s="1"/>
  <c r="M3389" i="3"/>
  <c r="N3389" i="3" s="1"/>
  <c r="O3389" i="3" s="1"/>
  <c r="M3815" i="3"/>
  <c r="N3815" i="3" s="1"/>
  <c r="O3815" i="3" s="1"/>
  <c r="M5958" i="3"/>
  <c r="N5958" i="3" s="1"/>
  <c r="O5958" i="3" s="1"/>
  <c r="M2985" i="3"/>
  <c r="N2985" i="3" s="1"/>
  <c r="O2985" i="3" s="1"/>
  <c r="M4053" i="3"/>
  <c r="M5127" i="3"/>
  <c r="N5127" i="3" s="1"/>
  <c r="O5127" i="3" s="1"/>
  <c r="M1641" i="3"/>
  <c r="N1641" i="3" s="1"/>
  <c r="O1641" i="3" s="1"/>
  <c r="M4342" i="3"/>
  <c r="N4342" i="3" s="1"/>
  <c r="O4342" i="3" s="1"/>
  <c r="M6203" i="3"/>
  <c r="N6203" i="3" s="1"/>
  <c r="O6203" i="3" s="1"/>
  <c r="M508" i="3"/>
  <c r="N508" i="3" s="1"/>
  <c r="O508" i="3" s="1"/>
  <c r="M491" i="3"/>
  <c r="N491" i="3" s="1"/>
  <c r="O491" i="3" s="1"/>
  <c r="M147" i="3"/>
  <c r="N147" i="3" s="1"/>
  <c r="O147" i="3" s="1"/>
  <c r="M2743" i="3"/>
  <c r="N2743" i="3" s="1"/>
  <c r="O2743" i="3" s="1"/>
  <c r="M3368" i="3"/>
  <c r="N3368" i="3" s="1"/>
  <c r="O3368" i="3" s="1"/>
  <c r="M983" i="3"/>
  <c r="N983" i="3" s="1"/>
  <c r="O983" i="3" s="1"/>
  <c r="M175" i="3"/>
  <c r="N175" i="3" s="1"/>
  <c r="O175" i="3" s="1"/>
  <c r="M3048" i="3"/>
  <c r="N3048" i="3" s="1"/>
  <c r="O3048" i="3" s="1"/>
  <c r="M3385" i="3"/>
  <c r="N3385" i="3" s="1"/>
  <c r="O3385" i="3" s="1"/>
  <c r="M6474" i="3"/>
  <c r="N6474" i="3" s="1"/>
  <c r="O6474" i="3" s="1"/>
  <c r="M5933" i="3"/>
  <c r="N5933" i="3" s="1"/>
  <c r="O5933" i="3" s="1"/>
  <c r="M2935" i="3"/>
  <c r="M5114" i="3"/>
  <c r="N5114" i="3" s="1"/>
  <c r="O5114" i="3" s="1"/>
  <c r="M2700" i="3"/>
  <c r="N2700" i="3" s="1"/>
  <c r="O2700" i="3" s="1"/>
  <c r="M4443" i="3"/>
  <c r="N4443" i="3" s="1"/>
  <c r="O4443" i="3" s="1"/>
  <c r="M2011" i="3"/>
  <c r="N2011" i="3" s="1"/>
  <c r="O2011" i="3" s="1"/>
  <c r="M2909" i="3"/>
  <c r="N2909" i="3" s="1"/>
  <c r="O2909" i="3" s="1"/>
  <c r="M971" i="3"/>
  <c r="N971" i="3" s="1"/>
  <c r="O971" i="3" s="1"/>
  <c r="M2427" i="3"/>
  <c r="N2427" i="3" s="1"/>
  <c r="O2427" i="3" s="1"/>
  <c r="M1133" i="3"/>
  <c r="N1133" i="3" s="1"/>
  <c r="O1133" i="3" s="1"/>
  <c r="M3386" i="3"/>
  <c r="N3386" i="3" s="1"/>
  <c r="O3386" i="3" s="1"/>
  <c r="M1243" i="3"/>
  <c r="N1243" i="3" s="1"/>
  <c r="O1243" i="3" s="1"/>
  <c r="M5124" i="3"/>
  <c r="N5124" i="3" s="1"/>
  <c r="O5124" i="3" s="1"/>
  <c r="M1466" i="3"/>
  <c r="N1466" i="3" s="1"/>
  <c r="O1466" i="3" s="1"/>
  <c r="M5321" i="3"/>
  <c r="N5321" i="3" s="1"/>
  <c r="O5321" i="3" s="1"/>
  <c r="M1923" i="3"/>
  <c r="N1923" i="3" s="1"/>
  <c r="O1923" i="3" s="1"/>
  <c r="M2474" i="3"/>
  <c r="M1950" i="3"/>
  <c r="N1950" i="3" s="1"/>
  <c r="O1950" i="3" s="1"/>
  <c r="M6324" i="3"/>
  <c r="N6324" i="3" s="1"/>
  <c r="O6324" i="3" s="1"/>
  <c r="M4186" i="3"/>
  <c r="N4186" i="3" s="1"/>
  <c r="O4186" i="3" s="1"/>
  <c r="M4405" i="3"/>
  <c r="N4405" i="3" s="1"/>
  <c r="O4405" i="3" s="1"/>
  <c r="M6412" i="3"/>
  <c r="N6412" i="3" s="1"/>
  <c r="O6412" i="3" s="1"/>
  <c r="M687" i="3"/>
  <c r="N687" i="3" s="1"/>
  <c r="O687" i="3" s="1"/>
  <c r="M2076" i="3"/>
  <c r="N2076" i="3" s="1"/>
  <c r="O2076" i="3" s="1"/>
  <c r="M1366" i="3"/>
  <c r="N1366" i="3" s="1"/>
  <c r="O1366" i="3" s="1"/>
  <c r="M2514" i="3"/>
  <c r="N2514" i="3" s="1"/>
  <c r="O2514" i="3" s="1"/>
  <c r="M706" i="3"/>
  <c r="N706" i="3" s="1"/>
  <c r="O706" i="3" s="1"/>
  <c r="M2322" i="3"/>
  <c r="N2322" i="3" s="1"/>
  <c r="O2322" i="3" s="1"/>
  <c r="M3133" i="3"/>
  <c r="N3133" i="3" s="1"/>
  <c r="O3133" i="3" s="1"/>
  <c r="M5163" i="3"/>
  <c r="N5163" i="3" s="1"/>
  <c r="O5163" i="3" s="1"/>
  <c r="M2419" i="3"/>
  <c r="N2419" i="3" s="1"/>
  <c r="O2419" i="3" s="1"/>
  <c r="M4748" i="3"/>
  <c r="M4081" i="3"/>
  <c r="N4081" i="3" s="1"/>
  <c r="O4081" i="3" s="1"/>
  <c r="M4195" i="3"/>
  <c r="N4195" i="3" s="1"/>
  <c r="O4195" i="3" s="1"/>
  <c r="M5413" i="3"/>
  <c r="N5413" i="3" s="1"/>
  <c r="O5413" i="3" s="1"/>
  <c r="M3537" i="3"/>
  <c r="N3537" i="3" s="1"/>
  <c r="O3537" i="3" s="1"/>
  <c r="M2843" i="3"/>
  <c r="N2843" i="3" s="1"/>
  <c r="O2843" i="3" s="1"/>
  <c r="M47" i="3"/>
  <c r="N47" i="3" s="1"/>
  <c r="O47" i="3" s="1"/>
  <c r="M4494" i="3"/>
  <c r="N4494" i="3" s="1"/>
  <c r="O4494" i="3" s="1"/>
  <c r="M4285" i="3"/>
  <c r="N4285" i="3" s="1"/>
  <c r="O4285" i="3" s="1"/>
  <c r="M6459" i="3"/>
  <c r="N6459" i="3" s="1"/>
  <c r="O6459" i="3" s="1"/>
  <c r="M2650" i="3"/>
  <c r="N2650" i="3" s="1"/>
  <c r="O2650" i="3" s="1"/>
  <c r="M1874" i="3"/>
  <c r="N1874" i="3" s="1"/>
  <c r="O1874" i="3" s="1"/>
  <c r="M2512" i="3"/>
  <c r="N2512" i="3" s="1"/>
  <c r="O2512" i="3" s="1"/>
  <c r="M6356" i="3"/>
  <c r="N6356" i="3" s="1"/>
  <c r="O6356" i="3" s="1"/>
  <c r="M2185" i="3"/>
  <c r="N2185" i="3" s="1"/>
  <c r="O2185" i="3" s="1"/>
  <c r="M5059" i="3"/>
  <c r="M440" i="3"/>
  <c r="N440" i="3" s="1"/>
  <c r="O440" i="3" s="1"/>
  <c r="M1672" i="3"/>
  <c r="N1672" i="3" s="1"/>
  <c r="O1672" i="3" s="1"/>
  <c r="M1225" i="3"/>
  <c r="N1225" i="3" s="1"/>
  <c r="O1225" i="3" s="1"/>
  <c r="M6154" i="3"/>
  <c r="N6154" i="3" s="1"/>
  <c r="O6154" i="3" s="1"/>
  <c r="M1512" i="3"/>
  <c r="N1512" i="3" s="1"/>
  <c r="O1512" i="3" s="1"/>
  <c r="M908" i="3"/>
  <c r="N908" i="3" s="1"/>
  <c r="O908" i="3" s="1"/>
  <c r="M6407" i="3"/>
  <c r="N6407" i="3" s="1"/>
  <c r="O6407" i="3" s="1"/>
  <c r="M684" i="3"/>
  <c r="N684" i="3" s="1"/>
  <c r="O684" i="3" s="1"/>
  <c r="M3662" i="3"/>
  <c r="N3662" i="3" s="1"/>
  <c r="O3662" i="3" s="1"/>
  <c r="M2162" i="3"/>
  <c r="N2162" i="3" s="1"/>
  <c r="O2162" i="3" s="1"/>
  <c r="M3904" i="3"/>
  <c r="N3904" i="3" s="1"/>
  <c r="O3904" i="3" s="1"/>
  <c r="M4209" i="3"/>
  <c r="N4209" i="3" s="1"/>
  <c r="O4209" i="3" s="1"/>
  <c r="M365" i="3"/>
  <c r="N365" i="3" s="1"/>
  <c r="O365" i="3" s="1"/>
  <c r="M3463" i="3"/>
  <c r="N3463" i="3" s="1"/>
  <c r="O3463" i="3" s="1"/>
  <c r="M1044" i="3"/>
  <c r="N1044" i="3" s="1"/>
  <c r="O1044" i="3" s="1"/>
  <c r="M4070" i="3"/>
  <c r="M1694" i="3"/>
  <c r="N1694" i="3" s="1"/>
  <c r="O1694" i="3" s="1"/>
  <c r="M2038" i="3"/>
  <c r="N2038" i="3" s="1"/>
  <c r="O2038" i="3" s="1"/>
  <c r="M2417" i="3"/>
  <c r="N2417" i="3" s="1"/>
  <c r="O2417" i="3" s="1"/>
  <c r="M3038" i="3"/>
  <c r="N3038" i="3" s="1"/>
  <c r="O3038" i="3" s="1"/>
  <c r="M3643" i="3"/>
  <c r="N3643" i="3" s="1"/>
  <c r="O3643" i="3" s="1"/>
  <c r="M5870" i="3"/>
  <c r="N5870" i="3" s="1"/>
  <c r="O5870" i="3" s="1"/>
  <c r="M6170" i="3"/>
  <c r="N6170" i="3" s="1"/>
  <c r="O6170" i="3" s="1"/>
  <c r="M1115" i="3"/>
  <c r="N1115" i="3" s="1"/>
  <c r="O1115" i="3" s="1"/>
  <c r="M5111" i="3"/>
  <c r="N5111" i="3" s="1"/>
  <c r="O5111" i="3" s="1"/>
  <c r="M4435" i="3"/>
  <c r="N4435" i="3" s="1"/>
  <c r="O4435" i="3" s="1"/>
  <c r="M3043" i="3"/>
  <c r="N3043" i="3" s="1"/>
  <c r="O3043" i="3" s="1"/>
  <c r="M774" i="3"/>
  <c r="N774" i="3" s="1"/>
  <c r="O774" i="3" s="1"/>
  <c r="M288" i="3"/>
  <c r="N288" i="3" s="1"/>
  <c r="O288" i="3" s="1"/>
  <c r="M1083" i="3"/>
  <c r="N1083" i="3" s="1"/>
  <c r="O1083" i="3" s="1"/>
  <c r="M2148" i="3"/>
  <c r="N2148" i="3" s="1"/>
  <c r="O2148" i="3" s="1"/>
  <c r="M5290" i="3"/>
  <c r="M79" i="3"/>
  <c r="N79" i="3" s="1"/>
  <c r="O79" i="3" s="1"/>
  <c r="M6331" i="3"/>
  <c r="N6331" i="3" s="1"/>
  <c r="O6331" i="3" s="1"/>
  <c r="M4052" i="3"/>
  <c r="N4052" i="3" s="1"/>
  <c r="O4052" i="3" s="1"/>
  <c r="M597" i="3"/>
  <c r="N597" i="3" s="1"/>
  <c r="O597" i="3" s="1"/>
  <c r="M6471" i="3"/>
  <c r="N6471" i="3" s="1"/>
  <c r="O6471" i="3" s="1"/>
  <c r="M5338" i="3"/>
  <c r="N5338" i="3" s="1"/>
  <c r="O5338" i="3" s="1"/>
  <c r="M4918" i="3"/>
  <c r="N4918" i="3" s="1"/>
  <c r="O4918" i="3" s="1"/>
  <c r="M5774" i="3"/>
  <c r="N5774" i="3" s="1"/>
  <c r="O5774" i="3" s="1"/>
  <c r="M4620" i="3"/>
  <c r="N4620" i="3" s="1"/>
  <c r="O4620" i="3" s="1"/>
  <c r="M5" i="3"/>
  <c r="N5" i="3" s="1"/>
  <c r="O5" i="3" s="1"/>
  <c r="M430" i="3"/>
  <c r="N430" i="3" s="1"/>
  <c r="O430" i="3" s="1"/>
  <c r="M4629" i="3"/>
  <c r="N4629" i="3" s="1"/>
  <c r="O4629" i="3" s="1"/>
  <c r="M4627" i="3"/>
  <c r="N4627" i="3" s="1"/>
  <c r="O4627" i="3" s="1"/>
  <c r="M1752" i="3"/>
  <c r="N1752" i="3" s="1"/>
  <c r="O1752" i="3" s="1"/>
  <c r="M522" i="3"/>
  <c r="M1757" i="3"/>
  <c r="N1757" i="3" s="1"/>
  <c r="O1757" i="3" s="1"/>
  <c r="M1495" i="3"/>
  <c r="N1495" i="3" s="1"/>
  <c r="O1495" i="3" s="1"/>
  <c r="M4567" i="3"/>
  <c r="N4567" i="3" s="1"/>
  <c r="O4567" i="3" s="1"/>
  <c r="M1878" i="3"/>
  <c r="N1878" i="3" s="1"/>
  <c r="O1878" i="3" s="1"/>
  <c r="M4106" i="3"/>
  <c r="N4106" i="3" s="1"/>
  <c r="O4106" i="3" s="1"/>
  <c r="M5406" i="3"/>
  <c r="N5406" i="3" s="1"/>
  <c r="O5406" i="3" s="1"/>
  <c r="M1835" i="3"/>
  <c r="N1835" i="3" s="1"/>
  <c r="O1835" i="3" s="1"/>
  <c r="M5852" i="3"/>
  <c r="N5852" i="3" s="1"/>
  <c r="O5852" i="3" s="1"/>
  <c r="M184" i="3"/>
  <c r="N184" i="3" s="1"/>
  <c r="O184" i="3" s="1"/>
  <c r="M6028" i="3"/>
  <c r="N6028" i="3" s="1"/>
  <c r="O6028" i="3" s="1"/>
  <c r="M1727" i="3"/>
  <c r="N1727" i="3" s="1"/>
  <c r="O1727" i="3" s="1"/>
  <c r="M1323" i="3"/>
  <c r="N1323" i="3" s="1"/>
  <c r="O1323" i="3" s="1"/>
  <c r="M4662" i="3"/>
  <c r="N4662" i="3" s="1"/>
  <c r="O4662" i="3" s="1"/>
  <c r="M2517" i="3"/>
  <c r="N2517" i="3" s="1"/>
  <c r="O2517" i="3" s="1"/>
  <c r="M6236" i="3"/>
  <c r="N6236" i="3" s="1"/>
  <c r="O6236" i="3" s="1"/>
  <c r="M1251" i="3"/>
  <c r="M919" i="3"/>
  <c r="N919" i="3" s="1"/>
  <c r="O919" i="3" s="1"/>
  <c r="M934" i="3"/>
  <c r="N934" i="3" s="1"/>
  <c r="O934" i="3" s="1"/>
  <c r="M3693" i="3"/>
  <c r="N3693" i="3" s="1"/>
  <c r="O3693" i="3" s="1"/>
  <c r="M2525" i="3"/>
  <c r="N2525" i="3" s="1"/>
  <c r="O2525" i="3" s="1"/>
  <c r="M3452" i="3"/>
  <c r="N3452" i="3" s="1"/>
  <c r="O3452" i="3" s="1"/>
  <c r="M1088" i="3"/>
  <c r="N1088" i="3" s="1"/>
  <c r="O1088" i="3" s="1"/>
  <c r="M5923" i="3"/>
  <c r="N5923" i="3" s="1"/>
  <c r="O5923" i="3" s="1"/>
  <c r="M5450" i="3"/>
  <c r="N5450" i="3" s="1"/>
  <c r="O5450" i="3" s="1"/>
  <c r="M6337" i="3"/>
  <c r="N6337" i="3" s="1"/>
  <c r="O6337" i="3" s="1"/>
  <c r="M1883" i="3"/>
  <c r="N1883" i="3" s="1"/>
  <c r="O1883" i="3" s="1"/>
  <c r="M5146" i="3"/>
  <c r="N5146" i="3" s="1"/>
  <c r="O5146" i="3" s="1"/>
  <c r="M2869" i="3"/>
  <c r="N2869" i="3" s="1"/>
  <c r="O2869" i="3" s="1"/>
  <c r="M571" i="3"/>
  <c r="N571" i="3" s="1"/>
  <c r="O571" i="3" s="1"/>
  <c r="M2688" i="3"/>
  <c r="N2688" i="3" s="1"/>
  <c r="O2688" i="3" s="1"/>
  <c r="M1279" i="3"/>
  <c r="N1279" i="3" s="1"/>
  <c r="O1279" i="3" s="1"/>
  <c r="M3928" i="3"/>
  <c r="M2337" i="3"/>
  <c r="N2337" i="3" s="1"/>
  <c r="O2337" i="3" s="1"/>
  <c r="M3906" i="3"/>
  <c r="N3906" i="3" s="1"/>
  <c r="O3906" i="3" s="1"/>
  <c r="M5340" i="3"/>
  <c r="N5340" i="3" s="1"/>
  <c r="O5340" i="3" s="1"/>
  <c r="M3586" i="3"/>
  <c r="N3586" i="3" s="1"/>
  <c r="O3586" i="3" s="1"/>
  <c r="M27" i="3"/>
  <c r="N27" i="3" s="1"/>
  <c r="O27" i="3" s="1"/>
  <c r="M144" i="3"/>
  <c r="N144" i="3" s="1"/>
  <c r="O144" i="3" s="1"/>
  <c r="M5076" i="3"/>
  <c r="N5076" i="3" s="1"/>
  <c r="O5076" i="3" s="1"/>
  <c r="M1632" i="3"/>
  <c r="N1632" i="3" s="1"/>
  <c r="O1632" i="3" s="1"/>
  <c r="M2701" i="3"/>
  <c r="N2701" i="3" s="1"/>
  <c r="O2701" i="3" s="1"/>
  <c r="M6123" i="3"/>
  <c r="N6123" i="3" s="1"/>
  <c r="O6123" i="3" s="1"/>
  <c r="M341" i="3"/>
  <c r="N341" i="3" s="1"/>
  <c r="O341" i="3" s="1"/>
  <c r="M5007" i="3"/>
  <c r="N5007" i="3" s="1"/>
  <c r="O5007" i="3" s="1"/>
  <c r="M5010" i="3"/>
  <c r="N5010" i="3" s="1"/>
  <c r="O5010" i="3" s="1"/>
  <c r="M1910" i="3"/>
  <c r="N1910" i="3" s="1"/>
  <c r="O1910" i="3" s="1"/>
  <c r="M165" i="3"/>
  <c r="N165" i="3" s="1"/>
  <c r="O165" i="3" s="1"/>
  <c r="M2654" i="3"/>
  <c r="N2654" i="3" s="1"/>
  <c r="O2654" i="3" s="1"/>
  <c r="M158" i="3"/>
  <c r="N158" i="3" s="1"/>
  <c r="O158" i="3" s="1"/>
  <c r="M2665" i="3"/>
  <c r="N2665" i="3" s="1"/>
  <c r="O2665" i="3" s="1"/>
  <c r="M5066" i="3"/>
  <c r="N5066" i="3" s="1"/>
  <c r="O5066" i="3" s="1"/>
  <c r="M1064" i="3"/>
  <c r="N1064" i="3" s="1"/>
  <c r="O1064" i="3" s="1"/>
  <c r="M5226" i="3"/>
  <c r="N5226" i="3" s="1"/>
  <c r="O5226" i="3" s="1"/>
  <c r="M4820" i="3"/>
  <c r="N4820" i="3" s="1"/>
  <c r="O4820" i="3" s="1"/>
  <c r="M6018" i="3"/>
  <c r="N6018" i="3" s="1"/>
  <c r="O6018" i="3" s="1"/>
  <c r="M1635" i="3"/>
  <c r="N1635" i="3" s="1"/>
  <c r="O1635" i="3" s="1"/>
  <c r="M4793" i="3"/>
  <c r="N4793" i="3" s="1"/>
  <c r="O4793" i="3" s="1"/>
  <c r="M5740" i="3"/>
  <c r="N5740" i="3" s="1"/>
  <c r="O5740" i="3" s="1"/>
  <c r="M1891" i="3"/>
  <c r="N1891" i="3" s="1"/>
  <c r="O1891" i="3" s="1"/>
  <c r="M4786" i="3"/>
  <c r="N4786" i="3" s="1"/>
  <c r="O4786" i="3" s="1"/>
  <c r="M1627" i="3"/>
  <c r="N1627" i="3" s="1"/>
  <c r="O1627" i="3" s="1"/>
  <c r="M1915" i="3"/>
  <c r="N1915" i="3" s="1"/>
  <c r="O1915" i="3" s="1"/>
  <c r="M3257" i="3"/>
  <c r="M4600" i="3"/>
  <c r="N4600" i="3" s="1"/>
  <c r="O4600" i="3" s="1"/>
  <c r="M3293" i="3"/>
  <c r="N3293" i="3" s="1"/>
  <c r="O3293" i="3" s="1"/>
  <c r="M4658" i="3"/>
  <c r="N4658" i="3" s="1"/>
  <c r="O4658" i="3" s="1"/>
  <c r="M804" i="3"/>
  <c r="N804" i="3" s="1"/>
  <c r="O804" i="3" s="1"/>
  <c r="M4120" i="3"/>
  <c r="N4120" i="3" s="1"/>
  <c r="O4120" i="3" s="1"/>
  <c r="M5479" i="3"/>
  <c r="N5479" i="3" s="1"/>
  <c r="O5479" i="3" s="1"/>
  <c r="M883" i="3"/>
  <c r="N883" i="3" s="1"/>
  <c r="O883" i="3" s="1"/>
  <c r="M3853" i="3"/>
  <c r="N3853" i="3" s="1"/>
  <c r="O3853" i="3" s="1"/>
  <c r="M5897" i="3"/>
  <c r="N5897" i="3" s="1"/>
  <c r="O5897" i="3" s="1"/>
  <c r="M3541" i="3"/>
  <c r="N3541" i="3" s="1"/>
  <c r="O3541" i="3" s="1"/>
  <c r="M554" i="3"/>
  <c r="N554" i="3" s="1"/>
  <c r="O554" i="3" s="1"/>
  <c r="M5935" i="3"/>
  <c r="N5935" i="3" s="1"/>
  <c r="O5935" i="3" s="1"/>
  <c r="M850" i="3"/>
  <c r="N850" i="3" s="1"/>
  <c r="O850" i="3" s="1"/>
  <c r="M4345" i="3"/>
  <c r="N4345" i="3" s="1"/>
  <c r="O4345" i="3" s="1"/>
  <c r="M2707" i="3"/>
  <c r="M5932" i="3"/>
  <c r="N5932" i="3" s="1"/>
  <c r="O5932" i="3" s="1"/>
  <c r="M6441" i="3"/>
  <c r="N6441" i="3" s="1"/>
  <c r="O6441" i="3" s="1"/>
  <c r="M5931" i="3"/>
  <c r="N5931" i="3" s="1"/>
  <c r="O5931" i="3" s="1"/>
  <c r="M5386" i="3"/>
  <c r="N5386" i="3" s="1"/>
  <c r="O5386" i="3" s="1"/>
  <c r="M1014" i="3"/>
  <c r="N1014" i="3" s="1"/>
  <c r="O1014" i="3" s="1"/>
  <c r="M5725" i="3"/>
  <c r="N5725" i="3" s="1"/>
  <c r="O5725" i="3" s="1"/>
  <c r="M4117" i="3"/>
  <c r="N4117" i="3" s="1"/>
  <c r="O4117" i="3" s="1"/>
  <c r="M6214" i="3"/>
  <c r="N6214" i="3" s="1"/>
  <c r="O6214" i="3" s="1"/>
  <c r="M880" i="3"/>
  <c r="N880" i="3" s="1"/>
  <c r="O880" i="3" s="1"/>
  <c r="M4960" i="3"/>
  <c r="N4960" i="3" s="1"/>
  <c r="O4960" i="3" s="1"/>
  <c r="M773" i="3"/>
  <c r="N773" i="3" s="1"/>
  <c r="O773" i="3" s="1"/>
  <c r="M4337" i="3"/>
  <c r="N4337" i="3" s="1"/>
  <c r="O4337" i="3" s="1"/>
  <c r="M469" i="3"/>
  <c r="N469" i="3" s="1"/>
  <c r="O469" i="3" s="1"/>
  <c r="M1066" i="3"/>
  <c r="N1066" i="3" s="1"/>
  <c r="O1066" i="3" s="1"/>
  <c r="M3284" i="3"/>
  <c r="N3284" i="3" s="1"/>
  <c r="O3284" i="3" s="1"/>
  <c r="M4184" i="3"/>
  <c r="M4185" i="3"/>
  <c r="N4185" i="3" s="1"/>
  <c r="O4185" i="3" s="1"/>
  <c r="M5102" i="3"/>
  <c r="N5102" i="3" s="1"/>
  <c r="O5102" i="3" s="1"/>
  <c r="M5720" i="3"/>
  <c r="N5720" i="3" s="1"/>
  <c r="O5720" i="3" s="1"/>
  <c r="M4636" i="3"/>
  <c r="N4636" i="3" s="1"/>
  <c r="O4636" i="3" s="1"/>
  <c r="M2019" i="3"/>
  <c r="N2019" i="3" s="1"/>
  <c r="O2019" i="3" s="1"/>
  <c r="M2849" i="3"/>
  <c r="N2849" i="3" s="1"/>
  <c r="O2849" i="3" s="1"/>
  <c r="M5162" i="3"/>
  <c r="N5162" i="3" s="1"/>
  <c r="O5162" i="3" s="1"/>
  <c r="M6490" i="3"/>
  <c r="N6490" i="3" s="1"/>
  <c r="O6490" i="3" s="1"/>
  <c r="M4573" i="3"/>
  <c r="N4573" i="3" s="1"/>
  <c r="O4573" i="3" s="1"/>
  <c r="M3660" i="3"/>
  <c r="N3660" i="3" s="1"/>
  <c r="O3660" i="3" s="1"/>
  <c r="M4625" i="3"/>
  <c r="N4625" i="3" s="1"/>
  <c r="O4625" i="3" s="1"/>
  <c r="M4398" i="3"/>
  <c r="N4398" i="3" s="1"/>
  <c r="O4398" i="3" s="1"/>
  <c r="M2318" i="3"/>
  <c r="N2318" i="3" s="1"/>
  <c r="O2318" i="3" s="1"/>
  <c r="M5147" i="3"/>
  <c r="N5147" i="3" s="1"/>
  <c r="O5147" i="3" s="1"/>
  <c r="M1976" i="3"/>
  <c r="N1976" i="3" s="1"/>
  <c r="O1976" i="3" s="1"/>
  <c r="M5568" i="3"/>
  <c r="M1471" i="3"/>
  <c r="N1471" i="3" s="1"/>
  <c r="O1471" i="3" s="1"/>
  <c r="M4605" i="3"/>
  <c r="N4605" i="3" s="1"/>
  <c r="O4605" i="3" s="1"/>
  <c r="M2619" i="3"/>
  <c r="N2619" i="3" s="1"/>
  <c r="O2619" i="3" s="1"/>
  <c r="M506" i="3"/>
  <c r="N506" i="3" s="1"/>
  <c r="O506" i="3" s="1"/>
  <c r="M764" i="3"/>
  <c r="N764" i="3" s="1"/>
  <c r="O764" i="3" s="1"/>
  <c r="M1063" i="3"/>
  <c r="N1063" i="3" s="1"/>
  <c r="O1063" i="3" s="1"/>
  <c r="M2154" i="3"/>
  <c r="N2154" i="3" s="1"/>
  <c r="O2154" i="3" s="1"/>
  <c r="M3939" i="3"/>
  <c r="N3939" i="3" s="1"/>
  <c r="O3939" i="3" s="1"/>
  <c r="M1489" i="3"/>
  <c r="N1489" i="3" s="1"/>
  <c r="O1489" i="3" s="1"/>
  <c r="M5120" i="3"/>
  <c r="N5120" i="3" s="1"/>
  <c r="O5120" i="3" s="1"/>
  <c r="M20" i="3"/>
  <c r="N20" i="3" s="1"/>
  <c r="O20" i="3" s="1"/>
  <c r="M3141" i="3"/>
  <c r="N3141" i="3" s="1"/>
  <c r="O3141" i="3" s="1"/>
  <c r="M5373" i="3"/>
  <c r="N5373" i="3" s="1"/>
  <c r="O5373" i="3" s="1"/>
  <c r="M4200" i="3"/>
  <c r="N4200" i="3" s="1"/>
  <c r="O4200" i="3" s="1"/>
  <c r="M615" i="3"/>
  <c r="N615" i="3" s="1"/>
  <c r="O615" i="3" s="1"/>
  <c r="M1756" i="3"/>
  <c r="M104" i="3"/>
  <c r="N104" i="3" s="1"/>
  <c r="O104" i="3" s="1"/>
  <c r="M2073" i="3"/>
  <c r="N2073" i="3" s="1"/>
  <c r="O2073" i="3" s="1"/>
  <c r="M1391" i="3"/>
  <c r="N1391" i="3" s="1"/>
  <c r="O1391" i="3" s="1"/>
  <c r="M5224" i="3"/>
  <c r="N5224" i="3" s="1"/>
  <c r="O5224" i="3" s="1"/>
  <c r="M6219" i="3"/>
  <c r="N6219" i="3" s="1"/>
  <c r="O6219" i="3" s="1"/>
  <c r="M4814" i="3"/>
  <c r="N4814" i="3" s="1"/>
  <c r="O4814" i="3" s="1"/>
  <c r="M2921" i="3"/>
  <c r="N2921" i="3" s="1"/>
  <c r="O2921" i="3" s="1"/>
  <c r="M6187" i="3"/>
  <c r="N6187" i="3" s="1"/>
  <c r="O6187" i="3" s="1"/>
  <c r="M4846" i="3"/>
  <c r="N4846" i="3" s="1"/>
  <c r="O4846" i="3" s="1"/>
  <c r="M3678" i="3"/>
  <c r="N3678" i="3" s="1"/>
  <c r="O3678" i="3" s="1"/>
  <c r="M5812" i="3"/>
  <c r="N5812" i="3" s="1"/>
  <c r="O5812" i="3" s="1"/>
  <c r="M710" i="3"/>
  <c r="N710" i="3" s="1"/>
  <c r="O710" i="3" s="1"/>
  <c r="M3582" i="3"/>
  <c r="N3582" i="3" s="1"/>
  <c r="O3582" i="3" s="1"/>
  <c r="M5371" i="3"/>
  <c r="N5371" i="3" s="1"/>
  <c r="O5371" i="3" s="1"/>
  <c r="M2866" i="3"/>
  <c r="N2866" i="3" s="1"/>
  <c r="O2866" i="3" s="1"/>
  <c r="M2794" i="3"/>
  <c r="M5250" i="3"/>
  <c r="N5250" i="3" s="1"/>
  <c r="O5250" i="3" s="1"/>
  <c r="M2451" i="3"/>
  <c r="N2451" i="3" s="1"/>
  <c r="O2451" i="3" s="1"/>
  <c r="M3146" i="3"/>
  <c r="N3146" i="3" s="1"/>
  <c r="O3146" i="3" s="1"/>
  <c r="M2828" i="3"/>
  <c r="N2828" i="3" s="1"/>
  <c r="O2828" i="3" s="1"/>
  <c r="M796" i="3"/>
  <c r="N796" i="3" s="1"/>
  <c r="O796" i="3" s="1"/>
  <c r="M2208" i="3"/>
  <c r="N2208" i="3" s="1"/>
  <c r="O2208" i="3" s="1"/>
  <c r="M2956" i="3"/>
  <c r="N2956" i="3" s="1"/>
  <c r="O2956" i="3" s="1"/>
  <c r="M5973" i="3"/>
  <c r="N5973" i="3" s="1"/>
  <c r="O5973" i="3" s="1"/>
  <c r="M1405" i="3"/>
  <c r="N1405" i="3" s="1"/>
  <c r="O1405" i="3" s="1"/>
  <c r="M4213" i="3"/>
  <c r="N4213" i="3" s="1"/>
  <c r="O4213" i="3" s="1"/>
  <c r="M4503" i="3"/>
  <c r="N4503" i="3" s="1"/>
  <c r="O4503" i="3" s="1"/>
  <c r="M3130" i="3"/>
  <c r="N3130" i="3" s="1"/>
  <c r="O3130" i="3" s="1"/>
  <c r="M3636" i="3"/>
  <c r="N3636" i="3" s="1"/>
  <c r="O3636" i="3" s="1"/>
  <c r="M5555" i="3"/>
  <c r="N5555" i="3" s="1"/>
  <c r="O5555" i="3" s="1"/>
  <c r="M3448" i="3"/>
  <c r="N3448" i="3" s="1"/>
  <c r="O3448" i="3" s="1"/>
  <c r="M601" i="3"/>
  <c r="M6059" i="3"/>
  <c r="N6059" i="3" s="1"/>
  <c r="O6059" i="3" s="1"/>
  <c r="M5828" i="3"/>
  <c r="N5828" i="3" s="1"/>
  <c r="O5828" i="3" s="1"/>
  <c r="M4031" i="3"/>
  <c r="N4031" i="3" s="1"/>
  <c r="O4031" i="3" s="1"/>
  <c r="M4322" i="3"/>
  <c r="N4322" i="3" s="1"/>
  <c r="O4322" i="3" s="1"/>
  <c r="M3266" i="3"/>
  <c r="N3266" i="3" s="1"/>
  <c r="O3266" i="3" s="1"/>
  <c r="M380" i="3"/>
  <c r="N380" i="3" s="1"/>
  <c r="O380" i="3" s="1"/>
  <c r="M5682" i="3"/>
  <c r="N5682" i="3" s="1"/>
  <c r="O5682" i="3" s="1"/>
  <c r="M3076" i="3"/>
  <c r="N3076" i="3" s="1"/>
  <c r="O3076" i="3" s="1"/>
  <c r="M1322" i="3"/>
  <c r="N1322" i="3" s="1"/>
  <c r="O1322" i="3" s="1"/>
  <c r="M2676" i="3"/>
  <c r="N2676" i="3" s="1"/>
  <c r="O2676" i="3" s="1"/>
  <c r="M173" i="3"/>
  <c r="N173" i="3" s="1"/>
  <c r="O173" i="3" s="1"/>
  <c r="M4577" i="3"/>
  <c r="N4577" i="3" s="1"/>
  <c r="O4577" i="3" s="1"/>
  <c r="M1008" i="3"/>
  <c r="N1008" i="3" s="1"/>
  <c r="O1008" i="3" s="1"/>
  <c r="M1899" i="3"/>
  <c r="N1899" i="3" s="1"/>
  <c r="O1899" i="3" s="1"/>
  <c r="M3002" i="3"/>
  <c r="N3002" i="3" s="1"/>
  <c r="O3002" i="3" s="1"/>
  <c r="M3611" i="3"/>
  <c r="M5143" i="3"/>
  <c r="N5143" i="3" s="1"/>
  <c r="O5143" i="3" s="1"/>
  <c r="M896" i="3"/>
  <c r="N896" i="3" s="1"/>
  <c r="O896" i="3" s="1"/>
  <c r="M3406" i="3"/>
  <c r="N3406" i="3" s="1"/>
  <c r="O3406" i="3" s="1"/>
  <c r="M323" i="3"/>
  <c r="N323" i="3" s="1"/>
  <c r="O323" i="3" s="1"/>
  <c r="M467" i="3"/>
  <c r="N467" i="3" s="1"/>
  <c r="O467" i="3" s="1"/>
  <c r="M247" i="3"/>
  <c r="N247" i="3" s="1"/>
  <c r="O247" i="3" s="1"/>
  <c r="M2042" i="3"/>
  <c r="N2042" i="3" s="1"/>
  <c r="O2042" i="3" s="1"/>
  <c r="M3426" i="3"/>
  <c r="N3426" i="3" s="1"/>
  <c r="O3426" i="3" s="1"/>
  <c r="M1676" i="3"/>
  <c r="N1676" i="3" s="1"/>
  <c r="O1676" i="3" s="1"/>
  <c r="M4248" i="3"/>
  <c r="N4248" i="3" s="1"/>
  <c r="O4248" i="3" s="1"/>
  <c r="M1215" i="3"/>
  <c r="N1215" i="3" s="1"/>
  <c r="O1215" i="3" s="1"/>
  <c r="M3480" i="3"/>
  <c r="N3480" i="3" s="1"/>
  <c r="O3480" i="3" s="1"/>
  <c r="M3998" i="3"/>
  <c r="N3998" i="3" s="1"/>
  <c r="O3998" i="3" s="1"/>
  <c r="M1603" i="3"/>
  <c r="N1603" i="3" s="1"/>
  <c r="O1603" i="3" s="1"/>
  <c r="M1510" i="3"/>
  <c r="N1510" i="3" s="1"/>
  <c r="O1510" i="3" s="1"/>
  <c r="M3083" i="3"/>
  <c r="M4436" i="3"/>
  <c r="N4436" i="3" s="1"/>
  <c r="O4436" i="3" s="1"/>
  <c r="M3901" i="3"/>
  <c r="N3901" i="3" s="1"/>
  <c r="O3901" i="3" s="1"/>
  <c r="M4648" i="3"/>
  <c r="N4648" i="3" s="1"/>
  <c r="O4648" i="3" s="1"/>
  <c r="M2792" i="3"/>
  <c r="N2792" i="3" s="1"/>
  <c r="O2792" i="3" s="1"/>
  <c r="M1373" i="3"/>
  <c r="N1373" i="3" s="1"/>
  <c r="O1373" i="3" s="1"/>
  <c r="M2579" i="3"/>
  <c r="N2579" i="3" s="1"/>
  <c r="O2579" i="3" s="1"/>
  <c r="M6201" i="3"/>
  <c r="N6201" i="3" s="1"/>
  <c r="O6201" i="3" s="1"/>
  <c r="M2253" i="3"/>
  <c r="N2253" i="3" s="1"/>
  <c r="O2253" i="3" s="1"/>
  <c r="M1921" i="3"/>
  <c r="N1921" i="3" s="1"/>
  <c r="O1921" i="3" s="1"/>
  <c r="M939" i="3"/>
  <c r="N939" i="3" s="1"/>
  <c r="O939" i="3" s="1"/>
  <c r="M1772" i="3"/>
  <c r="N1772" i="3" s="1"/>
  <c r="O1772" i="3" s="1"/>
  <c r="M1252" i="3"/>
  <c r="N1252" i="3" s="1"/>
  <c r="O1252" i="3" s="1"/>
  <c r="M74" i="3"/>
  <c r="N74" i="3" s="1"/>
  <c r="O74" i="3" s="1"/>
  <c r="M2675" i="3"/>
  <c r="N2675" i="3" s="1"/>
  <c r="O2675" i="3" s="1"/>
  <c r="M1760" i="3"/>
  <c r="N1760" i="3" s="1"/>
  <c r="O1760" i="3" s="1"/>
  <c r="M1060" i="3"/>
  <c r="M6096" i="3"/>
  <c r="N6096" i="3" s="1"/>
  <c r="O6096" i="3" s="1"/>
  <c r="M2999" i="3"/>
  <c r="N2999" i="3" s="1"/>
  <c r="O2999" i="3" s="1"/>
  <c r="M1092" i="3"/>
  <c r="N1092" i="3" s="1"/>
  <c r="O1092" i="3" s="1"/>
  <c r="M2990" i="3"/>
  <c r="N2990" i="3" s="1"/>
  <c r="O2990" i="3" s="1"/>
  <c r="M3959" i="3"/>
  <c r="N3959" i="3" s="1"/>
  <c r="O3959" i="3" s="1"/>
  <c r="M28" i="3"/>
  <c r="N28" i="3" s="1"/>
  <c r="O28" i="3" s="1"/>
  <c r="M6432" i="3"/>
  <c r="N6432" i="3" s="1"/>
  <c r="O6432" i="3" s="1"/>
  <c r="M4679" i="3"/>
  <c r="N4679" i="3" s="1"/>
  <c r="O4679" i="3" s="1"/>
  <c r="M3019" i="3"/>
  <c r="N3019" i="3" s="1"/>
  <c r="O3019" i="3" s="1"/>
  <c r="M913" i="3"/>
  <c r="N913" i="3" s="1"/>
  <c r="O913" i="3" s="1"/>
  <c r="M2486" i="3"/>
  <c r="N2486" i="3" s="1"/>
  <c r="O2486" i="3" s="1"/>
  <c r="M5078" i="3"/>
  <c r="N5078" i="3" s="1"/>
  <c r="O5078" i="3" s="1"/>
  <c r="M4705" i="3"/>
  <c r="N4705" i="3" s="1"/>
  <c r="O4705" i="3" s="1"/>
  <c r="M2398" i="3"/>
  <c r="N2398" i="3" s="1"/>
  <c r="O2398" i="3" s="1"/>
  <c r="M1214" i="3"/>
  <c r="N1214" i="3" s="1"/>
  <c r="O1214" i="3" s="1"/>
  <c r="M4878" i="3"/>
  <c r="M872" i="3"/>
  <c r="N872" i="3" s="1"/>
  <c r="O872" i="3" s="1"/>
  <c r="M1695" i="3"/>
  <c r="N1695" i="3" s="1"/>
  <c r="O1695" i="3" s="1"/>
  <c r="M1093" i="3"/>
  <c r="N1093" i="3" s="1"/>
  <c r="O1093" i="3" s="1"/>
  <c r="M2132" i="3"/>
  <c r="N2132" i="3" s="1"/>
  <c r="O2132" i="3" s="1"/>
  <c r="M5300" i="3"/>
  <c r="N5300" i="3" s="1"/>
  <c r="O5300" i="3" s="1"/>
  <c r="M2152" i="3"/>
  <c r="N2152" i="3" s="1"/>
  <c r="O2152" i="3" s="1"/>
  <c r="M4670" i="3"/>
  <c r="N4670" i="3" s="1"/>
  <c r="O4670" i="3" s="1"/>
  <c r="M3669" i="3"/>
  <c r="N3669" i="3" s="1"/>
  <c r="O3669" i="3" s="1"/>
  <c r="M3113" i="3"/>
  <c r="N3113" i="3" s="1"/>
  <c r="O3113" i="3" s="1"/>
  <c r="M2903" i="3"/>
  <c r="N2903" i="3" s="1"/>
  <c r="O2903" i="3" s="1"/>
  <c r="M3542" i="3"/>
  <c r="N3542" i="3" s="1"/>
  <c r="O3542" i="3" s="1"/>
  <c r="M2369" i="3"/>
  <c r="N2369" i="3" s="1"/>
  <c r="O2369" i="3" s="1"/>
  <c r="M984" i="3"/>
  <c r="N984" i="3" s="1"/>
  <c r="O984" i="3" s="1"/>
  <c r="M3997" i="3"/>
  <c r="N3997" i="3" s="1"/>
  <c r="O3997" i="3" s="1"/>
  <c r="M2166" i="3"/>
  <c r="N2166" i="3" s="1"/>
  <c r="O2166" i="3" s="1"/>
  <c r="M4280" i="3"/>
  <c r="M1070" i="3"/>
  <c r="N1070" i="3" s="1"/>
  <c r="O1070" i="3" s="1"/>
  <c r="M5532" i="3"/>
  <c r="N5532" i="3" s="1"/>
  <c r="O5532" i="3" s="1"/>
  <c r="M5084" i="3"/>
  <c r="N5084" i="3" s="1"/>
  <c r="O5084" i="3" s="1"/>
  <c r="M3079" i="3"/>
  <c r="N3079" i="3" s="1"/>
  <c r="O3079" i="3" s="1"/>
  <c r="M4383" i="3"/>
  <c r="N4383" i="3" s="1"/>
  <c r="O4383" i="3" s="1"/>
  <c r="M6498" i="3"/>
  <c r="N6498" i="3" s="1"/>
  <c r="O6498" i="3" s="1"/>
  <c r="M1372" i="3"/>
  <c r="N1372" i="3" s="1"/>
  <c r="O1372" i="3" s="1"/>
  <c r="M3044" i="3"/>
  <c r="N3044" i="3" s="1"/>
  <c r="O3044" i="3" s="1"/>
  <c r="M1260" i="3"/>
  <c r="N1260" i="3" s="1"/>
  <c r="O1260" i="3" s="1"/>
  <c r="M3861" i="3"/>
  <c r="N3861" i="3" s="1"/>
  <c r="O3861" i="3" s="1"/>
  <c r="M4199" i="3"/>
  <c r="N4199" i="3" s="1"/>
  <c r="O4199" i="3" s="1"/>
  <c r="M4913" i="3"/>
  <c r="N4913" i="3" s="1"/>
  <c r="O4913" i="3" s="1"/>
  <c r="M676" i="3"/>
  <c r="N676" i="3" s="1"/>
  <c r="O676" i="3" s="1"/>
  <c r="M4601" i="3"/>
  <c r="N4601" i="3" s="1"/>
  <c r="O4601" i="3" s="1"/>
  <c r="M1043" i="3"/>
  <c r="N1043" i="3" s="1"/>
  <c r="O1043" i="3" s="1"/>
  <c r="M1336" i="3"/>
  <c r="M4448" i="3"/>
  <c r="N4448" i="3" s="1"/>
  <c r="O4448" i="3" s="1"/>
  <c r="M4869" i="3"/>
  <c r="N4869" i="3" s="1"/>
  <c r="O4869" i="3" s="1"/>
  <c r="M5428" i="3"/>
  <c r="N5428" i="3" s="1"/>
  <c r="O5428" i="3" s="1"/>
  <c r="M4917" i="3"/>
  <c r="N4917" i="3" s="1"/>
  <c r="O4917" i="3" s="1"/>
  <c r="M6240" i="3"/>
  <c r="N6240" i="3" s="1"/>
  <c r="O6240" i="3" s="1"/>
  <c r="M1871" i="3"/>
  <c r="N1871" i="3" s="1"/>
  <c r="O1871" i="3" s="1"/>
  <c r="M153" i="3"/>
  <c r="N153" i="3" s="1"/>
  <c r="O153" i="3" s="1"/>
  <c r="M3188" i="3"/>
  <c r="N3188" i="3" s="1"/>
  <c r="O3188" i="3" s="1"/>
  <c r="M2890" i="3"/>
  <c r="N2890" i="3" s="1"/>
  <c r="O2890" i="3" s="1"/>
  <c r="M4785" i="3"/>
  <c r="N4785" i="3" s="1"/>
  <c r="O4785" i="3" s="1"/>
  <c r="M3335" i="3"/>
  <c r="N3335" i="3" s="1"/>
  <c r="O3335" i="3" s="1"/>
  <c r="M5421" i="3"/>
  <c r="N5421" i="3" s="1"/>
  <c r="O5421" i="3" s="1"/>
  <c r="M3578" i="3"/>
  <c r="N3578" i="3" s="1"/>
  <c r="O3578" i="3" s="1"/>
  <c r="M6411" i="3"/>
  <c r="N6411" i="3" s="1"/>
  <c r="O6411" i="3" s="1"/>
  <c r="M95" i="3"/>
  <c r="N95" i="3" s="1"/>
  <c r="O95" i="3" s="1"/>
  <c r="M2559" i="3"/>
  <c r="M2827" i="3"/>
  <c r="N2827" i="3" s="1"/>
  <c r="O2827" i="3" s="1"/>
  <c r="M6057" i="3"/>
  <c r="N6057" i="3" s="1"/>
  <c r="O6057" i="3" s="1"/>
  <c r="M4275" i="3"/>
  <c r="N4275" i="3" s="1"/>
  <c r="O4275" i="3" s="1"/>
  <c r="M5375" i="3"/>
  <c r="N5375" i="3" s="1"/>
  <c r="O5375" i="3" s="1"/>
  <c r="M6211" i="3"/>
  <c r="N6211" i="3" s="1"/>
  <c r="O6211" i="3" s="1"/>
  <c r="M5717" i="3"/>
  <c r="N5717" i="3" s="1"/>
  <c r="O5717" i="3" s="1"/>
  <c r="M4369" i="3"/>
  <c r="N4369" i="3" s="1"/>
  <c r="O4369" i="3" s="1"/>
  <c r="M4951" i="3"/>
  <c r="N4951" i="3" s="1"/>
  <c r="O4951" i="3" s="1"/>
  <c r="M4261" i="3"/>
  <c r="N4261" i="3" s="1"/>
  <c r="O4261" i="3" s="1"/>
  <c r="M1431" i="3"/>
  <c r="N1431" i="3" s="1"/>
  <c r="O1431" i="3" s="1"/>
  <c r="M3908" i="3"/>
  <c r="N3908" i="3" s="1"/>
  <c r="O3908" i="3" s="1"/>
  <c r="M490" i="3"/>
  <c r="N490" i="3" s="1"/>
  <c r="O490" i="3" s="1"/>
  <c r="M5248" i="3"/>
  <c r="N5248" i="3" s="1"/>
  <c r="O5248" i="3" s="1"/>
  <c r="M5793" i="3"/>
  <c r="N5793" i="3" s="1"/>
  <c r="O5793" i="3" s="1"/>
  <c r="M6279" i="3"/>
  <c r="N6279" i="3" s="1"/>
  <c r="O6279" i="3" s="1"/>
  <c r="M1631" i="3"/>
  <c r="M2776" i="3"/>
  <c r="N2776" i="3" s="1"/>
  <c r="O2776" i="3" s="1"/>
  <c r="M3648" i="3"/>
  <c r="N3648" i="3" s="1"/>
  <c r="O3648" i="3" s="1"/>
  <c r="M5621" i="3"/>
  <c r="N5621" i="3" s="1"/>
  <c r="O5621" i="3" s="1"/>
  <c r="M3519" i="3"/>
  <c r="N3519" i="3" s="1"/>
  <c r="O3519" i="3" s="1"/>
  <c r="M2632" i="3"/>
  <c r="N2632" i="3" s="1"/>
  <c r="O2632" i="3" s="1"/>
  <c r="M2506" i="3"/>
  <c r="N2506" i="3" s="1"/>
  <c r="O2506" i="3" s="1"/>
  <c r="M1118" i="3"/>
  <c r="N1118" i="3" s="1"/>
  <c r="O1118" i="3" s="1"/>
  <c r="M3524" i="3"/>
  <c r="N3524" i="3" s="1"/>
  <c r="O3524" i="3" s="1"/>
  <c r="M6020" i="3"/>
  <c r="N6020" i="3" s="1"/>
  <c r="O6020" i="3" s="1"/>
  <c r="M6322" i="3"/>
  <c r="N6322" i="3" s="1"/>
  <c r="O6322" i="3" s="1"/>
  <c r="M434" i="3"/>
  <c r="N434" i="3" s="1"/>
  <c r="O434" i="3" s="1"/>
  <c r="M3398" i="3"/>
  <c r="N3398" i="3" s="1"/>
  <c r="O3398" i="3" s="1"/>
  <c r="M1002" i="3"/>
  <c r="N1002" i="3" s="1"/>
  <c r="O1002" i="3" s="1"/>
  <c r="M1417" i="3"/>
  <c r="N1417" i="3" s="1"/>
  <c r="O1417" i="3" s="1"/>
  <c r="M1575" i="3"/>
  <c r="N1575" i="3" s="1"/>
  <c r="O1575" i="3" s="1"/>
  <c r="M2567" i="3"/>
  <c r="M4752" i="3"/>
  <c r="N4752" i="3" s="1"/>
  <c r="O4752" i="3" s="1"/>
  <c r="M3902" i="3"/>
  <c r="N3902" i="3" s="1"/>
  <c r="O3902" i="3" s="1"/>
  <c r="M5970" i="3"/>
  <c r="N5970" i="3" s="1"/>
  <c r="O5970" i="3" s="1"/>
  <c r="M3208" i="3"/>
  <c r="N3208" i="3" s="1"/>
  <c r="O3208" i="3" s="1"/>
  <c r="M730" i="3"/>
  <c r="N730" i="3" s="1"/>
  <c r="O730" i="3" s="1"/>
  <c r="M620" i="3"/>
  <c r="N620" i="3" s="1"/>
  <c r="O620" i="3" s="1"/>
  <c r="M2687" i="3"/>
  <c r="N2687" i="3" s="1"/>
  <c r="O2687" i="3" s="1"/>
  <c r="M3421" i="3"/>
  <c r="N3421" i="3" s="1"/>
  <c r="O3421" i="3" s="1"/>
  <c r="M1824" i="3"/>
  <c r="N1824" i="3" s="1"/>
  <c r="O1824" i="3" s="1"/>
  <c r="M1837" i="3"/>
  <c r="N1837" i="3" s="1"/>
  <c r="O1837" i="3" s="1"/>
  <c r="M4934" i="3"/>
  <c r="N4934" i="3" s="1"/>
  <c r="O4934" i="3" s="1"/>
  <c r="M264" i="3"/>
  <c r="N264" i="3" s="1"/>
  <c r="O264" i="3" s="1"/>
  <c r="M4908" i="3"/>
  <c r="N4908" i="3" s="1"/>
  <c r="O4908" i="3" s="1"/>
  <c r="M5589" i="3"/>
  <c r="N5589" i="3" s="1"/>
  <c r="O5589" i="3" s="1"/>
  <c r="M5195" i="3"/>
  <c r="N5195" i="3" s="1"/>
  <c r="O5195" i="3" s="1"/>
  <c r="M3394" i="3"/>
  <c r="M3762" i="3"/>
  <c r="N3762" i="3" s="1"/>
  <c r="O3762" i="3" s="1"/>
  <c r="M3071" i="3"/>
  <c r="N3071" i="3" s="1"/>
  <c r="O3071" i="3" s="1"/>
  <c r="M5526" i="3"/>
  <c r="N5526" i="3" s="1"/>
  <c r="O5526" i="3" s="1"/>
  <c r="M4781" i="3"/>
  <c r="N4781" i="3" s="1"/>
  <c r="O4781" i="3" s="1"/>
  <c r="M2066" i="3"/>
  <c r="N2066" i="3" s="1"/>
  <c r="O2066" i="3" s="1"/>
  <c r="M3498" i="3"/>
  <c r="N3498" i="3" s="1"/>
  <c r="O3498" i="3" s="1"/>
  <c r="M646" i="3"/>
  <c r="N646" i="3" s="1"/>
  <c r="O646" i="3" s="1"/>
  <c r="M5903" i="3"/>
  <c r="N5903" i="3" s="1"/>
  <c r="O5903" i="3" s="1"/>
  <c r="M4895" i="3"/>
  <c r="N4895" i="3" s="1"/>
  <c r="O4895" i="3" s="1"/>
  <c r="M5246" i="3"/>
  <c r="N5246" i="3" s="1"/>
  <c r="O5246" i="3" s="1"/>
  <c r="M3004" i="3"/>
  <c r="N3004" i="3" s="1"/>
  <c r="O3004" i="3" s="1"/>
  <c r="M1962" i="3"/>
  <c r="N1962" i="3" s="1"/>
  <c r="O1962" i="3" s="1"/>
  <c r="M5251" i="3"/>
  <c r="N5251" i="3" s="1"/>
  <c r="O5251" i="3" s="1"/>
  <c r="M2633" i="3"/>
  <c r="N2633" i="3" s="1"/>
  <c r="O2633" i="3" s="1"/>
  <c r="M4373" i="3"/>
  <c r="N4373" i="3" s="1"/>
  <c r="O4373" i="3" s="1"/>
  <c r="M6226" i="3"/>
  <c r="M3778" i="3"/>
  <c r="N3778" i="3" s="1"/>
  <c r="O3778" i="3" s="1"/>
  <c r="M5601" i="3"/>
  <c r="N5601" i="3" s="1"/>
  <c r="O5601" i="3" s="1"/>
  <c r="M6223" i="3"/>
  <c r="N6223" i="3" s="1"/>
  <c r="O6223" i="3" s="1"/>
  <c r="M4361" i="3"/>
  <c r="N4361" i="3" s="1"/>
  <c r="O4361" i="3" s="1"/>
  <c r="M975" i="3"/>
  <c r="N975" i="3" s="1"/>
  <c r="O975" i="3" s="1"/>
  <c r="M4055" i="3"/>
  <c r="N4055" i="3" s="1"/>
  <c r="O4055" i="3" s="1"/>
  <c r="M1571" i="3"/>
  <c r="N1571" i="3" s="1"/>
  <c r="O1571" i="3" s="1"/>
  <c r="M937" i="3"/>
  <c r="N937" i="3" s="1"/>
  <c r="O937" i="3" s="1"/>
  <c r="M3728" i="3"/>
  <c r="N3728" i="3" s="1"/>
  <c r="O3728" i="3" s="1"/>
  <c r="M2922" i="3"/>
  <c r="N2922" i="3" s="1"/>
  <c r="O2922" i="3" s="1"/>
  <c r="M2552" i="3"/>
  <c r="N2552" i="3" s="1"/>
  <c r="O2552" i="3" s="1"/>
  <c r="M1791" i="3"/>
  <c r="N1791" i="3" s="1"/>
  <c r="O1791" i="3" s="1"/>
  <c r="M413" i="3"/>
  <c r="N413" i="3" s="1"/>
  <c r="O413" i="3" s="1"/>
  <c r="M3888" i="3"/>
  <c r="N3888" i="3" s="1"/>
  <c r="O3888" i="3" s="1"/>
  <c r="M2611" i="3"/>
  <c r="N2611" i="3" s="1"/>
  <c r="O2611" i="3" s="1"/>
  <c r="M2655" i="3"/>
  <c r="M3548" i="3"/>
  <c r="N3548" i="3" s="1"/>
  <c r="O3548" i="3" s="1"/>
  <c r="M1715" i="3"/>
  <c r="N1715" i="3" s="1"/>
  <c r="O1715" i="3" s="1"/>
  <c r="M5630" i="3"/>
  <c r="N5630" i="3" s="1"/>
  <c r="O5630" i="3" s="1"/>
  <c r="M2319" i="3"/>
  <c r="N2319" i="3" s="1"/>
  <c r="O2319" i="3" s="1"/>
  <c r="M107" i="3"/>
  <c r="N107" i="3" s="1"/>
  <c r="O107" i="3" s="1"/>
  <c r="M5270" i="3"/>
  <c r="N5270" i="3" s="1"/>
  <c r="O5270" i="3" s="1"/>
  <c r="M4757" i="3"/>
  <c r="N4757" i="3" s="1"/>
  <c r="O4757" i="3" s="1"/>
  <c r="M482" i="3"/>
  <c r="N482" i="3" s="1"/>
  <c r="O482" i="3" s="1"/>
  <c r="M421" i="3"/>
  <c r="N421" i="3" s="1"/>
  <c r="O421" i="3" s="1"/>
  <c r="M145" i="3"/>
  <c r="N145" i="3" s="1"/>
  <c r="O145" i="3" s="1"/>
  <c r="M4360" i="3"/>
  <c r="N4360" i="3" s="1"/>
  <c r="O4360" i="3" s="1"/>
  <c r="M5221" i="3"/>
  <c r="N5221" i="3" s="1"/>
  <c r="O5221" i="3" s="1"/>
  <c r="M322" i="3"/>
  <c r="N322" i="3" s="1"/>
  <c r="O322" i="3" s="1"/>
  <c r="M3213" i="3"/>
  <c r="N3213" i="3" s="1"/>
  <c r="O3213" i="3" s="1"/>
  <c r="M4430" i="3"/>
  <c r="N4430" i="3" s="1"/>
  <c r="O4430" i="3" s="1"/>
  <c r="M5576" i="3"/>
  <c r="M1592" i="3"/>
  <c r="N1592" i="3" s="1"/>
  <c r="O1592" i="3" s="1"/>
  <c r="M3628" i="3"/>
  <c r="N3628" i="3" s="1"/>
  <c r="O3628" i="3" s="1"/>
  <c r="M1628" i="3"/>
  <c r="N1628" i="3" s="1"/>
  <c r="O1628" i="3" s="1"/>
  <c r="M5205" i="3"/>
  <c r="N5205" i="3" s="1"/>
  <c r="O5205" i="3" s="1"/>
  <c r="M3234" i="3"/>
  <c r="N3234" i="3" s="1"/>
  <c r="O3234" i="3" s="1"/>
  <c r="M4168" i="3"/>
  <c r="N4168" i="3" s="1"/>
  <c r="O4168" i="3" s="1"/>
  <c r="M2420" i="3"/>
  <c r="N2420" i="3" s="1"/>
  <c r="O2420" i="3" s="1"/>
  <c r="M1731" i="3"/>
  <c r="N1731" i="3" s="1"/>
  <c r="O1731" i="3" s="1"/>
  <c r="M3400" i="3"/>
  <c r="N3400" i="3" s="1"/>
  <c r="O3400" i="3" s="1"/>
  <c r="M5014" i="3"/>
  <c r="N5014" i="3" s="1"/>
  <c r="O5014" i="3" s="1"/>
  <c r="M4718" i="3"/>
  <c r="N4718" i="3" s="1"/>
  <c r="O4718" i="3" s="1"/>
  <c r="M344" i="3"/>
  <c r="N344" i="3" s="1"/>
  <c r="O344" i="3" s="1"/>
  <c r="M2781" i="3"/>
  <c r="N2781" i="3" s="1"/>
  <c r="O2781" i="3" s="1"/>
  <c r="M3591" i="3"/>
  <c r="N3591" i="3" s="1"/>
  <c r="O3591" i="3" s="1"/>
  <c r="M3017" i="3"/>
  <c r="N3017" i="3" s="1"/>
  <c r="O3017" i="3" s="1"/>
  <c r="M1519" i="3"/>
  <c r="M6159" i="3"/>
  <c r="N6159" i="3" s="1"/>
  <c r="O6159" i="3" s="1"/>
  <c r="M6320" i="3"/>
  <c r="N6320" i="3" s="1"/>
  <c r="O6320" i="3" s="1"/>
  <c r="M4839" i="3"/>
  <c r="N4839" i="3" s="1"/>
  <c r="O4839" i="3" s="1"/>
  <c r="M4681" i="3"/>
  <c r="N4681" i="3" s="1"/>
  <c r="O4681" i="3" s="1"/>
  <c r="M4717" i="3"/>
  <c r="N4717" i="3" s="1"/>
  <c r="O4717" i="3" s="1"/>
  <c r="M1009" i="3"/>
  <c r="N1009" i="3" s="1"/>
  <c r="O1009" i="3" s="1"/>
  <c r="M553" i="3"/>
  <c r="N553" i="3" s="1"/>
  <c r="O553" i="3" s="1"/>
  <c r="M2624" i="3"/>
  <c r="N2624" i="3" s="1"/>
  <c r="O2624" i="3" s="1"/>
  <c r="M4295" i="3"/>
  <c r="N4295" i="3" s="1"/>
  <c r="O4295" i="3" s="1"/>
  <c r="M423" i="3"/>
  <c r="N423" i="3" s="1"/>
  <c r="O423" i="3" s="1"/>
  <c r="M3380" i="3"/>
  <c r="N3380" i="3" s="1"/>
  <c r="O3380" i="3" s="1"/>
  <c r="M528" i="3"/>
  <c r="N528" i="3" s="1"/>
  <c r="O528" i="3" s="1"/>
  <c r="M581" i="3"/>
  <c r="N581" i="3" s="1"/>
  <c r="O581" i="3" s="1"/>
  <c r="M6109" i="3"/>
  <c r="N6109" i="3" s="1"/>
  <c r="O6109" i="3" s="1"/>
  <c r="M4281" i="3"/>
  <c r="N4281" i="3" s="1"/>
  <c r="O4281" i="3" s="1"/>
  <c r="M5667" i="3"/>
  <c r="M4394" i="3"/>
  <c r="N4394" i="3" s="1"/>
  <c r="O4394" i="3" s="1"/>
  <c r="M4634" i="3"/>
  <c r="N4634" i="3" s="1"/>
  <c r="O4634" i="3" s="1"/>
  <c r="M3848" i="3"/>
  <c r="N3848" i="3" s="1"/>
  <c r="O3848" i="3" s="1"/>
  <c r="M6339" i="3"/>
  <c r="N6339" i="3" s="1"/>
  <c r="O6339" i="3" s="1"/>
  <c r="M2691" i="3"/>
  <c r="N2691" i="3" s="1"/>
  <c r="O2691" i="3" s="1"/>
  <c r="M5213" i="3"/>
  <c r="N5213" i="3" s="1"/>
  <c r="O5213" i="3" s="1"/>
  <c r="M4818" i="3"/>
  <c r="N4818" i="3" s="1"/>
  <c r="O4818" i="3" s="1"/>
  <c r="M4963" i="3"/>
  <c r="N4963" i="3" s="1"/>
  <c r="O4963" i="3" s="1"/>
  <c r="M2049" i="3"/>
  <c r="N2049" i="3" s="1"/>
  <c r="O2049" i="3" s="1"/>
  <c r="M5369" i="3"/>
  <c r="N5369" i="3" s="1"/>
  <c r="O5369" i="3" s="1"/>
  <c r="M5979" i="3"/>
  <c r="N5979" i="3" s="1"/>
  <c r="O5979" i="3" s="1"/>
  <c r="M4090" i="3"/>
  <c r="N4090" i="3" s="1"/>
  <c r="O4090" i="3" s="1"/>
  <c r="M5477" i="3"/>
  <c r="N5477" i="3" s="1"/>
  <c r="O5477" i="3" s="1"/>
  <c r="M5799" i="3"/>
  <c r="N5799" i="3" s="1"/>
  <c r="O5799" i="3" s="1"/>
  <c r="M6348" i="3"/>
  <c r="N6348" i="3" s="1"/>
  <c r="O6348" i="3" s="1"/>
  <c r="M2157" i="3"/>
  <c r="M6191" i="3"/>
  <c r="N6191" i="3" s="1"/>
  <c r="O6191" i="3" s="1"/>
  <c r="M1377" i="3"/>
  <c r="N1377" i="3" s="1"/>
  <c r="O1377" i="3" s="1"/>
  <c r="M6029" i="3"/>
  <c r="N6029" i="3" s="1"/>
  <c r="O6029" i="3" s="1"/>
  <c r="M1969" i="3"/>
  <c r="N1969" i="3" s="1"/>
  <c r="O1969" i="3" s="1"/>
  <c r="M3252" i="3"/>
  <c r="N3252" i="3" s="1"/>
  <c r="O3252" i="3" s="1"/>
  <c r="M2465" i="3"/>
  <c r="N2465" i="3" s="1"/>
  <c r="O2465" i="3" s="1"/>
  <c r="M3510" i="3"/>
  <c r="N3510" i="3" s="1"/>
  <c r="O3510" i="3" s="1"/>
  <c r="M4465" i="3"/>
  <c r="N4465" i="3" s="1"/>
  <c r="O4465" i="3" s="1"/>
  <c r="M2837" i="3"/>
  <c r="N2837" i="3" s="1"/>
  <c r="O2837" i="3" s="1"/>
  <c r="M5635" i="3"/>
  <c r="N5635" i="3" s="1"/>
  <c r="O5635" i="3" s="1"/>
  <c r="M1425" i="3"/>
  <c r="N1425" i="3" s="1"/>
  <c r="O1425" i="3" s="1"/>
  <c r="M1813" i="3"/>
  <c r="N1813" i="3" s="1"/>
  <c r="O1813" i="3" s="1"/>
  <c r="M1058" i="3"/>
  <c r="N1058" i="3" s="1"/>
  <c r="O1058" i="3" s="1"/>
  <c r="M5836" i="3"/>
  <c r="N5836" i="3" s="1"/>
  <c r="O5836" i="3" s="1"/>
  <c r="M3265" i="3"/>
  <c r="N3265" i="3" s="1"/>
  <c r="O3265" i="3" s="1"/>
  <c r="M3874" i="3"/>
  <c r="M3711" i="3"/>
  <c r="N3711" i="3" s="1"/>
  <c r="O3711" i="3" s="1"/>
  <c r="M4018" i="3"/>
  <c r="N4018" i="3" s="1"/>
  <c r="O4018" i="3" s="1"/>
  <c r="M4265" i="3"/>
  <c r="N4265" i="3" s="1"/>
  <c r="O4265" i="3" s="1"/>
  <c r="M309" i="3"/>
  <c r="N309" i="3" s="1"/>
  <c r="O309" i="3" s="1"/>
  <c r="M4477" i="3"/>
  <c r="N4477" i="3" s="1"/>
  <c r="O4477" i="3" s="1"/>
  <c r="M1908" i="3"/>
  <c r="N1908" i="3" s="1"/>
  <c r="O1908" i="3" s="1"/>
  <c r="M5912" i="3"/>
  <c r="N5912" i="3" s="1"/>
  <c r="O5912" i="3" s="1"/>
  <c r="M3226" i="3"/>
  <c r="N3226" i="3" s="1"/>
  <c r="O3226" i="3" s="1"/>
  <c r="M3664" i="3"/>
  <c r="N3664" i="3" s="1"/>
  <c r="O3664" i="3" s="1"/>
  <c r="M6244" i="3"/>
  <c r="N6244" i="3" s="1"/>
  <c r="O6244" i="3" s="1"/>
  <c r="M4474" i="3"/>
  <c r="N4474" i="3" s="1"/>
  <c r="O4474" i="3" s="1"/>
  <c r="M5426" i="3"/>
  <c r="N5426" i="3" s="1"/>
  <c r="O5426" i="3" s="1"/>
  <c r="M6280" i="3"/>
  <c r="N6280" i="3" s="1"/>
  <c r="O6280" i="3" s="1"/>
  <c r="M1439" i="3"/>
  <c r="N1439" i="3" s="1"/>
  <c r="O1439" i="3" s="1"/>
  <c r="M2716" i="3"/>
  <c r="N2716" i="3" s="1"/>
  <c r="O2716" i="3" s="1"/>
  <c r="M577" i="3"/>
  <c r="M586" i="3"/>
  <c r="N586" i="3" s="1"/>
  <c r="O586" i="3" s="1"/>
  <c r="M5640" i="3"/>
  <c r="N5640" i="3" s="1"/>
  <c r="O5640" i="3" s="1"/>
  <c r="M3565" i="3"/>
  <c r="N3565" i="3" s="1"/>
  <c r="O3565" i="3" s="1"/>
  <c r="M4388" i="3"/>
  <c r="N4388" i="3" s="1"/>
  <c r="O4388" i="3" s="1"/>
  <c r="M5813" i="3"/>
  <c r="N5813" i="3" s="1"/>
  <c r="O5813" i="3" s="1"/>
  <c r="M2406" i="3"/>
  <c r="N2406" i="3" s="1"/>
  <c r="O2406" i="3" s="1"/>
  <c r="M968" i="3"/>
  <c r="N968" i="3" s="1"/>
  <c r="O968" i="3" s="1"/>
  <c r="M1282" i="3"/>
  <c r="N1282" i="3" s="1"/>
  <c r="O1282" i="3" s="1"/>
  <c r="M5158" i="3"/>
  <c r="N5158" i="3" s="1"/>
  <c r="O5158" i="3" s="1"/>
  <c r="M6323" i="3"/>
  <c r="N6323" i="3" s="1"/>
  <c r="O6323" i="3" s="1"/>
  <c r="M4460" i="3"/>
  <c r="N4460" i="3" s="1"/>
  <c r="O4460" i="3" s="1"/>
  <c r="M2270" i="3"/>
  <c r="N2270" i="3" s="1"/>
  <c r="O2270" i="3" s="1"/>
  <c r="M638" i="3"/>
  <c r="N638" i="3" s="1"/>
  <c r="O638" i="3" s="1"/>
  <c r="M1182" i="3"/>
  <c r="N1182" i="3" s="1"/>
  <c r="O1182" i="3" s="1"/>
  <c r="M1585" i="3"/>
  <c r="N1585" i="3" s="1"/>
  <c r="O1585" i="3" s="1"/>
  <c r="M848" i="3"/>
  <c r="M4207" i="3"/>
  <c r="N4207" i="3" s="1"/>
  <c r="O4207" i="3" s="1"/>
  <c r="M5055" i="3"/>
  <c r="N5055" i="3" s="1"/>
  <c r="O5055" i="3" s="1"/>
  <c r="M794" i="3"/>
  <c r="N794" i="3" s="1"/>
  <c r="O794" i="3" s="1"/>
  <c r="M5234" i="3"/>
  <c r="N5234" i="3" s="1"/>
  <c r="O5234" i="3" s="1"/>
  <c r="M2230" i="3"/>
  <c r="N2230" i="3" s="1"/>
  <c r="O2230" i="3" s="1"/>
  <c r="M3189" i="3"/>
  <c r="N3189" i="3" s="1"/>
  <c r="O3189" i="3" s="1"/>
  <c r="M2174" i="3"/>
  <c r="N2174" i="3" s="1"/>
  <c r="O2174" i="3" s="1"/>
  <c r="M6217" i="3"/>
  <c r="N6217" i="3" s="1"/>
  <c r="O6217" i="3" s="1"/>
  <c r="M5572" i="3"/>
  <c r="N5572" i="3" s="1"/>
  <c r="O5572" i="3" s="1"/>
  <c r="M6113" i="3"/>
  <c r="N6113" i="3" s="1"/>
  <c r="O6113" i="3" s="1"/>
  <c r="M3745" i="3"/>
  <c r="N3745" i="3" s="1"/>
  <c r="O3745" i="3" s="1"/>
  <c r="M3445" i="3"/>
  <c r="N3445" i="3" s="1"/>
  <c r="O3445" i="3" s="1"/>
  <c r="M5144" i="3"/>
  <c r="N5144" i="3" s="1"/>
  <c r="O5144" i="3" s="1"/>
  <c r="M5560" i="3"/>
  <c r="N5560" i="3" s="1"/>
  <c r="O5560" i="3" s="1"/>
  <c r="M3178" i="3"/>
  <c r="N3178" i="3" s="1"/>
  <c r="O3178" i="3" s="1"/>
  <c r="M981" i="3"/>
  <c r="M3438" i="3"/>
  <c r="N3438" i="3" s="1"/>
  <c r="O3438" i="3" s="1"/>
  <c r="M6056" i="3"/>
  <c r="N6056" i="3" s="1"/>
  <c r="O6056" i="3" s="1"/>
  <c r="M3795" i="3"/>
  <c r="N3795" i="3" s="1"/>
  <c r="O3795" i="3" s="1"/>
  <c r="M2848" i="3"/>
  <c r="N2848" i="3" s="1"/>
  <c r="O2848" i="3" s="1"/>
  <c r="M4696" i="3"/>
  <c r="N4696" i="3" s="1"/>
  <c r="O4696" i="3" s="1"/>
  <c r="M3903" i="3"/>
  <c r="N3903" i="3" s="1"/>
  <c r="O3903" i="3" s="1"/>
  <c r="M2321" i="3"/>
  <c r="N2321" i="3" s="1"/>
  <c r="O2321" i="3" s="1"/>
  <c r="M5372" i="3"/>
  <c r="N5372" i="3" s="1"/>
  <c r="O5372" i="3" s="1"/>
  <c r="M1844" i="3"/>
  <c r="N1844" i="3" s="1"/>
  <c r="O1844" i="3" s="1"/>
  <c r="M4091" i="3"/>
  <c r="N4091" i="3" s="1"/>
  <c r="O4091" i="3" s="1"/>
  <c r="M3754" i="3"/>
  <c r="N3754" i="3" s="1"/>
  <c r="O3754" i="3" s="1"/>
  <c r="M2773" i="3"/>
  <c r="N2773" i="3" s="1"/>
  <c r="O2773" i="3" s="1"/>
  <c r="M1085" i="3"/>
  <c r="N1085" i="3" s="1"/>
  <c r="O1085" i="3" s="1"/>
  <c r="M4499" i="3"/>
  <c r="N4499" i="3" s="1"/>
  <c r="O4499" i="3" s="1"/>
  <c r="M1946" i="3"/>
  <c r="N1946" i="3" s="1"/>
  <c r="O1946" i="3" s="1"/>
  <c r="M5529" i="3"/>
  <c r="M3810" i="3"/>
  <c r="N3810" i="3" s="1"/>
  <c r="O3810" i="3" s="1"/>
  <c r="M3987" i="3"/>
  <c r="N3987" i="3" s="1"/>
  <c r="O3987" i="3" s="1"/>
  <c r="M109" i="3"/>
  <c r="N109" i="3" s="1"/>
  <c r="O109" i="3" s="1"/>
  <c r="M1539" i="3"/>
  <c r="N1539" i="3" s="1"/>
  <c r="O1539" i="3" s="1"/>
  <c r="M6501" i="3"/>
  <c r="N6501" i="3" s="1"/>
  <c r="O6501" i="3" s="1"/>
  <c r="M2431" i="3"/>
  <c r="N2431" i="3" s="1"/>
  <c r="O2431" i="3" s="1"/>
  <c r="M5394" i="3"/>
  <c r="N5394" i="3" s="1"/>
  <c r="O5394" i="3" s="1"/>
  <c r="M6124" i="3"/>
  <c r="N6124" i="3" s="1"/>
  <c r="O6124" i="3" s="1"/>
  <c r="M1433" i="3"/>
  <c r="N1433" i="3" s="1"/>
  <c r="O1433" i="3" s="1"/>
  <c r="M673" i="3"/>
  <c r="N673" i="3" s="1"/>
  <c r="O673" i="3" s="1"/>
  <c r="M4039" i="3"/>
  <c r="N4039" i="3" s="1"/>
  <c r="O4039" i="3" s="1"/>
  <c r="M52" i="3"/>
  <c r="N52" i="3" s="1"/>
  <c r="O52" i="3" s="1"/>
  <c r="M26" i="3"/>
  <c r="N26" i="3" s="1"/>
  <c r="O26" i="3" s="1"/>
  <c r="M4775" i="3"/>
  <c r="N4775" i="3" s="1"/>
  <c r="O4775" i="3" s="1"/>
  <c r="M1087" i="3"/>
  <c r="N1087" i="3" s="1"/>
  <c r="O1087" i="3" s="1"/>
  <c r="M5882" i="3"/>
  <c r="M2930" i="3"/>
  <c r="N2930" i="3" s="1"/>
  <c r="O2930" i="3" s="1"/>
  <c r="M4475" i="3"/>
  <c r="N4475" i="3" s="1"/>
  <c r="O4475" i="3" s="1"/>
  <c r="M3937" i="3"/>
  <c r="N3937" i="3" s="1"/>
  <c r="O3937" i="3" s="1"/>
  <c r="M5193" i="3"/>
  <c r="N5193" i="3" s="1"/>
  <c r="O5193" i="3" s="1"/>
  <c r="M292" i="3"/>
  <c r="N292" i="3" s="1"/>
  <c r="O292" i="3" s="1"/>
  <c r="M1565" i="3"/>
  <c r="N1565" i="3" s="1"/>
  <c r="O1565" i="3" s="1"/>
  <c r="M4884" i="3"/>
  <c r="N4884" i="3" s="1"/>
  <c r="O4884" i="3" s="1"/>
  <c r="M3767" i="3"/>
  <c r="N3767" i="3" s="1"/>
  <c r="O3767" i="3" s="1"/>
  <c r="M287" i="3"/>
  <c r="N287" i="3" s="1"/>
  <c r="O287" i="3" s="1"/>
  <c r="M2165" i="3"/>
  <c r="N2165" i="3" s="1"/>
  <c r="O2165" i="3" s="1"/>
  <c r="M333" i="3"/>
  <c r="N333" i="3" s="1"/>
  <c r="O333" i="3" s="1"/>
  <c r="M1502" i="3"/>
  <c r="N1502" i="3" s="1"/>
  <c r="O1502" i="3" s="1"/>
  <c r="M5878" i="3"/>
  <c r="N5878" i="3" s="1"/>
  <c r="O5878" i="3" s="1"/>
  <c r="M1936" i="3"/>
  <c r="M4783" i="3"/>
  <c r="N4783" i="3" s="1"/>
  <c r="O4783" i="3" s="1"/>
  <c r="M6289" i="3"/>
  <c r="N6289" i="3" s="1"/>
  <c r="O6289" i="3" s="1"/>
  <c r="M2841" i="3"/>
  <c r="N2841" i="3" s="1"/>
  <c r="O2841" i="3" s="1"/>
  <c r="M5027" i="3"/>
  <c r="N5027" i="3" s="1"/>
  <c r="O5027" i="3" s="1"/>
  <c r="M6192" i="3"/>
  <c r="N6192" i="3" s="1"/>
  <c r="O6192" i="3" s="1"/>
  <c r="M1374" i="3"/>
  <c r="N1374" i="3" s="1"/>
  <c r="O1374" i="3" s="1"/>
  <c r="M6447" i="3"/>
  <c r="N6447" i="3" s="1"/>
  <c r="O6447" i="3" s="1"/>
  <c r="M263" i="3"/>
  <c r="N263" i="3" s="1"/>
  <c r="O263" i="3" s="1"/>
  <c r="M5936" i="3"/>
  <c r="N5936" i="3" s="1"/>
  <c r="O5936" i="3" s="1"/>
  <c r="M221" i="3"/>
  <c r="N221" i="3" s="1"/>
  <c r="O221" i="3" s="1"/>
  <c r="M961" i="3"/>
  <c r="N961" i="3" s="1"/>
  <c r="O961" i="3" s="1"/>
  <c r="M5329" i="3"/>
  <c r="N5329" i="3" s="1"/>
  <c r="O5329" i="3" s="1"/>
  <c r="M6341" i="3"/>
  <c r="N6341" i="3" s="1"/>
  <c r="O6341" i="3" s="1"/>
  <c r="M527" i="3"/>
  <c r="N527" i="3" s="1"/>
  <c r="O527" i="3" s="1"/>
  <c r="M1831" i="3"/>
  <c r="N1831" i="3" s="1"/>
  <c r="O1831" i="3" s="1"/>
  <c r="M4971" i="3"/>
  <c r="M193" i="3"/>
  <c r="N193" i="3" s="1"/>
  <c r="O193" i="3" s="1"/>
  <c r="M1348" i="3"/>
  <c r="N1348" i="3" s="1"/>
  <c r="O1348" i="3" s="1"/>
  <c r="M4844" i="3"/>
  <c r="N4844" i="3" s="1"/>
  <c r="O4844" i="3" s="1"/>
  <c r="M1376" i="3"/>
  <c r="N1376" i="3" s="1"/>
  <c r="O1376" i="3" s="1"/>
  <c r="M1129" i="3"/>
  <c r="N1129" i="3" s="1"/>
  <c r="O1129" i="3" s="1"/>
  <c r="M1649" i="3"/>
  <c r="N1649" i="3" s="1"/>
  <c r="O1649" i="3" s="1"/>
  <c r="M1606" i="3"/>
  <c r="N1606" i="3" s="1"/>
  <c r="O1606" i="3" s="1"/>
  <c r="M2620" i="3"/>
  <c r="N2620" i="3" s="1"/>
  <c r="O2620" i="3" s="1"/>
  <c r="M4592" i="3"/>
  <c r="N4592" i="3" s="1"/>
  <c r="O4592" i="3" s="1"/>
  <c r="M3618" i="3"/>
  <c r="N3618" i="3" s="1"/>
  <c r="O3618" i="3" s="1"/>
  <c r="M1872" i="3"/>
  <c r="N1872" i="3" s="1"/>
  <c r="O1872" i="3" s="1"/>
  <c r="M1204" i="3"/>
  <c r="N1204" i="3" s="1"/>
  <c r="O1204" i="3" s="1"/>
  <c r="M1150" i="3"/>
  <c r="N1150" i="3" s="1"/>
  <c r="O1150" i="3" s="1"/>
  <c r="M5177" i="3"/>
  <c r="N5177" i="3" s="1"/>
  <c r="O5177" i="3" s="1"/>
  <c r="M1993" i="3"/>
  <c r="N1993" i="3" s="1"/>
  <c r="O1993" i="3" s="1"/>
  <c r="M1357" i="3"/>
  <c r="M953" i="3"/>
  <c r="N953" i="3" s="1"/>
  <c r="O953" i="3" s="1"/>
  <c r="M4343" i="3"/>
  <c r="N4343" i="3" s="1"/>
  <c r="O4343" i="3" s="1"/>
  <c r="M35" i="3"/>
  <c r="N35" i="3" s="1"/>
  <c r="O35" i="3" s="1"/>
  <c r="M5759" i="3"/>
  <c r="N5759" i="3" s="1"/>
  <c r="O5759" i="3" s="1"/>
  <c r="M3407" i="3"/>
  <c r="N3407" i="3" s="1"/>
  <c r="O3407" i="3" s="1"/>
  <c r="M1197" i="3"/>
  <c r="N1197" i="3" s="1"/>
  <c r="O1197" i="3" s="1"/>
  <c r="M5823" i="3"/>
  <c r="N5823" i="3" s="1"/>
  <c r="O5823" i="3" s="1"/>
  <c r="M2816" i="3"/>
  <c r="N2816" i="3" s="1"/>
  <c r="O2816" i="3" s="1"/>
  <c r="M753" i="3"/>
  <c r="N753" i="3" s="1"/>
  <c r="O753" i="3" s="1"/>
  <c r="M3287" i="3"/>
  <c r="N3287" i="3" s="1"/>
  <c r="O3287" i="3" s="1"/>
  <c r="M4857" i="3"/>
  <c r="N4857" i="3" s="1"/>
  <c r="O4857" i="3" s="1"/>
  <c r="M5731" i="3"/>
  <c r="N5731" i="3" s="1"/>
  <c r="O5731" i="3" s="1"/>
  <c r="M5138" i="3"/>
  <c r="N5138" i="3" s="1"/>
  <c r="O5138" i="3" s="1"/>
  <c r="M6418" i="3"/>
  <c r="N6418" i="3" s="1"/>
  <c r="O6418" i="3" s="1"/>
  <c r="M268" i="3"/>
  <c r="N268" i="3" s="1"/>
  <c r="O268" i="3" s="1"/>
  <c r="M2048" i="3"/>
  <c r="M1450" i="3"/>
  <c r="N1450" i="3" s="1"/>
  <c r="O1450" i="3" s="1"/>
  <c r="M4072" i="3"/>
  <c r="N4072" i="3" s="1"/>
  <c r="O4072" i="3" s="1"/>
  <c r="M5030" i="3"/>
  <c r="N5030" i="3" s="1"/>
  <c r="O5030" i="3" s="1"/>
  <c r="M2588" i="3"/>
  <c r="N2588" i="3" s="1"/>
  <c r="O2588" i="3" s="1"/>
  <c r="M1746" i="3"/>
  <c r="N1746" i="3" s="1"/>
  <c r="O1746" i="3" s="1"/>
  <c r="M5809" i="3"/>
  <c r="N5809" i="3" s="1"/>
  <c r="O5809" i="3" s="1"/>
  <c r="M6303" i="3"/>
  <c r="N6303" i="3" s="1"/>
  <c r="O6303" i="3" s="1"/>
  <c r="M4712" i="3"/>
  <c r="N4712" i="3" s="1"/>
  <c r="O4712" i="3" s="1"/>
  <c r="M5092" i="3"/>
  <c r="N5092" i="3" s="1"/>
  <c r="O5092" i="3" s="1"/>
  <c r="M1049" i="3"/>
  <c r="N1049" i="3" s="1"/>
  <c r="O1049" i="3" s="1"/>
  <c r="M3396" i="3"/>
  <c r="N3396" i="3" s="1"/>
  <c r="O3396" i="3" s="1"/>
  <c r="M4583" i="3"/>
  <c r="N4583" i="3" s="1"/>
  <c r="O4583" i="3" s="1"/>
  <c r="M864" i="3"/>
  <c r="N864" i="3" s="1"/>
  <c r="O864" i="3" s="1"/>
  <c r="M2454" i="3"/>
  <c r="N2454" i="3" s="1"/>
  <c r="O2454" i="3" s="1"/>
  <c r="M974" i="3"/>
  <c r="N974" i="3" s="1"/>
  <c r="O974" i="3" s="1"/>
  <c r="M3298" i="3"/>
  <c r="M4050" i="3"/>
  <c r="N4050" i="3" s="1"/>
  <c r="O4050" i="3" s="1"/>
  <c r="M133" i="3"/>
  <c r="N133" i="3" s="1"/>
  <c r="O133" i="3" s="1"/>
  <c r="M4115" i="3"/>
  <c r="N4115" i="3" s="1"/>
  <c r="O4115" i="3" s="1"/>
  <c r="M4009" i="3"/>
  <c r="N4009" i="3" s="1"/>
  <c r="O4009" i="3" s="1"/>
  <c r="M5000" i="3"/>
  <c r="N5000" i="3" s="1"/>
  <c r="O5000" i="3" s="1"/>
  <c r="M950" i="3"/>
  <c r="N950" i="3" s="1"/>
  <c r="O950" i="3" s="1"/>
  <c r="M5357" i="3"/>
  <c r="N5357" i="3" s="1"/>
  <c r="O5357" i="3" s="1"/>
  <c r="M5275" i="3"/>
  <c r="N5275" i="3" s="1"/>
  <c r="O5275" i="3" s="1"/>
  <c r="M562" i="3"/>
  <c r="N562" i="3" s="1"/>
  <c r="O562" i="3" s="1"/>
  <c r="M1601" i="3"/>
  <c r="N1601" i="3" s="1"/>
  <c r="O1601" i="3" s="1"/>
  <c r="M4646" i="3"/>
  <c r="N4646" i="3" s="1"/>
  <c r="O4646" i="3" s="1"/>
  <c r="M3479" i="3"/>
  <c r="N3479" i="3" s="1"/>
  <c r="O3479" i="3" s="1"/>
  <c r="M2293" i="3"/>
  <c r="N2293" i="3" s="1"/>
  <c r="O2293" i="3" s="1"/>
  <c r="M1079" i="3"/>
  <c r="N1079" i="3" s="1"/>
  <c r="O1079" i="3" s="1"/>
  <c r="M1669" i="3"/>
  <c r="N1669" i="3" s="1"/>
  <c r="O1669" i="3" s="1"/>
  <c r="M3157" i="3"/>
  <c r="M5550" i="3"/>
  <c r="N5550" i="3" s="1"/>
  <c r="O5550" i="3" s="1"/>
  <c r="M5614" i="3"/>
  <c r="N5614" i="3" s="1"/>
  <c r="O5614" i="3" s="1"/>
  <c r="M4374" i="3"/>
  <c r="N4374" i="3" s="1"/>
  <c r="O4374" i="3" s="1"/>
  <c r="M5110" i="3"/>
  <c r="N5110" i="3" s="1"/>
  <c r="O5110" i="3" s="1"/>
  <c r="M1509" i="3"/>
  <c r="N1509" i="3" s="1"/>
  <c r="O1509" i="3" s="1"/>
  <c r="M942" i="3"/>
  <c r="N942" i="3" s="1"/>
  <c r="O942" i="3" s="1"/>
  <c r="M1222" i="3"/>
  <c r="N1222" i="3" s="1"/>
  <c r="O1222" i="3" s="1"/>
  <c r="M4183" i="3"/>
  <c r="N4183" i="3" s="1"/>
  <c r="O4183" i="3" s="1"/>
  <c r="M2487" i="3"/>
  <c r="N2487" i="3" s="1"/>
  <c r="O2487" i="3" s="1"/>
  <c r="M29" i="3"/>
  <c r="N29" i="3" s="1"/>
  <c r="O29" i="3" s="1"/>
  <c r="M3672" i="3"/>
  <c r="N3672" i="3" s="1"/>
  <c r="O3672" i="3" s="1"/>
  <c r="M2264" i="3"/>
  <c r="N2264" i="3" s="1"/>
  <c r="O2264" i="3" s="1"/>
  <c r="M2282" i="3"/>
  <c r="N2282" i="3" s="1"/>
  <c r="O2282" i="3" s="1"/>
  <c r="M3833" i="3"/>
  <c r="N3833" i="3" s="1"/>
  <c r="O3833" i="3" s="1"/>
  <c r="M821" i="3"/>
  <c r="N821" i="3" s="1"/>
  <c r="O821" i="3" s="1"/>
  <c r="M3049" i="3"/>
  <c r="M4392" i="3"/>
  <c r="N4392" i="3" s="1"/>
  <c r="O4392" i="3" s="1"/>
  <c r="M2163" i="3"/>
  <c r="N2163" i="3" s="1"/>
  <c r="O2163" i="3" s="1"/>
  <c r="M6243" i="3"/>
  <c r="N6243" i="3" s="1"/>
  <c r="O6243" i="3" s="1"/>
  <c r="M3775" i="3"/>
  <c r="N3775" i="3" s="1"/>
  <c r="O3775" i="3" s="1"/>
  <c r="M6428" i="3"/>
  <c r="N6428" i="3" s="1"/>
  <c r="O6428" i="3" s="1"/>
  <c r="M224" i="3"/>
  <c r="N224" i="3" s="1"/>
  <c r="O224" i="3" s="1"/>
  <c r="M4478" i="3"/>
  <c r="N4478" i="3" s="1"/>
  <c r="O4478" i="3" s="1"/>
  <c r="M3255" i="3"/>
  <c r="N3255" i="3" s="1"/>
  <c r="O3255" i="3" s="1"/>
  <c r="M3241" i="3"/>
  <c r="N3241" i="3" s="1"/>
  <c r="O3241" i="3" s="1"/>
  <c r="M6220" i="3"/>
  <c r="N6220" i="3" s="1"/>
  <c r="O6220" i="3" s="1"/>
  <c r="M1176" i="3"/>
  <c r="N1176" i="3" s="1"/>
  <c r="O1176" i="3" s="1"/>
  <c r="M3131" i="3"/>
  <c r="N3131" i="3" s="1"/>
  <c r="O3131" i="3" s="1"/>
  <c r="M2422" i="3"/>
  <c r="N2422" i="3" s="1"/>
  <c r="O2422" i="3" s="1"/>
  <c r="M5390" i="3"/>
  <c r="N5390" i="3" s="1"/>
  <c r="O5390" i="3" s="1"/>
  <c r="M5995" i="3"/>
  <c r="N5995" i="3" s="1"/>
  <c r="O5995" i="3" s="1"/>
  <c r="M725" i="3"/>
  <c r="M5417" i="3"/>
  <c r="N5417" i="3" s="1"/>
  <c r="O5417" i="3" s="1"/>
  <c r="M4725" i="3"/>
  <c r="N4725" i="3" s="1"/>
  <c r="O4725" i="3" s="1"/>
  <c r="M310" i="3"/>
  <c r="N310" i="3" s="1"/>
  <c r="O310" i="3" s="1"/>
  <c r="M692" i="3"/>
  <c r="N692" i="3" s="1"/>
  <c r="O692" i="3" s="1"/>
  <c r="M3666" i="3"/>
  <c r="N3666" i="3" s="1"/>
  <c r="O3666" i="3" s="1"/>
  <c r="M1177" i="3"/>
  <c r="N1177" i="3" s="1"/>
  <c r="O1177" i="3" s="1"/>
  <c r="M3428" i="3"/>
  <c r="N3428" i="3" s="1"/>
  <c r="O3428" i="3" s="1"/>
  <c r="M5741" i="3"/>
  <c r="N5741" i="3" s="1"/>
  <c r="O5741" i="3" s="1"/>
  <c r="M2473" i="3"/>
  <c r="N2473" i="3" s="1"/>
  <c r="O2473" i="3" s="1"/>
  <c r="M4970" i="3"/>
  <c r="N4970" i="3" s="1"/>
  <c r="O4970" i="3" s="1"/>
  <c r="M1337" i="3"/>
  <c r="N1337" i="3" s="1"/>
  <c r="O1337" i="3" s="1"/>
  <c r="M5072" i="3"/>
  <c r="N5072" i="3" s="1"/>
  <c r="O5072" i="3" s="1"/>
  <c r="M701" i="3"/>
  <c r="N701" i="3" s="1"/>
  <c r="O701" i="3" s="1"/>
  <c r="M5112" i="3"/>
  <c r="N5112" i="3" s="1"/>
  <c r="O5112" i="3" s="1"/>
  <c r="M4063" i="3"/>
  <c r="N4063" i="3" s="1"/>
  <c r="O4063" i="3" s="1"/>
  <c r="M3697" i="3"/>
  <c r="M1206" i="3"/>
  <c r="N1206" i="3" s="1"/>
  <c r="O1206" i="3" s="1"/>
  <c r="M5309" i="3"/>
  <c r="N5309" i="3" s="1"/>
  <c r="O5309" i="3" s="1"/>
  <c r="M4458" i="3"/>
  <c r="N4458" i="3" s="1"/>
  <c r="O4458" i="3" s="1"/>
  <c r="M2007" i="3"/>
  <c r="N2007" i="3" s="1"/>
  <c r="O2007" i="3" s="1"/>
  <c r="M5666" i="3"/>
  <c r="N5666" i="3" s="1"/>
  <c r="O5666" i="3" s="1"/>
  <c r="M4431" i="3"/>
  <c r="N4431" i="3" s="1"/>
  <c r="O4431" i="3" s="1"/>
  <c r="M4598" i="3"/>
  <c r="N4598" i="3" s="1"/>
  <c r="O4598" i="3" s="1"/>
  <c r="M5265" i="3"/>
  <c r="N5265" i="3" s="1"/>
  <c r="O5265" i="3" s="1"/>
  <c r="M5288" i="3"/>
  <c r="N5288" i="3" s="1"/>
  <c r="O5288" i="3" s="1"/>
  <c r="M5045" i="3"/>
  <c r="N5045" i="3" s="1"/>
  <c r="O5045" i="3" s="1"/>
  <c r="M3953" i="3"/>
  <c r="N3953" i="3" s="1"/>
  <c r="O3953" i="3" s="1"/>
  <c r="M6188" i="3"/>
  <c r="N6188" i="3" s="1"/>
  <c r="O6188" i="3" s="1"/>
  <c r="M1478" i="3"/>
  <c r="N1478" i="3" s="1"/>
  <c r="O1478" i="3" s="1"/>
  <c r="M592" i="3"/>
  <c r="N592" i="3" s="1"/>
  <c r="O592" i="3" s="1"/>
  <c r="M3885" i="3"/>
  <c r="N3885" i="3" s="1"/>
  <c r="O3885" i="3" s="1"/>
  <c r="M2569" i="3"/>
  <c r="M5670" i="3"/>
  <c r="N5670" i="3" s="1"/>
  <c r="O5670" i="3" s="1"/>
  <c r="M2900" i="3"/>
  <c r="N2900" i="3" s="1"/>
  <c r="O2900" i="3" s="1"/>
  <c r="M4741" i="3"/>
  <c r="N4741" i="3" s="1"/>
  <c r="O4741" i="3" s="1"/>
  <c r="M2291" i="3"/>
  <c r="N2291" i="3" s="1"/>
  <c r="O2291" i="3" s="1"/>
  <c r="M6438" i="3"/>
  <c r="N6438" i="3" s="1"/>
  <c r="O6438" i="3" s="1"/>
  <c r="M1867" i="3"/>
  <c r="N1867" i="3" s="1"/>
  <c r="O1867" i="3" s="1"/>
  <c r="M3461" i="3"/>
  <c r="N3461" i="3" s="1"/>
  <c r="O3461" i="3" s="1"/>
  <c r="M155" i="3"/>
  <c r="N155" i="3" s="1"/>
  <c r="O155" i="3" s="1"/>
  <c r="M863" i="3"/>
  <c r="N863" i="3" s="1"/>
  <c r="O863" i="3" s="1"/>
  <c r="M3028" i="3"/>
  <c r="N3028" i="3" s="1"/>
  <c r="O3028" i="3" s="1"/>
  <c r="M1076" i="3"/>
  <c r="N1076" i="3" s="1"/>
  <c r="O1076" i="3" s="1"/>
  <c r="M65" i="3"/>
  <c r="N65" i="3" s="1"/>
  <c r="O65" i="3" s="1"/>
  <c r="M1979" i="3"/>
  <c r="N1979" i="3" s="1"/>
  <c r="O1979" i="3" s="1"/>
  <c r="M2779" i="3"/>
  <c r="N2779" i="3" s="1"/>
  <c r="O2779" i="3" s="1"/>
  <c r="M3042" i="3"/>
  <c r="N3042" i="3" s="1"/>
  <c r="O3042" i="3" s="1"/>
  <c r="M5327" i="3"/>
  <c r="M6448" i="3"/>
  <c r="N6448" i="3" s="1"/>
  <c r="O6448" i="3" s="1"/>
  <c r="M3010" i="3"/>
  <c r="N3010" i="3" s="1"/>
  <c r="O3010" i="3" s="1"/>
  <c r="M53" i="3"/>
  <c r="N53" i="3" s="1"/>
  <c r="O53" i="3" s="1"/>
  <c r="M6227" i="3"/>
  <c r="N6227" i="3" s="1"/>
  <c r="O6227" i="3" s="1"/>
  <c r="M2813" i="3"/>
  <c r="N2813" i="3" s="1"/>
  <c r="O2813" i="3" s="1"/>
  <c r="M4437" i="3"/>
  <c r="N4437" i="3" s="1"/>
  <c r="O4437" i="3" s="1"/>
  <c r="M5241" i="3"/>
  <c r="N5241" i="3" s="1"/>
  <c r="O5241" i="3" s="1"/>
  <c r="M4172" i="3"/>
  <c r="N4172" i="3" s="1"/>
  <c r="O4172" i="3" s="1"/>
  <c r="M5352" i="3"/>
  <c r="N5352" i="3" s="1"/>
  <c r="O5352" i="3" s="1"/>
  <c r="M916" i="3"/>
  <c r="N916" i="3" s="1"/>
  <c r="O916" i="3" s="1"/>
  <c r="M4838" i="3"/>
  <c r="N4838" i="3" s="1"/>
  <c r="O4838" i="3" s="1"/>
  <c r="M3725" i="3"/>
  <c r="N3725" i="3" s="1"/>
  <c r="O3725" i="3" s="1"/>
  <c r="M2983" i="3"/>
  <c r="N2983" i="3" s="1"/>
  <c r="O2983" i="3" s="1"/>
  <c r="M2015" i="3"/>
  <c r="N2015" i="3" s="1"/>
  <c r="O2015" i="3" s="1"/>
  <c r="M3509" i="3"/>
  <c r="N3509" i="3" s="1"/>
  <c r="O3509" i="3" s="1"/>
  <c r="M1349" i="3"/>
  <c r="M4954" i="3"/>
  <c r="N4954" i="3" s="1"/>
  <c r="O4954" i="3" s="1"/>
  <c r="M6128" i="3"/>
  <c r="N6128" i="3" s="1"/>
  <c r="O6128" i="3" s="1"/>
  <c r="M2436" i="3"/>
  <c r="N2436" i="3" s="1"/>
  <c r="O2436" i="3" s="1"/>
  <c r="M5765" i="3"/>
  <c r="N5765" i="3" s="1"/>
  <c r="O5765" i="3" s="1"/>
  <c r="M768" i="3"/>
  <c r="N768" i="3" s="1"/>
  <c r="O768" i="3" s="1"/>
  <c r="M6313" i="3"/>
  <c r="N6313" i="3" s="1"/>
  <c r="O6313" i="3" s="1"/>
  <c r="M4703" i="3"/>
  <c r="N4703" i="3" s="1"/>
  <c r="O4703" i="3" s="1"/>
  <c r="M3089" i="3"/>
  <c r="N3089" i="3" s="1"/>
  <c r="O3089" i="3" s="1"/>
  <c r="M1029" i="3"/>
  <c r="N1029" i="3" s="1"/>
  <c r="O1029" i="3" s="1"/>
  <c r="M4296" i="3"/>
  <c r="N4296" i="3" s="1"/>
  <c r="O4296" i="3" s="1"/>
  <c r="M5632" i="3"/>
  <c r="N5632" i="3" s="1"/>
  <c r="O5632" i="3" s="1"/>
  <c r="M6381" i="3"/>
  <c r="N6381" i="3" s="1"/>
  <c r="O6381" i="3" s="1"/>
  <c r="M2967" i="3"/>
  <c r="N2967" i="3" s="1"/>
  <c r="O2967" i="3" s="1"/>
  <c r="M853" i="3"/>
  <c r="N853" i="3" s="1"/>
  <c r="O853" i="3" s="1"/>
  <c r="M3919" i="3"/>
  <c r="N3919" i="3" s="1"/>
  <c r="O3919" i="3" s="1"/>
  <c r="M6241" i="3"/>
  <c r="M1036" i="3"/>
  <c r="N1036" i="3" s="1"/>
  <c r="O1036" i="3" s="1"/>
  <c r="M3469" i="3"/>
  <c r="N3469" i="3" s="1"/>
  <c r="O3469" i="3" s="1"/>
  <c r="M1701" i="3"/>
  <c r="N1701" i="3" s="1"/>
  <c r="O1701" i="3" s="1"/>
  <c r="M3342" i="3"/>
  <c r="N3342" i="3" s="1"/>
  <c r="O3342" i="3" s="1"/>
  <c r="M4481" i="3"/>
  <c r="N4481" i="3" s="1"/>
  <c r="O4481" i="3" s="1"/>
  <c r="M2037" i="3"/>
  <c r="N2037" i="3" s="1"/>
  <c r="O2037" i="3" s="1"/>
  <c r="M4440" i="3"/>
  <c r="N4440" i="3" s="1"/>
  <c r="O4440" i="3" s="1"/>
  <c r="M5987" i="3"/>
  <c r="N5987" i="3" s="1"/>
  <c r="O5987" i="3" s="1"/>
  <c r="M4678" i="3"/>
  <c r="N4678" i="3" s="1"/>
  <c r="O4678" i="3" s="1"/>
  <c r="M1310" i="3"/>
  <c r="N1310" i="3" s="1"/>
  <c r="O1310" i="3" s="1"/>
  <c r="M1856" i="3"/>
  <c r="N1856" i="3" s="1"/>
  <c r="O1856" i="3" s="1"/>
  <c r="M3027" i="3"/>
  <c r="N3027" i="3" s="1"/>
  <c r="O3027" i="3" s="1"/>
  <c r="M5854" i="3"/>
  <c r="N5854" i="3" s="1"/>
  <c r="O5854" i="3" s="1"/>
  <c r="M5100" i="3"/>
  <c r="N5100" i="3" s="1"/>
  <c r="O5100" i="3" s="1"/>
  <c r="M3875" i="3"/>
  <c r="N3875" i="3" s="1"/>
  <c r="O3875" i="3" s="1"/>
  <c r="M2347" i="3"/>
  <c r="M2540" i="3"/>
  <c r="N2540" i="3" s="1"/>
  <c r="O2540" i="3" s="1"/>
  <c r="M6391" i="3"/>
  <c r="N6391" i="3" s="1"/>
  <c r="O6391" i="3" s="1"/>
  <c r="M3837" i="3"/>
  <c r="N3837" i="3" s="1"/>
  <c r="O3837" i="3" s="1"/>
  <c r="M1019" i="3"/>
  <c r="N1019" i="3" s="1"/>
  <c r="O1019" i="3" s="1"/>
  <c r="M3292" i="3"/>
  <c r="N3292" i="3" s="1"/>
  <c r="O3292" i="3" s="1"/>
  <c r="M3376" i="3"/>
  <c r="N3376" i="3" s="1"/>
  <c r="O3376" i="3" s="1"/>
  <c r="M5739" i="3"/>
  <c r="N5739" i="3" s="1"/>
  <c r="O5739" i="3" s="1"/>
  <c r="M5451" i="3"/>
  <c r="N5451" i="3" s="1"/>
  <c r="O5451" i="3" s="1"/>
  <c r="M5602" i="3"/>
  <c r="N5602" i="3" s="1"/>
  <c r="O5602" i="3" s="1"/>
  <c r="M5276" i="3"/>
  <c r="N5276" i="3" s="1"/>
  <c r="O5276" i="3" s="1"/>
  <c r="M77" i="3"/>
  <c r="N77" i="3" s="1"/>
  <c r="O77" i="3" s="1"/>
  <c r="M6362" i="3"/>
  <c r="N6362" i="3" s="1"/>
  <c r="O6362" i="3" s="1"/>
  <c r="M116" i="3"/>
  <c r="N116" i="3" s="1"/>
  <c r="O116" i="3" s="1"/>
  <c r="M834" i="3"/>
  <c r="N834" i="3" s="1"/>
  <c r="O834" i="3" s="1"/>
  <c r="M5622" i="3"/>
  <c r="N5622" i="3" s="1"/>
  <c r="O5622" i="3" s="1"/>
  <c r="M4760" i="3"/>
  <c r="M2652" i="3"/>
  <c r="N2652" i="3" s="1"/>
  <c r="O2652" i="3" s="1"/>
  <c r="M386" i="3"/>
  <c r="N386" i="3" s="1"/>
  <c r="O386" i="3" s="1"/>
  <c r="M5006" i="3"/>
  <c r="N5006" i="3" s="1"/>
  <c r="O5006" i="3" s="1"/>
  <c r="M3701" i="3"/>
  <c r="N3701" i="3" s="1"/>
  <c r="O3701" i="3" s="1"/>
  <c r="M2740" i="3"/>
  <c r="N2740" i="3" s="1"/>
  <c r="O2740" i="3" s="1"/>
  <c r="M3236" i="3"/>
  <c r="N3236" i="3" s="1"/>
  <c r="O3236" i="3" s="1"/>
  <c r="M733" i="3"/>
  <c r="N733" i="3" s="1"/>
  <c r="O733" i="3" s="1"/>
  <c r="M6209" i="3"/>
  <c r="N6209" i="3" s="1"/>
  <c r="O6209" i="3" s="1"/>
  <c r="M5654" i="3"/>
  <c r="N5654" i="3" s="1"/>
  <c r="O5654" i="3" s="1"/>
  <c r="M3031" i="3"/>
  <c r="N3031" i="3" s="1"/>
  <c r="O3031" i="3" s="1"/>
  <c r="M1590" i="3"/>
  <c r="N1590" i="3" s="1"/>
  <c r="O1590" i="3" s="1"/>
  <c r="M6421" i="3"/>
  <c r="N6421" i="3" s="1"/>
  <c r="O6421" i="3" s="1"/>
  <c r="M5186" i="3"/>
  <c r="N5186" i="3" s="1"/>
  <c r="O5186" i="3" s="1"/>
  <c r="M2912" i="3"/>
  <c r="N2912" i="3" s="1"/>
  <c r="O2912" i="3" s="1"/>
  <c r="M1634" i="3"/>
  <c r="N1634" i="3" s="1"/>
  <c r="O1634" i="3" s="1"/>
  <c r="M2287" i="3"/>
  <c r="M3832" i="3"/>
  <c r="N3832" i="3" s="1"/>
  <c r="O3832" i="3" s="1"/>
  <c r="M1823" i="3"/>
  <c r="N1823" i="3" s="1"/>
  <c r="O1823" i="3" s="1"/>
  <c r="M4078" i="3"/>
  <c r="N4078" i="3" s="1"/>
  <c r="O4078" i="3" s="1"/>
  <c r="M4790" i="3"/>
  <c r="N4790" i="3" s="1"/>
  <c r="O4790" i="3" s="1"/>
  <c r="M3975" i="3"/>
  <c r="N3975" i="3" s="1"/>
  <c r="O3975" i="3" s="1"/>
  <c r="M3304" i="3"/>
  <c r="N3304" i="3" s="1"/>
  <c r="O3304" i="3" s="1"/>
  <c r="M1909" i="3"/>
  <c r="N1909" i="3" s="1"/>
  <c r="O1909" i="3" s="1"/>
  <c r="M3080" i="3"/>
  <c r="N3080" i="3" s="1"/>
  <c r="O3080" i="3" s="1"/>
  <c r="M4257" i="3"/>
  <c r="N4257" i="3" s="1"/>
  <c r="O4257" i="3" s="1"/>
  <c r="M1740" i="3"/>
  <c r="N1740" i="3" s="1"/>
  <c r="O1740" i="3" s="1"/>
  <c r="M3719" i="3"/>
  <c r="N3719" i="3" s="1"/>
  <c r="O3719" i="3" s="1"/>
  <c r="M39" i="3"/>
  <c r="N39" i="3" s="1"/>
  <c r="O39" i="3" s="1"/>
  <c r="M2905" i="3"/>
  <c r="N2905" i="3" s="1"/>
  <c r="O2905" i="3" s="1"/>
  <c r="M5278" i="3"/>
  <c r="N5278" i="3" s="1"/>
  <c r="O5278" i="3" s="1"/>
  <c r="M2395" i="3"/>
  <c r="N2395" i="3" s="1"/>
  <c r="O2395" i="3" s="1"/>
  <c r="M3021" i="3"/>
  <c r="M5580" i="3"/>
  <c r="N5580" i="3" s="1"/>
  <c r="O5580" i="3" s="1"/>
  <c r="M150" i="3"/>
  <c r="N150" i="3" s="1"/>
  <c r="O150" i="3" s="1"/>
  <c r="M3800" i="3"/>
  <c r="N3800" i="3" s="1"/>
  <c r="O3800" i="3" s="1"/>
  <c r="M5948" i="3"/>
  <c r="N5948" i="3" s="1"/>
  <c r="O5948" i="3" s="1"/>
  <c r="M1546" i="3"/>
  <c r="N1546" i="3" s="1"/>
  <c r="O1546" i="3" s="1"/>
  <c r="M3623" i="3"/>
  <c r="N3623" i="3" s="1"/>
  <c r="O3623" i="3" s="1"/>
  <c r="M5414" i="3"/>
  <c r="N5414" i="3" s="1"/>
  <c r="O5414" i="3" s="1"/>
  <c r="M3251" i="3"/>
  <c r="N3251" i="3" s="1"/>
  <c r="O3251" i="3" s="1"/>
  <c r="M1368" i="3"/>
  <c r="N1368" i="3" s="1"/>
  <c r="O1368" i="3" s="1"/>
  <c r="M1226" i="3"/>
  <c r="N1226" i="3" s="1"/>
  <c r="O1226" i="3" s="1"/>
  <c r="M6065" i="3"/>
  <c r="N6065" i="3" s="1"/>
  <c r="O6065" i="3" s="1"/>
  <c r="M4496" i="3"/>
  <c r="N4496" i="3" s="1"/>
  <c r="O4496" i="3" s="1"/>
  <c r="M3596" i="3"/>
  <c r="N3596" i="3" s="1"/>
  <c r="O3596" i="3" s="1"/>
  <c r="M2381" i="3"/>
  <c r="N2381" i="3" s="1"/>
  <c r="O2381" i="3" s="1"/>
  <c r="M4861" i="3"/>
  <c r="N4861" i="3" s="1"/>
  <c r="O4861" i="3" s="1"/>
  <c r="M4462" i="3"/>
  <c r="M4107" i="3"/>
  <c r="N4107" i="3" s="1"/>
  <c r="O4107" i="3" s="1"/>
  <c r="M5535" i="3"/>
  <c r="N5535" i="3" s="1"/>
  <c r="O5535" i="3" s="1"/>
  <c r="M2495" i="3"/>
  <c r="N2495" i="3" s="1"/>
  <c r="O2495" i="3" s="1"/>
  <c r="M5581" i="3"/>
  <c r="N5581" i="3" s="1"/>
  <c r="O5581" i="3" s="1"/>
  <c r="M2275" i="3"/>
  <c r="N2275" i="3" s="1"/>
  <c r="O2275" i="3" s="1"/>
  <c r="M6260" i="3"/>
  <c r="N6260" i="3" s="1"/>
  <c r="O6260" i="3" s="1"/>
  <c r="M5830" i="3"/>
  <c r="N5830" i="3" s="1"/>
  <c r="O5830" i="3" s="1"/>
  <c r="M3843" i="3"/>
  <c r="N3843" i="3" s="1"/>
  <c r="O3843" i="3" s="1"/>
  <c r="M5689" i="3"/>
  <c r="N5689" i="3" s="1"/>
  <c r="O5689" i="3" s="1"/>
  <c r="M5820" i="3"/>
  <c r="N5820" i="3" s="1"/>
  <c r="O5820" i="3" s="1"/>
  <c r="M1673" i="3"/>
  <c r="N1673" i="3" s="1"/>
  <c r="O1673" i="3" s="1"/>
  <c r="M1209" i="3"/>
  <c r="N1209" i="3" s="1"/>
  <c r="O1209" i="3" s="1"/>
  <c r="M2142" i="3"/>
  <c r="N2142" i="3" s="1"/>
  <c r="O2142" i="3" s="1"/>
  <c r="M2501" i="3"/>
  <c r="N2501" i="3" s="1"/>
  <c r="O2501" i="3" s="1"/>
  <c r="M5545" i="3"/>
  <c r="N5545" i="3" s="1"/>
  <c r="O5545" i="3" s="1"/>
  <c r="M4179" i="3"/>
  <c r="M480" i="3"/>
  <c r="N480" i="3" s="1"/>
  <c r="O480" i="3" s="1"/>
  <c r="M2227" i="3"/>
  <c r="N2227" i="3" s="1"/>
  <c r="O2227" i="3" s="1"/>
  <c r="M3765" i="3"/>
  <c r="N3765" i="3" s="1"/>
  <c r="O3765" i="3" s="1"/>
  <c r="M3726" i="3"/>
  <c r="N3726" i="3" s="1"/>
  <c r="O3726" i="3" s="1"/>
  <c r="M4396" i="3"/>
  <c r="N4396" i="3" s="1"/>
  <c r="O4396" i="3" s="1"/>
  <c r="M4874" i="3"/>
  <c r="N4874" i="3" s="1"/>
  <c r="O4874" i="3" s="1"/>
  <c r="M4258" i="3"/>
  <c r="N4258" i="3" s="1"/>
  <c r="O4258" i="3" s="1"/>
  <c r="M6488" i="3"/>
  <c r="N6488" i="3" s="1"/>
  <c r="O6488" i="3" s="1"/>
  <c r="M1199" i="3"/>
  <c r="N1199" i="3" s="1"/>
  <c r="O1199" i="3" s="1"/>
  <c r="M3478" i="3"/>
  <c r="N3478" i="3" s="1"/>
  <c r="O3478" i="3" s="1"/>
  <c r="M1659" i="3"/>
  <c r="N1659" i="3" s="1"/>
  <c r="O1659" i="3" s="1"/>
  <c r="M4252" i="3"/>
  <c r="N4252" i="3" s="1"/>
  <c r="O4252" i="3" s="1"/>
  <c r="M5077" i="3"/>
  <c r="N5077" i="3" s="1"/>
  <c r="O5077" i="3" s="1"/>
  <c r="M1392" i="3"/>
  <c r="N1392" i="3" s="1"/>
  <c r="O1392" i="3" s="1"/>
  <c r="M5416" i="3"/>
  <c r="N5416" i="3" s="1"/>
  <c r="O5416" i="3" s="1"/>
  <c r="M4617" i="3"/>
  <c r="M1912" i="3"/>
  <c r="N1912" i="3" s="1"/>
  <c r="O1912" i="3" s="1"/>
  <c r="M647" i="3"/>
  <c r="N647" i="3" s="1"/>
  <c r="O647" i="3" s="1"/>
  <c r="M1860" i="3"/>
  <c r="N1860" i="3" s="1"/>
  <c r="O1860" i="3" s="1"/>
  <c r="M342" i="3"/>
  <c r="N342" i="3" s="1"/>
  <c r="O342" i="3" s="1"/>
  <c r="M2692" i="3"/>
  <c r="N2692" i="3" s="1"/>
  <c r="O2692" i="3" s="1"/>
  <c r="M40" i="3"/>
  <c r="N40" i="3" s="1"/>
  <c r="O40" i="3" s="1"/>
  <c r="M5539" i="3"/>
  <c r="N5539" i="3" s="1"/>
  <c r="O5539" i="3" s="1"/>
  <c r="M1307" i="3"/>
  <c r="N1307" i="3" s="1"/>
  <c r="O1307" i="3" s="1"/>
  <c r="M5489" i="3"/>
  <c r="N5489" i="3" s="1"/>
  <c r="O5489" i="3" s="1"/>
  <c r="M5639" i="3"/>
  <c r="N5639" i="3" s="1"/>
  <c r="O5639" i="3" s="1"/>
  <c r="M5687" i="3"/>
  <c r="N5687" i="3" s="1"/>
  <c r="O5687" i="3" s="1"/>
  <c r="M1464" i="3"/>
  <c r="N1464" i="3" s="1"/>
  <c r="O1464" i="3" s="1"/>
  <c r="M4805" i="3"/>
  <c r="N4805" i="3" s="1"/>
  <c r="O4805" i="3" s="1"/>
  <c r="M2958" i="3"/>
  <c r="N2958" i="3" s="1"/>
  <c r="O2958" i="3" s="1"/>
  <c r="M311" i="3"/>
  <c r="N311" i="3" s="1"/>
  <c r="O311" i="3" s="1"/>
  <c r="M6451" i="3"/>
  <c r="M4835" i="3"/>
  <c r="N4835" i="3" s="1"/>
  <c r="O4835" i="3" s="1"/>
  <c r="M3838" i="3"/>
  <c r="N3838" i="3" s="1"/>
  <c r="O3838" i="3" s="1"/>
  <c r="M6215" i="3"/>
  <c r="N6215" i="3" s="1"/>
  <c r="O6215" i="3" s="1"/>
  <c r="M3834" i="3"/>
  <c r="N3834" i="3" s="1"/>
  <c r="O3834" i="3" s="1"/>
  <c r="M83" i="3"/>
  <c r="N83" i="3" s="1"/>
  <c r="O83" i="3" s="1"/>
  <c r="M2516" i="3"/>
  <c r="N2516" i="3" s="1"/>
  <c r="O2516" i="3" s="1"/>
  <c r="M2957" i="3"/>
  <c r="N2957" i="3" s="1"/>
  <c r="O2957" i="3" s="1"/>
  <c r="M1858" i="3"/>
  <c r="N1858" i="3" s="1"/>
  <c r="O1858" i="3" s="1"/>
  <c r="M1876" i="3"/>
  <c r="N1876" i="3" s="1"/>
  <c r="O1876" i="3" s="1"/>
  <c r="M1121" i="3"/>
  <c r="N1121" i="3" s="1"/>
  <c r="O1121" i="3" s="1"/>
  <c r="M2731" i="3"/>
  <c r="N2731" i="3" s="1"/>
  <c r="O2731" i="3" s="1"/>
  <c r="M5664" i="3"/>
  <c r="N5664" i="3" s="1"/>
  <c r="O5664" i="3" s="1"/>
  <c r="M4549" i="3"/>
  <c r="N4549" i="3" s="1"/>
  <c r="O4549" i="3" s="1"/>
  <c r="M4313" i="3"/>
  <c r="N4313" i="3" s="1"/>
  <c r="O4313" i="3" s="1"/>
  <c r="M1658" i="3"/>
  <c r="N1658" i="3" s="1"/>
  <c r="O1658" i="3" s="1"/>
  <c r="M1893" i="3"/>
  <c r="M1287" i="3"/>
  <c r="N1287" i="3" s="1"/>
  <c r="O1287" i="3" s="1"/>
  <c r="M2234" i="3"/>
  <c r="N2234" i="3" s="1"/>
  <c r="O2234" i="3" s="1"/>
  <c r="M6299" i="3"/>
  <c r="N6299" i="3" s="1"/>
  <c r="O6299" i="3" s="1"/>
  <c r="M6302" i="3"/>
  <c r="N6302" i="3" s="1"/>
  <c r="O6302" i="3" s="1"/>
  <c r="M5784" i="3"/>
  <c r="N5784" i="3" s="1"/>
  <c r="O5784" i="3" s="1"/>
  <c r="M5862" i="3"/>
  <c r="N5862" i="3" s="1"/>
  <c r="O5862" i="3" s="1"/>
  <c r="M5424" i="3"/>
  <c r="N5424" i="3" s="1"/>
  <c r="O5424" i="3" s="1"/>
  <c r="M5662" i="3"/>
  <c r="N5662" i="3" s="1"/>
  <c r="O5662" i="3" s="1"/>
  <c r="M900" i="3"/>
  <c r="N900" i="3" s="1"/>
  <c r="O900" i="3" s="1"/>
  <c r="M6173" i="3"/>
  <c r="N6173" i="3" s="1"/>
  <c r="O6173" i="3" s="1"/>
  <c r="M351" i="3"/>
  <c r="N351" i="3" s="1"/>
  <c r="O351" i="3" s="1"/>
  <c r="M1292" i="3"/>
  <c r="N1292" i="3" s="1"/>
  <c r="O1292" i="3" s="1"/>
  <c r="M4327" i="3"/>
  <c r="N4327" i="3" s="1"/>
  <c r="O4327" i="3" s="1"/>
  <c r="M2146" i="3"/>
  <c r="N2146" i="3" s="1"/>
  <c r="O2146" i="3" s="1"/>
  <c r="M3274" i="3"/>
  <c r="N3274" i="3" s="1"/>
  <c r="O3274" i="3" s="1"/>
  <c r="M3311" i="3"/>
  <c r="M4702" i="3"/>
  <c r="N4702" i="3" s="1"/>
  <c r="O4702" i="3" s="1"/>
  <c r="M442" i="3"/>
  <c r="N442" i="3" s="1"/>
  <c r="O442" i="3" s="1"/>
  <c r="M5915" i="3"/>
  <c r="N5915" i="3" s="1"/>
  <c r="O5915" i="3" s="1"/>
  <c r="M734" i="3"/>
  <c r="N734" i="3" s="1"/>
  <c r="O734" i="3" s="1"/>
  <c r="M4419" i="3"/>
  <c r="N4419" i="3" s="1"/>
  <c r="O4419" i="3" s="1"/>
  <c r="M5767" i="3"/>
  <c r="N5767" i="3" s="1"/>
  <c r="O5767" i="3" s="1"/>
  <c r="M197" i="3"/>
  <c r="N197" i="3" s="1"/>
  <c r="O197" i="3" s="1"/>
  <c r="M3965" i="3"/>
  <c r="N3965" i="3" s="1"/>
  <c r="O3965" i="3" s="1"/>
  <c r="M4372" i="3"/>
  <c r="N4372" i="3" s="1"/>
  <c r="O4372" i="3" s="1"/>
  <c r="M3338" i="3"/>
  <c r="N3338" i="3" s="1"/>
  <c r="O3338" i="3" s="1"/>
  <c r="M4377" i="3"/>
  <c r="N4377" i="3" s="1"/>
  <c r="O4377" i="3" s="1"/>
  <c r="M4191" i="3"/>
  <c r="N4191" i="3" s="1"/>
  <c r="O4191" i="3" s="1"/>
  <c r="M635" i="3"/>
  <c r="N635" i="3" s="1"/>
  <c r="O635" i="3" s="1"/>
  <c r="M650" i="3"/>
  <c r="N650" i="3" s="1"/>
  <c r="O650" i="3" s="1"/>
  <c r="M3549" i="3"/>
  <c r="M6431" i="3"/>
  <c r="N6431" i="3" s="1"/>
  <c r="O6431" i="3" s="1"/>
  <c r="M4720" i="3"/>
  <c r="N4720" i="3" s="1"/>
  <c r="O4720" i="3" s="1"/>
  <c r="M842" i="3"/>
  <c r="N842" i="3" s="1"/>
  <c r="O842" i="3" s="1"/>
  <c r="M1000" i="3"/>
  <c r="N1000" i="3" s="1"/>
  <c r="O1000" i="3" s="1"/>
  <c r="M4886" i="3"/>
  <c r="N4886" i="3" s="1"/>
  <c r="O4886" i="3" s="1"/>
  <c r="M6472" i="3"/>
  <c r="N6472" i="3" s="1"/>
  <c r="O6472" i="3" s="1"/>
  <c r="M3429" i="3"/>
  <c r="N3429" i="3" s="1"/>
  <c r="O3429" i="3" s="1"/>
  <c r="M148" i="3"/>
  <c r="N148" i="3" s="1"/>
  <c r="O148" i="3" s="1"/>
  <c r="M2316" i="3"/>
  <c r="N2316" i="3" s="1"/>
  <c r="O2316" i="3" s="1"/>
  <c r="M1045" i="3"/>
  <c r="N1045" i="3" s="1"/>
  <c r="O1045" i="3" s="1"/>
  <c r="M5344" i="3"/>
  <c r="N5344" i="3" s="1"/>
  <c r="O5344" i="3" s="1"/>
  <c r="M759" i="3"/>
  <c r="N759" i="3" s="1"/>
  <c r="O759" i="3" s="1"/>
  <c r="M805" i="3"/>
  <c r="N805" i="3" s="1"/>
  <c r="O805" i="3" s="1"/>
  <c r="M1189" i="3"/>
  <c r="N1189" i="3" s="1"/>
  <c r="O1189" i="3" s="1"/>
  <c r="M49" i="3"/>
  <c r="N49" i="3" s="1"/>
  <c r="O49" i="3" s="1"/>
  <c r="M4588" i="3"/>
  <c r="M3720" i="3"/>
  <c r="N3720" i="3" s="1"/>
  <c r="O3720" i="3" s="1"/>
  <c r="M1248" i="3"/>
  <c r="N1248" i="3" s="1"/>
  <c r="O1248" i="3" s="1"/>
  <c r="M3214" i="3"/>
  <c r="N3214" i="3" s="1"/>
  <c r="O3214" i="3" s="1"/>
  <c r="M3539" i="3"/>
  <c r="N3539" i="3" s="1"/>
  <c r="O3539" i="3" s="1"/>
  <c r="M2378" i="3"/>
  <c r="N2378" i="3" s="1"/>
  <c r="O2378" i="3" s="1"/>
  <c r="M429" i="3"/>
  <c r="N429" i="3" s="1"/>
  <c r="O429" i="3" s="1"/>
  <c r="M546" i="3"/>
  <c r="N546" i="3" s="1"/>
  <c r="O546" i="3" s="1"/>
  <c r="M4804" i="3"/>
  <c r="N4804" i="3" s="1"/>
  <c r="O4804" i="3" s="1"/>
  <c r="M3135" i="3"/>
  <c r="N3135" i="3" s="1"/>
  <c r="O3135" i="3" s="1"/>
  <c r="M702" i="3"/>
  <c r="N702" i="3" s="1"/>
  <c r="O702" i="3" s="1"/>
  <c r="M3991" i="3"/>
  <c r="N3991" i="3" s="1"/>
  <c r="O3991" i="3" s="1"/>
  <c r="M358" i="3"/>
  <c r="N358" i="3" s="1"/>
  <c r="O358" i="3" s="1"/>
  <c r="M1299" i="3"/>
  <c r="N1299" i="3" s="1"/>
  <c r="O1299" i="3" s="1"/>
  <c r="M5033" i="3"/>
  <c r="N5033" i="3" s="1"/>
  <c r="O5033" i="3" s="1"/>
  <c r="M5268" i="3"/>
  <c r="N5268" i="3" s="1"/>
  <c r="O5268" i="3" s="1"/>
  <c r="M3258" i="3"/>
  <c r="M3518" i="3"/>
  <c r="N3518" i="3" s="1"/>
  <c r="O3518" i="3" s="1"/>
  <c r="M5512" i="3"/>
  <c r="N5512" i="3" s="1"/>
  <c r="O5512" i="3" s="1"/>
  <c r="M6406" i="3"/>
  <c r="N6406" i="3" s="1"/>
  <c r="O6406" i="3" s="1"/>
  <c r="M6233" i="3"/>
  <c r="N6233" i="3" s="1"/>
  <c r="O6233" i="3" s="1"/>
  <c r="M1842" i="3"/>
  <c r="N1842" i="3" s="1"/>
  <c r="O1842" i="3" s="1"/>
  <c r="M3306" i="3"/>
  <c r="N3306" i="3" s="1"/>
  <c r="O3306" i="3" s="1"/>
  <c r="M3715" i="3"/>
  <c r="N3715" i="3" s="1"/>
  <c r="O3715" i="3" s="1"/>
  <c r="M3161" i="3"/>
  <c r="N3161" i="3" s="1"/>
  <c r="O3161" i="3" s="1"/>
  <c r="M4449" i="3"/>
  <c r="N4449" i="3" s="1"/>
  <c r="O4449" i="3" s="1"/>
  <c r="M711" i="3"/>
  <c r="N711" i="3" s="1"/>
  <c r="O711" i="3" s="1"/>
  <c r="M3001" i="3"/>
  <c r="N3001" i="3" s="1"/>
  <c r="O3001" i="3" s="1"/>
  <c r="M1595" i="3"/>
  <c r="N1595" i="3" s="1"/>
  <c r="O1595" i="3" s="1"/>
  <c r="M5941" i="3"/>
  <c r="N5941" i="3" s="1"/>
  <c r="O5941" i="3" s="1"/>
  <c r="M793" i="3"/>
  <c r="N793" i="3" s="1"/>
  <c r="O793" i="3" s="1"/>
  <c r="M6032" i="3"/>
  <c r="N6032" i="3" s="1"/>
  <c r="O6032" i="3" s="1"/>
  <c r="M3442" i="3"/>
  <c r="M3087" i="3"/>
  <c r="N3087" i="3" s="1"/>
  <c r="O3087" i="3" s="1"/>
  <c r="M1958" i="3"/>
  <c r="N1958" i="3" s="1"/>
  <c r="O1958" i="3" s="1"/>
  <c r="M3231" i="3"/>
  <c r="N3231" i="3" s="1"/>
  <c r="O3231" i="3" s="1"/>
  <c r="M835" i="3"/>
  <c r="N835" i="3" s="1"/>
  <c r="O835" i="3" s="1"/>
  <c r="M5187" i="3"/>
  <c r="N5187" i="3" s="1"/>
  <c r="O5187" i="3" s="1"/>
  <c r="M3895" i="3"/>
  <c r="N3895" i="3" s="1"/>
  <c r="O3895" i="3" s="1"/>
  <c r="M5998" i="3"/>
  <c r="N5998" i="3" s="1"/>
  <c r="O5998" i="3" s="1"/>
  <c r="M5304" i="3"/>
  <c r="N5304" i="3" s="1"/>
  <c r="O5304" i="3" s="1"/>
  <c r="M136" i="3"/>
  <c r="N136" i="3" s="1"/>
  <c r="O136" i="3" s="1"/>
  <c r="M5696" i="3"/>
  <c r="N5696" i="3" s="1"/>
  <c r="O5696" i="3" s="1"/>
  <c r="M5929" i="3"/>
  <c r="N5929" i="3" s="1"/>
  <c r="O5929" i="3" s="1"/>
  <c r="M441" i="3"/>
  <c r="N441" i="3" s="1"/>
  <c r="O441" i="3" s="1"/>
  <c r="M4940" i="3"/>
  <c r="N4940" i="3" s="1"/>
  <c r="O4940" i="3" s="1"/>
  <c r="M36" i="3"/>
  <c r="N36" i="3" s="1"/>
  <c r="O36" i="3" s="1"/>
  <c r="M4323" i="3"/>
  <c r="N4323" i="3" s="1"/>
  <c r="O4323" i="3" s="1"/>
  <c r="M4504" i="3"/>
  <c r="M504" i="3"/>
  <c r="N504" i="3" s="1"/>
  <c r="O504" i="3" s="1"/>
  <c r="M1569" i="3"/>
  <c r="N1569" i="3" s="1"/>
  <c r="O1569" i="3" s="1"/>
  <c r="M2549" i="3"/>
  <c r="N2549" i="3" s="1"/>
  <c r="O2549" i="3" s="1"/>
  <c r="M6092" i="3"/>
  <c r="N6092" i="3" s="1"/>
  <c r="O6092" i="3" s="1"/>
  <c r="M340" i="3"/>
  <c r="N340" i="3" s="1"/>
  <c r="O340" i="3" s="1"/>
  <c r="M2806" i="3"/>
  <c r="N2806" i="3" s="1"/>
  <c r="O2806" i="3" s="1"/>
  <c r="M6288" i="3"/>
  <c r="N6288" i="3" s="1"/>
  <c r="O6288" i="3" s="1"/>
  <c r="M549" i="3"/>
  <c r="N549" i="3" s="1"/>
  <c r="O549" i="3" s="1"/>
  <c r="M484" i="3"/>
  <c r="N484" i="3" s="1"/>
  <c r="O484" i="3" s="1"/>
  <c r="M1610" i="3"/>
  <c r="N1610" i="3" s="1"/>
  <c r="O1610" i="3" s="1"/>
  <c r="M3108" i="3"/>
  <c r="N3108" i="3" s="1"/>
  <c r="O3108" i="3" s="1"/>
  <c r="M4642" i="3"/>
  <c r="N4642" i="3" s="1"/>
  <c r="O4642" i="3" s="1"/>
  <c r="M4112" i="3"/>
  <c r="N4112" i="3" s="1"/>
  <c r="O4112" i="3" s="1"/>
  <c r="M5858" i="3"/>
  <c r="N5858" i="3" s="1"/>
  <c r="O5858" i="3" s="1"/>
  <c r="M5436" i="3"/>
  <c r="M6151" i="3"/>
  <c r="N6151" i="3" s="1"/>
  <c r="O6151" i="3" s="1"/>
  <c r="M6358" i="3"/>
  <c r="N6358" i="3" s="1"/>
  <c r="O6358" i="3" s="1"/>
  <c r="M396" i="3"/>
  <c r="N396" i="3" s="1"/>
  <c r="O396" i="3" s="1"/>
  <c r="M5166" i="3"/>
  <c r="N5166" i="3" s="1"/>
  <c r="O5166" i="3" s="1"/>
  <c r="M5735" i="3"/>
  <c r="N5735" i="3" s="1"/>
  <c r="O5735" i="3" s="1"/>
  <c r="M2657" i="3"/>
  <c r="N2657" i="3" s="1"/>
  <c r="O2657" i="3" s="1"/>
  <c r="M583" i="3"/>
  <c r="N583" i="3" s="1"/>
  <c r="O583" i="3" s="1"/>
  <c r="M5808" i="3"/>
  <c r="N5808" i="3" s="1"/>
  <c r="O5808" i="3" s="1"/>
  <c r="M5305" i="3"/>
  <c r="N5305" i="3" s="1"/>
  <c r="O5305" i="3" s="1"/>
  <c r="M5617" i="3"/>
  <c r="N5617" i="3" s="1"/>
  <c r="O5617" i="3" s="1"/>
  <c r="M708" i="3"/>
  <c r="N708" i="3" s="1"/>
  <c r="O708" i="3" s="1"/>
  <c r="M6205" i="3"/>
  <c r="N6205" i="3" s="1"/>
  <c r="O6205" i="3" s="1"/>
  <c r="M1931" i="3"/>
  <c r="N1931" i="3" s="1"/>
  <c r="O1931" i="3" s="1"/>
  <c r="M5896" i="3"/>
  <c r="N5896" i="3" s="1"/>
  <c r="O5896" i="3" s="1"/>
  <c r="M3629" i="3"/>
  <c r="N3629" i="3" s="1"/>
  <c r="O3629" i="3" s="1"/>
  <c r="M2325" i="3"/>
  <c r="M3370" i="3"/>
  <c r="N3370" i="3" s="1"/>
  <c r="O3370" i="3" s="1"/>
  <c r="M4175" i="3"/>
  <c r="N4175" i="3" s="1"/>
  <c r="O4175" i="3" s="1"/>
  <c r="M5898" i="3"/>
  <c r="N5898" i="3" s="1"/>
  <c r="O5898" i="3" s="1"/>
  <c r="M2054" i="3"/>
  <c r="N2054" i="3" s="1"/>
  <c r="O2054" i="3" s="1"/>
  <c r="M3059" i="3"/>
  <c r="N3059" i="3" s="1"/>
  <c r="O3059" i="3" s="1"/>
  <c r="M401" i="3"/>
  <c r="N401" i="3" s="1"/>
  <c r="O401" i="3" s="1"/>
  <c r="M1938" i="3"/>
  <c r="N1938" i="3" s="1"/>
  <c r="O1938" i="3" s="1"/>
  <c r="M1720" i="3"/>
  <c r="N1720" i="3" s="1"/>
  <c r="O1720" i="3" s="1"/>
  <c r="M3026" i="3"/>
  <c r="N3026" i="3" s="1"/>
  <c r="O3026" i="3" s="1"/>
  <c r="M5652" i="3"/>
  <c r="N5652" i="3" s="1"/>
  <c r="O5652" i="3" s="1"/>
  <c r="M2437" i="3"/>
  <c r="N2437" i="3" s="1"/>
  <c r="O2437" i="3" s="1"/>
  <c r="M113" i="3"/>
  <c r="N113" i="3" s="1"/>
  <c r="O113" i="3" s="1"/>
  <c r="M3312" i="3"/>
  <c r="N3312" i="3" s="1"/>
  <c r="O3312" i="3" s="1"/>
  <c r="M6237" i="3"/>
  <c r="N6237" i="3" s="1"/>
  <c r="O6237" i="3" s="1"/>
  <c r="M2380" i="3"/>
  <c r="N2380" i="3" s="1"/>
  <c r="O2380" i="3" s="1"/>
  <c r="M4734" i="3"/>
  <c r="M5791" i="3"/>
  <c r="N5791" i="3" s="1"/>
  <c r="O5791" i="3" s="1"/>
  <c r="M4040" i="3"/>
  <c r="N4040" i="3" s="1"/>
  <c r="O4040" i="3" s="1"/>
  <c r="M5202" i="3"/>
  <c r="N5202" i="3" s="1"/>
  <c r="O5202" i="3" s="1"/>
  <c r="M3572" i="3"/>
  <c r="N3572" i="3" s="1"/>
  <c r="O3572" i="3" s="1"/>
  <c r="M2241" i="3"/>
  <c r="N2241" i="3" s="1"/>
  <c r="O2241" i="3" s="1"/>
  <c r="M4111" i="3"/>
  <c r="N4111" i="3" s="1"/>
  <c r="O4111" i="3" s="1"/>
  <c r="M1272" i="3"/>
  <c r="N1272" i="3" s="1"/>
  <c r="O1272" i="3" s="1"/>
  <c r="M3986" i="3"/>
  <c r="N3986" i="3" s="1"/>
  <c r="O3986" i="3" s="1"/>
  <c r="M4829" i="3"/>
  <c r="N4829" i="3" s="1"/>
  <c r="O4829" i="3" s="1"/>
  <c r="M218" i="3"/>
  <c r="N218" i="3" s="1"/>
  <c r="O218" i="3" s="1"/>
  <c r="M2" i="3"/>
  <c r="N2" i="3" s="1"/>
  <c r="O2" i="3" s="1"/>
  <c r="M3198" i="3"/>
  <c r="N3198" i="3" s="1"/>
  <c r="O3198" i="3" s="1"/>
  <c r="M5755" i="3"/>
  <c r="N5755" i="3" s="1"/>
  <c r="O5755" i="3" s="1"/>
  <c r="M502" i="3"/>
  <c r="N502" i="3" s="1"/>
  <c r="O502" i="3" s="1"/>
  <c r="M338" i="3"/>
  <c r="N338" i="3" s="1"/>
  <c r="O338" i="3" s="1"/>
  <c r="M5733" i="3"/>
  <c r="M3774" i="3"/>
  <c r="N3774" i="3" s="1"/>
  <c r="O3774" i="3" s="1"/>
  <c r="M2820" i="3"/>
  <c r="N2820" i="3" s="1"/>
  <c r="O2820" i="3" s="1"/>
  <c r="M4540" i="3"/>
  <c r="N4540" i="3" s="1"/>
  <c r="O4540" i="3" s="1"/>
  <c r="M532" i="3"/>
  <c r="N532" i="3" s="1"/>
  <c r="O532" i="3" s="1"/>
  <c r="M2494" i="3"/>
  <c r="N2494" i="3" s="1"/>
  <c r="O2494" i="3" s="1"/>
  <c r="M2582" i="3"/>
  <c r="N2582" i="3" s="1"/>
  <c r="O2582" i="3" s="1"/>
  <c r="M1306" i="3"/>
  <c r="N1306" i="3" s="1"/>
  <c r="O1306" i="3" s="1"/>
  <c r="M5096" i="3"/>
  <c r="N5096" i="3" s="1"/>
  <c r="O5096" i="3" s="1"/>
  <c r="M266" i="3"/>
  <c r="N266" i="3" s="1"/>
  <c r="O266" i="3" s="1"/>
  <c r="M779" i="3"/>
  <c r="N779" i="3" s="1"/>
  <c r="O779" i="3" s="1"/>
  <c r="M5603" i="3"/>
  <c r="N5603" i="3" s="1"/>
  <c r="O5603" i="3" s="1"/>
  <c r="M2311" i="3"/>
  <c r="N2311" i="3" s="1"/>
  <c r="O2311" i="3" s="1"/>
  <c r="M1355" i="3"/>
  <c r="N1355" i="3" s="1"/>
  <c r="O1355" i="3" s="1"/>
  <c r="M2562" i="3"/>
  <c r="N2562" i="3" s="1"/>
  <c r="O2562" i="3" s="1"/>
  <c r="M3960" i="3"/>
  <c r="N3960" i="3" s="1"/>
  <c r="O3960" i="3" s="1"/>
  <c r="M1685" i="3"/>
  <c r="M4300" i="3"/>
  <c r="N4300" i="3" s="1"/>
  <c r="O4300" i="3" s="1"/>
  <c r="M360" i="3"/>
  <c r="N360" i="3" s="1"/>
  <c r="O360" i="3" s="1"/>
  <c r="M3364" i="3"/>
  <c r="N3364" i="3" s="1"/>
  <c r="O3364" i="3" s="1"/>
  <c r="M5744" i="3"/>
  <c r="N5744" i="3" s="1"/>
  <c r="O5744" i="3" s="1"/>
  <c r="M3127" i="3"/>
  <c r="N3127" i="3" s="1"/>
  <c r="O3127" i="3" s="1"/>
  <c r="M798" i="3"/>
  <c r="N798" i="3" s="1"/>
  <c r="O798" i="3" s="1"/>
  <c r="M3331" i="3"/>
  <c r="N3331" i="3" s="1"/>
  <c r="O3331" i="3" s="1"/>
  <c r="M6392" i="3"/>
  <c r="N6392" i="3" s="1"/>
  <c r="O6392" i="3" s="1"/>
  <c r="M541" i="3"/>
  <c r="N541" i="3" s="1"/>
  <c r="O541" i="3" s="1"/>
  <c r="M3125" i="3"/>
  <c r="N3125" i="3" s="1"/>
  <c r="O3125" i="3" s="1"/>
  <c r="M5155" i="3"/>
  <c r="N5155" i="3" s="1"/>
  <c r="O5155" i="3" s="1"/>
  <c r="M5648" i="3"/>
  <c r="N5648" i="3" s="1"/>
  <c r="O5648" i="3" s="1"/>
  <c r="M5204" i="3"/>
  <c r="N5204" i="3" s="1"/>
  <c r="O5204" i="3" s="1"/>
  <c r="M1619" i="3"/>
  <c r="N1619" i="3" s="1"/>
  <c r="O1619" i="3" s="1"/>
  <c r="M4704" i="3"/>
  <c r="N4704" i="3" s="1"/>
  <c r="O4704" i="3" s="1"/>
  <c r="M5594" i="3"/>
  <c r="M3784" i="3"/>
  <c r="N3784" i="3" s="1"/>
  <c r="O3784" i="3" s="1"/>
  <c r="M660" i="3"/>
  <c r="N660" i="3" s="1"/>
  <c r="O660" i="3" s="1"/>
  <c r="M2836" i="3"/>
  <c r="N2836" i="3" s="1"/>
  <c r="O2836" i="3" s="1"/>
  <c r="M4390" i="3"/>
  <c r="N4390" i="3" s="1"/>
  <c r="O4390" i="3" s="1"/>
  <c r="M1700" i="3"/>
  <c r="N1700" i="3" s="1"/>
  <c r="O1700" i="3" s="1"/>
  <c r="M5578" i="3"/>
  <c r="N5578" i="3" s="1"/>
  <c r="O5578" i="3" s="1"/>
  <c r="M2546" i="3"/>
  <c r="N2546" i="3" s="1"/>
  <c r="O2546" i="3" s="1"/>
  <c r="M1067" i="3"/>
  <c r="N1067" i="3" s="1"/>
  <c r="O1067" i="3" s="1"/>
  <c r="M5865" i="3"/>
  <c r="N5865" i="3" s="1"/>
  <c r="O5865" i="3" s="1"/>
  <c r="M2097" i="3"/>
  <c r="N2097" i="3" s="1"/>
  <c r="O2097" i="3" s="1"/>
  <c r="M5117" i="3"/>
  <c r="N5117" i="3" s="1"/>
  <c r="O5117" i="3" s="1"/>
  <c r="M1553" i="3"/>
  <c r="N1553" i="3" s="1"/>
  <c r="O1553" i="3" s="1"/>
  <c r="M5994" i="3"/>
  <c r="N5994" i="3" s="1"/>
  <c r="O5994" i="3" s="1"/>
  <c r="M3779" i="3"/>
  <c r="N3779" i="3" s="1"/>
  <c r="O3779" i="3" s="1"/>
  <c r="M5168" i="3"/>
  <c r="N5168" i="3" s="1"/>
  <c r="O5168" i="3" s="1"/>
  <c r="M6327" i="3"/>
  <c r="M3081" i="3"/>
  <c r="N3081" i="3" s="1"/>
  <c r="O3081" i="3" s="1"/>
  <c r="M3143" i="3"/>
  <c r="N3143" i="3" s="1"/>
  <c r="O3143" i="3" s="1"/>
  <c r="M3893" i="3"/>
  <c r="N3893" i="3" s="1"/>
  <c r="O3893" i="3" s="1"/>
  <c r="M3877" i="3"/>
  <c r="N3877" i="3" s="1"/>
  <c r="O3877" i="3" s="1"/>
  <c r="M6085" i="3"/>
  <c r="N6085" i="3" s="1"/>
  <c r="O6085" i="3" s="1"/>
  <c r="M967" i="3"/>
  <c r="N967" i="3" s="1"/>
  <c r="O967" i="3" s="1"/>
  <c r="M132" i="3"/>
  <c r="N132" i="3" s="1"/>
  <c r="O132" i="3" s="1"/>
  <c r="M4404" i="3"/>
  <c r="N4404" i="3" s="1"/>
  <c r="O4404" i="3" s="1"/>
  <c r="M3050" i="3"/>
  <c r="N3050" i="3" s="1"/>
  <c r="O3050" i="3" s="1"/>
  <c r="M6405" i="3"/>
  <c r="N6405" i="3" s="1"/>
  <c r="O6405" i="3" s="1"/>
  <c r="M5956" i="3"/>
  <c r="N5956" i="3" s="1"/>
  <c r="O5956" i="3" s="1"/>
  <c r="M2383" i="3"/>
  <c r="N2383" i="3" s="1"/>
  <c r="O2383" i="3" s="1"/>
  <c r="M2303" i="3"/>
  <c r="N2303" i="3" s="1"/>
  <c r="O2303" i="3" s="1"/>
  <c r="M4747" i="3"/>
  <c r="N4747" i="3" s="1"/>
  <c r="O4747" i="3" s="1"/>
  <c r="M520" i="3"/>
  <c r="N520" i="3" s="1"/>
  <c r="O520" i="3" s="1"/>
  <c r="M3757" i="3"/>
  <c r="M2920" i="3"/>
  <c r="N2920" i="3" s="1"/>
  <c r="O2920" i="3" s="1"/>
  <c r="M1787" i="3"/>
  <c r="N1787" i="3" s="1"/>
  <c r="O1787" i="3" s="1"/>
  <c r="M4890" i="3"/>
  <c r="N4890" i="3" s="1"/>
  <c r="O4890" i="3" s="1"/>
  <c r="M6075" i="3"/>
  <c r="N6075" i="3" s="1"/>
  <c r="O6075" i="3" s="1"/>
  <c r="M6423" i="3"/>
  <c r="N6423" i="3" s="1"/>
  <c r="O6423" i="3" s="1"/>
  <c r="M5457" i="3"/>
  <c r="N5457" i="3" s="1"/>
  <c r="O5457" i="3" s="1"/>
  <c r="M3199" i="3"/>
  <c r="N3199" i="3" s="1"/>
  <c r="O3199" i="3" s="1"/>
  <c r="M5817" i="3"/>
  <c r="N5817" i="3" s="1"/>
  <c r="O5817" i="3" s="1"/>
  <c r="M5857" i="3"/>
  <c r="N5857" i="3" s="1"/>
  <c r="O5857" i="3" s="1"/>
  <c r="M915" i="3"/>
  <c r="N915" i="3" s="1"/>
  <c r="O915" i="3" s="1"/>
  <c r="M2440" i="3"/>
  <c r="N2440" i="3" s="1"/>
  <c r="O2440" i="3" s="1"/>
  <c r="M3644" i="3"/>
  <c r="N3644" i="3" s="1"/>
  <c r="O3644" i="3" s="1"/>
  <c r="M2537" i="3"/>
  <c r="N2537" i="3" s="1"/>
  <c r="O2537" i="3" s="1"/>
  <c r="M2541" i="3"/>
  <c r="N2541" i="3" s="1"/>
  <c r="O2541" i="3" s="1"/>
  <c r="M4023" i="3"/>
  <c r="N4023" i="3" s="1"/>
  <c r="O4023" i="3" s="1"/>
  <c r="M1158" i="3"/>
  <c r="M3123" i="3"/>
  <c r="N3123" i="3" s="1"/>
  <c r="O3123" i="3" s="1"/>
  <c r="M3700" i="3"/>
  <c r="N3700" i="3" s="1"/>
  <c r="O3700" i="3" s="1"/>
  <c r="M778" i="3"/>
  <c r="N778" i="3" s="1"/>
  <c r="O778" i="3" s="1"/>
  <c r="M378" i="3"/>
  <c r="N378" i="3" s="1"/>
  <c r="O378" i="3" s="1"/>
  <c r="M6098" i="3"/>
  <c r="N6098" i="3" s="1"/>
  <c r="O6098" i="3" s="1"/>
  <c r="M5041" i="3"/>
  <c r="N5041" i="3" s="1"/>
  <c r="O5041" i="3" s="1"/>
  <c r="M3032" i="3"/>
  <c r="N3032" i="3" s="1"/>
  <c r="O3032" i="3" s="1"/>
  <c r="M1420" i="3"/>
  <c r="N1420" i="3" s="1"/>
  <c r="O1420" i="3" s="1"/>
  <c r="M5176" i="3"/>
  <c r="N5176" i="3" s="1"/>
  <c r="O5176" i="3" s="1"/>
  <c r="M6039" i="3"/>
  <c r="N6039" i="3" s="1"/>
  <c r="O6039" i="3" s="1"/>
  <c r="M5930" i="3"/>
  <c r="N5930" i="3" s="1"/>
  <c r="O5930" i="3" s="1"/>
  <c r="M752" i="3"/>
  <c r="N752" i="3" s="1"/>
  <c r="O752" i="3" s="1"/>
  <c r="M420" i="3"/>
  <c r="N420" i="3" s="1"/>
  <c r="O420" i="3" s="1"/>
  <c r="M2394" i="3"/>
  <c r="N2394" i="3" s="1"/>
  <c r="O2394" i="3" s="1"/>
  <c r="M277" i="3"/>
  <c r="N277" i="3" s="1"/>
  <c r="O277" i="3" s="1"/>
  <c r="M3494" i="3"/>
  <c r="M2426" i="3"/>
  <c r="N2426" i="3" s="1"/>
  <c r="O2426" i="3" s="1"/>
  <c r="M2878" i="3"/>
  <c r="N2878" i="3" s="1"/>
  <c r="O2878" i="3" s="1"/>
  <c r="M465" i="3"/>
  <c r="N465" i="3" s="1"/>
  <c r="O465" i="3" s="1"/>
  <c r="M1426" i="3"/>
  <c r="N1426" i="3" s="1"/>
  <c r="O1426" i="3" s="1"/>
  <c r="M6273" i="3"/>
  <c r="N6273" i="3" s="1"/>
  <c r="O6273" i="3" s="1"/>
  <c r="M1953" i="3"/>
  <c r="N1953" i="3" s="1"/>
  <c r="O1953" i="3" s="1"/>
  <c r="M2202" i="3"/>
  <c r="N2202" i="3" s="1"/>
  <c r="O2202" i="3" s="1"/>
  <c r="M2333" i="3"/>
  <c r="N2333" i="3" s="1"/>
  <c r="O2333" i="3" s="1"/>
  <c r="M5674" i="3"/>
  <c r="N5674" i="3" s="1"/>
  <c r="O5674" i="3" s="1"/>
  <c r="M3012" i="3"/>
  <c r="N3012" i="3" s="1"/>
  <c r="O3012" i="3" s="1"/>
  <c r="M364" i="3"/>
  <c r="N364" i="3" s="1"/>
  <c r="O364" i="3" s="1"/>
  <c r="M4245" i="3"/>
  <c r="N4245" i="3" s="1"/>
  <c r="O4245" i="3" s="1"/>
  <c r="M4007" i="3"/>
  <c r="N4007" i="3" s="1"/>
  <c r="O4007" i="3" s="1"/>
  <c r="M1493" i="3"/>
  <c r="N1493" i="3" s="1"/>
  <c r="O1493" i="3" s="1"/>
  <c r="M4955" i="3"/>
  <c r="N4955" i="3" s="1"/>
  <c r="O4955" i="3" s="1"/>
  <c r="M2568" i="3"/>
  <c r="M249" i="3"/>
  <c r="N249" i="3" s="1"/>
  <c r="O249" i="3" s="1"/>
  <c r="M3267" i="3"/>
  <c r="N3267" i="3" s="1"/>
  <c r="O3267" i="3" s="1"/>
  <c r="M6366" i="3"/>
  <c r="N6366" i="3" s="1"/>
  <c r="O6366" i="3" s="1"/>
  <c r="M5471" i="3"/>
  <c r="N5471" i="3" s="1"/>
  <c r="O5471" i="3" s="1"/>
  <c r="M1449" i="3"/>
  <c r="N1449" i="3" s="1"/>
  <c r="O1449" i="3" s="1"/>
  <c r="M4637" i="3"/>
  <c r="N4637" i="3" s="1"/>
  <c r="O4637" i="3" s="1"/>
  <c r="M3736" i="3"/>
  <c r="N3736" i="3" s="1"/>
  <c r="O3736" i="3" s="1"/>
  <c r="M2483" i="3"/>
  <c r="N2483" i="3" s="1"/>
  <c r="O2483" i="3" s="1"/>
  <c r="M712" i="3"/>
  <c r="N712" i="3" s="1"/>
  <c r="O712" i="3" s="1"/>
  <c r="M1047" i="3"/>
  <c r="N1047" i="3" s="1"/>
  <c r="O1047" i="3" s="1"/>
  <c r="M5448" i="3"/>
  <c r="N5448" i="3" s="1"/>
  <c r="O5448" i="3" s="1"/>
  <c r="M5335" i="3"/>
  <c r="N5335" i="3" s="1"/>
  <c r="O5335" i="3" s="1"/>
  <c r="M1038" i="3"/>
  <c r="N1038" i="3" s="1"/>
  <c r="O1038" i="3" s="1"/>
  <c r="M416" i="3"/>
  <c r="N416" i="3" s="1"/>
  <c r="O416" i="3" s="1"/>
  <c r="M1483" i="3"/>
  <c r="N1483" i="3" s="1"/>
  <c r="O1483" i="3" s="1"/>
  <c r="M4772" i="3"/>
  <c r="M3804" i="3"/>
  <c r="N3804" i="3" s="1"/>
  <c r="O3804" i="3" s="1"/>
  <c r="M3547" i="3"/>
  <c r="N3547" i="3" s="1"/>
  <c r="O3547" i="3" s="1"/>
  <c r="M705" i="3"/>
  <c r="N705" i="3" s="1"/>
  <c r="O705" i="3" s="1"/>
  <c r="M3301" i="3"/>
  <c r="N3301" i="3" s="1"/>
  <c r="O3301" i="3" s="1"/>
  <c r="M1809" i="3"/>
  <c r="N1809" i="3" s="1"/>
  <c r="O1809" i="3" s="1"/>
  <c r="M2713" i="3"/>
  <c r="N2713" i="3" s="1"/>
  <c r="O2713" i="3" s="1"/>
  <c r="M4312" i="3"/>
  <c r="N4312" i="3" s="1"/>
  <c r="O4312" i="3" s="1"/>
  <c r="M1163" i="3"/>
  <c r="N1163" i="3" s="1"/>
  <c r="O1163" i="3" s="1"/>
  <c r="M3947" i="3"/>
  <c r="N3947" i="3" s="1"/>
  <c r="O3947" i="3" s="1"/>
  <c r="M5729" i="3"/>
  <c r="N5729" i="3" s="1"/>
  <c r="O5729" i="3" s="1"/>
  <c r="M1340" i="3"/>
  <c r="N1340" i="3" s="1"/>
  <c r="O1340" i="3" s="1"/>
  <c r="M2693" i="3"/>
  <c r="N2693" i="3" s="1"/>
  <c r="O2693" i="3" s="1"/>
  <c r="M5663" i="3"/>
  <c r="N5663" i="3" s="1"/>
  <c r="O5663" i="3" s="1"/>
  <c r="M5934" i="3"/>
  <c r="N5934" i="3" s="1"/>
  <c r="O5934" i="3" s="1"/>
  <c r="M5467" i="3"/>
  <c r="N5467" i="3" s="1"/>
  <c r="O5467" i="3" s="1"/>
  <c r="M2683" i="3"/>
  <c r="M3872" i="3"/>
  <c r="N3872" i="3" s="1"/>
  <c r="O3872" i="3" s="1"/>
  <c r="M4167" i="3"/>
  <c r="N4167" i="3" s="1"/>
  <c r="O4167" i="3" s="1"/>
  <c r="M5266" i="3"/>
  <c r="N5266" i="3" s="1"/>
  <c r="O5266" i="3" s="1"/>
  <c r="M3045" i="3"/>
  <c r="N3045" i="3" s="1"/>
  <c r="O3045" i="3" s="1"/>
  <c r="M1080" i="3"/>
  <c r="N1080" i="3" s="1"/>
  <c r="O1080" i="3" s="1"/>
  <c r="M767" i="3"/>
  <c r="N767" i="3" s="1"/>
  <c r="O767" i="3" s="1"/>
  <c r="M3377" i="3"/>
  <c r="N3377" i="3" s="1"/>
  <c r="O3377" i="3" s="1"/>
  <c r="M4226" i="3"/>
  <c r="N4226" i="3" s="1"/>
  <c r="O4226" i="3" s="1"/>
  <c r="M5792" i="3"/>
  <c r="N5792" i="3" s="1"/>
  <c r="O5792" i="3" s="1"/>
  <c r="M6147" i="3"/>
  <c r="N6147" i="3" s="1"/>
  <c r="O6147" i="3" s="1"/>
  <c r="M73" i="3"/>
  <c r="N73" i="3" s="1"/>
  <c r="O73" i="3" s="1"/>
  <c r="M126" i="3"/>
  <c r="N126" i="3" s="1"/>
  <c r="O126" i="3" s="1"/>
  <c r="M3508" i="3"/>
  <c r="N3508" i="3" s="1"/>
  <c r="O3508" i="3" s="1"/>
  <c r="M4308" i="3"/>
  <c r="N4308" i="3" s="1"/>
  <c r="O4308" i="3" s="1"/>
  <c r="M6022" i="3"/>
  <c r="N6022" i="3" s="1"/>
  <c r="O6022" i="3" s="1"/>
  <c r="M5452" i="3"/>
  <c r="M3610" i="3"/>
  <c r="N3610" i="3" s="1"/>
  <c r="O3610" i="3" s="1"/>
  <c r="M4170" i="3"/>
  <c r="N4170" i="3" s="1"/>
  <c r="O4170" i="3" s="1"/>
  <c r="M5825" i="3"/>
  <c r="N5825" i="3" s="1"/>
  <c r="O5825" i="3" s="1"/>
  <c r="M4763" i="3"/>
  <c r="N4763" i="3" s="1"/>
  <c r="O4763" i="3" s="1"/>
  <c r="M2879" i="3"/>
  <c r="N2879" i="3" s="1"/>
  <c r="O2879" i="3" s="1"/>
  <c r="M6311" i="3"/>
  <c r="N6311" i="3" s="1"/>
  <c r="O6311" i="3" s="1"/>
  <c r="M6134" i="3"/>
  <c r="N6134" i="3" s="1"/>
  <c r="O6134" i="3" s="1"/>
  <c r="M4751" i="3"/>
  <c r="N4751" i="3" s="1"/>
  <c r="O4751" i="3" s="1"/>
  <c r="M5746" i="3"/>
  <c r="N5746" i="3" s="1"/>
  <c r="O5746" i="3" s="1"/>
  <c r="M1473" i="3"/>
  <c r="N1473" i="3" s="1"/>
  <c r="O1473" i="3" s="1"/>
  <c r="M3852" i="3"/>
  <c r="N3852" i="3" s="1"/>
  <c r="O3852" i="3" s="1"/>
  <c r="M3477" i="3"/>
  <c r="N3477" i="3" s="1"/>
  <c r="O3477" i="3" s="1"/>
  <c r="M3651" i="3"/>
  <c r="N3651" i="3" s="1"/>
  <c r="O3651" i="3" s="1"/>
  <c r="M1654" i="3"/>
  <c r="N1654" i="3" s="1"/>
  <c r="O1654" i="3" s="1"/>
  <c r="M2232" i="3"/>
  <c r="N2232" i="3" s="1"/>
  <c r="O2232" i="3" s="1"/>
  <c r="M6376" i="3"/>
  <c r="M1997" i="3"/>
  <c r="N1997" i="3" s="1"/>
  <c r="O1997" i="3" s="1"/>
  <c r="M2309" i="3"/>
  <c r="N2309" i="3" s="1"/>
  <c r="O2309" i="3" s="1"/>
  <c r="M682" i="3"/>
  <c r="N682" i="3" s="1"/>
  <c r="O682" i="3" s="1"/>
  <c r="M4174" i="3"/>
  <c r="N4174" i="3" s="1"/>
  <c r="O4174" i="3" s="1"/>
  <c r="M5582" i="3"/>
  <c r="N5582" i="3" s="1"/>
  <c r="O5582" i="3" s="1"/>
  <c r="M2722" i="3"/>
  <c r="N2722" i="3" s="1"/>
  <c r="O2722" i="3" s="1"/>
  <c r="M3880" i="3"/>
  <c r="N3880" i="3" s="1"/>
  <c r="O3880" i="3" s="1"/>
  <c r="M5918" i="3"/>
  <c r="N5918" i="3" s="1"/>
  <c r="O5918" i="3" s="1"/>
  <c r="M4165" i="3"/>
  <c r="N4165" i="3" s="1"/>
  <c r="O4165" i="3" s="1"/>
  <c r="M6290" i="3"/>
  <c r="N6290" i="3" s="1"/>
  <c r="O6290" i="3" s="1"/>
  <c r="M2681" i="3"/>
  <c r="N2681" i="3" s="1"/>
  <c r="O2681" i="3" s="1"/>
  <c r="M2131" i="3"/>
  <c r="N2131" i="3" s="1"/>
  <c r="O2131" i="3" s="1"/>
  <c r="M3094" i="3"/>
  <c r="N3094" i="3" s="1"/>
  <c r="O3094" i="3" s="1"/>
  <c r="M4297" i="3"/>
  <c r="N4297" i="3" s="1"/>
  <c r="O4297" i="3" s="1"/>
  <c r="M1300" i="3"/>
  <c r="M5264" i="3"/>
  <c r="N5264" i="3" s="1"/>
  <c r="O5264" i="3" s="1"/>
  <c r="M2659" i="3"/>
  <c r="N2659" i="3" s="1"/>
  <c r="O2659" i="3" s="1"/>
  <c r="M6403" i="3"/>
  <c r="N6403" i="3" s="1"/>
  <c r="O6403" i="3" s="1"/>
  <c r="M889" i="3"/>
  <c r="N889" i="3" s="1"/>
  <c r="O889" i="3" s="1"/>
  <c r="M2720" i="3"/>
  <c r="N2720" i="3" s="1"/>
  <c r="O2720" i="3" s="1"/>
  <c r="M3914" i="3"/>
  <c r="N3914" i="3" s="1"/>
  <c r="O3914" i="3" s="1"/>
  <c r="M4123" i="3"/>
  <c r="N4123" i="3" s="1"/>
  <c r="O4123" i="3" s="1"/>
  <c r="M2470" i="3"/>
  <c r="N2470" i="3" s="1"/>
  <c r="O2470" i="3" s="1"/>
  <c r="M3058" i="3"/>
  <c r="N3058" i="3" s="1"/>
  <c r="O3058" i="3" s="1"/>
  <c r="M3522" i="3"/>
  <c r="N3522" i="3" s="1"/>
  <c r="O3522" i="3" s="1"/>
  <c r="M2252" i="3"/>
  <c r="N2252" i="3" s="1"/>
  <c r="O2252" i="3" s="1"/>
  <c r="M5902" i="3"/>
  <c r="N5902" i="3" s="1"/>
  <c r="O5902" i="3" s="1"/>
  <c r="M6216" i="3"/>
  <c r="N6216" i="3" s="1"/>
  <c r="O6216" i="3" s="1"/>
  <c r="M1274" i="3"/>
  <c r="N1274" i="3" s="1"/>
  <c r="O1274" i="3" s="1"/>
  <c r="M4365" i="3"/>
  <c r="N4365" i="3" s="1"/>
  <c r="O4365" i="3" s="1"/>
  <c r="M6357" i="3"/>
  <c r="M1098" i="3"/>
  <c r="N1098" i="3" s="1"/>
  <c r="O1098" i="3" s="1"/>
  <c r="M2458" i="3"/>
  <c r="N2458" i="3" s="1"/>
  <c r="O2458" i="3" s="1"/>
  <c r="M560" i="3"/>
  <c r="N560" i="3" s="1"/>
  <c r="O560" i="3" s="1"/>
  <c r="M2094" i="3"/>
  <c r="N2094" i="3" s="1"/>
  <c r="O2094" i="3" s="1"/>
  <c r="M271" i="3"/>
  <c r="N271" i="3" s="1"/>
  <c r="O271" i="3" s="1"/>
  <c r="M6132" i="3"/>
  <c r="N6132" i="3" s="1"/>
  <c r="O6132" i="3" s="1"/>
  <c r="M486" i="3"/>
  <c r="N486" i="3" s="1"/>
  <c r="O486" i="3" s="1"/>
  <c r="M5411" i="3"/>
  <c r="N5411" i="3" s="1"/>
  <c r="O5411" i="3" s="1"/>
  <c r="M2742" i="3"/>
  <c r="N2742" i="3" s="1"/>
  <c r="O2742" i="3" s="1"/>
  <c r="M6224" i="3"/>
  <c r="N6224" i="3" s="1"/>
  <c r="O6224" i="3" s="1"/>
  <c r="M3855" i="3"/>
  <c r="N3855" i="3" s="1"/>
  <c r="O3855" i="3" s="1"/>
  <c r="M372" i="3"/>
  <c r="N372" i="3" s="1"/>
  <c r="O372" i="3" s="1"/>
  <c r="M2669" i="3"/>
  <c r="N2669" i="3" s="1"/>
  <c r="O2669" i="3" s="1"/>
  <c r="M5422" i="3"/>
  <c r="N5422" i="3" s="1"/>
  <c r="O5422" i="3" s="1"/>
  <c r="M3999" i="3"/>
  <c r="N3999" i="3" s="1"/>
  <c r="O3999" i="3" s="1"/>
  <c r="M4865" i="3"/>
  <c r="M3869" i="3"/>
  <c r="N3869" i="3" s="1"/>
  <c r="O3869" i="3" s="1"/>
  <c r="M4371" i="3"/>
  <c r="N4371" i="3" s="1"/>
  <c r="O4371" i="3" s="1"/>
  <c r="M1304" i="3"/>
  <c r="N1304" i="3" s="1"/>
  <c r="O1304" i="3" s="1"/>
  <c r="M1663" i="3"/>
  <c r="N1663" i="3" s="1"/>
  <c r="O1663" i="3" s="1"/>
  <c r="M118" i="3"/>
  <c r="N118" i="3" s="1"/>
  <c r="O118" i="3" s="1"/>
  <c r="M3326" i="3"/>
  <c r="N3326" i="3" s="1"/>
  <c r="O3326" i="3" s="1"/>
  <c r="M5968" i="3"/>
  <c r="N5968" i="3" s="1"/>
  <c r="O5968" i="3" s="1"/>
  <c r="M2538" i="3"/>
  <c r="N2538" i="3" s="1"/>
  <c r="O2538" i="3" s="1"/>
  <c r="M1128" i="3"/>
  <c r="N1128" i="3" s="1"/>
  <c r="O1128" i="3" s="1"/>
  <c r="M1906" i="3"/>
  <c r="N1906" i="3" s="1"/>
  <c r="O1906" i="3" s="1"/>
  <c r="M5001" i="3"/>
  <c r="N5001" i="3" s="1"/>
  <c r="O5001" i="3" s="1"/>
  <c r="M4779" i="3"/>
  <c r="N4779" i="3" s="1"/>
  <c r="O4779" i="3" s="1"/>
  <c r="M142" i="3"/>
  <c r="N142" i="3" s="1"/>
  <c r="O142" i="3" s="1"/>
  <c r="M924" i="3"/>
  <c r="N924" i="3" s="1"/>
  <c r="O924" i="3" s="1"/>
  <c r="M3120" i="3"/>
  <c r="N3120" i="3" s="1"/>
  <c r="O3120" i="3" s="1"/>
  <c r="M2194" i="3"/>
  <c r="M410" i="3"/>
  <c r="N410" i="3" s="1"/>
  <c r="O410" i="3" s="1"/>
  <c r="M3847" i="3"/>
  <c r="N3847" i="3" s="1"/>
  <c r="O3847" i="3" s="1"/>
  <c r="M3296" i="3"/>
  <c r="N3296" i="3" s="1"/>
  <c r="O3296" i="3" s="1"/>
  <c r="M6099" i="3"/>
  <c r="N6099" i="3" s="1"/>
  <c r="O6099" i="3" s="1"/>
  <c r="M226" i="3"/>
  <c r="N226" i="3" s="1"/>
  <c r="O226" i="3" s="1"/>
  <c r="M5016" i="3"/>
  <c r="N5016" i="3" s="1"/>
  <c r="O5016" i="3" s="1"/>
  <c r="M2296" i="3"/>
  <c r="N2296" i="3" s="1"/>
  <c r="O2296" i="3" s="1"/>
  <c r="M4597" i="3"/>
  <c r="N4597" i="3" s="1"/>
  <c r="O4597" i="3" s="1"/>
  <c r="M4283" i="3"/>
  <c r="N4283" i="3" s="1"/>
  <c r="O4283" i="3" s="1"/>
  <c r="M1030" i="3"/>
  <c r="N1030" i="3" s="1"/>
  <c r="O1030" i="3" s="1"/>
  <c r="M5028" i="3"/>
  <c r="N5028" i="3" s="1"/>
  <c r="O5028" i="3" s="1"/>
  <c r="M2547" i="3"/>
  <c r="N2547" i="3" s="1"/>
  <c r="O2547" i="3" s="1"/>
  <c r="M1162" i="3"/>
  <c r="N1162" i="3" s="1"/>
  <c r="O1162" i="3" s="1"/>
  <c r="M34" i="3"/>
  <c r="N34" i="3" s="1"/>
  <c r="O34" i="3" s="1"/>
  <c r="M1148" i="3"/>
  <c r="N1148" i="3" s="1"/>
  <c r="O1148" i="3" s="1"/>
  <c r="M2646" i="3"/>
  <c r="M3624" i="3"/>
  <c r="N3624" i="3" s="1"/>
  <c r="O3624" i="3" s="1"/>
  <c r="M893" i="3"/>
  <c r="N893" i="3" s="1"/>
  <c r="O893" i="3" s="1"/>
  <c r="M634" i="3"/>
  <c r="N634" i="3" s="1"/>
  <c r="O634" i="3" s="1"/>
  <c r="M1725" i="3"/>
  <c r="N1725" i="3" s="1"/>
  <c r="O1725" i="3" s="1"/>
  <c r="M1094" i="3"/>
  <c r="N1094" i="3" s="1"/>
  <c r="O1094" i="3" s="1"/>
  <c r="M6373" i="3"/>
  <c r="N6373" i="3" s="1"/>
  <c r="O6373" i="3" s="1"/>
  <c r="M721" i="3"/>
  <c r="N721" i="3" s="1"/>
  <c r="O721" i="3" s="1"/>
  <c r="M5172" i="3"/>
  <c r="N5172" i="3" s="1"/>
  <c r="O5172" i="3" s="1"/>
  <c r="M6430" i="3"/>
  <c r="N6430" i="3" s="1"/>
  <c r="O6430" i="3" s="1"/>
  <c r="M5661" i="3"/>
  <c r="N5661" i="3" s="1"/>
  <c r="O5661" i="3" s="1"/>
  <c r="M4652" i="3"/>
  <c r="N4652" i="3" s="1"/>
  <c r="O4652" i="3" s="1"/>
  <c r="M2993" i="3"/>
  <c r="N2993" i="3" s="1"/>
  <c r="O2993" i="3" s="1"/>
  <c r="M3277" i="3"/>
  <c r="N3277" i="3" s="1"/>
  <c r="O3277" i="3" s="1"/>
  <c r="M5465" i="3"/>
  <c r="N5465" i="3" s="1"/>
  <c r="O5465" i="3" s="1"/>
  <c r="M1423" i="3"/>
  <c r="N1423" i="3" s="1"/>
  <c r="O1423" i="3" s="1"/>
  <c r="M2510" i="3"/>
  <c r="M4148" i="3"/>
  <c r="N4148" i="3" s="1"/>
  <c r="O4148" i="3" s="1"/>
  <c r="M1852" i="3"/>
  <c r="N1852" i="3" s="1"/>
  <c r="O1852" i="3" s="1"/>
  <c r="M4439" i="3"/>
  <c r="N4439" i="3" s="1"/>
  <c r="O4439" i="3" s="1"/>
  <c r="M4527" i="3"/>
  <c r="N4527" i="3" s="1"/>
  <c r="O4527" i="3" s="1"/>
  <c r="M2803" i="3"/>
  <c r="N2803" i="3" s="1"/>
  <c r="O2803" i="3" s="1"/>
  <c r="M3730" i="3"/>
  <c r="N3730" i="3" s="1"/>
  <c r="O3730" i="3" s="1"/>
  <c r="M5567" i="3"/>
  <c r="N5567" i="3" s="1"/>
  <c r="O5567" i="3" s="1"/>
  <c r="M4555" i="3"/>
  <c r="N4555" i="3" s="1"/>
  <c r="O4555" i="3" s="1"/>
  <c r="M5525" i="3"/>
  <c r="N5525" i="3" s="1"/>
  <c r="O5525" i="3" s="1"/>
  <c r="M1527" i="3"/>
  <c r="N1527" i="3" s="1"/>
  <c r="O1527" i="3" s="1"/>
  <c r="M3278" i="3"/>
  <c r="N3278" i="3" s="1"/>
  <c r="O3278" i="3" s="1"/>
  <c r="M4269" i="3"/>
  <c r="N4269" i="3" s="1"/>
  <c r="O4269" i="3" s="1"/>
  <c r="M2363" i="3"/>
  <c r="N2363" i="3" s="1"/>
  <c r="O2363" i="3" s="1"/>
  <c r="M5482" i="3"/>
  <c r="N5482" i="3" s="1"/>
  <c r="O5482" i="3" s="1"/>
  <c r="M4097" i="3"/>
  <c r="M530" i="3"/>
  <c r="N530" i="3" s="1"/>
  <c r="O530" i="3" s="1"/>
  <c r="M2153" i="3"/>
  <c r="N2153" i="3" s="1"/>
  <c r="O2153" i="3" s="1"/>
  <c r="M5821" i="3"/>
  <c r="N5821" i="3" s="1"/>
  <c r="O5821" i="3" s="1"/>
  <c r="M654" i="3"/>
  <c r="N654" i="3" s="1"/>
  <c r="O654" i="3" s="1"/>
  <c r="M213" i="3"/>
  <c r="N213" i="3" s="1"/>
  <c r="O213" i="3" s="1"/>
  <c r="M3864" i="3"/>
  <c r="N3864" i="3" s="1"/>
  <c r="O3864" i="3" s="1"/>
  <c r="M2734" i="3"/>
  <c r="N2734" i="3" s="1"/>
  <c r="O2734" i="3" s="1"/>
  <c r="M4807" i="3"/>
  <c r="N4807" i="3" s="1"/>
  <c r="O4807" i="3" s="1"/>
  <c r="M1427" i="3"/>
  <c r="N1427" i="3" s="1"/>
  <c r="O1427" i="3" s="1"/>
  <c r="M3022" i="3"/>
  <c r="N3022" i="3" s="1"/>
  <c r="O3022" i="3" s="1"/>
  <c r="M2078" i="3"/>
  <c r="N2078" i="3" s="1"/>
  <c r="O2078" i="3" s="1"/>
  <c r="M5957" i="3"/>
  <c r="N5957" i="3" s="1"/>
  <c r="O5957" i="3" s="1"/>
  <c r="M2459" i="3"/>
  <c r="N2459" i="3" s="1"/>
  <c r="O2459" i="3" s="1"/>
  <c r="M923" i="3"/>
  <c r="N923" i="3" s="1"/>
  <c r="O923" i="3" s="1"/>
  <c r="M3158" i="3"/>
  <c r="N3158" i="3" s="1"/>
  <c r="O3158" i="3" s="1"/>
  <c r="M6359" i="3"/>
  <c r="M5516" i="3"/>
  <c r="N5516" i="3" s="1"/>
  <c r="O5516" i="3" s="1"/>
  <c r="M1766" i="3"/>
  <c r="N1766" i="3" s="1"/>
  <c r="O1766" i="3" s="1"/>
  <c r="M3782" i="3"/>
  <c r="N3782" i="3" s="1"/>
  <c r="O3782" i="3" s="1"/>
  <c r="M952" i="3"/>
  <c r="N952" i="3" s="1"/>
  <c r="O952" i="3" s="1"/>
  <c r="M5509" i="3"/>
  <c r="N5509" i="3" s="1"/>
  <c r="O5509" i="3" s="1"/>
  <c r="M4146" i="3"/>
  <c r="N4146" i="3" s="1"/>
  <c r="O4146" i="3" s="1"/>
  <c r="M5650" i="3"/>
  <c r="N5650" i="3" s="1"/>
  <c r="O5650" i="3" s="1"/>
  <c r="M5020" i="3"/>
  <c r="N5020" i="3" s="1"/>
  <c r="O5020" i="3" s="1"/>
  <c r="M2842" i="3"/>
  <c r="N2842" i="3" s="1"/>
  <c r="O2842" i="3" s="1"/>
  <c r="M2172" i="3"/>
  <c r="N2172" i="3" s="1"/>
  <c r="O2172" i="3" s="1"/>
  <c r="M2258" i="3"/>
  <c r="N2258" i="3" s="1"/>
  <c r="O2258" i="3" s="1"/>
  <c r="M3056" i="3"/>
  <c r="N3056" i="3" s="1"/>
  <c r="O3056" i="3" s="1"/>
  <c r="M1954" i="3"/>
  <c r="N1954" i="3" s="1"/>
  <c r="O1954" i="3" s="1"/>
  <c r="M3882" i="3"/>
  <c r="N3882" i="3" s="1"/>
  <c r="O3882" i="3" s="1"/>
  <c r="M4301" i="3"/>
  <c r="N4301" i="3" s="1"/>
  <c r="O4301" i="3" s="1"/>
  <c r="M4622" i="3"/>
  <c r="M598" i="3"/>
  <c r="N598" i="3" s="1"/>
  <c r="O598" i="3" s="1"/>
  <c r="M4828" i="3"/>
  <c r="N4828" i="3" s="1"/>
  <c r="O4828" i="3" s="1"/>
  <c r="M6443" i="3"/>
  <c r="N6443" i="3" s="1"/>
  <c r="O6443" i="3" s="1"/>
  <c r="M938" i="3"/>
  <c r="N938" i="3" s="1"/>
  <c r="O938" i="3" s="1"/>
  <c r="M3686" i="3"/>
  <c r="N3686" i="3" s="1"/>
  <c r="O3686" i="3" s="1"/>
  <c r="M2628" i="3"/>
  <c r="N2628" i="3" s="1"/>
  <c r="O2628" i="3" s="1"/>
  <c r="M1864" i="3"/>
  <c r="N1864" i="3" s="1"/>
  <c r="O1864" i="3" s="1"/>
  <c r="M3035" i="3"/>
  <c r="N3035" i="3" s="1"/>
  <c r="O3035" i="3" s="1"/>
  <c r="M6263" i="3"/>
  <c r="N6263" i="3" s="1"/>
  <c r="O6263" i="3" s="1"/>
  <c r="M3744" i="3"/>
  <c r="N3744" i="3" s="1"/>
  <c r="O3744" i="3" s="1"/>
  <c r="M1089" i="3"/>
  <c r="N1089" i="3" s="1"/>
  <c r="O1089" i="3" s="1"/>
  <c r="M4882" i="3"/>
  <c r="N4882" i="3" s="1"/>
  <c r="O4882" i="3" s="1"/>
  <c r="M1017" i="3"/>
  <c r="N1017" i="3" s="1"/>
  <c r="O1017" i="3" s="1"/>
  <c r="M2375" i="3"/>
  <c r="N2375" i="3" s="1"/>
  <c r="O2375" i="3" s="1"/>
  <c r="M5985" i="3"/>
  <c r="N5985" i="3" s="1"/>
  <c r="O5985" i="3" s="1"/>
  <c r="M1863" i="3"/>
  <c r="M3446" i="3"/>
  <c r="N3446" i="3" s="1"/>
  <c r="O3446" i="3" s="1"/>
  <c r="M1018" i="3"/>
  <c r="N1018" i="3" s="1"/>
  <c r="O1018" i="3" s="1"/>
  <c r="M1526" i="3"/>
  <c r="N1526" i="3" s="1"/>
  <c r="O1526" i="3" s="1"/>
  <c r="M531" i="3"/>
  <c r="N531" i="3" s="1"/>
  <c r="O531" i="3" s="1"/>
  <c r="M1743" i="3"/>
  <c r="N1743" i="3" s="1"/>
  <c r="O1743" i="3" s="1"/>
  <c r="M574" i="3"/>
  <c r="N574" i="3" s="1"/>
  <c r="O574" i="3" s="1"/>
  <c r="M124" i="3"/>
  <c r="N124" i="3" s="1"/>
  <c r="O124" i="3" s="1"/>
  <c r="M2811" i="3"/>
  <c r="N2811" i="3" s="1"/>
  <c r="O2811" i="3" s="1"/>
  <c r="M1488" i="3"/>
  <c r="N1488" i="3" s="1"/>
  <c r="O1488" i="3" s="1"/>
  <c r="M6499" i="3"/>
  <c r="N6499" i="3" s="1"/>
  <c r="O6499" i="3" s="1"/>
  <c r="M1169" i="3"/>
  <c r="N1169" i="3" s="1"/>
  <c r="O1169" i="3" s="1"/>
  <c r="M5298" i="3"/>
  <c r="N5298" i="3" s="1"/>
  <c r="O5298" i="3" s="1"/>
  <c r="M2756" i="3"/>
  <c r="N2756" i="3" s="1"/>
  <c r="O2756" i="3" s="1"/>
  <c r="M1588" i="3"/>
  <c r="N1588" i="3" s="1"/>
  <c r="O1588" i="3" s="1"/>
  <c r="M1296" i="3"/>
  <c r="N1296" i="3" s="1"/>
  <c r="O1296" i="3" s="1"/>
  <c r="M4796" i="3"/>
  <c r="M4013" i="3"/>
  <c r="N4013" i="3" s="1"/>
  <c r="O4013" i="3" s="1"/>
  <c r="M2530" i="3"/>
  <c r="N2530" i="3" s="1"/>
  <c r="O2530" i="3" s="1"/>
  <c r="M1792" i="3"/>
  <c r="N1792" i="3" s="1"/>
  <c r="O1792" i="3" s="1"/>
  <c r="M3579" i="3"/>
  <c r="N3579" i="3" s="1"/>
  <c r="O3579" i="3" s="1"/>
  <c r="M3481" i="3"/>
  <c r="N3481" i="3" s="1"/>
  <c r="O3481" i="3" s="1"/>
  <c r="M2385" i="3"/>
  <c r="N2385" i="3" s="1"/>
  <c r="O2385" i="3" s="1"/>
  <c r="M1022" i="3"/>
  <c r="N1022" i="3" s="1"/>
  <c r="O1022" i="3" s="1"/>
  <c r="M2059" i="3"/>
  <c r="N2059" i="3" s="1"/>
  <c r="O2059" i="3" s="1"/>
  <c r="M1472" i="3"/>
  <c r="N1472" i="3" s="1"/>
  <c r="O1472" i="3" s="1"/>
  <c r="M86" i="3"/>
  <c r="N86" i="3" s="1"/>
  <c r="O86" i="3" s="1"/>
  <c r="M3827" i="3"/>
  <c r="N3827" i="3" s="1"/>
  <c r="O3827" i="3" s="1"/>
  <c r="M751" i="3"/>
  <c r="N751" i="3" s="1"/>
  <c r="O751" i="3" s="1"/>
  <c r="M1735" i="3"/>
  <c r="N1735" i="3" s="1"/>
  <c r="O1735" i="3" s="1"/>
  <c r="M189" i="3"/>
  <c r="N189" i="3" s="1"/>
  <c r="O189" i="3" s="1"/>
  <c r="M4147" i="3"/>
  <c r="N4147" i="3" s="1"/>
  <c r="O4147" i="3" s="1"/>
  <c r="M3205" i="3"/>
  <c r="M2536" i="3"/>
  <c r="N2536" i="3" s="1"/>
  <c r="O2536" i="3" s="1"/>
  <c r="M3302" i="3"/>
  <c r="N3302" i="3" s="1"/>
  <c r="O3302" i="3" s="1"/>
  <c r="M6480" i="3"/>
  <c r="N6480" i="3" s="1"/>
  <c r="O6480" i="3" s="1"/>
  <c r="M345" i="3"/>
  <c r="N345" i="3" s="1"/>
  <c r="O345" i="3" s="1"/>
  <c r="M6494" i="3"/>
  <c r="N6494" i="3" s="1"/>
  <c r="O6494" i="3" s="1"/>
  <c r="M3353" i="3"/>
  <c r="N3353" i="3" s="1"/>
  <c r="O3353" i="3" s="1"/>
  <c r="M5455" i="3"/>
  <c r="N5455" i="3" s="1"/>
  <c r="O5455" i="3" s="1"/>
  <c r="M1503" i="3"/>
  <c r="N1503" i="3" s="1"/>
  <c r="O1503" i="3" s="1"/>
  <c r="M4651" i="3"/>
  <c r="N4651" i="3" s="1"/>
  <c r="O4651" i="3" s="1"/>
  <c r="M519" i="3"/>
  <c r="N519" i="3" s="1"/>
  <c r="O519" i="3" s="1"/>
  <c r="M1325" i="3"/>
  <c r="N1325" i="3" s="1"/>
  <c r="O1325" i="3" s="1"/>
  <c r="M602" i="3"/>
  <c r="N602" i="3" s="1"/>
  <c r="O602" i="3" s="1"/>
  <c r="M4178" i="3"/>
  <c r="N4178" i="3" s="1"/>
  <c r="O4178" i="3" s="1"/>
  <c r="M3899" i="3"/>
  <c r="N3899" i="3" s="1"/>
  <c r="O3899" i="3" s="1"/>
  <c r="M5407" i="3"/>
  <c r="N5407" i="3" s="1"/>
  <c r="O5407" i="3" s="1"/>
  <c r="M248" i="3"/>
  <c r="M4873" i="3"/>
  <c r="N4873" i="3" s="1"/>
  <c r="O4873" i="3" s="1"/>
  <c r="M3694" i="3"/>
  <c r="N3694" i="3" s="1"/>
  <c r="O3694" i="3" s="1"/>
  <c r="M5326" i="3"/>
  <c r="N5326" i="3" s="1"/>
  <c r="O5326" i="3" s="1"/>
  <c r="M2721" i="3"/>
  <c r="N2721" i="3" s="1"/>
  <c r="O2721" i="3" s="1"/>
  <c r="M6082" i="3"/>
  <c r="N6082" i="3" s="1"/>
  <c r="O6082" i="3" s="1"/>
  <c r="M3758" i="3"/>
  <c r="N3758" i="3" s="1"/>
  <c r="O3758" i="3" s="1"/>
  <c r="M3513" i="3"/>
  <c r="N3513" i="3" s="1"/>
  <c r="O3513" i="3" s="1"/>
  <c r="M1897" i="3"/>
  <c r="N1897" i="3" s="1"/>
  <c r="O1897" i="3" s="1"/>
  <c r="M2614" i="3"/>
  <c r="N2614" i="3" s="1"/>
  <c r="O2614" i="3" s="1"/>
  <c r="M2573" i="3"/>
  <c r="N2573" i="3" s="1"/>
  <c r="O2573" i="3" s="1"/>
  <c r="M2706" i="3"/>
  <c r="N2706" i="3" s="1"/>
  <c r="O2706" i="3" s="1"/>
  <c r="M2193" i="3"/>
  <c r="N2193" i="3" s="1"/>
  <c r="O2193" i="3" s="1"/>
  <c r="M3101" i="3"/>
  <c r="N3101" i="3" s="1"/>
  <c r="O3101" i="3" s="1"/>
  <c r="M3434" i="3"/>
  <c r="N3434" i="3" s="1"/>
  <c r="O3434" i="3" s="1"/>
  <c r="M3073" i="3"/>
  <c r="N3073" i="3" s="1"/>
  <c r="O3073" i="3" s="1"/>
  <c r="M5714" i="3"/>
  <c r="M3" i="3"/>
  <c r="N3" i="3" s="1"/>
  <c r="O3" i="3" s="1"/>
  <c r="M3593" i="3"/>
  <c r="N3593" i="3" s="1"/>
  <c r="O3593" i="3" s="1"/>
  <c r="M2211" i="3"/>
  <c r="N2211" i="3" s="1"/>
  <c r="O2211" i="3" s="1"/>
  <c r="M6000" i="3"/>
  <c r="N6000" i="3" s="1"/>
  <c r="O6000" i="3" s="1"/>
  <c r="M808" i="3"/>
  <c r="N808" i="3" s="1"/>
  <c r="O808" i="3" s="1"/>
  <c r="M2118" i="3"/>
  <c r="N2118" i="3" s="1"/>
  <c r="O2118" i="3" s="1"/>
  <c r="M713" i="3"/>
  <c r="N713" i="3" s="1"/>
  <c r="O713" i="3" s="1"/>
  <c r="M4414" i="3"/>
  <c r="N4414" i="3" s="1"/>
  <c r="O4414" i="3" s="1"/>
  <c r="M4305" i="3"/>
  <c r="N4305" i="3" s="1"/>
  <c r="O4305" i="3" s="1"/>
  <c r="M1363" i="3"/>
  <c r="N1363" i="3" s="1"/>
  <c r="O1363" i="3" s="1"/>
  <c r="M803" i="3"/>
  <c r="N803" i="3" s="1"/>
  <c r="O803" i="3" s="1"/>
  <c r="M3262" i="3"/>
  <c r="N3262" i="3" s="1"/>
  <c r="O3262" i="3" s="1"/>
  <c r="M5184" i="3"/>
  <c r="N5184" i="3" s="1"/>
  <c r="O5184" i="3" s="1"/>
  <c r="M1524" i="3"/>
  <c r="N1524" i="3" s="1"/>
  <c r="O1524" i="3" s="1"/>
  <c r="M5863" i="3"/>
  <c r="N5863" i="3" s="1"/>
  <c r="O5863" i="3" s="1"/>
  <c r="M4235" i="3"/>
  <c r="M887" i="3"/>
  <c r="N887" i="3" s="1"/>
  <c r="O887" i="3" s="1"/>
  <c r="M2082" i="3"/>
  <c r="N2082" i="3" s="1"/>
  <c r="O2082" i="3" s="1"/>
  <c r="M1530" i="3"/>
  <c r="N1530" i="3" s="1"/>
  <c r="O1530" i="3" s="1"/>
  <c r="M4691" i="3"/>
  <c r="N4691" i="3" s="1"/>
  <c r="O4691" i="3" s="1"/>
  <c r="M1172" i="3"/>
  <c r="N1172" i="3" s="1"/>
  <c r="O1172" i="3" s="1"/>
  <c r="M1806" i="3"/>
  <c r="N1806" i="3" s="1"/>
  <c r="O1806" i="3" s="1"/>
  <c r="M3630" i="3"/>
  <c r="N3630" i="3" s="1"/>
  <c r="O3630" i="3" s="1"/>
  <c r="M1843" i="3"/>
  <c r="N1843" i="3" s="1"/>
  <c r="O1843" i="3" s="1"/>
  <c r="M2832" i="3"/>
  <c r="N2832" i="3" s="1"/>
  <c r="O2832" i="3" s="1"/>
  <c r="M4614" i="3"/>
  <c r="N4614" i="3" s="1"/>
  <c r="O4614" i="3" s="1"/>
  <c r="M3011" i="3"/>
  <c r="N3011" i="3" s="1"/>
  <c r="O3011" i="3" s="1"/>
  <c r="M6386" i="3"/>
  <c r="N6386" i="3" s="1"/>
  <c r="O6386" i="3" s="1"/>
  <c r="M436" i="3"/>
  <c r="N436" i="3" s="1"/>
  <c r="O436" i="3" s="1"/>
  <c r="M2164" i="3"/>
  <c r="N2164" i="3" s="1"/>
  <c r="O2164" i="3" s="1"/>
  <c r="M4888" i="3"/>
  <c r="N4888" i="3" s="1"/>
  <c r="O4888" i="3" s="1"/>
  <c r="M4161" i="3"/>
  <c r="M6383" i="3"/>
  <c r="N6383" i="3" s="1"/>
  <c r="O6383" i="3" s="1"/>
  <c r="M6017" i="3"/>
  <c r="N6017" i="3" s="1"/>
  <c r="O6017" i="3" s="1"/>
  <c r="M2554" i="3"/>
  <c r="N2554" i="3" s="1"/>
  <c r="O2554" i="3" s="1"/>
  <c r="M2414" i="3"/>
  <c r="N2414" i="3" s="1"/>
  <c r="O2414" i="3" s="1"/>
  <c r="M765" i="3"/>
  <c r="N765" i="3" s="1"/>
  <c r="O765" i="3" s="1"/>
  <c r="M1347" i="3"/>
  <c r="N1347" i="3" s="1"/>
  <c r="O1347" i="3" s="1"/>
  <c r="M4762" i="3"/>
  <c r="N4762" i="3" s="1"/>
  <c r="O4762" i="3" s="1"/>
  <c r="M969" i="3"/>
  <c r="N969" i="3" s="1"/>
  <c r="O969" i="3" s="1"/>
  <c r="M171" i="3"/>
  <c r="N171" i="3" s="1"/>
  <c r="O171" i="3" s="1"/>
  <c r="M6013" i="3"/>
  <c r="N6013" i="3" s="1"/>
  <c r="O6013" i="3" s="1"/>
  <c r="M269" i="3"/>
  <c r="N269" i="3" s="1"/>
  <c r="O269" i="3" s="1"/>
  <c r="M5988" i="3"/>
  <c r="N5988" i="3" s="1"/>
  <c r="O5988" i="3" s="1"/>
  <c r="M5470" i="3"/>
  <c r="N5470" i="3" s="1"/>
  <c r="O5470" i="3" s="1"/>
  <c r="M1508" i="3"/>
  <c r="N1508" i="3" s="1"/>
  <c r="O1508" i="3" s="1"/>
  <c r="M353" i="3"/>
  <c r="N353" i="3" s="1"/>
  <c r="O353" i="3" s="1"/>
  <c r="M466" i="3"/>
  <c r="M4163" i="3"/>
  <c r="N4163" i="3" s="1"/>
  <c r="O4163" i="3" s="1"/>
  <c r="M3106" i="3"/>
  <c r="N3106" i="3" s="1"/>
  <c r="O3106" i="3" s="1"/>
  <c r="M5044" i="3"/>
  <c r="N5044" i="3" s="1"/>
  <c r="O5044" i="3" s="1"/>
  <c r="M3552" i="3"/>
  <c r="N3552" i="3" s="1"/>
  <c r="O3552" i="3" s="1"/>
  <c r="M3324" i="3"/>
  <c r="N3324" i="3" s="1"/>
  <c r="O3324" i="3" s="1"/>
  <c r="M5104" i="3"/>
  <c r="N5104" i="3" s="1"/>
  <c r="O5104" i="3" s="1"/>
  <c r="M1441" i="3"/>
  <c r="N1441" i="3" s="1"/>
  <c r="O1441" i="3" s="1"/>
  <c r="M4310" i="3"/>
  <c r="N4310" i="3" s="1"/>
  <c r="O4310" i="3" s="1"/>
  <c r="M5966" i="3"/>
  <c r="N5966" i="3" s="1"/>
  <c r="O5966" i="3" s="1"/>
  <c r="M453" i="3"/>
  <c r="N453" i="3" s="1"/>
  <c r="O453" i="3" s="1"/>
  <c r="M103" i="3"/>
  <c r="N103" i="3" s="1"/>
  <c r="O103" i="3" s="1"/>
  <c r="M3529" i="3"/>
  <c r="N3529" i="3" s="1"/>
  <c r="O3529" i="3" s="1"/>
  <c r="M33" i="3"/>
  <c r="N33" i="3" s="1"/>
  <c r="O33" i="3" s="1"/>
  <c r="M4819" i="3"/>
  <c r="N4819" i="3" s="1"/>
  <c r="O4819" i="3" s="1"/>
  <c r="M1164" i="3"/>
  <c r="N1164" i="3" s="1"/>
  <c r="O1164" i="3" s="1"/>
  <c r="M7" i="3"/>
  <c r="M2728" i="3"/>
  <c r="N2728" i="3" s="1"/>
  <c r="O2728" i="3" s="1"/>
  <c r="M3411" i="3"/>
  <c r="N3411" i="3" s="1"/>
  <c r="O3411" i="3" s="1"/>
  <c r="M2916" i="3"/>
  <c r="N2916" i="3" s="1"/>
  <c r="O2916" i="3" s="1"/>
  <c r="M2727" i="3"/>
  <c r="N2727" i="3" s="1"/>
  <c r="O2727" i="3" s="1"/>
  <c r="M5848" i="3"/>
  <c r="N5848" i="3" s="1"/>
  <c r="O5848" i="3" s="1"/>
  <c r="M6078" i="3"/>
  <c r="N6078" i="3" s="1"/>
  <c r="O6078" i="3" s="1"/>
  <c r="M1242" i="3"/>
  <c r="N1242" i="3" s="1"/>
  <c r="O1242" i="3" s="1"/>
  <c r="M1059" i="3"/>
  <c r="N1059" i="3" s="1"/>
  <c r="O1059" i="3" s="1"/>
  <c r="M6265" i="3"/>
  <c r="N6265" i="3" s="1"/>
  <c r="O6265" i="3" s="1"/>
  <c r="M5942" i="3"/>
  <c r="N5942" i="3" s="1"/>
  <c r="O5942" i="3" s="1"/>
  <c r="M6347" i="3"/>
  <c r="N6347" i="3" s="1"/>
  <c r="O6347" i="3" s="1"/>
  <c r="M4100" i="3"/>
  <c r="N4100" i="3" s="1"/>
  <c r="O4100" i="3" s="1"/>
  <c r="M6281" i="3"/>
  <c r="N6281" i="3" s="1"/>
  <c r="O6281" i="3" s="1"/>
  <c r="M3727" i="3"/>
  <c r="N3727" i="3" s="1"/>
  <c r="O3727" i="3" s="1"/>
  <c r="M4669" i="3"/>
  <c r="N4669" i="3" s="1"/>
  <c r="O4669" i="3" s="1"/>
  <c r="M5982" i="3"/>
  <c r="M1318" i="3"/>
  <c r="N1318" i="3" s="1"/>
  <c r="O1318" i="3" s="1"/>
  <c r="M4673" i="3"/>
  <c r="N4673" i="3" s="1"/>
  <c r="O4673" i="3" s="1"/>
  <c r="M5272" i="3"/>
  <c r="N5272" i="3" s="1"/>
  <c r="O5272" i="3" s="1"/>
  <c r="M291" i="3"/>
  <c r="N291" i="3" s="1"/>
  <c r="O291" i="3" s="1"/>
  <c r="M6483" i="3"/>
  <c r="N6483" i="3" s="1"/>
  <c r="O6483" i="3" s="1"/>
  <c r="M1949" i="3"/>
  <c r="N1949" i="3" s="1"/>
  <c r="O1949" i="3" s="1"/>
  <c r="M58" i="3"/>
  <c r="N58" i="3" s="1"/>
  <c r="O58" i="3" s="1"/>
  <c r="M2128" i="3"/>
  <c r="N2128" i="3" s="1"/>
  <c r="O2128" i="3" s="1"/>
  <c r="M1179" i="3"/>
  <c r="N1179" i="3" s="1"/>
  <c r="O1179" i="3" s="1"/>
  <c r="M4130" i="3"/>
  <c r="N4130" i="3" s="1"/>
  <c r="O4130" i="3" s="1"/>
  <c r="M2542" i="3"/>
  <c r="N2542" i="3" s="1"/>
  <c r="O2542" i="3" s="1"/>
  <c r="M1416" i="3"/>
  <c r="N1416" i="3" s="1"/>
  <c r="O1416" i="3" s="1"/>
  <c r="M3747" i="3"/>
  <c r="N3747" i="3" s="1"/>
  <c r="O3747" i="3" s="1"/>
  <c r="M4815" i="3"/>
  <c r="N4815" i="3" s="1"/>
  <c r="O4815" i="3" s="1"/>
  <c r="M973" i="3"/>
  <c r="N973" i="3" s="1"/>
  <c r="O973" i="3" s="1"/>
  <c r="M1419" i="3"/>
  <c r="M3078" i="3"/>
  <c r="N3078" i="3" s="1"/>
  <c r="O3078" i="3" s="1"/>
  <c r="M623" i="3"/>
  <c r="N623" i="3" s="1"/>
  <c r="O623" i="3" s="1"/>
  <c r="M6287" i="3"/>
  <c r="N6287" i="3" s="1"/>
  <c r="O6287" i="3" s="1"/>
  <c r="M2528" i="3"/>
  <c r="N2528" i="3" s="1"/>
  <c r="O2528" i="3" s="1"/>
  <c r="M771" i="3"/>
  <c r="N771" i="3" s="1"/>
  <c r="O771" i="3" s="1"/>
  <c r="M4563" i="3"/>
  <c r="N4563" i="3" s="1"/>
  <c r="O4563" i="3" s="1"/>
  <c r="M756" i="3"/>
  <c r="N756" i="3" s="1"/>
  <c r="O756" i="3" s="1"/>
  <c r="M823" i="3"/>
  <c r="N823" i="3" s="1"/>
  <c r="O823" i="3" s="1"/>
  <c r="M3260" i="3"/>
  <c r="N3260" i="3" s="1"/>
  <c r="O3260" i="3" s="1"/>
  <c r="M5311" i="3"/>
  <c r="N5311" i="3" s="1"/>
  <c r="O5311" i="3" s="1"/>
  <c r="M2199" i="3"/>
  <c r="N2199" i="3" s="1"/>
  <c r="O2199" i="3" s="1"/>
  <c r="M1451" i="3"/>
  <c r="N1451" i="3" s="1"/>
  <c r="O1451" i="3" s="1"/>
  <c r="M3023" i="3"/>
  <c r="N3023" i="3" s="1"/>
  <c r="O3023" i="3" s="1"/>
  <c r="M6239" i="3"/>
  <c r="N6239" i="3" s="1"/>
  <c r="O6239" i="3" s="1"/>
  <c r="M3435" i="3"/>
  <c r="M2373" i="3"/>
  <c r="N2373" i="3" s="1"/>
  <c r="O2373" i="3" s="1"/>
  <c r="M3270" i="3"/>
  <c r="N3270" i="3" s="1"/>
  <c r="O3270" i="3" s="1"/>
  <c r="M4306" i="3"/>
  <c r="N4306" i="3" s="1"/>
  <c r="O4306" i="3" s="1"/>
  <c r="M1167" i="3"/>
  <c r="N1167" i="3" s="1"/>
  <c r="O1167" i="3" s="1"/>
  <c r="M3603" i="3"/>
  <c r="N3603" i="3" s="1"/>
  <c r="O3603" i="3" s="1"/>
  <c r="M882" i="3"/>
  <c r="N882" i="3" s="1"/>
  <c r="O882" i="3" s="1"/>
  <c r="M890" i="3"/>
  <c r="N890" i="3" s="1"/>
  <c r="O890" i="3" s="1"/>
  <c r="M5653" i="3"/>
  <c r="N5653" i="3" s="1"/>
  <c r="O5653" i="3" s="1"/>
  <c r="M657" i="3"/>
  <c r="N657" i="3" s="1"/>
  <c r="O657" i="3" s="1"/>
  <c r="M3592" i="3"/>
  <c r="N3592" i="3" s="1"/>
  <c r="O3592" i="3" s="1"/>
  <c r="M3786" i="3"/>
  <c r="N3786" i="3" s="1"/>
  <c r="O3786" i="3" s="1"/>
  <c r="M5815" i="3"/>
  <c r="N5815" i="3" s="1"/>
  <c r="O5815" i="3" s="1"/>
  <c r="M1607" i="3"/>
  <c r="N1607" i="3" s="1"/>
  <c r="O1607" i="3" s="1"/>
  <c r="M3093" i="3"/>
  <c r="N3093" i="3" s="1"/>
  <c r="O3093" i="3" s="1"/>
  <c r="M4801" i="3"/>
  <c r="N4801" i="3" s="1"/>
  <c r="O4801" i="3" s="1"/>
  <c r="M3977" i="3"/>
  <c r="M3221" i="3"/>
  <c r="N3221" i="3" s="1"/>
  <c r="O3221" i="3" s="1"/>
  <c r="M645" i="3"/>
  <c r="N645" i="3" s="1"/>
  <c r="O645" i="3" s="1"/>
  <c r="M2392" i="3"/>
  <c r="N2392" i="3" s="1"/>
  <c r="O2392" i="3" s="1"/>
  <c r="M4084" i="3"/>
  <c r="N4084" i="3" s="1"/>
  <c r="O4084" i="3" s="1"/>
  <c r="M3642" i="3"/>
  <c r="N3642" i="3" s="1"/>
  <c r="O3642" i="3" s="1"/>
  <c r="M3633" i="3"/>
  <c r="N3633" i="3" s="1"/>
  <c r="O3633" i="3" s="1"/>
  <c r="M304" i="3"/>
  <c r="N304" i="3" s="1"/>
  <c r="O304" i="3" s="1"/>
  <c r="M2151" i="3"/>
  <c r="N2151" i="3" s="1"/>
  <c r="O2151" i="3" s="1"/>
  <c r="M1907" i="3"/>
  <c r="N1907" i="3" s="1"/>
  <c r="O1907" i="3" s="1"/>
  <c r="M2551" i="3"/>
  <c r="N2551" i="3" s="1"/>
  <c r="O2551" i="3" s="1"/>
  <c r="M1561" i="3"/>
  <c r="N1561" i="3" s="1"/>
  <c r="O1561" i="3" s="1"/>
  <c r="M3327" i="3"/>
  <c r="N3327" i="3" s="1"/>
  <c r="O3327" i="3" s="1"/>
  <c r="M198" i="3"/>
  <c r="N198" i="3" s="1"/>
  <c r="O198" i="3" s="1"/>
  <c r="M3166" i="3"/>
  <c r="N3166" i="3" s="1"/>
  <c r="O3166" i="3" s="1"/>
  <c r="M5705" i="3"/>
  <c r="N5705" i="3" s="1"/>
  <c r="O5705" i="3" s="1"/>
  <c r="M2344" i="3"/>
  <c r="M4155" i="3"/>
  <c r="N4155" i="3" s="1"/>
  <c r="O4155" i="3" s="1"/>
  <c r="M1804" i="3"/>
  <c r="N1804" i="3" s="1"/>
  <c r="O1804" i="3" s="1"/>
  <c r="M5173" i="3"/>
  <c r="N5173" i="3" s="1"/>
  <c r="O5173" i="3" s="1"/>
  <c r="M5658" i="3"/>
  <c r="N5658" i="3" s="1"/>
  <c r="O5658" i="3" s="1"/>
  <c r="M2815" i="3"/>
  <c r="N2815" i="3" s="1"/>
  <c r="O2815" i="3" s="1"/>
  <c r="M4244" i="3"/>
  <c r="N4244" i="3" s="1"/>
  <c r="O4244" i="3" s="1"/>
  <c r="M2124" i="3"/>
  <c r="N2124" i="3" s="1"/>
  <c r="O2124" i="3" s="1"/>
  <c r="M996" i="3"/>
  <c r="N996" i="3" s="1"/>
  <c r="O996" i="3" s="1"/>
  <c r="M2736" i="3"/>
  <c r="N2736" i="3" s="1"/>
  <c r="O2736" i="3" s="1"/>
  <c r="M5257" i="3"/>
  <c r="N5257" i="3" s="1"/>
  <c r="O5257" i="3" s="1"/>
  <c r="M4271" i="3"/>
  <c r="N4271" i="3" s="1"/>
  <c r="O4271" i="3" s="1"/>
  <c r="M1339" i="3"/>
  <c r="N1339" i="3" s="1"/>
  <c r="O1339" i="3" s="1"/>
  <c r="M5384" i="3"/>
  <c r="N5384" i="3" s="1"/>
  <c r="O5384" i="3" s="1"/>
  <c r="M529" i="3"/>
  <c r="N529" i="3" s="1"/>
  <c r="O529" i="3" s="1"/>
  <c r="M3654" i="3"/>
  <c r="N3654" i="3" s="1"/>
  <c r="O3654" i="3" s="1"/>
  <c r="M5142" i="3"/>
  <c r="M755" i="3"/>
  <c r="N755" i="3" s="1"/>
  <c r="O755" i="3" s="1"/>
  <c r="M2899" i="3"/>
  <c r="N2899" i="3" s="1"/>
  <c r="O2899" i="3" s="1"/>
  <c r="M929" i="3"/>
  <c r="N929" i="3" s="1"/>
  <c r="O929" i="3" s="1"/>
  <c r="M5258" i="3"/>
  <c r="N5258" i="3" s="1"/>
  <c r="O5258" i="3" s="1"/>
  <c r="M6252" i="3"/>
  <c r="N6252" i="3" s="1"/>
  <c r="O6252" i="3" s="1"/>
  <c r="M1276" i="3"/>
  <c r="N1276" i="3" s="1"/>
  <c r="O1276" i="3" s="1"/>
  <c r="M4324" i="3"/>
  <c r="N4324" i="3" s="1"/>
  <c r="O4324" i="3" s="1"/>
  <c r="M3749" i="3"/>
  <c r="N3749" i="3" s="1"/>
  <c r="O3749" i="3" s="1"/>
  <c r="M3383" i="3"/>
  <c r="N3383" i="3" s="1"/>
  <c r="O3383" i="3" s="1"/>
  <c r="M2342" i="3"/>
  <c r="N2342" i="3" s="1"/>
  <c r="O2342" i="3" s="1"/>
  <c r="M5859" i="3"/>
  <c r="N5859" i="3" s="1"/>
  <c r="O5859" i="3" s="1"/>
  <c r="M4290" i="3"/>
  <c r="N4290" i="3" s="1"/>
  <c r="O4290" i="3" s="1"/>
  <c r="M2703" i="3"/>
  <c r="N2703" i="3" s="1"/>
  <c r="O2703" i="3" s="1"/>
  <c r="M38" i="3"/>
  <c r="N38" i="3" s="1"/>
  <c r="O38" i="3" s="1"/>
  <c r="M3878" i="3"/>
  <c r="N3878" i="3" s="1"/>
  <c r="O3878" i="3" s="1"/>
  <c r="M2332" i="3"/>
  <c r="M945" i="3"/>
  <c r="N945" i="3" s="1"/>
  <c r="O945" i="3" s="1"/>
  <c r="M5844" i="3"/>
  <c r="N5844" i="3" s="1"/>
  <c r="O5844" i="3" s="1"/>
  <c r="M2314" i="3"/>
  <c r="N2314" i="3" s="1"/>
  <c r="O2314" i="3" s="1"/>
  <c r="M5281" i="3"/>
  <c r="N5281" i="3" s="1"/>
  <c r="O5281" i="3" s="1"/>
  <c r="M5943" i="3"/>
  <c r="N5943" i="3" s="1"/>
  <c r="O5943" i="3" s="1"/>
  <c r="M3447" i="3"/>
  <c r="N3447" i="3" s="1"/>
  <c r="O3447" i="3" s="1"/>
  <c r="M1994" i="3"/>
  <c r="N1994" i="3" s="1"/>
  <c r="O1994" i="3" s="1"/>
  <c r="M3356" i="3"/>
  <c r="N3356" i="3" s="1"/>
  <c r="O3356" i="3" s="1"/>
  <c r="M1963" i="3"/>
  <c r="N1963" i="3" s="1"/>
  <c r="O1963" i="3" s="1"/>
  <c r="M5644" i="3"/>
  <c r="N5644" i="3" s="1"/>
  <c r="O5644" i="3" s="1"/>
  <c r="M2790" i="3"/>
  <c r="N2790" i="3" s="1"/>
  <c r="O2790" i="3" s="1"/>
  <c r="M6084" i="3"/>
  <c r="N6084" i="3" s="1"/>
  <c r="O6084" i="3" s="1"/>
  <c r="M1597" i="3"/>
  <c r="N1597" i="3" s="1"/>
  <c r="O1597" i="3" s="1"/>
  <c r="M1722" i="3"/>
  <c r="N1722" i="3" s="1"/>
  <c r="O1722" i="3" s="1"/>
  <c r="M4674" i="3"/>
  <c r="N4674" i="3" s="1"/>
  <c r="O4674" i="3" s="1"/>
  <c r="M791" i="3"/>
  <c r="M4758" i="3"/>
  <c r="N4758" i="3" s="1"/>
  <c r="O4758" i="3" s="1"/>
  <c r="M497" i="3"/>
  <c r="N497" i="3" s="1"/>
  <c r="O497" i="3" s="1"/>
  <c r="M3948" i="3"/>
  <c r="N3948" i="3" s="1"/>
  <c r="O3948" i="3" s="1"/>
  <c r="M2226" i="3"/>
  <c r="N2226" i="3" s="1"/>
  <c r="O2226" i="3" s="1"/>
  <c r="M503" i="3"/>
  <c r="N503" i="3" s="1"/>
  <c r="O503" i="3" s="1"/>
  <c r="M832" i="3"/>
  <c r="N832" i="3" s="1"/>
  <c r="O832" i="3" s="1"/>
  <c r="M3615" i="3"/>
  <c r="N3615" i="3" s="1"/>
  <c r="O3615" i="3" s="1"/>
  <c r="M306" i="3"/>
  <c r="N306" i="3" s="1"/>
  <c r="O306" i="3" s="1"/>
  <c r="M1270" i="3"/>
  <c r="N1270" i="3" s="1"/>
  <c r="O1270" i="3" s="1"/>
  <c r="M5513" i="3"/>
  <c r="N5513" i="3" s="1"/>
  <c r="O5513" i="3" s="1"/>
  <c r="M1686" i="3"/>
  <c r="N1686" i="3" s="1"/>
  <c r="O1686" i="3" s="1"/>
  <c r="M3892" i="3"/>
  <c r="N3892" i="3" s="1"/>
  <c r="O3892" i="3" s="1"/>
  <c r="M2240" i="3"/>
  <c r="N2240" i="3" s="1"/>
  <c r="O2240" i="3" s="1"/>
  <c r="M859" i="3"/>
  <c r="N859" i="3" s="1"/>
  <c r="O859" i="3" s="1"/>
  <c r="M2393" i="3"/>
  <c r="N2393" i="3" s="1"/>
  <c r="O2393" i="3" s="1"/>
  <c r="M2948" i="3"/>
  <c r="M6314" i="3"/>
  <c r="N6314" i="3" s="1"/>
  <c r="O6314" i="3" s="1"/>
  <c r="M5971" i="3"/>
  <c r="N5971" i="3" s="1"/>
  <c r="O5971" i="3" s="1"/>
  <c r="M3129" i="3"/>
  <c r="N3129" i="3" s="1"/>
  <c r="O3129" i="3" s="1"/>
  <c r="M3337" i="3"/>
  <c r="N3337" i="3" s="1"/>
  <c r="O3337" i="3" s="1"/>
  <c r="M4774" i="3"/>
  <c r="N4774" i="3" s="1"/>
  <c r="O4774" i="3" s="1"/>
  <c r="M2670" i="3"/>
  <c r="N2670" i="3" s="1"/>
  <c r="O2670" i="3" s="1"/>
  <c r="M3675" i="3"/>
  <c r="N3675" i="3" s="1"/>
  <c r="O3675" i="3" s="1"/>
  <c r="M5292" i="3"/>
  <c r="N5292" i="3" s="1"/>
  <c r="O5292" i="3" s="1"/>
  <c r="M6175" i="3"/>
  <c r="N6175" i="3" s="1"/>
  <c r="O6175" i="3" s="1"/>
  <c r="M6455" i="3"/>
  <c r="N6455" i="3" s="1"/>
  <c r="O6455" i="3" s="1"/>
  <c r="M1032" i="3"/>
  <c r="N1032" i="3" s="1"/>
  <c r="O1032" i="3" s="1"/>
  <c r="M2103" i="3"/>
  <c r="N2103" i="3" s="1"/>
  <c r="O2103" i="3" s="1"/>
  <c r="M4950" i="3"/>
  <c r="N4950" i="3" s="1"/>
  <c r="O4950" i="3" s="1"/>
  <c r="M5274" i="3"/>
  <c r="N5274" i="3" s="1"/>
  <c r="O5274" i="3" s="1"/>
  <c r="M2028" i="3"/>
  <c r="N2028" i="3" s="1"/>
  <c r="O2028" i="3" s="1"/>
  <c r="M5478" i="3"/>
  <c r="M644" i="3"/>
  <c r="N644" i="3" s="1"/>
  <c r="O644" i="3" s="1"/>
  <c r="M5376" i="3"/>
  <c r="N5376" i="3" s="1"/>
  <c r="O5376" i="3" s="1"/>
  <c r="M5035" i="3"/>
  <c r="N5035" i="3" s="1"/>
  <c r="O5035" i="3" s="1"/>
  <c r="M5379" i="3"/>
  <c r="N5379" i="3" s="1"/>
  <c r="O5379" i="3" s="1"/>
  <c r="M2673" i="3"/>
  <c r="N2673" i="3" s="1"/>
  <c r="O2673" i="3" s="1"/>
  <c r="M1140" i="3"/>
  <c r="N1140" i="3" s="1"/>
  <c r="O1140" i="3" s="1"/>
  <c r="M533" i="3"/>
  <c r="N533" i="3" s="1"/>
  <c r="O533" i="3" s="1"/>
  <c r="M2324" i="3"/>
  <c r="N2324" i="3" s="1"/>
  <c r="O2324" i="3" s="1"/>
  <c r="M613" i="3"/>
  <c r="N613" i="3" s="1"/>
  <c r="O613" i="3" s="1"/>
  <c r="M3835" i="3"/>
  <c r="N3835" i="3" s="1"/>
  <c r="O3835" i="3" s="1"/>
  <c r="M4782" i="3"/>
  <c r="N4782" i="3" s="1"/>
  <c r="O4782" i="3" s="1"/>
  <c r="M1775" i="3"/>
  <c r="N1775" i="3" s="1"/>
  <c r="O1775" i="3" s="1"/>
  <c r="M4351" i="3"/>
  <c r="N4351" i="3" s="1"/>
  <c r="O4351" i="3" s="1"/>
  <c r="M2856" i="3"/>
  <c r="N2856" i="3" s="1"/>
  <c r="O2856" i="3" s="1"/>
  <c r="M6400" i="3"/>
  <c r="N6400" i="3" s="1"/>
  <c r="O6400" i="3" s="1"/>
  <c r="M5708" i="3"/>
  <c r="M2868" i="3"/>
  <c r="N2868" i="3" s="1"/>
  <c r="O2868" i="3" s="1"/>
  <c r="M1175" i="3"/>
  <c r="N1175" i="3" s="1"/>
  <c r="O1175" i="3" s="1"/>
  <c r="M374" i="3"/>
  <c r="N374" i="3" s="1"/>
  <c r="O374" i="3" s="1"/>
  <c r="M1730" i="3"/>
  <c r="N1730" i="3" s="1"/>
  <c r="O1730" i="3" s="1"/>
  <c r="M5481" i="3"/>
  <c r="N5481" i="3" s="1"/>
  <c r="O5481" i="3" s="1"/>
  <c r="M5921" i="3"/>
  <c r="N5921" i="3" s="1"/>
  <c r="O5921" i="3" s="1"/>
  <c r="M2915" i="3"/>
  <c r="N2915" i="3" s="1"/>
  <c r="O2915" i="3" s="1"/>
  <c r="M4937" i="3"/>
  <c r="N4937" i="3" s="1"/>
  <c r="O4937" i="3" s="1"/>
  <c r="M4579" i="3"/>
  <c r="N4579" i="3" s="1"/>
  <c r="O4579" i="3" s="1"/>
  <c r="M347" i="3"/>
  <c r="N347" i="3" s="1"/>
  <c r="O347" i="3" s="1"/>
  <c r="M5358" i="3"/>
  <c r="N5358" i="3" s="1"/>
  <c r="O5358" i="3" s="1"/>
  <c r="M4353" i="3"/>
  <c r="N4353" i="3" s="1"/>
  <c r="O4353" i="3" s="1"/>
  <c r="M115" i="3"/>
  <c r="N115" i="3" s="1"/>
  <c r="O115" i="3" s="1"/>
  <c r="M6319" i="3"/>
  <c r="N6319" i="3" s="1"/>
  <c r="O6319" i="3" s="1"/>
  <c r="M1544" i="3"/>
  <c r="N1544" i="3" s="1"/>
  <c r="O1544" i="3" s="1"/>
  <c r="M427" i="3"/>
  <c r="M2268" i="3"/>
  <c r="N2268" i="3" s="1"/>
  <c r="O2268" i="3" s="1"/>
  <c r="M3866" i="3"/>
  <c r="N3866" i="3" s="1"/>
  <c r="O3866" i="3" s="1"/>
  <c r="M5296" i="3"/>
  <c r="N5296" i="3" s="1"/>
  <c r="O5296" i="3" s="1"/>
  <c r="M4811" i="3"/>
  <c r="N4811" i="3" s="1"/>
  <c r="O4811" i="3" s="1"/>
  <c r="M6334" i="3"/>
  <c r="N6334" i="3" s="1"/>
  <c r="O6334" i="3" s="1"/>
  <c r="M4188" i="3"/>
  <c r="N4188" i="3" s="1"/>
  <c r="O4188" i="3" s="1"/>
  <c r="M5443" i="3"/>
  <c r="N5443" i="3" s="1"/>
  <c r="O5443" i="3" s="1"/>
  <c r="M4543" i="3"/>
  <c r="N4543" i="3" s="1"/>
  <c r="O4543" i="3" s="1"/>
  <c r="M1258" i="3"/>
  <c r="N1258" i="3" s="1"/>
  <c r="O1258" i="3" s="1"/>
  <c r="M4745" i="3"/>
  <c r="N4745" i="3" s="1"/>
  <c r="O4745" i="3" s="1"/>
  <c r="M4988" i="3"/>
  <c r="N4988" i="3" s="1"/>
  <c r="O4988" i="3" s="1"/>
  <c r="M867" i="3"/>
  <c r="N867" i="3" s="1"/>
  <c r="O867" i="3" s="1"/>
  <c r="M3152" i="3"/>
  <c r="N3152" i="3" s="1"/>
  <c r="O3152" i="3" s="1"/>
  <c r="M995" i="3"/>
  <c r="N995" i="3" s="1"/>
  <c r="O995" i="3" s="1"/>
  <c r="M4292" i="3"/>
  <c r="N4292" i="3" s="1"/>
  <c r="O4292" i="3" s="1"/>
  <c r="M1015" i="3"/>
  <c r="M3761" i="3"/>
  <c r="N3761" i="3" s="1"/>
  <c r="O3761" i="3" s="1"/>
  <c r="M2566" i="3"/>
  <c r="N2566" i="3" s="1"/>
  <c r="O2566" i="3" s="1"/>
  <c r="M4060" i="3"/>
  <c r="N4060" i="3" s="1"/>
  <c r="O4060" i="3" s="1"/>
  <c r="M6292" i="3"/>
  <c r="N6292" i="3" s="1"/>
  <c r="O6292" i="3" s="1"/>
  <c r="M3339" i="3"/>
  <c r="N3339" i="3" s="1"/>
  <c r="O3339" i="3" s="1"/>
  <c r="M2973" i="3"/>
  <c r="N2973" i="3" s="1"/>
  <c r="O2973" i="3" s="1"/>
  <c r="M912" i="3"/>
  <c r="N912" i="3" s="1"/>
  <c r="O912" i="3" s="1"/>
  <c r="M1793" i="3"/>
  <c r="N1793" i="3" s="1"/>
  <c r="O1793" i="3" s="1"/>
  <c r="M316" i="3"/>
  <c r="N316" i="3" s="1"/>
  <c r="O316" i="3" s="1"/>
  <c r="M2313" i="3"/>
  <c r="N2313" i="3" s="1"/>
  <c r="O2313" i="3" s="1"/>
  <c r="M572" i="3"/>
  <c r="N572" i="3" s="1"/>
  <c r="O572" i="3" s="1"/>
  <c r="M4726" i="3"/>
  <c r="N4726" i="3" s="1"/>
  <c r="O4726" i="3" s="1"/>
  <c r="M3723" i="3"/>
  <c r="N3723" i="3" s="1"/>
  <c r="O3723" i="3" s="1"/>
  <c r="M5552" i="3"/>
  <c r="N5552" i="3" s="1"/>
  <c r="O5552" i="3" s="1"/>
  <c r="M3583" i="3"/>
  <c r="N3583" i="3" s="1"/>
  <c r="O3583" i="3" s="1"/>
  <c r="M728" i="3"/>
  <c r="M223" i="3"/>
  <c r="N223" i="3" s="1"/>
  <c r="O223" i="3" s="1"/>
  <c r="M2286" i="3"/>
  <c r="N2286" i="3" s="1"/>
  <c r="O2286" i="3" s="1"/>
  <c r="M1652" i="3"/>
  <c r="N1652" i="3" s="1"/>
  <c r="O1652" i="3" s="1"/>
  <c r="M94" i="3"/>
  <c r="N94" i="3" s="1"/>
  <c r="O94" i="3" s="1"/>
  <c r="M4701" i="3"/>
  <c r="N4701" i="3" s="1"/>
  <c r="O4701" i="3" s="1"/>
  <c r="M3818" i="3"/>
  <c r="N3818" i="3" s="1"/>
  <c r="O3818" i="3" s="1"/>
  <c r="M5031" i="3"/>
  <c r="N5031" i="3" s="1"/>
  <c r="O5031" i="3" s="1"/>
  <c r="M576" i="3"/>
  <c r="N576" i="3" s="1"/>
  <c r="O576" i="3" s="1"/>
  <c r="M1758" i="3"/>
  <c r="N1758" i="3" s="1"/>
  <c r="O1758" i="3" s="1"/>
  <c r="M2778" i="3"/>
  <c r="N2778" i="3" s="1"/>
  <c r="O2778" i="3" s="1"/>
  <c r="M5196" i="3"/>
  <c r="N5196" i="3" s="1"/>
  <c r="O5196" i="3" s="1"/>
  <c r="M5807" i="3"/>
  <c r="N5807" i="3" s="1"/>
  <c r="O5807" i="3" s="1"/>
  <c r="M1401" i="3"/>
  <c r="N1401" i="3" s="1"/>
  <c r="O1401" i="3" s="1"/>
  <c r="M669" i="3"/>
  <c r="N669" i="3" s="1"/>
  <c r="O669" i="3" s="1"/>
  <c r="M1596" i="3"/>
  <c r="N1596" i="3" s="1"/>
  <c r="O1596" i="3" s="1"/>
  <c r="M4417" i="3"/>
  <c r="M5094" i="3"/>
  <c r="N5094" i="3" s="1"/>
  <c r="O5094" i="3" s="1"/>
  <c r="M5293" i="3"/>
  <c r="N5293" i="3" s="1"/>
  <c r="O5293" i="3" s="1"/>
  <c r="M2250" i="3"/>
  <c r="N2250" i="3" s="1"/>
  <c r="O2250" i="3" s="1"/>
  <c r="M3489" i="3"/>
  <c r="N3489" i="3" s="1"/>
  <c r="O3489" i="3" s="1"/>
  <c r="M1422" i="3"/>
  <c r="N1422" i="3" s="1"/>
  <c r="O1422" i="3" s="1"/>
  <c r="M3222" i="3"/>
  <c r="N3222" i="3" s="1"/>
  <c r="O3222" i="3" s="1"/>
  <c r="M6340" i="3"/>
  <c r="N6340" i="3" s="1"/>
  <c r="O6340" i="3" s="1"/>
  <c r="M431" i="3"/>
  <c r="N431" i="3" s="1"/>
  <c r="O431" i="3" s="1"/>
  <c r="M3676" i="3"/>
  <c r="N3676" i="3" s="1"/>
  <c r="O3676" i="3" s="1"/>
  <c r="M6093" i="3"/>
  <c r="N6093" i="3" s="1"/>
  <c r="O6093" i="3" s="1"/>
  <c r="M4082" i="3"/>
  <c r="N4082" i="3" s="1"/>
  <c r="O4082" i="3" s="1"/>
  <c r="M3631" i="3"/>
  <c r="N3631" i="3" s="1"/>
  <c r="O3631" i="3" s="1"/>
  <c r="M4653" i="3"/>
  <c r="N4653" i="3" s="1"/>
  <c r="O4653" i="3" s="1"/>
  <c r="M5508" i="3"/>
  <c r="N5508" i="3" s="1"/>
  <c r="O5508" i="3" s="1"/>
  <c r="M1237" i="3"/>
  <c r="N1237" i="3" s="1"/>
  <c r="O1237" i="3" s="1"/>
  <c r="M902" i="3"/>
  <c r="M5164" i="3"/>
  <c r="N5164" i="3" s="1"/>
  <c r="O5164" i="3" s="1"/>
  <c r="M5953" i="3"/>
  <c r="N5953" i="3" s="1"/>
  <c r="O5953" i="3" s="1"/>
  <c r="M1053" i="3"/>
  <c r="N1053" i="3" s="1"/>
  <c r="O1053" i="3" s="1"/>
  <c r="M6116" i="3"/>
  <c r="N6116" i="3" s="1"/>
  <c r="O6116" i="3" s="1"/>
  <c r="M2032" i="3"/>
  <c r="N2032" i="3" s="1"/>
  <c r="O2032" i="3" s="1"/>
  <c r="M2235" i="3"/>
  <c r="N2235" i="3" s="1"/>
  <c r="O2235" i="3" s="1"/>
  <c r="M735" i="3"/>
  <c r="N735" i="3" s="1"/>
  <c r="O735" i="3" s="1"/>
  <c r="M2292" i="3"/>
  <c r="N2292" i="3" s="1"/>
  <c r="O2292" i="3" s="1"/>
  <c r="M3397" i="3"/>
  <c r="N3397" i="3" s="1"/>
  <c r="O3397" i="3" s="1"/>
  <c r="M1429" i="3"/>
  <c r="N1429" i="3" s="1"/>
  <c r="O1429" i="3" s="1"/>
  <c r="M3072" i="3"/>
  <c r="N3072" i="3" s="1"/>
  <c r="O3072" i="3" s="1"/>
  <c r="M3884" i="3"/>
  <c r="N3884" i="3" s="1"/>
  <c r="O3884" i="3" s="1"/>
  <c r="M3613" i="3"/>
  <c r="N3613" i="3" s="1"/>
  <c r="O3613" i="3" s="1"/>
  <c r="M1786" i="3"/>
  <c r="N1786" i="3" s="1"/>
  <c r="O1786" i="3" s="1"/>
  <c r="M653" i="3"/>
  <c r="N653" i="3" s="1"/>
  <c r="O653" i="3" s="1"/>
  <c r="M4688" i="3"/>
  <c r="M1749" i="3"/>
  <c r="N1749" i="3" s="1"/>
  <c r="O1749" i="3" s="1"/>
  <c r="M4476" i="3"/>
  <c r="N4476" i="3" s="1"/>
  <c r="O4476" i="3" s="1"/>
  <c r="M6351" i="3"/>
  <c r="N6351" i="3" s="1"/>
  <c r="O6351" i="3" s="1"/>
  <c r="M5399" i="3"/>
  <c r="N5399" i="3" s="1"/>
  <c r="O5399" i="3" s="1"/>
  <c r="M5374" i="3"/>
  <c r="N5374" i="3" s="1"/>
  <c r="O5374" i="3" s="1"/>
  <c r="M3384" i="3"/>
  <c r="N3384" i="3" s="1"/>
  <c r="O3384" i="3" s="1"/>
  <c r="M5301" i="3"/>
  <c r="N5301" i="3" s="1"/>
  <c r="O5301" i="3" s="1"/>
  <c r="M4029" i="3"/>
  <c r="N4029" i="3" s="1"/>
  <c r="O4029" i="3" s="1"/>
  <c r="M3896" i="3"/>
  <c r="N3896" i="3" s="1"/>
  <c r="O3896" i="3" s="1"/>
  <c r="M570" i="3"/>
  <c r="N570" i="3" s="1"/>
  <c r="O570" i="3" s="1"/>
  <c r="M2873" i="3"/>
  <c r="N2873" i="3" s="1"/>
  <c r="O2873" i="3" s="1"/>
  <c r="M3714" i="3"/>
  <c r="N3714" i="3" s="1"/>
  <c r="O3714" i="3" s="1"/>
  <c r="M130" i="3"/>
  <c r="N130" i="3" s="1"/>
  <c r="O130" i="3" s="1"/>
  <c r="M3846" i="3"/>
  <c r="N3846" i="3" s="1"/>
  <c r="O3846" i="3" s="1"/>
  <c r="M5626" i="3"/>
  <c r="N5626" i="3" s="1"/>
  <c r="O5626" i="3" s="1"/>
  <c r="M3299" i="3"/>
  <c r="M5090" i="3"/>
  <c r="N5090" i="3" s="1"/>
  <c r="O5090" i="3" s="1"/>
  <c r="M4102" i="3"/>
  <c r="N4102" i="3" s="1"/>
  <c r="O4102" i="3" s="1"/>
  <c r="M2946" i="3"/>
  <c r="N2946" i="3" s="1"/>
  <c r="O2946" i="3" s="1"/>
  <c r="M4769" i="3"/>
  <c r="N4769" i="3" s="1"/>
  <c r="O4769" i="3" s="1"/>
  <c r="M5398" i="3"/>
  <c r="N5398" i="3" s="1"/>
  <c r="O5398" i="3" s="1"/>
  <c r="M1467" i="3"/>
  <c r="N1467" i="3" s="1"/>
  <c r="O1467" i="3" s="1"/>
  <c r="M2929" i="3"/>
  <c r="N2929" i="3" s="1"/>
  <c r="O2929" i="3" s="1"/>
  <c r="M6141" i="3"/>
  <c r="N6141" i="3" s="1"/>
  <c r="O6141" i="3" s="1"/>
  <c r="M5510" i="3"/>
  <c r="N5510" i="3" s="1"/>
  <c r="O5510" i="3" s="1"/>
  <c r="M398" i="3"/>
  <c r="N398" i="3" s="1"/>
  <c r="O398" i="3" s="1"/>
  <c r="M3924" i="3"/>
  <c r="N3924" i="3" s="1"/>
  <c r="O3924" i="3" s="1"/>
  <c r="M3671" i="3"/>
  <c r="N3671" i="3" s="1"/>
  <c r="O3671" i="3" s="1"/>
  <c r="M993" i="3"/>
  <c r="N993" i="3" s="1"/>
  <c r="O993" i="3" s="1"/>
  <c r="M1453" i="3"/>
  <c r="N1453" i="3" s="1"/>
  <c r="O1453" i="3" s="1"/>
  <c r="M6377" i="3"/>
  <c r="N6377" i="3" s="1"/>
  <c r="O6377" i="3" s="1"/>
  <c r="M3025" i="3"/>
  <c r="M1698" i="3"/>
  <c r="N1698" i="3" s="1"/>
  <c r="O1698" i="3" s="1"/>
  <c r="M5909" i="3"/>
  <c r="N5909" i="3" s="1"/>
  <c r="O5909" i="3" s="1"/>
  <c r="M3085" i="3"/>
  <c r="N3085" i="3" s="1"/>
  <c r="O3085" i="3" s="1"/>
  <c r="M4631" i="3"/>
  <c r="N4631" i="3" s="1"/>
  <c r="O4631" i="3" s="1"/>
  <c r="M665" i="3"/>
  <c r="N665" i="3" s="1"/>
  <c r="O665" i="3" s="1"/>
  <c r="M1535" i="3"/>
  <c r="N1535" i="3" s="1"/>
  <c r="O1535" i="3" s="1"/>
  <c r="M814" i="3"/>
  <c r="N814" i="3" s="1"/>
  <c r="O814" i="3" s="1"/>
  <c r="M6040" i="3"/>
  <c r="N6040" i="3" s="1"/>
  <c r="O6040" i="3" s="1"/>
  <c r="M2357" i="3"/>
  <c r="N2357" i="3" s="1"/>
  <c r="O2357" i="3" s="1"/>
  <c r="M1234" i="3"/>
  <c r="N1234" i="3" s="1"/>
  <c r="O1234" i="3" s="1"/>
  <c r="M573" i="3"/>
  <c r="N573" i="3" s="1"/>
  <c r="O573" i="3" s="1"/>
  <c r="M3535" i="3"/>
  <c r="N3535" i="3" s="1"/>
  <c r="O3535" i="3" s="1"/>
  <c r="M4241" i="3"/>
  <c r="N4241" i="3" s="1"/>
  <c r="O4241" i="3" s="1"/>
  <c r="M4150" i="3"/>
  <c r="N4150" i="3" s="1"/>
  <c r="O4150" i="3" s="1"/>
  <c r="M6467" i="3"/>
  <c r="N6467" i="3" s="1"/>
  <c r="O6467" i="3" s="1"/>
  <c r="M1196" i="3"/>
  <c r="M4589" i="3"/>
  <c r="N4589" i="3" s="1"/>
  <c r="O4589" i="3" s="1"/>
  <c r="M64" i="3"/>
  <c r="N64" i="3" s="1"/>
  <c r="O64" i="3" s="1"/>
  <c r="M5339" i="3"/>
  <c r="N5339" i="3" s="1"/>
  <c r="O5339" i="3" s="1"/>
  <c r="M5125" i="3"/>
  <c r="N5125" i="3" s="1"/>
  <c r="O5125" i="3" s="1"/>
  <c r="M3244" i="3"/>
  <c r="N3244" i="3" s="1"/>
  <c r="O3244" i="3" s="1"/>
  <c r="M3202" i="3"/>
  <c r="N3202" i="3" s="1"/>
  <c r="O3202" i="3" s="1"/>
  <c r="M5905" i="3"/>
  <c r="N5905" i="3" s="1"/>
  <c r="O5905" i="3" s="1"/>
  <c r="M1947" i="3"/>
  <c r="N1947" i="3" s="1"/>
  <c r="O1947" i="3" s="1"/>
  <c r="M3344" i="3"/>
  <c r="N3344" i="3" s="1"/>
  <c r="O3344" i="3" s="1"/>
  <c r="M433" i="3"/>
  <c r="N433" i="3" s="1"/>
  <c r="O433" i="3" s="1"/>
  <c r="M1726" i="3"/>
  <c r="N1726" i="3" s="1"/>
  <c r="O1726" i="3" s="1"/>
  <c r="M2764" i="3"/>
  <c r="N2764" i="3" s="1"/>
  <c r="O2764" i="3" s="1"/>
  <c r="M448" i="3"/>
  <c r="N448" i="3" s="1"/>
  <c r="O448" i="3" s="1"/>
  <c r="M5890" i="3"/>
  <c r="N5890" i="3" s="1"/>
  <c r="O5890" i="3" s="1"/>
  <c r="M2926" i="3"/>
  <c r="M3639" i="3"/>
  <c r="N3639" i="3" s="1"/>
  <c r="O3639" i="3" s="1"/>
  <c r="M2751" i="3"/>
  <c r="N2751" i="3" s="1"/>
  <c r="O2751" i="3" s="1"/>
  <c r="M5225" i="3"/>
  <c r="N5225" i="3" s="1"/>
  <c r="O5225" i="3" s="1"/>
  <c r="M1170" i="3"/>
  <c r="N1170" i="3" s="1"/>
  <c r="O1170" i="3" s="1"/>
  <c r="M5727" i="3"/>
  <c r="N5727" i="3" s="1"/>
  <c r="O5727" i="3" s="1"/>
  <c r="M5606" i="3"/>
  <c r="N5606" i="3" s="1"/>
  <c r="O5606" i="3" s="1"/>
  <c r="M154" i="3"/>
  <c r="N154" i="3" s="1"/>
  <c r="O154" i="3" s="1"/>
  <c r="M4490" i="3"/>
  <c r="N4490" i="3" s="1"/>
  <c r="O4490" i="3" s="1"/>
  <c r="M4738" i="3"/>
  <c r="N4738" i="3" s="1"/>
  <c r="O4738" i="3" s="1"/>
  <c r="M5879" i="3"/>
  <c r="N5879" i="3" s="1"/>
  <c r="O5879" i="3" s="1"/>
  <c r="M3067" i="3"/>
  <c r="N3067" i="3" s="1"/>
  <c r="O3067" i="3" s="1"/>
  <c r="M509" i="3"/>
  <c r="N509" i="3" s="1"/>
  <c r="O509" i="3" s="1"/>
  <c r="M162" i="3"/>
  <c r="N162" i="3" s="1"/>
  <c r="O162" i="3" s="1"/>
  <c r="M3740" i="3"/>
  <c r="N3740" i="3" s="1"/>
  <c r="O3740" i="3" s="1"/>
  <c r="M1869" i="3"/>
  <c r="N1869" i="3" s="1"/>
  <c r="O1869" i="3" s="1"/>
  <c r="M2476" i="3"/>
  <c r="M6374" i="3"/>
  <c r="N6374" i="3" s="1"/>
  <c r="O6374" i="3" s="1"/>
  <c r="M714" i="3"/>
  <c r="N714" i="3" s="1"/>
  <c r="O714" i="3" s="1"/>
  <c r="M2027" i="3"/>
  <c r="N2027" i="3" s="1"/>
  <c r="O2027" i="3" s="1"/>
  <c r="M4904" i="3"/>
  <c r="N4904" i="3" s="1"/>
  <c r="O4904" i="3" s="1"/>
  <c r="M4246" i="3"/>
  <c r="N4246" i="3" s="1"/>
  <c r="O4246" i="3" s="1"/>
  <c r="M5537" i="3"/>
  <c r="N5537" i="3" s="1"/>
  <c r="O5537" i="3" s="1"/>
  <c r="M830" i="3"/>
  <c r="N830" i="3" s="1"/>
  <c r="O830" i="3" s="1"/>
  <c r="M2057" i="3"/>
  <c r="N2057" i="3" s="1"/>
  <c r="O2057" i="3" s="1"/>
  <c r="M4923" i="3"/>
  <c r="N4923" i="3" s="1"/>
  <c r="O4923" i="3" s="1"/>
  <c r="M1764" i="3"/>
  <c r="N1764" i="3" s="1"/>
  <c r="O1764" i="3" s="1"/>
  <c r="M5781" i="3"/>
  <c r="N5781" i="3" s="1"/>
  <c r="O5781" i="3" s="1"/>
  <c r="M2080" i="3"/>
  <c r="N2080" i="3" s="1"/>
  <c r="O2080" i="3" s="1"/>
  <c r="M5425" i="3"/>
  <c r="N5425" i="3" s="1"/>
  <c r="O5425" i="3" s="1"/>
  <c r="M1048" i="3"/>
  <c r="N1048" i="3" s="1"/>
  <c r="O1048" i="3" s="1"/>
  <c r="M1091" i="3"/>
  <c r="N1091" i="3" s="1"/>
  <c r="O1091" i="3" s="1"/>
  <c r="M625" i="3"/>
  <c r="M920" i="3"/>
  <c r="N920" i="3" s="1"/>
  <c r="O920" i="3" s="1"/>
  <c r="M210" i="3"/>
  <c r="N210" i="3" s="1"/>
  <c r="O210" i="3" s="1"/>
  <c r="M2350" i="3"/>
  <c r="N2350" i="3" s="1"/>
  <c r="O2350" i="3" s="1"/>
  <c r="M897" i="3"/>
  <c r="N897" i="3" s="1"/>
  <c r="O897" i="3" s="1"/>
  <c r="M4393" i="3"/>
  <c r="N4393" i="3" s="1"/>
  <c r="O4393" i="3" s="1"/>
  <c r="M5795" i="3"/>
  <c r="N5795" i="3" s="1"/>
  <c r="O5795" i="3" s="1"/>
  <c r="M2065" i="3"/>
  <c r="N2065" i="3" s="1"/>
  <c r="O2065" i="3" s="1"/>
  <c r="M799" i="3"/>
  <c r="N799" i="3" s="1"/>
  <c r="O799" i="3" s="1"/>
  <c r="M3670" i="3"/>
  <c r="N3670" i="3" s="1"/>
  <c r="O3670" i="3" s="1"/>
  <c r="M3968" i="3"/>
  <c r="N3968" i="3" s="1"/>
  <c r="O3968" i="3" s="1"/>
  <c r="M1354" i="3"/>
  <c r="N1354" i="3" s="1"/>
  <c r="O1354" i="3" s="1"/>
  <c r="M5611" i="3"/>
  <c r="N5611" i="3" s="1"/>
  <c r="O5611" i="3" s="1"/>
  <c r="M648" i="3"/>
  <c r="N648" i="3" s="1"/>
  <c r="O648" i="3" s="1"/>
  <c r="M3212" i="3"/>
  <c r="N3212" i="3" s="1"/>
  <c r="O3212" i="3" s="1"/>
  <c r="M6409" i="3"/>
  <c r="N6409" i="3" s="1"/>
  <c r="O6409" i="3" s="1"/>
  <c r="M5136" i="3"/>
  <c r="M1943" i="3"/>
  <c r="N1943" i="3" s="1"/>
  <c r="O1943" i="3" s="1"/>
  <c r="M3098" i="3"/>
  <c r="N3098" i="3" s="1"/>
  <c r="O3098" i="3" s="1"/>
  <c r="M6131" i="3"/>
  <c r="N6131" i="3" s="1"/>
  <c r="O6131" i="3" s="1"/>
  <c r="M4816" i="3"/>
  <c r="N4816" i="3" s="1"/>
  <c r="O4816" i="3" s="1"/>
  <c r="M4088" i="3"/>
  <c r="N4088" i="3" s="1"/>
  <c r="O4088" i="3" s="1"/>
  <c r="M4995" i="3"/>
  <c r="N4995" i="3" s="1"/>
  <c r="O4995" i="3" s="1"/>
  <c r="M3453" i="3"/>
  <c r="N3453" i="3" s="1"/>
  <c r="O3453" i="3" s="1"/>
  <c r="M1798" i="3"/>
  <c r="N1798" i="3" s="1"/>
  <c r="O1798" i="3" s="1"/>
  <c r="M1141" i="3"/>
  <c r="N1141" i="3" s="1"/>
  <c r="O1141" i="3" s="1"/>
  <c r="M5107" i="3"/>
  <c r="N5107" i="3" s="1"/>
  <c r="O5107" i="3" s="1"/>
  <c r="M1662" i="3"/>
  <c r="N1662" i="3" s="1"/>
  <c r="O1662" i="3" s="1"/>
  <c r="M4198" i="3"/>
  <c r="N4198" i="3" s="1"/>
  <c r="O4198" i="3" s="1"/>
  <c r="M5459" i="3"/>
  <c r="N5459" i="3" s="1"/>
  <c r="O5459" i="3" s="1"/>
  <c r="M1344" i="3"/>
  <c r="N1344" i="3" s="1"/>
  <c r="O1344" i="3" s="1"/>
  <c r="M5593" i="3"/>
  <c r="N5593" i="3" s="1"/>
  <c r="O5593" i="3" s="1"/>
  <c r="M3115" i="3"/>
  <c r="M1385" i="3"/>
  <c r="N1385" i="3" s="1"/>
  <c r="O1385" i="3" s="1"/>
  <c r="M2423" i="3"/>
  <c r="N2423" i="3" s="1"/>
  <c r="O2423" i="3" s="1"/>
  <c r="M6163" i="3"/>
  <c r="N6163" i="3" s="1"/>
  <c r="O6163" i="3" s="1"/>
  <c r="M1161" i="3"/>
  <c r="N1161" i="3" s="1"/>
  <c r="O1161" i="3" s="1"/>
  <c r="M3941" i="3"/>
  <c r="N3941" i="3" s="1"/>
  <c r="O3941" i="3" s="1"/>
  <c r="M3347" i="3"/>
  <c r="N3347" i="3" s="1"/>
  <c r="O3347" i="3" s="1"/>
  <c r="M1139" i="3"/>
  <c r="N1139" i="3" s="1"/>
  <c r="O1139" i="3" s="1"/>
  <c r="M5474" i="3"/>
  <c r="N5474" i="3" s="1"/>
  <c r="O5474" i="3" s="1"/>
  <c r="M236" i="3"/>
  <c r="N236" i="3" s="1"/>
  <c r="O236" i="3" s="1"/>
  <c r="M2800" i="3"/>
  <c r="N2800" i="3" s="1"/>
  <c r="O2800" i="3" s="1"/>
  <c r="M1436" i="3"/>
  <c r="N1436" i="3" s="1"/>
  <c r="O1436" i="3" s="1"/>
  <c r="M815" i="3"/>
  <c r="N815" i="3" s="1"/>
  <c r="O815" i="3" s="1"/>
  <c r="M5771" i="3"/>
  <c r="N5771" i="3" s="1"/>
  <c r="O5771" i="3" s="1"/>
  <c r="M4214" i="3"/>
  <c r="N4214" i="3" s="1"/>
  <c r="O4214" i="3" s="1"/>
  <c r="M5900" i="3"/>
  <c r="N5900" i="3" s="1"/>
  <c r="O5900" i="3" s="1"/>
  <c r="M6343" i="3"/>
  <c r="M3845" i="3"/>
  <c r="N3845" i="3" s="1"/>
  <c r="O3845" i="3" s="1"/>
  <c r="M2726" i="3"/>
  <c r="N2726" i="3" s="1"/>
  <c r="O2726" i="3" s="1"/>
  <c r="M3363" i="3"/>
  <c r="N3363" i="3" s="1"/>
  <c r="O3363" i="3" s="1"/>
  <c r="M1288" i="3"/>
  <c r="N1288" i="3" s="1"/>
  <c r="O1288" i="3" s="1"/>
  <c r="M4586" i="3"/>
  <c r="N4586" i="3" s="1"/>
  <c r="O4586" i="3" s="1"/>
  <c r="M3879" i="3"/>
  <c r="N3879" i="3" s="1"/>
  <c r="O3879" i="3" s="1"/>
  <c r="M475" i="3"/>
  <c r="N475" i="3" s="1"/>
  <c r="O475" i="3" s="1"/>
  <c r="M3799" i="3"/>
  <c r="N3799" i="3" s="1"/>
  <c r="O3799" i="3" s="1"/>
  <c r="M2169" i="3"/>
  <c r="N2169" i="3" s="1"/>
  <c r="O2169" i="3" s="1"/>
  <c r="M614" i="3"/>
  <c r="N614" i="3" s="1"/>
  <c r="O614" i="3" s="1"/>
  <c r="M1829" i="3"/>
  <c r="N1829" i="3" s="1"/>
  <c r="O1829" i="3" s="1"/>
  <c r="M51" i="3"/>
  <c r="N51" i="3" s="1"/>
  <c r="O51" i="3" s="1"/>
  <c r="M463" i="3"/>
  <c r="N463" i="3" s="1"/>
  <c r="O463" i="3" s="1"/>
  <c r="M1615" i="3"/>
  <c r="N1615" i="3" s="1"/>
  <c r="O1615" i="3" s="1"/>
  <c r="M743" i="3"/>
  <c r="N743" i="3" s="1"/>
  <c r="O743" i="3" s="1"/>
  <c r="M4427" i="3"/>
  <c r="M1913" i="3"/>
  <c r="N1913" i="3" s="1"/>
  <c r="O1913" i="3" s="1"/>
  <c r="M699" i="3"/>
  <c r="N699" i="3" s="1"/>
  <c r="O699" i="3" s="1"/>
  <c r="M3681" i="3"/>
  <c r="N3681" i="3" s="1"/>
  <c r="O3681" i="3" s="1"/>
  <c r="M2775" i="3"/>
  <c r="N2775" i="3" s="1"/>
  <c r="O2775" i="3" s="1"/>
  <c r="M5969" i="3"/>
  <c r="N5969" i="3" s="1"/>
  <c r="O5969" i="3" s="1"/>
  <c r="M561" i="3"/>
  <c r="N561" i="3" s="1"/>
  <c r="O561" i="3" s="1"/>
  <c r="M1458" i="3"/>
  <c r="N1458" i="3" s="1"/>
  <c r="O1458" i="3" s="1"/>
  <c r="M3414" i="3"/>
  <c r="N3414" i="3" s="1"/>
  <c r="O3414" i="3" s="1"/>
  <c r="M5052" i="3"/>
  <c r="N5052" i="3" s="1"/>
  <c r="O5052" i="3" s="1"/>
  <c r="M4194" i="3"/>
  <c r="N4194" i="3" s="1"/>
  <c r="O4194" i="3" s="1"/>
  <c r="M5487" i="3"/>
  <c r="N5487" i="3" s="1"/>
  <c r="O5487" i="3" s="1"/>
  <c r="M3360" i="3"/>
  <c r="N3360" i="3" s="1"/>
  <c r="O3360" i="3" s="1"/>
  <c r="M3016" i="3"/>
  <c r="N3016" i="3" s="1"/>
  <c r="O3016" i="3" s="1"/>
  <c r="M3103" i="3"/>
  <c r="N3103" i="3" s="1"/>
  <c r="O3103" i="3" s="1"/>
  <c r="M1330" i="3"/>
  <c r="M259" i="3"/>
  <c r="N259" i="3" s="1"/>
  <c r="O259" i="3" s="1"/>
  <c r="M2062" i="3"/>
  <c r="N2062" i="3" s="1"/>
  <c r="O2062" i="3" s="1"/>
  <c r="M140" i="3"/>
  <c r="N140" i="3" s="1"/>
  <c r="O140" i="3" s="1"/>
  <c r="M4273" i="3"/>
  <c r="N4273" i="3" s="1"/>
  <c r="O4273" i="3" s="1"/>
  <c r="M534" i="3"/>
  <c r="N534" i="3" s="1"/>
  <c r="O534" i="3" s="1"/>
  <c r="M84" i="3"/>
  <c r="N84" i="3" s="1"/>
  <c r="O84" i="3" s="1"/>
  <c r="M5908" i="3"/>
  <c r="N5908" i="3" s="1"/>
  <c r="O5908" i="3" s="1"/>
  <c r="M6042" i="3"/>
  <c r="N6042" i="3" s="1"/>
  <c r="O6042" i="3" s="1"/>
  <c r="M6108" i="3"/>
  <c r="N6108" i="3" s="1"/>
  <c r="O6108" i="3" s="1"/>
  <c r="M4" i="3"/>
  <c r="N4" i="3" s="1"/>
  <c r="O4" i="3" s="1"/>
  <c r="M2498" i="3"/>
  <c r="N2498" i="3" s="1"/>
  <c r="O2498" i="3" s="1"/>
  <c r="M6058" i="3"/>
  <c r="N6058" i="3" s="1"/>
  <c r="O6058" i="3" s="1"/>
  <c r="M5316" i="3"/>
  <c r="N5316" i="3" s="1"/>
  <c r="O5316" i="3" s="1"/>
  <c r="M1927" i="3"/>
  <c r="N1927" i="3" s="1"/>
  <c r="O1927" i="3" s="1"/>
  <c r="M510" i="3"/>
  <c r="N510" i="3" s="1"/>
  <c r="O510" i="3" s="1"/>
  <c r="M5496" i="3"/>
  <c r="M4511" i="3"/>
  <c r="N4511" i="3" s="1"/>
  <c r="O4511" i="3" s="1"/>
  <c r="M5108" i="3"/>
  <c r="N5108" i="3" s="1"/>
  <c r="O5108" i="3" s="1"/>
  <c r="M2391" i="3"/>
  <c r="N2391" i="3" s="1"/>
  <c r="O2391" i="3" s="1"/>
  <c r="M4089" i="3"/>
  <c r="N4089" i="3" s="1"/>
  <c r="O4089" i="3" s="1"/>
  <c r="M1674" i="3"/>
  <c r="N1674" i="3" s="1"/>
  <c r="O1674" i="3" s="1"/>
  <c r="M4143" i="3"/>
  <c r="N4143" i="3" s="1"/>
  <c r="O4143" i="3" s="1"/>
  <c r="M2396" i="3"/>
  <c r="N2396" i="3" s="1"/>
  <c r="O2396" i="3" s="1"/>
  <c r="M4080" i="3"/>
  <c r="N4080" i="3" s="1"/>
  <c r="O4080" i="3" s="1"/>
  <c r="M3148" i="3"/>
  <c r="N3148" i="3" s="1"/>
  <c r="O3148" i="3" s="1"/>
  <c r="M578" i="3"/>
  <c r="N578" i="3" s="1"/>
  <c r="O578" i="3" s="1"/>
  <c r="M170" i="3"/>
  <c r="N170" i="3" s="1"/>
  <c r="O170" i="3" s="1"/>
  <c r="M6091" i="3"/>
  <c r="N6091" i="3" s="1"/>
  <c r="O6091" i="3" s="1"/>
  <c r="M6008" i="3"/>
  <c r="N6008" i="3" s="1"/>
  <c r="O6008" i="3" s="1"/>
  <c r="M2387" i="3"/>
  <c r="N2387" i="3" s="1"/>
  <c r="O2387" i="3" s="1"/>
  <c r="M4484" i="3"/>
  <c r="N4484" i="3" s="1"/>
  <c r="O4484" i="3" s="1"/>
  <c r="M3564" i="3"/>
  <c r="M5980" i="3"/>
  <c r="N5980" i="3" s="1"/>
  <c r="O5980" i="3" s="1"/>
  <c r="M4530" i="3"/>
  <c r="N4530" i="3" s="1"/>
  <c r="O4530" i="3" s="1"/>
  <c r="M5846" i="3"/>
  <c r="N5846" i="3" s="1"/>
  <c r="O5846" i="3" s="1"/>
  <c r="M5269" i="3"/>
  <c r="N5269" i="3" s="1"/>
  <c r="O5269" i="3" s="1"/>
  <c r="M5631" i="3"/>
  <c r="N5631" i="3" s="1"/>
  <c r="O5631" i="3" s="1"/>
  <c r="M2825" i="3"/>
  <c r="N2825" i="3" s="1"/>
  <c r="O2825" i="3" s="1"/>
  <c r="M3464" i="3"/>
  <c r="N3464" i="3" s="1"/>
  <c r="O3464" i="3" s="1"/>
  <c r="M2901" i="3"/>
  <c r="N2901" i="3" s="1"/>
  <c r="O2901" i="3" s="1"/>
  <c r="M2425" i="3"/>
  <c r="N2425" i="3" s="1"/>
  <c r="O2425" i="3" s="1"/>
  <c r="M1041" i="3"/>
  <c r="N1041" i="3" s="1"/>
  <c r="O1041" i="3" s="1"/>
  <c r="M3064" i="3"/>
  <c r="N3064" i="3" s="1"/>
  <c r="O3064" i="3" s="1"/>
  <c r="M5965" i="3"/>
  <c r="N5965" i="3" s="1"/>
  <c r="O5965" i="3" s="1"/>
  <c r="M5497" i="3"/>
  <c r="N5497" i="3" s="1"/>
  <c r="O5497" i="3" s="1"/>
  <c r="M2008" i="3"/>
  <c r="N2008" i="3" s="1"/>
  <c r="O2008" i="3" s="1"/>
  <c r="M6016" i="3"/>
  <c r="N6016" i="3" s="1"/>
  <c r="O6016" i="3" s="1"/>
  <c r="M3065" i="3"/>
  <c r="M4410" i="3"/>
  <c r="N4410" i="3" s="1"/>
  <c r="O4410" i="3" s="1"/>
  <c r="M4630" i="3"/>
  <c r="N4630" i="3" s="1"/>
  <c r="O4630" i="3" s="1"/>
  <c r="M5790" i="3"/>
  <c r="N5790" i="3" s="1"/>
  <c r="O5790" i="3" s="1"/>
  <c r="M3763" i="3"/>
  <c r="N3763" i="3" s="1"/>
  <c r="O3763" i="3" s="1"/>
  <c r="M1171" i="3"/>
  <c r="N1171" i="3" s="1"/>
  <c r="O1171" i="3" s="1"/>
  <c r="M2708" i="3"/>
  <c r="N2708" i="3" s="1"/>
  <c r="O2708" i="3" s="1"/>
  <c r="M3294" i="3"/>
  <c r="N3294" i="3" s="1"/>
  <c r="O3294" i="3" s="1"/>
  <c r="M3457" i="3"/>
  <c r="N3457" i="3" s="1"/>
  <c r="O3457" i="3" s="1"/>
  <c r="M1297" i="3"/>
  <c r="N1297" i="3" s="1"/>
  <c r="O1297" i="3" s="1"/>
  <c r="M5841" i="3"/>
  <c r="N5841" i="3" s="1"/>
  <c r="O5841" i="3" s="1"/>
  <c r="M6086" i="3"/>
  <c r="N6086" i="3" s="1"/>
  <c r="O6086" i="3" s="1"/>
  <c r="M878" i="3"/>
  <c r="N878" i="3" s="1"/>
  <c r="O878" i="3" s="1"/>
  <c r="M3495" i="3"/>
  <c r="N3495" i="3" s="1"/>
  <c r="O3495" i="3" s="1"/>
  <c r="M468" i="3"/>
  <c r="N468" i="3" s="1"/>
  <c r="O468" i="3" s="1"/>
  <c r="M4548" i="3"/>
  <c r="N4548" i="3" s="1"/>
  <c r="O4548" i="3" s="1"/>
  <c r="M1120" i="3"/>
  <c r="M5169" i="3"/>
  <c r="N5169" i="3" s="1"/>
  <c r="O5169" i="3" s="1"/>
  <c r="M387" i="3"/>
  <c r="N387" i="3" s="1"/>
  <c r="O387" i="3" s="1"/>
  <c r="M5887" i="3"/>
  <c r="N5887" i="3" s="1"/>
  <c r="O5887" i="3" s="1"/>
  <c r="M3911" i="3"/>
  <c r="N3911" i="3" s="1"/>
  <c r="O3911" i="3" s="1"/>
  <c r="M928" i="3"/>
  <c r="N928" i="3" s="1"/>
  <c r="O928" i="3" s="1"/>
  <c r="M4466" i="3"/>
  <c r="N4466" i="3" s="1"/>
  <c r="O4466" i="3" s="1"/>
  <c r="M3310" i="3"/>
  <c r="N3310" i="3" s="1"/>
  <c r="O3310" i="3" s="1"/>
  <c r="M3558" i="3"/>
  <c r="N3558" i="3" s="1"/>
  <c r="O3558" i="3" s="1"/>
  <c r="M1884" i="3"/>
  <c r="N1884" i="3" s="1"/>
  <c r="O1884" i="3" s="1"/>
  <c r="M120" i="3"/>
  <c r="N120" i="3" s="1"/>
  <c r="O120" i="3" s="1"/>
  <c r="M3569" i="3"/>
  <c r="N3569" i="3" s="1"/>
  <c r="O3569" i="3" s="1"/>
  <c r="M639" i="3"/>
  <c r="N639" i="3" s="1"/>
  <c r="O639" i="3" s="1"/>
  <c r="M4217" i="3"/>
  <c r="N4217" i="3" s="1"/>
  <c r="O4217" i="3" s="1"/>
  <c r="M5880" i="3"/>
  <c r="N5880" i="3" s="1"/>
  <c r="O5880" i="3" s="1"/>
  <c r="M3305" i="3"/>
  <c r="M2699" i="3"/>
  <c r="N2699" i="3" s="1"/>
  <c r="O2699" i="3" s="1"/>
  <c r="M4556" i="3"/>
  <c r="N4556" i="3" s="1"/>
  <c r="O4556" i="3" s="1"/>
  <c r="M2149" i="3"/>
  <c r="N2149" i="3" s="1"/>
  <c r="O2149" i="3" s="1"/>
  <c r="M4250" i="3"/>
  <c r="N4250" i="3" s="1"/>
  <c r="O4250" i="3" s="1"/>
  <c r="M3247" i="3"/>
  <c r="N3247" i="3" s="1"/>
  <c r="O3247" i="3" s="1"/>
  <c r="M1212" i="3"/>
  <c r="N1212" i="3" s="1"/>
  <c r="O1212" i="3" s="1"/>
  <c r="M4119" i="3"/>
  <c r="N4119" i="3" s="1"/>
  <c r="O4119" i="3" s="1"/>
  <c r="M668" i="3"/>
  <c r="N668" i="3" s="1"/>
  <c r="O668" i="3" s="1"/>
  <c r="M2192" i="3"/>
  <c r="N2192" i="3" s="1"/>
  <c r="O2192" i="3" s="1"/>
  <c r="M6127" i="3"/>
  <c r="N6127" i="3" s="1"/>
  <c r="O6127" i="3" s="1"/>
  <c r="M289" i="3"/>
  <c r="N289" i="3" s="1"/>
  <c r="O289" i="3" s="1"/>
  <c r="M3378" i="3"/>
  <c r="N3378" i="3" s="1"/>
  <c r="O3378" i="3" s="1"/>
  <c r="M1570" i="3"/>
  <c r="N1570" i="3" s="1"/>
  <c r="O1570" i="3" s="1"/>
  <c r="M2374" i="3"/>
  <c r="N2374" i="3" s="1"/>
  <c r="O2374" i="3" s="1"/>
  <c r="M4049" i="3"/>
  <c r="N4049" i="3" s="1"/>
  <c r="O4049" i="3" s="1"/>
  <c r="M5453" i="3"/>
  <c r="M5624" i="3"/>
  <c r="N5624" i="3" s="1"/>
  <c r="O5624" i="3" s="1"/>
  <c r="M2997" i="3"/>
  <c r="N2997" i="3" s="1"/>
  <c r="O2997" i="3" s="1"/>
  <c r="M3470" i="3"/>
  <c r="N3470" i="3" s="1"/>
  <c r="O3470" i="3" s="1"/>
  <c r="M3909" i="3"/>
  <c r="N3909" i="3" s="1"/>
  <c r="O3909" i="3" s="1"/>
  <c r="M1202" i="3"/>
  <c r="N1202" i="3" s="1"/>
  <c r="O1202" i="3" s="1"/>
  <c r="M1638" i="3"/>
  <c r="N1638" i="3" s="1"/>
  <c r="O1638" i="3" s="1"/>
  <c r="M2627" i="3"/>
  <c r="N2627" i="3" s="1"/>
  <c r="O2627" i="3" s="1"/>
  <c r="M4249" i="3"/>
  <c r="N4249" i="3" s="1"/>
  <c r="O4249" i="3" s="1"/>
  <c r="M5711" i="3"/>
  <c r="N5711" i="3" s="1"/>
  <c r="O5711" i="3" s="1"/>
  <c r="M5838" i="3"/>
  <c r="N5838" i="3" s="1"/>
  <c r="O5838" i="3" s="1"/>
  <c r="M5484" i="3"/>
  <c r="N5484" i="3" s="1"/>
  <c r="O5484" i="3" s="1"/>
  <c r="M5003" i="3"/>
  <c r="N5003" i="3" s="1"/>
  <c r="O5003" i="3" s="1"/>
  <c r="M6204" i="3"/>
  <c r="N6204" i="3" s="1"/>
  <c r="O6204" i="3" s="1"/>
  <c r="M1850" i="3"/>
  <c r="N1850" i="3" s="1"/>
  <c r="O1850" i="3" s="1"/>
  <c r="M6104" i="3"/>
  <c r="N6104" i="3" s="1"/>
  <c r="O6104" i="3" s="1"/>
  <c r="M3900" i="3"/>
  <c r="M1984" i="3"/>
  <c r="N1984" i="3" s="1"/>
  <c r="O1984" i="3" s="1"/>
  <c r="M2469" i="3"/>
  <c r="N2469" i="3" s="1"/>
  <c r="O2469" i="3" s="1"/>
  <c r="M4821" i="3"/>
  <c r="N4821" i="3" s="1"/>
  <c r="O4821" i="3" s="1"/>
  <c r="M6026" i="3"/>
  <c r="N6026" i="3" s="1"/>
  <c r="O6026" i="3" s="1"/>
  <c r="M457" i="3"/>
  <c r="N457" i="3" s="1"/>
  <c r="O457" i="3" s="1"/>
  <c r="M2809" i="3"/>
  <c r="N2809" i="3" s="1"/>
  <c r="O2809" i="3" s="1"/>
  <c r="M5511" i="3"/>
  <c r="N5511" i="3" s="1"/>
  <c r="O5511" i="3" s="1"/>
  <c r="M5515" i="3"/>
  <c r="N5515" i="3" s="1"/>
  <c r="O5515" i="3" s="1"/>
  <c r="M6309" i="3"/>
  <c r="N6309" i="3" s="1"/>
  <c r="O6309" i="3" s="1"/>
  <c r="M2804" i="3"/>
  <c r="N2804" i="3" s="1"/>
  <c r="O2804" i="3" s="1"/>
  <c r="M4599" i="3"/>
  <c r="N4599" i="3" s="1"/>
  <c r="O4599" i="3" s="1"/>
  <c r="M394" i="3"/>
  <c r="N394" i="3" s="1"/>
  <c r="O394" i="3" s="1"/>
  <c r="M1747" i="3"/>
  <c r="N1747" i="3" s="1"/>
  <c r="O1747" i="3" s="1"/>
  <c r="M2597" i="3"/>
  <c r="N2597" i="3" s="1"/>
  <c r="O2597" i="3" s="1"/>
  <c r="M4407" i="3"/>
  <c r="N4407" i="3" s="1"/>
  <c r="O4407" i="3" s="1"/>
  <c r="M2695" i="3"/>
  <c r="M1415" i="3"/>
  <c r="N1415" i="3" s="1"/>
  <c r="O1415" i="3" s="1"/>
  <c r="M1168" i="3"/>
  <c r="N1168" i="3" s="1"/>
  <c r="O1168" i="3" s="1"/>
  <c r="M3702" i="3"/>
  <c r="N3702" i="3" s="1"/>
  <c r="O3702" i="3" s="1"/>
  <c r="M6419" i="3"/>
  <c r="N6419" i="3" s="1"/>
  <c r="O6419" i="3" s="1"/>
  <c r="M5502" i="3"/>
  <c r="N5502" i="3" s="1"/>
  <c r="O5502" i="3" s="1"/>
  <c r="M5977" i="3"/>
  <c r="N5977" i="3" s="1"/>
  <c r="O5977" i="3" s="1"/>
  <c r="M5542" i="3"/>
  <c r="N5542" i="3" s="1"/>
  <c r="O5542" i="3" s="1"/>
  <c r="M2518" i="3"/>
  <c r="N2518" i="3" s="1"/>
  <c r="O2518" i="3" s="1"/>
  <c r="M2441" i="3"/>
  <c r="N2441" i="3" s="1"/>
  <c r="O2441" i="3" s="1"/>
  <c r="M3047" i="3"/>
  <c r="N3047" i="3" s="1"/>
  <c r="O3047" i="3" s="1"/>
  <c r="M2531" i="3"/>
  <c r="N2531" i="3" s="1"/>
  <c r="O2531" i="3" s="1"/>
  <c r="M2964" i="3"/>
  <c r="N2964" i="3" s="1"/>
  <c r="O2964" i="3" s="1"/>
  <c r="M5920" i="3"/>
  <c r="N5920" i="3" s="1"/>
  <c r="O5920" i="3" s="1"/>
  <c r="M2478" i="3"/>
  <c r="N2478" i="3" s="1"/>
  <c r="O2478" i="3" s="1"/>
  <c r="M2564" i="3"/>
  <c r="M1941" i="3"/>
  <c r="N1941" i="3" s="1"/>
  <c r="O1941" i="3" s="1"/>
  <c r="M565" i="3"/>
  <c r="N565" i="3" s="1"/>
  <c r="O565" i="3" s="1"/>
  <c r="M1356" i="3"/>
  <c r="N1356" i="3" s="1"/>
  <c r="O1356" i="3" s="1"/>
  <c r="M748" i="3"/>
  <c r="N748" i="3" s="1"/>
  <c r="O748" i="3" s="1"/>
  <c r="M160" i="3"/>
  <c r="N160" i="3" s="1"/>
  <c r="O160" i="3" s="1"/>
  <c r="M487" i="3"/>
  <c r="N487" i="3" s="1"/>
  <c r="O487" i="3" s="1"/>
  <c r="M349" i="3"/>
  <c r="N349" i="3" s="1"/>
  <c r="O349" i="3" s="1"/>
  <c r="M4298" i="3"/>
  <c r="N4298" i="3" s="1"/>
  <c r="O4298" i="3" s="1"/>
  <c r="M1394" i="3"/>
  <c r="N1394" i="3" s="1"/>
  <c r="O1394" i="3" s="1"/>
  <c r="M1562" i="3"/>
  <c r="N1562" i="3" s="1"/>
  <c r="O1562" i="3" s="1"/>
  <c r="M1989" i="3"/>
  <c r="N1989" i="3" s="1"/>
  <c r="O1989" i="3" s="1"/>
  <c r="M3517" i="3"/>
  <c r="N3517" i="3" s="1"/>
  <c r="O3517" i="3" s="1"/>
  <c r="M3533" i="3"/>
  <c r="N3533" i="3" s="1"/>
  <c r="O3533" i="3" s="1"/>
  <c r="M802" i="3"/>
  <c r="N802" i="3" s="1"/>
  <c r="O802" i="3" s="1"/>
  <c r="M4875" i="3"/>
  <c r="N4875" i="3" s="1"/>
  <c r="O4875" i="3" s="1"/>
  <c r="M642" i="3"/>
  <c r="M352" i="3"/>
  <c r="N352" i="3" s="1"/>
  <c r="O352" i="3" s="1"/>
  <c r="M4487" i="3"/>
  <c r="N4487" i="3" s="1"/>
  <c r="O4487" i="3" s="1"/>
  <c r="M6103" i="3"/>
  <c r="N6103" i="3" s="1"/>
  <c r="O6103" i="3" s="1"/>
  <c r="M4515" i="3"/>
  <c r="N4515" i="3" s="1"/>
  <c r="O4515" i="3" s="1"/>
  <c r="M4996" i="3"/>
  <c r="N4996" i="3" s="1"/>
  <c r="O4996" i="3" s="1"/>
  <c r="M4276" i="3"/>
  <c r="N4276" i="3" s="1"/>
  <c r="O4276" i="3" s="1"/>
  <c r="M6024" i="3"/>
  <c r="N6024" i="3" s="1"/>
  <c r="O6024" i="3" s="1"/>
  <c r="M2894" i="3"/>
  <c r="N2894" i="3" s="1"/>
  <c r="O2894" i="3" s="1"/>
  <c r="M978" i="3"/>
  <c r="N978" i="3" s="1"/>
  <c r="O978" i="3" s="1"/>
  <c r="M2735" i="3"/>
  <c r="N2735" i="3" s="1"/>
  <c r="O2735" i="3" s="1"/>
  <c r="M3102" i="3"/>
  <c r="N3102" i="3" s="1"/>
  <c r="O3102" i="3" s="1"/>
  <c r="M588" i="3"/>
  <c r="N588" i="3" s="1"/>
  <c r="O588" i="3" s="1"/>
  <c r="M1290" i="3"/>
  <c r="N1290" i="3" s="1"/>
  <c r="O1290" i="3" s="1"/>
  <c r="M6079" i="3"/>
  <c r="N6079" i="3" s="1"/>
  <c r="O6079" i="3" s="1"/>
  <c r="M6071" i="3"/>
  <c r="N6071" i="3" s="1"/>
  <c r="O6071" i="3" s="1"/>
  <c r="M3984" i="3"/>
  <c r="M5490" i="3"/>
  <c r="N5490" i="3" s="1"/>
  <c r="O5490" i="3" s="1"/>
  <c r="M22" i="3"/>
  <c r="N22" i="3" s="1"/>
  <c r="O22" i="3" s="1"/>
  <c r="M5056" i="3"/>
  <c r="N5056" i="3" s="1"/>
  <c r="O5056" i="3" s="1"/>
  <c r="M2214" i="3"/>
  <c r="N2214" i="3" s="1"/>
  <c r="O2214" i="3" s="1"/>
  <c r="M2717" i="3"/>
  <c r="N2717" i="3" s="1"/>
  <c r="O2717" i="3" s="1"/>
  <c r="M3008" i="3"/>
  <c r="N3008" i="3" s="1"/>
  <c r="O3008" i="3" s="1"/>
  <c r="M6035" i="3"/>
  <c r="N6035" i="3" s="1"/>
  <c r="O6035" i="3" s="1"/>
  <c r="M5089" i="3"/>
  <c r="N5089" i="3" s="1"/>
  <c r="O5089" i="3" s="1"/>
  <c r="M2857" i="3"/>
  <c r="N2857" i="3" s="1"/>
  <c r="O2857" i="3" s="1"/>
  <c r="M6300" i="3"/>
  <c r="N6300" i="3" s="1"/>
  <c r="O6300" i="3" s="1"/>
  <c r="M5199" i="3"/>
  <c r="N5199" i="3" s="1"/>
  <c r="O5199" i="3" s="1"/>
  <c r="M6251" i="3"/>
  <c r="N6251" i="3" s="1"/>
  <c r="O6251" i="3" s="1"/>
  <c r="M547" i="3"/>
  <c r="N547" i="3" s="1"/>
  <c r="O547" i="3" s="1"/>
  <c r="M2630" i="3"/>
  <c r="N2630" i="3" s="1"/>
  <c r="O2630" i="3" s="1"/>
  <c r="M6262" i="3"/>
  <c r="N6262" i="3" s="1"/>
  <c r="O6262" i="3" s="1"/>
  <c r="M4136" i="3"/>
  <c r="M1160" i="3"/>
  <c r="N1160" i="3" s="1"/>
  <c r="O1160" i="3" s="1"/>
  <c r="M2594" i="3"/>
  <c r="N2594" i="3" s="1"/>
  <c r="O2594" i="3" s="1"/>
  <c r="M5642" i="3"/>
  <c r="N5642" i="3" s="1"/>
  <c r="O5642" i="3" s="1"/>
  <c r="M6050" i="3"/>
  <c r="N6050" i="3" s="1"/>
  <c r="O6050" i="3" s="1"/>
  <c r="M4880" i="3"/>
  <c r="N4880" i="3" s="1"/>
  <c r="O4880" i="3" s="1"/>
  <c r="M5427" i="3"/>
  <c r="N5427" i="3" s="1"/>
  <c r="O5427" i="3" s="1"/>
  <c r="M6380" i="3"/>
  <c r="N6380" i="3" s="1"/>
  <c r="O6380" i="3" s="1"/>
  <c r="M6450" i="3"/>
  <c r="N6450" i="3" s="1"/>
  <c r="O6450" i="3" s="1"/>
  <c r="M2853" i="3"/>
  <c r="N2853" i="3" s="1"/>
  <c r="O2853" i="3" s="1"/>
  <c r="M6398" i="3"/>
  <c r="N6398" i="3" s="1"/>
  <c r="O6398" i="3" s="1"/>
  <c r="M11" i="3"/>
  <c r="N11" i="3" s="1"/>
  <c r="O11" i="3" s="1"/>
  <c r="M6030" i="3"/>
  <c r="N6030" i="3" s="1"/>
  <c r="O6030" i="3" s="1"/>
  <c r="M1579" i="3"/>
  <c r="N1579" i="3" s="1"/>
  <c r="O1579" i="3" s="1"/>
  <c r="M3822" i="3"/>
  <c r="N3822" i="3" s="1"/>
  <c r="O3822" i="3" s="1"/>
  <c r="M5600" i="3"/>
  <c r="N5600" i="3" s="1"/>
  <c r="O5600" i="3" s="1"/>
  <c r="M2936" i="3"/>
  <c r="M5748" i="3"/>
  <c r="N5748" i="3" s="1"/>
  <c r="O5748" i="3" s="1"/>
  <c r="M4924" i="3"/>
  <c r="N4924" i="3" s="1"/>
  <c r="O4924" i="3" s="1"/>
  <c r="M2272" i="3"/>
  <c r="N2272" i="3" s="1"/>
  <c r="O2272" i="3" s="1"/>
  <c r="M6298" i="3"/>
  <c r="N6298" i="3" s="1"/>
  <c r="O6298" i="3" s="1"/>
  <c r="M1778" i="3"/>
  <c r="N1778" i="3" s="1"/>
  <c r="O1778" i="3" s="1"/>
  <c r="M2410" i="3"/>
  <c r="N2410" i="3" s="1"/>
  <c r="O2410" i="3" s="1"/>
  <c r="M1537" i="3"/>
  <c r="N1537" i="3" s="1"/>
  <c r="O1537" i="3" s="1"/>
  <c r="M5079" i="3"/>
  <c r="N5079" i="3" s="1"/>
  <c r="O5079" i="3" s="1"/>
  <c r="M3163" i="3"/>
  <c r="N3163" i="3" s="1"/>
  <c r="O3163" i="3" s="1"/>
  <c r="M2228" i="3"/>
  <c r="N2228" i="3" s="1"/>
  <c r="O2228" i="3" s="1"/>
  <c r="M698" i="3"/>
  <c r="N698" i="3" s="1"/>
  <c r="O698" i="3" s="1"/>
  <c r="M123" i="3"/>
  <c r="N123" i="3" s="1"/>
  <c r="O123" i="3" s="1"/>
  <c r="M5012" i="3"/>
  <c r="N5012" i="3" s="1"/>
  <c r="O5012" i="3" s="1"/>
  <c r="M2527" i="3"/>
  <c r="N2527" i="3" s="1"/>
  <c r="O2527" i="3" s="1"/>
  <c r="M3756" i="3"/>
  <c r="N3756" i="3" s="1"/>
  <c r="O3756" i="3" s="1"/>
  <c r="M241" i="3"/>
  <c r="M1761" i="3"/>
  <c r="N1761" i="3" s="1"/>
  <c r="O1761" i="3" s="1"/>
  <c r="M2295" i="3"/>
  <c r="N2295" i="3" s="1"/>
  <c r="O2295" i="3" s="1"/>
  <c r="M70" i="3"/>
  <c r="N70" i="3" s="1"/>
  <c r="O70" i="3" s="1"/>
  <c r="M2175" i="3"/>
  <c r="N2175" i="3" s="1"/>
  <c r="O2175" i="3" s="1"/>
  <c r="M550" i="3"/>
  <c r="N550" i="3" s="1"/>
  <c r="O550" i="3" s="1"/>
  <c r="M3381" i="3"/>
  <c r="N3381" i="3" s="1"/>
  <c r="O3381" i="3" s="1"/>
  <c r="M1794" i="3"/>
  <c r="N1794" i="3" s="1"/>
  <c r="O1794" i="3" s="1"/>
  <c r="M5800" i="3"/>
  <c r="N5800" i="3" s="1"/>
  <c r="O5800" i="3" s="1"/>
  <c r="M1755" i="3"/>
  <c r="N1755" i="3" s="1"/>
  <c r="O1755" i="3" s="1"/>
  <c r="M2267" i="3"/>
  <c r="N2267" i="3" s="1"/>
  <c r="O2267" i="3" s="1"/>
  <c r="M5179" i="3"/>
  <c r="N5179" i="3" s="1"/>
  <c r="O5179" i="3" s="1"/>
  <c r="M6046" i="3"/>
  <c r="N6046" i="3" s="1"/>
  <c r="O6046" i="3" s="1"/>
  <c r="M729" i="3"/>
  <c r="N729" i="3" s="1"/>
  <c r="O729" i="3" s="1"/>
  <c r="M5972" i="3"/>
  <c r="N5972" i="3" s="1"/>
  <c r="O5972" i="3" s="1"/>
  <c r="M6021" i="3"/>
  <c r="N6021" i="3" s="1"/>
  <c r="O6021" i="3" s="1"/>
  <c r="M1110" i="3"/>
  <c r="M4125" i="3"/>
  <c r="N4125" i="3" s="1"/>
  <c r="O4125" i="3" s="1"/>
  <c r="M5131" i="3"/>
  <c r="N5131" i="3" s="1"/>
  <c r="O5131" i="3" s="1"/>
  <c r="M110" i="3"/>
  <c r="N110" i="3" s="1"/>
  <c r="O110" i="3" s="1"/>
  <c r="M6367" i="3"/>
  <c r="N6367" i="3" s="1"/>
  <c r="O6367" i="3" s="1"/>
  <c r="M1605" i="3"/>
  <c r="N1605" i="3" s="1"/>
  <c r="O1605" i="3" s="1"/>
  <c r="M229" i="3"/>
  <c r="N229" i="3" s="1"/>
  <c r="O229" i="3" s="1"/>
  <c r="M548" i="3"/>
  <c r="N548" i="3" s="1"/>
  <c r="O548" i="3" s="1"/>
  <c r="M925" i="3"/>
  <c r="N925" i="3" s="1"/>
  <c r="O925" i="3" s="1"/>
  <c r="M4723" i="3"/>
  <c r="N4723" i="3" s="1"/>
  <c r="O4723" i="3" s="1"/>
  <c r="M276" i="3"/>
  <c r="N276" i="3" s="1"/>
  <c r="O276" i="3" s="1"/>
  <c r="M4126" i="3"/>
  <c r="N4126" i="3" s="1"/>
  <c r="O4126" i="3" s="1"/>
  <c r="M5944" i="3"/>
  <c r="N5944" i="3" s="1"/>
  <c r="O5944" i="3" s="1"/>
  <c r="M4907" i="3"/>
  <c r="N4907" i="3" s="1"/>
  <c r="O4907" i="3" s="1"/>
  <c r="M4817" i="3"/>
  <c r="N4817" i="3" s="1"/>
  <c r="O4817" i="3" s="1"/>
  <c r="M3288" i="3"/>
  <c r="N3288" i="3" s="1"/>
  <c r="O3288" i="3" s="1"/>
  <c r="M5867" i="3"/>
  <c r="M3206" i="3"/>
  <c r="N3206" i="3" s="1"/>
  <c r="O3206" i="3" s="1"/>
  <c r="M4357" i="3"/>
  <c r="N4357" i="3" s="1"/>
  <c r="O4357" i="3" s="1"/>
  <c r="M4733" i="3"/>
  <c r="N4733" i="3" s="1"/>
  <c r="O4733" i="3" s="1"/>
  <c r="M4447" i="3"/>
  <c r="N4447" i="3" s="1"/>
  <c r="O4447" i="3" s="1"/>
  <c r="M6106" i="3"/>
  <c r="N6106" i="3" s="1"/>
  <c r="O6106" i="3" s="1"/>
  <c r="M272" i="3"/>
  <c r="N272" i="3" s="1"/>
  <c r="O272" i="3" s="1"/>
  <c r="M1086" i="3"/>
  <c r="N1086" i="3" s="1"/>
  <c r="O1086" i="3" s="1"/>
  <c r="M2182" i="3"/>
  <c r="N2182" i="3" s="1"/>
  <c r="O2182" i="3" s="1"/>
  <c r="M822" i="3"/>
  <c r="N822" i="3" s="1"/>
  <c r="O822" i="3" s="1"/>
  <c r="M2802" i="3"/>
  <c r="N2802" i="3" s="1"/>
  <c r="O2802" i="3" s="1"/>
  <c r="M5959" i="3"/>
  <c r="N5959" i="3" s="1"/>
  <c r="O5959" i="3" s="1"/>
  <c r="M4413" i="3"/>
  <c r="N4413" i="3" s="1"/>
  <c r="O4413" i="3" s="1"/>
  <c r="M4251" i="3"/>
  <c r="N4251" i="3" s="1"/>
  <c r="O4251" i="3" s="1"/>
  <c r="M2195" i="3"/>
  <c r="N2195" i="3" s="1"/>
  <c r="O2195" i="3" s="1"/>
  <c r="M568" i="3"/>
  <c r="N568" i="3" s="1"/>
  <c r="O568" i="3" s="1"/>
  <c r="M3974" i="3"/>
  <c r="M1881" i="3"/>
  <c r="N1881" i="3" s="1"/>
  <c r="O1881" i="3" s="1"/>
  <c r="M6336" i="3"/>
  <c r="N6336" i="3" s="1"/>
  <c r="O6336" i="3" s="1"/>
  <c r="M5415" i="3"/>
  <c r="N5415" i="3" s="1"/>
  <c r="O5415" i="3" s="1"/>
  <c r="M6286" i="3"/>
  <c r="N6286" i="3" s="1"/>
  <c r="O6286" i="3" s="1"/>
  <c r="M1707" i="3"/>
  <c r="N1707" i="3" s="1"/>
  <c r="O1707" i="3" s="1"/>
  <c r="M1668" i="3"/>
  <c r="N1668" i="3" s="1"/>
  <c r="O1668" i="3" s="1"/>
  <c r="M5021" i="3"/>
  <c r="N5021" i="3" s="1"/>
  <c r="O5021" i="3" s="1"/>
  <c r="M1875" i="3"/>
  <c r="N1875" i="3" s="1"/>
  <c r="O1875" i="3" s="1"/>
  <c r="M1594" i="3"/>
  <c r="N1594" i="3" s="1"/>
  <c r="O1594" i="3" s="1"/>
  <c r="M1331" i="3"/>
  <c r="N1331" i="3" s="1"/>
  <c r="O1331" i="3" s="1"/>
  <c r="M4510" i="3"/>
  <c r="N4510" i="3" s="1"/>
  <c r="O4510" i="3" s="1"/>
  <c r="M3632" i="3"/>
  <c r="N3632" i="3" s="1"/>
  <c r="O3632" i="3" s="1"/>
  <c r="M2513" i="3"/>
  <c r="N2513" i="3" s="1"/>
  <c r="O2513" i="3" s="1"/>
  <c r="M2947" i="3"/>
  <c r="N2947" i="3" s="1"/>
  <c r="O2947" i="3" s="1"/>
  <c r="M643" i="3"/>
  <c r="N643" i="3" s="1"/>
  <c r="O643" i="3" s="1"/>
  <c r="M483" i="3"/>
  <c r="M1039" i="3"/>
  <c r="N1039" i="3" s="1"/>
  <c r="O1039" i="3" s="1"/>
  <c r="M6253" i="3"/>
  <c r="N6253" i="3" s="1"/>
  <c r="O6253" i="3" s="1"/>
  <c r="M640" i="3"/>
  <c r="N640" i="3" s="1"/>
  <c r="O640" i="3" s="1"/>
  <c r="M2379" i="3"/>
  <c r="N2379" i="3" s="1"/>
  <c r="O2379" i="3" s="1"/>
  <c r="M1861" i="3"/>
  <c r="N1861" i="3" s="1"/>
  <c r="O1861" i="3" s="1"/>
  <c r="M2968" i="3"/>
  <c r="N2968" i="3" s="1"/>
  <c r="O2968" i="3" s="1"/>
  <c r="M5805" i="3"/>
  <c r="N5805" i="3" s="1"/>
  <c r="O5805" i="3" s="1"/>
  <c r="M2331" i="3"/>
  <c r="N2331" i="3" s="1"/>
  <c r="O2331" i="3" s="1"/>
  <c r="M1666" i="3"/>
  <c r="N1666" i="3" s="1"/>
  <c r="O1666" i="3" s="1"/>
  <c r="M219" i="3"/>
  <c r="N219" i="3" s="1"/>
  <c r="O219" i="3" s="1"/>
  <c r="M1692" i="3"/>
  <c r="N1692" i="3" s="1"/>
  <c r="O1692" i="3" s="1"/>
  <c r="M1430" i="3"/>
  <c r="N1430" i="3" s="1"/>
  <c r="O1430" i="3" s="1"/>
  <c r="M5875" i="3"/>
  <c r="N5875" i="3" s="1"/>
  <c r="O5875" i="3" s="1"/>
  <c r="M3738" i="3"/>
  <c r="N3738" i="3" s="1"/>
  <c r="O3738" i="3" s="1"/>
  <c r="M2184" i="3"/>
  <c r="N2184" i="3" s="1"/>
  <c r="O2184" i="3" s="1"/>
  <c r="M4329" i="3"/>
  <c r="M4925" i="3"/>
  <c r="N4925" i="3" s="1"/>
  <c r="O4925" i="3" s="1"/>
  <c r="M2961" i="3"/>
  <c r="N2961" i="3" s="1"/>
  <c r="O2961" i="3" s="1"/>
  <c r="M1839" i="3"/>
  <c r="N1839" i="3" s="1"/>
  <c r="O1839" i="3" s="1"/>
  <c r="M1112" i="3"/>
  <c r="N1112" i="3" s="1"/>
  <c r="O1112" i="3" s="1"/>
  <c r="M1693" i="3"/>
  <c r="N1693" i="3" s="1"/>
  <c r="O1693" i="3" s="1"/>
  <c r="M4389" i="3"/>
  <c r="N4389" i="3" s="1"/>
  <c r="O4389" i="3" s="1"/>
  <c r="M1978" i="3"/>
  <c r="N1978" i="3" s="1"/>
  <c r="O1978" i="3" s="1"/>
  <c r="M1838" i="3"/>
  <c r="N1838" i="3" s="1"/>
  <c r="O1838" i="3" s="1"/>
  <c r="M1445" i="3"/>
  <c r="N1445" i="3" s="1"/>
  <c r="O1445" i="3" s="1"/>
  <c r="M2575" i="3"/>
  <c r="N2575" i="3" s="1"/>
  <c r="O2575" i="3" s="1"/>
  <c r="M5685" i="3"/>
  <c r="N5685" i="3" s="1"/>
  <c r="O5685" i="3" s="1"/>
  <c r="M2173" i="3"/>
  <c r="N2173" i="3" s="1"/>
  <c r="O2173" i="3" s="1"/>
  <c r="M2754" i="3"/>
  <c r="N2754" i="3" s="1"/>
  <c r="O2754" i="3" s="1"/>
  <c r="M3413" i="3"/>
  <c r="N3413" i="3" s="1"/>
  <c r="O3413" i="3" s="1"/>
  <c r="M4132" i="3"/>
  <c r="N4132" i="3" s="1"/>
  <c r="O4132" i="3" s="1"/>
  <c r="M2677" i="3"/>
  <c r="M134" i="3"/>
  <c r="N134" i="3" s="1"/>
  <c r="O134" i="3" s="1"/>
  <c r="M4613" i="3"/>
  <c r="N4613" i="3" s="1"/>
  <c r="O4613" i="3" s="1"/>
  <c r="M3536" i="3"/>
  <c r="N3536" i="3" s="1"/>
  <c r="O3536" i="3" s="1"/>
  <c r="M4402" i="3"/>
  <c r="N4402" i="3" s="1"/>
  <c r="O4402" i="3" s="1"/>
  <c r="M2033" i="3"/>
  <c r="N2033" i="3" s="1"/>
  <c r="O2033" i="3" s="1"/>
  <c r="M5633" i="3"/>
  <c r="N5633" i="3" s="1"/>
  <c r="O5633" i="3" s="1"/>
  <c r="M6297" i="3"/>
  <c r="N6297" i="3" s="1"/>
  <c r="O6297" i="3" s="1"/>
  <c r="M605" i="3"/>
  <c r="N605" i="3" s="1"/>
  <c r="O605" i="3" s="1"/>
  <c r="M1966" i="3"/>
  <c r="N1966" i="3" s="1"/>
  <c r="O1966" i="3" s="1"/>
  <c r="M4881" i="3"/>
  <c r="N4881" i="3" s="1"/>
  <c r="O4881" i="3" s="1"/>
  <c r="M5323" i="3"/>
  <c r="N5323" i="3" s="1"/>
  <c r="O5323" i="3" s="1"/>
  <c r="M3742" i="3"/>
  <c r="N3742" i="3" s="1"/>
  <c r="O3742" i="3" s="1"/>
  <c r="M2724" i="3"/>
  <c r="N2724" i="3" s="1"/>
  <c r="O2724" i="3" s="1"/>
  <c r="M4855" i="3"/>
  <c r="N4855" i="3" s="1"/>
  <c r="O4855" i="3" s="1"/>
  <c r="M6107" i="3"/>
  <c r="M4434" i="3"/>
  <c r="N4434" i="3" s="1"/>
  <c r="O4434" i="3" s="1"/>
  <c r="M4065" i="3"/>
  <c r="N4065" i="3" s="1"/>
  <c r="O4065" i="3" s="1"/>
  <c r="M3207" i="3"/>
  <c r="N3207" i="3" s="1"/>
  <c r="O3207" i="3" s="1"/>
  <c r="M1609" i="3"/>
  <c r="N1609" i="3" s="1"/>
  <c r="O1609" i="3" s="1"/>
  <c r="M2834" i="3"/>
  <c r="N2834" i="3" s="1"/>
  <c r="O2834" i="3" s="1"/>
  <c r="M406" i="3"/>
  <c r="N406" i="3" s="1"/>
  <c r="O406" i="3" s="1"/>
  <c r="M367" i="3"/>
  <c r="N367" i="3" s="1"/>
  <c r="O367" i="3" s="1"/>
  <c r="M3612" i="3"/>
  <c r="N3612" i="3" s="1"/>
  <c r="O3612" i="3" s="1"/>
  <c r="M5937" i="3"/>
  <c r="N5937" i="3" s="1"/>
  <c r="O5937" i="3" s="1"/>
  <c r="M1784" i="3"/>
  <c r="N1784" i="3" s="1"/>
  <c r="O1784" i="3" s="1"/>
  <c r="M4043" i="3"/>
  <c r="N4043" i="3" s="1"/>
  <c r="O4043" i="3" s="1"/>
  <c r="M5983" i="3"/>
  <c r="N5983" i="3" s="1"/>
  <c r="O5983" i="3" s="1"/>
  <c r="M4354" i="3"/>
  <c r="N4354" i="3" s="1"/>
  <c r="O4354" i="3" s="1"/>
  <c r="M5743" i="3"/>
  <c r="N5743" i="3" s="1"/>
  <c r="O5743" i="3" s="1"/>
  <c r="M1320" i="3"/>
  <c r="N1320" i="3" s="1"/>
  <c r="O1320" i="3" s="1"/>
  <c r="M1440" i="3"/>
  <c r="M186" i="3"/>
  <c r="N186" i="3" s="1"/>
  <c r="O186" i="3" s="1"/>
  <c r="M4433" i="3"/>
  <c r="N4433" i="3" s="1"/>
  <c r="O4433" i="3" s="1"/>
  <c r="M1625" i="3"/>
  <c r="N1625" i="3" s="1"/>
  <c r="O1625" i="3" s="1"/>
  <c r="M1395" i="3"/>
  <c r="N1395" i="3" s="1"/>
  <c r="O1395" i="3" s="1"/>
  <c r="M257" i="3"/>
  <c r="N257" i="3" s="1"/>
  <c r="O257" i="3" s="1"/>
  <c r="M4486" i="3"/>
  <c r="N4486" i="3" s="1"/>
  <c r="O4486" i="3" s="1"/>
  <c r="M4061" i="3"/>
  <c r="N4061" i="3" s="1"/>
  <c r="O4061" i="3" s="1"/>
  <c r="M3712" i="3"/>
  <c r="N3712" i="3" s="1"/>
  <c r="O3712" i="3" s="1"/>
  <c r="M3652" i="3"/>
  <c r="N3652" i="3" s="1"/>
  <c r="O3652" i="3" s="1"/>
  <c r="M1768" i="3"/>
  <c r="N1768" i="3" s="1"/>
  <c r="O1768" i="3" s="1"/>
  <c r="M5074" i="3"/>
  <c r="N5074" i="3" s="1"/>
  <c r="O5074" i="3" s="1"/>
  <c r="M5776" i="3"/>
  <c r="N5776" i="3" s="1"/>
  <c r="O5776" i="3" s="1"/>
  <c r="M4644" i="3"/>
  <c r="N4644" i="3" s="1"/>
  <c r="O4644" i="3" s="1"/>
  <c r="M2543" i="3"/>
  <c r="N2543" i="3" s="1"/>
  <c r="O2543" i="3" s="1"/>
  <c r="M2831" i="3"/>
  <c r="N2831" i="3" s="1"/>
  <c r="O2831" i="3" s="1"/>
  <c r="M5798" i="3"/>
  <c r="M2401" i="3"/>
  <c r="N2401" i="3" s="1"/>
  <c r="O2401" i="3" s="1"/>
  <c r="M1444" i="3"/>
  <c r="N1444" i="3" s="1"/>
  <c r="O1444" i="3" s="1"/>
  <c r="M4990" i="3"/>
  <c r="N4990" i="3" s="1"/>
  <c r="O4990" i="3" s="1"/>
  <c r="M4507" i="3"/>
  <c r="N4507" i="3" s="1"/>
  <c r="O4507" i="3" s="1"/>
  <c r="M1149" i="3"/>
  <c r="N1149" i="3" s="1"/>
  <c r="O1149" i="3" s="1"/>
  <c r="M5364" i="3"/>
  <c r="N5364" i="3" s="1"/>
  <c r="O5364" i="3" s="1"/>
  <c r="M3382" i="3"/>
  <c r="N3382" i="3" s="1"/>
  <c r="O3382" i="3" s="1"/>
  <c r="M3194" i="3"/>
  <c r="N3194" i="3" s="1"/>
  <c r="O3194" i="3" s="1"/>
  <c r="M2188" i="3"/>
  <c r="N2188" i="3" s="1"/>
  <c r="O2188" i="3" s="1"/>
  <c r="M5409" i="3"/>
  <c r="N5409" i="3" s="1"/>
  <c r="O5409" i="3" s="1"/>
  <c r="M3696" i="3"/>
  <c r="N3696" i="3" s="1"/>
  <c r="O3696" i="3" s="1"/>
  <c r="M5418" i="3"/>
  <c r="N5418" i="3" s="1"/>
  <c r="O5418" i="3" s="1"/>
  <c r="M500" i="3"/>
  <c r="N500" i="3" s="1"/>
  <c r="O500" i="3" s="1"/>
  <c r="M4500" i="3"/>
  <c r="N4500" i="3" s="1"/>
  <c r="O4500" i="3" s="1"/>
  <c r="M1131" i="3"/>
  <c r="N1131" i="3" s="1"/>
  <c r="O1131" i="3" s="1"/>
  <c r="M6429" i="3"/>
  <c r="M1517" i="3"/>
  <c r="N1517" i="3" s="1"/>
  <c r="O1517" i="3" s="1"/>
  <c r="M3601" i="3"/>
  <c r="N3601" i="3" s="1"/>
  <c r="O3601" i="3" s="1"/>
  <c r="M1393" i="3"/>
  <c r="N1393" i="3" s="1"/>
  <c r="O1393" i="3" s="1"/>
  <c r="M5669" i="3"/>
  <c r="N5669" i="3" s="1"/>
  <c r="O5669" i="3" s="1"/>
  <c r="M3945" i="3"/>
  <c r="N3945" i="3" s="1"/>
  <c r="O3945" i="3" s="1"/>
  <c r="M5788" i="3"/>
  <c r="N5788" i="3" s="1"/>
  <c r="O5788" i="3" s="1"/>
  <c r="M1012" i="3"/>
  <c r="N1012" i="3" s="1"/>
  <c r="O1012" i="3" s="1"/>
  <c r="M4608" i="3"/>
  <c r="N4608" i="3" s="1"/>
  <c r="O4608" i="3" s="1"/>
  <c r="M3994" i="3"/>
  <c r="N3994" i="3" s="1"/>
  <c r="O3994" i="3" s="1"/>
  <c r="M4700" i="3"/>
  <c r="N4700" i="3" s="1"/>
  <c r="O4700" i="3" s="1"/>
  <c r="M1289" i="3"/>
  <c r="N1289" i="3" s="1"/>
  <c r="O1289" i="3" s="1"/>
  <c r="M4941" i="3"/>
  <c r="N4941" i="3" s="1"/>
  <c r="O4941" i="3" s="1"/>
  <c r="M3332" i="3"/>
  <c r="N3332" i="3" s="1"/>
  <c r="O3332" i="3" s="1"/>
  <c r="M1870" i="3"/>
  <c r="N1870" i="3" s="1"/>
  <c r="O1870" i="3" s="1"/>
  <c r="M1397" i="3"/>
  <c r="N1397" i="3" s="1"/>
  <c r="O1397" i="3" s="1"/>
  <c r="M4927" i="3"/>
  <c r="M770" i="3"/>
  <c r="N770" i="3" s="1"/>
  <c r="O770" i="3" s="1"/>
  <c r="M4966" i="3"/>
  <c r="N4966" i="3" s="1"/>
  <c r="O4966" i="3" s="1"/>
  <c r="M4978" i="3"/>
  <c r="N4978" i="3" s="1"/>
  <c r="O4978" i="3" s="1"/>
  <c r="M2143" i="3"/>
  <c r="N2143" i="3" s="1"/>
  <c r="O2143" i="3" s="1"/>
  <c r="M4381" i="3"/>
  <c r="N4381" i="3" s="1"/>
  <c r="O4381" i="3" s="1"/>
  <c r="M4766" i="3"/>
  <c r="N4766" i="3" s="1"/>
  <c r="O4766" i="3" s="1"/>
  <c r="M24" i="3"/>
  <c r="N24" i="3" s="1"/>
  <c r="O24" i="3" s="1"/>
  <c r="M5967" i="3"/>
  <c r="N5967" i="3" s="1"/>
  <c r="O5967" i="3" s="1"/>
  <c r="M5130" i="3"/>
  <c r="N5130" i="3" s="1"/>
  <c r="O5130" i="3" s="1"/>
  <c r="M3708" i="3"/>
  <c r="N3708" i="3" s="1"/>
  <c r="O3708" i="3" s="1"/>
  <c r="M987" i="3"/>
  <c r="N987" i="3" s="1"/>
  <c r="O987" i="3" s="1"/>
  <c r="M1404" i="3"/>
  <c r="N1404" i="3" s="1"/>
  <c r="O1404" i="3" s="1"/>
  <c r="M2400" i="3"/>
  <c r="N2400" i="3" s="1"/>
  <c r="O2400" i="3" s="1"/>
  <c r="M3192" i="3"/>
  <c r="N3192" i="3" s="1"/>
  <c r="O3192" i="3" s="1"/>
  <c r="M4471" i="3"/>
  <c r="N4471" i="3" s="1"/>
  <c r="O4471" i="3" s="1"/>
  <c r="M1745" i="3"/>
  <c r="M2863" i="3"/>
  <c r="N2863" i="3" s="1"/>
  <c r="O2863" i="3" s="1"/>
  <c r="M3177" i="3"/>
  <c r="N3177" i="3" s="1"/>
  <c r="O3177" i="3" s="1"/>
  <c r="M4656" i="3"/>
  <c r="N4656" i="3" s="1"/>
  <c r="O4656" i="3" s="1"/>
  <c r="M1940" i="3"/>
  <c r="N1940" i="3" s="1"/>
  <c r="O1940" i="3" s="1"/>
  <c r="M1545" i="3"/>
  <c r="N1545" i="3" s="1"/>
  <c r="O1545" i="3" s="1"/>
  <c r="M5277" i="3"/>
  <c r="N5277" i="3" s="1"/>
  <c r="O5277" i="3" s="1"/>
  <c r="M2817" i="3"/>
  <c r="N2817" i="3" s="1"/>
  <c r="O2817" i="3" s="1"/>
  <c r="M3705" i="3"/>
  <c r="N3705" i="3" s="1"/>
  <c r="O3705" i="3" s="1"/>
  <c r="M1271" i="3"/>
  <c r="N1271" i="3" s="1"/>
  <c r="O1271" i="3" s="1"/>
  <c r="M5283" i="3"/>
  <c r="N5283" i="3" s="1"/>
  <c r="O5283" i="3" s="1"/>
  <c r="M2645" i="3"/>
  <c r="N2645" i="3" s="1"/>
  <c r="O2645" i="3" s="1"/>
  <c r="M4684" i="3"/>
  <c r="N4684" i="3" s="1"/>
  <c r="O4684" i="3" s="1"/>
  <c r="M3808" i="3"/>
  <c r="N3808" i="3" s="1"/>
  <c r="O3808" i="3" s="1"/>
  <c r="M1001" i="3"/>
  <c r="N1001" i="3" s="1"/>
  <c r="O1001" i="3" s="1"/>
  <c r="M174" i="3"/>
  <c r="N174" i="3" s="1"/>
  <c r="O174" i="3" s="1"/>
  <c r="M6269" i="3"/>
  <c r="M575" i="3"/>
  <c r="N575" i="3" s="1"/>
  <c r="O575" i="3" s="1"/>
  <c r="M4304" i="3"/>
  <c r="N4304" i="3" s="1"/>
  <c r="O4304" i="3" s="1"/>
  <c r="M5522" i="3"/>
  <c r="N5522" i="3" s="1"/>
  <c r="O5522" i="3" s="1"/>
  <c r="M1703" i="3"/>
  <c r="N1703" i="3" s="1"/>
  <c r="O1703" i="3" s="1"/>
  <c r="M1541" i="3"/>
  <c r="N1541" i="3" s="1"/>
  <c r="O1541" i="3" s="1"/>
  <c r="M2548" i="3"/>
  <c r="N2548" i="3" s="1"/>
  <c r="O2548" i="3" s="1"/>
  <c r="M1497" i="3"/>
  <c r="N1497" i="3" s="1"/>
  <c r="O1497" i="3" s="1"/>
  <c r="M6342" i="3"/>
  <c r="N6342" i="3" s="1"/>
  <c r="O6342" i="3" s="1"/>
  <c r="M757" i="3"/>
  <c r="N757" i="3" s="1"/>
  <c r="O757" i="3" s="1"/>
  <c r="M3801" i="3"/>
  <c r="N3801" i="3" s="1"/>
  <c r="O3801" i="3" s="1"/>
  <c r="M695" i="3"/>
  <c r="N695" i="3" s="1"/>
  <c r="O695" i="3" s="1"/>
  <c r="M4572" i="3"/>
  <c r="N4572" i="3" s="1"/>
  <c r="O4572" i="3" s="1"/>
  <c r="M5034" i="3"/>
  <c r="N5034" i="3" s="1"/>
  <c r="O5034" i="3" s="1"/>
  <c r="M3128" i="3"/>
  <c r="N3128" i="3" s="1"/>
  <c r="O3128" i="3" s="1"/>
  <c r="M4341" i="3"/>
  <c r="N4341" i="3" s="1"/>
  <c r="O4341" i="3" s="1"/>
  <c r="M4024" i="3"/>
  <c r="M1705" i="3"/>
  <c r="N1705" i="3" s="1"/>
  <c r="O1705" i="3" s="1"/>
  <c r="M1484" i="3"/>
  <c r="N1484" i="3" s="1"/>
  <c r="O1484" i="3" s="1"/>
  <c r="M4607" i="3"/>
  <c r="N4607" i="3" s="1"/>
  <c r="O4607" i="3" s="1"/>
  <c r="M4889" i="3"/>
  <c r="N4889" i="3" s="1"/>
  <c r="O4889" i="3" s="1"/>
  <c r="M1294" i="3"/>
  <c r="N1294" i="3" s="1"/>
  <c r="O1294" i="3" s="1"/>
  <c r="M4891" i="3"/>
  <c r="N4891" i="3" s="1"/>
  <c r="O4891" i="3" s="1"/>
  <c r="M590" i="3"/>
  <c r="N590" i="3" s="1"/>
  <c r="O590" i="3" s="1"/>
  <c r="M1523" i="3"/>
  <c r="N1523" i="3" s="1"/>
  <c r="O1523" i="3" s="1"/>
  <c r="M5688" i="3"/>
  <c r="N5688" i="3" s="1"/>
  <c r="O5688" i="3" s="1"/>
  <c r="M540" i="3"/>
  <c r="N540" i="3" s="1"/>
  <c r="O540" i="3" s="1"/>
  <c r="M4685" i="3"/>
  <c r="N4685" i="3" s="1"/>
  <c r="O4685" i="3" s="1"/>
  <c r="M5749" i="3"/>
  <c r="N5749" i="3" s="1"/>
  <c r="O5749" i="3" s="1"/>
  <c r="M1442" i="3"/>
  <c r="N1442" i="3" s="1"/>
  <c r="O1442" i="3" s="1"/>
  <c r="M356" i="3"/>
  <c r="N356" i="3" s="1"/>
  <c r="O356" i="3" s="1"/>
  <c r="M2712" i="3"/>
  <c r="N2712" i="3" s="1"/>
  <c r="O2712" i="3" s="1"/>
  <c r="M2170" i="3"/>
  <c r="M4152" i="3"/>
  <c r="N4152" i="3" s="1"/>
  <c r="O4152" i="3" s="1"/>
  <c r="M1295" i="3"/>
  <c r="N1295" i="3" s="1"/>
  <c r="O1295" i="3" s="1"/>
  <c r="M17" i="3"/>
  <c r="N17" i="3" s="1"/>
  <c r="O17" i="3" s="1"/>
  <c r="M1006" i="3"/>
  <c r="N1006" i="3" s="1"/>
  <c r="O1006" i="3" s="1"/>
  <c r="M2715" i="3"/>
  <c r="N2715" i="3" s="1"/>
  <c r="O2715" i="3" s="1"/>
  <c r="M4483" i="3"/>
  <c r="N4483" i="3" s="1"/>
  <c r="O4483" i="3" s="1"/>
  <c r="M1617" i="3"/>
  <c r="N1617" i="3" s="1"/>
  <c r="O1617" i="3" s="1"/>
  <c r="M6464" i="3"/>
  <c r="N6464" i="3" s="1"/>
  <c r="O6464" i="3" s="1"/>
  <c r="M2757" i="3"/>
  <c r="N2757" i="3" s="1"/>
  <c r="O2757" i="3" s="1"/>
  <c r="M1073" i="3"/>
  <c r="N1073" i="3" s="1"/>
  <c r="O1073" i="3" s="1"/>
  <c r="M4227" i="3"/>
  <c r="N4227" i="3" s="1"/>
  <c r="O4227" i="3" s="1"/>
  <c r="M5625" i="3"/>
  <c r="N5625" i="3" s="1"/>
  <c r="O5625" i="3" s="1"/>
  <c r="M3898" i="3"/>
  <c r="N3898" i="3" s="1"/>
  <c r="O3898" i="3" s="1"/>
  <c r="M2690" i="3"/>
  <c r="N2690" i="3" s="1"/>
  <c r="O2690" i="3" s="1"/>
  <c r="M2034" i="3"/>
  <c r="N2034" i="3" s="1"/>
  <c r="O2034" i="3" s="1"/>
  <c r="M1329" i="3"/>
  <c r="M3562" i="3"/>
  <c r="N3562" i="3" s="1"/>
  <c r="O3562" i="3" s="1"/>
  <c r="M3314" i="3"/>
  <c r="N3314" i="3" s="1"/>
  <c r="O3314" i="3" s="1"/>
  <c r="M2111" i="3"/>
  <c r="N2111" i="3" s="1"/>
  <c r="O2111" i="3" s="1"/>
  <c r="M2511" i="3"/>
  <c r="N2511" i="3" s="1"/>
  <c r="O2511" i="3" s="1"/>
  <c r="M1327" i="3"/>
  <c r="N1327" i="3" s="1"/>
  <c r="O1327" i="3" s="1"/>
  <c r="M6049" i="3"/>
  <c r="N6049" i="3" s="1"/>
  <c r="O6049" i="3" s="1"/>
  <c r="M2104" i="3"/>
  <c r="N2104" i="3" s="1"/>
  <c r="O2104" i="3" s="1"/>
  <c r="M328" i="3"/>
  <c r="N328" i="3" s="1"/>
  <c r="O328" i="3" s="1"/>
  <c r="M6202" i="3"/>
  <c r="N6202" i="3" s="1"/>
  <c r="O6202" i="3" s="1"/>
  <c r="M1572" i="3"/>
  <c r="N1572" i="3" s="1"/>
  <c r="O1572" i="3" s="1"/>
  <c r="M5253" i="3"/>
  <c r="N5253" i="3" s="1"/>
  <c r="O5253" i="3" s="1"/>
  <c r="M1456" i="3"/>
  <c r="N1456" i="3" s="1"/>
  <c r="O1456" i="3" s="1"/>
  <c r="M1549" i="3"/>
  <c r="N1549" i="3" s="1"/>
  <c r="O1549" i="3" s="1"/>
  <c r="M2269" i="3"/>
  <c r="N2269" i="3" s="1"/>
  <c r="O2269" i="3" s="1"/>
  <c r="M3030" i="3"/>
  <c r="N3030" i="3" s="1"/>
  <c r="O3030" i="3" s="1"/>
  <c r="M1492" i="3"/>
  <c r="M6433" i="3"/>
  <c r="N6433" i="3" s="1"/>
  <c r="O6433" i="3" s="1"/>
  <c r="M3516" i="3"/>
  <c r="N3516" i="3" s="1"/>
  <c r="O3516" i="3" s="1"/>
  <c r="M5772" i="3"/>
  <c r="N5772" i="3" s="1"/>
  <c r="O5772" i="3" s="1"/>
  <c r="M4983" i="3"/>
  <c r="N4983" i="3" s="1"/>
  <c r="O4983" i="3" s="1"/>
  <c r="M5109" i="3"/>
  <c r="N5109" i="3" s="1"/>
  <c r="O5109" i="3" s="1"/>
  <c r="M3972" i="3"/>
  <c r="N3972" i="3" s="1"/>
  <c r="O3972" i="3" s="1"/>
  <c r="M6308" i="3"/>
  <c r="N6308" i="3" s="1"/>
  <c r="O6308" i="3" s="1"/>
  <c r="M1614" i="3"/>
  <c r="N1614" i="3" s="1"/>
  <c r="O1614" i="3" s="1"/>
  <c r="M4137" i="3"/>
  <c r="N4137" i="3" s="1"/>
  <c r="O4137" i="3" s="1"/>
  <c r="M6249" i="3"/>
  <c r="N6249" i="3" s="1"/>
  <c r="O6249" i="3" s="1"/>
  <c r="M3574" i="3"/>
  <c r="N3574" i="3" s="1"/>
  <c r="O3574" i="3" s="1"/>
  <c r="M2694" i="3"/>
  <c r="N2694" i="3" s="1"/>
  <c r="O2694" i="3" s="1"/>
  <c r="M3074" i="3"/>
  <c r="N3074" i="3" s="1"/>
  <c r="O3074" i="3" s="1"/>
  <c r="M2788" i="3"/>
  <c r="N2788" i="3" s="1"/>
  <c r="O2788" i="3" s="1"/>
  <c r="M3520" i="3"/>
  <c r="N3520" i="3" s="1"/>
  <c r="O3520" i="3" s="1"/>
  <c r="M3523" i="3"/>
  <c r="M2941" i="3"/>
  <c r="N2941" i="3" s="1"/>
  <c r="O2941" i="3" s="1"/>
  <c r="M5218" i="3"/>
  <c r="N5218" i="3" s="1"/>
  <c r="O5218" i="3" s="1"/>
  <c r="M2761" i="3"/>
  <c r="N2761" i="3" s="1"/>
  <c r="O2761" i="3" s="1"/>
  <c r="M5881" i="3"/>
  <c r="N5881" i="3" s="1"/>
  <c r="O5881" i="3" s="1"/>
  <c r="M3915" i="3"/>
  <c r="N3915" i="3" s="1"/>
  <c r="O3915" i="3" s="1"/>
  <c r="M566" i="3"/>
  <c r="N566" i="3" s="1"/>
  <c r="O566" i="3" s="1"/>
  <c r="M994" i="3"/>
  <c r="N994" i="3" s="1"/>
  <c r="O994" i="3" s="1"/>
  <c r="M5029" i="3"/>
  <c r="N5029" i="3" s="1"/>
  <c r="O5029" i="3" s="1"/>
  <c r="M4896" i="3"/>
  <c r="N4896" i="3" s="1"/>
  <c r="O4896" i="3" s="1"/>
  <c r="M5216" i="3"/>
  <c r="N5216" i="3" s="1"/>
  <c r="O5216" i="3" s="1"/>
  <c r="M5978" i="3"/>
  <c r="N5978" i="3" s="1"/>
  <c r="O5978" i="3" s="1"/>
  <c r="M1122" i="3"/>
  <c r="N1122" i="3" s="1"/>
  <c r="O1122" i="3" s="1"/>
  <c r="M6439" i="3"/>
  <c r="N6439" i="3" s="1"/>
  <c r="O6439" i="3" s="1"/>
  <c r="M2247" i="3"/>
  <c r="N2247" i="3" s="1"/>
  <c r="O2247" i="3" s="1"/>
  <c r="M6234" i="3"/>
  <c r="N6234" i="3" s="1"/>
  <c r="O6234" i="3" s="1"/>
  <c r="M6442" i="3"/>
  <c r="M4736" i="3"/>
  <c r="N4736" i="3" s="1"/>
  <c r="O4736" i="3" s="1"/>
  <c r="M5884" i="3"/>
  <c r="N5884" i="3" s="1"/>
  <c r="O5884" i="3" s="1"/>
  <c r="M2245" i="3"/>
  <c r="N2245" i="3" s="1"/>
  <c r="O2245" i="3" s="1"/>
  <c r="M3849" i="3"/>
  <c r="N3849" i="3" s="1"/>
  <c r="O3849" i="3" s="1"/>
  <c r="M2710" i="3"/>
  <c r="N2710" i="3" s="1"/>
  <c r="O2710" i="3" s="1"/>
  <c r="M1702" i="3"/>
  <c r="N1702" i="3" s="1"/>
  <c r="O1702" i="3" s="1"/>
  <c r="M4454" i="3"/>
  <c r="N4454" i="3" s="1"/>
  <c r="O4454" i="3" s="1"/>
  <c r="M5926" i="3"/>
  <c r="N5926" i="3" s="1"/>
  <c r="O5926" i="3" s="1"/>
  <c r="M6047" i="3"/>
  <c r="N6047" i="3" s="1"/>
  <c r="O6047" i="3" s="1"/>
  <c r="M1157" i="3"/>
  <c r="N1157" i="3" s="1"/>
  <c r="O1157" i="3" s="1"/>
  <c r="M3210" i="3"/>
  <c r="N3210" i="3" s="1"/>
  <c r="O3210" i="3" s="1"/>
  <c r="M3232" i="3"/>
  <c r="N3232" i="3" s="1"/>
  <c r="O3232" i="3" s="1"/>
  <c r="M5991" i="3"/>
  <c r="N5991" i="3" s="1"/>
  <c r="O5991" i="3" s="1"/>
  <c r="M3116" i="3"/>
  <c r="N3116" i="3" s="1"/>
  <c r="O3116" i="3" s="1"/>
  <c r="M3034" i="3"/>
  <c r="N3034" i="3" s="1"/>
  <c r="O3034" i="3" s="1"/>
  <c r="M3124" i="3"/>
  <c r="M954" i="3"/>
  <c r="N954" i="3" s="1"/>
  <c r="O954" i="3" s="1"/>
  <c r="M3282" i="3"/>
  <c r="N3282" i="3" s="1"/>
  <c r="O3282" i="3" s="1"/>
  <c r="M128" i="3"/>
  <c r="N128" i="3" s="1"/>
  <c r="O128" i="3" s="1"/>
  <c r="M3348" i="3"/>
  <c r="N3348" i="3" s="1"/>
  <c r="O3348" i="3" s="1"/>
  <c r="M2963" i="3"/>
  <c r="N2963" i="3" s="1"/>
  <c r="O2963" i="3" s="1"/>
  <c r="M2243" i="3"/>
  <c r="N2243" i="3" s="1"/>
  <c r="O2243" i="3" s="1"/>
  <c r="M6110" i="3"/>
  <c r="N6110" i="3" s="1"/>
  <c r="O6110" i="3" s="1"/>
  <c r="M3150" i="3"/>
  <c r="N3150" i="3" s="1"/>
  <c r="O3150" i="3" s="1"/>
  <c r="M1119" i="3"/>
  <c r="N1119" i="3" s="1"/>
  <c r="O1119" i="3" s="1"/>
  <c r="M2962" i="3"/>
  <c r="N2962" i="3" s="1"/>
  <c r="O2962" i="3" s="1"/>
  <c r="M956" i="3"/>
  <c r="N956" i="3" s="1"/>
  <c r="O956" i="3" s="1"/>
  <c r="M5025" i="3"/>
  <c r="N5025" i="3" s="1"/>
  <c r="O5025" i="3" s="1"/>
  <c r="M3218" i="3"/>
  <c r="N3218" i="3" s="1"/>
  <c r="O3218" i="3" s="1"/>
  <c r="M370" i="3"/>
  <c r="N370" i="3" s="1"/>
  <c r="O370" i="3" s="1"/>
  <c r="M4287" i="3"/>
  <c r="N4287" i="3" s="1"/>
  <c r="O4287" i="3" s="1"/>
  <c r="M1174" i="3"/>
  <c r="M6414" i="3"/>
  <c r="N6414" i="3" s="1"/>
  <c r="O6414" i="3" s="1"/>
  <c r="M2902" i="3"/>
  <c r="N2902" i="3" s="1"/>
  <c r="O2902" i="3" s="1"/>
  <c r="M5208" i="3"/>
  <c r="N5208" i="3" s="1"/>
  <c r="O5208" i="3" s="1"/>
  <c r="M5938" i="3"/>
  <c r="N5938" i="3" s="1"/>
  <c r="O5938" i="3" s="1"/>
  <c r="M5239" i="3"/>
  <c r="N5239" i="3" s="1"/>
  <c r="O5239" i="3" s="1"/>
  <c r="M4521" i="3"/>
  <c r="N4521" i="3" s="1"/>
  <c r="O4521" i="3" s="1"/>
  <c r="M343" i="3"/>
  <c r="N343" i="3" s="1"/>
  <c r="O343" i="3" s="1"/>
  <c r="M1378" i="3"/>
  <c r="N1378" i="3" s="1"/>
  <c r="O1378" i="3" s="1"/>
  <c r="M6468" i="3"/>
  <c r="N6468" i="3" s="1"/>
  <c r="O6468" i="3" s="1"/>
  <c r="M1184" i="3"/>
  <c r="N1184" i="3" s="1"/>
  <c r="O1184" i="3" s="1"/>
  <c r="M417" i="3"/>
  <c r="N417" i="3" s="1"/>
  <c r="O417" i="3" s="1"/>
  <c r="M5038" i="3"/>
  <c r="N5038" i="3" s="1"/>
  <c r="O5038" i="3" s="1"/>
  <c r="M301" i="3"/>
  <c r="N301" i="3" s="1"/>
  <c r="O301" i="3" s="1"/>
  <c r="M4731" i="3"/>
  <c r="N4731" i="3" s="1"/>
  <c r="O4731" i="3" s="1"/>
  <c r="M5430" i="3"/>
  <c r="N5430" i="3" s="1"/>
  <c r="O5430" i="3" s="1"/>
  <c r="M2429" i="3"/>
  <c r="M5757" i="3"/>
  <c r="N5757" i="3" s="1"/>
  <c r="O5757" i="3" s="1"/>
  <c r="M2847" i="3"/>
  <c r="N2847" i="3" s="1"/>
  <c r="O2847" i="3" s="1"/>
  <c r="M2524" i="3"/>
  <c r="N2524" i="3" s="1"/>
  <c r="O2524" i="3" s="1"/>
  <c r="M5297" i="3"/>
  <c r="N5297" i="3" s="1"/>
  <c r="O5297" i="3" s="1"/>
  <c r="M2896" i="3"/>
  <c r="N2896" i="3" s="1"/>
  <c r="O2896" i="3" s="1"/>
  <c r="M4947" i="3"/>
  <c r="N4947" i="3" s="1"/>
  <c r="O4947" i="3" s="1"/>
  <c r="M946" i="3"/>
  <c r="N946" i="3" s="1"/>
  <c r="O946" i="3" s="1"/>
  <c r="M6401" i="3"/>
  <c r="N6401" i="3" s="1"/>
  <c r="O6401" i="3" s="1"/>
  <c r="M2586" i="3"/>
  <c r="N2586" i="3" s="1"/>
  <c r="O2586" i="3" s="1"/>
  <c r="M6440" i="3"/>
  <c r="N6440" i="3" s="1"/>
  <c r="O6440" i="3" s="1"/>
  <c r="M1982" i="3"/>
  <c r="N1982" i="3" s="1"/>
  <c r="O1982" i="3" s="1"/>
  <c r="M1741" i="3"/>
  <c r="N1741" i="3" s="1"/>
  <c r="O1741" i="3" s="1"/>
  <c r="M1626" i="3"/>
  <c r="N1626" i="3" s="1"/>
  <c r="O1626" i="3" s="1"/>
  <c r="M4590" i="3"/>
  <c r="N4590" i="3" s="1"/>
  <c r="O4590" i="3" s="1"/>
  <c r="M4911" i="3"/>
  <c r="N4911" i="3" s="1"/>
  <c r="O4911" i="3" s="1"/>
  <c r="M1959" i="3"/>
  <c r="M2787" i="3"/>
  <c r="N2787" i="3" s="1"/>
  <c r="O2787" i="3" s="1"/>
  <c r="M1895" i="3"/>
  <c r="N1895" i="3" s="1"/>
  <c r="O1895" i="3" s="1"/>
  <c r="M525" i="3"/>
  <c r="N525" i="3" s="1"/>
  <c r="O525" i="3" s="1"/>
  <c r="M3814" i="3"/>
  <c r="N3814" i="3" s="1"/>
  <c r="O3814" i="3" s="1"/>
  <c r="M93" i="3"/>
  <c r="N93" i="3" s="1"/>
  <c r="O93" i="3" s="1"/>
  <c r="M3346" i="3"/>
  <c r="N3346" i="3" s="1"/>
  <c r="O3346" i="3" s="1"/>
  <c r="M6152" i="3"/>
  <c r="N6152" i="3" s="1"/>
  <c r="O6152" i="3" s="1"/>
  <c r="M4867" i="3"/>
  <c r="N4867" i="3" s="1"/>
  <c r="O4867" i="3" s="1"/>
  <c r="M1568" i="3"/>
  <c r="N1568" i="3" s="1"/>
  <c r="O1568" i="3" s="1"/>
  <c r="M444" i="3"/>
  <c r="N444" i="3" s="1"/>
  <c r="O444" i="3" s="1"/>
  <c r="M1620" i="3"/>
  <c r="N1620" i="3" s="1"/>
  <c r="O1620" i="3" s="1"/>
  <c r="M1551" i="3"/>
  <c r="N1551" i="3" s="1"/>
  <c r="O1551" i="3" s="1"/>
  <c r="M1822" i="3"/>
  <c r="N1822" i="3" s="1"/>
  <c r="O1822" i="3" s="1"/>
  <c r="M1463" i="3"/>
  <c r="N1463" i="3" s="1"/>
  <c r="O1463" i="3" s="1"/>
  <c r="M1107" i="3"/>
  <c r="N1107" i="3" s="1"/>
  <c r="O1107" i="3" s="1"/>
  <c r="M4964" i="3"/>
  <c r="M1688" i="3"/>
  <c r="N1688" i="3" s="1"/>
  <c r="O1688" i="3" s="1"/>
  <c r="M3390" i="3"/>
  <c r="N3390" i="3" s="1"/>
  <c r="O3390" i="3" s="1"/>
  <c r="M3253" i="3"/>
  <c r="N3253" i="3" s="1"/>
  <c r="O3253" i="3" s="1"/>
  <c r="M6382" i="3"/>
  <c r="N6382" i="3" s="1"/>
  <c r="O6382" i="3" s="1"/>
  <c r="M829" i="3"/>
  <c r="N829" i="3" s="1"/>
  <c r="O829" i="3" s="1"/>
  <c r="M3444" i="3"/>
  <c r="N3444" i="3" s="1"/>
  <c r="O3444" i="3" s="1"/>
  <c r="M4225" i="3"/>
  <c r="N4225" i="3" s="1"/>
  <c r="O4225" i="3" s="1"/>
  <c r="M4450" i="3"/>
  <c r="N4450" i="3" s="1"/>
  <c r="O4450" i="3" s="1"/>
  <c r="M807" i="3"/>
  <c r="N807" i="3" s="1"/>
  <c r="O807" i="3" s="1"/>
  <c r="M4538" i="3"/>
  <c r="N4538" i="3" s="1"/>
  <c r="O4538" i="3" s="1"/>
  <c r="M6114" i="3"/>
  <c r="N6114" i="3" s="1"/>
  <c r="O6114" i="3" s="1"/>
  <c r="M1785" i="3"/>
  <c r="N1785" i="3" s="1"/>
  <c r="O1785" i="3" s="1"/>
  <c r="M3256" i="3"/>
  <c r="N3256" i="3" s="1"/>
  <c r="O3256" i="3" s="1"/>
  <c r="M6184" i="3"/>
  <c r="N6184" i="3" s="1"/>
  <c r="O6184" i="3" s="1"/>
  <c r="M438" i="3"/>
  <c r="N438" i="3" s="1"/>
  <c r="O438" i="3" s="1"/>
  <c r="M2010" i="3"/>
  <c r="M2339" i="3"/>
  <c r="N2339" i="3" s="1"/>
  <c r="O2339" i="3" s="1"/>
  <c r="M3190" i="3"/>
  <c r="N3190" i="3" s="1"/>
  <c r="O3190" i="3" s="1"/>
  <c r="M5132" i="3"/>
  <c r="N5132" i="3" s="1"/>
  <c r="O5132" i="3" s="1"/>
  <c r="M4317" i="3"/>
  <c r="N4317" i="3" s="1"/>
  <c r="O4317" i="3" s="1"/>
  <c r="M2025" i="3"/>
  <c r="N2025" i="3" s="1"/>
  <c r="O2025" i="3" s="1"/>
  <c r="M4806" i="3"/>
  <c r="N4806" i="3" s="1"/>
  <c r="O4806" i="3" s="1"/>
  <c r="M163" i="3"/>
  <c r="N163" i="3" s="1"/>
  <c r="O163" i="3" s="1"/>
  <c r="M4823" i="3"/>
  <c r="N4823" i="3" s="1"/>
  <c r="O4823" i="3" s="1"/>
  <c r="M2071" i="3"/>
  <c r="N2071" i="3" s="1"/>
  <c r="O2071" i="3" s="1"/>
  <c r="M3828" i="3"/>
  <c r="N3828" i="3" s="1"/>
  <c r="O3828" i="3" s="1"/>
  <c r="M2638" i="3"/>
  <c r="N2638" i="3" s="1"/>
  <c r="O2638" i="3" s="1"/>
  <c r="M5368" i="3"/>
  <c r="N5368" i="3" s="1"/>
  <c r="O5368" i="3" s="1"/>
  <c r="M315" i="3"/>
  <c r="N315" i="3" s="1"/>
  <c r="O315" i="3" s="1"/>
  <c r="M4849" i="3"/>
  <c r="N4849" i="3" s="1"/>
  <c r="O4849" i="3" s="1"/>
  <c r="M4581" i="3"/>
  <c r="N4581" i="3" s="1"/>
  <c r="O4581" i="3" s="1"/>
  <c r="M4518" i="3"/>
  <c r="M5833" i="3"/>
  <c r="N5833" i="3" s="1"/>
  <c r="O5833" i="3" s="1"/>
  <c r="M4755" i="3"/>
  <c r="N4755" i="3" s="1"/>
  <c r="O4755" i="3" s="1"/>
  <c r="M3391" i="3"/>
  <c r="N3391" i="3" s="1"/>
  <c r="O3391" i="3" s="1"/>
  <c r="M2782" i="3"/>
  <c r="N2782" i="3" s="1"/>
  <c r="O2782" i="3" s="1"/>
  <c r="M624" i="3"/>
  <c r="N624" i="3" s="1"/>
  <c r="O624" i="3" s="1"/>
  <c r="M2455" i="3"/>
  <c r="N2455" i="3" s="1"/>
  <c r="O2455" i="3" s="1"/>
  <c r="M2970" i="3"/>
  <c r="N2970" i="3" s="1"/>
  <c r="O2970" i="3" s="1"/>
  <c r="M4610" i="3"/>
  <c r="N4610" i="3" s="1"/>
  <c r="O4610" i="3" s="1"/>
  <c r="M2468" i="3"/>
  <c r="N2468" i="3" s="1"/>
  <c r="O2468" i="3" s="1"/>
  <c r="M3876" i="3"/>
  <c r="N3876" i="3" s="1"/>
  <c r="O3876" i="3" s="1"/>
  <c r="M1293" i="3"/>
  <c r="N1293" i="3" s="1"/>
  <c r="O1293" i="3" s="1"/>
  <c r="M5695" i="3"/>
  <c r="N5695" i="3" s="1"/>
  <c r="O5695" i="3" s="1"/>
  <c r="M1220" i="3"/>
  <c r="N1220" i="3" s="1"/>
  <c r="O1220" i="3" s="1"/>
  <c r="M5728" i="3"/>
  <c r="N5728" i="3" s="1"/>
  <c r="O5728" i="3" s="1"/>
  <c r="M5722" i="3"/>
  <c r="N5722" i="3" s="1"/>
  <c r="O5722" i="3" s="1"/>
  <c r="M1679" i="3"/>
  <c r="M4457" i="3"/>
  <c r="N4457" i="3" s="1"/>
  <c r="O4457" i="3" s="1"/>
  <c r="M5331" i="3"/>
  <c r="N5331" i="3" s="1"/>
  <c r="O5331" i="3" s="1"/>
  <c r="M4682" i="3"/>
  <c r="N4682" i="3" s="1"/>
  <c r="O4682" i="3" s="1"/>
  <c r="M1061" i="3"/>
  <c r="N1061" i="3" s="1"/>
  <c r="O1061" i="3" s="1"/>
  <c r="M4768" i="3"/>
  <c r="N4768" i="3" s="1"/>
  <c r="O4768" i="3" s="1"/>
  <c r="M5627" i="3"/>
  <c r="N5627" i="3" s="1"/>
  <c r="O5627" i="3" s="1"/>
  <c r="M4612" i="3"/>
  <c r="N4612" i="3" s="1"/>
  <c r="O4612" i="3" s="1"/>
  <c r="M727" i="3"/>
  <c r="N727" i="3" s="1"/>
  <c r="O727" i="3" s="1"/>
  <c r="M1900" i="3"/>
  <c r="N1900" i="3" s="1"/>
  <c r="O1900" i="3" s="1"/>
  <c r="M1020" i="3"/>
  <c r="N1020" i="3" s="1"/>
  <c r="O1020" i="3" s="1"/>
  <c r="M2796" i="3"/>
  <c r="N2796" i="3" s="1"/>
  <c r="O2796" i="3" s="1"/>
  <c r="M4753" i="3"/>
  <c r="N4753" i="3" s="1"/>
  <c r="O4753" i="3" s="1"/>
  <c r="M1261" i="3"/>
  <c r="N1261" i="3" s="1"/>
  <c r="O1261" i="3" s="1"/>
  <c r="M659" i="3"/>
  <c r="N659" i="3" s="1"/>
  <c r="O659" i="3" s="1"/>
  <c r="M3881" i="3"/>
  <c r="N3881" i="3" s="1"/>
  <c r="O3881" i="3" s="1"/>
  <c r="M1224" i="3"/>
  <c r="M3379" i="3"/>
  <c r="N3379" i="3" s="1"/>
  <c r="O3379" i="3" s="1"/>
  <c r="M2822" i="3"/>
  <c r="N2822" i="3" s="1"/>
  <c r="O2822" i="3" s="1"/>
  <c r="M1506" i="3"/>
  <c r="N1506" i="3" s="1"/>
  <c r="O1506" i="3" s="1"/>
  <c r="M683" i="3"/>
  <c r="N683" i="3" s="1"/>
  <c r="O683" i="3" s="1"/>
  <c r="M1733" i="3"/>
  <c r="N1733" i="3" s="1"/>
  <c r="O1733" i="3" s="1"/>
  <c r="M4830" i="3"/>
  <c r="N4830" i="3" s="1"/>
  <c r="O4830" i="3" s="1"/>
  <c r="M4569" i="3"/>
  <c r="N4569" i="3" s="1"/>
  <c r="O4569" i="3" s="1"/>
  <c r="M3796" i="3"/>
  <c r="N3796" i="3" s="1"/>
  <c r="O3796" i="3" s="1"/>
  <c r="M898" i="3"/>
  <c r="N898" i="3" s="1"/>
  <c r="O898" i="3" s="1"/>
  <c r="M3873" i="3"/>
  <c r="N3873" i="3" s="1"/>
  <c r="O3873" i="3" s="1"/>
  <c r="M6291" i="3"/>
  <c r="N6291" i="3" s="1"/>
  <c r="O6291" i="3" s="1"/>
  <c r="M5886" i="3"/>
  <c r="N5886" i="3" s="1"/>
  <c r="O5886" i="3" s="1"/>
  <c r="M5874" i="3"/>
  <c r="N5874" i="3" s="1"/>
  <c r="O5874" i="3" s="1"/>
  <c r="M478" i="3"/>
  <c r="N478" i="3" s="1"/>
  <c r="O478" i="3" s="1"/>
  <c r="M3307" i="3"/>
  <c r="M2634" i="3"/>
  <c r="N2634" i="3" s="1"/>
  <c r="O2634" i="3" s="1"/>
  <c r="M5534" i="3"/>
  <c r="N5534" i="3" s="1"/>
  <c r="O5534" i="3" s="1"/>
  <c r="M4531" i="3"/>
  <c r="N4531" i="3" s="1"/>
  <c r="O4531" i="3" s="1"/>
  <c r="M2746" i="3"/>
  <c r="N2746" i="3" s="1"/>
  <c r="O2746" i="3" s="1"/>
  <c r="M3167" i="3"/>
  <c r="N3167" i="3" s="1"/>
  <c r="O3167" i="3" s="1"/>
  <c r="M5563" i="3"/>
  <c r="N5563" i="3" s="1"/>
  <c r="O5563" i="3" s="1"/>
  <c r="M5049" i="3"/>
  <c r="N5049" i="3" s="1"/>
  <c r="O5049" i="3" s="1"/>
  <c r="M1723" i="3"/>
  <c r="N1723" i="3" s="1"/>
  <c r="O1723" i="3" s="1"/>
  <c r="M4832" i="3"/>
  <c r="N4832" i="3" s="1"/>
  <c r="O4832" i="3" s="1"/>
  <c r="M6284" i="3"/>
  <c r="N6284" i="3" s="1"/>
  <c r="O6284" i="3" s="1"/>
  <c r="M3638" i="3"/>
  <c r="N3638" i="3" s="1"/>
  <c r="O3638" i="3" s="1"/>
  <c r="M2299" i="3"/>
  <c r="N2299" i="3" s="1"/>
  <c r="O2299" i="3" s="1"/>
  <c r="M4959" i="3"/>
  <c r="N4959" i="3" s="1"/>
  <c r="O4959" i="3" s="1"/>
  <c r="M3817" i="3"/>
  <c r="N3817" i="3" s="1"/>
  <c r="O3817" i="3" s="1"/>
  <c r="M2229" i="3"/>
  <c r="M2448" i="3"/>
  <c r="N2448" i="3" s="1"/>
  <c r="O2448" i="3" s="1"/>
  <c r="M600" i="3"/>
  <c r="N600" i="3" s="1"/>
  <c r="O600" i="3" s="1"/>
  <c r="M5541" i="3"/>
  <c r="N5541" i="3" s="1"/>
  <c r="O5541" i="3" s="1"/>
  <c r="M3759" i="3"/>
  <c r="N3759" i="3" s="1"/>
  <c r="O3759" i="3" s="1"/>
  <c r="M4411" i="3"/>
  <c r="N4411" i="3" s="1"/>
  <c r="O4411" i="3" s="1"/>
  <c r="M1914" i="3"/>
  <c r="N1914" i="3" s="1"/>
  <c r="O1914" i="3" s="1"/>
  <c r="M1825" i="3"/>
  <c r="N1825" i="3" s="1"/>
  <c r="O1825" i="3" s="1"/>
  <c r="M4408" i="3"/>
  <c r="N4408" i="3" s="1"/>
  <c r="O4408" i="3" s="1"/>
  <c r="M207" i="3"/>
  <c r="N207" i="3" s="1"/>
  <c r="O207" i="3" s="1"/>
  <c r="M2239" i="3"/>
  <c r="N2239" i="3" s="1"/>
  <c r="O2239" i="3" s="1"/>
  <c r="M1849" i="3"/>
  <c r="N1849" i="3" s="1"/>
  <c r="O1849" i="3" s="1"/>
  <c r="M3460" i="3"/>
  <c r="N3460" i="3" s="1"/>
  <c r="O3460" i="3" s="1"/>
  <c r="M2479" i="3"/>
  <c r="N2479" i="3" s="1"/>
  <c r="O2479" i="3" s="1"/>
  <c r="M6043" i="3"/>
  <c r="N6043" i="3" s="1"/>
  <c r="O6043" i="3" s="1"/>
  <c r="M6328" i="3"/>
  <c r="N6328" i="3" s="1"/>
  <c r="O6328" i="3" s="1"/>
  <c r="M5637" i="3"/>
  <c r="M4019" i="3"/>
  <c r="N4019" i="3" s="1"/>
  <c r="O4019" i="3" s="1"/>
  <c r="M1010" i="3"/>
  <c r="N1010" i="3" s="1"/>
  <c r="O1010" i="3" s="1"/>
  <c r="M3437" i="3"/>
  <c r="N3437" i="3" s="1"/>
  <c r="O3437" i="3" s="1"/>
  <c r="M941" i="3"/>
  <c r="N941" i="3" s="1"/>
  <c r="O941" i="3" s="1"/>
  <c r="M876" i="3"/>
  <c r="N876" i="3" s="1"/>
  <c r="O876" i="3" s="1"/>
  <c r="M5906" i="3"/>
  <c r="N5906" i="3" s="1"/>
  <c r="O5906" i="3" s="1"/>
  <c r="M3316" i="3"/>
  <c r="N3316" i="3" s="1"/>
  <c r="O3316" i="3" s="1"/>
  <c r="M1795" i="3"/>
  <c r="N1795" i="3" s="1"/>
  <c r="O1795" i="3" s="1"/>
  <c r="M5201" i="3"/>
  <c r="N5201" i="3" s="1"/>
  <c r="O5201" i="3" s="1"/>
  <c r="M2490" i="3"/>
  <c r="N2490" i="3" s="1"/>
  <c r="O2490" i="3" s="1"/>
  <c r="M1408" i="3"/>
  <c r="N1408" i="3" s="1"/>
  <c r="O1408" i="3" s="1"/>
  <c r="M862" i="3"/>
  <c r="N862" i="3" s="1"/>
  <c r="O862" i="3" s="1"/>
  <c r="M5591" i="3"/>
  <c r="N5591" i="3" s="1"/>
  <c r="O5591" i="3" s="1"/>
  <c r="M2244" i="3"/>
  <c r="N2244" i="3" s="1"/>
  <c r="O2244" i="3" s="1"/>
  <c r="M4551" i="3"/>
  <c r="N4551" i="3" s="1"/>
  <c r="O4551" i="3" s="1"/>
  <c r="M5171" i="3"/>
  <c r="M4529" i="3"/>
  <c r="N4529" i="3" s="1"/>
  <c r="O4529" i="3" s="1"/>
  <c r="M2251" i="3"/>
  <c r="N2251" i="3" s="1"/>
  <c r="O2251" i="3" s="1"/>
  <c r="M2161" i="3"/>
  <c r="N2161" i="3" s="1"/>
  <c r="O2161" i="3" s="1"/>
  <c r="M5291" i="3"/>
  <c r="N5291" i="3" s="1"/>
  <c r="O5291" i="3" s="1"/>
  <c r="M1301" i="3"/>
  <c r="N1301" i="3" s="1"/>
  <c r="O1301" i="3" s="1"/>
  <c r="M855" i="3"/>
  <c r="N855" i="3" s="1"/>
  <c r="O855" i="3" s="1"/>
  <c r="M5238" i="3"/>
  <c r="N5238" i="3" s="1"/>
  <c r="O5238" i="3" s="1"/>
  <c r="M2621" i="3"/>
  <c r="N2621" i="3" s="1"/>
  <c r="O2621" i="3" s="1"/>
  <c r="M2001" i="3"/>
  <c r="N2001" i="3" s="1"/>
  <c r="O2001" i="3" s="1"/>
  <c r="M376" i="3"/>
  <c r="N376" i="3" s="1"/>
  <c r="O376" i="3" s="1"/>
  <c r="M5843" i="3"/>
  <c r="N5843" i="3" s="1"/>
  <c r="O5843" i="3" s="1"/>
  <c r="M3393" i="3"/>
  <c r="N3393" i="3" s="1"/>
  <c r="O3393" i="3" s="1"/>
  <c r="M2605" i="3"/>
  <c r="N2605" i="3" s="1"/>
  <c r="O2605" i="3" s="1"/>
  <c r="M3300" i="3"/>
  <c r="N3300" i="3" s="1"/>
  <c r="O3300" i="3" s="1"/>
  <c r="M1521" i="3"/>
  <c r="N1521" i="3" s="1"/>
  <c r="O1521" i="3" s="1"/>
  <c r="M1536" i="3"/>
  <c r="M1812" i="3"/>
  <c r="N1812" i="3" s="1"/>
  <c r="O1812" i="3" s="1"/>
  <c r="M1388" i="3"/>
  <c r="N1388" i="3" s="1"/>
  <c r="O1388" i="3" s="1"/>
  <c r="M4999" i="3"/>
  <c r="N4999" i="3" s="1"/>
  <c r="O4999" i="3" s="1"/>
  <c r="M2138" i="3"/>
  <c r="N2138" i="3" s="1"/>
  <c r="O2138" i="3" s="1"/>
  <c r="M2580" i="3"/>
  <c r="N2580" i="3" s="1"/>
  <c r="O2580" i="3" s="1"/>
  <c r="M4014" i="3"/>
  <c r="N4014" i="3" s="1"/>
  <c r="O4014" i="3" s="1"/>
  <c r="M3559" i="3"/>
  <c r="N3559" i="3" s="1"/>
  <c r="O3559" i="3" s="1"/>
  <c r="M3946" i="3"/>
  <c r="N3946" i="3" s="1"/>
  <c r="O3946" i="3" s="1"/>
  <c r="M2205" i="3"/>
  <c r="N2205" i="3" s="1"/>
  <c r="O2205" i="3" s="1"/>
  <c r="M2766" i="3"/>
  <c r="N2766" i="3" s="1"/>
  <c r="O2766" i="3" s="1"/>
  <c r="M1180" i="3"/>
  <c r="N1180" i="3" s="1"/>
  <c r="O1180" i="3" s="1"/>
  <c r="M2407" i="3"/>
  <c r="N2407" i="3" s="1"/>
  <c r="O2407" i="3" s="1"/>
  <c r="M795" i="3"/>
  <c r="N795" i="3" s="1"/>
  <c r="O795" i="3" s="1"/>
  <c r="M5861" i="3"/>
  <c r="N5861" i="3" s="1"/>
  <c r="O5861" i="3" s="1"/>
  <c r="M3340" i="3"/>
  <c r="N3340" i="3" s="1"/>
  <c r="O3340" i="3" s="1"/>
  <c r="M1494" i="3"/>
  <c r="M788" i="3"/>
  <c r="N788" i="3" s="1"/>
  <c r="O788" i="3" s="1"/>
  <c r="M5088" i="3"/>
  <c r="N5088" i="3" s="1"/>
  <c r="O5088" i="3" s="1"/>
  <c r="M5061" i="3"/>
  <c r="N5061" i="3" s="1"/>
  <c r="O5061" i="3" s="1"/>
  <c r="M4836" i="3"/>
  <c r="N4836" i="3" s="1"/>
  <c r="O4836" i="3" s="1"/>
  <c r="M6352" i="3"/>
  <c r="N6352" i="3" s="1"/>
  <c r="O6352" i="3" s="1"/>
  <c r="M1233" i="3"/>
  <c r="N1233" i="3" s="1"/>
  <c r="O1233" i="3" s="1"/>
  <c r="M1500" i="3"/>
  <c r="N1500" i="3" s="1"/>
  <c r="O1500" i="3" s="1"/>
  <c r="M6353" i="3"/>
  <c r="N6353" i="3" s="1"/>
  <c r="O6353" i="3" s="1"/>
  <c r="M5381" i="3"/>
  <c r="N5381" i="3" s="1"/>
  <c r="O5381" i="3" s="1"/>
  <c r="M4501" i="3"/>
  <c r="N4501" i="3" s="1"/>
  <c r="O4501" i="3" s="1"/>
  <c r="M2041" i="3"/>
  <c r="N2041" i="3" s="1"/>
  <c r="O2041" i="3" s="1"/>
  <c r="M3095" i="3"/>
  <c r="N3095" i="3" s="1"/>
  <c r="O3095" i="3" s="1"/>
  <c r="M1520" i="3"/>
  <c r="N1520" i="3" s="1"/>
  <c r="O1520" i="3" s="1"/>
  <c r="M4380" i="3"/>
  <c r="N4380" i="3" s="1"/>
  <c r="O4380" i="3" s="1"/>
  <c r="M1926" i="3"/>
  <c r="N1926" i="3" s="1"/>
  <c r="O1926" i="3" s="1"/>
  <c r="M4356" i="3"/>
  <c r="M2310" i="3"/>
  <c r="N2310" i="3" s="1"/>
  <c r="O2310" i="3" s="1"/>
  <c r="M3472" i="3"/>
  <c r="N3472" i="3" s="1"/>
  <c r="O3472" i="3" s="1"/>
  <c r="M5651" i="3"/>
  <c r="N5651" i="3" s="1"/>
  <c r="O5651" i="3" s="1"/>
  <c r="M1106" i="3"/>
  <c r="N1106" i="3" s="1"/>
  <c r="O1106" i="3" s="1"/>
  <c r="M5015" i="3"/>
  <c r="N5015" i="3" s="1"/>
  <c r="O5015" i="3" s="1"/>
  <c r="M2891" i="3"/>
  <c r="N2891" i="3" s="1"/>
  <c r="O2891" i="3" s="1"/>
  <c r="M3683" i="3"/>
  <c r="N3683" i="3" s="1"/>
  <c r="O3683" i="3" s="1"/>
  <c r="M4181" i="3"/>
  <c r="N4181" i="3" s="1"/>
  <c r="O4181" i="3" s="1"/>
  <c r="M1326" i="3"/>
  <c r="N1326" i="3" s="1"/>
  <c r="O1326" i="3" s="1"/>
  <c r="M1801" i="3"/>
  <c r="N1801" i="3" s="1"/>
  <c r="O1801" i="3" s="1"/>
  <c r="M4113" i="3"/>
  <c r="N4113" i="3" s="1"/>
  <c r="O4113" i="3" s="1"/>
  <c r="M1832" i="3"/>
  <c r="N1832" i="3" s="1"/>
  <c r="O1832" i="3" s="1"/>
  <c r="M4575" i="3"/>
  <c r="N4575" i="3" s="1"/>
  <c r="O4575" i="3" s="1"/>
  <c r="M6246" i="3"/>
  <c r="N6246" i="3" s="1"/>
  <c r="O6246" i="3" s="1"/>
  <c r="M1031" i="3"/>
  <c r="N1031" i="3" s="1"/>
  <c r="O1031" i="3" s="1"/>
  <c r="M6354" i="3"/>
  <c r="M4992" i="3"/>
  <c r="N4992" i="3" s="1"/>
  <c r="O4992" i="3" s="1"/>
  <c r="M1691" i="3"/>
  <c r="N1691" i="3" s="1"/>
  <c r="O1691" i="3" s="1"/>
  <c r="M2462" i="3"/>
  <c r="N2462" i="3" s="1"/>
  <c r="O2462" i="3" s="1"/>
  <c r="M3506" i="3"/>
  <c r="N3506" i="3" s="1"/>
  <c r="O3506" i="3" s="1"/>
  <c r="M2119" i="3"/>
  <c r="N2119" i="3" s="1"/>
  <c r="O2119" i="3" s="1"/>
  <c r="M4831" i="3"/>
  <c r="N4831" i="3" s="1"/>
  <c r="O4831" i="3" s="1"/>
  <c r="M582" i="3"/>
  <c r="N582" i="3" s="1"/>
  <c r="O582" i="3" s="1"/>
  <c r="M5517" i="3"/>
  <c r="N5517" i="3" s="1"/>
  <c r="O5517" i="3" s="1"/>
  <c r="M5285" i="3"/>
  <c r="N5285" i="3" s="1"/>
  <c r="O5285" i="3" s="1"/>
  <c r="M4639" i="3"/>
  <c r="N4639" i="3" s="1"/>
  <c r="O4639" i="3" s="1"/>
  <c r="M5871" i="3"/>
  <c r="N5871" i="3" s="1"/>
  <c r="O5871" i="3" s="1"/>
  <c r="M121" i="3"/>
  <c r="N121" i="3" s="1"/>
  <c r="O121" i="3" s="1"/>
  <c r="M3525" i="3"/>
  <c r="N3525" i="3" s="1"/>
  <c r="O3525" i="3" s="1"/>
  <c r="M4232" i="3"/>
  <c r="N4232" i="3" s="1"/>
  <c r="O4232" i="3" s="1"/>
  <c r="M1410" i="3"/>
  <c r="N1410" i="3" s="1"/>
  <c r="O1410" i="3" s="1"/>
  <c r="M182" i="3"/>
  <c r="M4491" i="3"/>
  <c r="N4491" i="3" s="1"/>
  <c r="O4491" i="3" s="1"/>
  <c r="M4079" i="3"/>
  <c r="N4079" i="3" s="1"/>
  <c r="O4079" i="3" s="1"/>
  <c r="M1369" i="3"/>
  <c r="N1369" i="3" s="1"/>
  <c r="O1369" i="3" s="1"/>
  <c r="M2056" i="3"/>
  <c r="N2056" i="3" s="1"/>
  <c r="O2056" i="3" s="1"/>
  <c r="M2862" i="3"/>
  <c r="N2862" i="3" s="1"/>
  <c r="O2862" i="3" s="1"/>
  <c r="M4270" i="3"/>
  <c r="N4270" i="3" s="1"/>
  <c r="O4270" i="3" s="1"/>
  <c r="M809" i="3"/>
  <c r="N809" i="3" s="1"/>
  <c r="O809" i="3" s="1"/>
  <c r="M3649" i="3"/>
  <c r="N3649" i="3" s="1"/>
  <c r="O3649" i="3" s="1"/>
  <c r="M3259" i="3"/>
  <c r="N3259" i="3" s="1"/>
  <c r="O3259" i="3" s="1"/>
  <c r="M3831" i="3"/>
  <c r="N3831" i="3" s="1"/>
  <c r="O3831" i="3" s="1"/>
  <c r="M3118" i="3"/>
  <c r="N3118" i="3" s="1"/>
  <c r="O3118" i="3" s="1"/>
  <c r="M5209" i="3"/>
  <c r="N5209" i="3" s="1"/>
  <c r="O5209" i="3" s="1"/>
  <c r="M1384" i="3"/>
  <c r="N1384" i="3" s="1"/>
  <c r="O1384" i="3" s="1"/>
  <c r="M69" i="3"/>
  <c r="N69" i="3" s="1"/>
  <c r="O69" i="3" s="1"/>
  <c r="M2355" i="3"/>
  <c r="M861" i="3"/>
  <c r="N861" i="3" s="1"/>
  <c r="O861" i="3" s="1"/>
  <c r="M45" i="3"/>
  <c r="N45" i="3" s="1"/>
  <c r="O45" i="3" s="1"/>
  <c r="M3154" i="3"/>
  <c r="N3154" i="3" s="1"/>
  <c r="O3154" i="3" s="1"/>
  <c r="M5382" i="3"/>
  <c r="N5382" i="3" s="1"/>
  <c r="O5382" i="3" s="1"/>
  <c r="M3530" i="3"/>
  <c r="N3530" i="3" s="1"/>
  <c r="O3530" i="3" s="1"/>
  <c r="M114" i="3"/>
  <c r="N114" i="3" s="1"/>
  <c r="O114" i="3" s="1"/>
  <c r="M6478" i="3"/>
  <c r="N6478" i="3" s="1"/>
  <c r="O6478" i="3" s="1"/>
  <c r="M4331" i="3"/>
  <c r="N4331" i="3" s="1"/>
  <c r="O4331" i="3" s="1"/>
  <c r="M2155" i="3"/>
  <c r="N2155" i="3" s="1"/>
  <c r="O2155" i="3" s="1"/>
  <c r="M5665" i="3"/>
  <c r="N5665" i="3" s="1"/>
  <c r="O5665" i="3" s="1"/>
  <c r="M4197" i="3"/>
  <c r="N4197" i="3" s="1"/>
  <c r="O4197" i="3" s="1"/>
  <c r="M3511" i="3"/>
  <c r="N3511" i="3" s="1"/>
  <c r="O3511" i="3" s="1"/>
  <c r="M5397" i="3"/>
  <c r="N5397" i="3" s="1"/>
  <c r="O5397" i="3" s="1"/>
  <c r="M1504" i="3"/>
  <c r="N1504" i="3" s="1"/>
  <c r="O1504" i="3" s="1"/>
  <c r="M5488" i="3"/>
  <c r="N5488" i="3" s="1"/>
  <c r="O5488" i="3" s="1"/>
  <c r="M5734" i="3"/>
  <c r="M1583" i="3"/>
  <c r="N1583" i="3" s="1"/>
  <c r="O1583" i="3" s="1"/>
  <c r="M1145" i="3"/>
  <c r="N1145" i="3" s="1"/>
  <c r="O1145" i="3" s="1"/>
  <c r="M3099" i="3"/>
  <c r="N3099" i="3" s="1"/>
  <c r="O3099" i="3" s="1"/>
  <c r="M2685" i="3"/>
  <c r="N2685" i="3" s="1"/>
  <c r="O2685" i="3" s="1"/>
  <c r="M5761" i="3"/>
  <c r="N5761" i="3" s="1"/>
  <c r="O5761" i="3" s="1"/>
  <c r="M3315" i="3"/>
  <c r="N3315" i="3" s="1"/>
  <c r="O3315" i="3" s="1"/>
  <c r="M5660" i="3"/>
  <c r="N5660" i="3" s="1"/>
  <c r="O5660" i="3" s="1"/>
  <c r="M4352" i="3"/>
  <c r="N4352" i="3" s="1"/>
  <c r="O4352" i="3" s="1"/>
  <c r="M5981" i="3"/>
  <c r="N5981" i="3" s="1"/>
  <c r="O5981" i="3" s="1"/>
  <c r="M6370" i="3"/>
  <c r="N6370" i="3" s="1"/>
  <c r="O6370" i="3" s="1"/>
  <c r="M329" i="3"/>
  <c r="N329" i="3" s="1"/>
  <c r="O329" i="3" s="1"/>
  <c r="M1586" i="3"/>
  <c r="N1586" i="3" s="1"/>
  <c r="O1586" i="3" s="1"/>
  <c r="M2053" i="3"/>
  <c r="N2053" i="3" s="1"/>
  <c r="O2053" i="3" s="1"/>
  <c r="M2649" i="3"/>
  <c r="N2649" i="3" s="1"/>
  <c r="O2649" i="3" s="1"/>
  <c r="M5694" i="3"/>
  <c r="N5694" i="3" s="1"/>
  <c r="O5694" i="3" s="1"/>
  <c r="M4998" i="3"/>
  <c r="M181" i="3"/>
  <c r="N181" i="3" s="1"/>
  <c r="O181" i="3" s="1"/>
  <c r="M2093" i="3"/>
  <c r="N2093" i="3" s="1"/>
  <c r="O2093" i="3" s="1"/>
  <c r="M2995" i="3"/>
  <c r="N2995" i="3" s="1"/>
  <c r="O2995" i="3" s="1"/>
  <c r="M2583" i="3"/>
  <c r="N2583" i="3" s="1"/>
  <c r="O2583" i="3" s="1"/>
  <c r="M279" i="3"/>
  <c r="N279" i="3" s="1"/>
  <c r="O279" i="3" s="1"/>
  <c r="M4778" i="3"/>
  <c r="N4778" i="3" s="1"/>
  <c r="O4778" i="3" s="1"/>
  <c r="M5119" i="3"/>
  <c r="N5119" i="3" s="1"/>
  <c r="O5119" i="3" s="1"/>
  <c r="M3627" i="3"/>
  <c r="N3627" i="3" s="1"/>
  <c r="O3627" i="3" s="1"/>
  <c r="M2745" i="3"/>
  <c r="N2745" i="3" s="1"/>
  <c r="O2745" i="3" s="1"/>
  <c r="M521" i="3"/>
  <c r="N521" i="3" s="1"/>
  <c r="O521" i="3" s="1"/>
  <c r="M3308" i="3"/>
  <c r="N3308" i="3" s="1"/>
  <c r="O3308" i="3" s="1"/>
  <c r="M3217" i="3"/>
  <c r="N3217" i="3" s="1"/>
  <c r="O3217" i="3" s="1"/>
  <c r="M3783" i="3"/>
  <c r="N3783" i="3" s="1"/>
  <c r="O3783" i="3" s="1"/>
  <c r="M290" i="3"/>
  <c r="N290" i="3" s="1"/>
  <c r="O290" i="3" s="1"/>
  <c r="M3220" i="3"/>
  <c r="N3220" i="3" s="1"/>
  <c r="O3220" i="3" s="1"/>
  <c r="M6101" i="3"/>
  <c r="M5709" i="3"/>
  <c r="N5709" i="3" s="1"/>
  <c r="O5709" i="3" s="1"/>
  <c r="M5060" i="3"/>
  <c r="N5060" i="3" s="1"/>
  <c r="O5060" i="3" s="1"/>
  <c r="M2415" i="3"/>
  <c r="N2415" i="3" s="1"/>
  <c r="O2415" i="3" s="1"/>
  <c r="M3183" i="3"/>
  <c r="N3183" i="3" s="1"/>
  <c r="O3183" i="3" s="1"/>
  <c r="M783" i="3"/>
  <c r="N783" i="3" s="1"/>
  <c r="O783" i="3" s="1"/>
  <c r="M2348" i="3"/>
  <c r="N2348" i="3" s="1"/>
  <c r="O2348" i="3" s="1"/>
  <c r="M3540" i="3"/>
  <c r="N3540" i="3" s="1"/>
  <c r="O3540" i="3" s="1"/>
  <c r="M1124" i="3"/>
  <c r="N1124" i="3" s="1"/>
  <c r="O1124" i="3" s="1"/>
  <c r="M204" i="3"/>
  <c r="N204" i="3" s="1"/>
  <c r="O204" i="3" s="1"/>
  <c r="M1803" i="3"/>
  <c r="N1803" i="3" s="1"/>
  <c r="O1803" i="3" s="1"/>
  <c r="M1598" i="3"/>
  <c r="N1598" i="3" s="1"/>
  <c r="O1598" i="3" s="1"/>
  <c r="M76" i="3"/>
  <c r="N76" i="3" s="1"/>
  <c r="O76" i="3" s="1"/>
  <c r="M4852" i="3"/>
  <c r="N4852" i="3" s="1"/>
  <c r="O4852" i="3" s="1"/>
  <c r="M42" i="3"/>
  <c r="N42" i="3" s="1"/>
  <c r="O42" i="3" s="1"/>
  <c r="M732" i="3"/>
  <c r="N732" i="3" s="1"/>
  <c r="O732" i="3" s="1"/>
  <c r="M2648" i="3"/>
  <c r="M111" i="3"/>
  <c r="N111" i="3" s="1"/>
  <c r="O111" i="3" s="1"/>
  <c r="M5907" i="3"/>
  <c r="N5907" i="3" s="1"/>
  <c r="O5907" i="3" s="1"/>
  <c r="M5505" i="3"/>
  <c r="N5505" i="3" s="1"/>
  <c r="O5505" i="3" s="1"/>
  <c r="M194" i="3"/>
  <c r="N194" i="3" s="1"/>
  <c r="O194" i="3" s="1"/>
  <c r="M6144" i="3"/>
  <c r="N6144" i="3" s="1"/>
  <c r="O6144" i="3" s="1"/>
  <c r="M3007" i="3"/>
  <c r="N3007" i="3" s="1"/>
  <c r="O3007" i="3" s="1"/>
  <c r="M6025" i="3"/>
  <c r="N6025" i="3" s="1"/>
  <c r="O6025" i="3" s="1"/>
  <c r="M5837" i="3"/>
  <c r="N5837" i="3" s="1"/>
  <c r="O5837" i="3" s="1"/>
  <c r="M5439" i="3"/>
  <c r="N5439" i="3" s="1"/>
  <c r="O5439" i="3" s="1"/>
  <c r="M4765" i="3"/>
  <c r="N4765" i="3" s="1"/>
  <c r="O4765" i="3" s="1"/>
  <c r="M1370" i="3"/>
  <c r="N1370" i="3" s="1"/>
  <c r="O1370" i="3" s="1"/>
  <c r="M1711" i="3"/>
  <c r="N1711" i="3" s="1"/>
  <c r="O1711" i="3" s="1"/>
  <c r="M5775" i="3"/>
  <c r="N5775" i="3" s="1"/>
  <c r="O5775" i="3" s="1"/>
  <c r="M3690" i="3"/>
  <c r="N3690" i="3" s="1"/>
  <c r="O3690" i="3" s="1"/>
  <c r="M4025" i="3"/>
  <c r="M44" i="3"/>
  <c r="N44" i="3" s="1"/>
  <c r="O44" i="3" s="1"/>
  <c r="M2730" i="3"/>
  <c r="N2730" i="3" s="1"/>
  <c r="O2730" i="3" s="1"/>
  <c r="M411" i="3"/>
  <c r="N411" i="3" s="1"/>
  <c r="O411" i="3" s="1"/>
  <c r="M4455" i="3"/>
  <c r="N4455" i="3" s="1"/>
  <c r="O4455" i="3" s="1"/>
  <c r="M1675" i="3"/>
  <c r="N1675" i="3" s="1"/>
  <c r="O1675" i="3" s="1"/>
  <c r="M1016" i="3"/>
  <c r="N1016" i="3" s="1"/>
  <c r="O1016" i="3" s="1"/>
  <c r="M2819" i="3"/>
  <c r="N2819" i="3" s="1"/>
  <c r="O2819" i="3" s="1"/>
  <c r="M918" i="3"/>
  <c r="N918" i="3" s="1"/>
  <c r="O918" i="3" s="1"/>
  <c r="M6231" i="3"/>
  <c r="N6231" i="3" s="1"/>
  <c r="O6231" i="3" s="1"/>
  <c r="M3280" i="3"/>
  <c r="N3280" i="3" s="1"/>
  <c r="O3280" i="3" s="1"/>
  <c r="M1894" i="3"/>
  <c r="N1894" i="3" s="1"/>
  <c r="O1894" i="3" s="1"/>
  <c r="M1983" i="3"/>
  <c r="N1983" i="3" s="1"/>
  <c r="O1983" i="3" s="1"/>
  <c r="M2216" i="3"/>
  <c r="N2216" i="3" s="1"/>
  <c r="O2216" i="3" s="1"/>
  <c r="M5037" i="3"/>
  <c r="N5037" i="3" s="1"/>
  <c r="O5037" i="3" s="1"/>
  <c r="M1324" i="3"/>
  <c r="N1324" i="3" s="1"/>
  <c r="O1324" i="3" s="1"/>
  <c r="M5986" i="3"/>
  <c r="M3485" i="3"/>
  <c r="N3485" i="3" s="1"/>
  <c r="O3485" i="3" s="1"/>
  <c r="M3329" i="3"/>
  <c r="N3329" i="3" s="1"/>
  <c r="O3329" i="3" s="1"/>
  <c r="M4294" i="3"/>
  <c r="N4294" i="3" s="1"/>
  <c r="O4294" i="3" s="1"/>
  <c r="M2729" i="3"/>
  <c r="N2729" i="3" s="1"/>
  <c r="O2729" i="3" s="1"/>
  <c r="M4218" i="3"/>
  <c r="N4218" i="3" s="1"/>
  <c r="O4218" i="3" s="1"/>
  <c r="M871" i="3"/>
  <c r="N871" i="3" s="1"/>
  <c r="O871" i="3" s="1"/>
  <c r="M1608" i="3"/>
  <c r="N1608" i="3" s="1"/>
  <c r="O1608" i="3" s="1"/>
  <c r="M2304" i="3"/>
  <c r="N2304" i="3" s="1"/>
  <c r="O2304" i="3" s="1"/>
  <c r="M4810" i="3"/>
  <c r="N4810" i="3" s="1"/>
  <c r="O4810" i="3" s="1"/>
  <c r="M4596" i="3"/>
  <c r="N4596" i="3" s="1"/>
  <c r="O4596" i="3" s="1"/>
  <c r="M179" i="3"/>
  <c r="N179" i="3" s="1"/>
  <c r="O179" i="3" s="1"/>
  <c r="M6181" i="3"/>
  <c r="N6181" i="3" s="1"/>
  <c r="O6181" i="3" s="1"/>
  <c r="M335" i="3"/>
  <c r="N335" i="3" s="1"/>
  <c r="O335" i="3" s="1"/>
  <c r="M3041" i="3"/>
  <c r="N3041" i="3" s="1"/>
  <c r="O3041" i="3" s="1"/>
  <c r="M6005" i="3"/>
  <c r="M3797" i="3"/>
  <c r="N3797" i="3" s="1"/>
  <c r="O3797" i="3" s="1"/>
  <c r="M5760" i="3"/>
  <c r="N5760" i="3" s="1"/>
  <c r="O5760" i="3" s="1"/>
  <c r="M3375" i="3"/>
  <c r="N3375" i="3" s="1"/>
  <c r="O3375" i="3" s="1"/>
  <c r="M2609" i="3"/>
  <c r="N2609" i="3" s="1"/>
  <c r="O2609" i="3" s="1"/>
  <c r="M1552" i="3"/>
  <c r="N1552" i="3" s="1"/>
  <c r="O1552" i="3" s="1"/>
  <c r="M3371" i="3"/>
  <c r="N3371" i="3" s="1"/>
  <c r="O3371" i="3" s="1"/>
  <c r="M965" i="3"/>
  <c r="N965" i="3" s="1"/>
  <c r="O965" i="3" s="1"/>
  <c r="M2390" i="3"/>
  <c r="N2390" i="3" s="1"/>
  <c r="O2390" i="3" s="1"/>
  <c r="M3373" i="3"/>
  <c r="N3373" i="3" s="1"/>
  <c r="O3373" i="3" s="1"/>
  <c r="M234" i="3"/>
  <c r="N234" i="3" s="1"/>
  <c r="O234" i="3" s="1"/>
  <c r="M1303" i="3"/>
  <c r="N1303" i="3" s="1"/>
  <c r="O1303" i="3" s="1"/>
  <c r="M78" i="3"/>
  <c r="N78" i="3" s="1"/>
  <c r="O78" i="3" s="1"/>
  <c r="M5964" i="3"/>
  <c r="N5964" i="3" s="1"/>
  <c r="O5964" i="3" s="1"/>
  <c r="M235" i="3"/>
  <c r="N235" i="3" s="1"/>
  <c r="O235" i="3" s="1"/>
  <c r="M258" i="3"/>
  <c r="N258" i="3" s="1"/>
  <c r="O258" i="3" s="1"/>
  <c r="M5543" i="3"/>
  <c r="M2883" i="3"/>
  <c r="N2883" i="3" s="1"/>
  <c r="O2883" i="3" s="1"/>
  <c r="M3588" i="3"/>
  <c r="N3588" i="3" s="1"/>
  <c r="O3588" i="3" s="1"/>
  <c r="M156" i="3"/>
  <c r="N156" i="3" s="1"/>
  <c r="O156" i="3" s="1"/>
  <c r="M4516" i="3"/>
  <c r="N4516" i="3" s="1"/>
  <c r="O4516" i="3" s="1"/>
  <c r="M856" i="3"/>
  <c r="N856" i="3" s="1"/>
  <c r="O856" i="3" s="1"/>
  <c r="M5106" i="3"/>
  <c r="N5106" i="3" s="1"/>
  <c r="O5106" i="3" s="1"/>
  <c r="M6010" i="3"/>
  <c r="N6010" i="3" s="1"/>
  <c r="O6010" i="3" s="1"/>
  <c r="M3482" i="3"/>
  <c r="N3482" i="3" s="1"/>
  <c r="O3482" i="3" s="1"/>
  <c r="M2563" i="3"/>
  <c r="N2563" i="3" s="1"/>
  <c r="O2563" i="3" s="1"/>
  <c r="M5480" i="3"/>
  <c r="N5480" i="3" s="1"/>
  <c r="O5480" i="3" s="1"/>
  <c r="M6325" i="3"/>
  <c r="N6325" i="3" s="1"/>
  <c r="O6325" i="3" s="1"/>
  <c r="M388" i="3"/>
  <c r="N388" i="3" s="1"/>
  <c r="O388" i="3" s="1"/>
  <c r="M2719" i="3"/>
  <c r="N2719" i="3" s="1"/>
  <c r="O2719" i="3" s="1"/>
  <c r="M6052" i="3"/>
  <c r="N6052" i="3" s="1"/>
  <c r="O6052" i="3" s="1"/>
  <c r="M4010" i="3"/>
  <c r="M1407" i="3"/>
  <c r="N1407" i="3" s="1"/>
  <c r="O1407" i="3" s="1"/>
  <c r="M4972" i="3"/>
  <c r="N4972" i="3" s="1"/>
  <c r="O4972" i="3" s="1"/>
  <c r="M1470" i="3"/>
  <c r="N1470" i="3" s="1"/>
  <c r="O1470" i="3" s="1"/>
  <c r="M781" i="3"/>
  <c r="N781" i="3" s="1"/>
  <c r="O781" i="3" s="1"/>
  <c r="M1490" i="3"/>
  <c r="N1490" i="3" s="1"/>
  <c r="O1490" i="3" s="1"/>
  <c r="M1155" i="3"/>
  <c r="N1155" i="3" s="1"/>
  <c r="O1155" i="3" s="1"/>
  <c r="M2484" i="3"/>
  <c r="N2484" i="3" s="1"/>
  <c r="O2484" i="3" s="1"/>
  <c r="M2224" i="3"/>
  <c r="N2224" i="3" s="1"/>
  <c r="O2224" i="3" s="1"/>
  <c r="M4099" i="3"/>
  <c r="N4099" i="3" s="1"/>
  <c r="O4099" i="3" s="1"/>
  <c r="M1481" i="3"/>
  <c r="N1481" i="3" s="1"/>
  <c r="O1481" i="3" s="1"/>
  <c r="M2012" i="3"/>
  <c r="N2012" i="3" s="1"/>
  <c r="O2012" i="3" s="1"/>
  <c r="M6063" i="3"/>
  <c r="N6063" i="3" s="1"/>
  <c r="O6063" i="3" s="1"/>
  <c r="M5244" i="3"/>
  <c r="N5244" i="3" s="1"/>
  <c r="O5244" i="3" s="1"/>
  <c r="M1710" i="3"/>
  <c r="N1710" i="3" s="1"/>
  <c r="O1710" i="3" s="1"/>
  <c r="M2189" i="3"/>
  <c r="N2189" i="3" s="1"/>
  <c r="O2189" i="3" s="1"/>
  <c r="M6452" i="3"/>
  <c r="M3171" i="3"/>
  <c r="N3171" i="3" s="1"/>
  <c r="O3171" i="3" s="1"/>
  <c r="M1783" i="3"/>
  <c r="N1783" i="3" s="1"/>
  <c r="O1783" i="3" s="1"/>
  <c r="M2747" i="3"/>
  <c r="N2747" i="3" s="1"/>
  <c r="O2747" i="3" s="1"/>
  <c r="M857" i="3"/>
  <c r="N857" i="3" s="1"/>
  <c r="O857" i="3" s="1"/>
  <c r="M3988" i="3"/>
  <c r="N3988" i="3" s="1"/>
  <c r="O3988" i="3" s="1"/>
  <c r="M283" i="3"/>
  <c r="N283" i="3" s="1"/>
  <c r="O283" i="3" s="1"/>
  <c r="M4062" i="3"/>
  <c r="N4062" i="3" s="1"/>
  <c r="O4062" i="3" s="1"/>
  <c r="M6004" i="3"/>
  <c r="N6004" i="3" s="1"/>
  <c r="O6004" i="3" s="1"/>
  <c r="M585" i="3"/>
  <c r="N585" i="3" s="1"/>
  <c r="O585" i="3" s="1"/>
  <c r="M1971" i="3"/>
  <c r="N1971" i="3" s="1"/>
  <c r="O1971" i="3" s="1"/>
  <c r="M3527" i="3"/>
  <c r="N3527" i="3" s="1"/>
  <c r="O3527" i="3" s="1"/>
  <c r="M3891" i="3"/>
  <c r="N3891" i="3" s="1"/>
  <c r="O3891" i="3" s="1"/>
  <c r="M2262" i="3"/>
  <c r="N2262" i="3" s="1"/>
  <c r="O2262" i="3" s="1"/>
  <c r="M517" i="3"/>
  <c r="N517" i="3" s="1"/>
  <c r="O517" i="3" s="1"/>
  <c r="M2753" i="3"/>
  <c r="N2753" i="3" s="1"/>
  <c r="O2753" i="3" s="1"/>
  <c r="M4533" i="3"/>
  <c r="M2581" i="3"/>
  <c r="N2581" i="3" s="1"/>
  <c r="O2581" i="3" s="1"/>
  <c r="M3844" i="3"/>
  <c r="N3844" i="3" s="1"/>
  <c r="O3844" i="3" s="1"/>
  <c r="M5704" i="3"/>
  <c r="N5704" i="3" s="1"/>
  <c r="O5704" i="3" s="1"/>
  <c r="M1462" i="3"/>
  <c r="N1462" i="3" s="1"/>
  <c r="O1462" i="3" s="1"/>
  <c r="M831" i="3"/>
  <c r="N831" i="3" s="1"/>
  <c r="O831" i="3" s="1"/>
  <c r="M1624" i="3"/>
  <c r="N1624" i="3" s="1"/>
  <c r="O1624" i="3" s="1"/>
  <c r="M932" i="3"/>
  <c r="N932" i="3" s="1"/>
  <c r="O932" i="3" s="1"/>
  <c r="M3111" i="3"/>
  <c r="N3111" i="3" s="1"/>
  <c r="O3111" i="3" s="1"/>
  <c r="M71" i="3"/>
  <c r="N71" i="3" s="1"/>
  <c r="O71" i="3" s="1"/>
  <c r="M390" i="3"/>
  <c r="N390" i="3" s="1"/>
  <c r="O390" i="3" s="1"/>
  <c r="M3488" i="3"/>
  <c r="N3488" i="3" s="1"/>
  <c r="O3488" i="3" s="1"/>
  <c r="M1973" i="3"/>
  <c r="N1973" i="3" s="1"/>
  <c r="O1973" i="3" s="1"/>
  <c r="M700" i="3"/>
  <c r="N700" i="3" s="1"/>
  <c r="O700" i="3" s="1"/>
  <c r="M3039" i="3"/>
  <c r="N3039" i="3" s="1"/>
  <c r="O3039" i="3" s="1"/>
  <c r="M749" i="3"/>
  <c r="N749" i="3" s="1"/>
  <c r="O749" i="3" s="1"/>
  <c r="M3641" i="3"/>
  <c r="M3966" i="3"/>
  <c r="N3966" i="3" s="1"/>
  <c r="O3966" i="3" s="1"/>
  <c r="M2238" i="3"/>
  <c r="N2238" i="3" s="1"/>
  <c r="O2238" i="3" s="1"/>
  <c r="M5227" i="3"/>
  <c r="N5227" i="3" s="1"/>
  <c r="O5227" i="3" s="1"/>
  <c r="M1037" i="3"/>
  <c r="N1037" i="3" s="1"/>
  <c r="O1037" i="3" s="1"/>
  <c r="M3551" i="3"/>
  <c r="N3551" i="3" s="1"/>
  <c r="O3551" i="3" s="1"/>
  <c r="M3243" i="3"/>
  <c r="N3243" i="3" s="1"/>
  <c r="O3243" i="3" s="1"/>
  <c r="M4795" i="3"/>
  <c r="N4795" i="3" s="1"/>
  <c r="O4795" i="3" s="1"/>
  <c r="M1097" i="3"/>
  <c r="N1097" i="3" s="1"/>
  <c r="O1097" i="3" s="1"/>
  <c r="M4621" i="3"/>
  <c r="N4621" i="3" s="1"/>
  <c r="O4621" i="3" s="1"/>
  <c r="M4015" i="3"/>
  <c r="N4015" i="3" s="1"/>
  <c r="O4015" i="3" s="1"/>
  <c r="M191" i="3"/>
  <c r="N191" i="3" s="1"/>
  <c r="O191" i="3" s="1"/>
  <c r="M948" i="3"/>
  <c r="N948" i="3" s="1"/>
  <c r="O948" i="3" s="1"/>
  <c r="M1056" i="3"/>
  <c r="N1056" i="3" s="1"/>
  <c r="O1056" i="3" s="1"/>
  <c r="M3295" i="3"/>
  <c r="N3295" i="3" s="1"/>
  <c r="O3295" i="3" s="1"/>
  <c r="M2835" i="3"/>
  <c r="N2835" i="3" s="1"/>
  <c r="O2835" i="3" s="1"/>
  <c r="M2257" i="3"/>
  <c r="M273" i="3"/>
  <c r="N273" i="3" s="1"/>
  <c r="O273" i="3" s="1"/>
  <c r="M3659" i="3"/>
  <c r="N3659" i="3" s="1"/>
  <c r="O3659" i="3" s="1"/>
  <c r="M5330" i="3"/>
  <c r="N5330" i="3" s="1"/>
  <c r="O5330" i="3" s="1"/>
  <c r="M4973" i="3"/>
  <c r="N4973" i="3" s="1"/>
  <c r="O4973" i="3" s="1"/>
  <c r="M716" i="3"/>
  <c r="N716" i="3" s="1"/>
  <c r="O716" i="3" s="1"/>
  <c r="M1362" i="3"/>
  <c r="N1362" i="3" s="1"/>
  <c r="O1362" i="3" s="1"/>
  <c r="M5456" i="3"/>
  <c r="N5456" i="3" s="1"/>
  <c r="O5456" i="3" s="1"/>
  <c r="M874" i="3"/>
  <c r="N874" i="3" s="1"/>
  <c r="O874" i="3" s="1"/>
  <c r="M3748" i="3"/>
  <c r="N3748" i="3" s="1"/>
  <c r="O3748" i="3" s="1"/>
  <c r="M930" i="3"/>
  <c r="N930" i="3" s="1"/>
  <c r="O930" i="3" s="1"/>
  <c r="M982" i="3"/>
  <c r="N982" i="3" s="1"/>
  <c r="O982" i="3" s="1"/>
  <c r="M4824" i="3"/>
  <c r="N4824" i="3" s="1"/>
  <c r="O4824" i="3" s="1"/>
  <c r="M2644" i="3"/>
  <c r="N2644" i="3" s="1"/>
  <c r="O2644" i="3" s="1"/>
  <c r="M1071" i="3"/>
  <c r="N1071" i="3" s="1"/>
  <c r="O1071" i="3" s="1"/>
  <c r="M6413" i="3"/>
  <c r="M432" i="3"/>
  <c r="N432" i="3" s="1"/>
  <c r="O432" i="3" s="1"/>
  <c r="M3365" i="3"/>
  <c r="N3365" i="3" s="1"/>
  <c r="O3365" i="3" s="1"/>
  <c r="M1328" i="3"/>
  <c r="N1328" i="3" s="1"/>
  <c r="O1328" i="3" s="1"/>
  <c r="M3283" i="3"/>
  <c r="N3283" i="3" s="1"/>
  <c r="O3283" i="3" s="1"/>
  <c r="M2271" i="3"/>
  <c r="N2271" i="3" s="1"/>
  <c r="O2271" i="3" s="1"/>
  <c r="M3403" i="3"/>
  <c r="N3403" i="3" s="1"/>
  <c r="O3403" i="3" s="1"/>
  <c r="M826" i="3"/>
  <c r="N826" i="3" s="1"/>
  <c r="O826" i="3" s="1"/>
  <c r="M5641" i="3"/>
  <c r="N5641" i="3" s="1"/>
  <c r="O5641" i="3" s="1"/>
  <c r="M4525" i="3"/>
  <c r="N4525" i="3" s="1"/>
  <c r="O4525" i="3" s="1"/>
  <c r="M3534" i="3"/>
  <c r="N3534" i="3" s="1"/>
  <c r="O3534" i="3" s="1"/>
  <c r="M4687" i="3"/>
  <c r="N4687" i="3" s="1"/>
  <c r="O4687" i="3" s="1"/>
  <c r="M806" i="3"/>
  <c r="N806" i="3" s="1"/>
  <c r="O806" i="3" s="1"/>
  <c r="M6242" i="3"/>
  <c r="N6242" i="3" s="1"/>
  <c r="O6242" i="3" s="1"/>
  <c r="M5777" i="3"/>
  <c r="N5777" i="3" s="1"/>
  <c r="O5777" i="3" s="1"/>
  <c r="M1268" i="3"/>
  <c r="N1268" i="3" s="1"/>
  <c r="O1268" i="3" s="1"/>
  <c r="M5240" i="3"/>
  <c r="M6306" i="3"/>
  <c r="N6306" i="3" s="1"/>
  <c r="O6306" i="3" s="1"/>
  <c r="M3806" i="3"/>
  <c r="N3806" i="3" s="1"/>
  <c r="O3806" i="3" s="1"/>
  <c r="M2672" i="3"/>
  <c r="N2672" i="3" s="1"/>
  <c r="O2672" i="3" s="1"/>
  <c r="M3970" i="3"/>
  <c r="N3970" i="3" s="1"/>
  <c r="O3970" i="3" s="1"/>
  <c r="M418" i="3"/>
  <c r="N418" i="3" s="1"/>
  <c r="O418" i="3" s="1"/>
  <c r="M5649" i="3"/>
  <c r="N5649" i="3" s="1"/>
  <c r="O5649" i="3" s="1"/>
  <c r="M2626" i="3"/>
  <c r="N2626" i="3" s="1"/>
  <c r="O2626" i="3" s="1"/>
  <c r="M2020" i="3"/>
  <c r="N2020" i="3" s="1"/>
  <c r="O2020" i="3" s="1"/>
  <c r="M6126" i="3"/>
  <c r="N6126" i="3" s="1"/>
  <c r="O6126" i="3" s="1"/>
  <c r="M1968" i="3"/>
  <c r="N1968" i="3" s="1"/>
  <c r="O1968" i="3" s="1"/>
  <c r="M2545" i="3"/>
  <c r="N2545" i="3" s="1"/>
  <c r="O2545" i="3" s="1"/>
  <c r="M5585" i="3"/>
  <c r="N5585" i="3" s="1"/>
  <c r="O5585" i="3" s="1"/>
  <c r="M4223" i="3"/>
  <c r="N4223" i="3" s="1"/>
  <c r="O4223" i="3" s="1"/>
  <c r="M957" i="3"/>
  <c r="N957" i="3" s="1"/>
  <c r="O957" i="3" s="1"/>
  <c r="M85" i="3"/>
  <c r="N85" i="3" s="1"/>
  <c r="O85" i="3" s="1"/>
  <c r="M6111" i="3"/>
  <c r="M959" i="3"/>
  <c r="N959" i="3" s="1"/>
  <c r="O959" i="3" s="1"/>
  <c r="M5070" i="3"/>
  <c r="N5070" i="3" s="1"/>
  <c r="O5070" i="3" s="1"/>
  <c r="M1827" i="3"/>
  <c r="N1827" i="3" s="1"/>
  <c r="O1827" i="3" s="1"/>
  <c r="M5150" i="3"/>
  <c r="N5150" i="3" s="1"/>
  <c r="O5150" i="3" s="1"/>
  <c r="M4542" i="3"/>
  <c r="N4542" i="3" s="1"/>
  <c r="O4542" i="3" s="1"/>
  <c r="M1269" i="3"/>
  <c r="N1269" i="3" s="1"/>
  <c r="O1269" i="3" s="1"/>
  <c r="M5295" i="3"/>
  <c r="N5295" i="3" s="1"/>
  <c r="O5295" i="3" s="1"/>
  <c r="M3634" i="3"/>
  <c r="N3634" i="3" s="1"/>
  <c r="O3634" i="3" s="1"/>
  <c r="M5952" i="3"/>
  <c r="N5952" i="3" s="1"/>
  <c r="O5952" i="3" s="1"/>
  <c r="M3957" i="3"/>
  <c r="N3957" i="3" s="1"/>
  <c r="O3957" i="3" s="1"/>
  <c r="M4893" i="3"/>
  <c r="N4893" i="3" s="1"/>
  <c r="O4893" i="3" s="1"/>
  <c r="M5468" i="3"/>
  <c r="N5468" i="3" s="1"/>
  <c r="O5468" i="3" s="1"/>
  <c r="M46" i="3"/>
  <c r="N46" i="3" s="1"/>
  <c r="O46" i="3" s="1"/>
  <c r="M505" i="3"/>
  <c r="N505" i="3" s="1"/>
  <c r="O505" i="3" s="1"/>
  <c r="M5557" i="3"/>
  <c r="N5557" i="3" s="1"/>
  <c r="O5557" i="3" s="1"/>
  <c r="M4660" i="3"/>
  <c r="M5742" i="3"/>
  <c r="N5742" i="3" s="1"/>
  <c r="O5742" i="3" s="1"/>
  <c r="M1302" i="3"/>
  <c r="N1302" i="3" s="1"/>
  <c r="O1302" i="3" s="1"/>
  <c r="M4087" i="3"/>
  <c r="N4087" i="3" s="1"/>
  <c r="O4087" i="3" s="1"/>
  <c r="M1656" i="3"/>
  <c r="N1656" i="3" s="1"/>
  <c r="O1656" i="3" s="1"/>
  <c r="M3052" i="3"/>
  <c r="N3052" i="3" s="1"/>
  <c r="O3052" i="3" s="1"/>
  <c r="M841" i="3"/>
  <c r="N841" i="3" s="1"/>
  <c r="O841" i="3" s="1"/>
  <c r="M5684" i="3"/>
  <c r="N5684" i="3" s="1"/>
  <c r="O5684" i="3" s="1"/>
  <c r="M4395" i="3"/>
  <c r="N4395" i="3" s="1"/>
  <c r="O4395" i="3" s="1"/>
  <c r="M1819" i="3"/>
  <c r="N1819" i="3" s="1"/>
  <c r="O1819" i="3" s="1"/>
  <c r="M917" i="3"/>
  <c r="N917" i="3" s="1"/>
  <c r="O917" i="3" s="1"/>
  <c r="M737" i="3"/>
  <c r="N737" i="3" s="1"/>
  <c r="O737" i="3" s="1"/>
  <c r="M4205" i="3"/>
  <c r="N4205" i="3" s="1"/>
  <c r="O4205" i="3" s="1"/>
  <c r="M6321" i="3"/>
  <c r="N6321" i="3" s="1"/>
  <c r="O6321" i="3" s="1"/>
  <c r="M5139" i="3"/>
  <c r="N5139" i="3" s="1"/>
  <c r="O5139" i="3" s="1"/>
  <c r="M4767" i="3"/>
  <c r="N4767" i="3" s="1"/>
  <c r="O4767" i="3" s="1"/>
  <c r="M4944" i="3"/>
  <c r="M6259" i="3"/>
  <c r="N6259" i="3" s="1"/>
  <c r="O6259" i="3" s="1"/>
  <c r="M66" i="3"/>
  <c r="N66" i="3" s="1"/>
  <c r="O66" i="3" s="1"/>
  <c r="M763" i="3"/>
  <c r="N763" i="3" s="1"/>
  <c r="O763" i="3" s="1"/>
  <c r="M911" i="3"/>
  <c r="N911" i="3" s="1"/>
  <c r="O911" i="3" s="1"/>
  <c r="M3165" i="3"/>
  <c r="N3165" i="3" s="1"/>
  <c r="O3165" i="3" s="1"/>
  <c r="M5116" i="3"/>
  <c r="N5116" i="3" s="1"/>
  <c r="O5116" i="3" s="1"/>
  <c r="M4919" i="3"/>
  <c r="N4919" i="3" s="1"/>
  <c r="O4919" i="3" s="1"/>
  <c r="M5349" i="3"/>
  <c r="N5349" i="3" s="1"/>
  <c r="O5349" i="3" s="1"/>
  <c r="M297" i="3"/>
  <c r="N297" i="3" s="1"/>
  <c r="O297" i="3" s="1"/>
  <c r="M1582" i="3"/>
  <c r="N1582" i="3" s="1"/>
  <c r="O1582" i="3" s="1"/>
  <c r="M2088" i="3"/>
  <c r="N2088" i="3" s="1"/>
  <c r="O2088" i="3" s="1"/>
  <c r="M5814" i="3"/>
  <c r="N5814" i="3" s="1"/>
  <c r="O5814" i="3" s="1"/>
  <c r="M399" i="3"/>
  <c r="N399" i="3" s="1"/>
  <c r="O399" i="3" s="1"/>
  <c r="M6388" i="3"/>
  <c r="N6388" i="3" s="1"/>
  <c r="O6388" i="3" s="1"/>
  <c r="M717" i="3"/>
  <c r="M1254" i="3"/>
  <c r="N1254" i="3" s="1"/>
  <c r="O1254" i="3" s="1"/>
  <c r="M4293" i="3"/>
  <c r="N4293" i="3" s="1"/>
  <c r="O4293" i="3" s="1"/>
  <c r="M3645" i="3"/>
  <c r="N3645" i="3" s="1"/>
  <c r="O3645" i="3" s="1"/>
  <c r="M205" i="3"/>
  <c r="N205" i="3" s="1"/>
  <c r="O205" i="3" s="1"/>
  <c r="M4291" i="3"/>
  <c r="N4291" i="3" s="1"/>
  <c r="O4291" i="3" s="1"/>
  <c r="M5475" i="3"/>
  <c r="N5475" i="3" s="1"/>
  <c r="O5475" i="3" s="1"/>
  <c r="M6296" i="3"/>
  <c r="N6296" i="3" s="1"/>
  <c r="O6296" i="3" s="1"/>
  <c r="M6372" i="3"/>
  <c r="N6372" i="3" s="1"/>
  <c r="O6372" i="3" s="1"/>
  <c r="M4938" i="3"/>
  <c r="N4938" i="3" s="1"/>
  <c r="O4938" i="3" s="1"/>
  <c r="M6" i="3"/>
  <c r="N6" i="3" s="1"/>
  <c r="O6" i="3" s="1"/>
  <c r="M177" i="3"/>
  <c r="N177" i="3" s="1"/>
  <c r="O177" i="3" s="1"/>
  <c r="M414" i="3"/>
  <c r="N414" i="3" s="1"/>
  <c r="O414" i="3" s="1"/>
  <c r="M2351" i="3"/>
  <c r="N2351" i="3" s="1"/>
  <c r="O2351" i="3" s="1"/>
  <c r="M1992" i="3"/>
  <c r="N1992" i="3" s="1"/>
  <c r="O1992" i="3" s="1"/>
  <c r="M1432" i="3"/>
  <c r="N1432" i="3" s="1"/>
  <c r="O1432" i="3" s="1"/>
  <c r="M1942" i="3"/>
  <c r="M4121" i="3"/>
  <c r="N4121" i="3" s="1"/>
  <c r="O4121" i="3" s="1"/>
  <c r="M2294" i="3"/>
  <c r="N2294" i="3" s="1"/>
  <c r="O2294" i="3" s="1"/>
  <c r="M4505" i="3"/>
  <c r="N4505" i="3" s="1"/>
  <c r="O4505" i="3" s="1"/>
  <c r="M5797" i="3"/>
  <c r="N5797" i="3" s="1"/>
  <c r="O5797" i="3" s="1"/>
  <c r="M5440" i="3"/>
  <c r="N5440" i="3" s="1"/>
  <c r="O5440" i="3" s="1"/>
  <c r="M422" i="3"/>
  <c r="N422" i="3" s="1"/>
  <c r="O422" i="3" s="1"/>
  <c r="M3858" i="3"/>
  <c r="N3858" i="3" s="1"/>
  <c r="O3858" i="3" s="1"/>
  <c r="M604" i="3"/>
  <c r="N604" i="3" s="1"/>
  <c r="O604" i="3" s="1"/>
  <c r="M5429" i="3"/>
  <c r="N5429" i="3" s="1"/>
  <c r="O5429" i="3" s="1"/>
  <c r="M2565" i="3"/>
  <c r="N2565" i="3" s="1"/>
  <c r="O2565" i="3" s="1"/>
  <c r="M3328" i="3"/>
  <c r="N3328" i="3" s="1"/>
  <c r="O3328" i="3" s="1"/>
  <c r="M6168" i="3"/>
  <c r="N6168" i="3" s="1"/>
  <c r="O6168" i="3" s="1"/>
  <c r="M6235" i="3"/>
  <c r="N6235" i="3" s="1"/>
  <c r="O6235" i="3" s="1"/>
  <c r="M4902" i="3"/>
  <c r="N4902" i="3" s="1"/>
  <c r="O4902" i="3" s="1"/>
  <c r="M3443" i="3"/>
  <c r="M1578" i="3"/>
  <c r="N1578" i="3" s="1"/>
  <c r="O1578" i="3" s="1"/>
  <c r="M584" i="3"/>
  <c r="N584" i="3" s="1"/>
  <c r="O584" i="3" s="1"/>
  <c r="M3139" i="3"/>
  <c r="N3139" i="3" s="1"/>
  <c r="O3139" i="3" s="1"/>
  <c r="M1217" i="3"/>
  <c r="N1217" i="3" s="1"/>
  <c r="O1217" i="3" s="1"/>
  <c r="M2876" i="3"/>
  <c r="N2876" i="3" s="1"/>
  <c r="O2876" i="3" s="1"/>
  <c r="M1228" i="3"/>
  <c r="N1228" i="3" s="1"/>
  <c r="O1228" i="3" s="1"/>
  <c r="M4994" i="3"/>
  <c r="N4994" i="3" s="1"/>
  <c r="O4994" i="3" s="1"/>
  <c r="M1487" i="3"/>
  <c r="N1487" i="3" s="1"/>
  <c r="O1487" i="3" s="1"/>
  <c r="M1678" i="3"/>
  <c r="N1678" i="3" s="1"/>
  <c r="O1678" i="3" s="1"/>
  <c r="M3153" i="3"/>
  <c r="N3153" i="3" s="1"/>
  <c r="O3153" i="3" s="1"/>
  <c r="M4044" i="3"/>
  <c r="N4044" i="3" s="1"/>
  <c r="O4044" i="3" s="1"/>
  <c r="M3333" i="3"/>
  <c r="N3333" i="3" s="1"/>
  <c r="O3333" i="3" s="1"/>
  <c r="M3616" i="3"/>
  <c r="N3616" i="3" s="1"/>
  <c r="O3616" i="3" s="1"/>
  <c r="M2101" i="3"/>
  <c r="N2101" i="3" s="1"/>
  <c r="O2101" i="3" s="1"/>
  <c r="M3269" i="3"/>
  <c r="N3269" i="3" s="1"/>
  <c r="O3269" i="3" s="1"/>
  <c r="M5294" i="3"/>
  <c r="M1802" i="3"/>
  <c r="N1802" i="3" s="1"/>
  <c r="O1802" i="3" s="1"/>
  <c r="M1192" i="3"/>
  <c r="N1192" i="3" s="1"/>
  <c r="O1192" i="3" s="1"/>
  <c r="M754" i="3"/>
  <c r="N754" i="3" s="1"/>
  <c r="O754" i="3" s="1"/>
  <c r="M2308" i="3"/>
  <c r="N2308" i="3" s="1"/>
  <c r="O2308" i="3" s="1"/>
  <c r="M5446" i="3"/>
  <c r="N5446" i="3" s="1"/>
  <c r="O5446" i="3" s="1"/>
  <c r="M4713" i="3"/>
  <c r="N4713" i="3" s="1"/>
  <c r="O4713" i="3" s="1"/>
  <c r="M4328" i="3"/>
  <c r="N4328" i="3" s="1"/>
  <c r="O4328" i="3" s="1"/>
  <c r="M2982" i="3"/>
  <c r="N2982" i="3" s="1"/>
  <c r="O2982" i="3" s="1"/>
  <c r="M4415" i="3"/>
  <c r="N4415" i="3" s="1"/>
  <c r="O4415" i="3" s="1"/>
  <c r="M5855" i="3"/>
  <c r="N5855" i="3" s="1"/>
  <c r="O5855" i="3" s="1"/>
  <c r="M6140" i="3"/>
  <c r="N6140" i="3" s="1"/>
  <c r="O6140" i="3" s="1"/>
  <c r="M740" i="3"/>
  <c r="N740" i="3" s="1"/>
  <c r="O740" i="3" s="1"/>
  <c r="M474" i="3"/>
  <c r="N474" i="3" s="1"/>
  <c r="O474" i="3" s="1"/>
  <c r="M1653" i="3"/>
  <c r="N1653" i="3" s="1"/>
  <c r="O1653" i="3" s="1"/>
  <c r="M2359" i="3"/>
  <c r="N2359" i="3" s="1"/>
  <c r="O2359" i="3" s="1"/>
  <c r="M5940" i="3"/>
  <c r="M4663" i="3"/>
  <c r="N4663" i="3" s="1"/>
  <c r="O4663" i="3" s="1"/>
  <c r="M2323" i="3"/>
  <c r="N2323" i="3" s="1"/>
  <c r="O2323" i="3" s="1"/>
  <c r="M4909" i="3"/>
  <c r="N4909" i="3" s="1"/>
  <c r="O4909" i="3" s="1"/>
  <c r="M627" i="3"/>
  <c r="N627" i="3" s="1"/>
  <c r="O627" i="3" s="1"/>
  <c r="M1855" i="3"/>
  <c r="N1855" i="3" s="1"/>
  <c r="O1855" i="3" s="1"/>
  <c r="M5839" i="3"/>
  <c r="N5839" i="3" s="1"/>
  <c r="O5839" i="3" s="1"/>
  <c r="M381" i="3"/>
  <c r="N381" i="3" s="1"/>
  <c r="O381" i="3" s="1"/>
  <c r="M2861" i="3"/>
  <c r="N2861" i="3" s="1"/>
  <c r="O2861" i="3" s="1"/>
  <c r="M6190" i="3"/>
  <c r="N6190" i="3" s="1"/>
  <c r="O6190" i="3" s="1"/>
  <c r="M4035" i="3"/>
  <c r="N4035" i="3" s="1"/>
  <c r="O4035" i="3" s="1"/>
  <c r="M3531" i="3"/>
  <c r="N3531" i="3" s="1"/>
  <c r="O3531" i="3" s="1"/>
  <c r="M4690" i="3"/>
  <c r="N4690" i="3" s="1"/>
  <c r="O4690" i="3" s="1"/>
  <c r="M2196" i="3"/>
  <c r="N2196" i="3" s="1"/>
  <c r="O2196" i="3" s="1"/>
  <c r="M151" i="3"/>
  <c r="N151" i="3" s="1"/>
  <c r="O151" i="3" s="1"/>
  <c r="M2242" i="3"/>
  <c r="N2242" i="3" s="1"/>
  <c r="O2242" i="3" s="1"/>
  <c r="M2412" i="3"/>
  <c r="M2491" i="3"/>
  <c r="N2491" i="3" s="1"/>
  <c r="O2491" i="3" s="1"/>
  <c r="M6179" i="3"/>
  <c r="N6179" i="3" s="1"/>
  <c r="O6179" i="3" s="1"/>
  <c r="M4446" i="3"/>
  <c r="N4446" i="3" s="1"/>
  <c r="O4446" i="3" s="1"/>
  <c r="M1557" i="3"/>
  <c r="N1557" i="3" s="1"/>
  <c r="O1557" i="3" s="1"/>
  <c r="M6454" i="3"/>
  <c r="N6454" i="3" s="1"/>
  <c r="O6454" i="3" s="1"/>
  <c r="M361" i="3"/>
  <c r="N361" i="3" s="1"/>
  <c r="O361" i="3" s="1"/>
  <c r="M1264" i="3"/>
  <c r="N1264" i="3" s="1"/>
  <c r="O1264" i="3" s="1"/>
  <c r="M4519" i="3"/>
  <c r="N4519" i="3" s="1"/>
  <c r="O4519" i="3" s="1"/>
  <c r="M3766" i="3"/>
  <c r="N3766" i="3" s="1"/>
  <c r="O3766" i="3" s="1"/>
  <c r="M5520" i="3"/>
  <c r="N5520" i="3" s="1"/>
  <c r="O5520" i="3" s="1"/>
  <c r="M1974" i="3"/>
  <c r="N1974" i="3" s="1"/>
  <c r="O1974" i="3" s="1"/>
  <c r="M879" i="3"/>
  <c r="N879" i="3" s="1"/>
  <c r="O879" i="3" s="1"/>
  <c r="M1412" i="3"/>
  <c r="N1412" i="3" s="1"/>
  <c r="O1412" i="3" s="1"/>
  <c r="M354" i="3"/>
  <c r="N354" i="3" s="1"/>
  <c r="O354" i="3" s="1"/>
  <c r="M4735" i="3"/>
  <c r="N4735" i="3" s="1"/>
  <c r="O4735" i="3" s="1"/>
  <c r="M4409" i="3"/>
  <c r="M5154" i="3"/>
  <c r="N5154" i="3" s="1"/>
  <c r="O5154" i="3" s="1"/>
  <c r="M1359" i="3"/>
  <c r="N1359" i="3" s="1"/>
  <c r="O1359" i="3" s="1"/>
  <c r="M4054" i="3"/>
  <c r="N4054" i="3" s="1"/>
  <c r="O4054" i="3" s="1"/>
  <c r="M409" i="3"/>
  <c r="N409" i="3" s="1"/>
  <c r="O409" i="3" s="1"/>
  <c r="M3309" i="3"/>
  <c r="N3309" i="3" s="1"/>
  <c r="O3309" i="3" s="1"/>
  <c r="M2602" i="3"/>
  <c r="N2602" i="3" s="1"/>
  <c r="O2602" i="3" s="1"/>
  <c r="M6067" i="3"/>
  <c r="N6067" i="3" s="1"/>
  <c r="O6067" i="3" s="1"/>
  <c r="M1932" i="3"/>
  <c r="N1932" i="3" s="1"/>
  <c r="O1932" i="3" s="1"/>
  <c r="M6064" i="3"/>
  <c r="N6064" i="3" s="1"/>
  <c r="O6064" i="3" s="1"/>
  <c r="M3345" i="3"/>
  <c r="N3345" i="3" s="1"/>
  <c r="O3345" i="3" s="1"/>
  <c r="M3492" i="3"/>
  <c r="N3492" i="3" s="1"/>
  <c r="O3492" i="3" s="1"/>
  <c r="M1203" i="3"/>
  <c r="N1203" i="3" s="1"/>
  <c r="O1203" i="3" s="1"/>
  <c r="M4922" i="3"/>
  <c r="N4922" i="3" s="1"/>
  <c r="O4922" i="3" s="1"/>
  <c r="M6361" i="3"/>
  <c r="N6361" i="3" s="1"/>
  <c r="O6361" i="3" s="1"/>
  <c r="M2526" i="3"/>
  <c r="N2526" i="3" s="1"/>
  <c r="O2526" i="3" s="1"/>
  <c r="M3692" i="3"/>
  <c r="M4479" i="3"/>
  <c r="N4479" i="3" s="1"/>
  <c r="O4479" i="3" s="1"/>
  <c r="M3980" i="3"/>
  <c r="N3980" i="3" s="1"/>
  <c r="O3980" i="3" s="1"/>
  <c r="M3276" i="3"/>
  <c r="N3276" i="3" s="1"/>
  <c r="O3276" i="3" s="1"/>
  <c r="M1682" i="3"/>
  <c r="N1682" i="3" s="1"/>
  <c r="O1682" i="3" s="1"/>
  <c r="M4375" i="3"/>
  <c r="N4375" i="3" s="1"/>
  <c r="O4375" i="3" s="1"/>
  <c r="M4928" i="3"/>
  <c r="N4928" i="3" s="1"/>
  <c r="O4928" i="3" s="1"/>
  <c r="M3092" i="3"/>
  <c r="N3092" i="3" s="1"/>
  <c r="O3092" i="3" s="1"/>
  <c r="M2362" i="3"/>
  <c r="N2362" i="3" s="1"/>
  <c r="O2362" i="3" s="1"/>
  <c r="M138" i="3"/>
  <c r="N138" i="3" s="1"/>
  <c r="O138" i="3" s="1"/>
  <c r="M2384" i="3"/>
  <c r="N2384" i="3" s="1"/>
  <c r="O2384" i="3" s="1"/>
  <c r="M6174" i="3"/>
  <c r="N6174" i="3" s="1"/>
  <c r="O6174" i="3" s="1"/>
  <c r="M4346" i="3"/>
  <c r="N4346" i="3" s="1"/>
  <c r="O4346" i="3" s="1"/>
  <c r="M4517" i="3"/>
  <c r="N4517" i="3" s="1"/>
  <c r="O4517" i="3" s="1"/>
  <c r="M2050" i="3"/>
  <c r="N2050" i="3" s="1"/>
  <c r="O2050" i="3" s="1"/>
  <c r="M4045" i="3"/>
  <c r="N4045" i="3" s="1"/>
  <c r="O4045" i="3" s="1"/>
  <c r="M5851" i="3"/>
  <c r="M3809" i="3"/>
  <c r="N3809" i="3" s="1"/>
  <c r="O3809" i="3" s="1"/>
  <c r="M1847" i="3"/>
  <c r="N1847" i="3" s="1"/>
  <c r="O1847" i="3" s="1"/>
  <c r="M4562" i="3"/>
  <c r="N4562" i="3" s="1"/>
  <c r="O4562" i="3" s="1"/>
  <c r="M5051" i="3"/>
  <c r="N5051" i="3" s="1"/>
  <c r="O5051" i="3" s="1"/>
  <c r="M1346" i="3"/>
  <c r="N1346" i="3" s="1"/>
  <c r="O1346" i="3" s="1"/>
  <c r="M1818" i="3"/>
  <c r="N1818" i="3" s="1"/>
  <c r="O1818" i="3" s="1"/>
  <c r="M992" i="3"/>
  <c r="N992" i="3" s="1"/>
  <c r="O992" i="3" s="1"/>
  <c r="M2918" i="3"/>
  <c r="N2918" i="3" s="1"/>
  <c r="O2918" i="3" s="1"/>
  <c r="M819" i="3"/>
  <c r="N819" i="3" s="1"/>
  <c r="O819" i="3" s="1"/>
  <c r="M1576" i="3"/>
  <c r="N1576" i="3" s="1"/>
  <c r="O1576" i="3" s="1"/>
  <c r="M4069" i="3"/>
  <c r="N4069" i="3" s="1"/>
  <c r="O4069" i="3" s="1"/>
  <c r="M3441" i="3"/>
  <c r="N3441" i="3" s="1"/>
  <c r="O3441" i="3" s="1"/>
  <c r="M6143" i="3"/>
  <c r="N6143" i="3" s="1"/>
  <c r="O6143" i="3" s="1"/>
  <c r="M4429" i="3"/>
  <c r="N4429" i="3" s="1"/>
  <c r="O4429" i="3" s="1"/>
  <c r="M2356" i="3"/>
  <c r="N2356" i="3" s="1"/>
  <c r="O2356" i="3" s="1"/>
  <c r="M2858" i="3"/>
  <c r="M298" i="3"/>
  <c r="N298" i="3" s="1"/>
  <c r="O298" i="3" s="1"/>
  <c r="M6176" i="3"/>
  <c r="N6176" i="3" s="1"/>
  <c r="O6176" i="3" s="1"/>
  <c r="M321" i="3"/>
  <c r="N321" i="3" s="1"/>
  <c r="O321" i="3" s="1"/>
  <c r="M6250" i="3"/>
  <c r="N6250" i="3" s="1"/>
  <c r="O6250" i="3" s="1"/>
  <c r="M664" i="3"/>
  <c r="N664" i="3" s="1"/>
  <c r="O664" i="3" s="1"/>
  <c r="M5883" i="3"/>
  <c r="N5883" i="3" s="1"/>
  <c r="O5883" i="3" s="1"/>
  <c r="M5628" i="3"/>
  <c r="N5628" i="3" s="1"/>
  <c r="O5628" i="3" s="1"/>
  <c r="M2616" i="3"/>
  <c r="N2616" i="3" s="1"/>
  <c r="O2616" i="3" s="1"/>
  <c r="M5656" i="3"/>
  <c r="N5656" i="3" s="1"/>
  <c r="O5656" i="3" s="1"/>
  <c r="M537" i="3"/>
  <c r="N537" i="3" s="1"/>
  <c r="O537" i="3" s="1"/>
  <c r="M1589" i="3"/>
  <c r="N1589" i="3" s="1"/>
  <c r="O1589" i="3" s="1"/>
  <c r="M334" i="3"/>
  <c r="N334" i="3" s="1"/>
  <c r="O334" i="3" s="1"/>
  <c r="M1265" i="3"/>
  <c r="N1265" i="3" s="1"/>
  <c r="O1265" i="3" s="1"/>
  <c r="M2859" i="3"/>
  <c r="N2859" i="3" s="1"/>
  <c r="O2859" i="3" s="1"/>
  <c r="M2987" i="3"/>
  <c r="N2987" i="3" s="1"/>
  <c r="O2987" i="3" s="1"/>
  <c r="M2424" i="3"/>
  <c r="M6274" i="3"/>
  <c r="N6274" i="3" s="1"/>
  <c r="O6274" i="3" s="1"/>
  <c r="M2570" i="3"/>
  <c r="N2570" i="3" s="1"/>
  <c r="O2570" i="3" s="1"/>
  <c r="M3825" i="3"/>
  <c r="N3825" i="3" s="1"/>
  <c r="O3825" i="3" s="1"/>
  <c r="M2121" i="3"/>
  <c r="N2121" i="3" s="1"/>
  <c r="O2121" i="3" s="1"/>
  <c r="M4628" i="3"/>
  <c r="N4628" i="3" s="1"/>
  <c r="O4628" i="3" s="1"/>
  <c r="M962" i="3"/>
  <c r="N962" i="3" s="1"/>
  <c r="O962" i="3" s="1"/>
  <c r="M1443" i="3"/>
  <c r="N1443" i="3" s="1"/>
  <c r="O1443" i="3" s="1"/>
  <c r="M4915" i="3"/>
  <c r="N4915" i="3" s="1"/>
  <c r="O4915" i="3" s="1"/>
  <c r="M2017" i="3"/>
  <c r="N2017" i="3" s="1"/>
  <c r="O2017" i="3" s="1"/>
  <c r="M1333" i="3"/>
  <c r="N1333" i="3" s="1"/>
  <c r="O1333" i="3" s="1"/>
  <c r="M4541" i="3"/>
  <c r="N4541" i="3" s="1"/>
  <c r="O4541" i="3" s="1"/>
  <c r="M4114" i="3"/>
  <c r="N4114" i="3" s="1"/>
  <c r="O4114" i="3" s="1"/>
  <c r="M3677" i="3"/>
  <c r="N3677" i="3" s="1"/>
  <c r="O3677" i="3" s="1"/>
  <c r="M1657" i="3"/>
  <c r="N1657" i="3" s="1"/>
  <c r="O1657" i="3" s="1"/>
  <c r="M157" i="3"/>
  <c r="N157" i="3" s="1"/>
  <c r="O157" i="3" s="1"/>
  <c r="M5538" i="3"/>
  <c r="M1697" i="3"/>
  <c r="N1697" i="3" s="1"/>
  <c r="O1697" i="3" s="1"/>
  <c r="M2749" i="3"/>
  <c r="N2749" i="3" s="1"/>
  <c r="O2749" i="3" s="1"/>
  <c r="M1882" i="3"/>
  <c r="N1882" i="3" s="1"/>
  <c r="O1882" i="3" s="1"/>
  <c r="M5396" i="3"/>
  <c r="N5396" i="3" s="1"/>
  <c r="O5396" i="3" s="1"/>
  <c r="M1591" i="3"/>
  <c r="N1591" i="3" s="1"/>
  <c r="O1591" i="3" s="1"/>
  <c r="M6310" i="3"/>
  <c r="N6310" i="3" s="1"/>
  <c r="O6310" i="3" s="1"/>
  <c r="M4278" i="3"/>
  <c r="N4278" i="3" s="1"/>
  <c r="O4278" i="3" s="1"/>
  <c r="M1633" i="3"/>
  <c r="N1633" i="3" s="1"/>
  <c r="O1633" i="3" s="1"/>
  <c r="M5561" i="3"/>
  <c r="N5561" i="3" s="1"/>
  <c r="O5561" i="3" s="1"/>
  <c r="M4576" i="3"/>
  <c r="N4576" i="3" s="1"/>
  <c r="O4576" i="3" s="1"/>
  <c r="M5570" i="3"/>
  <c r="N5570" i="3" s="1"/>
  <c r="O5570" i="3" s="1"/>
  <c r="M4333" i="3"/>
  <c r="N4333" i="3" s="1"/>
  <c r="O4333" i="3" s="1"/>
  <c r="M2608" i="3"/>
  <c r="N2608" i="3" s="1"/>
  <c r="O2608" i="3" s="1"/>
  <c r="M556" i="3"/>
  <c r="N556" i="3" s="1"/>
  <c r="O556" i="3" s="1"/>
  <c r="M6329" i="3"/>
  <c r="M5222" i="3"/>
  <c r="N5222" i="3" s="1"/>
  <c r="O5222" i="3" s="1"/>
  <c r="M5178" i="3"/>
  <c r="N5178" i="3" s="1"/>
  <c r="O5178" i="3" s="1"/>
  <c r="M3718" i="3"/>
  <c r="N3718" i="3" s="1"/>
  <c r="O3718" i="3" s="1"/>
  <c r="M3746" i="3"/>
  <c r="N3746" i="3" s="1"/>
  <c r="O3746" i="3" s="1"/>
  <c r="M1277" i="3"/>
  <c r="N1277" i="3" s="1"/>
  <c r="O1277" i="3" s="1"/>
  <c r="M172" i="3"/>
  <c r="N172" i="3" s="1"/>
  <c r="O172" i="3" s="1"/>
  <c r="M688" i="3"/>
  <c r="N688" i="3" s="1"/>
  <c r="O688" i="3" s="1"/>
  <c r="M4728" i="3"/>
  <c r="N4728" i="3" s="1"/>
  <c r="O4728" i="3" s="1"/>
  <c r="M62" i="3"/>
  <c r="N62" i="3" s="1"/>
  <c r="O62" i="3" s="1"/>
  <c r="M4619" i="3"/>
  <c r="N4619" i="3" s="1"/>
  <c r="O4619" i="3" s="1"/>
  <c r="M5518" i="3"/>
  <c r="N5518" i="3" s="1"/>
  <c r="O5518" i="3" s="1"/>
  <c r="M5420" i="3"/>
  <c r="N5420" i="3" s="1"/>
  <c r="O5420" i="3" s="1"/>
  <c r="M3427" i="3"/>
  <c r="N3427" i="3" s="1"/>
  <c r="O3427" i="3" s="1"/>
  <c r="M3571" i="3"/>
  <c r="N3571" i="3" s="1"/>
  <c r="O3571" i="3" s="1"/>
  <c r="M4948" i="3"/>
  <c r="M4077" i="3"/>
  <c r="N4077" i="3" s="1"/>
  <c r="O4077" i="3" s="1"/>
  <c r="M5048" i="3"/>
  <c r="N5048" i="3" s="1"/>
  <c r="O5048" i="3" s="1"/>
  <c r="M5019" i="3"/>
  <c r="N5019" i="3" s="1"/>
  <c r="O5019" i="3" s="1"/>
  <c r="M5671" i="3"/>
  <c r="N5671" i="3" s="1"/>
  <c r="O5671" i="3" s="1"/>
  <c r="M55" i="3"/>
  <c r="N55" i="3" s="1"/>
  <c r="O55" i="3" s="1"/>
  <c r="M3229" i="3"/>
  <c r="N3229" i="3" s="1"/>
  <c r="O3229" i="3" s="1"/>
  <c r="M1826" i="3"/>
  <c r="N1826" i="3" s="1"/>
  <c r="O1826" i="3" s="1"/>
  <c r="M1452" i="3"/>
  <c r="N1452" i="3" s="1"/>
  <c r="O1452" i="3" s="1"/>
  <c r="M1972" i="3"/>
  <c r="N1972" i="3" s="1"/>
  <c r="O1972" i="3" s="1"/>
  <c r="M5892" i="3"/>
  <c r="N5892" i="3" s="1"/>
  <c r="O5892" i="3" s="1"/>
  <c r="M5789" i="3"/>
  <c r="N5789" i="3" s="1"/>
  <c r="O5789" i="3" s="1"/>
  <c r="M6182" i="3"/>
  <c r="N6182" i="3" s="1"/>
  <c r="O6182" i="3" s="1"/>
  <c r="M1833" i="3"/>
  <c r="N1833" i="3" s="1"/>
  <c r="O1833" i="3" s="1"/>
  <c r="M5521" i="3"/>
  <c r="N5521" i="3" s="1"/>
  <c r="O5521" i="3" s="1"/>
  <c r="M6461" i="3"/>
  <c r="N6461" i="3" s="1"/>
  <c r="O6461" i="3" s="1"/>
  <c r="M1194" i="3"/>
  <c r="M2200" i="3"/>
  <c r="N2200" i="3" s="1"/>
  <c r="O2200" i="3" s="1"/>
  <c r="M936" i="3"/>
  <c r="N936" i="3" s="1"/>
  <c r="O936" i="3" s="1"/>
  <c r="M6117" i="3"/>
  <c r="N6117" i="3" s="1"/>
  <c r="O6117" i="3" s="1"/>
  <c r="M1890" i="3"/>
  <c r="N1890" i="3" s="1"/>
  <c r="O1890" i="3" s="1"/>
  <c r="M4640" i="3"/>
  <c r="N4640" i="3" s="1"/>
  <c r="O4640" i="3" s="1"/>
  <c r="M2266" i="3"/>
  <c r="N2266" i="3" s="1"/>
  <c r="O2266" i="3" s="1"/>
  <c r="M6112" i="3"/>
  <c r="N6112" i="3" s="1"/>
  <c r="O6112" i="3" s="1"/>
  <c r="M5412" i="3"/>
  <c r="N5412" i="3" s="1"/>
  <c r="O5412" i="3" s="1"/>
  <c r="M3319" i="3"/>
  <c r="N3319" i="3" s="1"/>
  <c r="O3319" i="3" s="1"/>
  <c r="M6198" i="3"/>
  <c r="N6198" i="3" s="1"/>
  <c r="O6198" i="3" s="1"/>
  <c r="M2052" i="3"/>
  <c r="N2052" i="3" s="1"/>
  <c r="O2052" i="3" s="1"/>
  <c r="M5483" i="3"/>
  <c r="N5483" i="3" s="1"/>
  <c r="O5483" i="3" s="1"/>
  <c r="M3367" i="3"/>
  <c r="N3367" i="3" s="1"/>
  <c r="O3367" i="3" s="1"/>
  <c r="M3823" i="3"/>
  <c r="N3823" i="3" s="1"/>
  <c r="O3823" i="3" s="1"/>
  <c r="M4145" i="3"/>
  <c r="N4145" i="3" s="1"/>
  <c r="O4145" i="3" s="1"/>
  <c r="M607" i="3"/>
  <c r="M4677" i="3"/>
  <c r="N4677" i="3" s="1"/>
  <c r="O4677" i="3" s="1"/>
  <c r="M3184" i="3"/>
  <c r="N3184" i="3" s="1"/>
  <c r="O3184" i="3" s="1"/>
  <c r="M4391" i="3"/>
  <c r="N4391" i="3" s="1"/>
  <c r="O4391" i="3" s="1"/>
  <c r="M674" i="3"/>
  <c r="N674" i="3" s="1"/>
  <c r="O674" i="3" s="1"/>
  <c r="M489" i="3"/>
  <c r="N489" i="3" s="1"/>
  <c r="O489" i="3" s="1"/>
  <c r="M4397" i="3"/>
  <c r="N4397" i="3" s="1"/>
  <c r="O4397" i="3" s="1"/>
  <c r="M4047" i="3"/>
  <c r="N4047" i="3" s="1"/>
  <c r="O4047" i="3" s="1"/>
  <c r="M5676" i="3"/>
  <c r="N5676" i="3" s="1"/>
  <c r="O5676" i="3" s="1"/>
  <c r="M5346" i="3"/>
  <c r="N5346" i="3" s="1"/>
  <c r="O5346" i="3" s="1"/>
  <c r="M2989" i="3"/>
  <c r="N2989" i="3" s="1"/>
  <c r="O2989" i="3" s="1"/>
  <c r="M3543" i="3"/>
  <c r="N3543" i="3" s="1"/>
  <c r="O3543" i="3" s="1"/>
  <c r="M4991" i="3"/>
  <c r="N4991" i="3" s="1"/>
  <c r="O4991" i="3" s="1"/>
  <c r="M3055" i="3"/>
  <c r="N3055" i="3" s="1"/>
  <c r="O3055" i="3" s="1"/>
  <c r="M4144" i="3"/>
  <c r="N4144" i="3" s="1"/>
  <c r="O4144" i="3" s="1"/>
  <c r="M1574" i="3"/>
  <c r="N1574" i="3" s="1"/>
  <c r="O1574" i="3" s="1"/>
  <c r="M4204" i="3"/>
  <c r="M4000" i="3"/>
  <c r="N4000" i="3" s="1"/>
  <c r="O4000" i="3" s="1"/>
  <c r="M608" i="3"/>
  <c r="N608" i="3" s="1"/>
  <c r="O608" i="3" s="1"/>
  <c r="M6045" i="3"/>
  <c r="N6045" i="3" s="1"/>
  <c r="O6045" i="3" s="1"/>
  <c r="M1223" i="3"/>
  <c r="N1223" i="3" s="1"/>
  <c r="O1223" i="3" s="1"/>
  <c r="M3077" i="3"/>
  <c r="N3077" i="3" s="1"/>
  <c r="O3077" i="3" s="1"/>
  <c r="M6172" i="3"/>
  <c r="N6172" i="3" s="1"/>
  <c r="O6172" i="3" s="1"/>
  <c r="M5081" i="3"/>
  <c r="N5081" i="3" s="1"/>
  <c r="O5081" i="3" s="1"/>
  <c r="M4176" i="3"/>
  <c r="N4176" i="3" s="1"/>
  <c r="O4176" i="3" s="1"/>
  <c r="M4129" i="3"/>
  <c r="N4129" i="3" s="1"/>
  <c r="O4129" i="3" s="1"/>
  <c r="M3735" i="3"/>
  <c r="N3735" i="3" s="1"/>
  <c r="O3735" i="3" s="1"/>
  <c r="M5129" i="3"/>
  <c r="N5129" i="3" s="1"/>
  <c r="O5129" i="3" s="1"/>
  <c r="M6148" i="3"/>
  <c r="N6148" i="3" s="1"/>
  <c r="O6148" i="3" s="1"/>
  <c r="M5133" i="3"/>
  <c r="N5133" i="3" s="1"/>
  <c r="O5133" i="3" s="1"/>
  <c r="M3096" i="3"/>
  <c r="N3096" i="3" s="1"/>
  <c r="O3096" i="3" s="1"/>
  <c r="M1736" i="3"/>
  <c r="N1736" i="3" s="1"/>
  <c r="O1736" i="3" s="1"/>
  <c r="M391" i="3"/>
  <c r="M4085" i="3"/>
  <c r="N4085" i="3" s="1"/>
  <c r="O4085" i="3" s="1"/>
  <c r="M2137" i="3"/>
  <c r="N2137" i="3" s="1"/>
  <c r="O2137" i="3" s="1"/>
  <c r="M6258" i="3"/>
  <c r="N6258" i="3" s="1"/>
  <c r="O6258" i="3" s="1"/>
  <c r="M4142" i="3"/>
  <c r="N4142" i="3" s="1"/>
  <c r="O4142" i="3" s="1"/>
  <c r="M2772" i="3"/>
  <c r="N2772" i="3" s="1"/>
  <c r="O2772" i="3" s="1"/>
  <c r="M3191" i="3"/>
  <c r="N3191" i="3" s="1"/>
  <c r="O3191" i="3" s="1"/>
  <c r="M1961" i="3"/>
  <c r="N1961" i="3" s="1"/>
  <c r="O1961" i="3" s="1"/>
  <c r="M1057" i="3"/>
  <c r="N1057" i="3" s="1"/>
  <c r="O1057" i="3" s="1"/>
  <c r="M820" i="3"/>
  <c r="N820" i="3" s="1"/>
  <c r="O820" i="3" s="1"/>
  <c r="M709" i="3"/>
  <c r="N709" i="3" s="1"/>
  <c r="O709" i="3" s="1"/>
  <c r="M812" i="3"/>
  <c r="N812" i="3" s="1"/>
  <c r="O812" i="3" s="1"/>
  <c r="M2198" i="3"/>
  <c r="N2198" i="3" s="1"/>
  <c r="O2198" i="3" s="1"/>
  <c r="M5519" i="3"/>
  <c r="N5519" i="3" s="1"/>
  <c r="O5519" i="3" s="1"/>
  <c r="M5564" i="3"/>
  <c r="N5564" i="3" s="1"/>
  <c r="O5564" i="3" s="1"/>
  <c r="M4469" i="3"/>
  <c r="N4469" i="3" s="1"/>
  <c r="O4469" i="3" s="1"/>
  <c r="M6469" i="3"/>
  <c r="M906" i="3"/>
  <c r="N906" i="3" s="1"/>
  <c r="O906" i="3" s="1"/>
  <c r="M2489" i="3"/>
  <c r="N2489" i="3" s="1"/>
  <c r="O2489" i="3" s="1"/>
  <c r="M852" i="3"/>
  <c r="N852" i="3" s="1"/>
  <c r="O852" i="3" s="1"/>
  <c r="M1298" i="3"/>
  <c r="N1298" i="3" s="1"/>
  <c r="O1298" i="3" s="1"/>
  <c r="M3182" i="3"/>
  <c r="N3182" i="3" s="1"/>
  <c r="O3182" i="3" s="1"/>
  <c r="M2515" i="3"/>
  <c r="N2515" i="3" s="1"/>
  <c r="O2515" i="3" s="1"/>
  <c r="M3318" i="3"/>
  <c r="N3318" i="3" s="1"/>
  <c r="O3318" i="3" s="1"/>
  <c r="M6345" i="3"/>
  <c r="N6345" i="3" s="1"/>
  <c r="O6345" i="3" s="1"/>
  <c r="M4355" i="3"/>
  <c r="N4355" i="3" s="1"/>
  <c r="O4355" i="3" s="1"/>
  <c r="M5472" i="3"/>
  <c r="N5472" i="3" s="1"/>
  <c r="O5472" i="3" s="1"/>
  <c r="M5229" i="3"/>
  <c r="N5229" i="3" s="1"/>
  <c r="O5229" i="3" s="1"/>
  <c r="M1068" i="3"/>
  <c r="N1068" i="3" s="1"/>
  <c r="O1068" i="3" s="1"/>
  <c r="M2288" i="3"/>
  <c r="N2288" i="3" s="1"/>
  <c r="O2288" i="3" s="1"/>
  <c r="M5803" i="3"/>
  <c r="N5803" i="3" s="1"/>
  <c r="O5803" i="3" s="1"/>
  <c r="M4860" i="3"/>
  <c r="N4860" i="3" s="1"/>
  <c r="O4860" i="3" s="1"/>
  <c r="M1647" i="3"/>
  <c r="M2367" i="3"/>
  <c r="N2367" i="3" s="1"/>
  <c r="O2367" i="3" s="1"/>
  <c r="M4421" i="3"/>
  <c r="N4421" i="3" s="1"/>
  <c r="O4421" i="3" s="1"/>
  <c r="M2647" i="3"/>
  <c r="N2647" i="3" s="1"/>
  <c r="O2647" i="3" s="1"/>
  <c r="M4680" i="3"/>
  <c r="N4680" i="3" s="1"/>
  <c r="O4680" i="3" s="1"/>
  <c r="M1929" i="3"/>
  <c r="N1929" i="3" s="1"/>
  <c r="O1929" i="3" s="1"/>
  <c r="M704" i="3"/>
  <c r="N704" i="3" s="1"/>
  <c r="O704" i="3" s="1"/>
  <c r="M720" i="3"/>
  <c r="N720" i="3" s="1"/>
  <c r="O720" i="3" s="1"/>
  <c r="M722" i="3"/>
  <c r="N722" i="3" s="1"/>
  <c r="O722" i="3" s="1"/>
  <c r="M2068" i="3"/>
  <c r="N2068" i="3" s="1"/>
  <c r="O2068" i="3" s="1"/>
  <c r="M6363" i="3"/>
  <c r="N6363" i="3" s="1"/>
  <c r="O6363" i="3" s="1"/>
  <c r="M206" i="3"/>
  <c r="N206" i="3" s="1"/>
  <c r="O206" i="3" s="1"/>
  <c r="M4109" i="3"/>
  <c r="N4109" i="3" s="1"/>
  <c r="O4109" i="3" s="1"/>
  <c r="M2416" i="3"/>
  <c r="N2416" i="3" s="1"/>
  <c r="O2416" i="3" s="1"/>
  <c r="M3451" i="3"/>
  <c r="N3451" i="3" s="1"/>
  <c r="O3451" i="3" s="1"/>
  <c r="M2704" i="3"/>
  <c r="N2704" i="3" s="1"/>
  <c r="O2704" i="3" s="1"/>
  <c r="M1399" i="3"/>
  <c r="M3405" i="3"/>
  <c r="N3405" i="3" s="1"/>
  <c r="O3405" i="3" s="1"/>
  <c r="M5707" i="3"/>
  <c r="N5707" i="3" s="1"/>
  <c r="O5707" i="3" s="1"/>
  <c r="M232" i="3"/>
  <c r="N232" i="3" s="1"/>
  <c r="O232" i="3" s="1"/>
  <c r="M5869" i="3"/>
  <c r="N5869" i="3" s="1"/>
  <c r="O5869" i="3" s="1"/>
  <c r="M4093" i="3"/>
  <c r="N4093" i="3" s="1"/>
  <c r="O4093" i="3" s="1"/>
  <c r="M2689" i="3"/>
  <c r="N2689" i="3" s="1"/>
  <c r="O2689" i="3" s="1"/>
  <c r="M2636" i="3"/>
  <c r="N2636" i="3" s="1"/>
  <c r="O2636" i="3" s="1"/>
  <c r="M955" i="3"/>
  <c r="N955" i="3" s="1"/>
  <c r="O955" i="3" s="1"/>
  <c r="M4672" i="3"/>
  <c r="N4672" i="3" s="1"/>
  <c r="O4672" i="3" s="1"/>
  <c r="M1375" i="3"/>
  <c r="N1375" i="3" s="1"/>
  <c r="O1375" i="3" s="1"/>
  <c r="M2144" i="3"/>
  <c r="N2144" i="3" s="1"/>
  <c r="O2144" i="3" s="1"/>
  <c r="M1622" i="3"/>
  <c r="N1622" i="3" s="1"/>
  <c r="O1622" i="3" s="1"/>
  <c r="M2888" i="3"/>
  <c r="N2888" i="3" s="1"/>
  <c r="O2888" i="3" s="1"/>
  <c r="M6396" i="3"/>
  <c r="N6396" i="3" s="1"/>
  <c r="O6396" i="3" s="1"/>
  <c r="M5596" i="3"/>
  <c r="N5596" i="3" s="1"/>
  <c r="O5596" i="3" s="1"/>
  <c r="M4534" i="3"/>
  <c r="M1342" i="3"/>
  <c r="N1342" i="3" s="1"/>
  <c r="O1342" i="3" s="1"/>
  <c r="M4379" i="3"/>
  <c r="N4379" i="3" s="1"/>
  <c r="O4379" i="3" s="1"/>
  <c r="M2680" i="3"/>
  <c r="N2680" i="3" s="1"/>
  <c r="O2680" i="3" s="1"/>
  <c r="M5022" i="3"/>
  <c r="N5022" i="3" s="1"/>
  <c r="O5022" i="3" s="1"/>
  <c r="M5360" i="3"/>
  <c r="N5360" i="3" s="1"/>
  <c r="O5360" i="3" s="1"/>
  <c r="M6375" i="3"/>
  <c r="N6375" i="3" s="1"/>
  <c r="O6375" i="3" s="1"/>
  <c r="M3737" i="3"/>
  <c r="N3737" i="3" s="1"/>
  <c r="O3737" i="3" s="1"/>
  <c r="M2653" i="3"/>
  <c r="N2653" i="3" s="1"/>
  <c r="O2653" i="3" s="1"/>
  <c r="M1028" i="3"/>
  <c r="N1028" i="3" s="1"/>
  <c r="O1028" i="3" s="1"/>
  <c r="M3483" i="3"/>
  <c r="N3483" i="3" s="1"/>
  <c r="O3483" i="3" s="1"/>
  <c r="M4321" i="3"/>
  <c r="N4321" i="3" s="1"/>
  <c r="O4321" i="3" s="1"/>
  <c r="M1101" i="3"/>
  <c r="N1101" i="3" s="1"/>
  <c r="O1101" i="3" s="1"/>
  <c r="M2328" i="3"/>
  <c r="N2328" i="3" s="1"/>
  <c r="O2328" i="3" s="1"/>
  <c r="M1137" i="3"/>
  <c r="N1137" i="3" s="1"/>
  <c r="O1137" i="3" s="1"/>
  <c r="M4770" i="3"/>
  <c r="N4770" i="3" s="1"/>
  <c r="O4770" i="3" s="1"/>
  <c r="M3780" i="3"/>
  <c r="M4399" i="3"/>
  <c r="N4399" i="3" s="1"/>
  <c r="O4399" i="3" s="1"/>
  <c r="M5558" i="3"/>
  <c r="N5558" i="3" s="1"/>
  <c r="O5558" i="3" s="1"/>
  <c r="M3791" i="3"/>
  <c r="N3791" i="3" s="1"/>
  <c r="O3791" i="3" s="1"/>
  <c r="M1754" i="3"/>
  <c r="N1754" i="3" s="1"/>
  <c r="O1754" i="3" s="1"/>
  <c r="M3703" i="3"/>
  <c r="N3703" i="3" s="1"/>
  <c r="O3703" i="3" s="1"/>
  <c r="M82" i="3"/>
  <c r="N82" i="3" s="1"/>
  <c r="O82" i="3" s="1"/>
  <c r="M3840" i="3"/>
  <c r="N3840" i="3" s="1"/>
  <c r="O3840" i="3" s="1"/>
  <c r="M885" i="3"/>
  <c r="N885" i="3" s="1"/>
  <c r="O885" i="3" s="1"/>
  <c r="M5829" i="3"/>
  <c r="N5829" i="3" s="1"/>
  <c r="O5829" i="3" s="1"/>
  <c r="M307" i="3"/>
  <c r="N307" i="3" s="1"/>
  <c r="O307" i="3" s="1"/>
  <c r="M3841" i="3"/>
  <c r="N3841" i="3" s="1"/>
  <c r="O3841" i="3" s="1"/>
  <c r="M217" i="3"/>
  <c r="N217" i="3" s="1"/>
  <c r="O217" i="3" s="1"/>
  <c r="M840" i="3"/>
  <c r="N840" i="3" s="1"/>
  <c r="O840" i="3" s="1"/>
  <c r="M1334" i="3"/>
  <c r="N1334" i="3" s="1"/>
  <c r="O1334" i="3" s="1"/>
  <c r="M6183" i="3"/>
  <c r="N6183" i="3" s="1"/>
  <c r="O6183" i="3" s="1"/>
  <c r="M3471" i="3"/>
  <c r="M1916" i="3"/>
  <c r="N1916" i="3" s="1"/>
  <c r="O1916" i="3" s="1"/>
  <c r="M5123" i="3"/>
  <c r="N5123" i="3" s="1"/>
  <c r="O5123" i="3" s="1"/>
  <c r="M1531" i="3"/>
  <c r="N1531" i="3" s="1"/>
  <c r="O1531" i="3" s="1"/>
  <c r="M636" i="3"/>
  <c r="N636" i="3" s="1"/>
  <c r="O636" i="3" s="1"/>
  <c r="M2047" i="3"/>
  <c r="N2047" i="3" s="1"/>
  <c r="O2047" i="3" s="1"/>
  <c r="M4866" i="3"/>
  <c r="N4866" i="3" s="1"/>
  <c r="O4866" i="3" s="1"/>
  <c r="M6213" i="3"/>
  <c r="N6213" i="3" s="1"/>
  <c r="O6213" i="3" s="1"/>
  <c r="M5911" i="3"/>
  <c r="N5911" i="3" s="1"/>
  <c r="O5911" i="3" s="1"/>
  <c r="M450" i="3"/>
  <c r="N450" i="3" s="1"/>
  <c r="O450" i="3" s="1"/>
  <c r="M1540" i="3"/>
  <c r="N1540" i="3" s="1"/>
  <c r="O1540" i="3" s="1"/>
  <c r="M3925" i="3"/>
  <c r="N3925" i="3" s="1"/>
  <c r="O3925" i="3" s="1"/>
  <c r="M2360" i="3"/>
  <c r="N2360" i="3" s="1"/>
  <c r="O2360" i="3" s="1"/>
  <c r="M1255" i="3"/>
  <c r="N1255" i="3" s="1"/>
  <c r="O1255" i="3" s="1"/>
  <c r="M3976" i="3"/>
  <c r="N3976" i="3" s="1"/>
  <c r="O3976" i="3" s="1"/>
  <c r="M4523" i="3"/>
  <c r="N4523" i="3" s="1"/>
  <c r="O4523" i="3" s="1"/>
  <c r="M2040" i="3"/>
  <c r="M3868" i="3"/>
  <c r="N3868" i="3" s="1"/>
  <c r="O3868" i="3" s="1"/>
  <c r="M3350" i="3"/>
  <c r="N3350" i="3" s="1"/>
  <c r="O3350" i="3" s="1"/>
  <c r="M231" i="3"/>
  <c r="N231" i="3" s="1"/>
  <c r="O231" i="3" s="1"/>
  <c r="M3653" i="3"/>
  <c r="N3653" i="3" s="1"/>
  <c r="O3653" i="3" s="1"/>
  <c r="M3458" i="3"/>
  <c r="N3458" i="3" s="1"/>
  <c r="O3458" i="3" s="1"/>
  <c r="M2774" i="3"/>
  <c r="N2774" i="3" s="1"/>
  <c r="O2774" i="3" s="1"/>
  <c r="M5460" i="3"/>
  <c r="N5460" i="3" s="1"/>
  <c r="O5460" i="3" s="1"/>
  <c r="M4075" i="3"/>
  <c r="N4075" i="3" s="1"/>
  <c r="O4075" i="3" s="1"/>
  <c r="M1207" i="3"/>
  <c r="N1207" i="3" s="1"/>
  <c r="O1207" i="3" s="1"/>
  <c r="M5954" i="3"/>
  <c r="N5954" i="3" s="1"/>
  <c r="O5954" i="3" s="1"/>
  <c r="M6090" i="3"/>
  <c r="N6090" i="3" s="1"/>
  <c r="O6090" i="3" s="1"/>
  <c r="M4742" i="3"/>
  <c r="N4742" i="3" s="1"/>
  <c r="O4742" i="3" s="1"/>
  <c r="M6445" i="3"/>
  <c r="N6445" i="3" s="1"/>
  <c r="O6445" i="3" s="1"/>
  <c r="M476" i="3"/>
  <c r="N476" i="3" s="1"/>
  <c r="O476" i="3" s="1"/>
  <c r="M5466" i="3"/>
  <c r="N5466" i="3" s="1"/>
  <c r="O5466" i="3" s="1"/>
  <c r="M1054" i="3"/>
  <c r="M4667" i="3"/>
  <c r="N4667" i="3" s="1"/>
  <c r="O4667" i="3" s="1"/>
  <c r="M4203" i="3"/>
  <c r="N4203" i="3" s="1"/>
  <c r="O4203" i="3" s="1"/>
  <c r="M5993" i="3"/>
  <c r="N5993" i="3" s="1"/>
  <c r="O5993" i="3" s="1"/>
  <c r="M3821" i="3"/>
  <c r="N3821" i="3" s="1"/>
  <c r="O3821" i="3" s="1"/>
  <c r="M5333" i="3"/>
  <c r="N5333" i="3" s="1"/>
  <c r="O5333" i="3" s="1"/>
  <c r="M255" i="3"/>
  <c r="N255" i="3" s="1"/>
  <c r="O255" i="3" s="1"/>
  <c r="M4985" i="3"/>
  <c r="N4985" i="3" s="1"/>
  <c r="O4985" i="3" s="1"/>
  <c r="M1424" i="3"/>
  <c r="N1424" i="3" s="1"/>
  <c r="O1424" i="3" s="1"/>
  <c r="M2504" i="3"/>
  <c r="N2504" i="3" s="1"/>
  <c r="O2504" i="3" s="1"/>
  <c r="M3553" i="3"/>
  <c r="N3553" i="3" s="1"/>
  <c r="O3553" i="3" s="1"/>
  <c r="M2307" i="3"/>
  <c r="N2307" i="3" s="1"/>
  <c r="O2307" i="3" s="1"/>
  <c r="M1765" i="3"/>
  <c r="N1765" i="3" s="1"/>
  <c r="O1765" i="3" s="1"/>
  <c r="M1314" i="3"/>
  <c r="N1314" i="3" s="1"/>
  <c r="O1314" i="3" s="1"/>
  <c r="M4336" i="3"/>
  <c r="M5847" i="3"/>
  <c r="N5847" i="3" s="1"/>
  <c r="O5847" i="3" s="1"/>
  <c r="M966" i="3"/>
  <c r="N966" i="3" s="1"/>
  <c r="O966" i="3" s="1"/>
  <c r="M2914" i="3"/>
  <c r="N2914" i="3" s="1"/>
  <c r="O2914" i="3" s="1"/>
  <c r="M6185" i="3"/>
  <c r="N6185" i="3" s="1"/>
  <c r="O6185" i="3" s="1"/>
  <c r="M4847" i="3"/>
  <c r="N4847" i="3" s="1"/>
  <c r="O4847" i="3" s="1"/>
  <c r="M3499" i="3"/>
  <c r="N3499" i="3" s="1"/>
  <c r="O3499" i="3" s="1"/>
  <c r="M392" i="3"/>
  <c r="N392" i="3" s="1"/>
  <c r="O392" i="3" s="1"/>
  <c r="M3602" i="3"/>
  <c r="N3602" i="3" s="1"/>
  <c r="O3602" i="3" s="1"/>
  <c r="M2442" i="3"/>
  <c r="N2442" i="3" s="1"/>
  <c r="O2442" i="3" s="1"/>
  <c r="M5365" i="3"/>
  <c r="N5365" i="3" s="1"/>
  <c r="O5365" i="3" s="1"/>
  <c r="M3554" i="3"/>
  <c r="N3554" i="3" s="1"/>
  <c r="O3554" i="3" s="1"/>
  <c r="M4104" i="3"/>
  <c r="N4104" i="3" s="1"/>
  <c r="O4104" i="3" s="1"/>
  <c r="M464" i="3"/>
  <c r="N464" i="3" s="1"/>
  <c r="O464" i="3" s="1"/>
  <c r="M3439" i="3"/>
  <c r="N3439" i="3" s="1"/>
  <c r="O3439" i="3" s="1"/>
  <c r="M4274" i="3"/>
  <c r="N4274" i="3" s="1"/>
  <c r="O4274" i="3" s="1"/>
  <c r="M662" i="3"/>
  <c r="M4378" i="3"/>
  <c r="N4378" i="3" s="1"/>
  <c r="O4378" i="3" s="1"/>
  <c r="M4787" i="3"/>
  <c r="N4787" i="3" s="1"/>
  <c r="O4787" i="3" s="1"/>
  <c r="M6402" i="3"/>
  <c r="N6402" i="3" s="1"/>
  <c r="O6402" i="3" s="1"/>
  <c r="M6481" i="3"/>
  <c r="N6481" i="3" s="1"/>
  <c r="O6481" i="3" s="1"/>
  <c r="M4976" i="3"/>
  <c r="N4976" i="3" s="1"/>
  <c r="O4976" i="3" s="1"/>
  <c r="M5698" i="3"/>
  <c r="N5698" i="3" s="1"/>
  <c r="O5698" i="3" s="1"/>
  <c r="M275" i="3"/>
  <c r="N275" i="3" s="1"/>
  <c r="O275" i="3" s="1"/>
  <c r="M1690" i="3"/>
  <c r="N1690" i="3" s="1"/>
  <c r="O1690" i="3" s="1"/>
  <c r="M5612" i="3"/>
  <c r="N5612" i="3" s="1"/>
  <c r="O5612" i="3" s="1"/>
  <c r="M1922" i="3"/>
  <c r="N1922" i="3" s="1"/>
  <c r="O1922" i="3" s="1"/>
  <c r="M1285" i="3"/>
  <c r="N1285" i="3" s="1"/>
  <c r="O1285" i="3" s="1"/>
  <c r="M6456" i="3"/>
  <c r="N6456" i="3" s="1"/>
  <c r="O6456" i="3" s="1"/>
  <c r="M3599" i="3"/>
  <c r="N3599" i="3" s="1"/>
  <c r="O3599" i="3" s="1"/>
  <c r="M1769" i="3"/>
  <c r="N1769" i="3" s="1"/>
  <c r="O1769" i="3" s="1"/>
  <c r="M5286" i="3"/>
  <c r="N5286" i="3" s="1"/>
  <c r="O5286" i="3" s="1"/>
  <c r="M4288" i="3"/>
  <c r="M2725" i="3"/>
  <c r="N2725" i="3" s="1"/>
  <c r="O2725" i="3" s="1"/>
  <c r="M3137" i="3"/>
  <c r="N3137" i="3" s="1"/>
  <c r="O3137" i="3" s="1"/>
  <c r="M242" i="3"/>
  <c r="N242" i="3" s="1"/>
  <c r="O242" i="3" s="1"/>
  <c r="M5693" i="3"/>
  <c r="N5693" i="3" s="1"/>
  <c r="O5693" i="3" s="1"/>
  <c r="M3680" i="3"/>
  <c r="N3680" i="3" s="1"/>
  <c r="O3680" i="3" s="1"/>
  <c r="M470" i="3"/>
  <c r="N470" i="3" s="1"/>
  <c r="O470" i="3" s="1"/>
  <c r="M3082" i="3"/>
  <c r="N3082" i="3" s="1"/>
  <c r="O3082" i="3" s="1"/>
  <c r="M1779" i="3"/>
  <c r="N1779" i="3" s="1"/>
  <c r="O1779" i="3" s="1"/>
  <c r="M903" i="3"/>
  <c r="N903" i="3" s="1"/>
  <c r="O903" i="3" s="1"/>
  <c r="M4224" i="3"/>
  <c r="N4224" i="3" s="1"/>
  <c r="O4224" i="3" s="1"/>
  <c r="M2959" i="3"/>
  <c r="N2959" i="3" s="1"/>
  <c r="O2959" i="3" s="1"/>
  <c r="M1988" i="3"/>
  <c r="N1988" i="3" s="1"/>
  <c r="O1988" i="3" s="1"/>
  <c r="M4749" i="3"/>
  <c r="N4749" i="3" s="1"/>
  <c r="O4749" i="3" s="1"/>
  <c r="M3760" i="3"/>
  <c r="N3760" i="3" s="1"/>
  <c r="O3760" i="3" s="1"/>
  <c r="M5691" i="3"/>
  <c r="N5691" i="3" s="1"/>
  <c r="O5691" i="3" s="1"/>
  <c r="M4332" i="3"/>
  <c r="M1406" i="3"/>
  <c r="N1406" i="3" s="1"/>
  <c r="O1406" i="3" s="1"/>
  <c r="M5723" i="3"/>
  <c r="N5723" i="3" s="1"/>
  <c r="O5723" i="3" s="1"/>
  <c r="M3663" i="3"/>
  <c r="N3663" i="3" s="1"/>
  <c r="O3663" i="3" s="1"/>
  <c r="M4550" i="3"/>
  <c r="N4550" i="3" s="1"/>
  <c r="O4550" i="3" s="1"/>
  <c r="M200" i="3"/>
  <c r="N200" i="3" s="1"/>
  <c r="O200" i="3" s="1"/>
  <c r="M1814" i="3"/>
  <c r="N1814" i="3" s="1"/>
  <c r="O1814" i="3" s="1"/>
  <c r="M2096" i="3"/>
  <c r="N2096" i="3" s="1"/>
  <c r="O2096" i="3" s="1"/>
  <c r="M1644" i="3"/>
  <c r="N1644" i="3" s="1"/>
  <c r="O1644" i="3" s="1"/>
  <c r="M5523" i="3"/>
  <c r="N5523" i="3" s="1"/>
  <c r="O5523" i="3" s="1"/>
  <c r="M776" i="3"/>
  <c r="N776" i="3" s="1"/>
  <c r="O776" i="3" s="1"/>
  <c r="M1099" i="3"/>
  <c r="N1099" i="3" s="1"/>
  <c r="O1099" i="3" s="1"/>
  <c r="M2187" i="3"/>
  <c r="N2187" i="3" s="1"/>
  <c r="O2187" i="3" s="1"/>
  <c r="M2130" i="3"/>
  <c r="N2130" i="3" s="1"/>
  <c r="O2130" i="3" s="1"/>
  <c r="M4791" i="3"/>
  <c r="N4791" i="3" s="1"/>
  <c r="O4791" i="3" s="1"/>
  <c r="M1629" i="3"/>
  <c r="N1629" i="3" s="1"/>
  <c r="O1629" i="3" s="1"/>
  <c r="M4140" i="3"/>
  <c r="M1096" i="3"/>
  <c r="N1096" i="3" s="1"/>
  <c r="O1096" i="3" s="1"/>
  <c r="M4800" i="3"/>
  <c r="N4800" i="3" s="1"/>
  <c r="O4800" i="3" s="1"/>
  <c r="M250" i="3"/>
  <c r="N250" i="3" s="1"/>
  <c r="O250" i="3" s="1"/>
  <c r="M4027" i="3"/>
  <c r="N4027" i="3" s="1"/>
  <c r="O4027" i="3" s="1"/>
  <c r="M3755" i="3"/>
  <c r="N3755" i="3" s="1"/>
  <c r="O3755" i="3" s="1"/>
  <c r="M3181" i="3"/>
  <c r="N3181" i="3" s="1"/>
  <c r="O3181" i="3" s="1"/>
  <c r="M1181" i="3"/>
  <c r="N1181" i="3" s="1"/>
  <c r="O1181" i="3" s="1"/>
  <c r="M5756" i="3"/>
  <c r="N5756" i="3" s="1"/>
  <c r="O5756" i="3" s="1"/>
  <c r="M5476" i="3"/>
  <c r="N5476" i="3" s="1"/>
  <c r="O5476" i="3" s="1"/>
  <c r="M4887" i="3"/>
  <c r="N4887" i="3" s="1"/>
  <c r="O4887" i="3" s="1"/>
  <c r="M5353" i="3"/>
  <c r="N5353" i="3" s="1"/>
  <c r="O5353" i="3" s="1"/>
  <c r="M225" i="3"/>
  <c r="N225" i="3" s="1"/>
  <c r="O225" i="3" s="1"/>
  <c r="M5547" i="3"/>
  <c r="N5547" i="3" s="1"/>
  <c r="O5547" i="3" s="1"/>
  <c r="M3600" i="3"/>
  <c r="N3600" i="3" s="1"/>
  <c r="O3600" i="3" s="1"/>
  <c r="M691" i="3"/>
  <c r="M3507" i="3"/>
  <c r="N3507" i="3" s="1"/>
  <c r="O3507" i="3" s="1"/>
  <c r="M666" i="3"/>
  <c r="N666" i="3" s="1"/>
  <c r="O666" i="3" s="1"/>
  <c r="M6158" i="3"/>
  <c r="N6158" i="3" s="1"/>
  <c r="O6158" i="3" s="1"/>
  <c r="M4073" i="3"/>
  <c r="N4073" i="3" s="1"/>
  <c r="O4073" i="3" s="1"/>
  <c r="M3285" i="3"/>
  <c r="N3285" i="3" s="1"/>
  <c r="O3285" i="3" s="1"/>
  <c r="M5461" i="3"/>
  <c r="N5461" i="3" s="1"/>
  <c r="O5461" i="3" s="1"/>
  <c r="M6426" i="3"/>
  <c r="N6426" i="3" s="1"/>
  <c r="O6426" i="3" s="1"/>
  <c r="M5715" i="3"/>
  <c r="N5715" i="3" s="1"/>
  <c r="O5715" i="3" s="1"/>
  <c r="M6315" i="3"/>
  <c r="N6315" i="3" s="1"/>
  <c r="O6315" i="3" s="1"/>
  <c r="M6458" i="3"/>
  <c r="N6458" i="3" s="1"/>
  <c r="O6458" i="3" s="1"/>
  <c r="M4526" i="3"/>
  <c r="N4526" i="3" s="1"/>
  <c r="O4526" i="3" s="1"/>
  <c r="M2795" i="3"/>
  <c r="N2795" i="3" s="1"/>
  <c r="O2795" i="3" s="1"/>
  <c r="M2075" i="3"/>
  <c r="N2075" i="3" s="1"/>
  <c r="O2075" i="3" s="1"/>
  <c r="M5588" i="3"/>
  <c r="N5588" i="3" s="1"/>
  <c r="O5588" i="3" s="1"/>
  <c r="M6066" i="3"/>
  <c r="N6066" i="3" s="1"/>
  <c r="O6066" i="3" s="1"/>
  <c r="M3424" i="3"/>
  <c r="M5039" i="3"/>
  <c r="N5039" i="3" s="1"/>
  <c r="O5039" i="3" s="1"/>
  <c r="M1964" i="3"/>
  <c r="N1964" i="3" s="1"/>
  <c r="O1964" i="3" s="1"/>
  <c r="M3500" i="3"/>
  <c r="N3500" i="3" s="1"/>
  <c r="O3500" i="3" s="1"/>
  <c r="M2141" i="3"/>
  <c r="N2141" i="3" s="1"/>
  <c r="O2141" i="3" s="1"/>
  <c r="M3392" i="3"/>
  <c r="N3392" i="3" s="1"/>
  <c r="O3392" i="3" s="1"/>
  <c r="M2278" i="3"/>
  <c r="N2278" i="3" s="1"/>
  <c r="O2278" i="3" s="1"/>
  <c r="M4936" i="3"/>
  <c r="N4936" i="3" s="1"/>
  <c r="O4936" i="3" s="1"/>
  <c r="M5091" i="3"/>
  <c r="N5091" i="3" s="1"/>
  <c r="O5091" i="3" s="1"/>
  <c r="M3362" i="3"/>
  <c r="N3362" i="3" s="1"/>
  <c r="O3362" i="3" s="1"/>
  <c r="M1125" i="3"/>
  <c r="N1125" i="3" s="1"/>
  <c r="O1125" i="3" s="1"/>
  <c r="M3505" i="3"/>
  <c r="N3505" i="3" s="1"/>
  <c r="O3505" i="3" s="1"/>
  <c r="M3716" i="3"/>
  <c r="N3716" i="3" s="1"/>
  <c r="O3716" i="3" s="1"/>
  <c r="M5313" i="3"/>
  <c r="N5313" i="3" s="1"/>
  <c r="O5313" i="3" s="1"/>
  <c r="M1479" i="3"/>
  <c r="N1479" i="3" s="1"/>
  <c r="O1479" i="3" s="1"/>
  <c r="M4695" i="3"/>
  <c r="N4695" i="3" s="1"/>
  <c r="O4695" i="3" s="1"/>
  <c r="M3248" i="3"/>
  <c r="M3789" i="3"/>
  <c r="N3789" i="3" s="1"/>
  <c r="O3789" i="3" s="1"/>
  <c r="M3501" i="3"/>
  <c r="N3501" i="3" s="1"/>
  <c r="O3501" i="3" s="1"/>
  <c r="M589" i="3"/>
  <c r="N589" i="3" s="1"/>
  <c r="O589" i="3" s="1"/>
  <c r="M4764" i="3"/>
  <c r="N4764" i="3" s="1"/>
  <c r="O4764" i="3" s="1"/>
  <c r="M19" i="3"/>
  <c r="N19" i="3" s="1"/>
  <c r="O19" i="3" s="1"/>
  <c r="M5928" i="3"/>
  <c r="N5928" i="3" s="1"/>
  <c r="O5928" i="3" s="1"/>
  <c r="M1957" i="3"/>
  <c r="N1957" i="3" s="1"/>
  <c r="O1957" i="3" s="1"/>
  <c r="M4635" i="3"/>
  <c r="N4635" i="3" s="1"/>
  <c r="O4635" i="3" s="1"/>
  <c r="M5287" i="3"/>
  <c r="N5287" i="3" s="1"/>
  <c r="O5287" i="3" s="1"/>
  <c r="M2114" i="3"/>
  <c r="N2114" i="3" s="1"/>
  <c r="O2114" i="3" s="1"/>
  <c r="M1256" i="3"/>
  <c r="N1256" i="3" s="1"/>
  <c r="O1256" i="3" s="1"/>
  <c r="M5423" i="3"/>
  <c r="N5423" i="3" s="1"/>
  <c r="O5423" i="3" s="1"/>
  <c r="M2206" i="3"/>
  <c r="N2206" i="3" s="1"/>
  <c r="O2206" i="3" s="1"/>
  <c r="M1499" i="3"/>
  <c r="N1499" i="3" s="1"/>
  <c r="O1499" i="3" s="1"/>
  <c r="M6282" i="3"/>
  <c r="N6282" i="3" s="1"/>
  <c r="O6282" i="3" s="1"/>
  <c r="M1771" i="3"/>
  <c r="M4743" i="3"/>
  <c r="N4743" i="3" s="1"/>
  <c r="O4743" i="3" s="1"/>
  <c r="M4554" i="3"/>
  <c r="N4554" i="3" s="1"/>
  <c r="O4554" i="3" s="1"/>
  <c r="M2035" i="3"/>
  <c r="N2035" i="3" s="1"/>
  <c r="O2035" i="3" s="1"/>
  <c r="M1335" i="3"/>
  <c r="N1335" i="3" s="1"/>
  <c r="O1335" i="3" s="1"/>
  <c r="M3487" i="3"/>
  <c r="N3487" i="3" s="1"/>
  <c r="O3487" i="3" s="1"/>
  <c r="M4406" i="3"/>
  <c r="N4406" i="3" s="1"/>
  <c r="O4406" i="3" s="1"/>
  <c r="M5608" i="3"/>
  <c r="N5608" i="3" s="1"/>
  <c r="O5608" i="3" s="1"/>
  <c r="M6248" i="3"/>
  <c r="N6248" i="3" s="1"/>
  <c r="O6248" i="3" s="1"/>
  <c r="M262" i="3"/>
  <c r="N262" i="3" s="1"/>
  <c r="O262" i="3" s="1"/>
  <c r="M1219" i="3"/>
  <c r="N1219" i="3" s="1"/>
  <c r="O1219" i="3" s="1"/>
  <c r="M2493" i="3"/>
  <c r="N2493" i="3" s="1"/>
  <c r="O2493" i="3" s="1"/>
  <c r="M5553" i="3"/>
  <c r="N5553" i="3" s="1"/>
  <c r="O5553" i="3" s="1"/>
  <c r="M3793" i="3"/>
  <c r="N3793" i="3" s="1"/>
  <c r="O3793" i="3" s="1"/>
  <c r="M3978" i="3"/>
  <c r="N3978" i="3" s="1"/>
  <c r="O3978" i="3" s="1"/>
  <c r="M2492" i="3"/>
  <c r="N2492" i="3" s="1"/>
  <c r="O2492" i="3" s="1"/>
  <c r="M2783" i="3"/>
  <c r="M1887" i="3"/>
  <c r="N1887" i="3" s="1"/>
  <c r="O1887" i="3" s="1"/>
  <c r="M6088" i="3"/>
  <c r="N6088" i="3" s="1"/>
  <c r="O6088" i="3" s="1"/>
  <c r="M5017" i="3"/>
  <c r="N5017" i="3" s="1"/>
  <c r="O5017" i="3" s="1"/>
  <c r="M1227" i="3"/>
  <c r="N1227" i="3" s="1"/>
  <c r="O1227" i="3" s="1"/>
  <c r="M3201" i="3"/>
  <c r="N3201" i="3" s="1"/>
  <c r="O3201" i="3" s="1"/>
  <c r="M5069" i="3"/>
  <c r="N5069" i="3" s="1"/>
  <c r="O5069" i="3" s="1"/>
  <c r="M921" i="3"/>
  <c r="N921" i="3" s="1"/>
  <c r="O921" i="3" s="1"/>
  <c r="M4182" i="3"/>
  <c r="N4182" i="3" s="1"/>
  <c r="O4182" i="3" s="1"/>
  <c r="M1704" i="3"/>
  <c r="N1704" i="3" s="1"/>
  <c r="O1704" i="3" s="1"/>
  <c r="M3036" i="3"/>
  <c r="N3036" i="3" s="1"/>
  <c r="O3036" i="3" s="1"/>
  <c r="M675" i="3"/>
  <c r="N675" i="3" s="1"/>
  <c r="O675" i="3" s="1"/>
  <c r="M188" i="3"/>
  <c r="N188" i="3" s="1"/>
  <c r="O188" i="3" s="1"/>
  <c r="M1435" i="3"/>
  <c r="N1435" i="3" s="1"/>
  <c r="O1435" i="3" s="1"/>
  <c r="M6491" i="3"/>
  <c r="N6491" i="3" s="1"/>
  <c r="O6491" i="3" s="1"/>
  <c r="M1090" i="3"/>
  <c r="N1090" i="3" s="1"/>
  <c r="O1090" i="3" s="1"/>
  <c r="M6496" i="3"/>
  <c r="M3149" i="3"/>
  <c r="N3149" i="3" s="1"/>
  <c r="O3149" i="3" s="1"/>
  <c r="M621" i="3"/>
  <c r="N621" i="3" s="1"/>
  <c r="O621" i="3" s="1"/>
  <c r="M5500" i="3"/>
  <c r="N5500" i="3" s="1"/>
  <c r="O5500" i="3" s="1"/>
  <c r="M1216" i="3"/>
  <c r="N1216" i="3" s="1"/>
  <c r="O1216" i="3" s="1"/>
  <c r="M4008" i="3"/>
  <c r="N4008" i="3" s="1"/>
  <c r="O4008" i="3" s="1"/>
  <c r="M2067" i="3"/>
  <c r="N2067" i="3" s="1"/>
  <c r="O2067" i="3" s="1"/>
  <c r="M785" i="3"/>
  <c r="N785" i="3" s="1"/>
  <c r="O785" i="3" s="1"/>
  <c r="M5613" i="3"/>
  <c r="N5613" i="3" s="1"/>
  <c r="O5613" i="3" s="1"/>
  <c r="M5198" i="3"/>
  <c r="N5198" i="3" s="1"/>
  <c r="O5198" i="3" s="1"/>
  <c r="M5348" i="3"/>
  <c r="N5348" i="3" s="1"/>
  <c r="O5348" i="3" s="1"/>
  <c r="M3271" i="3"/>
  <c r="N3271" i="3" s="1"/>
  <c r="O3271" i="3" s="1"/>
  <c r="M4722" i="3"/>
  <c r="N4722" i="3" s="1"/>
  <c r="O4722" i="3" s="1"/>
  <c r="M4920" i="3"/>
  <c r="N4920" i="3" s="1"/>
  <c r="O4920" i="3" s="1"/>
  <c r="M2222" i="3"/>
  <c r="N2222" i="3" s="1"/>
  <c r="O2222" i="3" s="1"/>
  <c r="M4930" i="3"/>
  <c r="M4012" i="3"/>
  <c r="N4012" i="3" s="1"/>
  <c r="O4012" i="3" s="1"/>
  <c r="M3484" i="3"/>
  <c r="N3484" i="3" s="1"/>
  <c r="O3484" i="3" s="1"/>
  <c r="M6055" i="3"/>
  <c r="N6055" i="3" s="1"/>
  <c r="O6055" i="3" s="1"/>
  <c r="M5289" i="3"/>
  <c r="N5289" i="3" s="1"/>
  <c r="O5289" i="3" s="1"/>
  <c r="M6427" i="3"/>
  <c r="N6427" i="3" s="1"/>
  <c r="O6427" i="3" s="1"/>
  <c r="M5054" i="3"/>
  <c r="N5054" i="3" s="1"/>
  <c r="O5054" i="3" s="1"/>
  <c r="M5185" i="3"/>
  <c r="N5185" i="3" s="1"/>
  <c r="O5185" i="3" s="1"/>
  <c r="M2758" i="3"/>
  <c r="N2758" i="3" s="1"/>
  <c r="O2758" i="3" s="1"/>
  <c r="M5514" i="3"/>
  <c r="N5514" i="3" s="1"/>
  <c r="O5514" i="3" s="1"/>
  <c r="M460" i="3"/>
  <c r="N460" i="3" s="1"/>
  <c r="O460" i="3" s="1"/>
  <c r="M10" i="3"/>
  <c r="N10" i="3" s="1"/>
  <c r="O10" i="3" s="1"/>
  <c r="M3491" i="3"/>
  <c r="N3491" i="3" s="1"/>
  <c r="O3491" i="3" s="1"/>
  <c r="M2168" i="3"/>
  <c r="N2168" i="3" s="1"/>
  <c r="O2168" i="3" s="1"/>
  <c r="M5180" i="3"/>
  <c r="N5180" i="3" s="1"/>
  <c r="O5180" i="3" s="1"/>
  <c r="M4187" i="3"/>
  <c r="N4187" i="3" s="1"/>
  <c r="O4187" i="3" s="1"/>
  <c r="M1543" i="3"/>
  <c r="M2432" i="3"/>
  <c r="N2432" i="3" s="1"/>
  <c r="O2432" i="3" s="1"/>
  <c r="M5754" i="3"/>
  <c r="N5754" i="3" s="1"/>
  <c r="O5754" i="3" s="1"/>
  <c r="M2587" i="3"/>
  <c r="N2587" i="3" s="1"/>
  <c r="O2587" i="3" s="1"/>
  <c r="M4813" i="3"/>
  <c r="N4813" i="3" s="1"/>
  <c r="O4813" i="3" s="1"/>
  <c r="M445" i="3"/>
  <c r="N445" i="3" s="1"/>
  <c r="O445" i="3" s="1"/>
  <c r="M4376" i="3"/>
  <c r="N4376" i="3" s="1"/>
  <c r="O4376" i="3" s="1"/>
  <c r="M2064" i="3"/>
  <c r="N2064" i="3" s="1"/>
  <c r="O2064" i="3" s="1"/>
  <c r="M4289" i="3"/>
  <c r="N4289" i="3" s="1"/>
  <c r="O4289" i="3" s="1"/>
  <c r="M2098" i="3"/>
  <c r="N2098" i="3" s="1"/>
  <c r="O2098" i="3" s="1"/>
  <c r="M4522" i="3"/>
  <c r="N4522" i="3" s="1"/>
  <c r="O4522" i="3" s="1"/>
  <c r="M1074" i="3"/>
  <c r="N1074" i="3" s="1"/>
  <c r="O1074" i="3" s="1"/>
  <c r="M1645" i="3"/>
  <c r="N1645" i="3" s="1"/>
  <c r="O1645" i="3" s="1"/>
  <c r="M183" i="3"/>
  <c r="N183" i="3" s="1"/>
  <c r="O183" i="3" s="1"/>
  <c r="M789" i="3"/>
  <c r="N789" i="3" s="1"/>
  <c r="O789" i="3" s="1"/>
  <c r="M1352" i="3"/>
  <c r="M5917" i="3"/>
  <c r="N5917" i="3" s="1"/>
  <c r="O5917" i="3" s="1"/>
  <c r="M3555" i="3"/>
  <c r="N3555" i="3" s="1"/>
  <c r="O3555" i="3" s="1"/>
  <c r="M1602" i="3"/>
  <c r="N1602" i="3" s="1"/>
  <c r="O1602" i="3" s="1"/>
  <c r="M6371" i="3"/>
  <c r="N6371" i="3" s="1"/>
  <c r="O6371" i="3" s="1"/>
  <c r="M5673" i="3"/>
  <c r="N5673" i="3" s="1"/>
  <c r="O5673" i="3" s="1"/>
  <c r="M6417" i="3"/>
  <c r="N6417" i="3" s="1"/>
  <c r="O6417" i="3" s="1"/>
  <c r="M5385" i="3"/>
  <c r="N5385" i="3" s="1"/>
  <c r="O5385" i="3" s="1"/>
  <c r="M4156" i="3"/>
  <c r="N4156" i="3" s="1"/>
  <c r="O4156" i="3" s="1"/>
  <c r="M524" i="3"/>
  <c r="N524" i="3" s="1"/>
  <c r="O524" i="3" s="1"/>
  <c r="M1902" i="3"/>
  <c r="N1902" i="3" s="1"/>
  <c r="O1902" i="3" s="1"/>
  <c r="M5243" i="3"/>
  <c r="N5243" i="3" s="1"/>
  <c r="O5243" i="3" s="1"/>
  <c r="M2276" i="3"/>
  <c r="N2276" i="3" s="1"/>
  <c r="O2276" i="3" s="1"/>
  <c r="M2603" i="3"/>
  <c r="N2603" i="3" s="1"/>
  <c r="O2603" i="3" s="1"/>
  <c r="M4220" i="3"/>
  <c r="N4220" i="3" s="1"/>
  <c r="O4220" i="3" s="1"/>
  <c r="M1003" i="3"/>
  <c r="N1003" i="3" s="1"/>
  <c r="O1003" i="3" s="1"/>
  <c r="M828" i="3"/>
  <c r="M4624" i="3"/>
  <c r="N4624" i="3" s="1"/>
  <c r="O4624" i="3" s="1"/>
  <c r="M2003" i="3"/>
  <c r="N2003" i="3" s="1"/>
  <c r="O2003" i="3" s="1"/>
  <c r="M1548" i="3"/>
  <c r="N1548" i="3" s="1"/>
  <c r="O1548" i="3" s="1"/>
  <c r="M3566" i="3"/>
  <c r="N3566" i="3" s="1"/>
  <c r="O3566" i="3" s="1"/>
  <c r="M1138" i="3"/>
  <c r="N1138" i="3" s="1"/>
  <c r="O1138" i="3" s="1"/>
  <c r="M3921" i="3"/>
  <c r="N3921" i="3" s="1"/>
  <c r="O3921" i="3" s="1"/>
  <c r="M125" i="3"/>
  <c r="N125" i="3" s="1"/>
  <c r="O125" i="3" s="1"/>
  <c r="M280" i="3"/>
  <c r="N280" i="3" s="1"/>
  <c r="O280" i="3" s="1"/>
  <c r="M4981" i="3"/>
  <c r="N4981" i="3" s="1"/>
  <c r="O4981" i="3" s="1"/>
  <c r="M884" i="3"/>
  <c r="N884" i="3" s="1"/>
  <c r="O884" i="3" s="1"/>
  <c r="M739" i="3"/>
  <c r="N739" i="3" s="1"/>
  <c r="O739" i="3" s="1"/>
  <c r="M2928" i="3"/>
  <c r="N2928" i="3" s="1"/>
  <c r="O2928" i="3" s="1"/>
  <c r="M612" i="3"/>
  <c r="N612" i="3" s="1"/>
  <c r="O612" i="3" s="1"/>
  <c r="M368" i="3"/>
  <c r="N368" i="3" s="1"/>
  <c r="O368" i="3" s="1"/>
  <c r="M296" i="3"/>
  <c r="N296" i="3" s="1"/>
  <c r="O296" i="3" s="1"/>
  <c r="M4602" i="3"/>
  <c r="M1661" i="3"/>
  <c r="N1661" i="3" s="1"/>
  <c r="O1661" i="3" s="1"/>
  <c r="M3203" i="3"/>
  <c r="N3203" i="3" s="1"/>
  <c r="O3203" i="3" s="1"/>
  <c r="M4645" i="3"/>
  <c r="N4645" i="3" s="1"/>
  <c r="O4645" i="3" s="1"/>
  <c r="M4101" i="3"/>
  <c r="N4101" i="3" s="1"/>
  <c r="O4101" i="3" s="1"/>
  <c r="M980" i="3"/>
  <c r="N980" i="3" s="1"/>
  <c r="O980" i="3" s="1"/>
  <c r="M6294" i="3"/>
  <c r="N6294" i="3" s="1"/>
  <c r="O6294" i="3" s="1"/>
  <c r="M1879" i="3"/>
  <c r="N1879" i="3" s="1"/>
  <c r="O1879" i="3" s="1"/>
  <c r="M6105" i="3"/>
  <c r="N6105" i="3" s="1"/>
  <c r="O6105" i="3" s="1"/>
  <c r="M5634" i="3"/>
  <c r="N5634" i="3" s="1"/>
  <c r="O5634" i="3" s="1"/>
  <c r="M4933" i="3"/>
  <c r="N4933" i="3" s="1"/>
  <c r="O4933" i="3" s="1"/>
  <c r="M3512" i="3"/>
  <c r="N3512" i="3" s="1"/>
  <c r="O3512" i="3" s="1"/>
  <c r="M3020" i="3"/>
  <c r="N3020" i="3" s="1"/>
  <c r="O3020" i="3" s="1"/>
  <c r="M3416" i="3"/>
  <c r="N3416" i="3" s="1"/>
  <c r="O3416" i="3" s="1"/>
  <c r="M199" i="3"/>
  <c r="N199" i="3" s="1"/>
  <c r="O199" i="3" s="1"/>
  <c r="M4709" i="3"/>
  <c r="N4709" i="3" s="1"/>
  <c r="O4709" i="3" s="1"/>
  <c r="M5306" i="3"/>
  <c r="M1142" i="3"/>
  <c r="N1142" i="3" s="1"/>
  <c r="O1142" i="3" s="1"/>
  <c r="M1023" i="3"/>
  <c r="N1023" i="3" s="1"/>
  <c r="O1023" i="3" s="1"/>
  <c r="M2477" i="3"/>
  <c r="N2477" i="3" s="1"/>
  <c r="O2477" i="3" s="1"/>
  <c r="M5801" i="3"/>
  <c r="N5801" i="3" s="1"/>
  <c r="O5801" i="3" s="1"/>
  <c r="M1820" i="3"/>
  <c r="N1820" i="3" s="1"/>
  <c r="O1820" i="3" s="1"/>
  <c r="M6033" i="3"/>
  <c r="N6033" i="3" s="1"/>
  <c r="O6033" i="3" s="1"/>
  <c r="M2945" i="3"/>
  <c r="N2945" i="3" s="1"/>
  <c r="O2945" i="3" s="1"/>
  <c r="M1866" i="3"/>
  <c r="N1866" i="3" s="1"/>
  <c r="O1866" i="3" s="1"/>
  <c r="M4453" i="3"/>
  <c r="N4453" i="3" s="1"/>
  <c r="O4453" i="3" s="1"/>
  <c r="M4160" i="3"/>
  <c r="N4160" i="3" s="1"/>
  <c r="O4160" i="3" s="1"/>
  <c r="M5770" i="3"/>
  <c r="N5770" i="3" s="1"/>
  <c r="O5770" i="3" s="1"/>
  <c r="M715" i="3"/>
  <c r="N715" i="3" s="1"/>
  <c r="O715" i="3" s="1"/>
  <c r="M4850" i="3"/>
  <c r="N4850" i="3" s="1"/>
  <c r="O4850" i="3" s="1"/>
  <c r="M972" i="3"/>
  <c r="N972" i="3" s="1"/>
  <c r="O972" i="3" s="1"/>
  <c r="M4906" i="3"/>
  <c r="N4906" i="3" s="1"/>
  <c r="O4906" i="3" s="1"/>
  <c r="M2107" i="3"/>
  <c r="M3752" i="3"/>
  <c r="N3752" i="3" s="1"/>
  <c r="O3752" i="3" s="1"/>
  <c r="M3934" i="3"/>
  <c r="N3934" i="3" s="1"/>
  <c r="O3934" i="3" s="1"/>
  <c r="M3776" i="3"/>
  <c r="N3776" i="3" s="1"/>
  <c r="O3776" i="3" s="1"/>
  <c r="M1190" i="3"/>
  <c r="N1190" i="3" s="1"/>
  <c r="O1190" i="3" s="1"/>
  <c r="M6425" i="3"/>
  <c r="N6425" i="3" s="1"/>
  <c r="O6425" i="3" s="1"/>
  <c r="M1448" i="3"/>
  <c r="N1448" i="3" s="1"/>
  <c r="O1448" i="3" s="1"/>
  <c r="M6169" i="3"/>
  <c r="N6169" i="3" s="1"/>
  <c r="O6169" i="3" s="1"/>
  <c r="M718" i="3"/>
  <c r="N718" i="3" s="1"/>
  <c r="O718" i="3" s="1"/>
  <c r="M1677" i="3"/>
  <c r="N1677" i="3" s="1"/>
  <c r="O1677" i="3" s="1"/>
  <c r="M988" i="3"/>
  <c r="N988" i="3" s="1"/>
  <c r="O988" i="3" s="1"/>
  <c r="M4238" i="3"/>
  <c r="N4238" i="3" s="1"/>
  <c r="O4238" i="3" s="1"/>
  <c r="M3354" i="3"/>
  <c r="N3354" i="3" s="1"/>
  <c r="O3354" i="3" s="1"/>
  <c r="M1925" i="3"/>
  <c r="N1925" i="3" s="1"/>
  <c r="O1925" i="3" s="1"/>
  <c r="M5494" i="3"/>
  <c r="N5494" i="3" s="1"/>
  <c r="O5494" i="3" s="1"/>
  <c r="M1113" i="3"/>
  <c r="N1113" i="3" s="1"/>
  <c r="O1113" i="3" s="1"/>
  <c r="M379" i="3"/>
  <c r="M3982" i="3"/>
  <c r="N3982" i="3" s="1"/>
  <c r="O3982" i="3" s="1"/>
  <c r="M5697" i="3"/>
  <c r="N5697" i="3" s="1"/>
  <c r="O5697" i="3" s="1"/>
  <c r="M501" i="3"/>
  <c r="N501" i="3" s="1"/>
  <c r="O501" i="3" s="1"/>
  <c r="M3816" i="3"/>
  <c r="N3816" i="3" s="1"/>
  <c r="O3816" i="3" s="1"/>
  <c r="M5782" i="3"/>
  <c r="N5782" i="3" s="1"/>
  <c r="O5782" i="3" s="1"/>
  <c r="M1281" i="3"/>
  <c r="N1281" i="3" s="1"/>
  <c r="O1281" i="3" s="1"/>
  <c r="M146" i="3"/>
  <c r="N146" i="3" s="1"/>
  <c r="O146" i="3" s="1"/>
  <c r="M3433" i="3"/>
  <c r="N3433" i="3" s="1"/>
  <c r="O3433" i="3" s="1"/>
  <c r="M3084" i="3"/>
  <c r="N3084" i="3" s="1"/>
  <c r="O3084" i="3" s="1"/>
  <c r="M557" i="3"/>
  <c r="N557" i="3" s="1"/>
  <c r="O557" i="3" s="1"/>
  <c r="M239" i="3"/>
  <c r="N239" i="3" s="1"/>
  <c r="O239" i="3" s="1"/>
  <c r="M3273" i="3"/>
  <c r="N3273" i="3" s="1"/>
  <c r="O3273" i="3" s="1"/>
  <c r="M2600" i="3"/>
  <c r="N2600" i="3" s="1"/>
  <c r="O2600" i="3" s="1"/>
  <c r="M6312" i="3"/>
  <c r="N6312" i="3" s="1"/>
  <c r="O6312" i="3" s="1"/>
  <c r="M4335" i="3"/>
  <c r="N4335" i="3" s="1"/>
  <c r="O4335" i="3" s="1"/>
  <c r="M2335" i="3"/>
  <c r="M4638" i="3"/>
  <c r="N4638" i="3" s="1"/>
  <c r="O4638" i="3" s="1"/>
  <c r="M5325" i="3"/>
  <c r="N5325" i="3" s="1"/>
  <c r="O5325" i="3" s="1"/>
  <c r="M1147" i="3"/>
  <c r="N1147" i="3" s="1"/>
  <c r="O1147" i="3" s="1"/>
  <c r="M641" i="3"/>
  <c r="N641" i="3" s="1"/>
  <c r="O641" i="3" s="1"/>
  <c r="M4403" i="3"/>
  <c r="N4403" i="3" s="1"/>
  <c r="O4403" i="3" s="1"/>
  <c r="M3646" i="3"/>
  <c r="N3646" i="3" s="1"/>
  <c r="O3646" i="3" s="1"/>
  <c r="M5999" i="3"/>
  <c r="N5999" i="3" s="1"/>
  <c r="O5999" i="3" s="1"/>
  <c r="M6196" i="3"/>
  <c r="N6196" i="3" s="1"/>
  <c r="O6196" i="3" s="1"/>
  <c r="M3581" i="3"/>
  <c r="N3581" i="3" s="1"/>
  <c r="O3581" i="3" s="1"/>
  <c r="M2955" i="3"/>
  <c r="N2955" i="3" s="1"/>
  <c r="O2955" i="3" s="1"/>
  <c r="M5849" i="3"/>
  <c r="N5849" i="3" s="1"/>
  <c r="O5849" i="3" s="1"/>
  <c r="M1455" i="3"/>
  <c r="N1455" i="3" s="1"/>
  <c r="O1455" i="3" s="1"/>
  <c r="M5894" i="3"/>
  <c r="N5894" i="3" s="1"/>
  <c r="O5894" i="3" s="1"/>
  <c r="M6305" i="3"/>
  <c r="N6305" i="3" s="1"/>
  <c r="O6305" i="3" s="1"/>
  <c r="M4002" i="3"/>
  <c r="N4002" i="3" s="1"/>
  <c r="O4002" i="3" s="1"/>
  <c r="M891" i="3"/>
  <c r="M4092" i="3"/>
  <c r="N4092" i="3" s="1"/>
  <c r="O4092" i="3" s="1"/>
  <c r="M4754" i="3"/>
  <c r="N4754" i="3" s="1"/>
  <c r="O4754" i="3" s="1"/>
  <c r="M2539" i="3"/>
  <c r="N2539" i="3" s="1"/>
  <c r="O2539" i="3" s="1"/>
  <c r="M1482" i="3"/>
  <c r="N1482" i="3" s="1"/>
  <c r="O1482" i="3" s="1"/>
  <c r="M3923" i="3"/>
  <c r="N3923" i="3" s="1"/>
  <c r="O3923" i="3" s="1"/>
  <c r="M1515" i="3"/>
  <c r="N1515" i="3" s="1"/>
  <c r="O1515" i="3" s="1"/>
  <c r="M655" i="3"/>
  <c r="N655" i="3" s="1"/>
  <c r="O655" i="3" s="1"/>
  <c r="M3408" i="3"/>
  <c r="N3408" i="3" s="1"/>
  <c r="O3408" i="3" s="1"/>
  <c r="M3374" i="3"/>
  <c r="N3374" i="3" s="1"/>
  <c r="O3374" i="3" s="1"/>
  <c r="M632" i="3"/>
  <c r="N632" i="3" s="1"/>
  <c r="O632" i="3" s="1"/>
  <c r="M2924" i="3"/>
  <c r="N2924" i="3" s="1"/>
  <c r="O2924" i="3" s="1"/>
  <c r="M5336" i="3"/>
  <c r="N5336" i="3" s="1"/>
  <c r="O5336" i="3" s="1"/>
  <c r="M5391" i="3"/>
  <c r="N5391" i="3" s="1"/>
  <c r="O5391" i="3" s="1"/>
  <c r="M1805" i="3"/>
  <c r="N1805" i="3" s="1"/>
  <c r="O1805" i="3" s="1"/>
  <c r="M5609" i="3"/>
  <c r="N5609" i="3" s="1"/>
  <c r="O5609" i="3" s="1"/>
  <c r="M787" i="3"/>
  <c r="M5245" i="3"/>
  <c r="N5245" i="3" s="1"/>
  <c r="O5245" i="3" s="1"/>
  <c r="M3062" i="3"/>
  <c r="N3062" i="3" s="1"/>
  <c r="O3062" i="3" s="1"/>
  <c r="M3279" i="3"/>
  <c r="N3279" i="3" s="1"/>
  <c r="O3279" i="3" s="1"/>
  <c r="M1105" i="3"/>
  <c r="N1105" i="3" s="1"/>
  <c r="O1105" i="3" s="1"/>
  <c r="M4664" i="3"/>
  <c r="N4664" i="3" s="1"/>
  <c r="O4664" i="3" s="1"/>
  <c r="M3515" i="3"/>
  <c r="N3515" i="3" s="1"/>
  <c r="O3515" i="3" s="1"/>
  <c r="M1166" i="3"/>
  <c r="N1166" i="3" s="1"/>
  <c r="O1166" i="3" s="1"/>
  <c r="M1613" i="3"/>
  <c r="N1613" i="3" s="1"/>
  <c r="O1613" i="3" s="1"/>
  <c r="M6007" i="3"/>
  <c r="N6007" i="3" s="1"/>
  <c r="O6007" i="3" s="1"/>
  <c r="M4666" i="3"/>
  <c r="N4666" i="3" s="1"/>
  <c r="O4666" i="3" s="1"/>
  <c r="M2039" i="3"/>
  <c r="N2039" i="3" s="1"/>
  <c r="O2039" i="3" s="1"/>
  <c r="M827" i="3"/>
  <c r="N827" i="3" s="1"/>
  <c r="O827" i="3" s="1"/>
  <c r="M97" i="3"/>
  <c r="N97" i="3" s="1"/>
  <c r="O97" i="3" s="1"/>
  <c r="M1353" i="3"/>
  <c r="N1353" i="3" s="1"/>
  <c r="O1353" i="3" s="1"/>
  <c r="M4320" i="3"/>
  <c r="N4320" i="3" s="1"/>
  <c r="O4320" i="3" s="1"/>
  <c r="M1144" i="3"/>
  <c r="M3246" i="3"/>
  <c r="N3246" i="3" s="1"/>
  <c r="O3246" i="3" s="1"/>
  <c r="M2091" i="3"/>
  <c r="N2091" i="3" s="1"/>
  <c r="O2091" i="3" s="1"/>
  <c r="M6355" i="3"/>
  <c r="N6355" i="3" s="1"/>
  <c r="O6355" i="3" s="1"/>
  <c r="M901" i="3"/>
  <c r="N901" i="3" s="1"/>
  <c r="O901" i="3" s="1"/>
  <c r="M251" i="3"/>
  <c r="N251" i="3" s="1"/>
  <c r="O251" i="3" s="1"/>
  <c r="M3798" i="3"/>
  <c r="N3798" i="3" s="1"/>
  <c r="O3798" i="3" s="1"/>
  <c r="M4559" i="3"/>
  <c r="N4559" i="3" s="1"/>
  <c r="O4559" i="3" s="1"/>
  <c r="M2684" i="3"/>
  <c r="N2684" i="3" s="1"/>
  <c r="O2684" i="3" s="1"/>
  <c r="M5873" i="3"/>
  <c r="N5873" i="3" s="1"/>
  <c r="O5873" i="3" s="1"/>
  <c r="M2233" i="3"/>
  <c r="N2233" i="3" s="1"/>
  <c r="O2233" i="3" s="1"/>
  <c r="M5400" i="3"/>
  <c r="N5400" i="3" s="1"/>
  <c r="O5400" i="3" s="1"/>
  <c r="M3958" i="3"/>
  <c r="N3958" i="3" s="1"/>
  <c r="O3958" i="3" s="1"/>
  <c r="M4986" i="3"/>
  <c r="N4986" i="3" s="1"/>
  <c r="O4986" i="3" s="1"/>
  <c r="M4809" i="3"/>
  <c r="N4809" i="3" s="1"/>
  <c r="O4809" i="3" s="1"/>
  <c r="M2343" i="3"/>
  <c r="N2343" i="3" s="1"/>
  <c r="O2343" i="3" s="1"/>
  <c r="M493" i="3"/>
  <c r="M3233" i="3"/>
  <c r="N3233" i="3" s="1"/>
  <c r="O3233" i="3" s="1"/>
  <c r="M2777" i="3"/>
  <c r="N2777" i="3" s="1"/>
  <c r="O2777" i="3" s="1"/>
  <c r="M2974" i="3"/>
  <c r="N2974" i="3" s="1"/>
  <c r="O2974" i="3" s="1"/>
  <c r="M4221" i="3"/>
  <c r="N4221" i="3" s="1"/>
  <c r="O4221" i="3" s="1"/>
  <c r="M2334" i="3"/>
  <c r="N2334" i="3" s="1"/>
  <c r="O2334" i="3" s="1"/>
  <c r="M4715" i="3"/>
  <c r="N4715" i="3" s="1"/>
  <c r="O4715" i="3" s="1"/>
  <c r="M1563" i="3"/>
  <c r="N1563" i="3" s="1"/>
  <c r="O1563" i="3" s="1"/>
  <c r="M1151" i="3"/>
  <c r="N1151" i="3" s="1"/>
  <c r="O1151" i="3" s="1"/>
  <c r="M3920" i="3"/>
  <c r="N3920" i="3" s="1"/>
  <c r="O3920" i="3" s="1"/>
  <c r="M4659" i="3"/>
  <c r="N4659" i="3" s="1"/>
  <c r="O4659" i="3" s="1"/>
  <c r="M1699" i="3"/>
  <c r="N1699" i="3" s="1"/>
  <c r="O1699" i="3" s="1"/>
  <c r="M4862" i="3"/>
  <c r="N4862" i="3" s="1"/>
  <c r="O4862" i="3" s="1"/>
  <c r="M2156" i="3"/>
  <c r="N2156" i="3" s="1"/>
  <c r="O2156" i="3" s="1"/>
  <c r="M697" i="3"/>
  <c r="N697" i="3" s="1"/>
  <c r="O697" i="3" s="1"/>
  <c r="M3526" i="3"/>
  <c r="N3526" i="3" s="1"/>
  <c r="O3526" i="3" s="1"/>
  <c r="M1952" i="3"/>
  <c r="M5212" i="3"/>
  <c r="N5212" i="3" s="1"/>
  <c r="O5212" i="3" s="1"/>
  <c r="M2110" i="3"/>
  <c r="N2110" i="3" s="1"/>
  <c r="O2110" i="3" s="1"/>
  <c r="M2300" i="3"/>
  <c r="N2300" i="3" s="1"/>
  <c r="O2300" i="3" s="1"/>
  <c r="M2204" i="3"/>
  <c r="N2204" i="3" s="1"/>
  <c r="O2204" i="3" s="1"/>
  <c r="M5356" i="3"/>
  <c r="N5356" i="3" s="1"/>
  <c r="O5356" i="3" s="1"/>
  <c r="M5527" i="3"/>
  <c r="N5527" i="3" s="1"/>
  <c r="O5527" i="3" s="1"/>
  <c r="M5901" i="3"/>
  <c r="N5901" i="3" s="1"/>
  <c r="O5901" i="3" s="1"/>
  <c r="M359" i="3"/>
  <c r="N359" i="3" s="1"/>
  <c r="O359" i="3" s="1"/>
  <c r="M5341" i="3"/>
  <c r="N5341" i="3" s="1"/>
  <c r="O5341" i="3" s="1"/>
  <c r="M1560" i="3"/>
  <c r="N1560" i="3" s="1"/>
  <c r="O1560" i="3" s="1"/>
  <c r="M312" i="3"/>
  <c r="N312" i="3" s="1"/>
  <c r="O312" i="3" s="1"/>
  <c r="M1309" i="3"/>
  <c r="N1309" i="3" s="1"/>
  <c r="O1309" i="3" s="1"/>
  <c r="M3321" i="3"/>
  <c r="N3321" i="3" s="1"/>
  <c r="O3321" i="3" s="1"/>
  <c r="M129" i="3"/>
  <c r="N129" i="3" s="1"/>
  <c r="O129" i="3" s="1"/>
  <c r="M5773" i="3"/>
  <c r="N5773" i="3" s="1"/>
  <c r="O5773" i="3" s="1"/>
  <c r="M105" i="3"/>
  <c r="M661" i="3"/>
  <c r="N661" i="3" s="1"/>
  <c r="O661" i="3" s="1"/>
  <c r="M3688" i="3"/>
  <c r="N3688" i="3" s="1"/>
  <c r="O3688" i="3" s="1"/>
  <c r="M3567" i="3"/>
  <c r="N3567" i="3" s="1"/>
  <c r="O3567" i="3" s="1"/>
  <c r="M4004" i="3"/>
  <c r="N4004" i="3" s="1"/>
  <c r="O4004" i="3" s="1"/>
  <c r="M5174" i="3"/>
  <c r="N5174" i="3" s="1"/>
  <c r="O5174" i="3" s="1"/>
  <c r="M1532" i="3"/>
  <c r="N1532" i="3" s="1"/>
  <c r="O1532" i="3" s="1"/>
  <c r="M2714" i="3"/>
  <c r="N2714" i="3" s="1"/>
  <c r="O2714" i="3" s="1"/>
  <c r="M4231" i="3"/>
  <c r="N4231" i="3" s="1"/>
  <c r="O4231" i="3" s="1"/>
  <c r="M4141" i="3"/>
  <c r="N4141" i="3" s="1"/>
  <c r="O4141" i="3" s="1"/>
  <c r="M3981" i="3"/>
  <c r="N3981" i="3" s="1"/>
  <c r="O3981" i="3" s="1"/>
  <c r="M4011" i="3"/>
  <c r="N4011" i="3" s="1"/>
  <c r="O4011" i="3" s="1"/>
  <c r="M4318" i="3"/>
  <c r="N4318" i="3" s="1"/>
  <c r="O4318" i="3" s="1"/>
  <c r="M2263" i="3"/>
  <c r="N2263" i="3" s="1"/>
  <c r="O2263" i="3" s="1"/>
  <c r="M5103" i="3"/>
  <c r="N5103" i="3" s="1"/>
  <c r="O5103" i="3" s="1"/>
  <c r="M6155" i="3"/>
  <c r="N6155" i="3" s="1"/>
  <c r="O6155" i="3" s="1"/>
  <c r="M1742" i="3"/>
  <c r="M3402" i="3"/>
  <c r="N3402" i="3" s="1"/>
  <c r="O3402" i="3" s="1"/>
  <c r="M4030" i="3"/>
  <c r="N4030" i="3" s="1"/>
  <c r="O4030" i="3" s="1"/>
  <c r="M3422" i="3"/>
  <c r="N3422" i="3" s="1"/>
  <c r="O3422" i="3" s="1"/>
  <c r="M5615" i="3"/>
  <c r="N5615" i="3" s="1"/>
  <c r="O5615" i="3" s="1"/>
  <c r="M1005" i="3"/>
  <c r="N1005" i="3" s="1"/>
  <c r="O1005" i="3" s="1"/>
  <c r="M1390" i="3"/>
  <c r="N1390" i="3" s="1"/>
  <c r="O1390" i="3" s="1"/>
  <c r="M2497" i="3"/>
  <c r="N2497" i="3" s="1"/>
  <c r="O2497" i="3" s="1"/>
  <c r="M6089" i="3"/>
  <c r="N6089" i="3" s="1"/>
  <c r="O6089" i="3" s="1"/>
  <c r="M5575" i="3"/>
  <c r="N5575" i="3" s="1"/>
  <c r="O5575" i="3" s="1"/>
  <c r="M2043" i="3"/>
  <c r="N2043" i="3" s="1"/>
  <c r="O2043" i="3" s="1"/>
  <c r="M1185" i="3"/>
  <c r="N1185" i="3" s="1"/>
  <c r="O1185" i="3" s="1"/>
  <c r="M4463" i="3"/>
  <c r="N4463" i="3" s="1"/>
  <c r="O4463" i="3" s="1"/>
  <c r="M2865" i="3"/>
  <c r="N2865" i="3" s="1"/>
  <c r="O2865" i="3" s="1"/>
  <c r="M6283" i="3"/>
  <c r="N6283" i="3" s="1"/>
  <c r="O6283" i="3" s="1"/>
  <c r="M4932" i="3"/>
  <c r="N4932" i="3" s="1"/>
  <c r="O4932" i="3" s="1"/>
  <c r="M1840" i="3"/>
  <c r="M1918" i="3"/>
  <c r="N1918" i="3" s="1"/>
  <c r="O1918" i="3" s="1"/>
  <c r="M1496" i="3"/>
  <c r="N1496" i="3" s="1"/>
  <c r="O1496" i="3" s="1"/>
  <c r="M3856" i="3"/>
  <c r="N3856" i="3" s="1"/>
  <c r="O3856" i="3" s="1"/>
  <c r="M1152" i="3"/>
  <c r="N1152" i="3" s="1"/>
  <c r="O1152" i="3" s="1"/>
  <c r="M5235" i="3"/>
  <c r="N5235" i="3" s="1"/>
  <c r="O5235" i="3" s="1"/>
  <c r="M1286" i="3"/>
  <c r="N1286" i="3" s="1"/>
  <c r="O1286" i="3" s="1"/>
  <c r="M1600" i="3"/>
  <c r="N1600" i="3" s="1"/>
  <c r="O1600" i="3" s="1"/>
  <c r="M5824" i="3"/>
  <c r="N5824" i="3" s="1"/>
  <c r="O5824" i="3" s="1"/>
  <c r="M1315" i="3"/>
  <c r="N1315" i="3" s="1"/>
  <c r="O1315" i="3" s="1"/>
  <c r="M6146" i="3"/>
  <c r="N6146" i="3" s="1"/>
  <c r="O6146" i="3" s="1"/>
  <c r="M1960" i="3"/>
  <c r="N1960" i="3" s="1"/>
  <c r="O1960" i="3" s="1"/>
  <c r="M3172" i="3"/>
  <c r="N3172" i="3" s="1"/>
  <c r="O3172" i="3" s="1"/>
  <c r="M4580" i="3"/>
  <c r="N4580" i="3" s="1"/>
  <c r="O4580" i="3" s="1"/>
  <c r="M2596" i="3"/>
  <c r="N2596" i="3" s="1"/>
  <c r="O2596" i="3" s="1"/>
  <c r="M2129" i="3"/>
  <c r="N2129" i="3" s="1"/>
  <c r="O2129" i="3" s="1"/>
  <c r="M6333" i="3"/>
  <c r="M5299" i="3"/>
  <c r="N5299" i="3" s="1"/>
  <c r="O5299" i="3" s="1"/>
  <c r="M904" i="3"/>
  <c r="N904" i="3" s="1"/>
  <c r="O904" i="3" s="1"/>
  <c r="M5750" i="3"/>
  <c r="N5750" i="3" s="1"/>
  <c r="O5750" i="3" s="1"/>
  <c r="M1780" i="3"/>
  <c r="N1780" i="3" s="1"/>
  <c r="O1780" i="3" s="1"/>
  <c r="M3018" i="3"/>
  <c r="N3018" i="3" s="1"/>
  <c r="O3018" i="3" s="1"/>
  <c r="M4929" i="3"/>
  <c r="N4929" i="3" s="1"/>
  <c r="O4929" i="3" s="1"/>
  <c r="M1365" i="3"/>
  <c r="N1365" i="3" s="1"/>
  <c r="O1365" i="3" s="1"/>
  <c r="M2181" i="3"/>
  <c r="N2181" i="3" s="1"/>
  <c r="O2181" i="3" s="1"/>
  <c r="M4017" i="3"/>
  <c r="N4017" i="3" s="1"/>
  <c r="O4017" i="3" s="1"/>
  <c r="M6100" i="3"/>
  <c r="N6100" i="3" s="1"/>
  <c r="O6100" i="3" s="1"/>
  <c r="M651" i="3"/>
  <c r="N651" i="3" s="1"/>
  <c r="O651" i="3" s="1"/>
  <c r="M4425" i="3"/>
  <c r="N4425" i="3" s="1"/>
  <c r="O4425" i="3" s="1"/>
  <c r="M2274" i="3"/>
  <c r="N2274" i="3" s="1"/>
  <c r="O2274" i="3" s="1"/>
  <c r="M3850" i="3"/>
  <c r="N3850" i="3" s="1"/>
  <c r="O3850" i="3" s="1"/>
  <c r="M5752" i="3"/>
  <c r="N5752" i="3" s="1"/>
  <c r="O5752" i="3" s="1"/>
  <c r="M1127" i="3"/>
  <c r="M5319" i="3"/>
  <c r="N5319" i="3" s="1"/>
  <c r="O5319" i="3" s="1"/>
  <c r="M4037" i="3"/>
  <c r="N4037" i="3" s="1"/>
  <c r="O4037" i="3" s="1"/>
  <c r="M3134" i="3"/>
  <c r="N3134" i="3" s="1"/>
  <c r="O3134" i="3" s="1"/>
  <c r="M302" i="3"/>
  <c r="N302" i="3" s="1"/>
  <c r="O302" i="3" s="1"/>
  <c r="M5145" i="3"/>
  <c r="N5145" i="3" s="1"/>
  <c r="O5145" i="3" s="1"/>
  <c r="M4358" i="3"/>
  <c r="N4358" i="3" s="1"/>
  <c r="O4358" i="3" s="1"/>
  <c r="M2273" i="3"/>
  <c r="N2273" i="3" s="1"/>
  <c r="O2273" i="3" s="1"/>
  <c r="M2306" i="3"/>
  <c r="N2306" i="3" s="1"/>
  <c r="O2306" i="3" s="1"/>
  <c r="M1081" i="3"/>
  <c r="N1081" i="3" s="1"/>
  <c r="O1081" i="3" s="1"/>
  <c r="M5389" i="3"/>
  <c r="N5389" i="3" s="1"/>
  <c r="O5389" i="3" s="1"/>
  <c r="M481" i="3"/>
  <c r="N481" i="3" s="1"/>
  <c r="O481" i="3" s="1"/>
  <c r="M3361" i="3"/>
  <c r="N3361" i="3" s="1"/>
  <c r="O3361" i="3" s="1"/>
  <c r="M610" i="3"/>
  <c r="N610" i="3" s="1"/>
  <c r="O610" i="3" s="1"/>
  <c r="M1341" i="3"/>
  <c r="N1341" i="3" s="1"/>
  <c r="O1341" i="3" s="1"/>
  <c r="M3261" i="3"/>
  <c r="N3261" i="3" s="1"/>
  <c r="O3261" i="3" s="1"/>
  <c r="M3466" i="3"/>
  <c r="M514" i="3"/>
  <c r="N514" i="3" s="1"/>
  <c r="O514" i="3" s="1"/>
  <c r="M2969" i="3"/>
  <c r="N2969" i="3" s="1"/>
  <c r="O2969" i="3" s="1"/>
  <c r="M4968" i="3"/>
  <c r="N4968" i="3" s="1"/>
  <c r="O4968" i="3" s="1"/>
  <c r="M2461" i="3"/>
  <c r="N2461" i="3" s="1"/>
  <c r="O2461" i="3" s="1"/>
  <c r="M1437" i="3"/>
  <c r="N1437" i="3" s="1"/>
  <c r="O1437" i="3" s="1"/>
  <c r="M1901" i="3"/>
  <c r="N1901" i="3" s="1"/>
  <c r="O1901" i="3" s="1"/>
  <c r="M1402" i="3"/>
  <c r="N1402" i="3" s="1"/>
  <c r="O1402" i="3" s="1"/>
  <c r="M2312" i="3"/>
  <c r="N2312" i="3" s="1"/>
  <c r="O2312" i="3" s="1"/>
  <c r="M5159" i="3"/>
  <c r="N5159" i="3" s="1"/>
  <c r="O5159" i="3" s="1"/>
  <c r="M3913" i="3"/>
  <c r="N3913" i="3" s="1"/>
  <c r="O3913" i="3" s="1"/>
  <c r="M3732" i="3"/>
  <c r="N3732" i="3" s="1"/>
  <c r="O3732" i="3" s="1"/>
  <c r="M4262" i="3"/>
  <c r="N4262" i="3" s="1"/>
  <c r="O4262" i="3" s="1"/>
  <c r="M2886" i="3"/>
  <c r="N2886" i="3" s="1"/>
  <c r="O2886" i="3" s="1"/>
  <c r="M5361" i="3"/>
  <c r="N5361" i="3" s="1"/>
  <c r="O5361" i="3" s="1"/>
  <c r="M4094" i="3"/>
  <c r="N4094" i="3" s="1"/>
  <c r="O4094" i="3" s="1"/>
  <c r="M3054" i="3"/>
  <c r="M5231" i="3"/>
  <c r="N5231" i="3" s="1"/>
  <c r="O5231" i="3" s="1"/>
  <c r="M4899" i="3"/>
  <c r="N4899" i="3" s="1"/>
  <c r="O4899" i="3" s="1"/>
  <c r="M3440" i="3"/>
  <c r="N3440" i="3" s="1"/>
  <c r="O3440" i="3" s="1"/>
  <c r="M2179" i="3"/>
  <c r="N2179" i="3" s="1"/>
  <c r="O2179" i="3" s="1"/>
  <c r="M1816" i="3"/>
  <c r="N1816" i="3" s="1"/>
  <c r="O1816" i="3" s="1"/>
  <c r="M6122" i="3"/>
  <c r="N6122" i="3" s="1"/>
  <c r="O6122" i="3" s="1"/>
  <c r="M6457" i="3"/>
  <c r="N6457" i="3" s="1"/>
  <c r="O6457" i="3" s="1"/>
  <c r="M511" i="3"/>
  <c r="N511" i="3" s="1"/>
  <c r="O511" i="3" s="1"/>
  <c r="M4822" i="3"/>
  <c r="N4822" i="3" s="1"/>
  <c r="O4822" i="3" s="1"/>
  <c r="M2505" i="3"/>
  <c r="N2505" i="3" s="1"/>
  <c r="O2505" i="3" s="1"/>
  <c r="M1857" i="3"/>
  <c r="N1857" i="3" s="1"/>
  <c r="O1857" i="3" s="1"/>
  <c r="M4611" i="3"/>
  <c r="N4611" i="3" s="1"/>
  <c r="O4611" i="3" s="1"/>
  <c r="M68" i="3"/>
  <c r="N68" i="3" s="1"/>
  <c r="O68" i="3" s="1"/>
  <c r="M762" i="3"/>
  <c r="N762" i="3" s="1"/>
  <c r="O762" i="3" s="1"/>
  <c r="M1398" i="3"/>
  <c r="N1398" i="3" s="1"/>
  <c r="O1398" i="3" s="1"/>
  <c r="M1623" i="3"/>
  <c r="M4708" i="3"/>
  <c r="N4708" i="3" s="1"/>
  <c r="O4708" i="3" s="1"/>
  <c r="M680" i="3"/>
  <c r="N680" i="3" s="1"/>
  <c r="O680" i="3" s="1"/>
  <c r="M4470" i="3"/>
  <c r="N4470" i="3" s="1"/>
  <c r="O4470" i="3" s="1"/>
  <c r="M2160" i="3"/>
  <c r="N2160" i="3" s="1"/>
  <c r="O2160" i="3" s="1"/>
  <c r="M4286" i="3"/>
  <c r="N4286" i="3" s="1"/>
  <c r="O4286" i="3" s="1"/>
  <c r="M2126" i="3"/>
  <c r="N2126" i="3" s="1"/>
  <c r="O2126" i="3" s="1"/>
  <c r="M2120" i="3"/>
  <c r="N2120" i="3" s="1"/>
  <c r="O2120" i="3" s="1"/>
  <c r="M6404" i="3"/>
  <c r="N6404" i="3" s="1"/>
  <c r="O6404" i="3" s="1"/>
  <c r="M1154" i="3"/>
  <c r="N1154" i="3" s="1"/>
  <c r="O1154" i="3" s="1"/>
  <c r="M1717" i="3"/>
  <c r="N1717" i="3" s="1"/>
  <c r="O1717" i="3" s="1"/>
  <c r="M244" i="3"/>
  <c r="N244" i="3" s="1"/>
  <c r="O244" i="3" s="1"/>
  <c r="M5796" i="3"/>
  <c r="N5796" i="3" s="1"/>
  <c r="O5796" i="3" s="1"/>
  <c r="M216" i="3"/>
  <c r="N216" i="3" s="1"/>
  <c r="O216" i="3" s="1"/>
  <c r="M454" i="3"/>
  <c r="N454" i="3" s="1"/>
  <c r="O454" i="3" s="1"/>
  <c r="M5718" i="3"/>
  <c r="N5718" i="3" s="1"/>
  <c r="O5718" i="3" s="1"/>
  <c r="M1381" i="3"/>
  <c r="M425" i="3"/>
  <c r="N425" i="3" s="1"/>
  <c r="O425" i="3" s="1"/>
  <c r="M2150" i="3"/>
  <c r="N2150" i="3" s="1"/>
  <c r="O2150" i="3" s="1"/>
  <c r="M4059" i="3"/>
  <c r="N4059" i="3" s="1"/>
  <c r="O4059" i="3" s="1"/>
  <c r="M6002" i="3"/>
  <c r="N6002" i="3" s="1"/>
  <c r="O6002" i="3" s="1"/>
  <c r="M2678" i="3"/>
  <c r="N2678" i="3" s="1"/>
  <c r="O2678" i="3" s="1"/>
  <c r="M1721" i="3"/>
  <c r="N1721" i="3" s="1"/>
  <c r="O1721" i="3" s="1"/>
  <c r="M4173" i="3"/>
  <c r="N4173" i="3" s="1"/>
  <c r="O4173" i="3" s="1"/>
  <c r="M685" i="3"/>
  <c r="N685" i="3" s="1"/>
  <c r="O685" i="3" s="1"/>
  <c r="M5388" i="3"/>
  <c r="N5388" i="3" s="1"/>
  <c r="O5388" i="3" s="1"/>
  <c r="M6435" i="3"/>
  <c r="N6435" i="3" s="1"/>
  <c r="O6435" i="3" s="1"/>
  <c r="M5032" i="3"/>
  <c r="N5032" i="3" s="1"/>
  <c r="O5032" i="3" s="1"/>
  <c r="M1507" i="3"/>
  <c r="N1507" i="3" s="1"/>
  <c r="O1507" i="3" s="1"/>
  <c r="M2180" i="3"/>
  <c r="N2180" i="3" s="1"/>
  <c r="O2180" i="3" s="1"/>
  <c r="M1995" i="3"/>
  <c r="N1995" i="3" s="1"/>
  <c r="O1995" i="3" s="1"/>
  <c r="M667" i="3"/>
  <c r="N667" i="3" s="1"/>
  <c r="O667" i="3" s="1"/>
  <c r="M1447" i="3"/>
  <c r="M1728" i="3"/>
  <c r="N1728" i="3" s="1"/>
  <c r="O1728" i="3" s="1"/>
  <c r="M1232" i="3"/>
  <c r="N1232" i="3" s="1"/>
  <c r="O1232" i="3" s="1"/>
  <c r="M3674" i="3"/>
  <c r="N3674" i="3" s="1"/>
  <c r="O3674" i="3" s="1"/>
  <c r="M2557" i="3"/>
  <c r="N2557" i="3" s="1"/>
  <c r="O2557" i="3" s="1"/>
  <c r="M5046" i="3"/>
  <c r="N5046" i="3" s="1"/>
  <c r="O5046" i="3" s="1"/>
  <c r="M5350" i="3"/>
  <c r="N5350" i="3" s="1"/>
  <c r="O5350" i="3" s="1"/>
  <c r="M2220" i="3"/>
  <c r="N2220" i="3" s="1"/>
  <c r="O2220" i="3" s="1"/>
  <c r="M357" i="3"/>
  <c r="N357" i="3" s="1"/>
  <c r="O357" i="3" s="1"/>
  <c r="M1981" i="3"/>
  <c r="N1981" i="3" s="1"/>
  <c r="O1981" i="3" s="1"/>
  <c r="M449" i="3"/>
  <c r="N449" i="3" s="1"/>
  <c r="O449" i="3" s="1"/>
  <c r="M2009" i="3"/>
  <c r="N2009" i="3" s="1"/>
  <c r="O2009" i="3" s="1"/>
  <c r="M3709" i="3"/>
  <c r="N3709" i="3" s="1"/>
  <c r="O3709" i="3" s="1"/>
  <c r="M816" i="3"/>
  <c r="N816" i="3" s="1"/>
  <c r="O816" i="3" s="1"/>
  <c r="M2686" i="3"/>
  <c r="N2686" i="3" s="1"/>
  <c r="O2686" i="3" s="1"/>
  <c r="M4154" i="3"/>
  <c r="M2965" i="3"/>
  <c r="N2965" i="3" s="1"/>
  <c r="O2965" i="3" s="1"/>
  <c r="M4953" i="3"/>
  <c r="N4953" i="3" s="1"/>
  <c r="O4953" i="3" s="1"/>
  <c r="M933" i="3"/>
  <c r="N933" i="3" s="1"/>
  <c r="O933" i="3" s="1"/>
  <c r="M5984" i="3"/>
  <c r="N5984" i="3" s="1"/>
  <c r="O5984" i="3" s="1"/>
  <c r="M6197" i="3"/>
  <c r="N6197" i="3" s="1"/>
  <c r="O6197" i="3" s="1"/>
  <c r="M3992" i="3"/>
  <c r="N3992" i="3" s="1"/>
  <c r="O3992" i="3" s="1"/>
  <c r="M2081" i="3"/>
  <c r="N2081" i="3" s="1"/>
  <c r="O2081" i="3" s="1"/>
  <c r="M1604" i="3"/>
  <c r="N1604" i="3" s="1"/>
  <c r="O1604" i="3" s="1"/>
  <c r="M2171" i="3"/>
  <c r="N2171" i="3" s="1"/>
  <c r="O2171" i="3" s="1"/>
  <c r="M744" i="3"/>
  <c r="N744" i="3" s="1"/>
  <c r="O744" i="3" s="1"/>
  <c r="M5463" i="3"/>
  <c r="N5463" i="3" s="1"/>
  <c r="O5463" i="3" s="1"/>
  <c r="M2887" i="3"/>
  <c r="N2887" i="3" s="1"/>
  <c r="O2887" i="3" s="1"/>
  <c r="M811" i="3"/>
  <c r="N811" i="3" s="1"/>
  <c r="O811" i="3" s="1"/>
  <c r="M596" i="3"/>
  <c r="N596" i="3" s="1"/>
  <c r="O596" i="3" s="1"/>
  <c r="M1511" i="3"/>
  <c r="M4975" i="3"/>
  <c r="N4975" i="3" s="1"/>
  <c r="O4975" i="3" s="1"/>
  <c r="M382" i="3"/>
  <c r="N382" i="3" s="1"/>
  <c r="O382" i="3" s="1"/>
  <c r="M5210" i="3"/>
  <c r="N5210" i="3" s="1"/>
  <c r="O5210" i="3" s="1"/>
  <c r="M1885" i="3"/>
  <c r="N1885" i="3" s="1"/>
  <c r="O1885" i="3" s="1"/>
  <c r="M3687" i="3"/>
  <c r="N3687" i="3" s="1"/>
  <c r="O3687" i="3" s="1"/>
  <c r="M2535" i="3"/>
  <c r="N2535" i="3" s="1"/>
  <c r="O2535" i="3" s="1"/>
  <c r="M1828" i="3"/>
  <c r="N1828" i="3" s="1"/>
  <c r="O1828" i="3" s="1"/>
  <c r="M4926" i="3"/>
  <c r="N4926" i="3" s="1"/>
  <c r="O4926" i="3" s="1"/>
  <c r="M1221" i="3"/>
  <c r="N1221" i="3" s="1"/>
  <c r="O1221" i="3" s="1"/>
  <c r="M5086" i="3"/>
  <c r="N5086" i="3" s="1"/>
  <c r="O5086" i="3" s="1"/>
  <c r="M308" i="3"/>
  <c r="N308" i="3" s="1"/>
  <c r="O308" i="3" s="1"/>
  <c r="M2105" i="3"/>
  <c r="N2105" i="3" s="1"/>
  <c r="O2105" i="3" s="1"/>
  <c r="M4604" i="3"/>
  <c r="N4604" i="3" s="1"/>
  <c r="O4604" i="3" s="1"/>
  <c r="M4578" i="3"/>
  <c r="N4578" i="3" s="1"/>
  <c r="O4578" i="3" s="1"/>
  <c r="M4706" i="3"/>
  <c r="N4706" i="3" s="1"/>
  <c r="O4706" i="3" s="1"/>
  <c r="M1283" i="3"/>
  <c r="N1283" i="3" s="1"/>
  <c r="O1283" i="3" s="1"/>
  <c r="M1241" i="3"/>
  <c r="N1241" i="3" s="1"/>
  <c r="O1241" i="3" s="1"/>
  <c r="M6171" i="3"/>
  <c r="N6171" i="3" s="1"/>
  <c r="O6171" i="3" s="1"/>
  <c r="M6389" i="3"/>
  <c r="N6389" i="3" s="1"/>
  <c r="O6389" i="3" s="1"/>
  <c r="M4422" i="3"/>
  <c r="N4422" i="3" s="1"/>
  <c r="O4422" i="3" s="1"/>
  <c r="M4557" i="3"/>
  <c r="N4557" i="3" s="1"/>
  <c r="O4557" i="3" s="1"/>
  <c r="M2353" i="3"/>
  <c r="N2353" i="3" s="1"/>
  <c r="O2353" i="3" s="1"/>
  <c r="M4134" i="3"/>
  <c r="N4134" i="3" s="1"/>
  <c r="O4134" i="3" s="1"/>
  <c r="M4956" i="3"/>
  <c r="N4956" i="3" s="1"/>
  <c r="O4956" i="3" s="1"/>
  <c r="M1797" i="3"/>
  <c r="N1797" i="3" s="1"/>
  <c r="O1797" i="3" s="1"/>
  <c r="M1800" i="3"/>
  <c r="N1800" i="3" s="1"/>
  <c r="O1800" i="3" s="1"/>
  <c r="M455" i="3"/>
  <c r="N455" i="3" s="1"/>
  <c r="O455" i="3" s="1"/>
  <c r="M1618" i="3"/>
  <c r="N1618" i="3" s="1"/>
  <c r="O1618" i="3" s="1"/>
  <c r="M5845" i="3"/>
  <c r="N5845" i="3" s="1"/>
  <c r="O5845" i="3" s="1"/>
  <c r="M2975" i="3"/>
  <c r="N2975" i="3" s="1"/>
  <c r="O2975" i="3" s="1"/>
  <c r="M4683" i="3"/>
  <c r="M1708" i="3"/>
  <c r="N1708" i="3" s="1"/>
  <c r="O1708" i="3" s="1"/>
  <c r="M5804" i="3"/>
  <c r="N5804" i="3" s="1"/>
  <c r="O5804" i="3" s="1"/>
  <c r="M4177" i="3"/>
  <c r="N4177" i="3" s="1"/>
  <c r="O4177" i="3" s="1"/>
  <c r="M67" i="3"/>
  <c r="N67" i="3" s="1"/>
  <c r="O67" i="3" s="1"/>
  <c r="M2752" i="3"/>
  <c r="N2752" i="3" s="1"/>
  <c r="O2752" i="3" s="1"/>
  <c r="M5405" i="3"/>
  <c r="N5405" i="3" s="1"/>
  <c r="O5405" i="3" s="1"/>
  <c r="M3621" i="3"/>
  <c r="N3621" i="3" s="1"/>
  <c r="O3621" i="3" s="1"/>
  <c r="M5141" i="3"/>
  <c r="N5141" i="3" s="1"/>
  <c r="O5141" i="3" s="1"/>
  <c r="M3940" i="3"/>
  <c r="N3940" i="3" s="1"/>
  <c r="O3940" i="3" s="1"/>
  <c r="M6484" i="3"/>
  <c r="N6484" i="3" s="1"/>
  <c r="O6484" i="3" s="1"/>
  <c r="M2108" i="3"/>
  <c r="N2108" i="3" s="1"/>
  <c r="O2108" i="3" s="1"/>
  <c r="M2044" i="3"/>
  <c r="N2044" i="3" s="1"/>
  <c r="O2044" i="3" s="1"/>
  <c r="M6094" i="3"/>
  <c r="N6094" i="3" s="1"/>
  <c r="O6094" i="3" s="1"/>
  <c r="M452" i="3"/>
  <c r="N452" i="3" s="1"/>
  <c r="O452" i="3" s="1"/>
  <c r="M2615" i="3"/>
  <c r="N2615" i="3" s="1"/>
  <c r="O2615" i="3" s="1"/>
  <c r="M6465" i="3"/>
  <c r="M870" i="3"/>
  <c r="N870" i="3" s="1"/>
  <c r="O870" i="3" s="1"/>
  <c r="M256" i="3"/>
  <c r="N256" i="3" s="1"/>
  <c r="O256" i="3" s="1"/>
  <c r="M2277" i="3"/>
  <c r="N2277" i="3" s="1"/>
  <c r="O2277" i="3" s="1"/>
  <c r="M5408" i="3"/>
  <c r="N5408" i="3" s="1"/>
  <c r="O5408" i="3" s="1"/>
  <c r="M3091" i="3"/>
  <c r="N3091" i="3" s="1"/>
  <c r="O3091" i="3" s="1"/>
  <c r="M3918" i="3"/>
  <c r="N3918" i="3" s="1"/>
  <c r="O3918" i="3" s="1"/>
  <c r="M2499" i="3"/>
  <c r="N2499" i="3" s="1"/>
  <c r="O2499" i="3" s="1"/>
  <c r="M3204" i="3"/>
  <c r="N3204" i="3" s="1"/>
  <c r="O3204" i="3" s="1"/>
  <c r="M101" i="3"/>
  <c r="N101" i="3" s="1"/>
  <c r="O101" i="3" s="1"/>
  <c r="M3423" i="3"/>
  <c r="N3423" i="3" s="1"/>
  <c r="O3423" i="3" s="1"/>
  <c r="M2055" i="3"/>
  <c r="N2055" i="3" s="1"/>
  <c r="O2055" i="3" s="1"/>
  <c r="M4311" i="3"/>
  <c r="N4311" i="3" s="1"/>
  <c r="O4311" i="3" s="1"/>
  <c r="M2086" i="3"/>
  <c r="N2086" i="3" s="1"/>
  <c r="O2086" i="3" s="1"/>
  <c r="M6119" i="3"/>
  <c r="N6119" i="3" s="1"/>
  <c r="O6119" i="3" s="1"/>
  <c r="M2403" i="3"/>
  <c r="N2403" i="3" s="1"/>
  <c r="O2403" i="3" s="1"/>
  <c r="M6264" i="3"/>
  <c r="M5256" i="3"/>
  <c r="N5256" i="3" s="1"/>
  <c r="O5256" i="3" s="1"/>
  <c r="M2599" i="3"/>
  <c r="N2599" i="3" s="1"/>
  <c r="O2599" i="3" s="1"/>
  <c r="M1305" i="3"/>
  <c r="N1305" i="3" s="1"/>
  <c r="O1305" i="3" s="1"/>
  <c r="M1933" i="3"/>
  <c r="N1933" i="3" s="1"/>
  <c r="O1933" i="3" s="1"/>
  <c r="M4338" i="3"/>
  <c r="N4338" i="3" s="1"/>
  <c r="O4338" i="3" s="1"/>
  <c r="M1924" i="3"/>
  <c r="N1924" i="3" s="1"/>
  <c r="O1924" i="3" s="1"/>
  <c r="M2897" i="3"/>
  <c r="N2897" i="3" s="1"/>
  <c r="O2897" i="3" s="1"/>
  <c r="M5826" i="3"/>
  <c r="N5826" i="3" s="1"/>
  <c r="O5826" i="3" s="1"/>
  <c r="M5005" i="3"/>
  <c r="N5005" i="3" s="1"/>
  <c r="O5005" i="3" s="1"/>
  <c r="M5068" i="3"/>
  <c r="N5068" i="3" s="1"/>
  <c r="O5068" i="3" s="1"/>
  <c r="M3358" i="3"/>
  <c r="N3358" i="3" s="1"/>
  <c r="O3358" i="3" s="1"/>
  <c r="M3297" i="3"/>
  <c r="N3297" i="3" s="1"/>
  <c r="O3297" i="3" s="1"/>
  <c r="M395" i="3"/>
  <c r="N395" i="3" s="1"/>
  <c r="O395" i="3" s="1"/>
  <c r="M6245" i="3"/>
  <c r="N6245" i="3" s="1"/>
  <c r="O6245" i="3" s="1"/>
  <c r="M4498" i="3"/>
  <c r="N4498" i="3" s="1"/>
  <c r="O4498" i="3" s="1"/>
  <c r="M707" i="3"/>
  <c r="M5913" i="3"/>
  <c r="N5913" i="3" s="1"/>
  <c r="O5913" i="3" s="1"/>
  <c r="M4697" i="3"/>
  <c r="N4697" i="3" s="1"/>
  <c r="O4697" i="3" s="1"/>
  <c r="M1538" i="3"/>
  <c r="N1538" i="3" s="1"/>
  <c r="O1538" i="3" s="1"/>
  <c r="M2666" i="3"/>
  <c r="N2666" i="3" s="1"/>
  <c r="O2666" i="3" s="1"/>
  <c r="M617" i="3"/>
  <c r="N617" i="3" s="1"/>
  <c r="O617" i="3" s="1"/>
  <c r="M4467" i="3"/>
  <c r="N4467" i="3" s="1"/>
  <c r="O4467" i="3" s="1"/>
  <c r="M681" i="3"/>
  <c r="N681" i="3" s="1"/>
  <c r="O681" i="3" s="1"/>
  <c r="M4879" i="3"/>
  <c r="N4879" i="3" s="1"/>
  <c r="O4879" i="3" s="1"/>
  <c r="M6199" i="3"/>
  <c r="N6199" i="3" s="1"/>
  <c r="O6199" i="3" s="1"/>
  <c r="M3097" i="3"/>
  <c r="N3097" i="3" s="1"/>
  <c r="O3097" i="3" s="1"/>
  <c r="M2249" i="3"/>
  <c r="N2249" i="3" s="1"/>
  <c r="O2249" i="3" s="1"/>
  <c r="M5462" i="3"/>
  <c r="N5462" i="3" s="1"/>
  <c r="O5462" i="3" s="1"/>
  <c r="M5214" i="3"/>
  <c r="N5214" i="3" s="1"/>
  <c r="O5214" i="3" s="1"/>
  <c r="M4565" i="3"/>
  <c r="N4565" i="3" s="1"/>
  <c r="O4565" i="3" s="1"/>
  <c r="M2705" i="3"/>
  <c r="N2705" i="3" s="1"/>
  <c r="O2705" i="3" s="1"/>
  <c r="M2953" i="3"/>
  <c r="M4401" i="3"/>
  <c r="N4401" i="3" s="1"/>
  <c r="O4401" i="3" s="1"/>
  <c r="M2004" i="3"/>
  <c r="N2004" i="3" s="1"/>
  <c r="O2004" i="3" s="1"/>
  <c r="M1403" i="3"/>
  <c r="N1403" i="3" s="1"/>
  <c r="O1403" i="3" s="1"/>
  <c r="M5592" i="3"/>
  <c r="N5592" i="3" s="1"/>
  <c r="O5592" i="3" s="1"/>
  <c r="M4420" i="3"/>
  <c r="N4420" i="3" s="1"/>
  <c r="O4420" i="3" s="1"/>
  <c r="M2453" i="3"/>
  <c r="N2453" i="3" s="1"/>
  <c r="O2453" i="3" s="1"/>
  <c r="M227" i="3"/>
  <c r="N227" i="3" s="1"/>
  <c r="O227" i="3" s="1"/>
  <c r="M536" i="3"/>
  <c r="N536" i="3" s="1"/>
  <c r="O536" i="3" s="1"/>
  <c r="M2833" i="3"/>
  <c r="N2833" i="3" s="1"/>
  <c r="O2833" i="3" s="1"/>
  <c r="M3250" i="3"/>
  <c r="N3250" i="3" s="1"/>
  <c r="O3250" i="3" s="1"/>
  <c r="M4711" i="3"/>
  <c r="N4711" i="3" s="1"/>
  <c r="O4711" i="3" s="1"/>
  <c r="M1643" i="3"/>
  <c r="N1643" i="3" s="1"/>
  <c r="O1643" i="3" s="1"/>
  <c r="M2810" i="3"/>
  <c r="N2810" i="3" s="1"/>
  <c r="O2810" i="3" s="1"/>
  <c r="M1075" i="3"/>
  <c r="N1075" i="3" s="1"/>
  <c r="O1075" i="3" s="1"/>
  <c r="M1414" i="3"/>
  <c r="M2867" i="3"/>
  <c r="N2867" i="3" s="1"/>
  <c r="O2867" i="3" s="1"/>
  <c r="M6369" i="3"/>
  <c r="N6369" i="3" s="1"/>
  <c r="O6369" i="3" s="1"/>
  <c r="M3066" i="3"/>
  <c r="N3066" i="3" s="1"/>
  <c r="O3066" i="3" s="1"/>
  <c r="M5075" i="3"/>
  <c r="N5075" i="3" s="1"/>
  <c r="O5075" i="3" s="1"/>
  <c r="M1505" i="3"/>
  <c r="N1505" i="3" s="1"/>
  <c r="O1505" i="3" s="1"/>
  <c r="M5856" i="3"/>
  <c r="N5856" i="3" s="1"/>
  <c r="O5856" i="3" s="1"/>
  <c r="M3962" i="3"/>
  <c r="N3962" i="3" s="1"/>
  <c r="O3962" i="3" s="1"/>
  <c r="M6053" i="3"/>
  <c r="N6053" i="3" s="1"/>
  <c r="O6053" i="3" s="1"/>
  <c r="M215" i="3"/>
  <c r="N215" i="3" s="1"/>
  <c r="O215" i="3" s="1"/>
  <c r="M1033" i="3"/>
  <c r="N1033" i="3" s="1"/>
  <c r="O1033" i="3" s="1"/>
  <c r="M4900" i="3"/>
  <c r="N4900" i="3" s="1"/>
  <c r="O4900" i="3" s="1"/>
  <c r="M2147" i="3"/>
  <c r="N2147" i="3" s="1"/>
  <c r="O2147" i="3" s="1"/>
  <c r="M1518" i="3"/>
  <c r="N1518" i="3" s="1"/>
  <c r="O1518" i="3" s="1"/>
  <c r="M4657" i="3"/>
  <c r="N4657" i="3" s="1"/>
  <c r="O4657" i="3" s="1"/>
  <c r="M1639" i="3"/>
  <c r="M5556" i="3"/>
  <c r="N5556" i="3" s="1"/>
  <c r="O5556" i="3" s="1"/>
  <c r="M2046" i="3"/>
  <c r="N2046" i="3" s="1"/>
  <c r="O2046" i="3" s="1"/>
  <c r="M4794" i="3"/>
  <c r="N4794" i="3" s="1"/>
  <c r="O4794" i="3" s="1"/>
  <c r="M2656" i="3"/>
  <c r="N2656" i="3" s="1"/>
  <c r="O2656" i="3" s="1"/>
  <c r="M3496" i="3"/>
  <c r="N3496" i="3" s="1"/>
  <c r="O3496" i="3" s="1"/>
  <c r="M6087" i="3"/>
  <c r="N6087" i="3" s="1"/>
  <c r="O6087" i="3" s="1"/>
  <c r="M4334" i="3"/>
  <c r="N4334" i="3" s="1"/>
  <c r="O4334" i="3" s="1"/>
  <c r="M1529" i="3"/>
  <c r="N1529" i="3" s="1"/>
  <c r="O1529" i="3" s="1"/>
  <c r="M5036" i="3"/>
  <c r="N5036" i="3" s="1"/>
  <c r="O5036" i="3" s="1"/>
  <c r="M1716" i="3"/>
  <c r="N1716" i="3" s="1"/>
  <c r="O1716" i="3" s="1"/>
  <c r="M5811" i="3"/>
  <c r="N5811" i="3" s="1"/>
  <c r="O5811" i="3" s="1"/>
  <c r="M1709" i="3"/>
  <c r="N1709" i="3" s="1"/>
  <c r="O1709" i="3" s="1"/>
  <c r="M5646" i="3"/>
  <c r="N5646" i="3" s="1"/>
  <c r="O5646" i="3" s="1"/>
  <c r="M408" i="3"/>
  <c r="N408" i="3" s="1"/>
  <c r="O408" i="3" s="1"/>
  <c r="M5504" i="3"/>
  <c r="N5504" i="3" s="1"/>
  <c r="O5504" i="3" s="1"/>
  <c r="M4277" i="3"/>
  <c r="M580" i="3"/>
  <c r="N580" i="3" s="1"/>
  <c r="O580" i="3" s="1"/>
  <c r="M5230" i="3"/>
  <c r="N5230" i="3" s="1"/>
  <c r="O5230" i="3" s="1"/>
  <c r="M4916" i="3"/>
  <c r="N4916" i="3" s="1"/>
  <c r="O4916" i="3" s="1"/>
  <c r="M5872" i="3"/>
  <c r="N5872" i="3" s="1"/>
  <c r="O5872" i="3" s="1"/>
  <c r="M369" i="3"/>
  <c r="N369" i="3" s="1"/>
  <c r="O369" i="3" s="1"/>
  <c r="M5492" i="3"/>
  <c r="N5492" i="3" s="1"/>
  <c r="O5492" i="3" s="1"/>
  <c r="M2994" i="3"/>
  <c r="N2994" i="3" s="1"/>
  <c r="O2994" i="3" s="1"/>
  <c r="M538" i="3"/>
  <c r="N538" i="3" s="1"/>
  <c r="O538" i="3" s="1"/>
  <c r="M149" i="3"/>
  <c r="N149" i="3" s="1"/>
  <c r="O149" i="3" s="1"/>
  <c r="M4744" i="3"/>
  <c r="N4744" i="3" s="1"/>
  <c r="O4744" i="3" s="1"/>
  <c r="M3544" i="3"/>
  <c r="N3544" i="3" s="1"/>
  <c r="O3544" i="3" s="1"/>
  <c r="M4841" i="3"/>
  <c r="N4841" i="3" s="1"/>
  <c r="O4841" i="3" s="1"/>
  <c r="M2002" i="3"/>
  <c r="N2002" i="3" s="1"/>
  <c r="O2002" i="3" s="1"/>
  <c r="M2428" i="3"/>
  <c r="N2428" i="3" s="1"/>
  <c r="O2428" i="3" s="1"/>
  <c r="M652" i="3"/>
  <c r="N652" i="3" s="1"/>
  <c r="O652" i="3" s="1"/>
  <c r="M195" i="3"/>
  <c r="M1945" i="3"/>
  <c r="N1945" i="3" s="1"/>
  <c r="O1945" i="3" s="1"/>
  <c r="M940" i="3"/>
  <c r="N940" i="3" s="1"/>
  <c r="O940" i="3" s="1"/>
  <c r="M168" i="3"/>
  <c r="N168" i="3" s="1"/>
  <c r="O168" i="3" s="1"/>
  <c r="M544" i="3"/>
  <c r="N544" i="3" s="1"/>
  <c r="O544" i="3" s="1"/>
  <c r="M3589" i="3"/>
  <c r="N3589" i="3" s="1"/>
  <c r="O3589" i="3" s="1"/>
  <c r="M4746" i="3"/>
  <c r="N4746" i="3" s="1"/>
  <c r="O4746" i="3" s="1"/>
  <c r="M3805" i="3"/>
  <c r="N3805" i="3" s="1"/>
  <c r="O3805" i="3" s="1"/>
  <c r="M5002" i="3"/>
  <c r="N5002" i="3" s="1"/>
  <c r="O5002" i="3" s="1"/>
  <c r="M629" i="3"/>
  <c r="N629" i="3" s="1"/>
  <c r="O629" i="3" s="1"/>
  <c r="M2593" i="3"/>
  <c r="N2593" i="3" s="1"/>
  <c r="O2593" i="3" s="1"/>
  <c r="M4537" i="3"/>
  <c r="N4537" i="3" s="1"/>
  <c r="O4537" i="3" s="1"/>
  <c r="M1103" i="3"/>
  <c r="N1103" i="3" s="1"/>
  <c r="O1103" i="3" s="1"/>
  <c r="M587" i="3"/>
  <c r="N587" i="3" s="1"/>
  <c r="O587" i="3" s="1"/>
  <c r="M2767" i="3"/>
  <c r="N2767" i="3" s="1"/>
  <c r="O2767" i="3" s="1"/>
  <c r="M5378" i="3"/>
  <c r="N5378" i="3" s="1"/>
  <c r="O5378" i="3" s="1"/>
  <c r="M373" i="3"/>
  <c r="M5678" i="3"/>
  <c r="N5678" i="3" s="1"/>
  <c r="O5678" i="3" s="1"/>
  <c r="M3619" i="3"/>
  <c r="N3619" i="3" s="1"/>
  <c r="O3619" i="3" s="1"/>
  <c r="M1554" i="3"/>
  <c r="N1554" i="3" s="1"/>
  <c r="O1554" i="3" s="1"/>
  <c r="M5751" i="3"/>
  <c r="N5751" i="3" s="1"/>
  <c r="O5751" i="3" s="1"/>
  <c r="M1273" i="3"/>
  <c r="N1273" i="3" s="1"/>
  <c r="O1273" i="3" s="1"/>
  <c r="M5262" i="3"/>
  <c r="N5262" i="3" s="1"/>
  <c r="O5262" i="3" s="1"/>
  <c r="M5577" i="3"/>
  <c r="N5577" i="3" s="1"/>
  <c r="O5577" i="3" s="1"/>
  <c r="M4387" i="3"/>
  <c r="N4387" i="3" s="1"/>
  <c r="O4387" i="3" s="1"/>
  <c r="M3176" i="3"/>
  <c r="N3176" i="3" s="1"/>
  <c r="O3176" i="3" s="1"/>
  <c r="M5569" i="3"/>
  <c r="N5569" i="3" s="1"/>
  <c r="O5569" i="3" s="1"/>
  <c r="M2662" i="3"/>
  <c r="N2662" i="3" s="1"/>
  <c r="O2662" i="3" s="1"/>
  <c r="M2212" i="3"/>
  <c r="N2212" i="3" s="1"/>
  <c r="O2212" i="3" s="1"/>
  <c r="M3187" i="3"/>
  <c r="N3187" i="3" s="1"/>
  <c r="O3187" i="3" s="1"/>
  <c r="M2769" i="3"/>
  <c r="N2769" i="3" s="1"/>
  <c r="O2769" i="3" s="1"/>
  <c r="M905" i="3"/>
  <c r="N905" i="3" s="1"/>
  <c r="O905" i="3" s="1"/>
  <c r="M4423" i="3"/>
  <c r="M1636" i="3"/>
  <c r="N1636" i="3" s="1"/>
  <c r="O1636" i="3" s="1"/>
  <c r="M3604" i="3"/>
  <c r="N3604" i="3" s="1"/>
  <c r="O3604" i="3" s="1"/>
  <c r="M5802" i="3"/>
  <c r="N5802" i="3" s="1"/>
  <c r="O5802" i="3" s="1"/>
  <c r="M6271" i="3"/>
  <c r="N6271" i="3" s="1"/>
  <c r="O6271" i="3" s="1"/>
  <c r="M3528" i="3"/>
  <c r="N3528" i="3" s="1"/>
  <c r="O3528" i="3" s="1"/>
  <c r="M2480" i="3"/>
  <c r="N2480" i="3" s="1"/>
  <c r="O2480" i="3" s="1"/>
  <c r="M5840" i="3"/>
  <c r="N5840" i="3" s="1"/>
  <c r="O5840" i="3" s="1"/>
  <c r="M5738" i="3"/>
  <c r="N5738" i="3" s="1"/>
  <c r="O5738" i="3" s="1"/>
  <c r="M1651" i="3"/>
  <c r="N1651" i="3" s="1"/>
  <c r="O1651" i="3" s="1"/>
  <c r="M3417" i="3"/>
  <c r="N3417" i="3" s="1"/>
  <c r="O3417" i="3" s="1"/>
  <c r="M285" i="3"/>
  <c r="N285" i="3" s="1"/>
  <c r="O285" i="3" s="1"/>
  <c r="M4103" i="3"/>
  <c r="N4103" i="3" s="1"/>
  <c r="O4103" i="3" s="1"/>
  <c r="M1446" i="3"/>
  <c r="N1446" i="3" s="1"/>
  <c r="O1446" i="3" s="1"/>
  <c r="M6278" i="3"/>
  <c r="N6278" i="3" s="1"/>
  <c r="O6278" i="3" s="1"/>
  <c r="M2018" i="3"/>
  <c r="N2018" i="3" s="1"/>
  <c r="O2018" i="3" s="1"/>
  <c r="M3404" i="3"/>
  <c r="M5491" i="3"/>
  <c r="N5491" i="3" s="1"/>
  <c r="O5491" i="3" s="1"/>
  <c r="M677" i="3"/>
  <c r="N677" i="3" s="1"/>
  <c r="O677" i="3" s="1"/>
  <c r="M6270" i="3"/>
  <c r="N6270" i="3" s="1"/>
  <c r="O6270" i="3" s="1"/>
  <c r="M3349" i="3"/>
  <c r="N3349" i="3" s="1"/>
  <c r="O3349" i="3" s="1"/>
  <c r="M2850" i="3"/>
  <c r="N2850" i="3" s="1"/>
  <c r="O2850" i="3" s="1"/>
  <c r="M1379" i="3"/>
  <c r="N1379" i="3" s="1"/>
  <c r="O1379" i="3" s="1"/>
  <c r="M1351" i="3"/>
  <c r="N1351" i="3" s="1"/>
  <c r="O1351" i="3" s="1"/>
  <c r="M4594" i="3"/>
  <c r="N4594" i="3" s="1"/>
  <c r="O4594" i="3" s="1"/>
  <c r="M844" i="3"/>
  <c r="N844" i="3" s="1"/>
  <c r="O844" i="3" s="1"/>
  <c r="M1970" i="3"/>
  <c r="N1970" i="3" s="1"/>
  <c r="O1970" i="3" s="1"/>
  <c r="M72" i="3"/>
  <c r="N72" i="3" s="1"/>
  <c r="O72" i="3" s="1"/>
  <c r="M4564" i="3"/>
  <c r="N4564" i="3" s="1"/>
  <c r="O4564" i="3" s="1"/>
  <c r="M1665" i="3"/>
  <c r="N1665" i="3" s="1"/>
  <c r="O1665" i="3" s="1"/>
  <c r="M48" i="3"/>
  <c r="N48" i="3" s="1"/>
  <c r="O48" i="3" s="1"/>
  <c r="M1165" i="3"/>
  <c r="N1165" i="3" s="1"/>
  <c r="O1165" i="3" s="1"/>
  <c r="M4495" i="3"/>
  <c r="M2875" i="3"/>
  <c r="N2875" i="3" s="1"/>
  <c r="O2875" i="3" s="1"/>
  <c r="M2933" i="3"/>
  <c r="N2933" i="3" s="1"/>
  <c r="O2933" i="3" s="1"/>
  <c r="M786" i="3"/>
  <c r="N786" i="3" s="1"/>
  <c r="O786" i="3" s="1"/>
  <c r="M4799" i="3"/>
  <c r="N4799" i="3" s="1"/>
  <c r="O4799" i="3" s="1"/>
  <c r="M424" i="3"/>
  <c r="N424" i="3" s="1"/>
  <c r="O424" i="3" s="1"/>
  <c r="M5273" i="3"/>
  <c r="N5273" i="3" s="1"/>
  <c r="O5273" i="3" s="1"/>
  <c r="M926" i="3"/>
  <c r="N926" i="3" s="1"/>
  <c r="O926" i="3" s="1"/>
  <c r="M927" i="3"/>
  <c r="N927" i="3" s="1"/>
  <c r="O927" i="3" s="1"/>
  <c r="M1696" i="3"/>
  <c r="N1696" i="3" s="1"/>
  <c r="O1696" i="3" s="1"/>
  <c r="M818" i="3"/>
  <c r="N818" i="3" s="1"/>
  <c r="O818" i="3" s="1"/>
  <c r="M4615" i="3"/>
  <c r="N4615" i="3" s="1"/>
  <c r="O4615" i="3" s="1"/>
  <c r="M866" i="3"/>
  <c r="N866" i="3" s="1"/>
  <c r="O866" i="3" s="1"/>
  <c r="M3606" i="3"/>
  <c r="N3606" i="3" s="1"/>
  <c r="O3606" i="3" s="1"/>
  <c r="M5885" i="3"/>
  <c r="N5885" i="3" s="1"/>
  <c r="O5885" i="3" s="1"/>
  <c r="M2122" i="3"/>
  <c r="N2122" i="3" s="1"/>
  <c r="O2122" i="3" s="1"/>
  <c r="M3068" i="3"/>
  <c r="M5197" i="3"/>
  <c r="N5197" i="3" s="1"/>
  <c r="O5197" i="3" s="1"/>
  <c r="M2085" i="3"/>
  <c r="N2085" i="3" s="1"/>
  <c r="O2085" i="3" s="1"/>
  <c r="M1460" i="3"/>
  <c r="N1460" i="3" s="1"/>
  <c r="O1460" i="3" s="1"/>
  <c r="M1718" i="3"/>
  <c r="N1718" i="3" s="1"/>
  <c r="O1718" i="3" s="1"/>
  <c r="M3969" i="3"/>
  <c r="N3969" i="3" s="1"/>
  <c r="O3969" i="3" s="1"/>
  <c r="M3929" i="3"/>
  <c r="N3929" i="3" s="1"/>
  <c r="O3929" i="3" s="1"/>
  <c r="M1380" i="3"/>
  <c r="N1380" i="3" s="1"/>
  <c r="O1380" i="3" s="1"/>
  <c r="M5706" i="3"/>
  <c r="N5706" i="3" s="1"/>
  <c r="O5706" i="3" s="1"/>
  <c r="M990" i="3"/>
  <c r="N990" i="3" s="1"/>
  <c r="O990" i="3" s="1"/>
  <c r="M5215" i="3"/>
  <c r="N5215" i="3" s="1"/>
  <c r="O5215" i="3" s="1"/>
  <c r="M4026" i="3"/>
  <c r="N4026" i="3" s="1"/>
  <c r="O4026" i="3" s="1"/>
  <c r="M2079" i="3"/>
  <c r="N2079" i="3" s="1"/>
  <c r="O2079" i="3" s="1"/>
  <c r="M270" i="3"/>
  <c r="N270" i="3" s="1"/>
  <c r="O270" i="3" s="1"/>
  <c r="M1485" i="3"/>
  <c r="N1485" i="3" s="1"/>
  <c r="O1485" i="3" s="1"/>
  <c r="M5893" i="3"/>
  <c r="N5893" i="3" s="1"/>
  <c r="O5893" i="3" s="1"/>
  <c r="M190" i="3"/>
  <c r="M286" i="3"/>
  <c r="N286" i="3" s="1"/>
  <c r="O286" i="3" s="1"/>
  <c r="M6009" i="3"/>
  <c r="N6009" i="3" s="1"/>
  <c r="O6009" i="3" s="1"/>
  <c r="M4441" i="3"/>
  <c r="N4441" i="3" s="1"/>
  <c r="O4441" i="3" s="1"/>
  <c r="M3607" i="3"/>
  <c r="N3607" i="3" s="1"/>
  <c r="O3607" i="3" s="1"/>
  <c r="M4105" i="3"/>
  <c r="N4105" i="3" s="1"/>
  <c r="O4105" i="3" s="1"/>
  <c r="M761" i="3"/>
  <c r="N761" i="3" s="1"/>
  <c r="O761" i="3" s="1"/>
  <c r="M2063" i="3"/>
  <c r="N2063" i="3" s="1"/>
  <c r="O2063" i="3" s="1"/>
  <c r="M3950" i="3"/>
  <c r="N3950" i="3" s="1"/>
  <c r="O3950" i="3" s="1"/>
  <c r="M5996" i="3"/>
  <c r="N5996" i="3" s="1"/>
  <c r="O5996" i="3" s="1"/>
  <c r="M2159" i="3"/>
  <c r="N2159" i="3" s="1"/>
  <c r="O2159" i="3" s="1"/>
  <c r="M3673" i="3"/>
  <c r="N3673" i="3" s="1"/>
  <c r="O3673" i="3" s="1"/>
  <c r="M5194" i="3"/>
  <c r="N5194" i="3" s="1"/>
  <c r="O5194" i="3" s="1"/>
  <c r="M56" i="3"/>
  <c r="N56" i="3" s="1"/>
  <c r="O56" i="3" s="1"/>
  <c r="M5647" i="3"/>
  <c r="N5647" i="3" s="1"/>
  <c r="O5647" i="3" s="1"/>
  <c r="M5680" i="3"/>
  <c r="N5680" i="3" s="1"/>
  <c r="O5680" i="3" s="1"/>
  <c r="M5149" i="3"/>
  <c r="M2280" i="3"/>
  <c r="N2280" i="3" s="1"/>
  <c r="O2280" i="3" s="1"/>
  <c r="M2556" i="3"/>
  <c r="N2556" i="3" s="1"/>
  <c r="O2556" i="3" s="1"/>
  <c r="M3126" i="3"/>
  <c r="N3126" i="3" s="1"/>
  <c r="O3126" i="3" s="1"/>
  <c r="M5961" i="3"/>
  <c r="N5961" i="3" s="1"/>
  <c r="O5961" i="3" s="1"/>
  <c r="M4979" i="3"/>
  <c r="N4979" i="3" s="1"/>
  <c r="O4979" i="3" s="1"/>
  <c r="M1781" i="3"/>
  <c r="N1781" i="3" s="1"/>
  <c r="O1781" i="3" s="1"/>
  <c r="M1612" i="3"/>
  <c r="N1612" i="3" s="1"/>
  <c r="O1612" i="3" s="1"/>
  <c r="M2013" i="3"/>
  <c r="N2013" i="3" s="1"/>
  <c r="O2013" i="3" s="1"/>
  <c r="M377" i="3"/>
  <c r="N377" i="3" s="1"/>
  <c r="O377" i="3" s="1"/>
  <c r="M4041" i="3"/>
  <c r="N4041" i="3" s="1"/>
  <c r="O4041" i="3" s="1"/>
  <c r="M1584" i="3"/>
  <c r="N1584" i="3" s="1"/>
  <c r="O1584" i="3" s="1"/>
  <c r="M2246" i="3"/>
  <c r="N2246" i="3" s="1"/>
  <c r="O2246" i="3" s="1"/>
  <c r="M5927" i="3"/>
  <c r="N5927" i="3" s="1"/>
  <c r="O5927" i="3" s="1"/>
  <c r="M5434" i="3"/>
  <c r="N5434" i="3" s="1"/>
  <c r="O5434" i="3" s="1"/>
  <c r="M1664" i="3"/>
  <c r="N1664" i="3" s="1"/>
  <c r="O1664" i="3" s="1"/>
  <c r="M4162" i="3"/>
  <c r="N4162" i="3" s="1"/>
  <c r="O4162" i="3" s="1"/>
  <c r="M5308" i="3"/>
  <c r="N5308" i="3" s="1"/>
  <c r="O5308" i="3" s="1"/>
  <c r="M5191" i="3"/>
  <c r="N5191" i="3" s="1"/>
  <c r="O5191" i="3" s="1"/>
  <c r="M3169" i="3"/>
  <c r="N3169" i="3" s="1"/>
  <c r="O3169" i="3" s="1"/>
  <c r="M849" i="3"/>
  <c r="N849" i="3" s="1"/>
  <c r="O849" i="3" s="1"/>
  <c r="M3341" i="3"/>
  <c r="N3341" i="3" s="1"/>
  <c r="O3341" i="3" s="1"/>
  <c r="M847" i="3"/>
  <c r="N847" i="3" s="1"/>
  <c r="O847" i="3" s="1"/>
  <c r="M5584" i="3"/>
  <c r="N5584" i="3" s="1"/>
  <c r="O5584" i="3" s="1"/>
  <c r="M4780" i="3"/>
  <c r="N4780" i="3" s="1"/>
  <c r="O4780" i="3" s="1"/>
  <c r="M4650" i="3"/>
  <c r="N4650" i="3" s="1"/>
  <c r="O4650" i="3" s="1"/>
  <c r="M4236" i="3"/>
  <c r="N4236" i="3" s="1"/>
  <c r="O4236" i="3" s="1"/>
  <c r="M5559" i="3"/>
  <c r="N5559" i="3" s="1"/>
  <c r="O5559" i="3" s="1"/>
  <c r="M485" i="3"/>
  <c r="N485" i="3" s="1"/>
  <c r="O485" i="3" s="1"/>
  <c r="M237" i="3"/>
  <c r="N237" i="3" s="1"/>
  <c r="O237" i="3" s="1"/>
  <c r="M3625" i="3"/>
  <c r="N3625" i="3" s="1"/>
  <c r="O3625" i="3" s="1"/>
  <c r="M3706" i="3"/>
  <c r="N3706" i="3" s="1"/>
  <c r="O3706" i="3" s="1"/>
  <c r="M3454" i="3"/>
  <c r="M5888" i="3"/>
  <c r="N5888" i="3" s="1"/>
  <c r="O5888" i="3" s="1"/>
  <c r="M2434" i="3"/>
  <c r="N2434" i="3" s="1"/>
  <c r="O2434" i="3" s="1"/>
  <c r="M1126" i="3"/>
  <c r="N1126" i="3" s="1"/>
  <c r="O1126" i="3" s="1"/>
  <c r="M2640" i="3"/>
  <c r="N2640" i="3" s="1"/>
  <c r="O2640" i="3" s="1"/>
  <c r="M4792" i="3"/>
  <c r="N4792" i="3" s="1"/>
  <c r="O4792" i="3" s="1"/>
  <c r="M5042" i="3"/>
  <c r="N5042" i="3" s="1"/>
  <c r="O5042" i="3" s="1"/>
  <c r="M1358" i="3"/>
  <c r="N1358" i="3" s="1"/>
  <c r="O1358" i="3" s="1"/>
  <c r="M2225" i="3"/>
  <c r="N2225" i="3" s="1"/>
  <c r="O2225" i="3" s="1"/>
  <c r="M5946" i="3"/>
  <c r="N5946" i="3" s="1"/>
  <c r="O5946" i="3" s="1"/>
  <c r="M2485" i="3"/>
  <c r="N2485" i="3" s="1"/>
  <c r="O2485" i="3" s="1"/>
  <c r="M824" i="3"/>
  <c r="N824" i="3" s="1"/>
  <c r="O824" i="3" s="1"/>
  <c r="M558" i="3"/>
  <c r="N558" i="3" s="1"/>
  <c r="O558" i="3" s="1"/>
  <c r="M1284" i="3"/>
  <c r="N1284" i="3" s="1"/>
  <c r="O1284" i="3" s="1"/>
  <c r="M3724" i="3"/>
  <c r="N3724" i="3" s="1"/>
  <c r="O3724" i="3" s="1"/>
  <c r="M4472" i="3"/>
  <c r="N4472" i="3" s="1"/>
  <c r="O4472" i="3" s="1"/>
  <c r="M825" i="3"/>
  <c r="M6332" i="3"/>
  <c r="N6332" i="3" s="1"/>
  <c r="O6332" i="3" s="1"/>
  <c r="M2852" i="3"/>
  <c r="N2852" i="3" s="1"/>
  <c r="O2852" i="3" s="1"/>
  <c r="M4180" i="3"/>
  <c r="N4180" i="3" s="1"/>
  <c r="O4180" i="3" s="1"/>
  <c r="M3263" i="3"/>
  <c r="N3263" i="3" s="1"/>
  <c r="O3263" i="3" s="1"/>
  <c r="M5183" i="3"/>
  <c r="N5183" i="3" s="1"/>
  <c r="O5183" i="3" s="1"/>
  <c r="M4535" i="3"/>
  <c r="N4535" i="3" s="1"/>
  <c r="O4535" i="3" s="1"/>
  <c r="M4641" i="3"/>
  <c r="N4641" i="3" s="1"/>
  <c r="O4641" i="3" s="1"/>
  <c r="M6475" i="3"/>
  <c r="N6475" i="3" s="1"/>
  <c r="O6475" i="3" s="1"/>
  <c r="M5206" i="3"/>
  <c r="N5206" i="3" s="1"/>
  <c r="O5206" i="3" s="1"/>
  <c r="M1846" i="3"/>
  <c r="N1846" i="3" s="1"/>
  <c r="O1846" i="3" s="1"/>
  <c r="M5493" i="3"/>
  <c r="N5493" i="3" s="1"/>
  <c r="O5493" i="3" s="1"/>
  <c r="M1253" i="3"/>
  <c r="N1253" i="3" s="1"/>
  <c r="O1253" i="3" s="1"/>
  <c r="M212" i="3"/>
  <c r="N212" i="3" s="1"/>
  <c r="O212" i="3" s="1"/>
  <c r="M1533" i="3"/>
  <c r="N1533" i="3" s="1"/>
  <c r="O1533" i="3" s="1"/>
  <c r="M3777" i="3"/>
  <c r="N3777" i="3" s="1"/>
  <c r="O3777" i="3" s="1"/>
  <c r="M4253" i="3"/>
  <c r="M141" i="3"/>
  <c r="N141" i="3" s="1"/>
  <c r="O141" i="3" s="1"/>
  <c r="M4284" i="3"/>
  <c r="N4284" i="3" s="1"/>
  <c r="O4284" i="3" s="1"/>
  <c r="M4066" i="3"/>
  <c r="N4066" i="3" s="1"/>
  <c r="O4066" i="3" s="1"/>
  <c r="M2418" i="3"/>
  <c r="N2418" i="3" s="1"/>
  <c r="O2418" i="3" s="1"/>
  <c r="M2500" i="3"/>
  <c r="N2500" i="3" s="1"/>
  <c r="O2500" i="3" s="1"/>
  <c r="M2327" i="3"/>
  <c r="N2327" i="3" s="1"/>
  <c r="O2327" i="3" s="1"/>
  <c r="M3372" i="3"/>
  <c r="N3372" i="3" s="1"/>
  <c r="O3372" i="3" s="1"/>
  <c r="M6083" i="3"/>
  <c r="N6083" i="3" s="1"/>
  <c r="O6083" i="3" s="1"/>
  <c r="M1055" i="3"/>
  <c r="N1055" i="3" s="1"/>
  <c r="O1055" i="3" s="1"/>
  <c r="M3656" i="3"/>
  <c r="N3656" i="3" s="1"/>
  <c r="O3656" i="3" s="1"/>
  <c r="M6166" i="3"/>
  <c r="N6166" i="3" s="1"/>
  <c r="O6166" i="3" s="1"/>
  <c r="M4233" i="3"/>
  <c r="N4233" i="3" s="1"/>
  <c r="O4233" i="3" s="1"/>
  <c r="M4969" i="3"/>
  <c r="N4969" i="3" s="1"/>
  <c r="O4969" i="3" s="1"/>
  <c r="M2016" i="3"/>
  <c r="N2016" i="3" s="1"/>
  <c r="O2016" i="3" s="1"/>
  <c r="M4812" i="3"/>
  <c r="N4812" i="3" s="1"/>
  <c r="O4812" i="3" s="1"/>
  <c r="M5254" i="3"/>
  <c r="M6257" i="3"/>
  <c r="N6257" i="3" s="1"/>
  <c r="O6257" i="3" s="1"/>
  <c r="M595" i="3"/>
  <c r="N595" i="3" s="1"/>
  <c r="O595" i="3" s="1"/>
  <c r="M2884" i="3"/>
  <c r="N2884" i="3" s="1"/>
  <c r="O2884" i="3" s="1"/>
  <c r="M881" i="3"/>
  <c r="N881" i="3" s="1"/>
  <c r="O881" i="3" s="1"/>
  <c r="M3637" i="3"/>
  <c r="N3637" i="3" s="1"/>
  <c r="O3637" i="3" s="1"/>
  <c r="M1034" i="3"/>
  <c r="N1034" i="3" s="1"/>
  <c r="O1034" i="3" s="1"/>
  <c r="M346" i="3"/>
  <c r="N346" i="3" s="1"/>
  <c r="O346" i="3" s="1"/>
  <c r="M843" i="3"/>
  <c r="N843" i="3" s="1"/>
  <c r="O843" i="3" s="1"/>
  <c r="M5834" i="3"/>
  <c r="N5834" i="3" s="1"/>
  <c r="O5834" i="3" s="1"/>
  <c r="M2475" i="3"/>
  <c r="N2475" i="3" s="1"/>
  <c r="O2475" i="3" s="1"/>
  <c r="M5182" i="3"/>
  <c r="N5182" i="3" s="1"/>
  <c r="O5182" i="3" s="1"/>
  <c r="M4149" i="3"/>
  <c r="N4149" i="3" s="1"/>
  <c r="O4149" i="3" s="1"/>
  <c r="M3254" i="3"/>
  <c r="N3254" i="3" s="1"/>
  <c r="O3254" i="3" s="1"/>
  <c r="M1865" i="3"/>
  <c r="N1865" i="3" s="1"/>
  <c r="O1865" i="3" s="1"/>
  <c r="M4022" i="3"/>
  <c r="N4022" i="3" s="1"/>
  <c r="O4022" i="3" s="1"/>
  <c r="M3395" i="3"/>
  <c r="M5071" i="3"/>
  <c r="N5071" i="3" s="1"/>
  <c r="O5071" i="3" s="1"/>
  <c r="M3721" i="3"/>
  <c r="N3721" i="3" s="1"/>
  <c r="O3721" i="3" s="1"/>
  <c r="M6497" i="3"/>
  <c r="N6497" i="3" s="1"/>
  <c r="O6497" i="3" s="1"/>
  <c r="M3180" i="3"/>
  <c r="N3180" i="3" s="1"/>
  <c r="O3180" i="3" s="1"/>
  <c r="M3790" i="3"/>
  <c r="N3790" i="3" s="1"/>
  <c r="O3790" i="3" s="1"/>
  <c r="M4616" i="3"/>
  <c r="N4616" i="3" s="1"/>
  <c r="O4616" i="3" s="1"/>
  <c r="M5724" i="3"/>
  <c r="N5724" i="3" s="1"/>
  <c r="O5724" i="3" s="1"/>
  <c r="M4977" i="3"/>
  <c r="N4977" i="3" s="1"/>
  <c r="O4977" i="3" s="1"/>
  <c r="M3449" i="3"/>
  <c r="N3449" i="3" s="1"/>
  <c r="O3449" i="3" s="1"/>
  <c r="M5050" i="3"/>
  <c r="N5050" i="3" s="1"/>
  <c r="O5050" i="3" s="1"/>
  <c r="M3209" i="3"/>
  <c r="N3209" i="3" s="1"/>
  <c r="O3209" i="3" s="1"/>
  <c r="M3100" i="3"/>
  <c r="N3100" i="3" s="1"/>
  <c r="O3100" i="3" s="1"/>
  <c r="M1811" i="3"/>
  <c r="N1811" i="3" s="1"/>
  <c r="O1811" i="3" s="1"/>
  <c r="M2911" i="3"/>
  <c r="N2911" i="3" s="1"/>
  <c r="O2911" i="3" s="1"/>
  <c r="M3357" i="3"/>
  <c r="N3357" i="3" s="1"/>
  <c r="O3357" i="3" s="1"/>
  <c r="M1191" i="3"/>
  <c r="M2236" i="3"/>
  <c r="N2236" i="3" s="1"/>
  <c r="O2236" i="3" s="1"/>
  <c r="M5151" i="3"/>
  <c r="N5151" i="3" s="1"/>
  <c r="O5151" i="3" s="1"/>
  <c r="M4171" i="3"/>
  <c r="N4171" i="3" s="1"/>
  <c r="O4171" i="3" s="1"/>
  <c r="M5095" i="3"/>
  <c r="N5095" i="3" s="1"/>
  <c r="O5095" i="3" s="1"/>
  <c r="M5354" i="3"/>
  <c r="N5354" i="3" s="1"/>
  <c r="O5354" i="3" s="1"/>
  <c r="M1360" i="3"/>
  <c r="N1360" i="3" s="1"/>
  <c r="O1360" i="3" s="1"/>
  <c r="M1491" i="3"/>
  <c r="N1491" i="3" s="1"/>
  <c r="O1491" i="3" s="1"/>
  <c r="M3640" i="3"/>
  <c r="N3640" i="3" s="1"/>
  <c r="O3640" i="3" s="1"/>
  <c r="M1566" i="3"/>
  <c r="N1566" i="3" s="1"/>
  <c r="O1566" i="3" s="1"/>
  <c r="M3860" i="3"/>
  <c r="N3860" i="3" s="1"/>
  <c r="O3860" i="3" s="1"/>
  <c r="M5951" i="3"/>
  <c r="N5951" i="3" s="1"/>
  <c r="O5951" i="3" s="1"/>
  <c r="M3532" i="3"/>
  <c r="N3532" i="3" s="1"/>
  <c r="O3532" i="3" s="1"/>
  <c r="M4386" i="3"/>
  <c r="N4386" i="3" s="1"/>
  <c r="O4386" i="3" s="1"/>
  <c r="M6011" i="3"/>
  <c r="N6011" i="3" s="1"/>
  <c r="O6011" i="3" s="1"/>
  <c r="M5118" i="3"/>
  <c r="N5118" i="3" s="1"/>
  <c r="O5118" i="3" s="1"/>
  <c r="M2520" i="3"/>
  <c r="M127" i="3"/>
  <c r="N127" i="3" s="1"/>
  <c r="O127" i="3" s="1"/>
  <c r="M366" i="3"/>
  <c r="N366" i="3" s="1"/>
  <c r="O366" i="3" s="1"/>
  <c r="M119" i="3"/>
  <c r="N119" i="3" s="1"/>
  <c r="O119" i="3" s="1"/>
  <c r="M5899" i="3"/>
  <c r="N5899" i="3" s="1"/>
  <c r="O5899" i="3" s="1"/>
  <c r="M5083" i="3"/>
  <c r="N5083" i="3" s="1"/>
  <c r="O5083" i="3" s="1"/>
  <c r="M4974" i="3"/>
  <c r="N4974" i="3" s="1"/>
  <c r="O4974" i="3" s="1"/>
  <c r="M5200" i="3"/>
  <c r="N5200" i="3" s="1"/>
  <c r="O5200" i="3" s="1"/>
  <c r="M631" i="3"/>
  <c r="N631" i="3" s="1"/>
  <c r="O631" i="3" s="1"/>
  <c r="M5623" i="3"/>
  <c r="N5623" i="3" s="1"/>
  <c r="O5623" i="3" s="1"/>
  <c r="M2577" i="3"/>
  <c r="N2577" i="3" s="1"/>
  <c r="O2577" i="3" s="1"/>
  <c r="M5157" i="3"/>
  <c r="N5157" i="3" s="1"/>
  <c r="O5157" i="3" s="1"/>
  <c r="M6304" i="3"/>
  <c r="N6304" i="3" s="1"/>
  <c r="O6304" i="3" s="1"/>
  <c r="M4686" i="3"/>
  <c r="N4686" i="3" s="1"/>
  <c r="O4686" i="3" s="1"/>
  <c r="M1687" i="3"/>
  <c r="N1687" i="3" s="1"/>
  <c r="O1687" i="3" s="1"/>
  <c r="M2014" i="3"/>
  <c r="N2014" i="3" s="1"/>
  <c r="O2014" i="3" s="1"/>
  <c r="M1990" i="3"/>
  <c r="M5403" i="3"/>
  <c r="N5403" i="3" s="1"/>
  <c r="O5403" i="3" s="1"/>
  <c r="M6267" i="3"/>
  <c r="N6267" i="3" s="1"/>
  <c r="O6267" i="3" s="1"/>
  <c r="M1514" i="3"/>
  <c r="N1514" i="3" s="1"/>
  <c r="O1514" i="3" s="1"/>
  <c r="M3179" i="3"/>
  <c r="N3179" i="3" s="1"/>
  <c r="O3179" i="3" s="1"/>
  <c r="M4584" i="3"/>
  <c r="N4584" i="3" s="1"/>
  <c r="O4584" i="3" s="1"/>
  <c r="M5247" i="3"/>
  <c r="N5247" i="3" s="1"/>
  <c r="O5247" i="3" s="1"/>
  <c r="M5675" i="3"/>
  <c r="N5675" i="3" s="1"/>
  <c r="O5675" i="3" s="1"/>
  <c r="M977" i="3"/>
  <c r="N977" i="3" s="1"/>
  <c r="O977" i="3" s="1"/>
  <c r="M5924" i="3"/>
  <c r="N5924" i="3" s="1"/>
  <c r="O5924" i="3" s="1"/>
  <c r="M3751" i="3"/>
  <c r="N3751" i="3" s="1"/>
  <c r="O3751" i="3" s="1"/>
  <c r="M4482" i="3"/>
  <c r="N4482" i="3" s="1"/>
  <c r="O4482" i="3" s="1"/>
  <c r="M4259" i="3"/>
  <c r="N4259" i="3" s="1"/>
  <c r="O4259" i="3" s="1"/>
  <c r="M3060" i="3"/>
  <c r="N3060" i="3" s="1"/>
  <c r="O3060" i="3" s="1"/>
  <c r="M1737" i="3"/>
  <c r="N1737" i="3" s="1"/>
  <c r="O1737" i="3" s="1"/>
  <c r="M479" i="3"/>
  <c r="N479" i="3" s="1"/>
  <c r="O479" i="3" s="1"/>
  <c r="M1799" i="3"/>
  <c r="M1007" i="3"/>
  <c r="N1007" i="3" s="1"/>
  <c r="O1007" i="3" s="1"/>
  <c r="M5495" i="3"/>
  <c r="N5495" i="3" s="1"/>
  <c r="O5495" i="3" s="1"/>
  <c r="M633" i="3"/>
  <c r="N633" i="3" s="1"/>
  <c r="O633" i="3" s="1"/>
  <c r="M5827" i="3"/>
  <c r="N5827" i="3" s="1"/>
  <c r="O5827" i="3" s="1"/>
  <c r="M2642" i="3"/>
  <c r="N2642" i="3" s="1"/>
  <c r="O2642" i="3" s="1"/>
  <c r="M4737" i="3"/>
  <c r="N4737" i="3" s="1"/>
  <c r="O4737" i="3" s="1"/>
  <c r="M1522" i="3"/>
  <c r="N1522" i="3" s="1"/>
  <c r="O1522" i="3" s="1"/>
  <c r="M6135" i="3"/>
  <c r="N6135" i="3" s="1"/>
  <c r="O6135" i="3" s="1"/>
  <c r="M1400" i="3"/>
  <c r="N1400" i="3" s="1"/>
  <c r="O1400" i="3" s="1"/>
  <c r="M6318" i="3"/>
  <c r="N6318" i="3" s="1"/>
  <c r="O6318" i="3" s="1"/>
  <c r="M4591" i="3"/>
  <c r="N4591" i="3" s="1"/>
  <c r="O4591" i="3" s="1"/>
  <c r="M4216" i="3"/>
  <c r="N4216" i="3" s="1"/>
  <c r="O4216" i="3" s="1"/>
  <c r="M2330" i="3"/>
  <c r="N2330" i="3" s="1"/>
  <c r="O2330" i="3" s="1"/>
  <c r="M5819" i="3"/>
  <c r="N5819" i="3" s="1"/>
  <c r="O5819" i="3" s="1"/>
  <c r="M4724" i="3"/>
  <c r="N4724" i="3" s="1"/>
  <c r="O4724" i="3" s="1"/>
  <c r="M5188" i="3"/>
  <c r="M2939" i="3"/>
  <c r="N2939" i="3" s="1"/>
  <c r="O2939" i="3" s="1"/>
  <c r="M5895" i="3"/>
  <c r="N5895" i="3" s="1"/>
  <c r="O5895" i="3" s="1"/>
  <c r="M2464" i="3"/>
  <c r="N2464" i="3" s="1"/>
  <c r="O2464" i="3" s="1"/>
  <c r="M5573" i="3"/>
  <c r="N5573" i="3" s="1"/>
  <c r="O5573" i="3" s="1"/>
  <c r="M4868" i="3"/>
  <c r="N4868" i="3" s="1"/>
  <c r="O4868" i="3" s="1"/>
  <c r="M6218" i="3"/>
  <c r="N6218" i="3" s="1"/>
  <c r="O6218" i="3" s="1"/>
  <c r="M5249" i="3"/>
  <c r="N5249" i="3" s="1"/>
  <c r="O5249" i="3" s="1"/>
  <c r="M2998" i="3"/>
  <c r="N2998" i="3" s="1"/>
  <c r="O2998" i="3" s="1"/>
  <c r="M2919" i="3"/>
  <c r="N2919" i="3" s="1"/>
  <c r="O2919" i="3" s="1"/>
  <c r="M3325" i="3"/>
  <c r="N3325" i="3" s="1"/>
  <c r="O3325" i="3" s="1"/>
  <c r="M2622" i="3"/>
  <c r="N2622" i="3" s="1"/>
  <c r="O2622" i="3" s="1"/>
  <c r="M1999" i="3"/>
  <c r="N1999" i="3" s="1"/>
  <c r="O1999" i="3" s="1"/>
  <c r="M4303" i="3"/>
  <c r="N4303" i="3" s="1"/>
  <c r="O4303" i="3" s="1"/>
  <c r="M5098" i="3"/>
  <c r="N5098" i="3" s="1"/>
  <c r="O5098" i="3" s="1"/>
  <c r="M3119" i="3"/>
  <c r="N3119" i="3" s="1"/>
  <c r="O3119" i="3" s="1"/>
  <c r="M1808" i="3"/>
  <c r="N1808" i="3" s="1"/>
  <c r="O1808" i="3" s="1"/>
  <c r="M4497" i="3"/>
  <c r="N4497" i="3" s="1"/>
  <c r="O4497" i="3" s="1"/>
  <c r="M1991" i="3"/>
  <c r="N1991" i="3" s="1"/>
  <c r="O1991" i="3" s="1"/>
  <c r="M1577" i="3"/>
  <c r="N1577" i="3" s="1"/>
  <c r="O1577" i="3" s="1"/>
  <c r="M2601" i="3"/>
  <c r="N2601" i="3" s="1"/>
  <c r="O2601" i="3" s="1"/>
  <c r="M3952" i="3"/>
  <c r="N3952" i="3" s="1"/>
  <c r="O3952" i="3" s="1"/>
  <c r="M1200" i="3"/>
  <c r="N1200" i="3" s="1"/>
  <c r="O1200" i="3" s="1"/>
  <c r="M2370" i="3"/>
  <c r="N2370" i="3" s="1"/>
  <c r="O2370" i="3" s="1"/>
  <c r="M3598" i="3"/>
  <c r="N3598" i="3" s="1"/>
  <c r="O3598" i="3" s="1"/>
  <c r="M471" i="3"/>
  <c r="N471" i="3" s="1"/>
  <c r="O471" i="3" s="1"/>
  <c r="M6037" i="3"/>
  <c r="N6037" i="3" s="1"/>
  <c r="O6037" i="3" s="1"/>
  <c r="M6495" i="3"/>
  <c r="N6495" i="3" s="1"/>
  <c r="O6495" i="3" s="1"/>
  <c r="M4958" i="3"/>
  <c r="N4958" i="3" s="1"/>
  <c r="O4958" i="3" s="1"/>
  <c r="M868" i="3"/>
  <c r="N868" i="3" s="1"/>
  <c r="O868" i="3" s="1"/>
  <c r="M81" i="3"/>
  <c r="N81" i="3" s="1"/>
  <c r="O81" i="3" s="1"/>
  <c r="M535" i="3"/>
  <c r="N535" i="3" s="1"/>
  <c r="O535" i="3" s="1"/>
  <c r="M1111" i="3"/>
  <c r="M2340" i="3"/>
  <c r="N2340" i="3" s="1"/>
  <c r="O2340" i="3" s="1"/>
  <c r="M4468" i="3"/>
  <c r="N4468" i="3" s="1"/>
  <c r="O4468" i="3" s="1"/>
  <c r="M4363" i="3"/>
  <c r="N4363" i="3" s="1"/>
  <c r="O4363" i="3" s="1"/>
  <c r="M5710" i="3"/>
  <c r="N5710" i="3" s="1"/>
  <c r="O5710" i="3" s="1"/>
  <c r="M5599" i="3"/>
  <c r="N5599" i="3" s="1"/>
  <c r="O5599" i="3" s="1"/>
  <c r="M166" i="3"/>
  <c r="N166" i="3" s="1"/>
  <c r="O166" i="3" s="1"/>
  <c r="M4016" i="3"/>
  <c r="N4016" i="3" s="1"/>
  <c r="O4016" i="3" s="1"/>
  <c r="M5975" i="3"/>
  <c r="N5975" i="3" s="1"/>
  <c r="O5975" i="3" s="1"/>
  <c r="M4571" i="3"/>
  <c r="N4571" i="3" s="1"/>
  <c r="O4571" i="3" s="1"/>
  <c r="M877" i="3"/>
  <c r="N877" i="3" s="1"/>
  <c r="O877" i="3" s="1"/>
  <c r="M187" i="3"/>
  <c r="N187" i="3" s="1"/>
  <c r="O187" i="3" s="1"/>
  <c r="M2167" i="3"/>
  <c r="N2167" i="3" s="1"/>
  <c r="O2167" i="3" s="1"/>
  <c r="M2471" i="3"/>
  <c r="N2471" i="3" s="1"/>
  <c r="M1477" i="3"/>
  <c r="M2421" i="3"/>
  <c r="M3938" i="3"/>
  <c r="N3938" i="3" s="1"/>
  <c r="O3938" i="3" s="1"/>
  <c r="M5916" i="3"/>
  <c r="N5916" i="3" s="1"/>
  <c r="O5916" i="3" s="1"/>
  <c r="M4424" i="3"/>
  <c r="N4424" i="3" s="1"/>
  <c r="O4424" i="3" s="1"/>
  <c r="M3657" i="3"/>
  <c r="N3657" i="3" s="1"/>
  <c r="O3657" i="3" s="1"/>
  <c r="M4416" i="3"/>
  <c r="N4416" i="3" s="1"/>
  <c r="O4416" i="3" s="1"/>
  <c r="M2893" i="3"/>
  <c r="N2893" i="3" s="1"/>
  <c r="O2893" i="3" s="1"/>
  <c r="M2099" i="3"/>
  <c r="N2099" i="3" s="1"/>
  <c r="O2099" i="3" s="1"/>
  <c r="M6194" i="3"/>
  <c r="N6194" i="3" s="1"/>
  <c r="O6194" i="3" s="1"/>
  <c r="M3871" i="3"/>
  <c r="N3871" i="3" s="1"/>
  <c r="O3871" i="3" s="1"/>
  <c r="M2576" i="3"/>
  <c r="N2576" i="3" s="1"/>
  <c r="O2576" i="3" s="1"/>
  <c r="M2502" i="3"/>
  <c r="N2502" i="3" s="1"/>
  <c r="O2502" i="3" s="1"/>
  <c r="M6076" i="3"/>
  <c r="N6076" i="3" s="1"/>
  <c r="O6076" i="3" s="1"/>
  <c r="M2732" i="3"/>
  <c r="N2732" i="3" s="1"/>
  <c r="M4560" i="3"/>
  <c r="N4560" i="3" s="1"/>
  <c r="O4560" i="3" s="1"/>
  <c r="M1230" i="3"/>
  <c r="N1230" i="3" s="1"/>
  <c r="O1230" i="3" s="1"/>
  <c r="M4647" i="3"/>
  <c r="M5469" i="3"/>
  <c r="N5469" i="3" s="1"/>
  <c r="O5469" i="3" s="1"/>
  <c r="M5590" i="3"/>
  <c r="N5590" i="3" s="1"/>
  <c r="O5590" i="3" s="1"/>
  <c r="M649" i="3"/>
  <c r="N649" i="3" s="1"/>
  <c r="O649" i="3" s="1"/>
  <c r="M6133" i="3"/>
  <c r="N6133" i="3" s="1"/>
  <c r="O6133" i="3" s="1"/>
  <c r="M3107" i="3"/>
  <c r="N3107" i="3" s="1"/>
  <c r="O3107" i="3" s="1"/>
  <c r="M4957" i="3"/>
  <c r="N4957" i="3" s="1"/>
  <c r="O4957" i="3" s="1"/>
  <c r="M2297" i="3"/>
  <c r="N2297" i="3" s="1"/>
  <c r="O2297" i="3" s="1"/>
  <c r="M3040" i="3"/>
  <c r="N3040" i="3" s="1"/>
  <c r="O3040" i="3" s="1"/>
  <c r="M6486" i="3"/>
  <c r="N6486" i="3" s="1"/>
  <c r="O6486" i="3" s="1"/>
  <c r="M693" i="3"/>
  <c r="N693" i="3" s="1"/>
  <c r="O693" i="3" s="1"/>
  <c r="M6397" i="3"/>
  <c r="N6397" i="3" s="1"/>
  <c r="O6397" i="3" s="1"/>
  <c r="M5679" i="3"/>
  <c r="N5679" i="3" s="1"/>
  <c r="O5679" i="3" s="1"/>
  <c r="M2030" i="3"/>
  <c r="N2030" i="3" s="1"/>
  <c r="O2030" i="3" s="1"/>
  <c r="M4314" i="3"/>
  <c r="N4314" i="3" s="1"/>
  <c r="O4314" i="3" s="1"/>
  <c r="M1278" i="3"/>
  <c r="M545" i="3"/>
  <c r="N545" i="3" s="1"/>
  <c r="O545" i="3" s="1"/>
  <c r="M2760" i="3"/>
  <c r="N2760" i="3" s="1"/>
  <c r="O2760" i="3" s="1"/>
  <c r="M5586" i="3"/>
  <c r="N5586" i="3" s="1"/>
  <c r="O5586" i="3" s="1"/>
  <c r="M5780" i="3"/>
  <c r="N5780" i="3" s="1"/>
  <c r="O5780" i="3" s="1"/>
  <c r="M4068" i="3"/>
  <c r="N4068" i="3" s="1"/>
  <c r="O4068" i="3" s="1"/>
  <c r="M2488" i="3"/>
  <c r="N2488" i="3" s="1"/>
  <c r="O2488" i="3" s="1"/>
  <c r="M6081" i="3"/>
  <c r="N6081" i="3" s="1"/>
  <c r="O6081" i="3" s="1"/>
  <c r="M1987" i="3"/>
  <c r="N1987" i="3" s="1"/>
  <c r="O1987" i="3" s="1"/>
  <c r="M5366" i="3"/>
  <c r="N5366" i="3" s="1"/>
  <c r="O5366" i="3" s="1"/>
  <c r="M2910" i="3"/>
  <c r="N2910" i="3" s="1"/>
  <c r="O2910" i="3" s="1"/>
  <c r="M3000" i="3"/>
  <c r="N3000" i="3" s="1"/>
  <c r="O3000" i="3" s="1"/>
  <c r="M2376" i="3"/>
  <c r="N2376" i="3" s="1"/>
  <c r="O2376" i="3" s="1"/>
  <c r="M228" i="3"/>
  <c r="N228" i="3" s="1"/>
  <c r="O228" i="3" s="1"/>
  <c r="M6301" i="3"/>
  <c r="N6301" i="3" s="1"/>
  <c r="O6301" i="3" s="1"/>
  <c r="M555" i="3"/>
  <c r="N555" i="3" s="1"/>
  <c r="O555" i="3" s="1"/>
  <c r="M4159" i="3"/>
  <c r="M2934" i="3"/>
  <c r="N2934" i="3" s="1"/>
  <c r="O2934" i="3" s="1"/>
  <c r="M5540" i="3"/>
  <c r="N5540" i="3" s="1"/>
  <c r="O5540" i="3" s="1"/>
  <c r="M1734" i="3"/>
  <c r="N1734" i="3" s="1"/>
  <c r="O1734" i="3" s="1"/>
  <c r="M2061" i="3"/>
  <c r="N2061" i="3" s="1"/>
  <c r="O2061" i="3" s="1"/>
  <c r="M2022" i="3"/>
  <c r="N2022" i="3" s="1"/>
  <c r="O2022" i="3" s="1"/>
  <c r="M4005" i="3"/>
  <c r="N4005" i="3" s="1"/>
  <c r="O4005" i="3" s="1"/>
  <c r="M3870" i="3"/>
  <c r="N3870" i="3" s="1"/>
  <c r="O3870" i="3" s="1"/>
  <c r="M6254" i="3"/>
  <c r="N6254" i="3" s="1"/>
  <c r="O6254" i="3" s="1"/>
  <c r="M6149" i="3"/>
  <c r="N6149" i="3" s="1"/>
  <c r="O6149" i="3" s="1"/>
  <c r="M1841" i="3"/>
  <c r="N1841" i="3" s="1"/>
  <c r="O1841" i="3" s="1"/>
  <c r="M5087" i="3"/>
  <c r="N5087" i="3" s="1"/>
  <c r="O5087" i="3" s="1"/>
  <c r="M6285" i="3"/>
  <c r="N6285" i="3" s="1"/>
  <c r="O6285" i="3" s="1"/>
  <c r="M2109" i="3"/>
  <c r="N2109" i="3" s="1"/>
  <c r="M3943" i="3"/>
  <c r="N3943" i="3" s="1"/>
  <c r="O3943" i="3" s="1"/>
  <c r="M3935" i="3"/>
  <c r="N3935" i="3" s="1"/>
  <c r="O3935" i="3" s="1"/>
  <c r="M663" i="3"/>
  <c r="N663" i="3" s="1"/>
  <c r="O663" i="3" s="1"/>
  <c r="M1637" i="3"/>
  <c r="N1637" i="3" s="1"/>
  <c r="O1637" i="3" s="1"/>
  <c r="M350" i="3"/>
  <c r="N350" i="3" s="1"/>
  <c r="O350" i="3" s="1"/>
  <c r="M5672" i="3"/>
  <c r="N5672" i="3" s="1"/>
  <c r="O5672" i="3" s="1"/>
  <c r="M299" i="3"/>
  <c r="N299" i="3" s="1"/>
  <c r="O299" i="3" s="1"/>
  <c r="M2585" i="3"/>
  <c r="N2585" i="3" s="1"/>
  <c r="O2585" i="3" s="1"/>
  <c r="M3620" i="3"/>
  <c r="N3620" i="3" s="1"/>
  <c r="O3620" i="3" s="1"/>
  <c r="M4302" i="3"/>
  <c r="N4302" i="3" s="1"/>
  <c r="O4302" i="3" s="1"/>
  <c r="M5831" i="3"/>
  <c r="N5831" i="3" s="1"/>
  <c r="O5831" i="3" s="1"/>
  <c r="M5004" i="3"/>
  <c r="N5004" i="3" s="1"/>
  <c r="O5004" i="3" s="1"/>
  <c r="M5011" i="3"/>
  <c r="N5011" i="3" s="1"/>
  <c r="O5011" i="3" s="1"/>
  <c r="M3679" i="3"/>
  <c r="N3679" i="3" s="1"/>
  <c r="O3679" i="3" s="1"/>
  <c r="M2404" i="3"/>
  <c r="N2404" i="3" s="1"/>
  <c r="O2404" i="3" s="1"/>
  <c r="M1035" i="3"/>
  <c r="N1035" i="3" s="1"/>
  <c r="O1035" i="3" s="1"/>
  <c r="M4689" i="3"/>
  <c r="N4689" i="3" s="1"/>
  <c r="O4689" i="3" s="1"/>
  <c r="M5402" i="3"/>
  <c r="N5402" i="3" s="1"/>
  <c r="O5402" i="3" s="1"/>
  <c r="M3704" i="3"/>
  <c r="M3819" i="3"/>
  <c r="N3819" i="3" s="1"/>
  <c r="O3819" i="3" s="1"/>
  <c r="M5868" i="3"/>
  <c r="N5868" i="3" s="1"/>
  <c r="O5868" i="3" s="1"/>
  <c r="M1235" i="3"/>
  <c r="N1235" i="3" s="1"/>
  <c r="O1235" i="3" s="1"/>
  <c r="M6256" i="3"/>
  <c r="N6256" i="3" s="1"/>
  <c r="O6256" i="3" s="1"/>
  <c r="M3802" i="3"/>
  <c r="N3802" i="3" s="1"/>
  <c r="O3802" i="3" s="1"/>
  <c r="M1587" i="3"/>
  <c r="N1587" i="3" s="1"/>
  <c r="O1587" i="3" s="1"/>
  <c r="M1948" i="3"/>
  <c r="N1948" i="3" s="1"/>
  <c r="O1948" i="3" s="1"/>
  <c r="M1593" i="3"/>
  <c r="N1593" i="3" s="1"/>
  <c r="O1593" i="3" s="1"/>
  <c r="M4219" i="3"/>
  <c r="N4219" i="3" s="1"/>
  <c r="O4219" i="3" s="1"/>
  <c r="M658" i="3"/>
  <c r="N658" i="3" s="1"/>
  <c r="O658" i="3" s="1"/>
  <c r="M5889" i="3"/>
  <c r="N5889" i="3" s="1"/>
  <c r="O5889" i="3" s="1"/>
  <c r="M2201" i="3"/>
  <c r="N2201" i="3" s="1"/>
  <c r="O2201" i="3" s="1"/>
  <c r="M6349" i="3"/>
  <c r="N6349" i="3" s="1"/>
  <c r="O6349" i="3" s="1"/>
  <c r="M3186" i="3"/>
  <c r="N3186" i="3" s="1"/>
  <c r="O3186" i="3" s="1"/>
  <c r="M1898" i="3"/>
  <c r="N1898" i="3" s="1"/>
  <c r="O1898" i="3" s="1"/>
  <c r="M3560" i="3"/>
  <c r="M4228" i="3"/>
  <c r="N4228" i="3" s="1"/>
  <c r="O4228" i="3" s="1"/>
  <c r="M5583" i="3"/>
  <c r="N5583" i="3" s="1"/>
  <c r="O5583" i="3" s="1"/>
  <c r="M1724" i="3"/>
  <c r="N1724" i="3" s="1"/>
  <c r="O1724" i="3" s="1"/>
  <c r="M135" i="3"/>
  <c r="N135" i="3" s="1"/>
  <c r="O135" i="3" s="1"/>
  <c r="M4098" i="3"/>
  <c r="N4098" i="3" s="1"/>
  <c r="O4098" i="3" s="1"/>
  <c r="M4349" i="3"/>
  <c r="N4349" i="3" s="1"/>
  <c r="O4349" i="3" s="1"/>
  <c r="M5167" i="3"/>
  <c r="N5167" i="3" s="1"/>
  <c r="O5167" i="3" s="1"/>
  <c r="M1889" i="3"/>
  <c r="N1889" i="3" s="1"/>
  <c r="O1889" i="3" s="1"/>
  <c r="M4797" i="3"/>
  <c r="N4797" i="3" s="1"/>
  <c r="O4797" i="3" s="1"/>
  <c r="M6031" i="3"/>
  <c r="N6031" i="3" s="1"/>
  <c r="O6031" i="3" s="1"/>
  <c r="M579" i="3"/>
  <c r="N579" i="3" s="1"/>
  <c r="O579" i="3" s="1"/>
  <c r="M3145" i="3"/>
  <c r="N3145" i="3" s="1"/>
  <c r="O3145" i="3" s="1"/>
  <c r="M240" i="3"/>
  <c r="N240" i="3" s="1"/>
  <c r="O240" i="3" s="1"/>
  <c r="M5533" i="3"/>
  <c r="N5533" i="3" s="1"/>
  <c r="O5533" i="3" s="1"/>
  <c r="M2372" i="3"/>
  <c r="N2372" i="3" s="1"/>
  <c r="O2372" i="3" s="1"/>
  <c r="M5997" i="3"/>
  <c r="M958" i="3"/>
  <c r="N958" i="3" s="1"/>
  <c r="O958" i="3" s="1"/>
  <c r="M5574" i="3"/>
  <c r="N5574" i="3" s="1"/>
  <c r="O5574" i="3" s="1"/>
  <c r="M5160" i="3"/>
  <c r="N5160" i="3" s="1"/>
  <c r="O5160" i="3" s="1"/>
  <c r="M1955" i="3"/>
  <c r="N1955" i="3" s="1"/>
  <c r="O1955" i="3" s="1"/>
  <c r="M3291" i="3"/>
  <c r="N3291" i="3" s="1"/>
  <c r="O3291" i="3" s="1"/>
  <c r="M6150" i="3"/>
  <c r="N6150" i="3" s="1"/>
  <c r="O6150" i="3" s="1"/>
  <c r="M1880" i="3"/>
  <c r="N1880" i="3" s="1"/>
  <c r="O1880" i="3" s="1"/>
  <c r="M731" i="3"/>
  <c r="N731" i="3" s="1"/>
  <c r="O731" i="3" s="1"/>
  <c r="M5562" i="3"/>
  <c r="N5562" i="3" s="1"/>
  <c r="O5562" i="3" s="1"/>
  <c r="M6048" i="3"/>
  <c r="N6048" i="3" s="1"/>
  <c r="O6048" i="3" s="1"/>
  <c r="M1011" i="3"/>
  <c r="N1011" i="3" s="1"/>
  <c r="O1011" i="3" s="1"/>
  <c r="M551" i="3"/>
  <c r="N551" i="3" s="1"/>
  <c r="O551" i="3" s="1"/>
  <c r="M5435" i="3"/>
  <c r="N5435" i="3" s="1"/>
  <c r="M5067" i="3"/>
  <c r="M1361" i="3"/>
  <c r="N1361" i="3" s="1"/>
  <c r="O1361" i="3" s="1"/>
  <c r="M5822" i="3"/>
  <c r="M3110" i="3"/>
  <c r="N3110" i="3" s="1"/>
  <c r="O3110" i="3" s="1"/>
  <c r="M4208" i="3"/>
  <c r="N4208" i="3" s="1"/>
  <c r="O4208" i="3" s="1"/>
  <c r="M161" i="3"/>
  <c r="N161" i="3" s="1"/>
  <c r="O161" i="3" s="1"/>
  <c r="M2938" i="3"/>
  <c r="N2938" i="3" s="1"/>
  <c r="O2938" i="3" s="1"/>
  <c r="M611" i="3"/>
  <c r="N611" i="3" s="1"/>
  <c r="O611" i="3" s="1"/>
  <c r="M5013" i="3"/>
  <c r="N5013" i="3" s="1"/>
  <c r="O5013" i="3" s="1"/>
  <c r="M293" i="3"/>
  <c r="N293" i="3" s="1"/>
  <c r="O293" i="3" s="1"/>
  <c r="M2976" i="3"/>
  <c r="N2976" i="3" s="1"/>
  <c r="O2976" i="3" s="1"/>
  <c r="M747" i="3"/>
  <c r="N747" i="3" s="1"/>
  <c r="O747" i="3" s="1"/>
  <c r="M5736" i="3"/>
  <c r="N5736" i="3" s="1"/>
  <c r="O5736" i="3" s="1"/>
  <c r="M777" i="3"/>
  <c r="N777" i="3" s="1"/>
  <c r="O777" i="3" s="1"/>
  <c r="M2748" i="3"/>
  <c r="N2748" i="3" s="1"/>
  <c r="O2748" i="3" s="1"/>
  <c r="M4675" i="3"/>
  <c r="N4675" i="3" s="1"/>
  <c r="M1459" i="3"/>
  <c r="N1459" i="3" s="1"/>
  <c r="O1459" i="3" s="1"/>
  <c r="M3237" i="3"/>
  <c r="N3237" i="3" s="1"/>
  <c r="O3237" i="3" s="1"/>
  <c r="M265" i="3"/>
  <c r="M1257" i="3"/>
  <c r="N1257" i="3" s="1"/>
  <c r="O1257" i="3" s="1"/>
  <c r="M4400" i="3"/>
  <c r="N4400" i="3" s="1"/>
  <c r="O4400" i="3" s="1"/>
  <c r="M1773" i="3"/>
  <c r="N1773" i="3" s="1"/>
  <c r="O1773" i="3" s="1"/>
  <c r="M4086" i="3"/>
  <c r="N4086" i="3" s="1"/>
  <c r="O4086" i="3" s="1"/>
  <c r="M2977" i="3"/>
  <c r="N2977" i="3" s="1"/>
  <c r="O2977" i="3" s="1"/>
  <c r="M1201" i="3"/>
  <c r="N1201" i="3" s="1"/>
  <c r="O1201" i="3" s="1"/>
  <c r="M6153" i="3"/>
  <c r="N6153" i="3" s="1"/>
  <c r="O6153" i="3" s="1"/>
  <c r="M4247" i="3"/>
  <c r="N4247" i="3" s="1"/>
  <c r="O4247" i="3" s="1"/>
  <c r="M4912" i="3"/>
  <c r="N4912" i="3" s="1"/>
  <c r="O4912" i="3" s="1"/>
  <c r="M4169" i="3"/>
  <c r="N4169" i="3" s="1"/>
  <c r="O4169" i="3" s="1"/>
  <c r="M91" i="3"/>
  <c r="N91" i="3" s="1"/>
  <c r="O91" i="3" s="1"/>
  <c r="M4215" i="3"/>
  <c r="N4215" i="3" s="1"/>
  <c r="O4215" i="3" s="1"/>
  <c r="M1513" i="3"/>
  <c r="N1513" i="3" s="1"/>
  <c r="O1513" i="3" s="1"/>
  <c r="M2371" i="3"/>
  <c r="N2371" i="3" s="1"/>
  <c r="O2371" i="3" s="1"/>
  <c r="M6225" i="3"/>
  <c r="N6225" i="3" s="1"/>
  <c r="O6225" i="3" s="1"/>
  <c r="M461" i="3"/>
  <c r="M2219" i="3"/>
  <c r="N2219" i="3" s="1"/>
  <c r="O2219" i="3" s="1"/>
  <c r="M4326" i="3"/>
  <c r="N4326" i="3" s="1"/>
  <c r="O4326" i="3" s="1"/>
  <c r="M3647" i="3"/>
  <c r="N3647" i="3" s="1"/>
  <c r="O3647" i="3" s="1"/>
  <c r="M4339" i="3"/>
  <c r="N4339" i="3" s="1"/>
  <c r="O4339" i="3" s="1"/>
  <c r="M4939" i="3"/>
  <c r="N4939" i="3" s="1"/>
  <c r="O4939" i="3" s="1"/>
  <c r="M1939" i="3"/>
  <c r="N1939" i="3" s="1"/>
  <c r="O1939" i="3" s="1"/>
  <c r="M4842" i="3"/>
  <c r="N4842" i="3" s="1"/>
  <c r="O4842" i="3" s="1"/>
  <c r="M3029" i="3"/>
  <c r="N3029" i="3" s="1"/>
  <c r="O3029" i="3" s="1"/>
  <c r="M4096" i="3"/>
  <c r="N4096" i="3" s="1"/>
  <c r="O4096" i="3" s="1"/>
  <c r="M2320" i="3"/>
  <c r="N2320" i="3" s="1"/>
  <c r="O2320" i="3" s="1"/>
  <c r="M3185" i="3"/>
  <c r="N3185" i="3" s="1"/>
  <c r="O3185" i="3" s="1"/>
  <c r="M4883" i="3"/>
  <c r="N4883" i="3" s="1"/>
  <c r="O4883" i="3" s="1"/>
  <c r="M3590" i="3"/>
  <c r="N3590" i="3" s="1"/>
  <c r="O3590" i="3" s="1"/>
  <c r="M498" i="3"/>
  <c r="N498" i="3" s="1"/>
  <c r="O498" i="3" s="1"/>
  <c r="M5963" i="3"/>
  <c r="N5963" i="3" s="1"/>
  <c r="O5963" i="3" s="1"/>
  <c r="M5620" i="3"/>
  <c r="M222" i="3"/>
  <c r="N222" i="3" s="1"/>
  <c r="O222" i="3" s="1"/>
  <c r="M4502" i="3"/>
  <c r="N4502" i="3" s="1"/>
  <c r="O4502" i="3" s="1"/>
  <c r="M5458" i="3"/>
  <c r="N5458" i="3" s="1"/>
  <c r="O5458" i="3" s="1"/>
  <c r="M2927" i="3"/>
  <c r="N2927" i="3" s="1"/>
  <c r="O2927" i="3" s="1"/>
  <c r="M922" i="3"/>
  <c r="N922" i="3" s="1"/>
  <c r="O922" i="3" s="1"/>
  <c r="M6145" i="3"/>
  <c r="N6145" i="3" s="1"/>
  <c r="O6145" i="3" s="1"/>
  <c r="M986" i="3"/>
  <c r="N986" i="3" s="1"/>
  <c r="O986" i="3" s="1"/>
  <c r="M6420" i="3"/>
  <c r="N6420" i="3" s="1"/>
  <c r="O6420" i="3" s="1"/>
  <c r="M5431" i="3"/>
  <c r="N5431" i="3" s="1"/>
  <c r="O5431" i="3" s="1"/>
  <c r="M1917" i="3"/>
  <c r="N1917" i="3" s="1"/>
  <c r="O1917" i="3" s="1"/>
  <c r="M314" i="3"/>
  <c r="N314" i="3" s="1"/>
  <c r="O314" i="3" s="1"/>
  <c r="M3215" i="3"/>
  <c r="N3215" i="3" s="1"/>
  <c r="O3215" i="3" s="1"/>
  <c r="M2443" i="3"/>
  <c r="N2443" i="3" s="1"/>
  <c r="M3456" i="3"/>
  <c r="N3456" i="3" s="1"/>
  <c r="O3456" i="3" s="1"/>
  <c r="M3830" i="3"/>
  <c r="N3830" i="3" s="1"/>
  <c r="O3830" i="3" s="1"/>
  <c r="M679" i="3"/>
  <c r="M167" i="3"/>
  <c r="N167" i="3" s="1"/>
  <c r="O167" i="3" s="1"/>
  <c r="M4426" i="3"/>
  <c r="N4426" i="3" s="1"/>
  <c r="O4426" i="3" s="1"/>
  <c r="M5134" i="3"/>
  <c r="N5134" i="3" s="1"/>
  <c r="O5134" i="3" s="1"/>
  <c r="M2135" i="3"/>
  <c r="N2135" i="3" s="1"/>
  <c r="O2135" i="3" s="1"/>
  <c r="M2133" i="3"/>
  <c r="N2133" i="3" s="1"/>
  <c r="O2133" i="3" s="1"/>
  <c r="M2256" i="3"/>
  <c r="N2256" i="3" s="1"/>
  <c r="O2256" i="3" s="1"/>
  <c r="M4201" i="3"/>
  <c r="N4201" i="3" s="1"/>
  <c r="O4201" i="3" s="1"/>
  <c r="M3268" i="3"/>
  <c r="N3268" i="3" s="1"/>
  <c r="O3268" i="3" s="1"/>
  <c r="M736" i="3"/>
  <c r="N736" i="3" s="1"/>
  <c r="O736" i="3" s="1"/>
  <c r="M3739" i="3"/>
  <c r="N3739" i="3" s="1"/>
  <c r="O3739" i="3" s="1"/>
  <c r="M5302" i="3"/>
  <c r="N5302" i="3" s="1"/>
  <c r="O5302" i="3" s="1"/>
  <c r="M696" i="3"/>
  <c r="N696" i="3" s="1"/>
  <c r="O696" i="3" s="1"/>
  <c r="M3239" i="3"/>
  <c r="N3239" i="3" s="1"/>
  <c r="O3239" i="3" s="1"/>
  <c r="M3917" i="3"/>
  <c r="N3917" i="3" s="1"/>
  <c r="O3917" i="3" s="1"/>
  <c r="M4595" i="3"/>
  <c r="N4595" i="3" s="1"/>
  <c r="O4595" i="3" s="1"/>
  <c r="M5438" i="3"/>
  <c r="M5263" i="3"/>
  <c r="N5263" i="3" s="1"/>
  <c r="O5263" i="3" s="1"/>
  <c r="M4058" i="3"/>
  <c r="N4058" i="3" s="1"/>
  <c r="O4058" i="3" s="1"/>
  <c r="M1350" i="3"/>
  <c r="N1350" i="3" s="1"/>
  <c r="O1350" i="3" s="1"/>
  <c r="M4444" i="3"/>
  <c r="N4444" i="3" s="1"/>
  <c r="O4444" i="3" s="1"/>
  <c r="M5950" i="3"/>
  <c r="N5950" i="3" s="1"/>
  <c r="O5950" i="3" s="1"/>
  <c r="M4001" i="3"/>
  <c r="N4001" i="3" s="1"/>
  <c r="O4001" i="3" s="1"/>
  <c r="M2260" i="3"/>
  <c r="N2260" i="3" s="1"/>
  <c r="O2260" i="3" s="1"/>
  <c r="M2617" i="3"/>
  <c r="N2617" i="3" s="1"/>
  <c r="O2617" i="3" s="1"/>
  <c r="M516" i="3"/>
  <c r="N516" i="3" s="1"/>
  <c r="O516" i="3" s="1"/>
  <c r="M5126" i="3"/>
  <c r="N5126" i="3" s="1"/>
  <c r="O5126" i="3" s="1"/>
  <c r="M4962" i="3"/>
  <c r="N4962" i="3" s="1"/>
  <c r="O4962" i="3" s="1"/>
  <c r="M5324" i="3"/>
  <c r="N5324" i="3" s="1"/>
  <c r="O5324" i="3" s="1"/>
  <c r="M2864" i="3"/>
  <c r="N2864" i="3" s="1"/>
  <c r="O2864" i="3" s="1"/>
  <c r="M3951" i="3"/>
  <c r="N3951" i="3" s="1"/>
  <c r="O3951" i="3" s="1"/>
  <c r="M3432" i="3"/>
  <c r="N3432" i="3" s="1"/>
  <c r="O3432" i="3" s="1"/>
  <c r="M4661" i="3"/>
  <c r="M6074" i="3"/>
  <c r="N6074" i="3" s="1"/>
  <c r="O6074" i="3" s="1"/>
  <c r="M1013" i="3"/>
  <c r="N1013" i="3" s="1"/>
  <c r="O1013" i="3" s="1"/>
  <c r="M5401" i="3"/>
  <c r="N5401" i="3" s="1"/>
  <c r="O5401" i="3" s="1"/>
  <c r="M892" i="3"/>
  <c r="N892" i="3" s="1"/>
  <c r="O892" i="3" s="1"/>
  <c r="M2793" i="3"/>
  <c r="N2793" i="3" s="1"/>
  <c r="O2793" i="3" s="1"/>
  <c r="M5359" i="3"/>
  <c r="N5359" i="3" s="1"/>
  <c r="O5359" i="3" s="1"/>
  <c r="M3462" i="3"/>
  <c r="N3462" i="3" s="1"/>
  <c r="O3462" i="3" s="1"/>
  <c r="M4730" i="3"/>
  <c r="N4730" i="3" s="1"/>
  <c r="O4730" i="3" s="1"/>
  <c r="M3967" i="3"/>
  <c r="N3967" i="3" s="1"/>
  <c r="O3967" i="3" s="1"/>
  <c r="M196" i="3"/>
  <c r="N196" i="3" s="1"/>
  <c r="O196" i="3" s="1"/>
  <c r="M515" i="3"/>
  <c r="N515" i="3" s="1"/>
  <c r="O515" i="3" s="1"/>
  <c r="M1640" i="3"/>
  <c r="N1640" i="3" s="1"/>
  <c r="O1640" i="3" s="1"/>
  <c r="M1457" i="3"/>
  <c r="N1457" i="3" s="1"/>
  <c r="O1457" i="3" s="1"/>
  <c r="M4307" i="3"/>
  <c r="N4307" i="3" s="1"/>
  <c r="O4307" i="3" s="1"/>
  <c r="M4046" i="3"/>
  <c r="N4046" i="3" s="1"/>
  <c r="O4046" i="3" s="1"/>
  <c r="M5284" i="3"/>
  <c r="M637" i="3"/>
  <c r="N637" i="3" s="1"/>
  <c r="O637" i="3" s="1"/>
  <c r="M6164" i="3"/>
  <c r="N6164" i="3" s="1"/>
  <c r="O6164" i="3" s="1"/>
  <c r="M89" i="3"/>
  <c r="N89" i="3" s="1"/>
  <c r="O89" i="3" s="1"/>
  <c r="M1371" i="3"/>
  <c r="N1371" i="3" s="1"/>
  <c r="O1371" i="3" s="1"/>
  <c r="M4568" i="3"/>
  <c r="N4568" i="3" s="1"/>
  <c r="O4568" i="3" s="1"/>
  <c r="M192" i="3"/>
  <c r="N192" i="3" s="1"/>
  <c r="O192" i="3" s="1"/>
  <c r="M3826" i="3"/>
  <c r="N3826" i="3" s="1"/>
  <c r="O3826" i="3" s="1"/>
  <c r="M180" i="3"/>
  <c r="N180" i="3" s="1"/>
  <c r="O180" i="3" s="1"/>
  <c r="M3926" i="3"/>
  <c r="N3926" i="3" s="1"/>
  <c r="O3926" i="3" s="1"/>
  <c r="M3842" i="3"/>
  <c r="N3842" i="3" s="1"/>
  <c r="O3842" i="3" s="1"/>
  <c r="M2590" i="3"/>
  <c r="N2590" i="3" s="1"/>
  <c r="O2590" i="3" s="1"/>
  <c r="M1689" i="3"/>
  <c r="N1689" i="3" s="1"/>
  <c r="O1689" i="3" s="1"/>
  <c r="M3323" i="3"/>
  <c r="N3323" i="3" s="1"/>
  <c r="O3323" i="3" s="1"/>
  <c r="M1130" i="3"/>
  <c r="N1130" i="3" s="1"/>
  <c r="O1130" i="3" s="1"/>
  <c r="M3069" i="3"/>
  <c r="M3147" i="3"/>
  <c r="N3147" i="3" s="1"/>
  <c r="O3147" i="3" s="1"/>
  <c r="M5910" i="3"/>
  <c r="N5910" i="3" s="1"/>
  <c r="O5910" i="3" s="1"/>
  <c r="M2561" i="3"/>
  <c r="N2561" i="3" s="1"/>
  <c r="O2561" i="3" s="1"/>
  <c r="M5404" i="3"/>
  <c r="N5404" i="3" s="1"/>
  <c r="O5404" i="3" s="1"/>
  <c r="M1025" i="3"/>
  <c r="N1025" i="3" s="1"/>
  <c r="O1025" i="3" s="1"/>
  <c r="M5850" i="3"/>
  <c r="N5850" i="3" s="1"/>
  <c r="O5850" i="3" s="1"/>
  <c r="M400" i="3"/>
  <c r="N400" i="3" s="1"/>
  <c r="O400" i="3" s="1"/>
  <c r="M37" i="3"/>
  <c r="N37" i="3" s="1"/>
  <c r="O37" i="3" s="1"/>
  <c r="M2255" i="3"/>
  <c r="N2255" i="3" s="1"/>
  <c r="O2255" i="3" s="1"/>
  <c r="M2658" i="3"/>
  <c r="N2658" i="3" s="1"/>
  <c r="O2658" i="3" s="1"/>
  <c r="M254" i="3"/>
  <c r="N254" i="3" s="1"/>
  <c r="O254" i="3" s="1"/>
  <c r="M5165" i="3"/>
  <c r="N5165" i="3" s="1"/>
  <c r="O5165" i="3" s="1"/>
  <c r="M5383" i="3"/>
  <c r="N5383" i="3" s="1"/>
  <c r="O5383" i="3" s="1"/>
  <c r="M2942" i="3"/>
  <c r="M1877" i="3"/>
  <c r="N1877" i="3" s="1"/>
  <c r="O1877" i="3" s="1"/>
  <c r="M230" i="3"/>
  <c r="M3053" i="3"/>
  <c r="N3053" i="3" s="1"/>
  <c r="O3053" i="3" s="1"/>
  <c r="M1750" i="3"/>
  <c r="N1750" i="3" s="1"/>
  <c r="O1750" i="3" s="1"/>
  <c r="M4871" i="3"/>
  <c r="N4871" i="3" s="1"/>
  <c r="O4871" i="3" s="1"/>
  <c r="M4157" i="3"/>
  <c r="N4157" i="3" s="1"/>
  <c r="O4157" i="3" s="1"/>
  <c r="M5362" i="3"/>
  <c r="N5362" i="3" s="1"/>
  <c r="O5362" i="3" s="1"/>
  <c r="M1611" i="3"/>
  <c r="N1611" i="3" s="1"/>
  <c r="O1611" i="3" s="1"/>
  <c r="M2368" i="3"/>
  <c r="N2368" i="3" s="1"/>
  <c r="O2368" i="3" s="1"/>
  <c r="M4727" i="3"/>
  <c r="N4727" i="3" s="1"/>
  <c r="O4727" i="3" s="1"/>
  <c r="M5023" i="3"/>
  <c r="N5023" i="3" s="1"/>
  <c r="O5023" i="3" s="1"/>
  <c r="M1021" i="3"/>
  <c r="N1021" i="3" s="1"/>
  <c r="O1021" i="3" s="1"/>
  <c r="M6460" i="3"/>
  <c r="N6460" i="3" s="1"/>
  <c r="O6460" i="3" s="1"/>
  <c r="M2084" i="3"/>
  <c r="N2084" i="3" s="1"/>
  <c r="M3996" i="3"/>
  <c r="M1788" i="3"/>
  <c r="N1788" i="3" s="1"/>
  <c r="O1788" i="3" s="1"/>
  <c r="M2125" i="3"/>
  <c r="M2223" i="3"/>
  <c r="N2223" i="3" s="1"/>
  <c r="O2223" i="3" s="1"/>
  <c r="M1077" i="3"/>
  <c r="N1077" i="3" s="1"/>
  <c r="O1077" i="3" s="1"/>
  <c r="M2951" i="3"/>
  <c r="N2951" i="3" s="1"/>
  <c r="O2951" i="3" s="1"/>
  <c r="M3862" i="3"/>
  <c r="N3862" i="3" s="1"/>
  <c r="O3862" i="3" s="1"/>
  <c r="M3905" i="3"/>
  <c r="N3905" i="3" s="1"/>
  <c r="O3905" i="3" s="1"/>
  <c r="M1851" i="3"/>
  <c r="N1851" i="3" s="1"/>
  <c r="O1851" i="3" s="1"/>
  <c r="M2797" i="3"/>
  <c r="N2797" i="3" s="1"/>
  <c r="O2797" i="3" s="1"/>
  <c r="M5342" i="3"/>
  <c r="N5342" i="3" s="1"/>
  <c r="O5342" i="3" s="1"/>
  <c r="M6462" i="3"/>
  <c r="N6462" i="3" s="1"/>
  <c r="O6462" i="3" s="1"/>
  <c r="M4606" i="3"/>
  <c r="N4606" i="3" s="1"/>
  <c r="O4606" i="3" s="1"/>
  <c r="M4808" i="3"/>
  <c r="N4808" i="3" s="1"/>
  <c r="O4808" i="3" s="1"/>
  <c r="M6346" i="3"/>
  <c r="N6346" i="3" s="1"/>
  <c r="O6346" i="3" s="1"/>
  <c r="M609" i="3"/>
  <c r="N609" i="3" s="1"/>
  <c r="O609" i="3" s="1"/>
  <c r="M4485" i="3"/>
  <c r="N4485" i="3" s="1"/>
  <c r="O4485" i="3" s="1"/>
  <c r="M869" i="3"/>
  <c r="N869" i="3" s="1"/>
  <c r="O869" i="3" s="1"/>
  <c r="M2801" i="3"/>
  <c r="M5009" i="3"/>
  <c r="N5009" i="3" s="1"/>
  <c r="O5009" i="3" s="1"/>
  <c r="M6019" i="3"/>
  <c r="N6019" i="3" s="1"/>
  <c r="O6019" i="3" s="1"/>
  <c r="M4851" i="3"/>
  <c r="N4851" i="3" s="1"/>
  <c r="O4851" i="3" s="1"/>
  <c r="M3556" i="3"/>
  <c r="N3556" i="3" s="1"/>
  <c r="O3556" i="3" s="1"/>
  <c r="M4438" i="3"/>
  <c r="N4438" i="3" s="1"/>
  <c r="O4438" i="3" s="1"/>
  <c r="M1117" i="3"/>
  <c r="N1117" i="3" s="1"/>
  <c r="O1117" i="3" s="1"/>
  <c r="M542" i="3"/>
  <c r="N542" i="3" s="1"/>
  <c r="O542" i="3" s="1"/>
  <c r="M2741" i="3"/>
  <c r="N2741" i="3" s="1"/>
  <c r="O2741" i="3" s="1"/>
  <c r="M3658" i="3"/>
  <c r="N3658" i="3" s="1"/>
  <c r="O3658" i="3" s="1"/>
  <c r="M1468" i="3"/>
  <c r="N1468" i="3" s="1"/>
  <c r="O1468" i="3" s="1"/>
  <c r="M5053" i="3"/>
  <c r="N5053" i="3" s="1"/>
  <c r="O5053" i="3" s="1"/>
  <c r="M282" i="3"/>
  <c r="N282" i="3" s="1"/>
  <c r="O282" i="3" s="1"/>
  <c r="M2460" i="3"/>
  <c r="N2460" i="3" s="1"/>
  <c r="O2460" i="3" s="1"/>
  <c r="M512" i="3"/>
  <c r="N512" i="3" s="1"/>
  <c r="O512" i="3" s="1"/>
  <c r="M4067" i="3"/>
  <c r="M5690" i="3"/>
  <c r="N5690" i="3" s="1"/>
  <c r="O5690" i="3" s="1"/>
  <c r="M2607" i="3"/>
  <c r="N2607" i="3" s="1"/>
  <c r="O2607" i="3" s="1"/>
  <c r="M3768" i="3"/>
  <c r="N3768" i="3" s="1"/>
  <c r="O3768" i="3" s="1"/>
  <c r="M1516" i="3"/>
  <c r="N1516" i="3" s="1"/>
  <c r="O1516" i="3" s="1"/>
  <c r="M689" i="3"/>
  <c r="N689" i="3" s="1"/>
  <c r="O689" i="3" s="1"/>
  <c r="M337" i="3"/>
  <c r="N337" i="3" s="1"/>
  <c r="O337" i="3" s="1"/>
  <c r="M4740" i="3"/>
  <c r="N4740" i="3" s="1"/>
  <c r="O4740" i="3" s="1"/>
  <c r="M2364" i="3"/>
  <c r="N2364" i="3" s="1"/>
  <c r="O2364" i="3" s="1"/>
  <c r="M2029" i="3"/>
  <c r="N2029" i="3" s="1"/>
  <c r="O2029" i="3" s="1"/>
  <c r="M784" i="3"/>
  <c r="N784" i="3" s="1"/>
  <c r="O784" i="3" s="1"/>
  <c r="M6206" i="3"/>
  <c r="N6206" i="3" s="1"/>
  <c r="O6206" i="3" s="1"/>
  <c r="M4719" i="3"/>
  <c r="N4719" i="3" s="1"/>
  <c r="O4719" i="3" s="1"/>
  <c r="M3580" i="3"/>
  <c r="N3580" i="3" s="1"/>
  <c r="O3580" i="3" s="1"/>
  <c r="M1159" i="3"/>
  <c r="M836" i="3"/>
  <c r="N836" i="3" s="1"/>
  <c r="O836" i="3" s="1"/>
  <c r="M2045" i="3"/>
  <c r="N2045" i="3" s="1"/>
  <c r="O2045" i="3" s="1"/>
  <c r="M5548" i="3"/>
  <c r="N5548" i="3" s="1"/>
  <c r="O5548" i="3" s="1"/>
  <c r="M4492" i="3"/>
  <c r="N4492" i="3" s="1"/>
  <c r="O4492" i="3" s="1"/>
  <c r="M4943" i="3"/>
  <c r="N4943" i="3" s="1"/>
  <c r="O4943" i="3" s="1"/>
  <c r="M2625" i="3"/>
  <c r="N2625" i="3" s="1"/>
  <c r="O2625" i="3" s="1"/>
  <c r="M4034" i="3"/>
  <c r="N4034" i="3" s="1"/>
  <c r="O4034" i="3" s="1"/>
  <c r="M2623" i="3"/>
  <c r="N2623" i="3" s="1"/>
  <c r="O2623" i="3" s="1"/>
  <c r="M4982" i="3"/>
  <c r="N4982" i="3" s="1"/>
  <c r="O4982" i="3" s="1"/>
  <c r="M3352" i="3"/>
  <c r="N3352" i="3" s="1"/>
  <c r="O3352" i="3" s="1"/>
  <c r="M2785" i="3"/>
  <c r="N2785" i="3" s="1"/>
  <c r="O2785" i="3" s="1"/>
  <c r="M951" i="3"/>
  <c r="N951" i="3" s="1"/>
  <c r="O951" i="3" s="1"/>
  <c r="M1763" i="3"/>
  <c r="N1763" i="3" s="1"/>
  <c r="O1763" i="3" s="1"/>
  <c r="M2329" i="3"/>
  <c r="N2329" i="3" s="1"/>
  <c r="O2329" i="3" s="1"/>
  <c r="M3713" i="3"/>
  <c r="N3713" i="3" s="1"/>
  <c r="O3713" i="3" s="1"/>
  <c r="M339" i="3"/>
  <c r="M3772" i="3"/>
  <c r="N3772" i="3" s="1"/>
  <c r="O3772" i="3" s="1"/>
  <c r="M2058" i="3"/>
  <c r="M5207" i="3"/>
  <c r="N5207" i="3" s="1"/>
  <c r="O5207" i="3" s="1"/>
  <c r="M295" i="3"/>
  <c r="N295" i="3" s="1"/>
  <c r="O295" i="3" s="1"/>
  <c r="M2207" i="3"/>
  <c r="N2207" i="3" s="1"/>
  <c r="O2207" i="3" s="1"/>
  <c r="M3415" i="3"/>
  <c r="N3415" i="3" s="1"/>
  <c r="O3415" i="3" s="1"/>
  <c r="M3195" i="3"/>
  <c r="N3195" i="3" s="1"/>
  <c r="O3195" i="3" s="1"/>
  <c r="M2595" i="3"/>
  <c r="N2595" i="3" s="1"/>
  <c r="O2595" i="3" s="1"/>
  <c r="M2074" i="3"/>
  <c r="N2074" i="3" s="1"/>
  <c r="O2074" i="3" s="1"/>
  <c r="M472" i="3"/>
  <c r="N472" i="3" s="1"/>
  <c r="O472" i="3" s="1"/>
  <c r="M559" i="3"/>
  <c r="N559" i="3" s="1"/>
  <c r="O559" i="3" s="1"/>
  <c r="M6136" i="3"/>
  <c r="N6136" i="3" s="1"/>
  <c r="O6136" i="3" s="1"/>
  <c r="M6422" i="3"/>
  <c r="N6422" i="3" s="1"/>
  <c r="O6422" i="3" s="1"/>
  <c r="M6500" i="3"/>
  <c r="N6500" i="3" s="1"/>
  <c r="O6500" i="3" s="1"/>
  <c r="M3238" i="3"/>
  <c r="N3238" i="3" s="1"/>
  <c r="O3238" i="3" s="1"/>
  <c r="M1024" i="3"/>
  <c r="N1024" i="3" s="1"/>
  <c r="O1024" i="3" s="1"/>
  <c r="M122" i="3"/>
  <c r="N122" i="3" s="1"/>
  <c r="O122" i="3" s="1"/>
  <c r="M907" i="3"/>
  <c r="M3770" i="3"/>
  <c r="N3770" i="3" s="1"/>
  <c r="O3770" i="3" s="1"/>
  <c r="M1308" i="3"/>
  <c r="N1308" i="3" s="1"/>
  <c r="O1308" i="3" s="1"/>
  <c r="M5486" i="3"/>
  <c r="N5486" i="3" s="1"/>
  <c r="O5486" i="3" s="1"/>
  <c r="M3820" i="3"/>
  <c r="N3820" i="3" s="1"/>
  <c r="O3820" i="3" s="1"/>
  <c r="M5432" i="3"/>
  <c r="N5432" i="3" s="1"/>
  <c r="O5432" i="3" s="1"/>
  <c r="M2560" i="3"/>
  <c r="N2560" i="3" s="1"/>
  <c r="O2560" i="3" s="1"/>
  <c r="M1937" i="3"/>
  <c r="N1937" i="3" s="1"/>
  <c r="O1937" i="3" s="1"/>
  <c r="M3883" i="3"/>
  <c r="N3883" i="3" s="1"/>
  <c r="O3883" i="3" s="1"/>
  <c r="M3894" i="3"/>
  <c r="N3894" i="3" s="1"/>
  <c r="O3894" i="3" s="1"/>
  <c r="M1095" i="3"/>
  <c r="N1095" i="3" s="1"/>
  <c r="O1095" i="3" s="1"/>
  <c r="M3857" i="3"/>
  <c r="N3857" i="3" s="1"/>
  <c r="O3857" i="3" s="1"/>
  <c r="M4038" i="3"/>
  <c r="N4038" i="3" s="1"/>
  <c r="O4038" i="3" s="1"/>
  <c r="M5657" i="3"/>
  <c r="N5657" i="3" s="1"/>
  <c r="O5657" i="3" s="1"/>
  <c r="M817" i="3"/>
  <c r="N817" i="3" s="1"/>
  <c r="O817" i="3" s="1"/>
  <c r="M4961" i="3"/>
  <c r="N4961" i="3" s="1"/>
  <c r="O4961" i="3" s="1"/>
  <c r="M1084" i="3"/>
  <c r="M1210" i="3"/>
  <c r="N1210" i="3" s="1"/>
  <c r="O1210" i="3" s="1"/>
  <c r="M5485" i="3"/>
  <c r="N5485" i="3" s="1"/>
  <c r="O5485" i="3" s="1"/>
  <c r="M1291" i="3"/>
  <c r="N1291" i="3" s="1"/>
  <c r="O1291" i="3" s="1"/>
  <c r="M5955" i="3"/>
  <c r="N5955" i="3" s="1"/>
  <c r="O5955" i="3" s="1"/>
  <c r="M4193" i="3"/>
  <c r="N4193" i="3" s="1"/>
  <c r="O4193" i="3" s="1"/>
  <c r="M2430" i="3"/>
  <c r="N2430" i="3" s="1"/>
  <c r="O2430" i="3" s="1"/>
  <c r="M606" i="3"/>
  <c r="N606" i="3" s="1"/>
  <c r="O606" i="3" s="1"/>
  <c r="M2116" i="3"/>
  <c r="N2116" i="3" s="1"/>
  <c r="O2116" i="3" s="1"/>
  <c r="M552" i="3"/>
  <c r="N552" i="3" s="1"/>
  <c r="O552" i="3" s="1"/>
  <c r="M2301" i="3"/>
  <c r="N2301" i="3" s="1"/>
  <c r="O2301" i="3" s="1"/>
  <c r="M477" i="3"/>
  <c r="N477" i="3" s="1"/>
  <c r="O477" i="3" s="1"/>
  <c r="M5597" i="3"/>
  <c r="N5597" i="3" s="1"/>
  <c r="O5597" i="3" s="1"/>
  <c r="M214" i="3"/>
  <c r="N214" i="3" s="1"/>
  <c r="O214" i="3" s="1"/>
  <c r="M3514" i="3"/>
  <c r="M6453" i="3"/>
  <c r="N6453" i="3" s="1"/>
  <c r="O6453" i="3" s="1"/>
  <c r="M5686" i="3"/>
  <c r="M2026" i="3"/>
  <c r="N2026" i="3" s="1"/>
  <c r="O2026" i="3" s="1"/>
  <c r="M2482" i="3"/>
  <c r="N2482" i="3" s="1"/>
  <c r="O2482" i="3" s="1"/>
  <c r="M278" i="3"/>
  <c r="N278" i="3" s="1"/>
  <c r="O278" i="3" s="1"/>
  <c r="M4603" i="3"/>
  <c r="N4603" i="3" s="1"/>
  <c r="O4603" i="3" s="1"/>
  <c r="M5433" i="3"/>
  <c r="N5433" i="3" s="1"/>
  <c r="O5433" i="3" s="1"/>
  <c r="M6261" i="3"/>
  <c r="N6261" i="3" s="1"/>
  <c r="O6261" i="3" s="1"/>
  <c r="M2341" i="3"/>
  <c r="N2341" i="3" s="1"/>
  <c r="O2341" i="3" s="1"/>
  <c r="M4546" i="3"/>
  <c r="N4546" i="3" s="1"/>
  <c r="O4546" i="3" s="1"/>
  <c r="M1411" i="3"/>
  <c r="N1411" i="3" s="1"/>
  <c r="O1411" i="3" s="1"/>
  <c r="M991" i="3"/>
  <c r="N991" i="3" s="1"/>
  <c r="O991" i="3" s="1"/>
  <c r="M305" i="3"/>
  <c r="N305" i="3" s="1"/>
  <c r="O305" i="3" s="1"/>
  <c r="M3561" i="3"/>
  <c r="N3561" i="3" s="1"/>
  <c r="O3561" i="3" s="1"/>
  <c r="M4493" i="3"/>
  <c r="N4493" i="3" s="1"/>
  <c r="M6482" i="3"/>
  <c r="M1998" i="3"/>
  <c r="N1998" i="3" s="1"/>
  <c r="O1998" i="3" s="1"/>
  <c r="M2117" i="3"/>
  <c r="M6165" i="3"/>
  <c r="N6165" i="3" s="1"/>
  <c r="O6165" i="3" s="1"/>
  <c r="M1903" i="3"/>
  <c r="N1903" i="3" s="1"/>
  <c r="O1903" i="3" s="1"/>
  <c r="M326" i="3"/>
  <c r="N326" i="3" s="1"/>
  <c r="O326" i="3" s="1"/>
  <c r="M3334" i="3"/>
  <c r="N3334" i="3" s="1"/>
  <c r="O3334" i="3" s="1"/>
  <c r="M1156" i="3"/>
  <c r="N1156" i="3" s="1"/>
  <c r="O1156" i="3" s="1"/>
  <c r="M5531" i="3"/>
  <c r="N5531" i="3" s="1"/>
  <c r="O5531" i="3" s="1"/>
  <c r="M3474" i="3"/>
  <c r="N3474" i="3" s="1"/>
  <c r="O3474" i="3" s="1"/>
  <c r="M1475" i="3"/>
  <c r="N1475" i="3" s="1"/>
  <c r="O1475" i="3" s="1"/>
  <c r="M6200" i="3"/>
  <c r="N6200" i="3" s="1"/>
  <c r="O6200" i="3" s="1"/>
  <c r="M3013" i="3"/>
  <c r="N3013" i="3" s="1"/>
  <c r="O3013" i="3" s="1"/>
  <c r="M6487" i="3"/>
  <c r="N6487" i="3" s="1"/>
  <c r="O6487" i="3" s="1"/>
  <c r="M152" i="3"/>
  <c r="N152" i="3" s="1"/>
  <c r="O152" i="3" s="1"/>
  <c r="M6477" i="3"/>
  <c r="N6477" i="3" s="1"/>
  <c r="O6477" i="3" s="1"/>
  <c r="M1123" i="3"/>
  <c r="N1123" i="3" s="1"/>
  <c r="O1123" i="3" s="1"/>
  <c r="M4558" i="3"/>
  <c r="N4558" i="3" s="1"/>
  <c r="O4558" i="3" s="1"/>
  <c r="M4076" i="3"/>
  <c r="M1132" i="3"/>
  <c r="N1132" i="3" s="1"/>
  <c r="O1132" i="3" s="1"/>
  <c r="M3956" i="3"/>
  <c r="N3956" i="3" s="1"/>
  <c r="O3956" i="3" s="1"/>
  <c r="M5565" i="3"/>
  <c r="N5565" i="3" s="1"/>
  <c r="O5565" i="3" s="1"/>
  <c r="M2799" i="3"/>
  <c r="N2799" i="3" s="1"/>
  <c r="O2799" i="3" s="1"/>
  <c r="M2805" i="3"/>
  <c r="N2805" i="3" s="1"/>
  <c r="O2805" i="3" s="1"/>
  <c r="M1050" i="3"/>
  <c r="N1050" i="3" s="1"/>
  <c r="O1050" i="3" s="1"/>
  <c r="M813" i="3"/>
  <c r="N813" i="3" s="1"/>
  <c r="O813" i="3" s="1"/>
  <c r="M2711" i="3"/>
  <c r="N2711" i="3" s="1"/>
  <c r="O2711" i="3" s="1"/>
  <c r="M3912" i="3"/>
  <c r="N3912" i="3" s="1"/>
  <c r="O3912" i="3" s="1"/>
  <c r="M1559" i="3"/>
  <c r="N1559" i="3" s="1"/>
  <c r="O1559" i="3" s="1"/>
  <c r="M1065" i="3"/>
  <c r="N1065" i="3" s="1"/>
  <c r="O1065" i="3" s="1"/>
  <c r="M3156" i="3"/>
  <c r="N3156" i="3" s="1"/>
  <c r="O3156" i="3" s="1"/>
  <c r="M2305" i="3"/>
  <c r="N2305" i="3" s="1"/>
  <c r="O2305" i="3" s="1"/>
  <c r="M2984" i="3"/>
  <c r="N2984" i="3" s="1"/>
  <c r="O2984" i="3" s="1"/>
  <c r="M4967" i="3"/>
  <c r="N4967" i="3" s="1"/>
  <c r="O4967" i="3" s="1"/>
  <c r="M6463" i="3"/>
  <c r="M894" i="3"/>
  <c r="N894" i="3" s="1"/>
  <c r="O894" i="3" s="1"/>
  <c r="M2923" i="3"/>
  <c r="N2923" i="3" s="1"/>
  <c r="O2923" i="3" s="1"/>
  <c r="M5501" i="3"/>
  <c r="N5501" i="3" s="1"/>
  <c r="O5501" i="3" s="1"/>
  <c r="M1102" i="3"/>
  <c r="N1102" i="3" s="1"/>
  <c r="O1102" i="3" s="1"/>
  <c r="M2438" i="3"/>
  <c r="N2438" i="3" s="1"/>
  <c r="O2438" i="3" s="1"/>
  <c r="M2986" i="3"/>
  <c r="N2986" i="3" s="1"/>
  <c r="O2986" i="3" s="1"/>
  <c r="M1317" i="3"/>
  <c r="N1317" i="3" s="1"/>
  <c r="O1317" i="3" s="1"/>
  <c r="M5232" i="3"/>
  <c r="N5232" i="3" s="1"/>
  <c r="O5232" i="3" s="1"/>
  <c r="M1650" i="3"/>
  <c r="N1650" i="3" s="1"/>
  <c r="O1650" i="3" s="1"/>
  <c r="M5121" i="3"/>
  <c r="N5121" i="3" s="1"/>
  <c r="O5121" i="3" s="1"/>
  <c r="M3105" i="3"/>
  <c r="N3105" i="3" s="1"/>
  <c r="O3105" i="3" s="1"/>
  <c r="M4344" i="3"/>
  <c r="N4344" i="3" s="1"/>
  <c r="O4344" i="3" s="1"/>
  <c r="M4243" i="3"/>
  <c r="N4243" i="3" s="1"/>
  <c r="O4243" i="3" s="1"/>
  <c r="M797" i="3"/>
  <c r="M591" i="3"/>
  <c r="N591" i="3" s="1"/>
  <c r="O591" i="3" s="1"/>
  <c r="M75" i="3"/>
  <c r="M462" i="3"/>
  <c r="N462" i="3" s="1"/>
  <c r="O462" i="3" s="1"/>
  <c r="M488" i="3"/>
  <c r="N488" i="3" s="1"/>
  <c r="O488" i="3" s="1"/>
  <c r="M4544" i="3"/>
  <c r="N4544" i="3" s="1"/>
  <c r="O4544" i="3" s="1"/>
  <c r="M2140" i="3"/>
  <c r="N2140" i="3" s="1"/>
  <c r="O2140" i="3" s="1"/>
  <c r="M1231" i="3"/>
  <c r="N1231" i="3" s="1"/>
  <c r="O1231" i="3" s="1"/>
  <c r="M4268" i="3"/>
  <c r="N4268" i="3" s="1"/>
  <c r="O4268" i="3" s="1"/>
  <c r="M3695" i="3"/>
  <c r="N3695" i="3" s="1"/>
  <c r="O3695" i="3" s="1"/>
  <c r="M2106" i="3"/>
  <c r="N2106" i="3" s="1"/>
  <c r="O2106" i="3" s="1"/>
  <c r="M1267" i="3"/>
  <c r="N1267" i="3" s="1"/>
  <c r="O1267" i="3" s="1"/>
  <c r="M5113" i="3"/>
  <c r="N5113" i="3" s="1"/>
  <c r="O5113" i="3" s="1"/>
  <c r="M3420" i="3"/>
  <c r="N3420" i="3" s="1"/>
  <c r="O3420" i="3" s="1"/>
  <c r="M99" i="3"/>
  <c r="N99" i="3" s="1"/>
  <c r="O99" i="3" s="1"/>
  <c r="M3275" i="3"/>
  <c r="N3275" i="3" s="1"/>
  <c r="O3275" i="3" s="1"/>
  <c r="M6485" i="3"/>
  <c r="N6485" i="3" s="1"/>
  <c r="O6485" i="3" s="1"/>
  <c r="M2529" i="3"/>
  <c r="M5315" i="3"/>
  <c r="N5315" i="3" s="1"/>
  <c r="O5315" i="3" s="1"/>
  <c r="M1774" i="3"/>
  <c r="N1774" i="3" s="1"/>
  <c r="O1774" i="3" s="1"/>
  <c r="M1469" i="3"/>
  <c r="N1469" i="3" s="1"/>
  <c r="O1469" i="3" s="1"/>
  <c r="M1751" i="3"/>
  <c r="N1751" i="3" s="1"/>
  <c r="O1751" i="3" s="1"/>
  <c r="M6415" i="3"/>
  <c r="N6415" i="3" s="1"/>
  <c r="O6415" i="3" s="1"/>
  <c r="M1480" i="3"/>
  <c r="N1480" i="3" s="1"/>
  <c r="O1480" i="3" s="1"/>
  <c r="M1892" i="3"/>
  <c r="N1892" i="3" s="1"/>
  <c r="O1892" i="3" s="1"/>
  <c r="M4196" i="3"/>
  <c r="N4196" i="3" s="1"/>
  <c r="O4196" i="3" s="1"/>
  <c r="M3142" i="3"/>
  <c r="N3142" i="3" s="1"/>
  <c r="O3142" i="3" s="1"/>
  <c r="M2346" i="3"/>
  <c r="N2346" i="3" s="1"/>
  <c r="O2346" i="3" s="1"/>
  <c r="M4445" i="3"/>
  <c r="N4445" i="3" s="1"/>
  <c r="O4445" i="3" s="1"/>
  <c r="M2952" i="3"/>
  <c r="N2952" i="3" s="1"/>
  <c r="O2952" i="3" s="1"/>
  <c r="M603" i="3"/>
  <c r="N603" i="3" s="1"/>
  <c r="O603" i="3" s="1"/>
  <c r="M3944" i="3"/>
  <c r="N3944" i="3" s="1"/>
  <c r="O3944" i="3" s="1"/>
  <c r="M3223" i="3"/>
  <c r="N3223" i="3" s="1"/>
  <c r="O3223" i="3" s="1"/>
  <c r="M397" i="3"/>
  <c r="M428" i="3"/>
  <c r="N428" i="3" s="1"/>
  <c r="O428" i="3" s="1"/>
  <c r="M23" i="3"/>
  <c r="N23" i="3" s="1"/>
  <c r="O23" i="3" s="1"/>
  <c r="M5681" i="3"/>
  <c r="N5681" i="3" s="1"/>
  <c r="O5681" i="3" s="1"/>
  <c r="M1040" i="3"/>
  <c r="N1040" i="3" s="1"/>
  <c r="O1040" i="3" s="1"/>
  <c r="M2302" i="3"/>
  <c r="N2302" i="3" s="1"/>
  <c r="O2302" i="3" s="1"/>
  <c r="M5962" i="3"/>
  <c r="N5962" i="3" s="1"/>
  <c r="O5962" i="3" s="1"/>
  <c r="M5242" i="3"/>
  <c r="N5242" i="3" s="1"/>
  <c r="O5242" i="3" s="1"/>
  <c r="M846" i="3"/>
  <c r="N846" i="3" s="1"/>
  <c r="O846" i="3" s="1"/>
  <c r="M3359" i="3"/>
  <c r="N3359" i="3" s="1"/>
  <c r="O3359" i="3" s="1"/>
  <c r="M2895" i="3"/>
  <c r="N2895" i="3" s="1"/>
  <c r="O2895" i="3" s="1"/>
  <c r="M2604" i="3"/>
  <c r="N2604" i="3" s="1"/>
  <c r="O2604" i="3" s="1"/>
  <c r="M5318" i="3"/>
  <c r="N5318" i="3" s="1"/>
  <c r="O5318" i="3" s="1"/>
  <c r="M4348" i="3"/>
  <c r="N4348" i="3" s="1"/>
  <c r="O4348" i="3" s="1"/>
  <c r="M4837" i="3"/>
  <c r="N4837" i="3" s="1"/>
  <c r="O4837" i="3" s="1"/>
  <c r="M5062" i="3"/>
  <c r="M1671" i="3"/>
  <c r="N1671" i="3" s="1"/>
  <c r="O1671" i="3" s="1"/>
  <c r="M6344" i="3"/>
  <c r="N6344" i="3" s="1"/>
  <c r="O6344" i="3" s="1"/>
  <c r="M3486" i="3"/>
  <c r="N3486" i="3" s="1"/>
  <c r="O3486" i="3" s="1"/>
  <c r="M5607" i="3"/>
  <c r="N5607" i="3" s="1"/>
  <c r="O5607" i="3" s="1"/>
  <c r="M3504" i="3"/>
  <c r="N3504" i="3" s="1"/>
  <c r="O3504" i="3" s="1"/>
  <c r="M6368" i="3"/>
  <c r="N6368" i="3" s="1"/>
  <c r="O6368" i="3" s="1"/>
  <c r="M1316" i="3"/>
  <c r="N1316" i="3" s="1"/>
  <c r="O1316" i="3" s="1"/>
  <c r="M3090" i="3"/>
  <c r="N3090" i="3" s="1"/>
  <c r="O3090" i="3" s="1"/>
  <c r="M5280" i="3"/>
  <c r="N5280" i="3" s="1"/>
  <c r="O5280" i="3" s="1"/>
  <c r="M245" i="3"/>
  <c r="N245" i="3" s="1"/>
  <c r="O245" i="3" s="1"/>
  <c r="M4164" i="3"/>
  <c r="N4164" i="3" s="1"/>
  <c r="O4164" i="3" s="1"/>
  <c r="M4756" i="3"/>
  <c r="N4756" i="3" s="1"/>
  <c r="O4756" i="3" s="1"/>
  <c r="M935" i="3"/>
  <c r="N935" i="3" s="1"/>
  <c r="O935" i="3" s="1"/>
  <c r="M2409" i="3"/>
  <c r="N2409" i="3" s="1"/>
  <c r="O2409" i="3" s="1"/>
  <c r="M2145" i="3"/>
  <c r="M5753" i="3"/>
  <c r="N5753" i="3" s="1"/>
  <c r="O5753" i="3" s="1"/>
  <c r="M1498" i="3"/>
  <c r="N1498" i="3" s="1"/>
  <c r="O1498" i="3" s="1"/>
  <c r="M2571" i="3"/>
  <c r="N2571" i="3" s="1"/>
  <c r="O2571" i="3" s="1"/>
  <c r="M5442" i="3"/>
  <c r="N5442" i="3" s="1"/>
  <c r="O5442" i="3" s="1"/>
  <c r="M1556" i="3"/>
  <c r="N1556" i="3" s="1"/>
  <c r="O1556" i="3" s="1"/>
  <c r="M5530" i="3"/>
  <c r="N5530" i="3" s="1"/>
  <c r="O5530" i="3" s="1"/>
  <c r="M3024" i="3"/>
  <c r="N3024" i="3" s="1"/>
  <c r="O3024" i="3" s="1"/>
  <c r="M4459" i="3"/>
  <c r="N4459" i="3" s="1"/>
  <c r="O4459" i="3" s="1"/>
  <c r="M5554" i="3"/>
  <c r="N5554" i="3" s="1"/>
  <c r="O5554" i="3" s="1"/>
  <c r="M4582" i="3"/>
  <c r="N4582" i="3" s="1"/>
  <c r="O4582" i="3" s="1"/>
  <c r="M3401" i="3"/>
  <c r="N3401" i="3" s="1"/>
  <c r="O3401" i="3" s="1"/>
  <c r="M3330" i="3"/>
  <c r="N3330" i="3" s="1"/>
  <c r="O3330" i="3" s="1"/>
  <c r="M2361" i="3"/>
  <c r="N2361" i="3" s="1"/>
  <c r="O2361" i="3" s="1"/>
  <c r="M1810" i="3"/>
  <c r="N1810" i="3" s="1"/>
  <c r="O1810" i="3" s="1"/>
  <c r="M2892" i="3"/>
  <c r="M2463" i="3"/>
  <c r="N2463" i="3" s="1"/>
  <c r="O2463" i="3" s="1"/>
  <c r="M5255" i="3"/>
  <c r="N5255" i="3" s="1"/>
  <c r="O5255" i="3" s="1"/>
  <c r="M6177" i="3"/>
  <c r="N6177" i="3" s="1"/>
  <c r="O6177" i="3" s="1"/>
  <c r="M4863" i="3"/>
  <c r="N4863" i="3" s="1"/>
  <c r="O4863" i="3" s="1"/>
  <c r="M5904" i="3"/>
  <c r="N5904" i="3" s="1"/>
  <c r="O5904" i="3" s="1"/>
  <c r="M2508" i="3"/>
  <c r="N2508" i="3" s="1"/>
  <c r="O2508" i="3" s="1"/>
  <c r="M1187" i="3"/>
  <c r="N1187" i="3" s="1"/>
  <c r="O1187" i="3" s="1"/>
  <c r="M2389" i="3"/>
  <c r="N2389" i="3" s="1"/>
  <c r="O2389" i="3" s="1"/>
  <c r="M4384" i="3"/>
  <c r="N4384" i="3" s="1"/>
  <c r="O4384" i="3" s="1"/>
  <c r="M3322" i="3"/>
  <c r="N3322" i="3" s="1"/>
  <c r="O3322" i="3" s="1"/>
  <c r="M2555" i="3"/>
  <c r="N2555" i="3" s="1"/>
  <c r="O2555" i="3" s="1"/>
  <c r="M5047" i="3"/>
  <c r="N5047" i="3" s="1"/>
  <c r="O5047" i="3" s="1"/>
  <c r="M5701" i="3"/>
  <c r="N5701" i="3" s="1"/>
  <c r="M4237" i="3"/>
  <c r="M3927" i="3"/>
  <c r="N3927" i="3" s="1"/>
  <c r="O3927" i="3" s="1"/>
  <c r="M4946" i="3"/>
  <c r="M5785" i="3"/>
  <c r="N5785" i="3" s="1"/>
  <c r="O5785" i="3" s="1"/>
  <c r="M1762" i="3"/>
  <c r="N1762" i="3" s="1"/>
  <c r="O1762" i="3" s="1"/>
  <c r="M3281" i="3"/>
  <c r="N3281" i="3" s="1"/>
  <c r="O3281" i="3" s="1"/>
  <c r="M1967" i="3"/>
  <c r="N1967" i="3" s="1"/>
  <c r="O1967" i="3" s="1"/>
  <c r="M5236" i="3"/>
  <c r="N5236" i="3" s="1"/>
  <c r="O5236" i="3" s="1"/>
  <c r="M2950" i="3"/>
  <c r="N2950" i="3" s="1"/>
  <c r="O2950" i="3" s="1"/>
  <c r="M6410" i="3"/>
  <c r="N6410" i="3" s="1"/>
  <c r="O6410" i="3" s="1"/>
  <c r="M6041" i="3"/>
  <c r="N6041" i="3" s="1"/>
  <c r="O6041" i="3" s="1"/>
  <c r="M3144" i="3"/>
  <c r="N3144" i="3" s="1"/>
  <c r="O3144" i="3" s="1"/>
  <c r="M5762" i="3"/>
  <c r="N5762" i="3" s="1"/>
  <c r="O5762" i="3" s="1"/>
  <c r="M446" i="3"/>
  <c r="N446" i="3" s="1"/>
  <c r="O446" i="3" s="1"/>
  <c r="M2089" i="3"/>
  <c r="N2089" i="3" s="1"/>
  <c r="O2089" i="3" s="1"/>
  <c r="M5220" i="3"/>
  <c r="N5220" i="3" s="1"/>
  <c r="M1266" i="3"/>
  <c r="N1266" i="3" s="1"/>
  <c r="O1266" i="3" s="1"/>
  <c r="M6167" i="3"/>
  <c r="N6167" i="3" s="1"/>
  <c r="O6167" i="3" s="1"/>
  <c r="M2755" i="3"/>
  <c r="M5536" i="3"/>
  <c r="N5536" i="3" s="1"/>
  <c r="O5536" i="3" s="1"/>
  <c r="M5271" i="3"/>
  <c r="N5271" i="3" s="1"/>
  <c r="O5271" i="3" s="1"/>
  <c r="M5947" i="3"/>
  <c r="N5947" i="3" s="1"/>
  <c r="O5947" i="3" s="1"/>
  <c r="M5769" i="3"/>
  <c r="N5769" i="3" s="1"/>
  <c r="O5769" i="3" s="1"/>
  <c r="M4452" i="3"/>
  <c r="N4452" i="3" s="1"/>
  <c r="O4452" i="3" s="1"/>
  <c r="M3931" i="3"/>
  <c r="N3931" i="3" s="1"/>
  <c r="O3931" i="3" s="1"/>
  <c r="M6038" i="3"/>
  <c r="N6038" i="3" s="1"/>
  <c r="O6038" i="3" s="1"/>
  <c r="M1078" i="3"/>
  <c r="N1078" i="3" s="1"/>
  <c r="O1078" i="3" s="1"/>
  <c r="M2889" i="3"/>
  <c r="N2889" i="3" s="1"/>
  <c r="O2889" i="3" s="1"/>
  <c r="M3272" i="3"/>
  <c r="N3272" i="3" s="1"/>
  <c r="O3272" i="3" s="1"/>
  <c r="M6268" i="3"/>
  <c r="N6268" i="3" s="1"/>
  <c r="O6268" i="3" s="1"/>
  <c r="M1229" i="3"/>
  <c r="N1229" i="3" s="1"/>
  <c r="O1229" i="3" s="1"/>
  <c r="M5189" i="3"/>
  <c r="N5189" i="3" s="1"/>
  <c r="O5189" i="3" s="1"/>
  <c r="M1153" i="3"/>
  <c r="N1153" i="3" s="1"/>
  <c r="O1153" i="3" s="1"/>
  <c r="M3729" i="3"/>
  <c r="N3729" i="3" s="1"/>
  <c r="O3729" i="3" s="1"/>
  <c r="M5960" i="3"/>
  <c r="M4032" i="3"/>
  <c r="N4032" i="3" s="1"/>
  <c r="O4032" i="3" s="1"/>
  <c r="M3936" i="3"/>
  <c r="N3936" i="3" s="1"/>
  <c r="O3936" i="3" s="1"/>
  <c r="M419" i="3"/>
  <c r="N419" i="3" s="1"/>
  <c r="O419" i="3" s="1"/>
  <c r="M5064" i="3"/>
  <c r="N5064" i="3" s="1"/>
  <c r="O5064" i="3" s="1"/>
  <c r="M1244" i="3"/>
  <c r="N1244" i="3" s="1"/>
  <c r="O1244" i="3" s="1"/>
  <c r="M5668" i="3"/>
  <c r="N5668" i="3" s="1"/>
  <c r="O5668" i="3" s="1"/>
  <c r="M1868" i="3"/>
  <c r="N1868" i="3" s="1"/>
  <c r="O1868" i="3" s="1"/>
  <c r="M4255" i="3"/>
  <c r="N4255" i="3" s="1"/>
  <c r="O4255" i="3" s="1"/>
  <c r="M3168" i="3"/>
  <c r="N3168" i="3" s="1"/>
  <c r="O3168" i="3" s="1"/>
  <c r="M3665" i="3"/>
  <c r="N3665" i="3" s="1"/>
  <c r="O3665" i="3" s="1"/>
  <c r="M3717" i="3"/>
  <c r="N3717" i="3" s="1"/>
  <c r="O3717" i="3" s="1"/>
  <c r="M5860" i="3"/>
  <c r="N5860" i="3" s="1"/>
  <c r="O5860" i="3" s="1"/>
  <c r="M5252" i="3"/>
  <c r="N5252" i="3" s="1"/>
  <c r="O5252" i="3" s="1"/>
  <c r="M1280" i="3"/>
  <c r="N1280" i="3" s="1"/>
  <c r="O1280" i="3" s="1"/>
  <c r="M6335" i="3"/>
  <c r="N6335" i="3" s="1"/>
  <c r="O6335" i="3" s="1"/>
  <c r="M2639" i="3"/>
  <c r="N2639" i="3" s="1"/>
  <c r="O2639" i="3" s="1"/>
  <c r="M5524" i="3"/>
  <c r="N5524" i="3" s="1"/>
  <c r="O5524" i="3" s="1"/>
  <c r="M4858" i="3"/>
  <c r="N4858" i="3" s="1"/>
  <c r="O4858" i="3" s="1"/>
  <c r="M3112" i="3"/>
  <c r="N3112" i="3" s="1"/>
  <c r="O3112" i="3" s="1"/>
  <c r="M4340" i="3"/>
  <c r="N4340" i="3" s="1"/>
  <c r="O4340" i="3" s="1"/>
  <c r="M886" i="3"/>
  <c r="N886" i="3" s="1"/>
  <c r="O886" i="3" s="1"/>
  <c r="M622" i="3"/>
  <c r="N622" i="3" s="1"/>
  <c r="O622" i="3" s="1"/>
  <c r="M2553" i="3"/>
  <c r="N2553" i="3" s="1"/>
  <c r="O2553" i="3" s="1"/>
  <c r="M2972" i="3"/>
  <c r="N2972" i="3" s="1"/>
  <c r="O2972" i="3" s="1"/>
  <c r="M2209" i="3"/>
  <c r="N2209" i="3" s="1"/>
  <c r="O2209" i="3" s="1"/>
  <c r="M3468" i="3"/>
  <c r="N3468" i="3" s="1"/>
  <c r="O3468" i="3" s="1"/>
  <c r="M539" i="3"/>
  <c r="N539" i="3" s="1"/>
  <c r="O539" i="3" s="1"/>
  <c r="M3769" i="3"/>
  <c r="N3769" i="3" s="1"/>
  <c r="O3769" i="3" s="1"/>
  <c r="M2290" i="3"/>
  <c r="N2290" i="3" s="1"/>
  <c r="M15" i="3"/>
  <c r="N15" i="3" s="1"/>
  <c r="O15" i="3" s="1"/>
  <c r="M1683" i="3"/>
  <c r="N1683" i="3" s="1"/>
  <c r="O1683" i="3" s="1"/>
  <c r="M742" i="3"/>
  <c r="M5498" i="3"/>
  <c r="N5498" i="3" s="1"/>
  <c r="O5498" i="3" s="1"/>
  <c r="M3388" i="3"/>
  <c r="N3388" i="3" s="1"/>
  <c r="O3388" i="3" s="1"/>
  <c r="M1387" i="3"/>
  <c r="N1387" i="3" s="1"/>
  <c r="O1387" i="3" s="1"/>
  <c r="M2845" i="3"/>
  <c r="N2845" i="3" s="1"/>
  <c r="O2845" i="3" s="1"/>
  <c r="M5866" i="3"/>
  <c r="N5866" i="3" s="1"/>
  <c r="O5866" i="3" s="1"/>
  <c r="M5794" i="3"/>
  <c r="N5794" i="3" s="1"/>
  <c r="O5794" i="3" s="1"/>
  <c r="M2405" i="3"/>
  <c r="N2405" i="3" s="1"/>
  <c r="O2405" i="3" s="1"/>
  <c r="M2738" i="3"/>
  <c r="N2738" i="3" s="1"/>
  <c r="O2738" i="3" s="1"/>
  <c r="M4282" i="3"/>
  <c r="N4282" i="3" s="1"/>
  <c r="O4282" i="3" s="1"/>
  <c r="M4921" i="3"/>
  <c r="N4921" i="3" s="1"/>
  <c r="O4921" i="3" s="1"/>
  <c r="M3497" i="3"/>
  <c r="N3497" i="3" s="1"/>
  <c r="M2991" i="3"/>
  <c r="N2991" i="3" s="1"/>
  <c r="O2991" i="3" s="1"/>
  <c r="M3399" i="3"/>
  <c r="N3399" i="3" s="1"/>
  <c r="O3399" i="3" s="1"/>
  <c r="M3051" i="3"/>
  <c r="M2237" i="3"/>
  <c r="N2237" i="3" s="1"/>
  <c r="O2237" i="3" s="1"/>
  <c r="M943" i="3"/>
  <c r="N943" i="3" s="1"/>
  <c r="O943" i="3" s="1"/>
  <c r="M4382" i="3"/>
  <c r="N4382" i="3" s="1"/>
  <c r="O4382" i="3" s="1"/>
  <c r="M2949" i="3"/>
  <c r="N2949" i="3" s="1"/>
  <c r="O2949" i="3" s="1"/>
  <c r="M1186" i="3"/>
  <c r="N1186" i="3" s="1"/>
  <c r="O1186" i="3" s="1"/>
  <c r="M4263" i="3"/>
  <c r="N4263" i="3" s="1"/>
  <c r="O4263" i="3" s="1"/>
  <c r="M6493" i="3"/>
  <c r="N6493" i="3" s="1"/>
  <c r="O6493" i="3" s="1"/>
  <c r="M6444" i="3"/>
  <c r="N6444" i="3" s="1"/>
  <c r="O6444" i="3" s="1"/>
  <c r="M2279" i="3"/>
  <c r="N2279" i="3" s="1"/>
  <c r="O2279" i="3" s="1"/>
  <c r="M3933" i="3"/>
  <c r="N3933" i="3" s="1"/>
  <c r="O3933" i="3" s="1"/>
  <c r="M1853" i="3"/>
  <c r="N1853" i="3" s="1"/>
  <c r="O1853" i="3" s="1"/>
  <c r="M5816" i="3"/>
  <c r="N5816" i="3" s="1"/>
  <c r="O5816" i="3" s="1"/>
  <c r="M4139" i="3"/>
  <c r="N4139" i="3" s="1"/>
  <c r="O4139" i="3" s="1"/>
  <c r="M2798" i="3"/>
  <c r="N2798" i="3" s="1"/>
  <c r="O2798" i="3" s="1"/>
  <c r="M4877" i="3"/>
  <c r="N4877" i="3" s="1"/>
  <c r="O4877" i="3" s="1"/>
  <c r="M1888" i="3"/>
  <c r="M3661" i="3"/>
  <c r="N3661" i="3" s="1"/>
  <c r="O3661" i="3" s="1"/>
  <c r="M3617" i="3"/>
  <c r="N3617" i="3" s="1"/>
  <c r="O3617" i="3" s="1"/>
  <c r="M3521" i="3"/>
  <c r="N3521" i="3" s="1"/>
  <c r="O3521" i="3" s="1"/>
  <c r="M2399" i="3"/>
  <c r="N2399" i="3" s="1"/>
  <c r="O2399" i="3" s="1"/>
  <c r="M2095" i="3"/>
  <c r="N2095" i="3" s="1"/>
  <c r="O2095" i="3" s="1"/>
  <c r="M2158" i="3"/>
  <c r="N2158" i="3" s="1"/>
  <c r="O2158" i="3" s="1"/>
  <c r="M3691" i="3"/>
  <c r="N3691" i="3" s="1"/>
  <c r="O3691" i="3" s="1"/>
  <c r="M5783" i="3"/>
  <c r="N5783" i="3" s="1"/>
  <c r="O5783" i="3" s="1"/>
  <c r="M31" i="3"/>
  <c r="N31" i="3" s="1"/>
  <c r="O31" i="3" s="1"/>
  <c r="M4279" i="3"/>
  <c r="N4279" i="3" s="1"/>
  <c r="O4279" i="3" s="1"/>
  <c r="M2671" i="3"/>
  <c r="N2671" i="3" s="1"/>
  <c r="O2671" i="3" s="1"/>
  <c r="M3493" i="3"/>
  <c r="N3493" i="3" s="1"/>
  <c r="O3493" i="3" s="1"/>
  <c r="M4732" i="3"/>
  <c r="N4732" i="3" s="1"/>
  <c r="O4732" i="3" s="1"/>
  <c r="M4202" i="3"/>
  <c r="N4202" i="3" s="1"/>
  <c r="O4202" i="3" s="1"/>
  <c r="M4158" i="3"/>
  <c r="N4158" i="3" s="1"/>
  <c r="O4158" i="3" s="1"/>
  <c r="M1109" i="3"/>
  <c r="M492" i="3"/>
  <c r="N492" i="3" s="1"/>
  <c r="O492" i="3" s="1"/>
  <c r="M317" i="3"/>
  <c r="N317" i="3" s="1"/>
  <c r="O317" i="3" s="1"/>
  <c r="M1476" i="3"/>
  <c r="N1476" i="3" s="1"/>
  <c r="O1476" i="3" s="1"/>
  <c r="M6130" i="3"/>
  <c r="N6130" i="3" s="1"/>
  <c r="O6130" i="3" s="1"/>
  <c r="M383" i="3"/>
  <c r="N383" i="3" s="1"/>
  <c r="O383" i="3" s="1"/>
  <c r="M4520" i="3"/>
  <c r="N4520" i="3" s="1"/>
  <c r="O4520" i="3" s="1"/>
  <c r="M3813" i="3"/>
  <c r="N3813" i="3" s="1"/>
  <c r="O3813" i="3" s="1"/>
  <c r="M3597" i="3"/>
  <c r="N3597" i="3" s="1"/>
  <c r="O3597" i="3" s="1"/>
  <c r="M447" i="3"/>
  <c r="N447" i="3" s="1"/>
  <c r="O447" i="3" s="1"/>
  <c r="M4761" i="3"/>
  <c r="N4761" i="3" s="1"/>
  <c r="O4761" i="3" s="1"/>
  <c r="M5122" i="3"/>
  <c r="N5122" i="3" s="1"/>
  <c r="O5122" i="3" s="1"/>
  <c r="M2829" i="3"/>
  <c r="N2829" i="3" s="1"/>
  <c r="O2829" i="3" s="1"/>
  <c r="M4074" i="3"/>
  <c r="N4074" i="3" s="1"/>
  <c r="M628" i="3"/>
  <c r="M5579" i="3"/>
  <c r="N5579" i="3" s="1"/>
  <c r="O5579" i="3" s="1"/>
  <c r="M5610" i="3"/>
  <c r="M1114" i="3"/>
  <c r="N1114" i="3" s="1"/>
  <c r="O1114" i="3" s="1"/>
  <c r="M5605" i="3"/>
  <c r="N5605" i="3" s="1"/>
  <c r="O5605" i="3" s="1"/>
  <c r="M1486" i="3"/>
  <c r="N1486" i="3" s="1"/>
  <c r="O1486" i="3" s="1"/>
  <c r="M4366" i="3"/>
  <c r="N4366" i="3" s="1"/>
  <c r="O4366" i="3" s="1"/>
  <c r="M2979" i="3"/>
  <c r="N2979" i="3" s="1"/>
  <c r="O2979" i="3" s="1"/>
  <c r="M3197" i="3"/>
  <c r="N3197" i="3" s="1"/>
  <c r="O3197" i="3" s="1"/>
  <c r="M5419" i="3"/>
  <c r="N5419" i="3" s="1"/>
  <c r="O5419" i="3" s="1"/>
  <c r="M6003" i="3"/>
  <c r="N6003" i="3" s="1"/>
  <c r="O6003" i="3" s="1"/>
  <c r="M5217" i="3"/>
  <c r="N5217" i="3" s="1"/>
  <c r="O5217" i="3" s="1"/>
  <c r="M3807" i="3"/>
  <c r="N3807" i="3" s="1"/>
  <c r="O3807" i="3" s="1"/>
  <c r="M13" i="3"/>
  <c r="N13" i="3" s="1"/>
  <c r="O13" i="3" s="1"/>
  <c r="M4212" i="3"/>
  <c r="N4212" i="3" s="1"/>
  <c r="O4212" i="3" s="1"/>
  <c r="M845" i="3"/>
  <c r="N845" i="3" s="1"/>
  <c r="M1454" i="3"/>
  <c r="M5853" i="3"/>
  <c r="N5853" i="3" s="1"/>
  <c r="O5853" i="3" s="1"/>
  <c r="M1975" i="3"/>
  <c r="M1790" i="3"/>
  <c r="N1790" i="3" s="1"/>
  <c r="O1790" i="3" s="1"/>
  <c r="M2402" i="3"/>
  <c r="N2402" i="3" s="1"/>
  <c r="O2402" i="3" s="1"/>
  <c r="M2702" i="3"/>
  <c r="N2702" i="3" s="1"/>
  <c r="O2702" i="3" s="1"/>
  <c r="M775" i="3"/>
  <c r="N775" i="3" s="1"/>
  <c r="O775" i="3" s="1"/>
  <c r="M6077" i="3"/>
  <c r="N6077" i="3" s="1"/>
  <c r="O6077" i="3" s="1"/>
  <c r="M4788" i="3"/>
  <c r="N4788" i="3" s="1"/>
  <c r="O4788" i="3" s="1"/>
  <c r="M6044" i="3"/>
  <c r="N6044" i="3" s="1"/>
  <c r="O6044" i="3" s="1"/>
  <c r="M792" i="3"/>
  <c r="N792" i="3" s="1"/>
  <c r="O792" i="3" s="1"/>
  <c r="M2917" i="3"/>
  <c r="N2917" i="3" s="1"/>
  <c r="O2917" i="3" s="1"/>
  <c r="M4267" i="3"/>
  <c r="N4267" i="3" s="1"/>
  <c r="O4267" i="3" s="1"/>
  <c r="M6385" i="3"/>
  <c r="N6385" i="3" s="1"/>
  <c r="O6385" i="3" s="1"/>
  <c r="M3351" i="3"/>
  <c r="N3351" i="3" s="1"/>
  <c r="O3351" i="3" s="1"/>
  <c r="M5282" i="3"/>
  <c r="N5282" i="3" s="1"/>
  <c r="O5282" i="3" s="1"/>
  <c r="M1555" i="3"/>
  <c r="N1555" i="3" s="1"/>
  <c r="O1555" i="3" s="1"/>
  <c r="M3136" i="3"/>
  <c r="M4848" i="3"/>
  <c r="N4848" i="3" s="1"/>
  <c r="O4848" i="3" s="1"/>
  <c r="M2880" i="3"/>
  <c r="N2880" i="3" s="1"/>
  <c r="O2880" i="3" s="1"/>
  <c r="M1821" i="3"/>
  <c r="N1821" i="3" s="1"/>
  <c r="O1821" i="3" s="1"/>
  <c r="M6193" i="3"/>
  <c r="N6193" i="3" s="1"/>
  <c r="O6193" i="3" s="1"/>
  <c r="M2812" i="3"/>
  <c r="N2812" i="3" s="1"/>
  <c r="O2812" i="3" s="1"/>
  <c r="M593" i="3"/>
  <c r="N593" i="3" s="1"/>
  <c r="O593" i="3" s="1"/>
  <c r="M4905" i="3"/>
  <c r="N4905" i="3" s="1"/>
  <c r="O4905" i="3" s="1"/>
  <c r="M5181" i="3"/>
  <c r="N5181" i="3" s="1"/>
  <c r="O5181" i="3" s="1"/>
  <c r="M1046" i="3"/>
  <c r="N1046" i="3" s="1"/>
  <c r="O1046" i="3" s="1"/>
  <c r="M4042" i="3"/>
  <c r="N4042" i="3" s="1"/>
  <c r="O4042" i="3" s="1"/>
  <c r="M5546" i="3"/>
  <c r="N5546" i="3" s="1"/>
  <c r="O5546" i="3" s="1"/>
  <c r="M4750" i="3"/>
  <c r="N4750" i="3" s="1"/>
  <c r="O4750" i="3" s="1"/>
  <c r="M6338" i="3"/>
  <c r="N6338" i="3" s="1"/>
  <c r="O6338" i="3" s="1"/>
  <c r="M5764" i="3"/>
  <c r="N5764" i="3" s="1"/>
  <c r="O5764" i="3" s="1"/>
  <c r="M5337" i="3"/>
  <c r="N5337" i="3" s="1"/>
  <c r="O5337" i="3" s="1"/>
  <c r="M246" i="3"/>
  <c r="M1389" i="3"/>
  <c r="N1389" i="3" s="1"/>
  <c r="O1389" i="3" s="1"/>
  <c r="M2024" i="3"/>
  <c r="N2024" i="3" s="1"/>
  <c r="O2024" i="3" s="1"/>
  <c r="M61" i="3"/>
  <c r="N61" i="3" s="1"/>
  <c r="O61" i="3" s="1"/>
  <c r="M5343" i="3"/>
  <c r="N5343" i="3" s="1"/>
  <c r="O5343" i="3" s="1"/>
  <c r="M178" i="3"/>
  <c r="N178" i="3" s="1"/>
  <c r="O178" i="3" s="1"/>
  <c r="M451" i="3"/>
  <c r="N451" i="3" s="1"/>
  <c r="O451" i="3" s="1"/>
  <c r="M4083" i="3"/>
  <c r="N4083" i="3" s="1"/>
  <c r="O4083" i="3" s="1"/>
  <c r="M57" i="3"/>
  <c r="N57" i="3" s="1"/>
  <c r="O57" i="3" s="1"/>
  <c r="M3459" i="3"/>
  <c r="N3459" i="3" s="1"/>
  <c r="O3459" i="3" s="1"/>
  <c r="M6070" i="3"/>
  <c r="N6070" i="3" s="1"/>
  <c r="O6070" i="3" s="1"/>
  <c r="M5190" i="3"/>
  <c r="N5190" i="3" s="1"/>
  <c r="O5190" i="3" s="1"/>
  <c r="M1770" i="3"/>
  <c r="N1770" i="3" s="1"/>
  <c r="O1770" i="3" s="1"/>
  <c r="M1739" i="3"/>
  <c r="N1739" i="3" s="1"/>
  <c r="O1739" i="3" s="1"/>
  <c r="M3242" i="3"/>
  <c r="N3242" i="3" s="1"/>
  <c r="O3242" i="3" s="1"/>
  <c r="M5307" i="3"/>
  <c r="N5307" i="3" s="1"/>
  <c r="O5307" i="3" s="1"/>
  <c r="M766" i="3"/>
  <c r="N766" i="3" s="1"/>
  <c r="O766" i="3" s="1"/>
  <c r="M3949" i="3"/>
  <c r="N3949" i="3" s="1"/>
  <c r="O3949" i="3" s="1"/>
  <c r="M294" i="3"/>
  <c r="N294" i="3" s="1"/>
  <c r="O294" i="3" s="1"/>
  <c r="M5043" i="3"/>
  <c r="N5043" i="3" s="1"/>
  <c r="O5043" i="3" s="1"/>
  <c r="N1454" i="3" l="1"/>
  <c r="O1454" i="3" s="1"/>
  <c r="N628" i="3"/>
  <c r="O628" i="3" s="1"/>
  <c r="N4237" i="3"/>
  <c r="O4237" i="3" s="1"/>
  <c r="N797" i="3"/>
  <c r="O797" i="3" s="1"/>
  <c r="N6482" i="3"/>
  <c r="O6482" i="3" s="1"/>
  <c r="N3514" i="3"/>
  <c r="O3514" i="3" s="1"/>
  <c r="N339" i="3"/>
  <c r="O339" i="3" s="1"/>
  <c r="N1159" i="3"/>
  <c r="O1159" i="3" s="1"/>
  <c r="N3996" i="3"/>
  <c r="O3996" i="3" s="1"/>
  <c r="N2942" i="3"/>
  <c r="O2942" i="3" s="1"/>
  <c r="N5067" i="3"/>
  <c r="O5067" i="3" s="1"/>
  <c r="N1477" i="3"/>
  <c r="O1477" i="3" s="1"/>
  <c r="N246" i="3"/>
  <c r="O246" i="3" s="1"/>
  <c r="N3136" i="3"/>
  <c r="O3136" i="3" s="1"/>
  <c r="N1975" i="3"/>
  <c r="O1975" i="3" s="1"/>
  <c r="N5610" i="3"/>
  <c r="O5610" i="3" s="1"/>
  <c r="N1109" i="3"/>
  <c r="O1109" i="3" s="1"/>
  <c r="N1888" i="3"/>
  <c r="O1888" i="3" s="1"/>
  <c r="N3051" i="3"/>
  <c r="O3051" i="3" s="1"/>
  <c r="N742" i="3"/>
  <c r="O742" i="3" s="1"/>
  <c r="N5960" i="3"/>
  <c r="O5960" i="3" s="1"/>
  <c r="N2755" i="3"/>
  <c r="O2755" i="3" s="1"/>
  <c r="N4946" i="3"/>
  <c r="O4946" i="3" s="1"/>
  <c r="N2892" i="3"/>
  <c r="O2892" i="3" s="1"/>
  <c r="N2145" i="3"/>
  <c r="O2145" i="3" s="1"/>
  <c r="N5062" i="3"/>
  <c r="O5062" i="3" s="1"/>
  <c r="N397" i="3"/>
  <c r="O397" i="3" s="1"/>
  <c r="N2529" i="3"/>
  <c r="O2529" i="3" s="1"/>
  <c r="N75" i="3"/>
  <c r="O75" i="3" s="1"/>
  <c r="N6463" i="3"/>
  <c r="O6463" i="3" s="1"/>
  <c r="N4076" i="3"/>
  <c r="O4076" i="3" s="1"/>
  <c r="N2117" i="3"/>
  <c r="O2117" i="3" s="1"/>
  <c r="N5686" i="3"/>
  <c r="O5686" i="3" s="1"/>
  <c r="N1084" i="3"/>
  <c r="O1084" i="3" s="1"/>
  <c r="N907" i="3"/>
  <c r="O907" i="3" s="1"/>
  <c r="N2058" i="3"/>
  <c r="O2058" i="3" s="1"/>
  <c r="N4067" i="3"/>
  <c r="O4067" i="3" s="1"/>
  <c r="N2801" i="3"/>
  <c r="O2801" i="3" s="1"/>
  <c r="N2125" i="3"/>
  <c r="O2125" i="3" s="1"/>
  <c r="N230" i="3"/>
  <c r="O230" i="3" s="1"/>
  <c r="N3069" i="3"/>
  <c r="O3069" i="3" s="1"/>
  <c r="N5284" i="3"/>
  <c r="O5284" i="3" s="1"/>
  <c r="N4661" i="3"/>
  <c r="O4661" i="3" s="1"/>
  <c r="N5438" i="3"/>
  <c r="O5438" i="3" s="1"/>
  <c r="N679" i="3"/>
  <c r="O679" i="3" s="1"/>
  <c r="N5620" i="3"/>
  <c r="O5620" i="3" s="1"/>
  <c r="N461" i="3"/>
  <c r="O461" i="3" s="1"/>
  <c r="N265" i="3"/>
  <c r="O265" i="3" s="1"/>
  <c r="N5822" i="3"/>
  <c r="O5822" i="3" s="1"/>
  <c r="N5997" i="3"/>
  <c r="O5997" i="3" s="1"/>
  <c r="N3560" i="3"/>
  <c r="O3560" i="3" s="1"/>
  <c r="N3704" i="3"/>
  <c r="O3704" i="3" s="1"/>
  <c r="N4159" i="3"/>
  <c r="O4159" i="3" s="1"/>
  <c r="N1278" i="3"/>
  <c r="O1278" i="3" s="1"/>
  <c r="N4647" i="3"/>
  <c r="O4647" i="3" s="1"/>
  <c r="N2421" i="3"/>
  <c r="O2421" i="3" s="1"/>
  <c r="N1111" i="3"/>
  <c r="O1111" i="3" s="1"/>
  <c r="N5188" i="3"/>
  <c r="O5188" i="3" s="1"/>
  <c r="N1799" i="3"/>
  <c r="O1799" i="3" s="1"/>
  <c r="N1990" i="3"/>
  <c r="O1990" i="3" s="1"/>
  <c r="N2520" i="3"/>
  <c r="O2520" i="3" s="1"/>
  <c r="N1191" i="3"/>
  <c r="O1191" i="3" s="1"/>
  <c r="N3395" i="3"/>
  <c r="O3395" i="3" s="1"/>
  <c r="N5254" i="3"/>
  <c r="O5254" i="3" s="1"/>
  <c r="N4253" i="3"/>
  <c r="O4253" i="3" s="1"/>
  <c r="N825" i="3"/>
  <c r="O825" i="3" s="1"/>
  <c r="N3454" i="3"/>
  <c r="O3454" i="3" s="1"/>
  <c r="N5149" i="3"/>
  <c r="O5149" i="3" s="1"/>
  <c r="N190" i="3"/>
  <c r="O190" i="3" s="1"/>
  <c r="N3068" i="3"/>
  <c r="O3068" i="3" s="1"/>
  <c r="N4495" i="3"/>
  <c r="O4495" i="3" s="1"/>
  <c r="N3404" i="3"/>
  <c r="O3404" i="3" s="1"/>
  <c r="N4423" i="3"/>
  <c r="O4423" i="3" s="1"/>
  <c r="N373" i="3"/>
  <c r="O373" i="3" s="1"/>
  <c r="N195" i="3"/>
  <c r="O195" i="3" s="1"/>
  <c r="N4277" i="3"/>
  <c r="O4277" i="3" s="1"/>
  <c r="N1639" i="3"/>
  <c r="O1639" i="3" s="1"/>
  <c r="N1414" i="3"/>
  <c r="O1414" i="3" s="1"/>
  <c r="N2953" i="3"/>
  <c r="O2953" i="3" s="1"/>
  <c r="N707" i="3"/>
  <c r="O707" i="3" s="1"/>
  <c r="N6264" i="3"/>
  <c r="O6264" i="3" s="1"/>
  <c r="N6465" i="3"/>
  <c r="O6465" i="3" s="1"/>
  <c r="N4683" i="3"/>
  <c r="O4683" i="3" s="1"/>
  <c r="N1511" i="3"/>
  <c r="O1511" i="3" s="1"/>
  <c r="N4154" i="3"/>
  <c r="O4154" i="3" s="1"/>
  <c r="N1447" i="3"/>
  <c r="O1447" i="3" s="1"/>
  <c r="N1381" i="3"/>
  <c r="O1381" i="3" s="1"/>
  <c r="N1623" i="3"/>
  <c r="O1623" i="3" s="1"/>
  <c r="N3054" i="3"/>
  <c r="O3054" i="3" s="1"/>
  <c r="N3466" i="3"/>
  <c r="O3466" i="3" s="1"/>
  <c r="N1127" i="3"/>
  <c r="O1127" i="3" s="1"/>
  <c r="N6333" i="3"/>
  <c r="O6333" i="3" s="1"/>
  <c r="N1840" i="3"/>
  <c r="O1840" i="3" s="1"/>
  <c r="N1742" i="3"/>
  <c r="O1742" i="3" s="1"/>
  <c r="N105" i="3"/>
  <c r="O105" i="3" s="1"/>
  <c r="N1952" i="3"/>
  <c r="O1952" i="3" s="1"/>
  <c r="N493" i="3"/>
  <c r="O493" i="3" s="1"/>
  <c r="N1144" i="3"/>
  <c r="O1144" i="3" s="1"/>
  <c r="N787" i="3"/>
  <c r="O787" i="3" s="1"/>
  <c r="N891" i="3"/>
  <c r="O891" i="3" s="1"/>
  <c r="N2335" i="3"/>
  <c r="O2335" i="3" s="1"/>
  <c r="N379" i="3"/>
  <c r="O379" i="3" s="1"/>
  <c r="N2107" i="3"/>
  <c r="O2107" i="3" s="1"/>
  <c r="N5306" i="3"/>
  <c r="O5306" i="3" s="1"/>
  <c r="N4602" i="3"/>
  <c r="O4602" i="3" s="1"/>
  <c r="N828" i="3"/>
  <c r="O828" i="3" s="1"/>
  <c r="N1352" i="3"/>
  <c r="O1352" i="3" s="1"/>
  <c r="N1543" i="3"/>
  <c r="O1543" i="3" s="1"/>
  <c r="N4930" i="3"/>
  <c r="O4930" i="3" s="1"/>
  <c r="N6496" i="3"/>
  <c r="O6496" i="3" s="1"/>
  <c r="N2783" i="3"/>
  <c r="O2783" i="3" s="1"/>
  <c r="N1771" i="3"/>
  <c r="O1771" i="3" s="1"/>
  <c r="N3248" i="3"/>
  <c r="O3248" i="3" s="1"/>
  <c r="N3424" i="3"/>
  <c r="O3424" i="3" s="1"/>
  <c r="N691" i="3"/>
  <c r="O691" i="3" s="1"/>
  <c r="N4140" i="3"/>
  <c r="O4140" i="3" s="1"/>
  <c r="N4332" i="3"/>
  <c r="O4332" i="3" s="1"/>
  <c r="N4288" i="3"/>
  <c r="O4288" i="3" s="1"/>
  <c r="N662" i="3"/>
  <c r="O662" i="3" s="1"/>
  <c r="N4336" i="3"/>
  <c r="O4336" i="3" s="1"/>
  <c r="N1054" i="3"/>
  <c r="O1054" i="3" s="1"/>
  <c r="N2040" i="3"/>
  <c r="O2040" i="3" s="1"/>
  <c r="N3471" i="3"/>
  <c r="O3471" i="3" s="1"/>
  <c r="N3780" i="3"/>
  <c r="O3780" i="3" s="1"/>
  <c r="N4534" i="3"/>
  <c r="O4534" i="3" s="1"/>
  <c r="N1399" i="3"/>
  <c r="O1399" i="3" s="1"/>
  <c r="N1647" i="3"/>
  <c r="O1647" i="3" s="1"/>
  <c r="N6469" i="3"/>
  <c r="O6469" i="3" s="1"/>
  <c r="N391" i="3"/>
  <c r="O391" i="3" s="1"/>
  <c r="N4204" i="3"/>
  <c r="O4204" i="3" s="1"/>
  <c r="N607" i="3"/>
  <c r="O607" i="3" s="1"/>
  <c r="N1194" i="3"/>
  <c r="O1194" i="3" s="1"/>
  <c r="N4948" i="3"/>
  <c r="O4948" i="3" s="1"/>
  <c r="N6329" i="3"/>
  <c r="O6329" i="3" s="1"/>
  <c r="N5538" i="3"/>
  <c r="O5538" i="3" s="1"/>
  <c r="N2424" i="3"/>
  <c r="O2424" i="3" s="1"/>
  <c r="N2858" i="3"/>
  <c r="O2858" i="3" s="1"/>
  <c r="N5851" i="3"/>
  <c r="O5851" i="3" s="1"/>
  <c r="N3692" i="3"/>
  <c r="O3692" i="3" s="1"/>
  <c r="N4409" i="3"/>
  <c r="O4409" i="3" s="1"/>
  <c r="N2412" i="3"/>
  <c r="O2412" i="3" s="1"/>
  <c r="N5940" i="3"/>
  <c r="O5940" i="3" s="1"/>
  <c r="N5294" i="3"/>
  <c r="O5294" i="3" s="1"/>
  <c r="N3443" i="3"/>
  <c r="O3443" i="3" s="1"/>
  <c r="N1942" i="3"/>
  <c r="O1942" i="3" s="1"/>
  <c r="N717" i="3"/>
  <c r="O717" i="3" s="1"/>
  <c r="N4944" i="3"/>
  <c r="O4944" i="3" s="1"/>
  <c r="N4660" i="3"/>
  <c r="O4660" i="3" s="1"/>
  <c r="N6111" i="3"/>
  <c r="O6111" i="3" s="1"/>
  <c r="N5240" i="3"/>
  <c r="O5240" i="3" s="1"/>
  <c r="N6413" i="3"/>
  <c r="O6413" i="3" s="1"/>
  <c r="N2257" i="3"/>
  <c r="O2257" i="3" s="1"/>
  <c r="N3641" i="3"/>
  <c r="O3641" i="3" s="1"/>
  <c r="N4533" i="3"/>
  <c r="O4533" i="3" s="1"/>
  <c r="N6452" i="3"/>
  <c r="O6452" i="3" s="1"/>
  <c r="N4010" i="3"/>
  <c r="O4010" i="3" s="1"/>
  <c r="N5543" i="3"/>
  <c r="O5543" i="3" s="1"/>
  <c r="N6005" i="3"/>
  <c r="O6005" i="3" s="1"/>
  <c r="N5986" i="3"/>
  <c r="O5986" i="3" s="1"/>
  <c r="N4025" i="3"/>
  <c r="O4025" i="3" s="1"/>
  <c r="N2648" i="3"/>
  <c r="O2648" i="3" s="1"/>
  <c r="N6101" i="3"/>
  <c r="O6101" i="3" s="1"/>
  <c r="N4998" i="3"/>
  <c r="O4998" i="3" s="1"/>
  <c r="N5734" i="3"/>
  <c r="O5734" i="3" s="1"/>
  <c r="N2355" i="3"/>
  <c r="O2355" i="3" s="1"/>
  <c r="N182" i="3"/>
  <c r="O182" i="3" s="1"/>
  <c r="N6354" i="3"/>
  <c r="O6354" i="3" s="1"/>
  <c r="N4356" i="3"/>
  <c r="O4356" i="3" s="1"/>
  <c r="N1494" i="3"/>
  <c r="O1494" i="3" s="1"/>
  <c r="N1536" i="3"/>
  <c r="O1536" i="3" s="1"/>
  <c r="N5171" i="3"/>
  <c r="O5171" i="3" s="1"/>
  <c r="N5637" i="3"/>
  <c r="O5637" i="3" s="1"/>
  <c r="N2229" i="3"/>
  <c r="O2229" i="3" s="1"/>
  <c r="N3307" i="3"/>
  <c r="O3307" i="3" s="1"/>
  <c r="N1224" i="3"/>
  <c r="O1224" i="3" s="1"/>
  <c r="N1679" i="3"/>
  <c r="O1679" i="3" s="1"/>
  <c r="N4518" i="3"/>
  <c r="O4518" i="3" s="1"/>
  <c r="N2010" i="3"/>
  <c r="O2010" i="3" s="1"/>
  <c r="N4964" i="3"/>
  <c r="O4964" i="3" s="1"/>
  <c r="N1959" i="3"/>
  <c r="O1959" i="3" s="1"/>
  <c r="N2429" i="3"/>
  <c r="O2429" i="3" s="1"/>
  <c r="N1174" i="3"/>
  <c r="O1174" i="3" s="1"/>
  <c r="N3124" i="3"/>
  <c r="O3124" i="3" s="1"/>
  <c r="N6442" i="3"/>
  <c r="O6442" i="3" s="1"/>
  <c r="N3523" i="3"/>
  <c r="O3523" i="3" s="1"/>
  <c r="N1492" i="3"/>
  <c r="O1492" i="3" s="1"/>
  <c r="N1329" i="3"/>
  <c r="O1329" i="3" s="1"/>
  <c r="N2170" i="3"/>
  <c r="O2170" i="3" s="1"/>
  <c r="N4024" i="3"/>
  <c r="O4024" i="3" s="1"/>
  <c r="N6269" i="3"/>
  <c r="O6269" i="3" s="1"/>
  <c r="N1745" i="3"/>
  <c r="O1745" i="3" s="1"/>
  <c r="N4927" i="3"/>
  <c r="O4927" i="3" s="1"/>
  <c r="N6429" i="3"/>
  <c r="O6429" i="3" s="1"/>
  <c r="N5798" i="3"/>
  <c r="O5798" i="3" s="1"/>
  <c r="N1440" i="3"/>
  <c r="O1440" i="3" s="1"/>
  <c r="N6107" i="3"/>
  <c r="O6107" i="3" s="1"/>
  <c r="N2677" i="3"/>
  <c r="O2677" i="3" s="1"/>
  <c r="N4329" i="3"/>
  <c r="O4329" i="3" s="1"/>
  <c r="N483" i="3"/>
  <c r="O483" i="3" s="1"/>
  <c r="N3974" i="3"/>
  <c r="O3974" i="3" s="1"/>
  <c r="N5867" i="3"/>
  <c r="O5867" i="3" s="1"/>
  <c r="N1110" i="3"/>
  <c r="O1110" i="3" s="1"/>
  <c r="N241" i="3"/>
  <c r="O241" i="3" s="1"/>
  <c r="N2936" i="3"/>
  <c r="O2936" i="3" s="1"/>
  <c r="N4136" i="3"/>
  <c r="O4136" i="3" s="1"/>
  <c r="N3984" i="3"/>
  <c r="O3984" i="3" s="1"/>
  <c r="N642" i="3"/>
  <c r="O642" i="3" s="1"/>
  <c r="N2564" i="3"/>
  <c r="O2564" i="3" s="1"/>
  <c r="N2695" i="3"/>
  <c r="O2695" i="3" s="1"/>
  <c r="N3900" i="3"/>
  <c r="O3900" i="3" s="1"/>
  <c r="N5453" i="3"/>
  <c r="O5453" i="3" s="1"/>
  <c r="N3305" i="3"/>
  <c r="O3305" i="3" s="1"/>
  <c r="N1120" i="3"/>
  <c r="O1120" i="3" s="1"/>
  <c r="N3065" i="3"/>
  <c r="O3065" i="3" s="1"/>
  <c r="N3564" i="3"/>
  <c r="O3564" i="3" s="1"/>
  <c r="N5496" i="3"/>
  <c r="O5496" i="3" s="1"/>
  <c r="N1330" i="3"/>
  <c r="O1330" i="3" s="1"/>
  <c r="N4427" i="3"/>
  <c r="O4427" i="3" s="1"/>
  <c r="N6343" i="3"/>
  <c r="O6343" i="3" s="1"/>
  <c r="N3115" i="3"/>
  <c r="O3115" i="3" s="1"/>
  <c r="N5136" i="3"/>
  <c r="O5136" i="3" s="1"/>
  <c r="N625" i="3"/>
  <c r="O625" i="3" s="1"/>
  <c r="N2476" i="3"/>
  <c r="O2476" i="3" s="1"/>
  <c r="N2926" i="3"/>
  <c r="O2926" i="3" s="1"/>
  <c r="N1196" i="3"/>
  <c r="O1196" i="3" s="1"/>
  <c r="N3025" i="3"/>
  <c r="O3025" i="3" s="1"/>
  <c r="N3299" i="3"/>
  <c r="O3299" i="3" s="1"/>
  <c r="N4688" i="3"/>
  <c r="O4688" i="3" s="1"/>
  <c r="N902" i="3"/>
  <c r="O902" i="3" s="1"/>
  <c r="N4417" i="3"/>
  <c r="O4417" i="3" s="1"/>
  <c r="N728" i="3"/>
  <c r="O728" i="3" s="1"/>
  <c r="N1015" i="3"/>
  <c r="O1015" i="3" s="1"/>
  <c r="N427" i="3"/>
  <c r="O427" i="3" s="1"/>
  <c r="N5708" i="3"/>
  <c r="O5708" i="3" s="1"/>
  <c r="N5478" i="3"/>
  <c r="O5478" i="3" s="1"/>
  <c r="N2948" i="3"/>
  <c r="O2948" i="3" s="1"/>
  <c r="N791" i="3"/>
  <c r="O791" i="3" s="1"/>
  <c r="N2332" i="3"/>
  <c r="O2332" i="3" s="1"/>
  <c r="N5142" i="3"/>
  <c r="O5142" i="3" s="1"/>
  <c r="N2344" i="3"/>
  <c r="O2344" i="3" s="1"/>
  <c r="N3977" i="3"/>
  <c r="O3977" i="3" s="1"/>
  <c r="N3435" i="3"/>
  <c r="O3435" i="3" s="1"/>
  <c r="N1419" i="3"/>
  <c r="O1419" i="3" s="1"/>
  <c r="N5982" i="3"/>
  <c r="O5982" i="3" s="1"/>
  <c r="N7" i="3"/>
  <c r="O7" i="3" s="1"/>
  <c r="N466" i="3"/>
  <c r="O466" i="3" s="1"/>
  <c r="N4161" i="3"/>
  <c r="O4161" i="3" s="1"/>
  <c r="N4235" i="3"/>
  <c r="O4235" i="3" s="1"/>
  <c r="N5714" i="3"/>
  <c r="O5714" i="3" s="1"/>
  <c r="N248" i="3"/>
  <c r="O248" i="3" s="1"/>
  <c r="N3205" i="3"/>
  <c r="O3205" i="3" s="1"/>
  <c r="N4796" i="3"/>
  <c r="O4796" i="3" s="1"/>
  <c r="N1863" i="3"/>
  <c r="O1863" i="3" s="1"/>
  <c r="N4622" i="3"/>
  <c r="O4622" i="3" s="1"/>
  <c r="N6359" i="3"/>
  <c r="O6359" i="3" s="1"/>
  <c r="N4097" i="3"/>
  <c r="O4097" i="3" s="1"/>
  <c r="N2510" i="3"/>
  <c r="O2510" i="3" s="1"/>
  <c r="N2646" i="3"/>
  <c r="O2646" i="3" s="1"/>
  <c r="N2194" i="3"/>
  <c r="O2194" i="3" s="1"/>
  <c r="N4865" i="3"/>
  <c r="O4865" i="3" s="1"/>
  <c r="N6357" i="3"/>
  <c r="O6357" i="3" s="1"/>
  <c r="N1300" i="3"/>
  <c r="O1300" i="3" s="1"/>
  <c r="N6376" i="3"/>
  <c r="O6376" i="3" s="1"/>
  <c r="N5452" i="3"/>
  <c r="O5452" i="3" s="1"/>
  <c r="N2683" i="3"/>
  <c r="O2683" i="3" s="1"/>
  <c r="N4772" i="3"/>
  <c r="O4772" i="3" s="1"/>
  <c r="N2568" i="3"/>
  <c r="O2568" i="3" s="1"/>
  <c r="N3494" i="3"/>
  <c r="O3494" i="3" s="1"/>
  <c r="N1158" i="3"/>
  <c r="O1158" i="3" s="1"/>
  <c r="N3757" i="3"/>
  <c r="O3757" i="3" s="1"/>
  <c r="N6327" i="3"/>
  <c r="O6327" i="3" s="1"/>
  <c r="N5594" i="3"/>
  <c r="O5594" i="3" s="1"/>
  <c r="N1685" i="3"/>
  <c r="O1685" i="3" s="1"/>
  <c r="N5733" i="3"/>
  <c r="O5733" i="3" s="1"/>
  <c r="N4734" i="3"/>
  <c r="O4734" i="3" s="1"/>
  <c r="N2325" i="3"/>
  <c r="O2325" i="3" s="1"/>
  <c r="N5436" i="3"/>
  <c r="O5436" i="3" s="1"/>
  <c r="N4504" i="3"/>
  <c r="O4504" i="3" s="1"/>
  <c r="N3442" i="3"/>
  <c r="O3442" i="3" s="1"/>
  <c r="N3258" i="3"/>
  <c r="O3258" i="3" s="1"/>
  <c r="N4588" i="3"/>
  <c r="O4588" i="3" s="1"/>
  <c r="N3549" i="3"/>
  <c r="O3549" i="3" s="1"/>
  <c r="N3311" i="3"/>
  <c r="O3311" i="3" s="1"/>
  <c r="N1893" i="3"/>
  <c r="O1893" i="3" s="1"/>
  <c r="N6451" i="3"/>
  <c r="O6451" i="3" s="1"/>
  <c r="N4617" i="3"/>
  <c r="O4617" i="3" s="1"/>
  <c r="N4179" i="3"/>
  <c r="O4179" i="3" s="1"/>
  <c r="N4462" i="3"/>
  <c r="O4462" i="3" s="1"/>
  <c r="N3021" i="3"/>
  <c r="O3021" i="3" s="1"/>
  <c r="N2287" i="3"/>
  <c r="O2287" i="3" s="1"/>
  <c r="N4760" i="3"/>
  <c r="O4760" i="3" s="1"/>
  <c r="N2347" i="3"/>
  <c r="O2347" i="3" s="1"/>
  <c r="N6241" i="3"/>
  <c r="O6241" i="3" s="1"/>
  <c r="N1349" i="3"/>
  <c r="O1349" i="3" s="1"/>
  <c r="N5327" i="3"/>
  <c r="O5327" i="3" s="1"/>
  <c r="N2569" i="3"/>
  <c r="O2569" i="3" s="1"/>
  <c r="N3697" i="3"/>
  <c r="O3697" i="3" s="1"/>
  <c r="N725" i="3"/>
  <c r="O725" i="3" s="1"/>
  <c r="N3049" i="3"/>
  <c r="O3049" i="3" s="1"/>
  <c r="N3157" i="3"/>
  <c r="O3157" i="3" s="1"/>
  <c r="N3298" i="3"/>
  <c r="O3298" i="3" s="1"/>
  <c r="N2048" i="3"/>
  <c r="O2048" i="3" s="1"/>
  <c r="N1357" i="3"/>
  <c r="O1357" i="3" s="1"/>
  <c r="N4971" i="3"/>
  <c r="O4971" i="3" s="1"/>
  <c r="N1936" i="3"/>
  <c r="O1936" i="3" s="1"/>
  <c r="N5882" i="3"/>
  <c r="O5882" i="3" s="1"/>
  <c r="N5529" i="3"/>
  <c r="O5529" i="3" s="1"/>
  <c r="N981" i="3"/>
  <c r="O981" i="3" s="1"/>
  <c r="N848" i="3"/>
  <c r="O848" i="3" s="1"/>
  <c r="N577" i="3"/>
  <c r="O577" i="3" s="1"/>
  <c r="N3874" i="3"/>
  <c r="O3874" i="3" s="1"/>
  <c r="N2157" i="3"/>
  <c r="O2157" i="3" s="1"/>
  <c r="N5667" i="3"/>
  <c r="O5667" i="3" s="1"/>
  <c r="N1519" i="3"/>
  <c r="O1519" i="3" s="1"/>
  <c r="N5576" i="3"/>
  <c r="O5576" i="3" s="1"/>
  <c r="N2655" i="3"/>
  <c r="O2655" i="3" s="1"/>
  <c r="N6226" i="3"/>
  <c r="O6226" i="3" s="1"/>
  <c r="N3394" i="3"/>
  <c r="O3394" i="3" s="1"/>
  <c r="N2567" i="3"/>
  <c r="O2567" i="3" s="1"/>
  <c r="N1631" i="3"/>
  <c r="O1631" i="3" s="1"/>
  <c r="N2559" i="3"/>
  <c r="O2559" i="3" s="1"/>
  <c r="N1336" i="3"/>
  <c r="O1336" i="3" s="1"/>
  <c r="N4280" i="3"/>
  <c r="O4280" i="3" s="1"/>
  <c r="N4878" i="3"/>
  <c r="O4878" i="3" s="1"/>
  <c r="N1060" i="3"/>
  <c r="O1060" i="3" s="1"/>
  <c r="N3083" i="3"/>
  <c r="O3083" i="3" s="1"/>
  <c r="N3611" i="3"/>
  <c r="O3611" i="3" s="1"/>
  <c r="N601" i="3"/>
  <c r="O601" i="3" s="1"/>
  <c r="N2794" i="3"/>
  <c r="O2794" i="3" s="1"/>
  <c r="N1756" i="3"/>
  <c r="O1756" i="3" s="1"/>
  <c r="N5568" i="3"/>
  <c r="O5568" i="3" s="1"/>
  <c r="N4184" i="3"/>
  <c r="O4184" i="3" s="1"/>
  <c r="N2707" i="3"/>
  <c r="O2707" i="3" s="1"/>
  <c r="N3257" i="3"/>
  <c r="O3257" i="3" s="1"/>
  <c r="N3928" i="3"/>
  <c r="O3928" i="3" s="1"/>
  <c r="N1251" i="3"/>
  <c r="O1251" i="3" s="1"/>
  <c r="N522" i="3"/>
  <c r="O522" i="3" s="1"/>
  <c r="N5290" i="3"/>
  <c r="O5290" i="3" s="1"/>
  <c r="N4070" i="3"/>
  <c r="O4070" i="3" s="1"/>
  <c r="N5059" i="3"/>
  <c r="O5059" i="3" s="1"/>
  <c r="N4748" i="3"/>
  <c r="O4748" i="3" s="1"/>
  <c r="N2474" i="3"/>
  <c r="O2474" i="3" s="1"/>
  <c r="N2935" i="3"/>
  <c r="O2935" i="3" s="1"/>
  <c r="N4053" i="3"/>
  <c r="O4053" i="3" s="1"/>
  <c r="N5551" i="3"/>
  <c r="O5551" i="3" s="1"/>
  <c r="N5312" i="3"/>
  <c r="O5312" i="3" s="1"/>
  <c r="N2466" i="3"/>
  <c r="O2466" i="3" s="1"/>
  <c r="N2354" i="3"/>
  <c r="O2354" i="3" s="1"/>
  <c r="N2411" i="3"/>
  <c r="O2411" i="3" s="1"/>
  <c r="N4056" i="3"/>
  <c r="O4056" i="3" s="1"/>
  <c r="N6195" i="3"/>
  <c r="O6195" i="3" s="1"/>
  <c r="N6307" i="3"/>
  <c r="O6307" i="3" s="1"/>
  <c r="N567" i="3"/>
  <c r="O567" i="3" s="1"/>
  <c r="N1528" i="3"/>
  <c r="O1528" i="3" s="1"/>
  <c r="N2005" i="3"/>
  <c r="O2005" i="3" s="1"/>
  <c r="N143" i="3"/>
  <c r="O143" i="3" s="1"/>
  <c r="N4135" i="3"/>
  <c r="O4135" i="3" s="1"/>
  <c r="N90" i="3"/>
  <c r="O90" i="3" s="1"/>
  <c r="N4984" i="3"/>
  <c r="O4984" i="3" s="1"/>
  <c r="N6097" i="3"/>
  <c r="O6097" i="3" s="1"/>
  <c r="N2906" i="3"/>
  <c r="O2906" i="3" s="1"/>
  <c r="N1996" i="3"/>
  <c r="O1996" i="3" s="1"/>
  <c r="N833" i="3"/>
  <c r="O833" i="3" s="1"/>
  <c r="N1934" i="3"/>
  <c r="O1934" i="3" s="1"/>
  <c r="N4676" i="3"/>
  <c r="O4676" i="3" s="1"/>
  <c r="N5506" i="3"/>
  <c r="O5506" i="3" s="1"/>
  <c r="N32" i="3"/>
  <c r="O32" i="3" s="1"/>
  <c r="N5638" i="3"/>
  <c r="O5638" i="3" s="1"/>
  <c r="N2102" i="3"/>
  <c r="O2102" i="3" s="1"/>
  <c r="N4609" i="3"/>
  <c r="O4609" i="3" s="1"/>
  <c r="N4528" i="3"/>
  <c r="O4528" i="3" s="1"/>
  <c r="N3114" i="3"/>
  <c r="O3114" i="3" s="1"/>
  <c r="N6069" i="3"/>
  <c r="O6069" i="3" s="1"/>
  <c r="N4239" i="3"/>
  <c r="O4239" i="3" s="1"/>
  <c r="N6470" i="3"/>
  <c r="O6470" i="3" s="1"/>
  <c r="N2285" i="3"/>
  <c r="O2285" i="3" s="1"/>
  <c r="N2846" i="3"/>
  <c r="O2846" i="3" s="1"/>
  <c r="N738" i="3"/>
  <c r="O738" i="3" s="1"/>
  <c r="N3264" i="3"/>
  <c r="O3264" i="3" s="1"/>
  <c r="N3005" i="3"/>
  <c r="O3005" i="3" s="1"/>
  <c r="N5842" i="3"/>
  <c r="O5842" i="3" s="1"/>
  <c r="N3431" i="3"/>
  <c r="O3431" i="3" s="1"/>
  <c r="N599" i="3"/>
  <c r="O599" i="3" s="1"/>
  <c r="N4489" i="3"/>
  <c r="O4489" i="3" s="1"/>
  <c r="N3132" i="3"/>
  <c r="O3132" i="3" s="1"/>
  <c r="N4480" i="3"/>
  <c r="O4480" i="3" s="1"/>
  <c r="N267" i="3"/>
  <c r="O267" i="3" s="1"/>
  <c r="N3685" i="3"/>
  <c r="O3685" i="3" s="1"/>
  <c r="N1262" i="3"/>
  <c r="O1262" i="3" s="1"/>
  <c r="N4368" i="3"/>
  <c r="O4368" i="3" s="1"/>
  <c r="N5914" i="3"/>
  <c r="O5914" i="3" s="1"/>
  <c r="N385" i="3"/>
  <c r="O385" i="3" s="1"/>
  <c r="N2932" i="3"/>
  <c r="O2932" i="3" s="1"/>
  <c r="N5192" i="3"/>
  <c r="O5192" i="3" s="1"/>
  <c r="N1782" i="3"/>
  <c r="O1782" i="3" s="1"/>
  <c r="N6390" i="3"/>
  <c r="O6390" i="3" s="1"/>
  <c r="N5989" i="3"/>
  <c r="O5989" i="3" s="1"/>
  <c r="N3576" i="3"/>
  <c r="O3576" i="3" s="1"/>
  <c r="N6073" i="3"/>
  <c r="O6073" i="3" s="1"/>
  <c r="N4698" i="3"/>
  <c r="O4698" i="3" s="1"/>
  <c r="N3698" i="3"/>
  <c r="O3698" i="3" s="1"/>
  <c r="N6156" i="3"/>
  <c r="O6156" i="3" s="1"/>
  <c r="N3475" i="3"/>
  <c r="O3475" i="3" s="1"/>
  <c r="N4854" i="3"/>
  <c r="O4854" i="3" s="1"/>
  <c r="N4714" i="3"/>
  <c r="O4714" i="3" s="1"/>
  <c r="N1986" i="3"/>
  <c r="O1986" i="3" s="1"/>
  <c r="N723" i="3"/>
  <c r="O723" i="3" s="1"/>
  <c r="N2762" i="3"/>
  <c r="O2762" i="3" s="1"/>
  <c r="N5925" i="3"/>
  <c r="O5925" i="3" s="1"/>
  <c r="O845" i="3"/>
  <c r="O4074" i="3"/>
  <c r="O3497" i="3"/>
  <c r="O2290" i="3"/>
  <c r="O5220" i="3"/>
  <c r="O5701" i="3"/>
  <c r="O4493" i="3"/>
  <c r="O2084" i="3"/>
  <c r="O2443" i="3"/>
  <c r="O4675" i="3"/>
  <c r="O5435" i="3"/>
  <c r="O2109" i="3"/>
  <c r="O2732" i="3"/>
  <c r="O2471" i="3"/>
  <c r="B4" i="5" l="1"/>
  <c r="B14" i="5"/>
  <c r="B11" i="5"/>
  <c r="B7" i="5"/>
  <c r="B5" i="5"/>
  <c r="B8" i="5"/>
  <c r="B9" i="5"/>
  <c r="B12" i="5"/>
  <c r="B10" i="5"/>
  <c r="H9" i="13"/>
  <c r="E9" i="13"/>
  <c r="B2" i="5"/>
  <c r="B3" i="5"/>
  <c r="B13" i="5"/>
</calcChain>
</file>

<file path=xl/sharedStrings.xml><?xml version="1.0" encoding="utf-8"?>
<sst xmlns="http://schemas.openxmlformats.org/spreadsheetml/2006/main" count="98038" uniqueCount="8741">
  <si>
    <t>RetailPulse Inc. — Regional Profitability Dashboard</t>
  </si>
  <si>
    <t>Total Revenue</t>
  </si>
  <si>
    <t>Net Margin%</t>
  </si>
  <si>
    <t>Loss-Making Transactions</t>
  </si>
  <si>
    <t>Avg Discount Rate</t>
  </si>
  <si>
    <t>RetailPulse Inc. — Raw Sales Transactions</t>
  </si>
  <si>
    <t>Source: Simulated POS export, FY2024-FY2025</t>
  </si>
  <si>
    <t>Rows: 6,598</t>
  </si>
  <si>
    <t>Purpose:</t>
  </si>
  <si>
    <t>This is a raw, unprocessed export as it would arrive from a POS/transactions system.</t>
  </si>
  <si>
    <t>It intentionally contains realistic data quality issues you would encounter on the job:</t>
  </si>
  <si>
    <t>Known issues to expect (do not fix here — clean on a copy):</t>
  </si>
  <si>
    <t xml:space="preserve">  - Inconsistent text casing/spacing in Region and Category (e.g. 'north', 'NORTH ', 'North')</t>
  </si>
  <si>
    <t xml:space="preserve">  - Inconsistent Date formats (ISO, US, day-first, and long-form text dates)</t>
  </si>
  <si>
    <t xml:space="preserve">  - Missing values scattered in Date, Store, CustomerSegment, UnitPrice, DiscountPct, UnitCost, Returned</t>
  </si>
  <si>
    <t xml:space="preserve">  - Inconsistent values in Returned (Yes/No, Y/N, 1/0, blank)</t>
  </si>
  <si>
    <t xml:space="preserve">  - Duplicate transaction rows</t>
  </si>
  <si>
    <t xml:space="preserve">  - Negative values in UnitsSold (likely entry errors)</t>
  </si>
  <si>
    <t xml:space="preserve">  - Extreme outlier values in UnitsSold (likely fat-finger entry)</t>
  </si>
  <si>
    <t xml:space="preserve">  - Leading/trailing whitespace in Store and Product fields</t>
  </si>
  <si>
    <t>Column Dictionary:</t>
  </si>
  <si>
    <t>TransactionID</t>
  </si>
  <si>
    <t>Unique identifier for each sales transaction</t>
  </si>
  <si>
    <t>Date</t>
  </si>
  <si>
    <t>Date of transaction (formats are inconsistent — needs standardizing)</t>
  </si>
  <si>
    <t>Region</t>
  </si>
  <si>
    <t>Sales region: North / South / East / West (casing inconsistent)</t>
  </si>
  <si>
    <t>Store</t>
  </si>
  <si>
    <t>Store code within region, e.g. N-003</t>
  </si>
  <si>
    <t>Category</t>
  </si>
  <si>
    <t>Product category (casing inconsistent)</t>
  </si>
  <si>
    <t>Product</t>
  </si>
  <si>
    <t>Product name</t>
  </si>
  <si>
    <t>CustomerSegment</t>
  </si>
  <si>
    <t>Member vs Non-Member (loyalty program status)</t>
  </si>
  <si>
    <t>UnitsSold</t>
  </si>
  <si>
    <t>Number of units sold in the transaction</t>
  </si>
  <si>
    <t>UnitPrice</t>
  </si>
  <si>
    <t>Selling price per unit, USD</t>
  </si>
  <si>
    <t>DiscountPct</t>
  </si>
  <si>
    <t>Discount applied, as a decimal fraction (0.10 = 10%)</t>
  </si>
  <si>
    <t>UnitCost</t>
  </si>
  <si>
    <t>Cost per unit to the business, USD</t>
  </si>
  <si>
    <t>Returned</t>
  </si>
  <si>
    <t>Whether the transaction was later returned (format inconsistent)</t>
  </si>
  <si>
    <t>UnitSold</t>
  </si>
  <si>
    <t>Revenue</t>
  </si>
  <si>
    <t>GrossProfit</t>
  </si>
  <si>
    <t>NetMarginPct</t>
  </si>
  <si>
    <t>Month</t>
  </si>
  <si>
    <t>Quarter</t>
  </si>
  <si>
    <t>TXN-100001</t>
  </si>
  <si>
    <t>North</t>
  </si>
  <si>
    <t>N-001</t>
  </si>
  <si>
    <t>Grocery</t>
  </si>
  <si>
    <t>Snack Box</t>
  </si>
  <si>
    <t>Non-Member</t>
  </si>
  <si>
    <t>No</t>
  </si>
  <si>
    <t>TXN-100002</t>
  </si>
  <si>
    <t>N-010</t>
  </si>
  <si>
    <t>Apparel</t>
  </si>
  <si>
    <t>Men's T-Shirt</t>
  </si>
  <si>
    <t>TXN-100003</t>
  </si>
  <si>
    <t>South</t>
  </si>
  <si>
    <t>S-012</t>
  </si>
  <si>
    <t>Sparkling Water 12pk</t>
  </si>
  <si>
    <t>TXN-100004</t>
  </si>
  <si>
    <t>Winter Jacket</t>
  </si>
  <si>
    <t>Member</t>
  </si>
  <si>
    <t>TXN-100005</t>
  </si>
  <si>
    <t>N-007</t>
  </si>
  <si>
    <t>Electronics</t>
  </si>
  <si>
    <t>Smart Watch</t>
  </si>
  <si>
    <t>Unknown</t>
  </si>
  <si>
    <t>TXN-100006</t>
  </si>
  <si>
    <t>N-015</t>
  </si>
  <si>
    <t>Casual Dress</t>
  </si>
  <si>
    <t>TXN-100007</t>
  </si>
  <si>
    <t>Wireless Earbuds</t>
  </si>
  <si>
    <t>TXN-100008</t>
  </si>
  <si>
    <t>TXN-100009</t>
  </si>
  <si>
    <t>TXN-100010</t>
  </si>
  <si>
    <t>S-011</t>
  </si>
  <si>
    <t>TXN-100011</t>
  </si>
  <si>
    <t>East</t>
  </si>
  <si>
    <t>E-002</t>
  </si>
  <si>
    <t>Power Bank</t>
  </si>
  <si>
    <t>TXN-100012</t>
  </si>
  <si>
    <t>West</t>
  </si>
  <si>
    <t>W-003</t>
  </si>
  <si>
    <t>Women's Jeans</t>
  </si>
  <si>
    <t>TXN-100013</t>
  </si>
  <si>
    <t>W-015</t>
  </si>
  <si>
    <t>Home Goods</t>
  </si>
  <si>
    <t>LED Desk Lamp</t>
  </si>
  <si>
    <t>TXN-100014</t>
  </si>
  <si>
    <t>N-013</t>
  </si>
  <si>
    <t>Bluetooth Speaker</t>
  </si>
  <si>
    <t>TXN-100015</t>
  </si>
  <si>
    <t>Running Shoes</t>
  </si>
  <si>
    <t>TXN-100016</t>
  </si>
  <si>
    <t>N-011</t>
  </si>
  <si>
    <t>TXN-100017</t>
  </si>
  <si>
    <t>E-007</t>
  </si>
  <si>
    <t>Yes</t>
  </si>
  <si>
    <t>TXN-100018</t>
  </si>
  <si>
    <t>S-009</t>
  </si>
  <si>
    <t>Beauty</t>
  </si>
  <si>
    <t>Lipstick</t>
  </si>
  <si>
    <t>TXN-100019</t>
  </si>
  <si>
    <t>E-013</t>
  </si>
  <si>
    <t>TXN-100020</t>
  </si>
  <si>
    <t>TXN-100021</t>
  </si>
  <si>
    <t>N-002</t>
  </si>
  <si>
    <t>Organic Coffee 12oz</t>
  </si>
  <si>
    <t>TXN-100022</t>
  </si>
  <si>
    <t>W-009</t>
  </si>
  <si>
    <t>TXN-100023</t>
  </si>
  <si>
    <t>TXN-100024</t>
  </si>
  <si>
    <t>S-002</t>
  </si>
  <si>
    <t>TXN-100025</t>
  </si>
  <si>
    <t>N-004</t>
  </si>
  <si>
    <t>TXN-100026</t>
  </si>
  <si>
    <t>W-004</t>
  </si>
  <si>
    <t>Storage Bin</t>
  </si>
  <si>
    <t>TXN-100027</t>
  </si>
  <si>
    <t>Laptop Stand</t>
  </si>
  <si>
    <t>TXN-100028</t>
  </si>
  <si>
    <t>TXN-100029</t>
  </si>
  <si>
    <t>TXN-100030</t>
  </si>
  <si>
    <t>N-008</t>
  </si>
  <si>
    <t>TXN-100031</t>
  </si>
  <si>
    <t>Shampoo 300ml</t>
  </si>
  <si>
    <t>TXN-100032</t>
  </si>
  <si>
    <t>TXN-100033</t>
  </si>
  <si>
    <t>W-005</t>
  </si>
  <si>
    <t>TXN-100034</t>
  </si>
  <si>
    <t>S-001</t>
  </si>
  <si>
    <t>TXN-100035</t>
  </si>
  <si>
    <t>Perfume 50ml</t>
  </si>
  <si>
    <t>TXN-100036</t>
  </si>
  <si>
    <t>Ceramic Mug Set</t>
  </si>
  <si>
    <t>TXN-100037</t>
  </si>
  <si>
    <t>TXN-100038</t>
  </si>
  <si>
    <t>E-004</t>
  </si>
  <si>
    <t>TXN-100039</t>
  </si>
  <si>
    <t>TXN-100040</t>
  </si>
  <si>
    <t>E-003</t>
  </si>
  <si>
    <t>Face Moisturizer</t>
  </si>
  <si>
    <t>TXN-100041</t>
  </si>
  <si>
    <t>E-010</t>
  </si>
  <si>
    <t>TXN-100042</t>
  </si>
  <si>
    <t>TXN-100043</t>
  </si>
  <si>
    <t>TXN-100044</t>
  </si>
  <si>
    <t>TXN-100045</t>
  </si>
  <si>
    <t>N-006</t>
  </si>
  <si>
    <t>Olive Oil 500ml</t>
  </si>
  <si>
    <t>TXN-100046</t>
  </si>
  <si>
    <t>TXN-100047</t>
  </si>
  <si>
    <t>S-007</t>
  </si>
  <si>
    <t>TXN-100048</t>
  </si>
  <si>
    <t>TXN-100049</t>
  </si>
  <si>
    <t>W-010</t>
  </si>
  <si>
    <t>TXN-100050</t>
  </si>
  <si>
    <t>TXN-100051</t>
  </si>
  <si>
    <t>S-005</t>
  </si>
  <si>
    <t>TXN-100052</t>
  </si>
  <si>
    <t>W-006</t>
  </si>
  <si>
    <t>TXN-100053</t>
  </si>
  <si>
    <t>E-014</t>
  </si>
  <si>
    <t>TXN-100054</t>
  </si>
  <si>
    <t>E-001</t>
  </si>
  <si>
    <t>TXN-100055</t>
  </si>
  <si>
    <t>TXN-100056</t>
  </si>
  <si>
    <t>TXN-100057</t>
  </si>
  <si>
    <t>S-006</t>
  </si>
  <si>
    <t>TXN-100058</t>
  </si>
  <si>
    <t>E-011</t>
  </si>
  <si>
    <t>TXN-100059</t>
  </si>
  <si>
    <t>W-011</t>
  </si>
  <si>
    <t>TXN-100060</t>
  </si>
  <si>
    <t>N-005</t>
  </si>
  <si>
    <t>TXN-100061</t>
  </si>
  <si>
    <t>W-008</t>
  </si>
  <si>
    <t>TXN-100062</t>
  </si>
  <si>
    <t>TXN-100063</t>
  </si>
  <si>
    <t>TXN-100064</t>
  </si>
  <si>
    <t>TXN-100065</t>
  </si>
  <si>
    <t>S-003</t>
  </si>
  <si>
    <t>TXN-100066</t>
  </si>
  <si>
    <t>TXN-100067</t>
  </si>
  <si>
    <t>TXN-100068</t>
  </si>
  <si>
    <t>TXN-100069</t>
  </si>
  <si>
    <t>Sunscreen SPF50</t>
  </si>
  <si>
    <t>TXN-100070</t>
  </si>
  <si>
    <t>TXN-100071</t>
  </si>
  <si>
    <t>E-015</t>
  </si>
  <si>
    <t>TXN-100072</t>
  </si>
  <si>
    <t>W-007</t>
  </si>
  <si>
    <t>TXN-100073</t>
  </si>
  <si>
    <t>N-014</t>
  </si>
  <si>
    <t>TXN-100074</t>
  </si>
  <si>
    <t>W-014</t>
  </si>
  <si>
    <t>TXN-100075</t>
  </si>
  <si>
    <t>S-008</t>
  </si>
  <si>
    <t>TXN-100076</t>
  </si>
  <si>
    <t>W-012</t>
  </si>
  <si>
    <t>TXN-100077</t>
  </si>
  <si>
    <t>TXN-100078</t>
  </si>
  <si>
    <t>TXN-100079</t>
  </si>
  <si>
    <t>TXN-100080</t>
  </si>
  <si>
    <t>TXN-100081</t>
  </si>
  <si>
    <t>TXN-100082</t>
  </si>
  <si>
    <t>TXN-100083</t>
  </si>
  <si>
    <t>TXN-100084</t>
  </si>
  <si>
    <t>TXN-100085</t>
  </si>
  <si>
    <t>N-012</t>
  </si>
  <si>
    <t>TXN-100086</t>
  </si>
  <si>
    <t>TXN-100087</t>
  </si>
  <si>
    <t>Bath Towel Set</t>
  </si>
  <si>
    <t>TXN-100088</t>
  </si>
  <si>
    <t>TXN-100089</t>
  </si>
  <si>
    <t>TXN-100090</t>
  </si>
  <si>
    <t>TXN-100091</t>
  </si>
  <si>
    <t>TXN-100092</t>
  </si>
  <si>
    <t>E-009</t>
  </si>
  <si>
    <t>TXN-100093</t>
  </si>
  <si>
    <t>TXN-100094</t>
  </si>
  <si>
    <t>TXN-100095</t>
  </si>
  <si>
    <t>E-006</t>
  </si>
  <si>
    <t>TXN-100096</t>
  </si>
  <si>
    <t>TXN-100097</t>
  </si>
  <si>
    <t>TXN-100098</t>
  </si>
  <si>
    <t>TXN-100099</t>
  </si>
  <si>
    <t>W-002</t>
  </si>
  <si>
    <t>TXN-100100</t>
  </si>
  <si>
    <t>TXN-100101</t>
  </si>
  <si>
    <t>N-003</t>
  </si>
  <si>
    <t>TXN-100102</t>
  </si>
  <si>
    <t>TXN-100103</t>
  </si>
  <si>
    <t>TXN-100104</t>
  </si>
  <si>
    <t>TXN-100105</t>
  </si>
  <si>
    <t>TXN-100106</t>
  </si>
  <si>
    <t>E-012</t>
  </si>
  <si>
    <t>TXN-100107</t>
  </si>
  <si>
    <t>TXN-100108</t>
  </si>
  <si>
    <t>TXN-100109</t>
  </si>
  <si>
    <t>TXN-100110</t>
  </si>
  <si>
    <t>TXN-100111</t>
  </si>
  <si>
    <t>TXN-100112</t>
  </si>
  <si>
    <t>TXN-100113</t>
  </si>
  <si>
    <t>S-010</t>
  </si>
  <si>
    <t>TXN-100114</t>
  </si>
  <si>
    <t>TXN-100115</t>
  </si>
  <si>
    <t>TXN-100116</t>
  </si>
  <si>
    <t>Throw Pillow</t>
  </si>
  <si>
    <t>TXN-100117</t>
  </si>
  <si>
    <t>TXN-100118</t>
  </si>
  <si>
    <t>S-015</t>
  </si>
  <si>
    <t>TXN-100119</t>
  </si>
  <si>
    <t>TXN-100120</t>
  </si>
  <si>
    <t>TXN-100121</t>
  </si>
  <si>
    <t>TXN-100122</t>
  </si>
  <si>
    <t>S-014</t>
  </si>
  <si>
    <t>TXN-100123</t>
  </si>
  <si>
    <t>TXN-100124</t>
  </si>
  <si>
    <t>TXN-100125</t>
  </si>
  <si>
    <t>TXN-100126</t>
  </si>
  <si>
    <t>Granola Pack</t>
  </si>
  <si>
    <t>TXN-100127</t>
  </si>
  <si>
    <t>W-001</t>
  </si>
  <si>
    <t>TXN-100128</t>
  </si>
  <si>
    <t>N-009</t>
  </si>
  <si>
    <t>TXN-100129</t>
  </si>
  <si>
    <t>TXN-100130</t>
  </si>
  <si>
    <t>TXN-100131</t>
  </si>
  <si>
    <t>TXN-100132</t>
  </si>
  <si>
    <t>TXN-100133</t>
  </si>
  <si>
    <t>TXN-100134</t>
  </si>
  <si>
    <t>TXN-100135</t>
  </si>
  <si>
    <t>TXN-100136</t>
  </si>
  <si>
    <t>S-004</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</si>
  <si>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</si>
  <si>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</si>
  <si>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</si>
  <si>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</si>
  <si>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</si>
  <si>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</si>
  <si>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</si>
  <si>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</si>
  <si>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</si>
  <si>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</si>
  <si>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</si>
  <si>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</si>
  <si>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</si>
  <si>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</si>
  <si>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</si>
  <si>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</si>
  <si>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</si>
  <si>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</si>
  <si>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</si>
  <si>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</si>
  <si>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S-013</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</si>
  <si>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</si>
  <si>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</si>
  <si>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</si>
  <si>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</si>
  <si>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</si>
  <si>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</si>
  <si>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</si>
  <si>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</si>
  <si>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</si>
  <si>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</si>
  <si>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</si>
  <si>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</si>
  <si>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</si>
  <si>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</si>
  <si>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</si>
  <si>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</si>
  <si>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</si>
  <si>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</si>
  <si>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</si>
  <si>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</si>
  <si>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</si>
  <si>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</si>
  <si>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</si>
  <si>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</si>
  <si>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</si>
  <si>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</si>
  <si>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</si>
  <si>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</si>
  <si>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</si>
  <si>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</si>
  <si>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</si>
  <si>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</si>
  <si>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</si>
  <si>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</si>
  <si>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</si>
  <si>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</si>
  <si>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</si>
  <si>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</si>
  <si>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</si>
  <si>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</si>
  <si>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</si>
  <si>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</si>
  <si>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</si>
  <si>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</si>
  <si>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</si>
  <si>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</si>
  <si>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</si>
  <si>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</si>
  <si>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</si>
  <si>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</si>
  <si>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</si>
  <si>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</si>
  <si>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</si>
  <si>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</si>
  <si>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</si>
  <si>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</si>
  <si>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</si>
  <si>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</si>
  <si>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</si>
  <si>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</si>
  <si>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</si>
  <si>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</si>
  <si>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</si>
  <si>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</si>
  <si>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</si>
  <si>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</si>
  <si>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</si>
  <si>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</si>
  <si>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</si>
  <si>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E-005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</si>
  <si>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</si>
  <si>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</si>
  <si>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</si>
  <si>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</si>
  <si>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</si>
  <si>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</si>
  <si>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</si>
  <si>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</si>
  <si>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</si>
  <si>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</si>
  <si>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</si>
  <si>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</si>
  <si>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</si>
  <si>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</si>
  <si>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</si>
  <si>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</si>
  <si>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</si>
  <si>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</si>
  <si>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</si>
  <si>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</si>
  <si>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</si>
  <si>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</si>
  <si>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</si>
  <si>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</si>
  <si>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</si>
  <si>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</si>
  <si>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</si>
  <si>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</si>
  <si>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</si>
  <si>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</si>
  <si>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</si>
  <si>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</si>
  <si>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</si>
  <si>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</si>
  <si>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</si>
  <si>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</si>
  <si>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</si>
  <si>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</si>
  <si>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</si>
  <si>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</si>
  <si>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</si>
  <si>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</si>
  <si>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</si>
  <si>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</si>
  <si>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</si>
  <si>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</si>
  <si>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</si>
  <si>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</si>
  <si>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</si>
  <si>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</si>
  <si>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</si>
  <si>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</si>
  <si>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</si>
  <si>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</si>
  <si>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</si>
  <si>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</si>
  <si>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W-013</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</si>
  <si>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</si>
  <si>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</si>
  <si>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</si>
  <si>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</si>
  <si>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</si>
  <si>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</si>
  <si>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</si>
  <si>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</si>
  <si>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</si>
  <si>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</si>
  <si>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</si>
  <si>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</si>
  <si>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</si>
  <si>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</si>
  <si>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</si>
  <si>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</si>
  <si>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</si>
  <si>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</si>
  <si>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</si>
  <si>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</si>
  <si>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</si>
  <si>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</si>
  <si>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</si>
  <si>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</si>
  <si>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</si>
  <si>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</si>
  <si>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</si>
  <si>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</si>
  <si>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</si>
  <si>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</si>
  <si>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</si>
  <si>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</si>
  <si>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</si>
  <si>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</si>
  <si>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</si>
  <si>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</si>
  <si>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</si>
  <si>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</si>
  <si>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</si>
  <si>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</si>
  <si>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</si>
  <si>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</si>
  <si>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</si>
  <si>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</si>
  <si>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</si>
  <si>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</si>
  <si>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</si>
  <si>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</si>
  <si>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</si>
  <si>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</si>
  <si>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</si>
  <si>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</si>
  <si>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</si>
  <si>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</si>
  <si>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</si>
  <si>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</si>
  <si>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</si>
  <si>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</si>
  <si>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</si>
  <si>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</si>
  <si>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</si>
  <si>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</si>
  <si>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</si>
  <si>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</si>
  <si>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</si>
  <si>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</si>
  <si>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</si>
  <si>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</si>
  <si>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</si>
  <si>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</si>
  <si>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</si>
  <si>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</si>
  <si>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</si>
  <si>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</si>
  <si>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</si>
  <si>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</si>
  <si>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</si>
  <si>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</si>
  <si>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</si>
  <si>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</si>
  <si>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</si>
  <si>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</si>
  <si>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</si>
  <si>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</si>
  <si>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</si>
  <si>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</si>
  <si>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</si>
  <si>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</si>
  <si>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</si>
  <si>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</si>
  <si>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</si>
  <si>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</si>
  <si>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</si>
  <si>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</si>
  <si>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</si>
  <si>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</si>
  <si>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</si>
  <si>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</si>
  <si>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</si>
  <si>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</si>
  <si>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</si>
  <si>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</si>
  <si>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</si>
  <si>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</si>
  <si>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</si>
  <si>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</si>
  <si>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</si>
  <si>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</si>
  <si>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</si>
  <si>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</si>
  <si>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</si>
  <si>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</si>
  <si>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</si>
  <si>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</si>
  <si>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</si>
  <si>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</si>
  <si>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</si>
  <si>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</si>
  <si>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</si>
  <si>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</si>
  <si>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</si>
  <si>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</si>
  <si>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</si>
  <si>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</si>
  <si>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</si>
  <si>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</si>
  <si>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</si>
  <si>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</si>
  <si>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</si>
  <si>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</si>
  <si>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</si>
  <si>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</si>
  <si>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</si>
  <si>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</si>
  <si>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</si>
  <si>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</si>
  <si>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</si>
  <si>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</si>
  <si>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</si>
  <si>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</si>
  <si>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</si>
  <si>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</si>
  <si>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E-008</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</si>
  <si>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</si>
  <si>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</si>
  <si>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</si>
  <si>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</si>
  <si>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</si>
  <si>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</si>
  <si>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</si>
  <si>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</si>
  <si>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</si>
  <si>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</si>
  <si>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</si>
  <si>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</si>
  <si>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</si>
  <si>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</si>
  <si>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</si>
  <si>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</si>
  <si>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</si>
  <si>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</si>
  <si>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</si>
  <si>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</si>
  <si>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</si>
  <si>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</si>
  <si>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</si>
  <si>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</si>
  <si>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</si>
  <si>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</si>
  <si>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</si>
  <si>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</si>
  <si>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</si>
  <si>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</si>
  <si>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</si>
  <si>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</si>
  <si>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</si>
  <si>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</si>
  <si>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</si>
  <si>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</si>
  <si>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</si>
  <si>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</si>
  <si>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</si>
  <si>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</si>
  <si>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</si>
  <si>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</si>
  <si>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</si>
  <si>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</si>
  <si>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</si>
  <si>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</si>
  <si>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</si>
  <si>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</si>
  <si>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</si>
  <si>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</si>
  <si>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</si>
  <si>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</si>
  <si>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</si>
  <si>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</si>
  <si>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</si>
  <si>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</si>
  <si>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</si>
  <si>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</si>
  <si>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</si>
  <si>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</si>
  <si>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</si>
  <si>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</si>
  <si>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</si>
  <si>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</si>
  <si>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</si>
  <si>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</si>
  <si>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</si>
  <si>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</si>
  <si>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</si>
  <si>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</si>
  <si>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</si>
  <si>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</si>
  <si>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</si>
  <si>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</si>
  <si>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</si>
  <si>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</si>
  <si>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</si>
  <si>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</si>
  <si>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</si>
  <si>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</si>
  <si>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</si>
  <si>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</si>
  <si>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</si>
  <si>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</si>
  <si>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</si>
  <si>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</si>
  <si>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</si>
  <si>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</si>
  <si>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</si>
  <si>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</si>
  <si>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</si>
  <si>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</si>
  <si>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</si>
  <si>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</si>
  <si>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</si>
  <si>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</si>
  <si>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</si>
  <si>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</si>
  <si>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</si>
  <si>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</si>
  <si>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</si>
  <si>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</si>
  <si>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</si>
  <si>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</si>
  <si>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</si>
  <si>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</si>
  <si>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</si>
  <si>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</si>
  <si>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</si>
  <si>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</si>
  <si>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</si>
  <si>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</si>
  <si>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</si>
  <si>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</si>
  <si>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</si>
  <si>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</si>
  <si>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</si>
  <si>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</si>
  <si>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</si>
  <si>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</si>
  <si>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</si>
  <si>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</si>
  <si>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</si>
  <si>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</si>
  <si>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</si>
  <si>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</si>
  <si>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</si>
  <si>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</si>
  <si>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</si>
  <si>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</si>
  <si>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</si>
  <si>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</si>
  <si>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</si>
  <si>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</si>
  <si>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</si>
  <si>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</si>
  <si>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</si>
  <si>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</si>
  <si>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</si>
  <si>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</si>
  <si>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</si>
  <si>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</si>
  <si>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</si>
  <si>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</si>
  <si>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</si>
  <si>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</si>
  <si>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</si>
  <si>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</si>
  <si>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</si>
  <si>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</si>
  <si>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</si>
  <si>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</si>
  <si>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</si>
  <si>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</si>
  <si>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</si>
  <si>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</si>
  <si>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</si>
  <si>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</si>
  <si>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</si>
  <si>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</si>
  <si>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</si>
  <si>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</si>
  <si>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</si>
  <si>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</si>
  <si>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</si>
  <si>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</si>
  <si>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</si>
  <si>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</si>
  <si>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</si>
  <si>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</si>
  <si>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</si>
  <si>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</si>
  <si>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</si>
  <si>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</si>
  <si>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</si>
  <si>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</si>
  <si>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</si>
  <si>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</si>
  <si>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</si>
  <si>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</si>
  <si>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</si>
  <si>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</si>
  <si>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</si>
  <si>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</si>
  <si>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</si>
  <si>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</si>
  <si>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</si>
  <si>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</si>
  <si>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</si>
  <si>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</si>
  <si>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</si>
  <si>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</si>
  <si>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</si>
  <si>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</si>
  <si>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</si>
  <si>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</si>
  <si>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</si>
  <si>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</si>
  <si>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</si>
  <si>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</si>
  <si>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</si>
  <si>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</si>
  <si>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</si>
  <si>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</si>
  <si>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</si>
  <si>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</si>
  <si>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</si>
  <si>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</si>
  <si>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</si>
  <si>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</si>
  <si>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</si>
  <si>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</si>
  <si>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</si>
  <si>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</si>
  <si>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</si>
  <si>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</si>
  <si>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</si>
  <si>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</si>
  <si>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</si>
  <si>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</si>
  <si>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</si>
  <si>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</si>
  <si>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</si>
  <si>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</si>
  <si>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</si>
  <si>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</si>
  <si>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</si>
  <si>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</si>
  <si>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</si>
  <si>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</si>
  <si>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</si>
  <si>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</si>
  <si>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</si>
  <si>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</si>
  <si>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</si>
  <si>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</si>
  <si>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</si>
  <si>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</si>
  <si>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</si>
  <si>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</si>
  <si>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</si>
  <si>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</si>
  <si>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</si>
  <si>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</si>
  <si>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</si>
  <si>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</si>
  <si>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</si>
  <si>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</si>
  <si>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</si>
  <si>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</si>
  <si>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</si>
  <si>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</si>
  <si>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</si>
  <si>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</si>
  <si>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</si>
  <si>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</si>
  <si>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</si>
  <si>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</si>
  <si>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</si>
  <si>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</si>
  <si>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</si>
  <si>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</si>
  <si>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</si>
  <si>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</si>
  <si>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</si>
  <si>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</si>
  <si>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</si>
  <si>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</si>
  <si>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</si>
  <si>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</si>
  <si>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</si>
  <si>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</si>
  <si>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</si>
  <si>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</si>
  <si>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</si>
  <si>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</si>
  <si>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</si>
  <si>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</si>
  <si>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</si>
  <si>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</si>
  <si>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</si>
  <si>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</si>
  <si>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</si>
  <si>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</si>
  <si>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</si>
  <si>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</si>
  <si>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</si>
  <si>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</si>
  <si>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</si>
  <si>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</si>
  <si>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</si>
  <si>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</si>
  <si>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</si>
  <si>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</si>
  <si>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</si>
  <si>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</si>
  <si>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</si>
  <si>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</si>
  <si>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</si>
  <si>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</si>
  <si>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</si>
  <si>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</si>
  <si>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</si>
  <si>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</si>
  <si>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</si>
  <si>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</si>
  <si>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</si>
  <si>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</si>
  <si>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</si>
  <si>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</si>
  <si>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</si>
  <si>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</si>
  <si>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</si>
  <si>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</si>
  <si>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</si>
  <si>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</si>
  <si>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</si>
  <si>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</si>
  <si>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</si>
  <si>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</si>
  <si>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</si>
  <si>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</si>
  <si>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</si>
  <si>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</si>
  <si>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</si>
  <si>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</si>
  <si>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</si>
  <si>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</si>
  <si>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</si>
  <si>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</si>
  <si>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</si>
  <si>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</si>
  <si>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</si>
  <si>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</si>
  <si>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</si>
  <si>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</si>
  <si>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</si>
  <si>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</si>
  <si>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</si>
  <si>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</si>
  <si>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</si>
  <si>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</si>
  <si>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</si>
  <si>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</si>
  <si>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</si>
  <si>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</si>
  <si>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</si>
  <si>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</si>
  <si>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</si>
  <si>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</si>
  <si>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</si>
  <si>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</si>
  <si>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</si>
  <si>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</si>
  <si>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</si>
  <si>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</si>
  <si>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</si>
  <si>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</si>
  <si>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</si>
  <si>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</si>
  <si>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</si>
  <si>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</si>
  <si>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</si>
  <si>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</si>
  <si>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</si>
  <si>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</si>
  <si>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</si>
  <si>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</si>
  <si>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</si>
  <si>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</si>
  <si>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</si>
  <si>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</si>
  <si>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</si>
  <si>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</si>
  <si>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</si>
  <si>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</si>
  <si>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</si>
  <si>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</si>
  <si>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</si>
  <si>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</si>
  <si>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</si>
  <si>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</si>
  <si>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</si>
  <si>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</si>
  <si>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</si>
  <si>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</si>
  <si>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</si>
  <si>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</si>
  <si>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</si>
  <si>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</si>
  <si>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</si>
  <si>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</si>
  <si>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</si>
  <si>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</si>
  <si>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</si>
  <si>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</si>
  <si>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</si>
  <si>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</si>
  <si>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</si>
  <si>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</si>
  <si>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</si>
  <si>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</si>
  <si>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</si>
  <si>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</si>
  <si>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</si>
  <si>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</si>
  <si>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</si>
  <si>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</si>
  <si>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</si>
  <si>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</si>
  <si>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</si>
  <si>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</si>
  <si>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</si>
  <si>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</si>
  <si>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</si>
  <si>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</si>
  <si>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</si>
  <si>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</si>
  <si>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</si>
  <si>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</si>
  <si>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</si>
  <si>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</si>
  <si>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</si>
  <si>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</si>
  <si>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</si>
  <si>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</si>
  <si>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</si>
  <si>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</si>
  <si>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</si>
  <si>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</si>
  <si>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</si>
  <si>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</si>
  <si>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</si>
  <si>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</si>
  <si>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</si>
  <si>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</si>
  <si>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</si>
  <si>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</si>
  <si>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</si>
  <si>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</si>
  <si>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</si>
  <si>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</si>
  <si>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</si>
  <si>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</si>
  <si>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</si>
  <si>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</si>
  <si>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</si>
  <si>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</si>
  <si>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</si>
  <si>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</si>
  <si>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</si>
  <si>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</si>
  <si>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</si>
  <si>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</si>
  <si>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</si>
  <si>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</si>
  <si>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</si>
  <si>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</si>
  <si>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</si>
  <si>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</si>
  <si>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</si>
  <si>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</si>
  <si>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</si>
  <si>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</si>
  <si>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</si>
  <si>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</si>
  <si>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</si>
  <si>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</si>
  <si>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</si>
  <si>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</si>
  <si>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</si>
  <si>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</si>
  <si>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</si>
  <si>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</si>
  <si>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</si>
  <si>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</si>
  <si>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</si>
  <si>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</si>
  <si>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</si>
  <si>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</si>
  <si>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</si>
  <si>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</si>
  <si>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</si>
  <si>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</si>
  <si>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</si>
  <si>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</si>
  <si>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</si>
  <si>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</si>
  <si>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</si>
  <si>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</si>
  <si>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</si>
  <si>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</si>
  <si>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</si>
  <si>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</si>
  <si>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</si>
  <si>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</si>
  <si>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</si>
  <si>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</si>
  <si>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</si>
  <si>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</si>
  <si>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</si>
  <si>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</si>
  <si>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</si>
  <si>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</si>
  <si>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</si>
  <si>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</si>
  <si>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</si>
  <si>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</si>
  <si>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</si>
  <si>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</si>
  <si>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</si>
  <si>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</si>
  <si>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</si>
  <si>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</si>
  <si>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</si>
  <si>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</si>
  <si>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</si>
  <si>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</si>
  <si>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</si>
  <si>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</si>
  <si>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</si>
  <si>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</si>
  <si>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</si>
  <si>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</si>
  <si>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</si>
  <si>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</si>
  <si>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</si>
  <si>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</si>
  <si>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</si>
  <si>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</si>
  <si>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</si>
  <si>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</si>
  <si>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</si>
  <si>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</si>
  <si>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</si>
  <si>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</si>
  <si>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</si>
  <si>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</si>
  <si>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</si>
  <si>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</si>
  <si>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</si>
  <si>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</si>
  <si>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</si>
  <si>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</si>
  <si>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</si>
  <si>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</si>
  <si>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</si>
  <si>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</si>
  <si>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</si>
  <si>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</si>
  <si>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</si>
  <si>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</si>
  <si>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</si>
  <si>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</si>
  <si>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</si>
  <si>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</si>
  <si>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</si>
  <si>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</si>
  <si>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</si>
  <si>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</si>
  <si>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</si>
  <si>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</si>
  <si>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</si>
  <si>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</si>
  <si>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</si>
  <si>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</si>
  <si>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</si>
  <si>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</si>
  <si>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</si>
  <si>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</si>
  <si>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</si>
  <si>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</si>
  <si>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</si>
  <si>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</si>
  <si>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</si>
  <si>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</si>
  <si>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</si>
  <si>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</si>
  <si>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</si>
  <si>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</si>
  <si>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</si>
  <si>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</si>
  <si>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</si>
  <si>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</si>
  <si>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</si>
  <si>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</si>
  <si>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</si>
  <si>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</si>
  <si>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</si>
  <si>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</si>
  <si>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</si>
  <si>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</si>
  <si>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</si>
  <si>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</si>
  <si>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</si>
  <si>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</si>
  <si>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</si>
  <si>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</si>
  <si>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</si>
  <si>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</si>
  <si>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</si>
  <si>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</si>
  <si>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</si>
  <si>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</si>
  <si>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</si>
  <si>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</si>
  <si>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</si>
  <si>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</si>
  <si>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</si>
  <si>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</si>
  <si>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</si>
  <si>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</si>
  <si>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</si>
  <si>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</si>
  <si>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</si>
  <si>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</si>
  <si>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</si>
  <si>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</si>
  <si>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</si>
  <si>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</si>
  <si>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</si>
  <si>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</si>
  <si>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</si>
  <si>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</si>
  <si>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</si>
  <si>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</si>
  <si>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</si>
  <si>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</si>
  <si>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</si>
  <si>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</si>
  <si>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</si>
  <si>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</si>
  <si>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</si>
  <si>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</si>
  <si>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</si>
  <si>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</si>
  <si>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</si>
  <si>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</si>
  <si>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</si>
  <si>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</si>
  <si>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</si>
  <si>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</si>
  <si>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</si>
  <si>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</si>
  <si>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</si>
  <si>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</si>
  <si>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</si>
  <si>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</si>
  <si>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</si>
  <si>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</si>
  <si>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</si>
  <si>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</si>
  <si>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</si>
  <si>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</si>
  <si>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</si>
  <si>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</si>
  <si>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</si>
  <si>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</si>
  <si>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</si>
  <si>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</si>
  <si>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</si>
  <si>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</si>
  <si>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</si>
  <si>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</si>
  <si>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</si>
  <si>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</si>
  <si>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</si>
  <si>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</si>
  <si>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</si>
  <si>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</si>
  <si>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</si>
  <si>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</si>
  <si>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</si>
  <si>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</si>
  <si>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</si>
  <si>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</si>
  <si>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</si>
  <si>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</si>
  <si>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</si>
  <si>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</si>
  <si>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</si>
  <si>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</si>
  <si>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</si>
  <si>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</si>
  <si>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</si>
  <si>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</si>
  <si>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</si>
  <si>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</si>
  <si>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</si>
  <si>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</si>
  <si>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</si>
  <si>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</si>
  <si>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</si>
  <si>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</si>
  <si>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</si>
  <si>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</si>
  <si>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</si>
  <si>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</si>
  <si>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</si>
  <si>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</si>
  <si>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</si>
  <si>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</si>
  <si>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</si>
  <si>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</si>
  <si>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</si>
  <si>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</si>
  <si>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</si>
  <si>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</si>
  <si>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</si>
  <si>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</si>
  <si>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</si>
  <si>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</si>
  <si>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</si>
  <si>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</si>
  <si>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</si>
  <si>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</si>
  <si>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</si>
  <si>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</si>
  <si>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</si>
  <si>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</si>
  <si>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</si>
  <si>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</si>
  <si>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</si>
  <si>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</si>
  <si>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</si>
  <si>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</si>
  <si>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</si>
  <si>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</si>
  <si>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</si>
  <si>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</si>
  <si>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</si>
  <si>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</si>
  <si>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</si>
  <si>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</si>
  <si>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</si>
  <si>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</si>
  <si>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</si>
  <si>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</si>
  <si>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</si>
  <si>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</si>
  <si>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</si>
  <si>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</si>
  <si>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</si>
  <si>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</si>
  <si>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</si>
  <si>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</si>
  <si>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</si>
  <si>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</si>
  <si>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</si>
  <si>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</si>
  <si>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</si>
  <si>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</si>
  <si>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</si>
  <si>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</si>
  <si>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</si>
  <si>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</si>
  <si>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</si>
  <si>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</si>
  <si>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</si>
  <si>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</si>
  <si>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</si>
  <si>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</si>
  <si>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</si>
  <si>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</si>
  <si>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</si>
  <si>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</si>
  <si>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</si>
  <si>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</si>
  <si>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</si>
  <si>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</si>
  <si>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</si>
  <si>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</si>
  <si>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</si>
  <si>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</si>
  <si>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</si>
  <si>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</si>
  <si>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</si>
  <si>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</si>
  <si>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</si>
  <si>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</si>
  <si>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</si>
  <si>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</si>
  <si>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</si>
  <si>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</si>
  <si>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</si>
  <si>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</si>
  <si>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</si>
  <si>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</si>
  <si>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</si>
  <si>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</si>
  <si>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</si>
  <si>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</si>
  <si>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</si>
  <si>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</si>
  <si>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</si>
  <si>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</si>
  <si>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</si>
  <si>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</si>
  <si>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</si>
  <si>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</si>
  <si>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</si>
  <si>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</si>
  <si>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</si>
  <si>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</si>
  <si>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</si>
  <si>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</si>
  <si>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</si>
  <si>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</si>
  <si>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</si>
  <si>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</si>
  <si>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</si>
  <si>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</si>
  <si>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</si>
  <si>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</si>
  <si>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</si>
  <si>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</si>
  <si>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</si>
  <si>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</si>
  <si>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</si>
  <si>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</si>
  <si>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</si>
  <si>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</si>
  <si>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</si>
  <si>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</si>
  <si>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</si>
  <si>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</si>
  <si>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</si>
  <si>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</si>
  <si>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</si>
  <si>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</si>
  <si>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</si>
  <si>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</si>
  <si>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</si>
  <si>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</si>
  <si>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</si>
  <si>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</si>
  <si>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</si>
  <si>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</si>
  <si>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</si>
  <si>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</si>
  <si>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</si>
  <si>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</si>
  <si>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</si>
  <si>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</si>
  <si>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</si>
  <si>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</si>
  <si>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</si>
  <si>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</si>
  <si>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</si>
  <si>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</si>
  <si>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</si>
  <si>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</si>
  <si>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</si>
  <si>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</si>
  <si>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</si>
  <si>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</si>
  <si>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</si>
  <si>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</si>
  <si>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</si>
  <si>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</si>
  <si>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</si>
  <si>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</si>
  <si>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</si>
  <si>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</si>
  <si>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</si>
  <si>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</si>
  <si>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</si>
  <si>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</si>
  <si>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</si>
  <si>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</si>
  <si>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</si>
  <si>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</si>
  <si>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</si>
  <si>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</si>
  <si>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</si>
  <si>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</si>
  <si>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</si>
  <si>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</si>
  <si>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</si>
  <si>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</si>
  <si>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</si>
  <si>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</si>
  <si>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</si>
  <si>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</si>
  <si>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</si>
  <si>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</si>
  <si>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</si>
  <si>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</si>
  <si>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</si>
  <si>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</si>
  <si>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</si>
  <si>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</si>
  <si>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</si>
  <si>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</si>
  <si>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</si>
  <si>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</si>
  <si>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</si>
  <si>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</si>
  <si>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</si>
  <si>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</si>
  <si>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</si>
  <si>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</si>
  <si>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</si>
  <si>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</si>
  <si>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</si>
  <si>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</si>
  <si>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</si>
  <si>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</si>
  <si>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</si>
  <si>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</si>
  <si>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</si>
  <si>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</si>
  <si>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</si>
  <si>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</si>
  <si>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</si>
  <si>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</si>
  <si>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</si>
  <si>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</si>
  <si>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</si>
  <si>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</si>
  <si>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</si>
  <si>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</si>
  <si>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</si>
  <si>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</si>
  <si>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</si>
  <si>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</si>
  <si>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</si>
  <si>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</si>
  <si>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</si>
  <si>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</si>
  <si>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</si>
  <si>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</si>
  <si>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</si>
  <si>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</si>
  <si>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</si>
  <si>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</si>
  <si>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</si>
  <si>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</si>
  <si>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</si>
  <si>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</si>
  <si>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</si>
  <si>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</si>
  <si>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</si>
  <si>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</si>
  <si>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</si>
  <si>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</si>
  <si>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</si>
  <si>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</si>
  <si>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</si>
  <si>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</si>
  <si>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</si>
  <si>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</si>
  <si>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</si>
  <si>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</si>
  <si>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</si>
  <si>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</si>
  <si>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</si>
  <si>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</si>
  <si>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</si>
  <si>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</si>
  <si>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</si>
  <si>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</si>
  <si>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</si>
  <si>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</si>
  <si>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</si>
  <si>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</si>
  <si>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</si>
  <si>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</si>
  <si>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</si>
  <si>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</si>
  <si>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</si>
  <si>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</si>
  <si>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</si>
  <si>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</si>
  <si>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</si>
  <si>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</si>
  <si>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</si>
  <si>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</si>
  <si>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</si>
  <si>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</si>
  <si>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</si>
  <si>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</si>
  <si>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</si>
  <si>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</si>
  <si>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</si>
  <si>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</si>
  <si>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</si>
  <si>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</si>
  <si>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</si>
  <si>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</si>
  <si>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</si>
  <si>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</si>
  <si>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</si>
  <si>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</si>
  <si>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</si>
  <si>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</si>
  <si>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</si>
  <si>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</si>
  <si>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</si>
  <si>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</si>
  <si>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</si>
  <si>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</si>
  <si>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</si>
  <si>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</si>
  <si>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</si>
  <si>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</si>
  <si>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</si>
  <si>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</si>
  <si>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</si>
  <si>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</si>
  <si>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</si>
  <si>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</si>
  <si>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</si>
  <si>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</si>
  <si>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</si>
  <si>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</si>
  <si>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</si>
  <si>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</si>
  <si>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</si>
  <si>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</si>
  <si>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</si>
  <si>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</si>
  <si>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</si>
  <si>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</si>
  <si>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</si>
  <si>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</si>
  <si>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</si>
  <si>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</si>
  <si>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</si>
  <si>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</si>
  <si>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</si>
  <si>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</si>
  <si>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</si>
  <si>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</si>
  <si>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</si>
  <si>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</si>
  <si>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</si>
  <si>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</si>
  <si>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</si>
  <si>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</si>
  <si>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</si>
  <si>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</si>
  <si>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</si>
  <si>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</si>
  <si>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</si>
  <si>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</si>
  <si>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</si>
  <si>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</si>
  <si>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</si>
  <si>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</si>
  <si>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</si>
  <si>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</si>
  <si>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</si>
  <si>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</si>
  <si>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</si>
  <si>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</si>
  <si>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</si>
  <si>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</si>
  <si>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</si>
  <si>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</si>
  <si>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</si>
  <si>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</si>
  <si>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</si>
  <si>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</si>
  <si>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</si>
  <si>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</si>
  <si>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</si>
  <si>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</si>
  <si>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</si>
  <si>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</si>
  <si>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</si>
  <si>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</si>
  <si>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</si>
  <si>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</si>
  <si>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</si>
  <si>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</si>
  <si>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</si>
  <si>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</si>
  <si>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</si>
  <si>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</si>
  <si>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</si>
  <si>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</si>
  <si>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</si>
  <si>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</si>
  <si>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</si>
  <si>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</si>
  <si>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</si>
  <si>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</si>
  <si>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</si>
  <si>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</si>
  <si>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</si>
  <si>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</si>
  <si>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</si>
  <si>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</si>
  <si>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</si>
  <si>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</si>
  <si>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</si>
  <si>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</si>
  <si>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</si>
  <si>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</si>
  <si>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</si>
  <si>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</si>
  <si>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</si>
  <si>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</si>
  <si>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</si>
  <si>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</si>
  <si>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</si>
  <si>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</si>
  <si>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</si>
  <si>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</si>
  <si>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</si>
  <si>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</si>
  <si>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</si>
  <si>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</si>
  <si>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</si>
  <si>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</si>
  <si>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</si>
  <si>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</si>
  <si>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</si>
  <si>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</si>
  <si>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</si>
  <si>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</si>
  <si>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</si>
  <si>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</si>
  <si>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</si>
  <si>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</si>
  <si>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</si>
  <si>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</si>
  <si>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</si>
  <si>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</si>
  <si>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</si>
  <si>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</si>
  <si>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</si>
  <si>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</si>
  <si>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</si>
  <si>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</si>
  <si>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</si>
  <si>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</si>
  <si>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</si>
  <si>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</si>
  <si>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</si>
  <si>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</si>
  <si>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</si>
  <si>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</si>
  <si>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</si>
  <si>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</si>
  <si>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</si>
  <si>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</si>
  <si>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</si>
  <si>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</si>
  <si>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</si>
  <si>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</si>
  <si>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</si>
  <si>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</si>
  <si>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</si>
  <si>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</si>
  <si>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</si>
  <si>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</si>
  <si>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</si>
  <si>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</si>
  <si>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</si>
  <si>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</si>
  <si>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</si>
  <si>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</si>
  <si>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</si>
  <si>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</si>
  <si>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</si>
  <si>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</si>
  <si>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</si>
  <si>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</si>
  <si>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</si>
  <si>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</si>
  <si>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</si>
  <si>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</si>
  <si>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</si>
  <si>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</si>
  <si>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</si>
  <si>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</si>
  <si>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</si>
  <si>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</si>
  <si>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</si>
  <si>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</si>
  <si>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</si>
  <si>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</si>
  <si>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</si>
  <si>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</si>
  <si>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</si>
  <si>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</si>
  <si>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</si>
  <si>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</si>
  <si>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</si>
  <si>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</si>
  <si>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</si>
  <si>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</si>
  <si>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</si>
  <si>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</si>
  <si>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</si>
  <si>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</si>
  <si>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</si>
  <si>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</si>
  <si>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</si>
  <si>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</si>
  <si>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</si>
  <si>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</si>
  <si>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</si>
  <si>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</si>
  <si>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</si>
  <si>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</si>
  <si>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</si>
  <si>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</si>
  <si>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</si>
  <si>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</si>
  <si>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</si>
  <si>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</si>
  <si>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</si>
  <si>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</si>
  <si>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</si>
  <si>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</si>
  <si>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</si>
  <si>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</si>
  <si>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</si>
  <si>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</si>
  <si>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</si>
  <si>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</si>
  <si>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</si>
  <si>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</si>
  <si>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</si>
  <si>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</si>
  <si>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</si>
  <si>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</si>
  <si>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</si>
  <si>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</si>
  <si>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</si>
  <si>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</si>
  <si>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</si>
  <si>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</si>
  <si>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</si>
  <si>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</si>
  <si>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</si>
  <si>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</si>
  <si>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</si>
  <si>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</si>
  <si>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</si>
  <si>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</si>
  <si>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</si>
  <si>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</si>
  <si>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</si>
  <si>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</si>
  <si>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</si>
  <si>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</si>
  <si>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</si>
  <si>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</si>
  <si>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</si>
  <si>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</si>
  <si>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</si>
  <si>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</si>
  <si>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</si>
  <si>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</si>
  <si>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</si>
  <si>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</si>
  <si>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</si>
  <si>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</si>
  <si>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</si>
  <si>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</si>
  <si>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</si>
  <si>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</si>
  <si>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</si>
  <si>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</si>
  <si>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</si>
  <si>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</si>
  <si>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</si>
  <si>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</si>
  <si>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</si>
  <si>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</si>
  <si>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</si>
  <si>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</si>
  <si>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</si>
  <si>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</si>
  <si>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</si>
  <si>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</si>
  <si>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</si>
  <si>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</si>
  <si>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</si>
  <si>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</si>
  <si>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</si>
  <si>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</si>
  <si>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</si>
  <si>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</si>
  <si>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</si>
  <si>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</si>
  <si>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</si>
  <si>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</si>
  <si>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</si>
  <si>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</si>
  <si>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</si>
  <si>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</si>
  <si>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</si>
  <si>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</si>
  <si>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</si>
  <si>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</si>
  <si>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</si>
  <si>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</si>
  <si>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</si>
  <si>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</si>
  <si>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</si>
  <si>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</si>
  <si>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</si>
  <si>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</si>
  <si>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</si>
  <si>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</si>
  <si>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</si>
  <si>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</si>
  <si>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</si>
  <si>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</si>
  <si>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</si>
  <si>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</si>
  <si>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</si>
  <si>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</si>
  <si>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</si>
  <si>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</si>
  <si>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</si>
  <si>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</si>
  <si>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</si>
  <si>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</si>
  <si>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</si>
  <si>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</si>
  <si>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</si>
  <si>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</si>
  <si>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</si>
  <si>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</si>
  <si>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</si>
  <si>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</si>
  <si>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</si>
  <si>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</si>
  <si>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</si>
  <si>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</si>
  <si>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</si>
  <si>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</si>
  <si>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</si>
  <si>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</si>
  <si>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</si>
  <si>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</si>
  <si>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</si>
  <si>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</si>
  <si>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</si>
  <si>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</si>
  <si>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</si>
  <si>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</si>
  <si>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</si>
  <si>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</si>
  <si>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</si>
  <si>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</si>
  <si>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</si>
  <si>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</si>
  <si>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</si>
  <si>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</si>
  <si>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</si>
  <si>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</si>
  <si>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</si>
  <si>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</si>
  <si>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</si>
  <si>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</si>
  <si>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</si>
  <si>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</si>
  <si>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</si>
  <si>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</si>
  <si>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</si>
  <si>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</si>
  <si>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</si>
  <si>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</si>
  <si>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</si>
  <si>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</si>
  <si>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</si>
  <si>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</si>
  <si>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</si>
  <si>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</si>
  <si>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</si>
  <si>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</si>
  <si>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</si>
  <si>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</si>
  <si>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</si>
  <si>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</si>
  <si>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</si>
  <si>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</si>
  <si>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</si>
  <si>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</si>
  <si>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</si>
  <si>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</si>
  <si>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</si>
  <si>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</si>
  <si>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</si>
  <si>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</si>
  <si>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</si>
  <si>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</si>
  <si>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</si>
  <si>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</si>
  <si>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</si>
  <si>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</si>
  <si>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</si>
  <si>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</si>
  <si>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</si>
  <si>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</si>
  <si>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</si>
  <si>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</si>
  <si>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</si>
  <si>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</si>
  <si>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</si>
  <si>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</si>
  <si>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</si>
  <si>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</si>
  <si>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</si>
  <si>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</si>
  <si>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</si>
  <si>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</si>
  <si>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</si>
  <si>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</si>
  <si>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</si>
  <si>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</si>
  <si>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</si>
  <si>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</si>
  <si>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</si>
  <si>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</si>
  <si>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</si>
  <si>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</si>
  <si>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</si>
  <si>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</si>
  <si>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</si>
  <si>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</si>
  <si>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</si>
  <si>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</si>
  <si>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</si>
  <si>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</si>
  <si>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</si>
  <si>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</si>
  <si>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</si>
  <si>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</si>
  <si>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</si>
  <si>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</si>
  <si>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</si>
  <si>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</si>
  <si>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</si>
  <si>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</si>
  <si>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</si>
  <si>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</si>
  <si>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</si>
  <si>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</si>
  <si>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</si>
  <si>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</si>
  <si>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</si>
  <si>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</si>
  <si>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</si>
  <si>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</si>
  <si>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</si>
  <si>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</si>
  <si>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</si>
  <si>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</si>
  <si>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</si>
  <si>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</si>
  <si>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</si>
  <si>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</si>
  <si>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</si>
  <si>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</si>
  <si>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</si>
  <si>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</si>
  <si>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</si>
  <si>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</si>
  <si>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</si>
  <si>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</si>
  <si>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</si>
  <si>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</si>
  <si>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</si>
  <si>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</si>
  <si>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</si>
  <si>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</si>
  <si>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</si>
  <si>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</si>
  <si>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</si>
  <si>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</si>
  <si>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</si>
  <si>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</si>
  <si>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</si>
  <si>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</si>
  <si>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</si>
  <si>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</si>
  <si>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</si>
  <si>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</si>
  <si>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</si>
  <si>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</si>
  <si>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</si>
  <si>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</si>
  <si>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</si>
  <si>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</si>
  <si>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</si>
  <si>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</si>
  <si>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</si>
  <si>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</si>
  <si>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</si>
  <si>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</si>
  <si>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</si>
  <si>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</si>
  <si>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</si>
  <si>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</si>
  <si>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</si>
  <si>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</si>
  <si>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</si>
  <si>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</si>
  <si>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</si>
  <si>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</si>
  <si>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</si>
  <si>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</si>
  <si>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</si>
  <si>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</si>
  <si>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</si>
  <si>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</si>
  <si>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</si>
  <si>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</si>
  <si>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</si>
  <si>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</si>
  <si>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</si>
  <si>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</si>
  <si>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</si>
  <si>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</si>
  <si>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</si>
  <si>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</si>
  <si>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</si>
  <si>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</si>
  <si>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</si>
  <si>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</si>
  <si>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</si>
  <si>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</si>
  <si>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</si>
  <si>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</si>
  <si>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</si>
  <si>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</si>
  <si>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</si>
  <si>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</si>
  <si>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</si>
  <si>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</si>
  <si>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</si>
  <si>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</si>
  <si>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</si>
  <si>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</si>
  <si>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</si>
  <si>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</si>
  <si>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</si>
  <si>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</si>
  <si>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</si>
  <si>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</si>
  <si>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</si>
  <si>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</si>
  <si>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</si>
  <si>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</si>
  <si>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</si>
  <si>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</si>
  <si>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</si>
  <si>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</si>
  <si>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</si>
  <si>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</si>
  <si>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</si>
  <si>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</si>
  <si>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</si>
  <si>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</si>
  <si>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</si>
  <si>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</si>
  <si>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</si>
  <si>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</si>
  <si>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</si>
  <si>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</si>
  <si>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</si>
  <si>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</si>
  <si>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</si>
  <si>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</si>
  <si>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</si>
  <si>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</si>
  <si>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</si>
  <si>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</si>
  <si>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</si>
  <si>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</si>
  <si>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</si>
  <si>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</si>
  <si>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</si>
  <si>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</si>
  <si>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</si>
  <si>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</si>
  <si>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</si>
  <si>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</si>
  <si>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</si>
  <si>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</si>
  <si>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</si>
  <si>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</si>
  <si>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</si>
  <si>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</si>
  <si>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</si>
  <si>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</si>
  <si>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</si>
  <si>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</si>
  <si>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</si>
  <si>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</si>
  <si>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</si>
  <si>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</si>
  <si>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</si>
  <si>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</si>
  <si>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</si>
  <si>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</si>
  <si>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</si>
  <si>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</si>
  <si>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</si>
  <si>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</si>
  <si>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</si>
  <si>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</si>
  <si>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</si>
  <si>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</si>
  <si>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</si>
  <si>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</si>
  <si>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</si>
  <si>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</si>
  <si>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</si>
  <si>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</si>
  <si>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</si>
  <si>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</si>
  <si>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</si>
  <si>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</si>
  <si>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</si>
  <si>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</si>
  <si>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</si>
  <si>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</si>
  <si>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</si>
  <si>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</si>
  <si>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</si>
  <si>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</si>
  <si>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</si>
  <si>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</si>
  <si>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</si>
  <si>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</si>
  <si>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</si>
  <si>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</si>
  <si>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</si>
  <si>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</si>
  <si>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</si>
  <si>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</si>
  <si>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</si>
  <si>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</si>
  <si>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</si>
  <si>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</si>
  <si>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</si>
  <si>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</si>
  <si>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</si>
  <si>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</si>
  <si>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</si>
  <si>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</si>
  <si>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</si>
  <si>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</si>
  <si>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</si>
  <si>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</si>
  <si>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</si>
  <si>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</si>
  <si>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</si>
  <si>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</si>
  <si>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</si>
  <si>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</si>
  <si>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</si>
  <si>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</si>
  <si>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</si>
  <si>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</si>
  <si>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</si>
  <si>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</si>
  <si>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</si>
  <si>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</si>
  <si>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</si>
  <si>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</si>
  <si>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</si>
  <si>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</si>
  <si>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</si>
  <si>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</si>
  <si>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</si>
  <si>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</si>
  <si>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</si>
  <si>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</si>
  <si>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</si>
  <si>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</si>
  <si>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</si>
  <si>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</si>
  <si>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</si>
  <si>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</si>
  <si>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</si>
  <si>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</si>
  <si>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</si>
  <si>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</si>
  <si>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</si>
  <si>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</si>
  <si>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</si>
  <si>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</si>
  <si>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</si>
  <si>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</si>
  <si>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</si>
  <si>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</si>
  <si>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</si>
  <si>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</si>
  <si>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</si>
  <si>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</si>
  <si>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</si>
  <si>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</si>
  <si>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</si>
  <si>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</si>
  <si>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</si>
  <si>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</si>
  <si>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</si>
  <si>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</si>
  <si>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</si>
  <si>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</si>
  <si>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</si>
  <si>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</si>
  <si>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</si>
  <si>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</si>
  <si>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</si>
  <si>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</si>
  <si>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</si>
  <si>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</si>
  <si>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</si>
  <si>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</si>
  <si>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</si>
  <si>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</si>
  <si>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</si>
  <si>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</si>
  <si>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</si>
  <si>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</si>
  <si>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</si>
  <si>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</si>
  <si>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</si>
  <si>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</si>
  <si>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</si>
  <si>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</si>
  <si>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</si>
  <si>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</si>
  <si>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</si>
  <si>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</si>
  <si>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</si>
  <si>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</si>
  <si>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</si>
  <si>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</si>
  <si>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</si>
  <si>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</si>
  <si>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</si>
  <si>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</si>
  <si>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</si>
  <si>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</si>
  <si>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</si>
  <si>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</si>
  <si>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</si>
  <si>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</si>
  <si>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</si>
  <si>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</si>
  <si>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</si>
  <si>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</si>
  <si>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</si>
  <si>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</si>
  <si>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</si>
  <si>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</si>
  <si>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</si>
  <si>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</si>
  <si>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</si>
  <si>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</si>
  <si>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</si>
  <si>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</si>
  <si>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</si>
  <si>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</si>
  <si>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</si>
  <si>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</si>
  <si>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</si>
  <si>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</si>
  <si>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</si>
  <si>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</si>
  <si>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</si>
  <si>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</si>
  <si>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</si>
  <si>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</si>
  <si>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</si>
  <si>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</si>
  <si>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</si>
  <si>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</si>
  <si>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</si>
  <si>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</si>
  <si>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</si>
  <si>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</si>
  <si>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</si>
  <si>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</si>
  <si>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</si>
  <si>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</si>
  <si>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</si>
  <si>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</si>
  <si>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</si>
  <si>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</si>
  <si>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</si>
  <si>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</si>
  <si>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</si>
  <si>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</si>
  <si>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</si>
  <si>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</si>
  <si>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</si>
  <si>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</si>
  <si>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</si>
  <si>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</si>
  <si>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</si>
  <si>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</si>
  <si>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</si>
  <si>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</si>
  <si>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</si>
  <si>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</si>
  <si>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</si>
  <si>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</si>
  <si>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</si>
  <si>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</si>
  <si>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</si>
  <si>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</si>
  <si>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</si>
  <si>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</si>
  <si>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</si>
  <si>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</si>
  <si>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</si>
  <si>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</si>
  <si>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</si>
  <si>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</si>
  <si>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</si>
  <si>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</si>
  <si>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</si>
  <si>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</si>
  <si>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</si>
  <si>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</si>
  <si>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</si>
  <si>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</si>
  <si>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</si>
  <si>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</si>
  <si>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</si>
  <si>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</si>
  <si>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</si>
  <si>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</si>
  <si>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</si>
  <si>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</si>
  <si>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</si>
  <si>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</si>
  <si>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</si>
  <si>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</si>
  <si>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</si>
  <si>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</si>
  <si>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</si>
  <si>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</si>
  <si>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</si>
  <si>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</si>
  <si>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</si>
  <si>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</si>
  <si>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</si>
  <si>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</si>
  <si>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</si>
  <si>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</si>
  <si>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</si>
  <si>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</si>
  <si>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</si>
  <si>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</si>
  <si>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</si>
  <si>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</si>
  <si>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</si>
  <si>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</si>
  <si>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</si>
  <si>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</si>
  <si>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</si>
  <si>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</si>
  <si>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</si>
  <si>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</si>
  <si>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</si>
  <si>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</si>
  <si>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</si>
  <si>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</si>
  <si>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</si>
  <si>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</si>
  <si>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</si>
  <si>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</si>
  <si>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</si>
  <si>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</si>
  <si>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</si>
  <si>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</si>
  <si>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</si>
  <si>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</si>
  <si>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</si>
  <si>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</si>
  <si>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</si>
  <si>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</si>
  <si>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</si>
  <si>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</si>
  <si>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</si>
  <si>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</si>
  <si>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</si>
  <si>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</si>
  <si>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</si>
  <si>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</si>
  <si>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</si>
  <si>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</si>
  <si>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</si>
  <si>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</si>
  <si>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</si>
  <si>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</si>
  <si>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</si>
  <si>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</si>
  <si>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</si>
  <si>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</si>
  <si>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</si>
  <si>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</si>
  <si>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</si>
  <si>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</si>
  <si>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</si>
  <si>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</si>
  <si>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</si>
  <si>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</si>
  <si>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</si>
  <si>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</si>
  <si>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</si>
  <si>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</si>
  <si>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</si>
  <si>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</si>
  <si>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</si>
  <si>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</si>
  <si>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</si>
  <si>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</si>
  <si>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</si>
  <si>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</si>
  <si>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</si>
  <si>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</si>
  <si>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</si>
  <si>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</si>
  <si>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</si>
  <si>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</si>
  <si>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</si>
  <si>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</si>
  <si>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</si>
  <si>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</si>
  <si>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</si>
  <si>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</si>
  <si>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</si>
  <si>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</si>
  <si>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</si>
  <si>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</si>
  <si>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</si>
  <si>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</si>
  <si>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</si>
  <si>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</si>
  <si>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</si>
  <si>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</si>
  <si>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</si>
  <si>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</si>
  <si>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</si>
  <si>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</si>
  <si>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</si>
  <si>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</si>
  <si>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</si>
  <si>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</si>
  <si>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</si>
  <si>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</si>
  <si>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</si>
  <si>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</si>
  <si>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</si>
  <si>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</si>
  <si>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</si>
  <si>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</si>
  <si>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</si>
  <si>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</si>
  <si>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</si>
  <si>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</si>
  <si>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</si>
  <si>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</si>
  <si>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</si>
  <si>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</si>
  <si>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</si>
  <si>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</si>
  <si>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</si>
  <si>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</si>
  <si>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</si>
  <si>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</si>
  <si>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</si>
  <si>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</si>
  <si>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</si>
  <si>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</si>
  <si>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</si>
  <si>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</si>
  <si>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</si>
  <si>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</si>
  <si>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</si>
  <si>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</si>
  <si>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</si>
  <si>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</si>
  <si>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</si>
  <si>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</si>
  <si>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</si>
  <si>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</si>
  <si>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</si>
  <si>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</si>
  <si>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</si>
  <si>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</si>
  <si>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</si>
  <si>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</si>
  <si>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</si>
  <si>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</si>
  <si>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</si>
  <si>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</si>
  <si>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</si>
  <si>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</si>
  <si>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</si>
  <si>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</si>
  <si>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</si>
  <si>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</si>
  <si>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</si>
  <si>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</si>
  <si>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</si>
  <si>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</si>
  <si>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</si>
  <si>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</si>
  <si>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</si>
  <si>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</si>
  <si>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</si>
  <si>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</si>
  <si>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</si>
  <si>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</si>
  <si>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</si>
  <si>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</si>
  <si>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</si>
  <si>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</si>
  <si>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</si>
  <si>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</si>
  <si>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</si>
  <si>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</si>
  <si>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</si>
  <si>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</si>
  <si>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</si>
  <si>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</si>
  <si>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</si>
  <si>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</si>
  <si>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</si>
  <si>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</si>
  <si>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</si>
  <si>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</si>
  <si>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</si>
  <si>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</si>
  <si>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</si>
  <si>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</si>
  <si>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</si>
  <si>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</si>
  <si>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</si>
  <si>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</si>
  <si>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</si>
  <si>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</si>
  <si>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</si>
  <si>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</si>
  <si>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</si>
  <si>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</si>
  <si>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</si>
  <si>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</si>
  <si>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</si>
  <si>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</si>
  <si>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</si>
  <si>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</si>
  <si>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</si>
  <si>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</si>
  <si>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</si>
  <si>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</si>
  <si>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</si>
  <si>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</si>
  <si>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</si>
  <si>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</si>
  <si>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</si>
  <si>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</si>
  <si>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</si>
  <si>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</si>
  <si>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</si>
  <si>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</si>
  <si>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</si>
  <si>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</si>
  <si>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</si>
  <si>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</si>
  <si>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</si>
  <si>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</si>
  <si>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</si>
  <si>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</si>
  <si>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</si>
  <si>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</si>
  <si>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</si>
  <si>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</si>
  <si>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</si>
  <si>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</si>
  <si>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</si>
  <si>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</si>
  <si>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</si>
  <si>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</si>
  <si>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</si>
  <si>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</si>
  <si>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</si>
  <si>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</si>
  <si>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</si>
  <si>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</si>
  <si>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</si>
  <si>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</si>
  <si>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</si>
  <si>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</si>
  <si>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</si>
  <si>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</si>
  <si>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</si>
  <si>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</si>
  <si>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</si>
  <si>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</si>
  <si>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</si>
  <si>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</si>
  <si>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</si>
  <si>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</si>
  <si>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</si>
  <si>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</si>
  <si>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</si>
  <si>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</si>
  <si>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</si>
  <si>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</si>
  <si>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</si>
  <si>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</si>
  <si>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</si>
  <si>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</si>
  <si>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</si>
  <si>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</si>
  <si>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</si>
  <si>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</si>
  <si>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</si>
  <si>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</si>
  <si>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</si>
  <si>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</si>
  <si>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</si>
  <si>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</si>
  <si>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</si>
  <si>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</si>
  <si>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</si>
  <si>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</si>
  <si>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</si>
  <si>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</si>
  <si>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</si>
  <si>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</si>
  <si>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</si>
  <si>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</si>
  <si>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</si>
  <si>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</si>
  <si>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</si>
  <si>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</si>
  <si>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</si>
  <si>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</si>
  <si>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</si>
  <si>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</si>
  <si>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</si>
  <si>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</si>
  <si>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</si>
  <si>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</si>
  <si>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</si>
  <si>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</si>
  <si>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</si>
  <si>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</si>
  <si>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</si>
  <si>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</si>
  <si>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</si>
  <si>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</si>
  <si>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</si>
  <si>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</si>
  <si>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</si>
  <si>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</si>
  <si>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</si>
  <si>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</si>
  <si>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</si>
  <si>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</si>
  <si>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</si>
  <si>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</si>
  <si>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</si>
  <si>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</si>
  <si>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</si>
  <si>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</si>
  <si>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</si>
  <si>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</si>
  <si>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</si>
  <si>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</si>
  <si>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</si>
  <si>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</si>
  <si>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</si>
  <si>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</si>
  <si>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</si>
  <si>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</si>
  <si>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</si>
  <si>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</si>
  <si>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</si>
  <si>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</si>
  <si>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</si>
  <si>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</si>
  <si>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</si>
  <si>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</si>
  <si>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</si>
  <si>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</si>
  <si>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</si>
  <si>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</si>
  <si>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</si>
  <si>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</si>
  <si>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</si>
  <si>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</si>
  <si>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</si>
  <si>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</si>
  <si>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</si>
  <si>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</si>
  <si>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</si>
  <si>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</si>
  <si>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</si>
  <si>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</si>
  <si>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</si>
  <si>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</si>
  <si>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</si>
  <si>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</si>
  <si>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</si>
  <si>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</si>
  <si>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</si>
  <si>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</si>
  <si>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</si>
  <si>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</si>
  <si>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</si>
  <si>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</si>
  <si>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</si>
  <si>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</si>
  <si>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</si>
  <si>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</si>
  <si>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</si>
  <si>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</si>
  <si>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</si>
  <si>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</si>
  <si>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</si>
  <si>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</si>
  <si>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</si>
  <si>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</si>
  <si>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</si>
  <si>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</si>
  <si>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</si>
  <si>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</si>
  <si>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</si>
  <si>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</si>
  <si>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</si>
  <si>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</si>
  <si>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</si>
  <si>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</si>
  <si>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</si>
  <si>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</si>
  <si>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</si>
  <si>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</si>
  <si>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</si>
  <si>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</si>
  <si>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</si>
  <si>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</si>
  <si>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</si>
  <si>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</si>
  <si>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</si>
  <si>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</si>
  <si>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</si>
  <si>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</si>
  <si>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</si>
  <si>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</si>
  <si>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</si>
  <si>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</si>
  <si>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</si>
  <si>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</si>
  <si>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</si>
  <si>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</si>
  <si>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</si>
  <si>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</si>
  <si>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</si>
  <si>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</si>
  <si>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</si>
  <si>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</si>
  <si>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</si>
  <si>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</si>
  <si>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</si>
  <si>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</si>
  <si>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</si>
  <si>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</si>
  <si>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</si>
  <si>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</si>
  <si>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</si>
  <si>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</si>
  <si>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</si>
  <si>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</si>
  <si>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</si>
  <si>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</si>
  <si>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</si>
  <si>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</si>
  <si>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</si>
  <si>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</si>
  <si>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</si>
  <si>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</si>
  <si>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</si>
  <si>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</si>
  <si>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</si>
  <si>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</si>
  <si>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</si>
  <si>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</si>
  <si>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</si>
  <si>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</si>
  <si>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</si>
  <si>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</si>
  <si>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</si>
  <si>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</si>
  <si>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</si>
  <si>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</si>
  <si>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</si>
  <si>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</si>
  <si>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</si>
  <si>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</si>
  <si>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</si>
  <si>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</si>
  <si>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</si>
  <si>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</si>
  <si>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</si>
  <si>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</si>
  <si>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</si>
  <si>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</si>
  <si>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</si>
  <si>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</si>
  <si>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</si>
  <si>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</si>
  <si>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</si>
  <si>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</si>
  <si>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</si>
  <si>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</si>
  <si>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</si>
  <si>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</si>
  <si>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</si>
  <si>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</si>
  <si>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</si>
  <si>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</si>
  <si>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</si>
  <si>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</si>
  <si>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</si>
  <si>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</si>
  <si>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</si>
  <si>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</si>
  <si>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</si>
  <si>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</si>
  <si>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</si>
  <si>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</si>
  <si>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</si>
  <si>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</si>
  <si>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</si>
  <si>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</si>
  <si>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</si>
  <si>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</si>
  <si>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</si>
  <si>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</si>
  <si>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</si>
  <si>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</si>
  <si>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</si>
  <si>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</si>
  <si>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</si>
  <si>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</si>
  <si>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</si>
  <si>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</si>
  <si>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</si>
  <si>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</si>
  <si>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</si>
  <si>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</si>
  <si>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</si>
  <si>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</si>
  <si>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</si>
  <si>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</si>
  <si>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</si>
  <si>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</si>
  <si>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</si>
  <si>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</si>
  <si>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</si>
  <si>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</si>
  <si>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</si>
  <si>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</si>
  <si>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</si>
  <si>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</si>
  <si>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</si>
  <si>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</si>
  <si>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</si>
  <si>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</si>
  <si>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</si>
  <si>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</si>
  <si>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</si>
  <si>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</si>
  <si>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</si>
  <si>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</si>
  <si>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</si>
  <si>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</si>
  <si>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</si>
  <si>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</si>
  <si>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</si>
  <si>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</si>
  <si>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</si>
  <si>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</si>
  <si>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</si>
  <si>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</si>
  <si>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</si>
  <si>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</si>
  <si>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</si>
  <si>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</si>
  <si>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</si>
  <si>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</si>
  <si>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</si>
  <si>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</si>
  <si>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</si>
  <si>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</si>
  <si>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</si>
  <si>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</si>
  <si>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</si>
  <si>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</si>
  <si>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</si>
  <si>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</si>
  <si>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</si>
  <si>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</si>
  <si>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</si>
  <si>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</si>
  <si>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</si>
  <si>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</si>
  <si>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</si>
  <si>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</si>
  <si>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</si>
  <si>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</si>
  <si>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</si>
  <si>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</si>
  <si>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</si>
  <si>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</si>
  <si>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</si>
  <si>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</si>
  <si>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</si>
  <si>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</si>
  <si>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</si>
  <si>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</si>
  <si>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</si>
  <si>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</si>
  <si>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</si>
  <si>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</si>
  <si>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</si>
  <si>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</si>
  <si>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</si>
  <si>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</si>
  <si>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</si>
  <si>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</si>
  <si>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</si>
  <si>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</si>
  <si>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</si>
  <si>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</si>
  <si>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</si>
  <si>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</si>
  <si>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</si>
  <si>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</si>
  <si>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</si>
  <si>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</si>
  <si>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</si>
  <si>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</si>
  <si>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</si>
  <si>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</si>
  <si>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</si>
  <si>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</si>
  <si>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</si>
  <si>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</si>
  <si>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</si>
  <si>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</si>
  <si>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</si>
  <si>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</si>
  <si>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</si>
  <si>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</si>
  <si>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</si>
  <si>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</si>
  <si>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</si>
  <si>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</si>
  <si>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</si>
  <si>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</si>
  <si>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</si>
  <si>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</si>
  <si>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</si>
  <si>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</si>
  <si>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</si>
  <si>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</si>
  <si>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</si>
  <si>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</si>
  <si>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</si>
  <si>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</si>
  <si>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</si>
  <si>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</si>
  <si>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</si>
  <si>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</si>
  <si>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</si>
  <si>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</si>
  <si>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</si>
  <si>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</si>
  <si>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</si>
  <si>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</si>
  <si>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</si>
  <si>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</si>
  <si>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</si>
  <si>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</si>
  <si>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</si>
  <si>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</si>
  <si>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</si>
  <si>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</si>
  <si>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</si>
  <si>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</si>
  <si>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</si>
  <si>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</si>
  <si>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</si>
  <si>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</si>
  <si>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</si>
  <si>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</si>
  <si>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</si>
  <si>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</si>
  <si>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</si>
  <si>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</si>
  <si>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</si>
  <si>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</si>
  <si>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</si>
  <si>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</si>
  <si>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</si>
  <si>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</si>
  <si>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</si>
  <si>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</si>
  <si>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</si>
  <si>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</si>
  <si>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</si>
  <si>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</si>
  <si>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</si>
  <si>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</si>
  <si>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</si>
  <si>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</si>
  <si>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</si>
  <si>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</si>
  <si>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</si>
  <si>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</si>
  <si>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</si>
  <si>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</si>
  <si>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</si>
  <si>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</si>
  <si>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</si>
  <si>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</si>
  <si>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</si>
  <si>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</si>
  <si>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</si>
  <si>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</si>
  <si>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</si>
  <si>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</si>
  <si>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</si>
  <si>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</si>
  <si>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</si>
  <si>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</si>
  <si>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</si>
  <si>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</si>
  <si>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</si>
  <si>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</si>
  <si>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</si>
  <si>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</si>
  <si>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</si>
  <si>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</si>
  <si>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</si>
  <si>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</si>
  <si>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</si>
  <si>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</si>
  <si>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</si>
  <si>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</si>
  <si>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</si>
  <si>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</si>
  <si>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</si>
  <si>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</si>
  <si>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</si>
  <si>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</si>
  <si>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</si>
  <si>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</si>
  <si>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</si>
  <si>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</si>
  <si>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</si>
  <si>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</si>
  <si>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</si>
  <si>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</si>
  <si>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</si>
  <si>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</si>
  <si>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</si>
  <si>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</si>
  <si>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</si>
  <si>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</si>
  <si>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</si>
  <si>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</si>
  <si>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</si>
  <si>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</si>
  <si>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</si>
  <si>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</si>
  <si>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</si>
  <si>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TXN-103011</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</si>
  <si>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</si>
  <si>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</si>
  <si>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</si>
  <si>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</si>
  <si>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</si>
  <si>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</si>
  <si>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</si>
  <si>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</si>
  <si>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</si>
  <si>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</si>
  <si>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</si>
  <si>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</si>
  <si>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</si>
  <si>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</si>
  <si>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</si>
  <si>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</si>
  <si>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</si>
  <si>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</si>
  <si>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</si>
  <si>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</si>
  <si>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</si>
  <si>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</si>
  <si>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</si>
  <si>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</si>
  <si>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</si>
  <si>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</si>
  <si>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</si>
  <si>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</si>
  <si>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</si>
  <si>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</si>
  <si>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</si>
  <si>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</si>
  <si>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</si>
  <si>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</si>
  <si>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</si>
  <si>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</si>
  <si>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</si>
  <si>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</si>
  <si>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</si>
  <si>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</si>
  <si>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</si>
  <si>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</si>
  <si>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</si>
  <si>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</si>
  <si>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</si>
  <si>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</si>
  <si>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</si>
  <si>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</si>
  <si>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</si>
  <si>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</si>
  <si>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</si>
  <si>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</si>
  <si>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</si>
  <si>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</si>
  <si>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</si>
  <si>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</si>
  <si>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</si>
  <si>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</si>
  <si>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</si>
  <si>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</si>
  <si>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</si>
  <si>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</si>
  <si>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</si>
  <si>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</si>
  <si>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</si>
  <si>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</si>
  <si>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</si>
  <si>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</si>
  <si>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</si>
  <si>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</si>
  <si>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</si>
  <si>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</si>
  <si>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</si>
  <si>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</si>
  <si>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</si>
  <si>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</si>
  <si>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</si>
  <si>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</si>
  <si>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</si>
  <si>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</si>
  <si>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</si>
  <si>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</si>
  <si>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</si>
  <si>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</si>
  <si>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</si>
  <si>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</si>
  <si>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</si>
  <si>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</si>
  <si>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</si>
  <si>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</si>
  <si>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</si>
  <si>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</si>
  <si>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</si>
  <si>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</si>
  <si>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</si>
  <si>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</si>
  <si>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</si>
  <si>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</si>
  <si>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</si>
  <si>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</si>
  <si>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</si>
  <si>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</si>
  <si>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</si>
  <si>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</si>
  <si>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</si>
  <si>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</si>
  <si>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</si>
  <si>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</si>
  <si>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</si>
  <si>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</si>
  <si>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</si>
  <si>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</si>
  <si>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</si>
  <si>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</si>
  <si>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</si>
  <si>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</si>
  <si>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</si>
  <si>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</si>
  <si>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</si>
  <si>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</si>
  <si>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</si>
  <si>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</si>
  <si>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</si>
  <si>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</si>
  <si>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</si>
  <si>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</si>
  <si>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</si>
  <si>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</si>
  <si>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</si>
  <si>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</si>
  <si>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</si>
  <si>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</si>
  <si>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</si>
  <si>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</si>
  <si>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</si>
  <si>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</si>
  <si>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</si>
  <si>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</si>
  <si>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</si>
  <si>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</si>
  <si>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</si>
  <si>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</si>
  <si>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</si>
  <si>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</si>
  <si>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</si>
  <si>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</si>
  <si>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</si>
  <si>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</si>
  <si>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</si>
  <si>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</si>
  <si>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</si>
  <si>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</si>
  <si>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</si>
  <si>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</si>
  <si>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</si>
  <si>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</si>
  <si>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</si>
  <si>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</si>
  <si>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</si>
  <si>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</si>
  <si>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</si>
  <si>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</si>
  <si>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</si>
  <si>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</si>
  <si>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</si>
  <si>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</si>
  <si>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</si>
  <si>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</si>
  <si>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</si>
  <si>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</si>
  <si>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</si>
  <si>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</si>
  <si>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</si>
  <si>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</si>
  <si>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</si>
  <si>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</si>
  <si>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</si>
  <si>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</si>
  <si>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</si>
  <si>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</si>
  <si>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</si>
  <si>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</si>
  <si>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</si>
  <si>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</si>
  <si>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</si>
  <si>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</si>
  <si>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</si>
  <si>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</si>
  <si>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</si>
  <si>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</si>
  <si>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</si>
  <si>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</si>
  <si>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</si>
  <si>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</si>
  <si>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</si>
  <si>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</si>
  <si>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</si>
  <si>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</si>
  <si>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</si>
  <si>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</si>
  <si>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</si>
  <si>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</si>
  <si>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</si>
  <si>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</si>
  <si>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</si>
  <si>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</si>
  <si>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</si>
  <si>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</si>
  <si>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</si>
  <si>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</si>
  <si>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</si>
  <si>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</si>
  <si>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</si>
  <si>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</si>
  <si>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</si>
  <si>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</si>
  <si>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</si>
  <si>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</si>
  <si>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</si>
  <si>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</si>
  <si>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</si>
  <si>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</si>
  <si>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</si>
  <si>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</si>
  <si>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</si>
  <si>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</si>
  <si>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</si>
  <si>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</si>
  <si>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</si>
  <si>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</si>
  <si>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</si>
  <si>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</si>
  <si>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</si>
  <si>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</si>
  <si>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</si>
  <si>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</si>
  <si>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</si>
  <si>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</si>
  <si>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</si>
  <si>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</si>
  <si>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</si>
  <si>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</si>
  <si>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</si>
  <si>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</si>
  <si>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</si>
  <si>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</si>
  <si>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</si>
  <si>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</si>
  <si>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</si>
  <si>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</si>
  <si>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</si>
  <si>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</si>
  <si>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</si>
  <si>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</si>
  <si>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</si>
  <si>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</si>
  <si>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</si>
  <si>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</si>
  <si>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</si>
  <si>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</si>
  <si>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</si>
  <si>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</si>
  <si>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</si>
  <si>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</si>
  <si>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</si>
  <si>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</si>
  <si>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</si>
  <si>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</si>
  <si>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</si>
  <si>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</si>
  <si>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</si>
  <si>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</si>
  <si>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</si>
  <si>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</si>
  <si>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</si>
  <si>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</si>
  <si>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</si>
  <si>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</si>
  <si>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</si>
  <si>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</si>
  <si>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</si>
  <si>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</si>
  <si>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</si>
  <si>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</si>
  <si>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</si>
  <si>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</si>
  <si>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</si>
  <si>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</si>
  <si>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</si>
  <si>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</si>
  <si>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</si>
  <si>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</si>
  <si>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</si>
  <si>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</si>
  <si>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</si>
  <si>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</si>
  <si>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</si>
  <si>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</si>
  <si>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</si>
  <si>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</si>
  <si>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</si>
  <si>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</si>
  <si>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</si>
  <si>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</si>
  <si>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</si>
  <si>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</si>
  <si>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</si>
  <si>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</si>
  <si>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</si>
  <si>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</si>
  <si>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</si>
  <si>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</si>
  <si>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</si>
  <si>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</si>
  <si>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</si>
  <si>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</si>
  <si>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</si>
  <si>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</si>
  <si>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</si>
  <si>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</si>
  <si>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</si>
  <si>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</si>
  <si>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</si>
  <si>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</si>
  <si>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</si>
  <si>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</si>
  <si>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</si>
  <si>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</si>
  <si>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</si>
  <si>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</si>
  <si>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</si>
  <si>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</si>
  <si>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</si>
  <si>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</si>
  <si>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</si>
  <si>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</si>
  <si>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</si>
  <si>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</si>
  <si>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</si>
  <si>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</si>
  <si>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</si>
  <si>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</si>
  <si>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</si>
  <si>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</si>
  <si>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</si>
  <si>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</si>
  <si>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</si>
  <si>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</si>
  <si>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</si>
  <si>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</si>
  <si>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</si>
  <si>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</si>
  <si>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</si>
  <si>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</si>
  <si>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</si>
  <si>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</si>
  <si>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</si>
  <si>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</si>
  <si>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</si>
  <si>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</si>
  <si>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</si>
  <si>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</si>
  <si>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</si>
  <si>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</si>
  <si>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</si>
  <si>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</si>
  <si>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</si>
  <si>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</si>
  <si>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</si>
  <si>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</si>
  <si>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</si>
  <si>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</si>
  <si>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</si>
  <si>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</si>
  <si>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</si>
  <si>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</si>
  <si>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</si>
  <si>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</si>
  <si>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</si>
  <si>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</si>
  <si>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</si>
  <si>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</si>
  <si>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</si>
  <si>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</si>
  <si>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</si>
  <si>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</si>
  <si>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</si>
  <si>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</si>
  <si>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</si>
  <si>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</si>
  <si>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</si>
  <si>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</si>
  <si>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</si>
  <si>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</si>
  <si>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</si>
  <si>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</si>
  <si>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</si>
  <si>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</si>
  <si>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</si>
  <si>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</si>
  <si>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</si>
  <si>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</si>
  <si>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</si>
  <si>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</si>
  <si>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</si>
  <si>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</si>
  <si>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</si>
  <si>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</si>
  <si>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</si>
  <si>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</si>
  <si>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</si>
  <si>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</si>
  <si>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</si>
  <si>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</si>
  <si>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</si>
  <si>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</si>
  <si>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</si>
  <si>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</si>
  <si>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</si>
  <si>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</si>
  <si>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</si>
  <si>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</si>
  <si>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</si>
  <si>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</si>
  <si>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</si>
  <si>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</si>
  <si>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</si>
  <si>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</si>
  <si>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</si>
  <si>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</si>
  <si>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</si>
  <si>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</si>
  <si>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</si>
  <si>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</si>
  <si>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</si>
  <si>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</si>
  <si>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</si>
  <si>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</si>
  <si>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</si>
  <si>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</si>
  <si>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</si>
  <si>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</si>
  <si>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</si>
  <si>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</si>
  <si>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</si>
  <si>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</si>
  <si>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</si>
  <si>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</si>
  <si>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</si>
  <si>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</si>
  <si>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</si>
  <si>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</si>
  <si>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</si>
  <si>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</si>
  <si>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</si>
  <si>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</si>
  <si>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</si>
  <si>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</si>
  <si>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</si>
  <si>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</si>
  <si>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</si>
  <si>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</si>
  <si>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</si>
  <si>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</si>
  <si>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</si>
  <si>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</si>
  <si>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</si>
  <si>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</si>
  <si>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</si>
  <si>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</si>
  <si>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</si>
  <si>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</si>
  <si>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</si>
  <si>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</si>
  <si>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</si>
  <si>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</si>
  <si>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</si>
  <si>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</si>
  <si>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</si>
  <si>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</si>
  <si>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</si>
  <si>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</si>
  <si>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</si>
  <si>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</si>
  <si>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</si>
  <si>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</si>
  <si>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</si>
  <si>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</si>
  <si>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</si>
  <si>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</si>
  <si>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</si>
  <si>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</si>
  <si>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</si>
  <si>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</si>
  <si>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</si>
  <si>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</si>
  <si>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</si>
  <si>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</si>
  <si>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</si>
  <si>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</si>
  <si>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</si>
  <si>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</si>
  <si>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</si>
  <si>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</si>
  <si>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</si>
  <si>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</si>
  <si>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</si>
  <si>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</si>
  <si>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</si>
  <si>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</si>
  <si>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</si>
  <si>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</si>
  <si>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</si>
  <si>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</si>
  <si>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</si>
  <si>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</si>
  <si>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</si>
  <si>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</si>
  <si>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</si>
  <si>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</si>
  <si>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</si>
  <si>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</si>
  <si>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</si>
  <si>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</si>
  <si>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</si>
  <si>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</si>
  <si>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</si>
  <si>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</si>
  <si>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</si>
  <si>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</si>
  <si>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</si>
  <si>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</si>
  <si>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</si>
  <si>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</si>
  <si>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</si>
  <si>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</si>
  <si>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</si>
  <si>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</si>
  <si>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</si>
  <si>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</si>
  <si>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</si>
  <si>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</si>
  <si>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</si>
  <si>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</si>
  <si>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</si>
  <si>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</si>
  <si>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</si>
  <si>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</si>
  <si>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</si>
  <si>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</si>
  <si>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</si>
  <si>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</si>
  <si>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</si>
  <si>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</si>
  <si>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</si>
  <si>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</si>
  <si>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</si>
  <si>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</si>
  <si>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</si>
  <si>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</si>
  <si>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</si>
  <si>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</si>
  <si>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</si>
  <si>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</si>
  <si>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</si>
  <si>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</si>
  <si>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</si>
  <si>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</si>
  <si>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</si>
  <si>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</si>
  <si>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</si>
  <si>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</si>
  <si>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</si>
  <si>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</si>
  <si>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</si>
  <si>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</si>
  <si>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</si>
  <si>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</si>
  <si>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</si>
  <si>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</si>
  <si>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</si>
  <si>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</si>
  <si>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</si>
  <si>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</si>
  <si>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</si>
  <si>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</si>
  <si>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</si>
  <si>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</si>
  <si>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</si>
  <si>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</si>
  <si>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</si>
  <si>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</si>
  <si>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</si>
  <si>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</si>
  <si>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</si>
  <si>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</si>
  <si>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</si>
  <si>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</si>
  <si>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</si>
  <si>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</si>
  <si>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</si>
  <si>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</si>
  <si>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</si>
  <si>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</si>
  <si>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</si>
  <si>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</si>
  <si>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</si>
  <si>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</si>
  <si>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</si>
  <si>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</si>
  <si>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</si>
  <si>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</si>
  <si>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</si>
  <si>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</si>
  <si>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</si>
  <si>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</si>
  <si>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</si>
  <si>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</si>
  <si>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</si>
  <si>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</si>
  <si>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</si>
  <si>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</si>
  <si>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</si>
  <si>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</si>
  <si>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</si>
  <si>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</si>
  <si>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</si>
  <si>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</si>
  <si>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</si>
  <si>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</si>
  <si>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</si>
  <si>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</si>
  <si>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</si>
  <si>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</si>
  <si>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</si>
  <si>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</si>
  <si>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</si>
  <si>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</si>
  <si>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</si>
  <si>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</si>
  <si>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</si>
  <si>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</si>
  <si>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</si>
  <si>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</si>
  <si>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</si>
  <si>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</si>
  <si>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</si>
  <si>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</si>
  <si>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</si>
  <si>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</si>
  <si>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</si>
  <si>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</si>
  <si>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</si>
  <si>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</si>
  <si>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</si>
  <si>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</si>
  <si>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</si>
  <si>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</si>
  <si>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</si>
  <si>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</si>
  <si>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</si>
  <si>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</si>
  <si>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</si>
  <si>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</si>
  <si>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</si>
  <si>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</si>
  <si>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</si>
  <si>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</si>
  <si>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</si>
  <si>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</si>
  <si>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</si>
  <si>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</si>
  <si>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</si>
  <si>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</si>
  <si>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</si>
  <si>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</si>
  <si>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</si>
  <si>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</si>
  <si>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</si>
  <si>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</si>
  <si>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</si>
  <si>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</si>
  <si>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</si>
  <si>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</si>
  <si>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</si>
  <si>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</si>
  <si>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</si>
  <si>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</si>
  <si>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</si>
  <si>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</si>
  <si>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</si>
  <si>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</si>
  <si>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</si>
  <si>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</si>
  <si>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</si>
  <si>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</si>
  <si>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</si>
  <si>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</si>
  <si>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</si>
  <si>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</si>
  <si>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</si>
  <si>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</si>
  <si>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</si>
  <si>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</si>
  <si>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</si>
  <si>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</si>
  <si>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</si>
  <si>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</si>
  <si>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</si>
  <si>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</si>
  <si>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</si>
  <si>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</si>
  <si>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</si>
  <si>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</si>
  <si>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</si>
  <si>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</si>
  <si>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</si>
  <si>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</si>
  <si>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</si>
  <si>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</si>
  <si>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</si>
  <si>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</si>
  <si>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</si>
  <si>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</si>
  <si>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</si>
  <si>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</si>
  <si>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</si>
  <si>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</si>
  <si>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</si>
  <si>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</si>
  <si>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</si>
  <si>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</si>
  <si>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</si>
  <si>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</si>
  <si>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</si>
  <si>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</si>
  <si>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</si>
  <si>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</si>
  <si>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</si>
  <si>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</si>
  <si>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</si>
  <si>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</si>
  <si>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</si>
  <si>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</si>
  <si>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</si>
  <si>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</si>
  <si>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</si>
  <si>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</si>
  <si>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</si>
  <si>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</si>
  <si>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</si>
  <si>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</si>
  <si>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</si>
  <si>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</si>
  <si>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</si>
  <si>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</si>
  <si>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</si>
  <si>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</si>
  <si>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</si>
  <si>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</si>
  <si>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</si>
  <si>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</si>
  <si>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</si>
  <si>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</si>
  <si>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</si>
  <si>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</si>
  <si>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</si>
  <si>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</si>
  <si>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</si>
  <si>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</si>
  <si>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</si>
  <si>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</si>
  <si>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</si>
  <si>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</si>
  <si>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</si>
  <si>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</si>
  <si>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</si>
  <si>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</si>
  <si>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</si>
  <si>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</si>
  <si>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</si>
  <si>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</si>
  <si>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</si>
  <si>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</si>
  <si>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</si>
  <si>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</si>
  <si>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</si>
  <si>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</si>
  <si>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</si>
  <si>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</si>
  <si>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</si>
  <si>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</si>
  <si>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</si>
  <si>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</si>
  <si>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</si>
  <si>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</si>
  <si>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</si>
  <si>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</si>
  <si>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</si>
  <si>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</si>
  <si>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</si>
  <si>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</si>
  <si>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</si>
  <si>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</si>
  <si>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</si>
  <si>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</si>
  <si>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</si>
  <si>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</si>
  <si>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</si>
  <si>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</si>
  <si>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</si>
  <si>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</si>
  <si>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</si>
  <si>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</si>
  <si>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</si>
  <si>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</si>
  <si>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</si>
  <si>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</si>
  <si>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</si>
  <si>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</si>
  <si>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</si>
  <si>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</si>
  <si>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</si>
  <si>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</si>
  <si>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</si>
  <si>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</si>
  <si>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</si>
  <si>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</si>
  <si>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</si>
  <si>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</si>
  <si>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</si>
  <si>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</si>
  <si>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</si>
  <si>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</si>
  <si>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</si>
  <si>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</si>
  <si>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</si>
  <si>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</si>
  <si>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</si>
  <si>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</si>
  <si>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</si>
  <si>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</si>
  <si>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</si>
  <si>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</si>
  <si>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</si>
  <si>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</si>
  <si>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</si>
  <si>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</si>
  <si>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</si>
  <si>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</si>
  <si>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</si>
  <si>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</si>
  <si>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</si>
  <si>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</si>
  <si>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</si>
  <si>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</si>
  <si>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</si>
  <si>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</si>
  <si>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</si>
  <si>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</si>
  <si>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</si>
  <si>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</si>
  <si>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</si>
  <si>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</si>
  <si>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</si>
  <si>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</si>
  <si>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</si>
  <si>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</si>
  <si>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</si>
  <si>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</si>
  <si>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</si>
  <si>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</si>
  <si>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</si>
  <si>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</si>
  <si>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</si>
  <si>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</si>
  <si>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</si>
  <si>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</si>
  <si>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</si>
  <si>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</si>
  <si>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</si>
  <si>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</si>
  <si>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</si>
  <si>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</si>
  <si>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</si>
  <si>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</si>
  <si>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</si>
  <si>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</si>
  <si>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</si>
  <si>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</si>
  <si>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</si>
  <si>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</si>
  <si>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</si>
  <si>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</si>
  <si>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</si>
  <si>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</si>
  <si>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</si>
  <si>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</si>
  <si>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</si>
  <si>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</si>
  <si>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</si>
  <si>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</si>
  <si>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</si>
  <si>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</si>
  <si>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</si>
  <si>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</si>
  <si>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</si>
  <si>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</si>
  <si>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</si>
  <si>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</si>
  <si>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</si>
  <si>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</si>
  <si>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</si>
  <si>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</si>
  <si>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</si>
  <si>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</si>
  <si>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</si>
  <si>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</si>
  <si>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</si>
  <si>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</si>
  <si>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</si>
  <si>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</si>
  <si>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</si>
  <si>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</si>
  <si>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</si>
  <si>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</si>
  <si>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</si>
  <si>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</si>
  <si>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</si>
  <si>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</si>
  <si>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</si>
  <si>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</si>
  <si>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</si>
  <si>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</si>
  <si>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</si>
  <si>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</si>
  <si>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</si>
  <si>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</si>
  <si>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</si>
  <si>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</si>
  <si>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</si>
  <si>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</si>
  <si>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</si>
  <si>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</si>
  <si>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</si>
  <si>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</si>
  <si>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</si>
  <si>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</si>
  <si>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</si>
  <si>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</si>
  <si>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</si>
  <si>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</si>
  <si>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</si>
  <si>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</si>
  <si>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</si>
  <si>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</si>
  <si>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</si>
  <si>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</si>
  <si>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</si>
  <si>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</si>
  <si>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</si>
  <si>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</si>
  <si>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</si>
  <si>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</si>
  <si>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</si>
  <si>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</si>
  <si>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</si>
  <si>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</si>
  <si>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</si>
  <si>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</si>
  <si>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</si>
  <si>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</si>
  <si>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</si>
  <si>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</si>
  <si>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</si>
  <si>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</si>
  <si>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</si>
  <si>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</si>
  <si>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</si>
  <si>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</si>
  <si>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</si>
  <si>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</si>
  <si>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</si>
  <si>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</si>
  <si>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</si>
  <si>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</si>
  <si>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</si>
  <si>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</si>
  <si>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</si>
  <si>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</si>
  <si>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</si>
  <si>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</si>
  <si>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</si>
  <si>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</si>
  <si>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</si>
  <si>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</si>
  <si>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</si>
  <si>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</si>
  <si>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</si>
  <si>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</si>
  <si>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</si>
  <si>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</si>
  <si>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</si>
  <si>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</si>
  <si>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</si>
  <si>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</si>
  <si>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</si>
  <si>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</si>
  <si>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</si>
  <si>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</si>
  <si>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</si>
  <si>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</si>
  <si>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</si>
  <si>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</si>
  <si>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</si>
  <si>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</si>
  <si>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</si>
  <si>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</si>
  <si>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</si>
  <si>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</si>
  <si>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</si>
  <si>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</si>
  <si>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</si>
  <si>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</si>
  <si>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</si>
  <si>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</si>
  <si>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</si>
  <si>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</si>
  <si>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</si>
  <si>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</si>
  <si>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</si>
  <si>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</si>
  <si>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</si>
  <si>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</si>
  <si>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</si>
  <si>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</si>
  <si>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</si>
  <si>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</si>
  <si>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</si>
  <si>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</si>
  <si>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</si>
  <si>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</si>
  <si>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</si>
  <si>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</si>
  <si>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</si>
  <si>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</si>
  <si>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</si>
  <si>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</si>
  <si>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</si>
  <si>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</si>
  <si>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</si>
  <si>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</si>
  <si>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</si>
  <si>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</si>
  <si>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</si>
  <si>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</si>
  <si>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</si>
  <si>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</si>
  <si>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</si>
  <si>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</si>
  <si>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</si>
  <si>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</si>
  <si>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</si>
  <si>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</si>
  <si>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</si>
  <si>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</si>
  <si>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</si>
  <si>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</si>
  <si>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</si>
  <si>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</si>
  <si>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</si>
  <si>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</si>
  <si>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</si>
  <si>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</si>
  <si>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</si>
  <si>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</si>
  <si>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</si>
  <si>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</si>
  <si>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</si>
  <si>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</si>
  <si>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</si>
  <si>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</si>
  <si>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</si>
  <si>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</si>
  <si>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</si>
  <si>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</si>
  <si>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</si>
  <si>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</si>
  <si>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</si>
  <si>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</si>
  <si>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</si>
  <si>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</si>
  <si>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</si>
  <si>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</si>
  <si>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</si>
  <si>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</si>
  <si>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</si>
  <si>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</si>
  <si>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</si>
  <si>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</si>
  <si>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</si>
  <si>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</si>
  <si>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</si>
  <si>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</si>
  <si>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</si>
  <si>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</si>
  <si>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</si>
  <si>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</si>
  <si>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</si>
  <si>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</si>
  <si>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</si>
  <si>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</si>
  <si>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</si>
  <si>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</si>
  <si>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</si>
  <si>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</si>
  <si>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</si>
  <si>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</si>
  <si>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</si>
  <si>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</si>
  <si>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</si>
  <si>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</si>
  <si>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</si>
  <si>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</si>
  <si>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</si>
  <si>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</si>
  <si>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</si>
  <si>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</si>
  <si>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</si>
  <si>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</si>
  <si>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</si>
  <si>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</si>
  <si>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</si>
  <si>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</si>
  <si>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</si>
  <si>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</si>
  <si>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</si>
  <si>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</si>
  <si>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</si>
  <si>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</si>
  <si>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</si>
  <si>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</si>
  <si>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</si>
  <si>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</si>
  <si>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</si>
  <si>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</si>
  <si>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</si>
  <si>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</si>
  <si>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</si>
  <si>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</si>
  <si>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</si>
  <si>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</si>
  <si>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</si>
  <si>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</si>
  <si>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</si>
  <si>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</si>
  <si>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</si>
  <si>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</si>
  <si>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</si>
  <si>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</si>
  <si>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</si>
  <si>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</si>
  <si>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</si>
  <si>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</si>
  <si>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</si>
  <si>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</si>
  <si>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</si>
  <si>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</si>
  <si>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</si>
  <si>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</si>
  <si>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</si>
  <si>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</si>
  <si>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</si>
  <si>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</si>
  <si>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</si>
  <si>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</si>
  <si>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</si>
  <si>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</si>
  <si>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</si>
  <si>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</si>
  <si>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</si>
  <si>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</si>
  <si>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</si>
  <si>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</si>
  <si>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</si>
  <si>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</si>
  <si>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</si>
  <si>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</si>
  <si>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</si>
  <si>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</si>
  <si>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</si>
  <si>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</si>
  <si>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</si>
  <si>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</si>
  <si>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</si>
  <si>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</si>
  <si>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</si>
  <si>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</si>
  <si>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</si>
  <si>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</si>
  <si>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</si>
  <si>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</si>
  <si>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</si>
  <si>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</si>
  <si>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</si>
  <si>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</si>
  <si>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</si>
  <si>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</si>
  <si>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</si>
  <si>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</si>
  <si>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</si>
  <si>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</si>
  <si>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</si>
  <si>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</si>
  <si>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</si>
  <si>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</si>
  <si>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</si>
  <si>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</si>
  <si>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</si>
  <si>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</si>
  <si>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</si>
  <si>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</si>
  <si>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</si>
  <si>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</si>
  <si>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</si>
  <si>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</si>
  <si>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</si>
  <si>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</si>
  <si>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</si>
  <si>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</si>
  <si>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</si>
  <si>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</si>
  <si>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</si>
  <si>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</si>
  <si>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</si>
  <si>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</si>
  <si>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</si>
  <si>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</si>
  <si>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</si>
  <si>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</si>
  <si>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</si>
  <si>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</si>
  <si>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</si>
  <si>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</si>
  <si>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</si>
  <si>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</si>
  <si>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</si>
  <si>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</si>
  <si>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</si>
  <si>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</si>
  <si>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</si>
  <si>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</si>
  <si>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</si>
  <si>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</si>
  <si>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</si>
  <si>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</si>
  <si>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</si>
  <si>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</si>
  <si>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</si>
  <si>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</si>
  <si>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</si>
  <si>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</si>
  <si>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</si>
  <si>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</si>
  <si>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</si>
  <si>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</si>
  <si>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</si>
  <si>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</si>
  <si>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</si>
  <si>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</si>
  <si>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</si>
  <si>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</si>
  <si>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</si>
  <si>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</si>
  <si>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</si>
  <si>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</si>
  <si>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</si>
  <si>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</si>
  <si>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</si>
  <si>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</si>
  <si>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</si>
  <si>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</si>
  <si>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</si>
  <si>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</si>
  <si>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</si>
  <si>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</si>
  <si>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</si>
  <si>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</si>
  <si>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</si>
  <si>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</si>
  <si>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</si>
  <si>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</si>
  <si>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</si>
  <si>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</si>
  <si>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</si>
  <si>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</si>
  <si>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</si>
  <si>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</si>
  <si>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</si>
  <si>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</si>
  <si>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</si>
  <si>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</si>
  <si>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</si>
  <si>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</si>
  <si>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</si>
  <si>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</si>
  <si>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</si>
  <si>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</si>
  <si>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</si>
  <si>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</si>
  <si>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</si>
  <si>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</si>
  <si>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</si>
  <si>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</si>
  <si>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</si>
  <si>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</si>
  <si>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</si>
  <si>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</si>
  <si>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</si>
  <si>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</si>
  <si>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</si>
  <si>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</si>
  <si>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</si>
  <si>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</si>
  <si>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</si>
  <si>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</si>
  <si>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</si>
  <si>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</si>
  <si>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</si>
  <si>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</si>
  <si>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</si>
  <si>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</si>
  <si>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</si>
  <si>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</si>
  <si>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</si>
  <si>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</si>
  <si>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</si>
  <si>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</si>
  <si>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</si>
  <si>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</si>
  <si>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</si>
  <si>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</si>
  <si>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</si>
  <si>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</si>
  <si>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</si>
  <si>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</si>
  <si>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</si>
  <si>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</si>
  <si>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</si>
  <si>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</si>
  <si>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</si>
  <si>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</si>
  <si>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</si>
  <si>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</si>
  <si>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</si>
  <si>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</si>
  <si>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</si>
  <si>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</si>
  <si>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</si>
  <si>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</si>
  <si>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</si>
  <si>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</si>
  <si>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</si>
  <si>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</si>
  <si>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</si>
  <si>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</si>
  <si>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</si>
  <si>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</si>
  <si>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</si>
  <si>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</si>
  <si>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</si>
  <si>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</si>
  <si>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</si>
  <si>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</si>
  <si>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</si>
  <si>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</si>
  <si>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</si>
  <si>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</si>
  <si>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</si>
  <si>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</si>
  <si>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</si>
  <si>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</si>
  <si>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</si>
  <si>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</si>
  <si>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</si>
  <si>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</si>
  <si>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</si>
  <si>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</si>
  <si>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</si>
  <si>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</si>
  <si>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</si>
  <si>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</si>
  <si>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</si>
  <si>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</si>
  <si>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</si>
  <si>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</si>
  <si>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</si>
  <si>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</si>
  <si>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</si>
  <si>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</si>
  <si>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</si>
  <si>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</si>
  <si>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</si>
  <si>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</si>
  <si>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</si>
  <si>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</si>
  <si>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</si>
  <si>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</si>
  <si>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</si>
  <si>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</si>
  <si>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</si>
  <si>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</si>
  <si>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</si>
  <si>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</si>
  <si>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</si>
  <si>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</si>
  <si>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</si>
  <si>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</si>
  <si>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</si>
  <si>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</si>
  <si>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</si>
  <si>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</si>
  <si>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</si>
  <si>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</si>
  <si>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</si>
  <si>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</si>
  <si>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</si>
  <si>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</si>
  <si>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</si>
  <si>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</si>
  <si>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</si>
  <si>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</si>
  <si>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</si>
  <si>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</si>
  <si>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</si>
  <si>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</si>
  <si>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</si>
  <si>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</si>
  <si>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</si>
  <si>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</si>
  <si>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</si>
  <si>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</si>
  <si>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</si>
  <si>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</si>
  <si>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</si>
  <si>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</si>
  <si>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</si>
  <si>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</si>
  <si>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</si>
  <si>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</si>
  <si>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</si>
  <si>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</si>
  <si>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</si>
  <si>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</si>
  <si>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</si>
  <si>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</si>
  <si>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</si>
  <si>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</si>
  <si>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</si>
  <si>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</si>
  <si>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</si>
  <si>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</si>
  <si>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</si>
  <si>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</si>
  <si>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</si>
  <si>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</si>
  <si>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</si>
  <si>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</si>
  <si>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</si>
  <si>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</si>
  <si>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</si>
  <si>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</si>
  <si>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</si>
  <si>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</si>
  <si>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</si>
  <si>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</si>
  <si>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</si>
  <si>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</si>
  <si>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</si>
  <si>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</si>
  <si>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</si>
  <si>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</si>
  <si>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</si>
  <si>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</si>
  <si>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</si>
  <si>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</si>
  <si>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</si>
  <si>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</si>
  <si>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</si>
  <si>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</si>
  <si>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</si>
  <si>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</si>
  <si>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</si>
  <si>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</si>
  <si>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</si>
  <si>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</si>
  <si>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</si>
  <si>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</si>
  <si>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</si>
  <si>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</si>
  <si>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</si>
  <si>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</si>
  <si>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</si>
  <si>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</si>
  <si>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</si>
  <si>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</si>
  <si>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</si>
  <si>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</si>
  <si>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</si>
  <si>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</si>
  <si>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</si>
  <si>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</si>
  <si>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</si>
  <si>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</si>
  <si>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</si>
  <si>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</si>
  <si>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</si>
  <si>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</si>
  <si>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</si>
  <si>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</si>
  <si>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</si>
  <si>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</si>
  <si>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</si>
  <si>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</si>
  <si>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</si>
  <si>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</si>
  <si>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</si>
  <si>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</si>
  <si>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</si>
  <si>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</si>
  <si>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</si>
  <si>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</si>
  <si>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</si>
  <si>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</si>
  <si>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</si>
  <si>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</si>
  <si>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</si>
  <si>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</si>
  <si>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</si>
  <si>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</si>
  <si>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</si>
  <si>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</si>
  <si>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</si>
  <si>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</si>
  <si>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</si>
  <si>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</si>
  <si>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</si>
  <si>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</si>
  <si>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</si>
  <si>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</si>
  <si>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</si>
  <si>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</si>
  <si>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</si>
  <si>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</si>
  <si>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</si>
  <si>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</si>
  <si>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</si>
  <si>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</si>
  <si>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</si>
  <si>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</si>
  <si>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</si>
  <si>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</si>
  <si>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</si>
  <si>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</si>
  <si>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</si>
  <si>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</si>
  <si>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</si>
  <si>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</si>
  <si>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</si>
  <si>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</si>
  <si>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</si>
  <si>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</si>
  <si>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</si>
  <si>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</si>
  <si>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</si>
  <si>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</si>
  <si>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</si>
  <si>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</si>
  <si>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</si>
  <si>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</si>
  <si>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</si>
  <si>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</si>
  <si>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</si>
  <si>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</si>
  <si>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</si>
  <si>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</si>
  <si>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</si>
  <si>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</si>
  <si>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</si>
  <si>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</si>
  <si>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</si>
  <si>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</si>
  <si>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</si>
  <si>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</si>
  <si>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</si>
  <si>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</si>
  <si>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</si>
  <si>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</si>
  <si>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</si>
  <si>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</si>
  <si>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</si>
  <si>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</si>
  <si>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</si>
  <si>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</si>
  <si>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</si>
  <si>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</si>
  <si>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</si>
  <si>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</si>
  <si>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</si>
  <si>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</si>
  <si>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</si>
  <si>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</si>
  <si>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</si>
  <si>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</si>
  <si>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</si>
  <si>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</si>
  <si>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</si>
  <si>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</si>
  <si>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</si>
  <si>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</si>
  <si>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</si>
  <si>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</si>
  <si>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</si>
  <si>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</si>
  <si>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</si>
  <si>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</si>
  <si>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</si>
  <si>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</si>
  <si>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</si>
  <si>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</si>
  <si>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</si>
  <si>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</si>
  <si>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</si>
  <si>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</si>
  <si>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</si>
  <si>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</si>
  <si>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</si>
  <si>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</si>
  <si>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</si>
  <si>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</si>
  <si>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</si>
  <si>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</si>
  <si>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</si>
  <si>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</si>
  <si>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</si>
  <si>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</si>
  <si>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</si>
  <si>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</si>
  <si>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</si>
  <si>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</si>
  <si>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</si>
  <si>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</si>
  <si>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</si>
  <si>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</si>
  <si>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</si>
  <si>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</si>
  <si>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</si>
  <si>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</si>
  <si>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</si>
  <si>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</si>
  <si>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</si>
  <si>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</si>
  <si>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</si>
  <si>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</si>
  <si>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</si>
  <si>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</si>
  <si>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</si>
  <si>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</si>
  <si>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</si>
  <si>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</si>
  <si>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</si>
  <si>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</si>
  <si>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</si>
  <si>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</si>
  <si>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</si>
  <si>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</si>
  <si>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</si>
  <si>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</si>
  <si>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</si>
  <si>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</si>
  <si>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</si>
  <si>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</si>
  <si>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</si>
  <si>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</si>
  <si>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</si>
  <si>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</si>
  <si>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</si>
  <si>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</si>
  <si>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</si>
  <si>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</si>
  <si>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</si>
  <si>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</si>
  <si>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</si>
  <si>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</si>
  <si>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</si>
  <si>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</si>
  <si>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</si>
  <si>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</si>
  <si>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</si>
  <si>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</si>
  <si>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</si>
  <si>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</si>
  <si>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</si>
  <si>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</si>
  <si>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</si>
  <si>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</si>
  <si>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</si>
  <si>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</si>
  <si>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</si>
  <si>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</si>
  <si>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</si>
  <si>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</si>
  <si>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</si>
  <si>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</si>
  <si>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</si>
  <si>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</si>
  <si>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</si>
  <si>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</si>
  <si>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</si>
  <si>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</si>
  <si>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</si>
  <si>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</si>
  <si>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</si>
  <si>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</si>
  <si>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</si>
  <si>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</si>
  <si>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</si>
  <si>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</si>
  <si>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</si>
  <si>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</si>
  <si>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</si>
  <si>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</si>
  <si>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</si>
  <si>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</si>
  <si>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</si>
  <si>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</si>
  <si>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</si>
  <si>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</si>
  <si>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</si>
  <si>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</si>
  <si>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</si>
  <si>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</si>
  <si>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</si>
  <si>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</si>
  <si>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</si>
  <si>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</si>
  <si>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</si>
  <si>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</si>
  <si>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</si>
  <si>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</si>
  <si>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</si>
  <si>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</si>
  <si>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</si>
  <si>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</si>
  <si>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</si>
  <si>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</si>
  <si>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</si>
  <si>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</si>
  <si>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</si>
  <si>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</si>
  <si>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</si>
  <si>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</si>
  <si>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</si>
  <si>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</si>
  <si>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</si>
  <si>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</si>
  <si>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</si>
  <si>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</si>
  <si>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</si>
  <si>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</si>
  <si>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</si>
  <si>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</si>
  <si>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</si>
  <si>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</si>
  <si>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</si>
  <si>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</si>
  <si>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</si>
  <si>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</si>
  <si>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</si>
  <si>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</si>
  <si>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</si>
  <si>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</si>
  <si>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</si>
  <si>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</si>
  <si>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</si>
  <si>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</si>
  <si>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</si>
  <si>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</si>
  <si>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</si>
  <si>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</si>
  <si>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</si>
  <si>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</si>
  <si>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</si>
  <si>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</si>
  <si>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</si>
  <si>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</si>
  <si>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</si>
  <si>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</si>
  <si>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</si>
  <si>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</si>
  <si>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</si>
  <si>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</si>
  <si>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</si>
  <si>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</si>
  <si>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</si>
  <si>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</si>
  <si>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</si>
  <si>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</si>
  <si>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</si>
  <si>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</si>
  <si>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</si>
  <si>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</si>
  <si>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</si>
  <si>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</si>
  <si>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</si>
  <si>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</si>
  <si>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</si>
  <si>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</si>
  <si>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</si>
  <si>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</si>
  <si>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</si>
  <si>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</si>
  <si>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</si>
  <si>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</si>
  <si>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</si>
  <si>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</si>
  <si>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</si>
  <si>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</si>
  <si>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</si>
  <si>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</si>
  <si>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</si>
  <si>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</si>
  <si>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</si>
  <si>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</si>
  <si>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</si>
  <si>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</si>
  <si>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</si>
  <si>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</si>
  <si>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</si>
  <si>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</si>
  <si>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</si>
  <si>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</si>
  <si>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</si>
  <si>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</si>
  <si>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</si>
  <si>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</si>
  <si>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</si>
  <si>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</si>
  <si>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</si>
  <si>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</si>
  <si>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</si>
  <si>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</si>
  <si>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</si>
  <si>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</si>
  <si>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</si>
  <si>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</si>
  <si>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</si>
  <si>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</si>
  <si>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</si>
  <si>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</si>
  <si>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</si>
  <si>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</si>
  <si>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</si>
  <si>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</si>
  <si>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</si>
  <si>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</si>
  <si>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</si>
  <si>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</si>
  <si>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</si>
  <si>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</si>
  <si>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</si>
  <si>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</si>
  <si>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</si>
  <si>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</si>
  <si>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</si>
  <si>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</si>
  <si>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</si>
  <si>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</si>
  <si>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</si>
  <si>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</si>
  <si>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</si>
  <si>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</si>
  <si>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</si>
  <si>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</si>
  <si>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</si>
  <si>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</si>
  <si>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</si>
  <si>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</si>
  <si>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</si>
  <si>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</si>
  <si>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</si>
  <si>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</si>
  <si>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</si>
  <si>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</si>
  <si>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</si>
  <si>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</si>
  <si>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</si>
  <si>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</si>
  <si>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</si>
  <si>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</si>
  <si>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</si>
  <si>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</si>
  <si>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</si>
  <si>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</si>
  <si>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</si>
  <si>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</si>
  <si>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</si>
  <si>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</si>
  <si>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</si>
  <si>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</si>
  <si>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</si>
  <si>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</si>
  <si>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</si>
  <si>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</si>
  <si>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</si>
  <si>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</si>
  <si>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</si>
  <si>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</si>
  <si>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</si>
  <si>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</si>
  <si>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</si>
  <si>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</si>
  <si>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</si>
  <si>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</si>
  <si>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</si>
  <si>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</si>
  <si>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</si>
  <si>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</si>
  <si>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</si>
  <si>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</si>
  <si>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</si>
  <si>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</si>
  <si>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</si>
  <si>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</si>
  <si>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</si>
  <si>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</si>
  <si>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</si>
  <si>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</si>
  <si>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</si>
  <si>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</si>
  <si>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</si>
  <si>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</si>
  <si>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</si>
  <si>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</si>
  <si>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</si>
  <si>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</si>
  <si>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</si>
  <si>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</si>
  <si>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</si>
  <si>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</si>
  <si>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</si>
  <si>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</si>
  <si>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</si>
  <si>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</si>
  <si>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</si>
  <si>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</si>
  <si>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</si>
  <si>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</si>
  <si>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</si>
  <si>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</si>
  <si>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</si>
  <si>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</si>
  <si>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</si>
  <si>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</si>
  <si>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</si>
  <si>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</si>
  <si>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</si>
  <si>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</si>
  <si>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</si>
  <si>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</si>
  <si>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</si>
  <si>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</si>
  <si>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</si>
  <si>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</si>
  <si>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</si>
  <si>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</si>
  <si>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</si>
  <si>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</si>
  <si>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</si>
  <si>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</si>
  <si>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</si>
  <si>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</si>
  <si>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</si>
  <si>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</si>
  <si>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</si>
  <si>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</si>
  <si>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</si>
  <si>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</si>
  <si>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</si>
  <si>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</si>
  <si>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</si>
  <si>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</si>
  <si>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</si>
  <si>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</si>
  <si>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</si>
  <si>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</si>
  <si>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</si>
  <si>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</si>
  <si>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</si>
  <si>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</si>
  <si>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</si>
  <si>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</si>
  <si>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</si>
  <si>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</si>
  <si>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</si>
  <si>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</si>
  <si>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</si>
  <si>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</si>
  <si>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</si>
  <si>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</si>
  <si>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</si>
  <si>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</si>
  <si>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</si>
  <si>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</si>
  <si>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</si>
  <si>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</si>
  <si>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</si>
  <si>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</si>
  <si>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</si>
  <si>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</si>
  <si>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</si>
  <si>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</si>
  <si>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</si>
  <si>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</si>
  <si>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</si>
  <si>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</si>
  <si>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</si>
  <si>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</si>
  <si>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</si>
  <si>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</si>
  <si>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</si>
  <si>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</si>
  <si>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</si>
  <si>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</si>
  <si>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</si>
  <si>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</si>
  <si>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</si>
  <si>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</si>
  <si>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</si>
  <si>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</si>
  <si>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</si>
  <si>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</si>
  <si>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</si>
  <si>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</si>
  <si>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</si>
  <si>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</si>
  <si>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</si>
  <si>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</si>
  <si>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</si>
  <si>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</si>
  <si>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</si>
  <si>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</si>
  <si>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</si>
  <si>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</si>
  <si>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</si>
  <si>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</si>
  <si>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</si>
  <si>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</si>
  <si>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</si>
  <si>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</si>
  <si>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</si>
  <si>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</si>
  <si>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</si>
  <si>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</si>
  <si>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</si>
  <si>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</si>
  <si>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</si>
  <si>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</si>
  <si>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</si>
  <si>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</si>
  <si>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</si>
  <si>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</si>
  <si>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</si>
  <si>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</si>
  <si>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</si>
  <si>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</si>
  <si>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</si>
  <si>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</si>
  <si>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</si>
  <si>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</si>
  <si>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</si>
  <si>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</si>
  <si>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</si>
  <si>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</si>
  <si>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</si>
  <si>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</si>
  <si>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</si>
  <si>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</si>
  <si>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</si>
  <si>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</si>
  <si>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</si>
  <si>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</si>
  <si>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</si>
  <si>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</si>
  <si>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</si>
  <si>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</si>
  <si>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</si>
  <si>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</si>
  <si>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</si>
  <si>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</si>
  <si>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</si>
  <si>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</si>
  <si>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</si>
  <si>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</si>
  <si>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</si>
  <si>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</si>
  <si>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</si>
  <si>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</si>
  <si>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</si>
  <si>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</si>
  <si>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</si>
  <si>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</si>
  <si>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</si>
  <si>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</si>
  <si>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</si>
  <si>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</si>
  <si>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</si>
  <si>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</si>
  <si>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</si>
  <si>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</si>
  <si>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</si>
  <si>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</si>
  <si>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</si>
  <si>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</si>
  <si>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</si>
  <si>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</si>
  <si>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</si>
  <si>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</si>
  <si>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</si>
  <si>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</si>
  <si>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</si>
  <si>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</si>
  <si>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</si>
  <si>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</si>
  <si>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</si>
  <si>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</si>
  <si>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</si>
  <si>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</si>
  <si>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</si>
  <si>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</si>
  <si>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</si>
  <si>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</si>
  <si>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</si>
  <si>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</si>
  <si>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</si>
  <si>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</si>
  <si>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</si>
  <si>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</si>
  <si>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</si>
  <si>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</si>
  <si>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</si>
  <si>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</si>
  <si>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</si>
  <si>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</si>
  <si>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</si>
  <si>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</si>
  <si>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</si>
  <si>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</si>
  <si>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</si>
  <si>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</si>
  <si>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</si>
  <si>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</si>
  <si>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</si>
  <si>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</si>
  <si>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</si>
  <si>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</si>
  <si>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</si>
  <si>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</si>
  <si>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</si>
  <si>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</si>
  <si>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</si>
  <si>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</si>
  <si>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</si>
  <si>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</si>
  <si>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</si>
  <si>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</si>
  <si>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</si>
  <si>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</si>
  <si>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</si>
  <si>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</si>
  <si>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</si>
  <si>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</si>
  <si>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</si>
  <si>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</si>
  <si>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</si>
  <si>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</si>
  <si>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</si>
  <si>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</si>
  <si>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</si>
  <si>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</si>
  <si>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</si>
  <si>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</si>
  <si>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</si>
  <si>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</si>
  <si>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</si>
  <si>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</si>
  <si>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</si>
  <si>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</si>
  <si>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</si>
  <si>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</si>
  <si>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</si>
  <si>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</si>
  <si>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</si>
  <si>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</si>
  <si>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</si>
  <si>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</si>
  <si>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</si>
  <si>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</si>
  <si>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</si>
  <si>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</si>
  <si>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</si>
  <si>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</si>
  <si>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</si>
  <si>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</si>
  <si>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</si>
  <si>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</si>
  <si>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</si>
  <si>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</si>
  <si>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</si>
  <si>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</si>
  <si>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</si>
  <si>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</si>
  <si>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</si>
  <si>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</si>
  <si>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</si>
  <si>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</si>
  <si>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</si>
  <si>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</si>
  <si>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</si>
  <si>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</si>
  <si>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</si>
  <si>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</si>
  <si>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</si>
  <si>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</si>
  <si>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</si>
  <si>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</si>
  <si>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</si>
  <si>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</si>
  <si>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</si>
  <si>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</si>
  <si>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</si>
  <si>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</si>
  <si>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</si>
  <si>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</si>
  <si>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</si>
  <si>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</si>
  <si>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</si>
  <si>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</si>
  <si>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</si>
  <si>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</si>
  <si>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</si>
  <si>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</si>
  <si>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</si>
  <si>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</si>
  <si>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</si>
  <si>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</si>
  <si>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</si>
  <si>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</si>
  <si>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</si>
  <si>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</si>
  <si>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</si>
  <si>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</si>
  <si>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</si>
  <si>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</si>
  <si>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</si>
  <si>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</si>
  <si>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</si>
  <si>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</si>
  <si>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</si>
  <si>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</si>
  <si>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</si>
  <si>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</si>
  <si>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</si>
  <si>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</si>
  <si>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</si>
  <si>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</si>
  <si>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</si>
  <si>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</si>
  <si>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</si>
  <si>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</si>
  <si>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</si>
  <si>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</si>
  <si>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</si>
  <si>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</si>
  <si>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</si>
  <si>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</si>
  <si>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</si>
  <si>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</si>
  <si>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</si>
  <si>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</si>
  <si>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</si>
  <si>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</si>
  <si>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</si>
  <si>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</si>
  <si>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</si>
  <si>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TXN-105307</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</si>
  <si>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</si>
  <si>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</si>
  <si>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</si>
  <si>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</si>
  <si>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</si>
  <si>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</si>
  <si>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</si>
  <si>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</si>
  <si>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</si>
  <si>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</si>
  <si>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</si>
  <si>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</si>
  <si>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</si>
  <si>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</si>
  <si>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</si>
  <si>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</si>
  <si>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</si>
  <si>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</si>
  <si>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</si>
  <si>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</si>
  <si>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</si>
  <si>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</si>
  <si>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</si>
  <si>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</si>
  <si>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</si>
  <si>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</si>
  <si>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</si>
  <si>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</si>
  <si>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</si>
  <si>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</si>
  <si>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</si>
  <si>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</si>
  <si>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</si>
  <si>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</si>
  <si>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</si>
  <si>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</si>
  <si>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</si>
  <si>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</si>
  <si>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</si>
  <si>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</si>
  <si>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</si>
  <si>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</si>
  <si>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</si>
  <si>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</si>
  <si>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</si>
  <si>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</si>
  <si>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</si>
  <si>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</si>
  <si>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</si>
  <si>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</si>
  <si>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</si>
  <si>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</si>
  <si>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</si>
  <si>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</si>
  <si>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</si>
  <si>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</si>
  <si>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</si>
  <si>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</si>
  <si>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</si>
  <si>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</si>
  <si>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</si>
  <si>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</si>
  <si>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</si>
  <si>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</si>
  <si>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</si>
  <si>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</si>
  <si>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</si>
  <si>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</si>
  <si>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</si>
  <si>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</si>
  <si>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</si>
  <si>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</si>
  <si>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</si>
  <si>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</si>
  <si>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</si>
  <si>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</si>
  <si>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</si>
  <si>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</si>
  <si>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</si>
  <si>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</si>
  <si>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</si>
  <si>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</si>
  <si>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</si>
  <si>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</si>
  <si>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</si>
  <si>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</si>
  <si>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</si>
  <si>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</si>
  <si>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</si>
  <si>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</si>
  <si>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</si>
  <si>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</si>
  <si>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</si>
  <si>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</si>
  <si>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</si>
  <si>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</si>
  <si>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</si>
  <si>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</si>
  <si>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</si>
  <si>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</si>
  <si>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</si>
  <si>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</si>
  <si>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</si>
  <si>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</si>
  <si>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</si>
  <si>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</si>
  <si>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</si>
  <si>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</si>
  <si>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</si>
  <si>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</si>
  <si>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</si>
  <si>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</si>
  <si>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</si>
  <si>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</si>
  <si>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</si>
  <si>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</si>
  <si>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</si>
  <si>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</si>
  <si>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</si>
  <si>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</si>
  <si>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</si>
  <si>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</si>
  <si>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</si>
  <si>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</si>
  <si>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</si>
  <si>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</si>
  <si>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</si>
  <si>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</si>
  <si>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</si>
  <si>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</si>
  <si>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</si>
  <si>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</si>
  <si>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</si>
  <si>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</si>
  <si>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</si>
  <si>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</si>
  <si>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</si>
  <si>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</si>
  <si>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</si>
  <si>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</si>
  <si>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</si>
  <si>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</si>
  <si>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</si>
  <si>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</si>
  <si>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</si>
  <si>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</si>
  <si>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</si>
  <si>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</si>
  <si>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</si>
  <si>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</si>
  <si>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</si>
  <si>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</si>
  <si>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</si>
  <si>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</si>
  <si>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</si>
  <si>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</si>
  <si>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</si>
  <si>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</si>
  <si>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</si>
  <si>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</si>
  <si>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</si>
  <si>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</si>
  <si>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</si>
  <si>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</si>
  <si>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</si>
  <si>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</si>
  <si>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</si>
  <si>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</si>
  <si>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</si>
  <si>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</si>
  <si>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</si>
  <si>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</si>
  <si>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</si>
  <si>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</si>
  <si>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</si>
  <si>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</si>
  <si>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</si>
  <si>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</si>
  <si>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</si>
  <si>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</si>
  <si>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</si>
  <si>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</si>
  <si>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</si>
  <si>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</si>
  <si>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</si>
  <si>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</si>
  <si>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</si>
  <si>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</si>
  <si>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</si>
  <si>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</si>
  <si>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</si>
  <si>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</si>
  <si>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</si>
  <si>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</si>
  <si>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</si>
  <si>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</si>
  <si>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</si>
  <si>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</si>
  <si>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</si>
  <si>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</si>
  <si>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</si>
  <si>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</si>
  <si>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</si>
  <si>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</si>
  <si>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</si>
  <si>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</si>
  <si>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</si>
  <si>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</si>
  <si>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</si>
  <si>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</si>
  <si>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</si>
  <si>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</si>
  <si>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</si>
  <si>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</si>
  <si>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</si>
  <si>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</si>
  <si>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</si>
  <si>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</si>
  <si>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</si>
  <si>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</si>
  <si>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</si>
  <si>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</si>
  <si>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</si>
  <si>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</si>
  <si>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</si>
  <si>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</si>
  <si>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</si>
  <si>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</si>
  <si>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</si>
  <si>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</si>
  <si>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</si>
  <si>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</si>
  <si>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</si>
  <si>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</si>
  <si>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</si>
  <si>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</si>
  <si>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</si>
  <si>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</si>
  <si>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</si>
  <si>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</si>
  <si>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</si>
  <si>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</si>
  <si>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</si>
  <si>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</si>
  <si>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</si>
  <si>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</si>
  <si>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</si>
  <si>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</si>
  <si>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</si>
  <si>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</si>
  <si>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</si>
  <si>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</si>
  <si>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</si>
  <si>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</si>
  <si>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</si>
  <si>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</si>
  <si>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</si>
  <si>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</si>
  <si>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</si>
  <si>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</si>
  <si>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</si>
  <si>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</si>
  <si>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</si>
  <si>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</si>
  <si>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</si>
  <si>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</si>
  <si>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</si>
  <si>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</si>
  <si>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</si>
  <si>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</si>
  <si>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</si>
  <si>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</si>
  <si>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</si>
  <si>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</si>
  <si>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</si>
  <si>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</si>
  <si>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</si>
  <si>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</si>
  <si>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</si>
  <si>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</si>
  <si>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</si>
  <si>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</si>
  <si>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</si>
  <si>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</si>
  <si>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</si>
  <si>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</si>
  <si>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</si>
  <si>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</si>
  <si>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</si>
  <si>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</si>
  <si>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</si>
  <si>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</si>
  <si>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</si>
  <si>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</si>
  <si>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</si>
  <si>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</si>
  <si>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</si>
  <si>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</si>
  <si>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</si>
  <si>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</si>
  <si>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</si>
  <si>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</si>
  <si>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</si>
  <si>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</si>
  <si>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</si>
  <si>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</si>
  <si>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</si>
  <si>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</si>
  <si>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</si>
  <si>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</si>
  <si>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</si>
  <si>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</si>
  <si>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</si>
  <si>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</si>
  <si>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</si>
  <si>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</si>
  <si>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</si>
  <si>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</si>
  <si>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</si>
  <si>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</si>
  <si>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</si>
  <si>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</si>
  <si>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</si>
  <si>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</si>
  <si>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</si>
  <si>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</si>
  <si>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</si>
  <si>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</si>
  <si>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</si>
  <si>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</si>
  <si>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</si>
  <si>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</si>
  <si>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</si>
  <si>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</si>
  <si>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</si>
  <si>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</si>
  <si>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</si>
  <si>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</si>
  <si>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</si>
  <si>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</si>
  <si>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</si>
  <si>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</si>
  <si>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</si>
  <si>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</si>
  <si>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</si>
  <si>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</si>
  <si>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</si>
  <si>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</si>
  <si>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</si>
  <si>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</si>
  <si>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</si>
  <si>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</si>
  <si>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</si>
  <si>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</si>
  <si>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</si>
  <si>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</si>
  <si>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</si>
  <si>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</si>
  <si>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</si>
  <si>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</si>
  <si>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</si>
  <si>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</si>
  <si>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</si>
  <si>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</si>
  <si>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</si>
  <si>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</si>
  <si>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</si>
  <si>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</si>
  <si>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</si>
  <si>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</si>
  <si>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</si>
  <si>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</si>
  <si>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</si>
  <si>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</si>
  <si>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</si>
  <si>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</si>
  <si>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</si>
  <si>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</si>
  <si>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</si>
  <si>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</si>
  <si>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</si>
  <si>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</si>
  <si>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</si>
  <si>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</si>
  <si>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</si>
  <si>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</si>
  <si>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</si>
  <si>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</si>
  <si>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</si>
  <si>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</si>
  <si>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</si>
  <si>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</si>
  <si>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</si>
  <si>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</si>
  <si>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</si>
  <si>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</si>
  <si>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</si>
  <si>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</si>
  <si>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</si>
  <si>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</si>
  <si>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</si>
  <si>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</si>
  <si>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</si>
  <si>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</si>
  <si>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</si>
  <si>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</si>
  <si>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</si>
  <si>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</si>
  <si>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</si>
  <si>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</si>
  <si>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</si>
  <si>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</si>
  <si>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</si>
  <si>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</si>
  <si>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</si>
  <si>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</si>
  <si>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</si>
  <si>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</si>
  <si>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</si>
  <si>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</si>
  <si>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</si>
  <si>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</si>
  <si>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</si>
  <si>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</si>
  <si>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</si>
  <si>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</si>
  <si>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</si>
  <si>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</si>
  <si>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</si>
  <si>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</si>
  <si>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</si>
  <si>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</si>
  <si>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</si>
  <si>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</si>
  <si>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</si>
  <si>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</si>
  <si>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</si>
  <si>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</si>
  <si>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</si>
  <si>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</si>
  <si>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</si>
  <si>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</si>
  <si>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</si>
  <si>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</si>
  <si>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</si>
  <si>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</si>
  <si>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</si>
  <si>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</si>
  <si>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</si>
  <si>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</si>
  <si>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</si>
  <si>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</si>
  <si>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</si>
  <si>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</si>
  <si>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</si>
  <si>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</si>
  <si>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</si>
  <si>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</si>
  <si>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</si>
  <si>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</si>
  <si>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</si>
  <si>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</si>
  <si>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</si>
  <si>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</si>
  <si>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</si>
  <si>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</si>
  <si>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</si>
  <si>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</si>
  <si>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</si>
  <si>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</si>
  <si>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</si>
  <si>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</si>
  <si>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</si>
  <si>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</si>
  <si>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</si>
  <si>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</si>
  <si>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</si>
  <si>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</si>
  <si>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</si>
  <si>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</si>
  <si>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</si>
  <si>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</si>
  <si>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</si>
  <si>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</si>
  <si>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</si>
  <si>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</si>
  <si>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</si>
  <si>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</si>
  <si>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</si>
  <si>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</si>
  <si>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</si>
  <si>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</si>
  <si>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</si>
  <si>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</si>
  <si>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</si>
  <si>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</si>
  <si>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</si>
  <si>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</si>
  <si>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</si>
  <si>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</si>
  <si>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</si>
  <si>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</si>
  <si>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</si>
  <si>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</si>
  <si>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</si>
  <si>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</si>
  <si>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</si>
  <si>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</si>
  <si>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</si>
  <si>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</si>
  <si>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</si>
  <si>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</si>
  <si>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</si>
  <si>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</si>
  <si>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</si>
  <si>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</si>
  <si>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</si>
  <si>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</si>
  <si>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</si>
  <si>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</si>
  <si>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</si>
  <si>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</si>
  <si>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</si>
  <si>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</si>
  <si>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</si>
  <si>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</si>
  <si>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</si>
  <si>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</si>
  <si>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</si>
  <si>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</si>
  <si>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</si>
  <si>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</si>
  <si>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</si>
  <si>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</si>
  <si>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</si>
  <si>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</si>
  <si>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</si>
  <si>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</si>
  <si>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</si>
  <si>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</si>
  <si>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</si>
  <si>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</si>
  <si>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</si>
  <si>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</si>
  <si>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</si>
  <si>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</si>
  <si>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</si>
  <si>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</si>
  <si>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</si>
  <si>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</si>
  <si>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</si>
  <si>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</si>
  <si>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</si>
  <si>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</si>
  <si>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</si>
  <si>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</si>
  <si>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</si>
  <si>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</si>
  <si>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</si>
  <si>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</si>
  <si>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</si>
  <si>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</si>
  <si>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</si>
  <si>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</si>
  <si>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</si>
  <si>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</si>
  <si>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</si>
  <si>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</si>
  <si>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</si>
  <si>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</si>
  <si>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</si>
  <si>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</si>
  <si>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</si>
  <si>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</si>
  <si>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</si>
  <si>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</si>
  <si>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</si>
  <si>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</si>
  <si>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</si>
  <si>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</si>
  <si>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</si>
  <si>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</si>
  <si>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</si>
  <si>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</si>
  <si>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</si>
  <si>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</si>
  <si>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</si>
  <si>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</si>
  <si>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</si>
  <si>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</si>
  <si>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</si>
  <si>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</si>
  <si>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</si>
  <si>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</si>
  <si>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</si>
  <si>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</si>
  <si>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</si>
  <si>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</si>
  <si>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</si>
  <si>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</si>
  <si>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</si>
  <si>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</si>
  <si>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</si>
  <si>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</si>
  <si>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</si>
  <si>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</si>
  <si>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</si>
  <si>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</si>
  <si>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</si>
  <si>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</si>
  <si>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</si>
  <si>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</si>
  <si>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</si>
  <si>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</si>
  <si>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</si>
  <si>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</si>
  <si>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</si>
  <si>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</si>
  <si>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</si>
  <si>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</si>
  <si>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</si>
  <si>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</si>
  <si>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</si>
  <si>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</si>
  <si>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</si>
  <si>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</si>
  <si>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</si>
  <si>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</si>
  <si>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</si>
  <si>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</si>
  <si>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</si>
  <si>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</si>
  <si>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</si>
  <si>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</si>
  <si>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</si>
  <si>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</si>
  <si>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</si>
  <si>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</si>
  <si>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</si>
  <si>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</si>
  <si>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</si>
  <si>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</si>
  <si>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</si>
  <si>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</si>
  <si>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</si>
  <si>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</si>
  <si>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</si>
  <si>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</si>
  <si>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</si>
  <si>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</si>
  <si>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</si>
  <si>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</si>
  <si>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</si>
  <si>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</si>
  <si>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</si>
  <si>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</si>
  <si>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</si>
  <si>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</si>
  <si>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</si>
  <si>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</si>
  <si>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</si>
  <si>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</si>
  <si>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</si>
  <si>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</si>
  <si>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</si>
  <si>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</si>
  <si>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</si>
  <si>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</si>
  <si>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</si>
  <si>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</si>
  <si>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</si>
  <si>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</si>
  <si>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</si>
  <si>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</si>
  <si>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</si>
  <si>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</si>
  <si>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</si>
  <si>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</si>
  <si>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</si>
  <si>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</si>
  <si>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</si>
  <si>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</si>
  <si>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</si>
  <si>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</si>
  <si>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</si>
  <si>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</si>
  <si>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</si>
  <si>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</si>
  <si>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</si>
  <si>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</si>
  <si>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</si>
  <si>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</si>
  <si>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</si>
  <si>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</si>
  <si>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</si>
  <si>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</si>
  <si>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</si>
  <si>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</si>
  <si>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</si>
  <si>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</si>
  <si>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</si>
  <si>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</si>
  <si>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</si>
  <si>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</si>
  <si>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</si>
  <si>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</si>
  <si>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</si>
  <si>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</si>
  <si>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</si>
  <si>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</si>
  <si>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</si>
  <si>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</si>
  <si>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</si>
  <si>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</si>
  <si>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</si>
  <si>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</si>
  <si>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</si>
  <si>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</si>
  <si>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</si>
  <si>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</si>
  <si>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</si>
  <si>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</si>
  <si>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</si>
  <si>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</si>
  <si>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</si>
  <si>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</si>
  <si>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</si>
  <si>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</si>
  <si>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</si>
  <si>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</si>
  <si>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</si>
  <si>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</si>
  <si>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</si>
  <si>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</si>
  <si>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</si>
  <si>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</si>
  <si>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</si>
  <si>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</si>
  <si>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</si>
  <si>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</si>
  <si>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</si>
  <si>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</si>
  <si>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</si>
  <si>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</si>
  <si>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</si>
  <si>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</si>
  <si>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</si>
  <si>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</si>
  <si>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</si>
  <si>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</si>
  <si>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</si>
  <si>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</si>
  <si>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</si>
  <si>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</si>
  <si>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</si>
  <si>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</si>
  <si>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</si>
  <si>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</si>
  <si>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</si>
  <si>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</si>
  <si>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</si>
  <si>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</si>
  <si>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</si>
  <si>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</si>
  <si>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</si>
  <si>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</si>
  <si>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</si>
  <si>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</si>
  <si>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</si>
  <si>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</si>
  <si>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</si>
  <si>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</si>
  <si>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</si>
  <si>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</si>
  <si>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</si>
  <si>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</si>
  <si>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</si>
  <si>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</si>
  <si>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</si>
  <si>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</si>
  <si>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</si>
  <si>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</si>
  <si>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</si>
  <si>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</si>
  <si>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</si>
  <si>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</si>
  <si>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</si>
  <si>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</si>
  <si>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</si>
  <si>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</si>
  <si>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</si>
  <si>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</si>
  <si>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</si>
  <si>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</si>
  <si>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</si>
  <si>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</si>
  <si>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</si>
  <si>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</si>
  <si>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</si>
  <si>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</si>
  <si>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</si>
  <si>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</si>
  <si>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</si>
  <si>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</si>
  <si>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</si>
  <si>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</si>
  <si>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</si>
  <si>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</si>
  <si>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</si>
  <si>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</si>
  <si>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</si>
  <si>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</si>
  <si>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</si>
  <si>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</si>
  <si>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</si>
  <si>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</si>
  <si>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</si>
  <si>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</si>
  <si>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</si>
  <si>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</si>
  <si>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</si>
  <si>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</si>
  <si>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</si>
  <si>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</si>
  <si>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</si>
  <si>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</si>
  <si>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</si>
  <si>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</si>
  <si>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</si>
  <si>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</si>
  <si>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</si>
  <si>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</si>
  <si>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</si>
  <si>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</si>
  <si>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</si>
  <si>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</si>
  <si>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</si>
  <si>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</si>
  <si>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</si>
  <si>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</si>
  <si>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</si>
  <si>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</si>
  <si>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</si>
  <si>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</si>
  <si>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</si>
  <si>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</si>
  <si>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</si>
  <si>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</si>
  <si>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</si>
  <si>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</si>
  <si>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</si>
  <si>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</si>
  <si>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</si>
  <si>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</si>
  <si>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</si>
  <si>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</si>
  <si>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</si>
  <si>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</si>
  <si>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</si>
  <si>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</si>
  <si>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</si>
  <si>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</si>
  <si>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</si>
  <si>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</si>
  <si>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</si>
  <si>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</si>
  <si>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</si>
  <si>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</si>
  <si>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</si>
  <si>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</si>
  <si>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</si>
  <si>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</si>
  <si>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</si>
  <si>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</si>
  <si>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</si>
  <si>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</si>
  <si>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</si>
  <si>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</si>
  <si>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</si>
  <si>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</si>
  <si>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</si>
  <si>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</si>
  <si>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</si>
  <si>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</si>
  <si>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</si>
  <si>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</si>
  <si>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</si>
  <si>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</si>
  <si>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TXN-106196</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</si>
  <si>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</si>
  <si>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</si>
  <si>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</si>
  <si>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</si>
  <si>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</si>
  <si>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</si>
  <si>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</si>
  <si>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</si>
  <si>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</si>
  <si>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</si>
  <si>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</si>
  <si>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</si>
  <si>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</si>
  <si>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</si>
  <si>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</si>
  <si>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</si>
  <si>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</si>
  <si>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</si>
  <si>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</si>
  <si>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</si>
  <si>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</si>
  <si>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</si>
  <si>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</si>
  <si>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</si>
  <si>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</si>
  <si>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</si>
  <si>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</si>
  <si>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</si>
  <si>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</si>
  <si>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</si>
  <si>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</si>
  <si>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</si>
  <si>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</si>
  <si>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</si>
  <si>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</si>
  <si>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</si>
  <si>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</si>
  <si>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</si>
  <si>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</si>
  <si>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</si>
  <si>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</si>
  <si>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</si>
  <si>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</si>
  <si>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</si>
  <si>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</si>
  <si>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</si>
  <si>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</si>
  <si>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</si>
  <si>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</si>
  <si>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</si>
  <si>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</si>
  <si>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</si>
  <si>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</si>
  <si>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</si>
  <si>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</si>
  <si>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</si>
  <si>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</si>
  <si>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</si>
  <si>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</si>
  <si>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</si>
  <si>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</si>
  <si>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</si>
  <si>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</si>
  <si>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</si>
  <si>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</si>
  <si>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</si>
  <si>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</si>
  <si>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</si>
  <si>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</si>
  <si>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</si>
  <si>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</si>
  <si>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</si>
  <si>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</si>
  <si>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</si>
  <si>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</si>
  <si>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</si>
  <si>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</si>
  <si>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</si>
  <si>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</si>
  <si>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</si>
  <si>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</si>
  <si>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</si>
  <si>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</si>
  <si>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</si>
  <si>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</si>
  <si>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</si>
  <si>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</si>
  <si>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</si>
  <si>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</si>
  <si>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</si>
  <si>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</si>
  <si>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</si>
  <si>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</si>
  <si>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</si>
  <si>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</si>
  <si>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</si>
  <si>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</si>
  <si>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</si>
  <si>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</si>
  <si>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</si>
  <si>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</si>
  <si>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</si>
  <si>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</si>
  <si>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</si>
  <si>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</si>
  <si>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</si>
  <si>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</si>
  <si>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</si>
  <si>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</si>
  <si>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</si>
  <si>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</si>
  <si>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</si>
  <si>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</si>
  <si>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</si>
  <si>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</si>
  <si>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</si>
  <si>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</si>
  <si>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</si>
  <si>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</si>
  <si>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</si>
  <si>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</si>
  <si>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</si>
  <si>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</si>
  <si>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</si>
  <si>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</si>
  <si>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</si>
  <si>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</si>
  <si>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</si>
  <si>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</si>
  <si>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</si>
  <si>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</si>
  <si>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</si>
  <si>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</si>
  <si>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</si>
  <si>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</si>
  <si>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</si>
  <si>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</si>
  <si>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</si>
  <si>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</si>
  <si>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</si>
  <si>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</si>
  <si>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</si>
  <si>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</si>
  <si>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</si>
  <si>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</si>
  <si>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</si>
  <si>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</si>
  <si>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</si>
  <si>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</si>
  <si>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</si>
  <si>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</si>
  <si>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</si>
  <si>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</si>
  <si>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</si>
  <si>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</si>
  <si>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</si>
  <si>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</si>
  <si>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</si>
  <si>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</si>
  <si>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</si>
  <si>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</si>
  <si>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</si>
  <si>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</si>
  <si>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</si>
  <si>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</si>
  <si>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</si>
  <si>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</si>
  <si>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</si>
  <si>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</si>
  <si>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</si>
  <si>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</si>
  <si>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</si>
  <si>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</si>
  <si>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</si>
  <si>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</si>
  <si>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</si>
  <si>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</si>
  <si>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</si>
  <si>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</si>
  <si>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</si>
  <si>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</si>
  <si>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</si>
  <si>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</si>
  <si>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</si>
  <si>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</si>
  <si>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</si>
  <si>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</si>
  <si>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</si>
  <si>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</si>
  <si>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</si>
  <si>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</si>
  <si>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</si>
  <si>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</si>
  <si>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</si>
  <si>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</si>
  <si>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</si>
  <si>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</si>
  <si>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</si>
  <si>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</si>
  <si>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</si>
  <si>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</si>
  <si>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</si>
  <si>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</si>
  <si>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</si>
  <si>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</si>
  <si>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</si>
  <si>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</si>
  <si>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</si>
  <si>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</si>
  <si>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</si>
  <si>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</si>
  <si>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</si>
  <si>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</si>
  <si>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</si>
  <si>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</si>
  <si>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</si>
  <si>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</si>
  <si>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</si>
  <si>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</si>
  <si>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</si>
  <si>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</si>
  <si>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</si>
  <si>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</si>
  <si>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</si>
  <si>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</si>
  <si>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</si>
  <si>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</si>
  <si>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</si>
  <si>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</si>
  <si>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</si>
  <si>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</si>
  <si>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</si>
  <si>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</si>
  <si>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</si>
  <si>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</si>
  <si>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</si>
  <si>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</si>
  <si>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</si>
  <si>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</si>
  <si>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</si>
  <si>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</si>
  <si>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</si>
  <si>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</si>
  <si>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</si>
  <si>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</si>
  <si>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</si>
  <si>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</si>
  <si>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</si>
  <si>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</si>
  <si>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</si>
  <si>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</si>
  <si>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</si>
  <si>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</si>
  <si>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</si>
  <si>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</si>
  <si>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</si>
  <si>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</si>
  <si>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</si>
  <si>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</si>
  <si>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</si>
  <si>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</si>
  <si>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</si>
  <si>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</si>
  <si>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</si>
  <si>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</si>
  <si>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</si>
  <si>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</si>
  <si>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</si>
  <si>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</si>
  <si>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</si>
  <si>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</si>
  <si>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</si>
  <si>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</si>
  <si>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</si>
  <si>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</si>
  <si>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</si>
  <si>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</si>
  <si>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</si>
  <si>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</si>
  <si>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</si>
  <si>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</si>
  <si>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</si>
  <si>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</si>
  <si>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</si>
  <si>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</si>
  <si>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</si>
  <si>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</si>
  <si>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</si>
  <si>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</si>
  <si>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</si>
  <si>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</si>
  <si>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</si>
  <si>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</si>
  <si>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</si>
  <si>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</si>
  <si>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</si>
  <si>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</si>
  <si>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</si>
  <si>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</si>
  <si>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</si>
  <si>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</si>
  <si>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</si>
  <si>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</si>
  <si>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</si>
  <si>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KPI Name</t>
  </si>
  <si>
    <t>Formula/Logic</t>
  </si>
  <si>
    <t>Business Reason</t>
  </si>
  <si>
    <t>Target/Benchmark</t>
  </si>
  <si>
    <t>SUM of Revenue column</t>
  </si>
  <si>
    <t>Top-line performance</t>
  </si>
  <si>
    <t>Track growth vs prior period</t>
  </si>
  <si>
    <t>Net Margin %</t>
  </si>
  <si>
    <t>GrossProfit ÷ Revenue</t>
  </si>
  <si>
    <t>Core profitability health — your main business question</t>
  </si>
  <si>
    <t>Company target: 8%+ (currently ~6.5%, per Phase 1 brief)</t>
  </si>
  <si>
    <t>Discount Rate</t>
  </si>
  <si>
    <t>AVERAGE of DiscountPct</t>
  </si>
  <si>
    <t>Detects over-discounting, root cause candidate</t>
  </si>
  <si>
    <t>Flag if &gt;15% average</t>
  </si>
  <si>
    <t>Return Rate</t>
  </si>
  <si>
    <t>Returned="Yes" ÷ Total transactions</t>
  </si>
  <si>
    <t>Detects hidden cost center</t>
  </si>
  <si>
    <t>Flag if &gt;10%</t>
  </si>
  <si>
    <t>Loss-Making Transaction %</t>
  </si>
  <si>
    <t>COUNTIF NetMarginPct&lt;0 ÷ Total</t>
  </si>
  <si>
    <t>Direct measure of your Key Finding #1</t>
  </si>
  <si>
    <t>Target: &lt;1%</t>
  </si>
  <si>
    <t>Revenue by Region</t>
  </si>
  <si>
    <t>SUMIFS by Region</t>
  </si>
  <si>
    <t>Identifies regional performance gaps</t>
  </si>
  <si>
    <t>Compare South vs other regions</t>
  </si>
  <si>
    <t>Revenue by Category</t>
  </si>
  <si>
    <t>SUMIFS by Category</t>
  </si>
  <si>
    <t>Identifies category performance gaps</t>
  </si>
  <si>
    <t>Compare Electronics vs other categories</t>
  </si>
  <si>
    <t>Total loss count</t>
  </si>
  <si>
    <t>Overall loss transaction pct</t>
  </si>
  <si>
    <t xml:space="preserve">Electronics and south </t>
  </si>
  <si>
    <t>Discount given for Electronics x South</t>
  </si>
  <si>
    <t>Average discount of all transaction</t>
  </si>
  <si>
    <t>Row Labels</t>
  </si>
  <si>
    <t>Avg Net Margin%</t>
  </si>
  <si>
    <t>Grand Total</t>
  </si>
  <si>
    <t>Average of DiscountPct</t>
  </si>
  <si>
    <t>Sum of Revenue</t>
  </si>
  <si>
    <t>Average of NetMarginPct</t>
  </si>
  <si>
    <t>2024</t>
  </si>
  <si>
    <t>Jan</t>
  </si>
  <si>
    <t>Feb</t>
  </si>
  <si>
    <t>Mar</t>
  </si>
  <si>
    <t>Apr</t>
  </si>
  <si>
    <t>May</t>
  </si>
  <si>
    <t>Jun</t>
  </si>
  <si>
    <t>Jul</t>
  </si>
  <si>
    <t>Aug</t>
  </si>
  <si>
    <t>Sep</t>
  </si>
  <si>
    <t>Oct</t>
  </si>
  <si>
    <t>Nov</t>
  </si>
  <si>
    <t>Dec</t>
  </si>
  <si>
    <t>2025</t>
  </si>
  <si>
    <t>Revenue_Actual</t>
  </si>
  <si>
    <t>Month_Index</t>
  </si>
  <si>
    <t>Linear_Forecast</t>
  </si>
  <si>
    <t>Seasonally-Adjusted Forecast</t>
  </si>
  <si>
    <t>04/03/2025</t>
  </si>
  <si>
    <t>2025-04-27</t>
  </si>
  <si>
    <t>03-07-2025</t>
  </si>
  <si>
    <t>04/06/2024</t>
  </si>
  <si>
    <t>Y</t>
  </si>
  <si>
    <t>2025-08-31</t>
  </si>
  <si>
    <t>2024-12-16</t>
  </si>
  <si>
    <t>15-03-2025</t>
  </si>
  <si>
    <t>NORTH</t>
  </si>
  <si>
    <t>11/12/2025</t>
  </si>
  <si>
    <t>N</t>
  </si>
  <si>
    <t>2024-12-05</t>
  </si>
  <si>
    <t>06/06/2025</t>
  </si>
  <si>
    <t>10/23/2025</t>
  </si>
  <si>
    <t>2025-03-20</t>
  </si>
  <si>
    <t>2024-06-11</t>
  </si>
  <si>
    <t>2024-07-21</t>
  </si>
  <si>
    <t>11/16/2025</t>
  </si>
  <si>
    <t>2025-06-22</t>
  </si>
  <si>
    <t>06/21/2025</t>
  </si>
  <si>
    <t xml:space="preserve"> Winter Jacket </t>
  </si>
  <si>
    <t>2024-04-23</t>
  </si>
  <si>
    <t>07/10/2025</t>
  </si>
  <si>
    <t>10/08/2025</t>
  </si>
  <si>
    <t>2025-10-17</t>
  </si>
  <si>
    <t>17-07-2025</t>
  </si>
  <si>
    <t>2025-05-13</t>
  </si>
  <si>
    <t xml:space="preserve"> Bluetooth Speaker </t>
  </si>
  <si>
    <t>0</t>
  </si>
  <si>
    <t>2025-04-24</t>
  </si>
  <si>
    <t>11/20/2024</t>
  </si>
  <si>
    <t>north</t>
  </si>
  <si>
    <t>2024-04-12</t>
  </si>
  <si>
    <t>2025-08-11</t>
  </si>
  <si>
    <t>2025-07-03</t>
  </si>
  <si>
    <t>01/24/2025</t>
  </si>
  <si>
    <t>2025-12-30</t>
  </si>
  <si>
    <t>2024-10-04</t>
  </si>
  <si>
    <t>2025-01-05</t>
  </si>
  <si>
    <t>2024-06-27</t>
  </si>
  <si>
    <t>west</t>
  </si>
  <si>
    <t>2025-05-30</t>
  </si>
  <si>
    <t>13-10-2024</t>
  </si>
  <si>
    <t>2024-11-09</t>
  </si>
  <si>
    <t>03/24/2025</t>
  </si>
  <si>
    <t>EAST</t>
  </si>
  <si>
    <t>2025-02-18</t>
  </si>
  <si>
    <t>08/22/2024</t>
  </si>
  <si>
    <t>2024-09-19</t>
  </si>
  <si>
    <t>2025-07-04</t>
  </si>
  <si>
    <t>2025-02-24</t>
  </si>
  <si>
    <t>2025-12-10</t>
  </si>
  <si>
    <t>05/29/2025</t>
  </si>
  <si>
    <t xml:space="preserve"> Granola Pack </t>
  </si>
  <si>
    <t>06-10-2025</t>
  </si>
  <si>
    <t>06/30/2025</t>
  </si>
  <si>
    <t>2024-11-19</t>
  </si>
  <si>
    <t>2025-06-05</t>
  </si>
  <si>
    <t xml:space="preserve"> Throw Pillow </t>
  </si>
  <si>
    <t>2025-04-26</t>
  </si>
  <si>
    <t>05-07-2025</t>
  </si>
  <si>
    <t>2025-10-08</t>
  </si>
  <si>
    <t>08/19/2025</t>
  </si>
  <si>
    <t>2024-09-27</t>
  </si>
  <si>
    <t>2025-09-27</t>
  </si>
  <si>
    <t>2024-04-28</t>
  </si>
  <si>
    <t>2024-10-07</t>
  </si>
  <si>
    <t>07/07/2025</t>
  </si>
  <si>
    <t>2025-12-17</t>
  </si>
  <si>
    <t>2024-11-05</t>
  </si>
  <si>
    <t>2024-12-17</t>
  </si>
  <si>
    <t>2024-08-14</t>
  </si>
  <si>
    <t>16-12-2024</t>
  </si>
  <si>
    <t>2025-04-21</t>
  </si>
  <si>
    <t>2024-07-06</t>
  </si>
  <si>
    <t>2025-11-20</t>
  </si>
  <si>
    <t>11/26/2025</t>
  </si>
  <si>
    <t>2025-12-08</t>
  </si>
  <si>
    <t>2025-12-11</t>
  </si>
  <si>
    <t xml:space="preserve"> E-013 </t>
  </si>
  <si>
    <t>11-11-2025</t>
  </si>
  <si>
    <t>02/24/2025</t>
  </si>
  <si>
    <t>2025-03-08</t>
  </si>
  <si>
    <t>11/24/2025</t>
  </si>
  <si>
    <t>07-12-2024</t>
  </si>
  <si>
    <t>2025-04-05</t>
  </si>
  <si>
    <t>08-09-2025</t>
  </si>
  <si>
    <t xml:space="preserve"> Lipstick </t>
  </si>
  <si>
    <t>February 27, 2025</t>
  </si>
  <si>
    <t>09/27/2024</t>
  </si>
  <si>
    <t xml:space="preserve"> Men's T-Shirt </t>
  </si>
  <si>
    <t>06/13/2025</t>
  </si>
  <si>
    <t>2024-10-10</t>
  </si>
  <si>
    <t>2024-07-20</t>
  </si>
  <si>
    <t>2025-09-24</t>
  </si>
  <si>
    <t>09/13/2025</t>
  </si>
  <si>
    <t>2025-01-20</t>
  </si>
  <si>
    <t>2025-01-24</t>
  </si>
  <si>
    <t>2025-06-13</t>
  </si>
  <si>
    <t>2024-10-01</t>
  </si>
  <si>
    <t>02/26/2025</t>
  </si>
  <si>
    <t>2024-11-25</t>
  </si>
  <si>
    <t>02/12/2025</t>
  </si>
  <si>
    <t>06/11/2025</t>
  </si>
  <si>
    <t xml:space="preserve"> Power Bank </t>
  </si>
  <si>
    <t>2025-06-29</t>
  </si>
  <si>
    <t>2025-04-13</t>
  </si>
  <si>
    <t xml:space="preserve">West </t>
  </si>
  <si>
    <t>2025-08-13</t>
  </si>
  <si>
    <t>2025-03-25</t>
  </si>
  <si>
    <t xml:space="preserve">North </t>
  </si>
  <si>
    <t>10/30/2025</t>
  </si>
  <si>
    <t xml:space="preserve"> N-010 </t>
  </si>
  <si>
    <t>11/09/2024</t>
  </si>
  <si>
    <t xml:space="preserve"> E-009 </t>
  </si>
  <si>
    <t>2025-03-12</t>
  </si>
  <si>
    <t>06/16/2024</t>
  </si>
  <si>
    <t>2025-01-06</t>
  </si>
  <si>
    <t>28-02-2024</t>
  </si>
  <si>
    <t>2025-04-11</t>
  </si>
  <si>
    <t xml:space="preserve"> Sparkling Water 12pk </t>
  </si>
  <si>
    <t>05/02/2025</t>
  </si>
  <si>
    <t>2025-10-07</t>
  </si>
  <si>
    <t>2025-01-12</t>
  </si>
  <si>
    <t xml:space="preserve"> E-002 </t>
  </si>
  <si>
    <t>2024-12-23</t>
  </si>
  <si>
    <t>01/14/2025</t>
  </si>
  <si>
    <t>2024-05-07</t>
  </si>
  <si>
    <t>2025-01-17</t>
  </si>
  <si>
    <t>2025-01-02</t>
  </si>
  <si>
    <t>12/09/2024</t>
  </si>
  <si>
    <t>2025-11-10</t>
  </si>
  <si>
    <t>2025-03-27</t>
  </si>
  <si>
    <t>2025-01-16</t>
  </si>
  <si>
    <t>11/01/2025</t>
  </si>
  <si>
    <t>2025-05-24</t>
  </si>
  <si>
    <t>electronics</t>
  </si>
  <si>
    <t>09/30/2024</t>
  </si>
  <si>
    <t>08/01/2025</t>
  </si>
  <si>
    <t>2024-06-03</t>
  </si>
  <si>
    <t>2025-04-10</t>
  </si>
  <si>
    <t>04/12/2025</t>
  </si>
  <si>
    <t>2025-02-13</t>
  </si>
  <si>
    <t>2024-04-24</t>
  </si>
  <si>
    <t>10/31/2025</t>
  </si>
  <si>
    <t>04/10/2025</t>
  </si>
  <si>
    <t>2025-09-15</t>
  </si>
  <si>
    <t>12/09/2025</t>
  </si>
  <si>
    <t>2024-07-19</t>
  </si>
  <si>
    <t>27-07-2025</t>
  </si>
  <si>
    <t>2025-01-08</t>
  </si>
  <si>
    <t>2024-06-02</t>
  </si>
  <si>
    <t>2024-03-07</t>
  </si>
  <si>
    <t xml:space="preserve"> Perfume 50ml </t>
  </si>
  <si>
    <t>2024-08-10</t>
  </si>
  <si>
    <t xml:space="preserve">south </t>
  </si>
  <si>
    <t xml:space="preserve"> S-013 </t>
  </si>
  <si>
    <t>04/07/2024</t>
  </si>
  <si>
    <t>2025-04-25</t>
  </si>
  <si>
    <t>2025-07-08</t>
  </si>
  <si>
    <t>04/07/2025</t>
  </si>
  <si>
    <t>03/02/2025</t>
  </si>
  <si>
    <t xml:space="preserve"> S-005 </t>
  </si>
  <si>
    <t>2025-03-11</t>
  </si>
  <si>
    <t>12/22/2025</t>
  </si>
  <si>
    <t>11/25/2024</t>
  </si>
  <si>
    <t>2024-11-24</t>
  </si>
  <si>
    <t>03/18/2025</t>
  </si>
  <si>
    <t xml:space="preserve"> Olive Oil 500ml </t>
  </si>
  <si>
    <t>02/28/2025</t>
  </si>
  <si>
    <t>2024-11-04</t>
  </si>
  <si>
    <t>2025-09-29</t>
  </si>
  <si>
    <t xml:space="preserve"> N-007 </t>
  </si>
  <si>
    <t>2024-11-22</t>
  </si>
  <si>
    <t xml:space="preserve"> Wireless Earbuds </t>
  </si>
  <si>
    <t>2024-12-31</t>
  </si>
  <si>
    <t>2025-02-14</t>
  </si>
  <si>
    <t>04/22/2025</t>
  </si>
  <si>
    <t>2025-03-05</t>
  </si>
  <si>
    <t>2025-03-30</t>
  </si>
  <si>
    <t>2025-09-08</t>
  </si>
  <si>
    <t>06/15/2024</t>
  </si>
  <si>
    <t>October 30, 2025</t>
  </si>
  <si>
    <t xml:space="preserve"> Laptop Stand </t>
  </si>
  <si>
    <t>2025-04-30</t>
  </si>
  <si>
    <t xml:space="preserve"> E-006 </t>
  </si>
  <si>
    <t>2025-05-08</t>
  </si>
  <si>
    <t>11/21/2025</t>
  </si>
  <si>
    <t xml:space="preserve"> N-006 </t>
  </si>
  <si>
    <t>2025-07-30</t>
  </si>
  <si>
    <t>2024-07-12</t>
  </si>
  <si>
    <t>APPAREL</t>
  </si>
  <si>
    <t>2025-10-02</t>
  </si>
  <si>
    <t>2025-06-02</t>
  </si>
  <si>
    <t>2024-12-08</t>
  </si>
  <si>
    <t>05/16/2025</t>
  </si>
  <si>
    <t>2025-09-19</t>
  </si>
  <si>
    <t>2024-12-24</t>
  </si>
  <si>
    <t>July 14, 2024</t>
  </si>
  <si>
    <t>06/04/2025</t>
  </si>
  <si>
    <t xml:space="preserve"> S-011 </t>
  </si>
  <si>
    <t>apparel</t>
  </si>
  <si>
    <t>2024-09-02</t>
  </si>
  <si>
    <t>01/12/2025</t>
  </si>
  <si>
    <t>07/25/2024</t>
  </si>
  <si>
    <t>03/29/2025</t>
  </si>
  <si>
    <t>2025-12-25</t>
  </si>
  <si>
    <t xml:space="preserve"> Organic Coffee 12oz </t>
  </si>
  <si>
    <t>2025-08-03</t>
  </si>
  <si>
    <t>2024-07-24</t>
  </si>
  <si>
    <t>10/02/2025</t>
  </si>
  <si>
    <t>2024-05-09</t>
  </si>
  <si>
    <t>2025-03-17</t>
  </si>
  <si>
    <t>September 18, 2025</t>
  </si>
  <si>
    <t xml:space="preserve">Electronics </t>
  </si>
  <si>
    <t>2024-07-25</t>
  </si>
  <si>
    <t>2025-07-24</t>
  </si>
  <si>
    <t>2025-08-26</t>
  </si>
  <si>
    <t>2024-06-30</t>
  </si>
  <si>
    <t>2025-03-13</t>
  </si>
  <si>
    <t>east</t>
  </si>
  <si>
    <t>04/21/2025</t>
  </si>
  <si>
    <t>2025-07-16</t>
  </si>
  <si>
    <t>2024-11-29</t>
  </si>
  <si>
    <t>12/20/2024</t>
  </si>
  <si>
    <t>2025-11-08</t>
  </si>
  <si>
    <t>2025-02-23</t>
  </si>
  <si>
    <t>2025-06-30</t>
  </si>
  <si>
    <t>2025-04-16</t>
  </si>
  <si>
    <t>July 13, 2025</t>
  </si>
  <si>
    <t>11/22/2024</t>
  </si>
  <si>
    <t>26-04-2025</t>
  </si>
  <si>
    <t>2024-04-09</t>
  </si>
  <si>
    <t>02/22/2025</t>
  </si>
  <si>
    <t>08/01/2024</t>
  </si>
  <si>
    <t>2025-02-10</t>
  </si>
  <si>
    <t>2025-08-24</t>
  </si>
  <si>
    <t>2025-09-16</t>
  </si>
  <si>
    <t>2025-03-15</t>
  </si>
  <si>
    <t xml:space="preserve"> W-010 </t>
  </si>
  <si>
    <t>03/26/2025</t>
  </si>
  <si>
    <t xml:space="preserve"> E-014 </t>
  </si>
  <si>
    <t>2024-04-20</t>
  </si>
  <si>
    <t xml:space="preserve"> Sunscreen SPF50 </t>
  </si>
  <si>
    <t>1</t>
  </si>
  <si>
    <t>04-03-2025</t>
  </si>
  <si>
    <t>2025-10-12</t>
  </si>
  <si>
    <t>2024-07-22</t>
  </si>
  <si>
    <t>August 28, 2025</t>
  </si>
  <si>
    <t>2025-09-21</t>
  </si>
  <si>
    <t>2025-09-28</t>
  </si>
  <si>
    <t>2025-06-28</t>
  </si>
  <si>
    <t>2025-08-28</t>
  </si>
  <si>
    <t>08/26/2024</t>
  </si>
  <si>
    <t xml:space="preserve"> W-001 </t>
  </si>
  <si>
    <t>11/14/2025</t>
  </si>
  <si>
    <t>2025-02-12</t>
  </si>
  <si>
    <t>2025-04-19</t>
  </si>
  <si>
    <t>2025-05-31</t>
  </si>
  <si>
    <t>2025-07-25</t>
  </si>
  <si>
    <t>2025-02-02</t>
  </si>
  <si>
    <t>2025-08-02</t>
  </si>
  <si>
    <t>05/17/2024</t>
  </si>
  <si>
    <t xml:space="preserve"> Face Moisturizer </t>
  </si>
  <si>
    <t>15-07-2025</t>
  </si>
  <si>
    <t>2024-09-24</t>
  </si>
  <si>
    <t>10/22/2025</t>
  </si>
  <si>
    <t>2025-05-12</t>
  </si>
  <si>
    <t>09/13/2024</t>
  </si>
  <si>
    <t>2025-08-30</t>
  </si>
  <si>
    <t>December 01, 2025</t>
  </si>
  <si>
    <t xml:space="preserve"> Women's Jeans </t>
  </si>
  <si>
    <t>2024-03-25</t>
  </si>
  <si>
    <t>January 12, 2025</t>
  </si>
  <si>
    <t>2025-01-07</t>
  </si>
  <si>
    <t>2024-06-22</t>
  </si>
  <si>
    <t>2025-08-04</t>
  </si>
  <si>
    <t>2024-07-27</t>
  </si>
  <si>
    <t>2025-07-05</t>
  </si>
  <si>
    <t>09/30/2025</t>
  </si>
  <si>
    <t xml:space="preserve"> E-001 </t>
  </si>
  <si>
    <t>2025-02-22</t>
  </si>
  <si>
    <t>08/02/2024</t>
  </si>
  <si>
    <t>05/18/2025</t>
  </si>
  <si>
    <t>2025-02-21</t>
  </si>
  <si>
    <t>2025-01-23</t>
  </si>
  <si>
    <t>Home  Goods</t>
  </si>
  <si>
    <t>2025-02-28</t>
  </si>
  <si>
    <t>03/22/2025</t>
  </si>
  <si>
    <t>2025-10-21</t>
  </si>
  <si>
    <t>2024-03-27</t>
  </si>
  <si>
    <t>12-11-2025</t>
  </si>
  <si>
    <t>2025-01-04</t>
  </si>
  <si>
    <t>2025-10-05</t>
  </si>
  <si>
    <t>04/02/2025</t>
  </si>
  <si>
    <t>09-10-2025</t>
  </si>
  <si>
    <t>08/17/2024</t>
  </si>
  <si>
    <t>2025-11-16</t>
  </si>
  <si>
    <t xml:space="preserve"> N-008 </t>
  </si>
  <si>
    <t>2025-09-25</t>
  </si>
  <si>
    <t>2025-09-11</t>
  </si>
  <si>
    <t>November 13, 2025</t>
  </si>
  <si>
    <t>beauty</t>
  </si>
  <si>
    <t>11-06-2024</t>
  </si>
  <si>
    <t>2025-06-17</t>
  </si>
  <si>
    <t>2024-12-06</t>
  </si>
  <si>
    <t>10/09/2025</t>
  </si>
  <si>
    <t>2024-05-30</t>
  </si>
  <si>
    <t>2024-10-08</t>
  </si>
  <si>
    <t>2025-05-14</t>
  </si>
  <si>
    <t>2024-12-22</t>
  </si>
  <si>
    <t xml:space="preserve">Beauty </t>
  </si>
  <si>
    <t>2025-09-23</t>
  </si>
  <si>
    <t>2024-07-26</t>
  </si>
  <si>
    <t>06/08/2025</t>
  </si>
  <si>
    <t>2025-07-11</t>
  </si>
  <si>
    <t xml:space="preserve"> W-011 </t>
  </si>
  <si>
    <t>2025-08-17</t>
  </si>
  <si>
    <t>18-10-2024</t>
  </si>
  <si>
    <t>2024-10-27</t>
  </si>
  <si>
    <t>2025-10-11</t>
  </si>
  <si>
    <t>2024-11-14</t>
  </si>
  <si>
    <t>2024-04-15</t>
  </si>
  <si>
    <t>2024-03-08</t>
  </si>
  <si>
    <t>2025-02-16</t>
  </si>
  <si>
    <t>09/03/2025</t>
  </si>
  <si>
    <t>2025-05-05</t>
  </si>
  <si>
    <t>06/21/2024</t>
  </si>
  <si>
    <t>07-11-2025</t>
  </si>
  <si>
    <t>grocery</t>
  </si>
  <si>
    <t>08/20/2025</t>
  </si>
  <si>
    <t xml:space="preserve"> N-001 </t>
  </si>
  <si>
    <t>2024-12-27</t>
  </si>
  <si>
    <t>2025-06-12</t>
  </si>
  <si>
    <t>2025-06-14</t>
  </si>
  <si>
    <t>February 13, 2025</t>
  </si>
  <si>
    <t>12/31/2024</t>
  </si>
  <si>
    <t>2025-05-17</t>
  </si>
  <si>
    <t>2025-06-20</t>
  </si>
  <si>
    <t>2025-05-19</t>
  </si>
  <si>
    <t xml:space="preserve"> N-002 </t>
  </si>
  <si>
    <t>09/17/2025</t>
  </si>
  <si>
    <t>04/15/2025</t>
  </si>
  <si>
    <t>10/19/2024</t>
  </si>
  <si>
    <t>08/14/2025</t>
  </si>
  <si>
    <t>2024-09-16</t>
  </si>
  <si>
    <t>2024-05-28</t>
  </si>
  <si>
    <t>2025-03-18</t>
  </si>
  <si>
    <t>06/14/2024</t>
  </si>
  <si>
    <t xml:space="preserve"> N-003 </t>
  </si>
  <si>
    <t>10/20/2025</t>
  </si>
  <si>
    <t>2025-01-19</t>
  </si>
  <si>
    <t>2024-11-13</t>
  </si>
  <si>
    <t>2025-10-29</t>
  </si>
  <si>
    <t>2025-05-04</t>
  </si>
  <si>
    <t>2024-06-13</t>
  </si>
  <si>
    <t xml:space="preserve"> W-013 </t>
  </si>
  <si>
    <t>20-09-2025</t>
  </si>
  <si>
    <t>23-02-2025</t>
  </si>
  <si>
    <t>2024-11-16</t>
  </si>
  <si>
    <t>01/08/2025</t>
  </si>
  <si>
    <t>2025-07-06</t>
  </si>
  <si>
    <t>2024-09-08</t>
  </si>
  <si>
    <t>2024-12-14</t>
  </si>
  <si>
    <t xml:space="preserve"> S-001 </t>
  </si>
  <si>
    <t>06/12/2024</t>
  </si>
  <si>
    <t>2025-05-29</t>
  </si>
  <si>
    <t>05-11-2024</t>
  </si>
  <si>
    <t>2025-12-06</t>
  </si>
  <si>
    <t>10/05/2024</t>
  </si>
  <si>
    <t>05-02-2025</t>
  </si>
  <si>
    <t xml:space="preserve"> S-014 </t>
  </si>
  <si>
    <t>2025-11-05</t>
  </si>
  <si>
    <t>09/28/2025</t>
  </si>
  <si>
    <t>2024-11-21</t>
  </si>
  <si>
    <t>2024-11-27</t>
  </si>
  <si>
    <t>12-11-2024</t>
  </si>
  <si>
    <t>30-08-2025</t>
  </si>
  <si>
    <t>20-07-2025</t>
  </si>
  <si>
    <t xml:space="preserve"> W-012 </t>
  </si>
  <si>
    <t>20-09-2024</t>
  </si>
  <si>
    <t>02/16/2025</t>
  </si>
  <si>
    <t>2025-09-10</t>
  </si>
  <si>
    <t>06/09/2025</t>
  </si>
  <si>
    <t>2024-08-30</t>
  </si>
  <si>
    <t>October 24, 2025</t>
  </si>
  <si>
    <t>2025-09-03</t>
  </si>
  <si>
    <t>2025-01-30</t>
  </si>
  <si>
    <t>2025-06-01</t>
  </si>
  <si>
    <t>June 01, 2025</t>
  </si>
  <si>
    <t>05/20/2025</t>
  </si>
  <si>
    <t>06-12-2024</t>
  </si>
  <si>
    <t>11-09-2025</t>
  </si>
  <si>
    <t>2025-05-25</t>
  </si>
  <si>
    <t>2025-01-26</t>
  </si>
  <si>
    <t>04/25/2024</t>
  </si>
  <si>
    <t>2024-06-04</t>
  </si>
  <si>
    <t>2024-07-03</t>
  </si>
  <si>
    <t xml:space="preserve"> Bath Towel Set </t>
  </si>
  <si>
    <t>2024-08-29</t>
  </si>
  <si>
    <t>2025-06-07</t>
  </si>
  <si>
    <t>2024-05-24</t>
  </si>
  <si>
    <t>07/15/2024</t>
  </si>
  <si>
    <t>01/11/2025</t>
  </si>
  <si>
    <t>2025-10-16</t>
  </si>
  <si>
    <t>13-06-2024</t>
  </si>
  <si>
    <t>25-05-2025</t>
  </si>
  <si>
    <t>17-12-2025</t>
  </si>
  <si>
    <t>2025-05-16</t>
  </si>
  <si>
    <t>04/21/2024</t>
  </si>
  <si>
    <t>2025-02-17</t>
  </si>
  <si>
    <t>2025-03-23</t>
  </si>
  <si>
    <t>February 14, 2025</t>
  </si>
  <si>
    <t>10/17/2025</t>
  </si>
  <si>
    <t>2024-06-20</t>
  </si>
  <si>
    <t xml:space="preserve"> S-010 </t>
  </si>
  <si>
    <t>2025-08-16</t>
  </si>
  <si>
    <t>31-08-2024</t>
  </si>
  <si>
    <t xml:space="preserve"> E-011 </t>
  </si>
  <si>
    <t>06/23/2025</t>
  </si>
  <si>
    <t>2024-12-21</t>
  </si>
  <si>
    <t>07/10/2024</t>
  </si>
  <si>
    <t>04/19/2025</t>
  </si>
  <si>
    <t>2024-12-25</t>
  </si>
  <si>
    <t>04-11-2024</t>
  </si>
  <si>
    <t>2025-10-06</t>
  </si>
  <si>
    <t>2025-02-08</t>
  </si>
  <si>
    <t>2024-06-14</t>
  </si>
  <si>
    <t xml:space="preserve"> S-004 </t>
  </si>
  <si>
    <t>2024-03-11</t>
  </si>
  <si>
    <t>2024-08-05</t>
  </si>
  <si>
    <t>2024-10-21</t>
  </si>
  <si>
    <t>2025-12-26</t>
  </si>
  <si>
    <t>2024-01-29</t>
  </si>
  <si>
    <t>2025-01-22</t>
  </si>
  <si>
    <t>02-07-2025</t>
  </si>
  <si>
    <t>2025-07-28</t>
  </si>
  <si>
    <t>06-11-2025</t>
  </si>
  <si>
    <t>2024-07-29</t>
  </si>
  <si>
    <t>2025-07-23</t>
  </si>
  <si>
    <t>April 30, 2025</t>
  </si>
  <si>
    <t>2024-06-05</t>
  </si>
  <si>
    <t>08/21/2025</t>
  </si>
  <si>
    <t xml:space="preserve"> Smart Watch </t>
  </si>
  <si>
    <t>05/24/2025</t>
  </si>
  <si>
    <t>18-07-2025</t>
  </si>
  <si>
    <t>08/05/2024</t>
  </si>
  <si>
    <t>2025-02-01</t>
  </si>
  <si>
    <t>08/25/2025</t>
  </si>
  <si>
    <t xml:space="preserve"> Shampoo 300ml </t>
  </si>
  <si>
    <t>2025-10-30</t>
  </si>
  <si>
    <t>12/17/2025</t>
  </si>
  <si>
    <t>2025-04-06</t>
  </si>
  <si>
    <t>2025-10-20</t>
  </si>
  <si>
    <t>2025-11-07</t>
  </si>
  <si>
    <t>2024-10-13</t>
  </si>
  <si>
    <t>04/08/2025</t>
  </si>
  <si>
    <t>18-10-2025</t>
  </si>
  <si>
    <t xml:space="preserve"> S-007 </t>
  </si>
  <si>
    <t>27-09-2025</t>
  </si>
  <si>
    <t>2025-09-20</t>
  </si>
  <si>
    <t>09-05-2025</t>
  </si>
  <si>
    <t>09/01/2025</t>
  </si>
  <si>
    <t>2025-07-31</t>
  </si>
  <si>
    <t xml:space="preserve"> S-006 </t>
  </si>
  <si>
    <t>09/07/2025</t>
  </si>
  <si>
    <t>03-10-2025</t>
  </si>
  <si>
    <t>2025-01-31</t>
  </si>
  <si>
    <t>04-04-2025</t>
  </si>
  <si>
    <t>2025-04-17</t>
  </si>
  <si>
    <t>November 13, 2024</t>
  </si>
  <si>
    <t>08-09-2024</t>
  </si>
  <si>
    <t>August 22, 2024</t>
  </si>
  <si>
    <t>2024-10-15</t>
  </si>
  <si>
    <t>2025-08-19</t>
  </si>
  <si>
    <t>2025-03-02</t>
  </si>
  <si>
    <t>13-11-2025</t>
  </si>
  <si>
    <t>05/28/2025</t>
  </si>
  <si>
    <t>2024-08-18</t>
  </si>
  <si>
    <t>07/04/2025</t>
  </si>
  <si>
    <t>11/30/2025</t>
  </si>
  <si>
    <t>2025-10-18</t>
  </si>
  <si>
    <t>2024-05-10</t>
  </si>
  <si>
    <t>05/30/2024</t>
  </si>
  <si>
    <t>11/21/2024</t>
  </si>
  <si>
    <t>2024-04-05</t>
  </si>
  <si>
    <t>2025-07-01</t>
  </si>
  <si>
    <t>2025-01-01</t>
  </si>
  <si>
    <t>2025-11-02</t>
  </si>
  <si>
    <t>18-03-2025</t>
  </si>
  <si>
    <t>2025-07-07</t>
  </si>
  <si>
    <t>2025-10-24</t>
  </si>
  <si>
    <t>2025-10-22</t>
  </si>
  <si>
    <t>2025-12-21</t>
  </si>
  <si>
    <t>08-10-2024</t>
  </si>
  <si>
    <t>2025-02-26</t>
  </si>
  <si>
    <t>28-09-2025</t>
  </si>
  <si>
    <t>09/12/2024</t>
  </si>
  <si>
    <t>12/24/2025</t>
  </si>
  <si>
    <t>09/09/2025</t>
  </si>
  <si>
    <t>2025-08-10</t>
  </si>
  <si>
    <t>12/02/2025</t>
  </si>
  <si>
    <t>2025-08-09</t>
  </si>
  <si>
    <t>12/21/2024</t>
  </si>
  <si>
    <t xml:space="preserve"> N-012 </t>
  </si>
  <si>
    <t>12-12-2024</t>
  </si>
  <si>
    <t>10/07/2025</t>
  </si>
  <si>
    <t>2025-12-24</t>
  </si>
  <si>
    <t>12/14/2025</t>
  </si>
  <si>
    <t>2025-09-07</t>
  </si>
  <si>
    <t>2025-10-19</t>
  </si>
  <si>
    <t>06/22/2025</t>
  </si>
  <si>
    <t>2025-03-26</t>
  </si>
  <si>
    <t>2025-04-18</t>
  </si>
  <si>
    <t>04-06-2025</t>
  </si>
  <si>
    <t>2024-11-08</t>
  </si>
  <si>
    <t>2024-11-30</t>
  </si>
  <si>
    <t>09/25/2024</t>
  </si>
  <si>
    <t>August 12, 2025</t>
  </si>
  <si>
    <t>2025-05-06</t>
  </si>
  <si>
    <t>2024-04-03</t>
  </si>
  <si>
    <t>2024-06-25</t>
  </si>
  <si>
    <t>2024-07-10</t>
  </si>
  <si>
    <t xml:space="preserve"> S-003 </t>
  </si>
  <si>
    <t>03/14/2025</t>
  </si>
  <si>
    <t>2025-04-28</t>
  </si>
  <si>
    <t>12/18/2024</t>
  </si>
  <si>
    <t>11/02/2025</t>
  </si>
  <si>
    <t>04/17/2025</t>
  </si>
  <si>
    <t>2024-03-17</t>
  </si>
  <si>
    <t>2024-12-15</t>
  </si>
  <si>
    <t>2024-10-18</t>
  </si>
  <si>
    <t>2024-12-09</t>
  </si>
  <si>
    <t xml:space="preserve"> N-011 </t>
  </si>
  <si>
    <t>home goods</t>
  </si>
  <si>
    <t>2024-09-05</t>
  </si>
  <si>
    <t>2024-06-09</t>
  </si>
  <si>
    <t>11/03/2024</t>
  </si>
  <si>
    <t>2025-11-04</t>
  </si>
  <si>
    <t>2025-07-20</t>
  </si>
  <si>
    <t>14-11-2025</t>
  </si>
  <si>
    <t>2024-02-17</t>
  </si>
  <si>
    <t>16-02-2025</t>
  </si>
  <si>
    <t>2025-03-21</t>
  </si>
  <si>
    <t>2024-08-21</t>
  </si>
  <si>
    <t>2025-06-15</t>
  </si>
  <si>
    <t>2024-05-05</t>
  </si>
  <si>
    <t>2025-08-07</t>
  </si>
  <si>
    <t>2025-01-15</t>
  </si>
  <si>
    <t>2025-05-28</t>
  </si>
  <si>
    <t>2024-05-14</t>
  </si>
  <si>
    <t>12-01-2025</t>
  </si>
  <si>
    <t>2025-11-03</t>
  </si>
  <si>
    <t>2024-07-11</t>
  </si>
  <si>
    <t>2024-12-18</t>
  </si>
  <si>
    <t>2025-05-03</t>
  </si>
  <si>
    <t>2025-07-26</t>
  </si>
  <si>
    <t>03/03/2025</t>
  </si>
  <si>
    <t>2024-12-01</t>
  </si>
  <si>
    <t>2025-11-09</t>
  </si>
  <si>
    <t>2024-12-30</t>
  </si>
  <si>
    <t>2025-04-03</t>
  </si>
  <si>
    <t>2025-03-14</t>
  </si>
  <si>
    <t>2024-09-12</t>
  </si>
  <si>
    <t>2025-09-30</t>
  </si>
  <si>
    <t>2025-06-21</t>
  </si>
  <si>
    <t>12/06/2024</t>
  </si>
  <si>
    <t>08-05-2024</t>
  </si>
  <si>
    <t xml:space="preserve"> W-009 </t>
  </si>
  <si>
    <t>06-09-2024</t>
  </si>
  <si>
    <t>10-02-2025</t>
  </si>
  <si>
    <t>2025-11-17</t>
  </si>
  <si>
    <t>2025-01-03</t>
  </si>
  <si>
    <t>2025-03-22</t>
  </si>
  <si>
    <t>2025-12-15</t>
  </si>
  <si>
    <t>2025-08-12</t>
  </si>
  <si>
    <t>08/23/2025</t>
  </si>
  <si>
    <t>2025-03-28</t>
  </si>
  <si>
    <t>2025-07-12</t>
  </si>
  <si>
    <t>2025-09-09</t>
  </si>
  <si>
    <t>2025-10-28</t>
  </si>
  <si>
    <t>November 15, 2025</t>
  </si>
  <si>
    <t>2024-10-24</t>
  </si>
  <si>
    <t>2025-03-03</t>
  </si>
  <si>
    <t>2025-03-04</t>
  </si>
  <si>
    <t>2025-10-01</t>
  </si>
  <si>
    <t>04/24/2024</t>
  </si>
  <si>
    <t>2024-07-14</t>
  </si>
  <si>
    <t>2025-07-10</t>
  </si>
  <si>
    <t>01/15/2025</t>
  </si>
  <si>
    <t>2025-08-27</t>
  </si>
  <si>
    <t>2025-09-02</t>
  </si>
  <si>
    <t>2025-12-29</t>
  </si>
  <si>
    <t>28-10-2025</t>
  </si>
  <si>
    <t>2025-10-23</t>
  </si>
  <si>
    <t>2025-01-21</t>
  </si>
  <si>
    <t>2024-11-10</t>
  </si>
  <si>
    <t>2025-08-20</t>
  </si>
  <si>
    <t>2024-11-01</t>
  </si>
  <si>
    <t>06/18/2025</t>
  </si>
  <si>
    <t>28-05-2024</t>
  </si>
  <si>
    <t>07/28/2024</t>
  </si>
  <si>
    <t>08/08/2025</t>
  </si>
  <si>
    <t>23-01-2025</t>
  </si>
  <si>
    <t>09/28/2024</t>
  </si>
  <si>
    <t>2024-02-02</t>
  </si>
  <si>
    <t>January 29, 2025</t>
  </si>
  <si>
    <t>May 19, 2025</t>
  </si>
  <si>
    <t xml:space="preserve"> Casual Dress </t>
  </si>
  <si>
    <t>02/28/2024</t>
  </si>
  <si>
    <t>2024-08-25</t>
  </si>
  <si>
    <t>2025-11-12</t>
  </si>
  <si>
    <t>2025-09-04</t>
  </si>
  <si>
    <t>2025-11-22</t>
  </si>
  <si>
    <t>11-08-2024</t>
  </si>
  <si>
    <t>June 28, 2025</t>
  </si>
  <si>
    <t>12/26/2024</t>
  </si>
  <si>
    <t>2025-01-28</t>
  </si>
  <si>
    <t>2024-09-04</t>
  </si>
  <si>
    <t>09/05/2024</t>
  </si>
  <si>
    <t>03/23/2025</t>
  </si>
  <si>
    <t>06-03-2025</t>
  </si>
  <si>
    <t>2025-12-09</t>
  </si>
  <si>
    <t>2025-06-06</t>
  </si>
  <si>
    <t>2025-06-27</t>
  </si>
  <si>
    <t>04/27/2025</t>
  </si>
  <si>
    <t>03/30/2024</t>
  </si>
  <si>
    <t xml:space="preserve"> E-007 </t>
  </si>
  <si>
    <t>2024-03-29</t>
  </si>
  <si>
    <t xml:space="preserve"> N-013 </t>
  </si>
  <si>
    <t>05/16/2024</t>
  </si>
  <si>
    <t>March 01, 2025</t>
  </si>
  <si>
    <t>24-10-2024</t>
  </si>
  <si>
    <t>06/05/2025</t>
  </si>
  <si>
    <t>08-07-2024</t>
  </si>
  <si>
    <t>2024-10-22</t>
  </si>
  <si>
    <t>November 17, 2025</t>
  </si>
  <si>
    <t>10/12/2025</t>
  </si>
  <si>
    <t>2025-04-07</t>
  </si>
  <si>
    <t>2025-09-14</t>
  </si>
  <si>
    <t>2025-05-20</t>
  </si>
  <si>
    <t>2025-03-01</t>
  </si>
  <si>
    <t>06-10-2024</t>
  </si>
  <si>
    <t xml:space="preserve"> Storage Bin </t>
  </si>
  <si>
    <t>2024-11-17</t>
  </si>
  <si>
    <t>27-02-2025</t>
  </si>
  <si>
    <t>2025-02-11</t>
  </si>
  <si>
    <t>2025-06-10</t>
  </si>
  <si>
    <t>2025-02-15</t>
  </si>
  <si>
    <t>June 07, 2024</t>
  </si>
  <si>
    <t>06-01-2025</t>
  </si>
  <si>
    <t>09/05/2025</t>
  </si>
  <si>
    <t>23-11-2025</t>
  </si>
  <si>
    <t>2025-06-26</t>
  </si>
  <si>
    <t>28-10-2024</t>
  </si>
  <si>
    <t>2025-03-19</t>
  </si>
  <si>
    <t>12/16/2024</t>
  </si>
  <si>
    <t xml:space="preserve"> W-003 </t>
  </si>
  <si>
    <t>2024-08-20</t>
  </si>
  <si>
    <t>26-06-2025</t>
  </si>
  <si>
    <t>28-06-2025</t>
  </si>
  <si>
    <t>2025-05-11</t>
  </si>
  <si>
    <t>03/15/2025</t>
  </si>
  <si>
    <t>2025-07-27</t>
  </si>
  <si>
    <t>2024-08-27</t>
  </si>
  <si>
    <t>12-07-2025</t>
  </si>
  <si>
    <t>2024-03-05</t>
  </si>
  <si>
    <t>2025-07-22</t>
  </si>
  <si>
    <t xml:space="preserve"> W-007 </t>
  </si>
  <si>
    <t>11/29/2025</t>
  </si>
  <si>
    <t>12/27/2024</t>
  </si>
  <si>
    <t>12/11/2024</t>
  </si>
  <si>
    <t>07/06/2024</t>
  </si>
  <si>
    <t>November 12, 2024</t>
  </si>
  <si>
    <t>2024-12-29</t>
  </si>
  <si>
    <t>2024-05-15</t>
  </si>
  <si>
    <t>2025-08-01</t>
  </si>
  <si>
    <t>2024-12-12</t>
  </si>
  <si>
    <t>2025-10-15</t>
  </si>
  <si>
    <t>03/06/2025</t>
  </si>
  <si>
    <t>21-03-2025</t>
  </si>
  <si>
    <t>2024-03-28</t>
  </si>
  <si>
    <t>05/09/2024</t>
  </si>
  <si>
    <t>2025-01-13</t>
  </si>
  <si>
    <t>2024-06-15</t>
  </si>
  <si>
    <t>08/07/2025</t>
  </si>
  <si>
    <t>September 03, 2025</t>
  </si>
  <si>
    <t>2024-10-16</t>
  </si>
  <si>
    <t>16-03-2025</t>
  </si>
  <si>
    <t xml:space="preserve"> W-002 </t>
  </si>
  <si>
    <t>07/23/2024</t>
  </si>
  <si>
    <t>2025-09-06</t>
  </si>
  <si>
    <t>09/25/2025</t>
  </si>
  <si>
    <t>2025-08-25</t>
  </si>
  <si>
    <t>2025-05-10</t>
  </si>
  <si>
    <t>2024-08-28</t>
  </si>
  <si>
    <t>04/30/2025</t>
  </si>
  <si>
    <t>03/31/2025</t>
  </si>
  <si>
    <t>January 21, 2025</t>
  </si>
  <si>
    <t>2025-08-15</t>
  </si>
  <si>
    <t>2025-07-14</t>
  </si>
  <si>
    <t>12/27/2025</t>
  </si>
  <si>
    <t>04/24/2025</t>
  </si>
  <si>
    <t>12/03/2025</t>
  </si>
  <si>
    <t>10/23/2024</t>
  </si>
  <si>
    <t>2025-08-05</t>
  </si>
  <si>
    <t>04-11-2025</t>
  </si>
  <si>
    <t>04/05/2025</t>
  </si>
  <si>
    <t>12/18/2025</t>
  </si>
  <si>
    <t>2025-02-25</t>
  </si>
  <si>
    <t>September 04, 2025</t>
  </si>
  <si>
    <t>2024-07-28</t>
  </si>
  <si>
    <t>10/28/2024</t>
  </si>
  <si>
    <t>2024-03-22</t>
  </si>
  <si>
    <t>10/03/2025</t>
  </si>
  <si>
    <t>07-01-2025</t>
  </si>
  <si>
    <t>04/01/2025</t>
  </si>
  <si>
    <t>2025-07-21</t>
  </si>
  <si>
    <t>02/17/2025</t>
  </si>
  <si>
    <t>2025-06-25</t>
  </si>
  <si>
    <t>07/15/2025</t>
  </si>
  <si>
    <t>2024-10-28</t>
  </si>
  <si>
    <t>2025-09-05</t>
  </si>
  <si>
    <t>05/30/2025</t>
  </si>
  <si>
    <t xml:space="preserve"> Snack Box </t>
  </si>
  <si>
    <t>04/22/2024</t>
  </si>
  <si>
    <t>14-03-2025</t>
  </si>
  <si>
    <t>August 09, 2024</t>
  </si>
  <si>
    <t>2025-12-16</t>
  </si>
  <si>
    <t>22-09-2025</t>
  </si>
  <si>
    <t xml:space="preserve"> E-005 </t>
  </si>
  <si>
    <t>26-09-2025</t>
  </si>
  <si>
    <t>June 03, 2025</t>
  </si>
  <si>
    <t>09/16/2025</t>
  </si>
  <si>
    <t>25-12-2024</t>
  </si>
  <si>
    <t xml:space="preserve"> W-008 </t>
  </si>
  <si>
    <t>06/27/2024</t>
  </si>
  <si>
    <t>2024-12-03</t>
  </si>
  <si>
    <t>2025-06-09</t>
  </si>
  <si>
    <t>2024-08-02</t>
  </si>
  <si>
    <t xml:space="preserve"> W-006 </t>
  </si>
  <si>
    <t>2025-04-09</t>
  </si>
  <si>
    <t>05/17/2025</t>
  </si>
  <si>
    <t>November 27, 2025</t>
  </si>
  <si>
    <t>21-05-2024</t>
  </si>
  <si>
    <t>11/17/2024</t>
  </si>
  <si>
    <t>2024-02-16</t>
  </si>
  <si>
    <t>07/28/2025</t>
  </si>
  <si>
    <t>2025-06-19</t>
  </si>
  <si>
    <t>07/16/2025</t>
  </si>
  <si>
    <t>2025-04-29</t>
  </si>
  <si>
    <t>08/12/2025</t>
  </si>
  <si>
    <t>2025-10-03</t>
  </si>
  <si>
    <t>2025-05-23</t>
  </si>
  <si>
    <t>2025-10-09</t>
  </si>
  <si>
    <t>October 03, 2024</t>
  </si>
  <si>
    <t>2025-12-20</t>
  </si>
  <si>
    <t>2025-09-22</t>
  </si>
  <si>
    <t>April 01, 2025</t>
  </si>
  <si>
    <t>2024-04-21</t>
  </si>
  <si>
    <t>2025-07-02</t>
  </si>
  <si>
    <t>04/28/2025</t>
  </si>
  <si>
    <t>2025-02-05</t>
  </si>
  <si>
    <t>24-05-2025</t>
  </si>
  <si>
    <t>09/19/2025</t>
  </si>
  <si>
    <t>09/06/2024</t>
  </si>
  <si>
    <t>07/02/2024</t>
  </si>
  <si>
    <t>2024-08-03</t>
  </si>
  <si>
    <t>08/13/2024</t>
  </si>
  <si>
    <t>05/03/2025</t>
  </si>
  <si>
    <t>27-12-2024</t>
  </si>
  <si>
    <t>04/23/2025</t>
  </si>
  <si>
    <t>18-06-2025</t>
  </si>
  <si>
    <t>2025-02-27</t>
  </si>
  <si>
    <t>2025-09-17</t>
  </si>
  <si>
    <t>2025-05-09</t>
  </si>
  <si>
    <t>2025-09-18</t>
  </si>
  <si>
    <t>08/27/2024</t>
  </si>
  <si>
    <t>2025-05-02</t>
  </si>
  <si>
    <t>2025-04-20</t>
  </si>
  <si>
    <t>2025-11-13</t>
  </si>
  <si>
    <t>2024-12-19</t>
  </si>
  <si>
    <t>2024-10-05</t>
  </si>
  <si>
    <t xml:space="preserve"> LED Desk Lamp </t>
  </si>
  <si>
    <t>25-11-2024</t>
  </si>
  <si>
    <t>2025-12-04</t>
  </si>
  <si>
    <t>10/16/2025</t>
  </si>
  <si>
    <t>05/25/2025</t>
  </si>
  <si>
    <t>2024-12-13</t>
  </si>
  <si>
    <t>2025-11-30</t>
  </si>
  <si>
    <t>27-05-2024</t>
  </si>
  <si>
    <t>2025-12-05</t>
  </si>
  <si>
    <t>2024-08-01</t>
  </si>
  <si>
    <t>2024-05-17</t>
  </si>
  <si>
    <t>2024-12-28</t>
  </si>
  <si>
    <t>2025-09-12</t>
  </si>
  <si>
    <t>03/04/2025</t>
  </si>
  <si>
    <t>05/25/2024</t>
  </si>
  <si>
    <t>2024-04-17</t>
  </si>
  <si>
    <t>03/25/2025</t>
  </si>
  <si>
    <t>2025-06-23</t>
  </si>
  <si>
    <t>2024-08-19</t>
  </si>
  <si>
    <t xml:space="preserve"> N-015 </t>
  </si>
  <si>
    <t>10/21/2025</t>
  </si>
  <si>
    <t>06/26/2025</t>
  </si>
  <si>
    <t>June 21, 2024</t>
  </si>
  <si>
    <t>07/14/2025</t>
  </si>
  <si>
    <t>2024-10-30</t>
  </si>
  <si>
    <t xml:space="preserve"> S-002 </t>
  </si>
  <si>
    <t>2024-09-22</t>
  </si>
  <si>
    <t>2025-08-21</t>
  </si>
  <si>
    <t>06/27/2025</t>
  </si>
  <si>
    <t>07-08-2025</t>
  </si>
  <si>
    <t>02-04-2025</t>
  </si>
  <si>
    <t>11/06/2024</t>
  </si>
  <si>
    <t>04-01-2025</t>
  </si>
  <si>
    <t>2025-12-02</t>
  </si>
  <si>
    <t>December 25, 2025</t>
  </si>
  <si>
    <t xml:space="preserve"> W-015 </t>
  </si>
  <si>
    <t>October 10, 2025</t>
  </si>
  <si>
    <t xml:space="preserve"> Ceramic Mug Set </t>
  </si>
  <si>
    <t>11/02/2024</t>
  </si>
  <si>
    <t>10/02/2024</t>
  </si>
  <si>
    <t>03/30/2025</t>
  </si>
  <si>
    <t>30-06-2024</t>
  </si>
  <si>
    <t>2024-07-16</t>
  </si>
  <si>
    <t>November 04, 2024</t>
  </si>
  <si>
    <t>10/15/2025</t>
  </si>
  <si>
    <t>07-10-2024</t>
  </si>
  <si>
    <t>12/22/2024</t>
  </si>
  <si>
    <t>04/20/2025</t>
  </si>
  <si>
    <t>September 11, 2024</t>
  </si>
  <si>
    <t>08/09/2025</t>
  </si>
  <si>
    <t>22-11-2024</t>
  </si>
  <si>
    <t>2025-11-14</t>
  </si>
  <si>
    <t>18-09-2024</t>
  </si>
  <si>
    <t>September 15, 2025</t>
  </si>
  <si>
    <t>10/01/2024</t>
  </si>
  <si>
    <t>2025-01-09</t>
  </si>
  <si>
    <t>2024-08-26</t>
  </si>
  <si>
    <t>July 01, 2025</t>
  </si>
  <si>
    <t>2025-12-13</t>
  </si>
  <si>
    <t>2024-07-05</t>
  </si>
  <si>
    <t>2025-07-15</t>
  </si>
  <si>
    <t>2025-09-26</t>
  </si>
  <si>
    <t>2024-10-31</t>
  </si>
  <si>
    <t>07-06-2025</t>
  </si>
  <si>
    <t>2025-03-09</t>
  </si>
  <si>
    <t>21-06-2025</t>
  </si>
  <si>
    <t>2025-01-14</t>
  </si>
  <si>
    <t>2024-10-11</t>
  </si>
  <si>
    <t>October 04, 2025</t>
  </si>
  <si>
    <t>08/11/2024</t>
  </si>
  <si>
    <t>2024-03-18</t>
  </si>
  <si>
    <t>2024-08-07</t>
  </si>
  <si>
    <t>2024-05-03</t>
  </si>
  <si>
    <t>2025-08-23</t>
  </si>
  <si>
    <t>11/26/2024</t>
  </si>
  <si>
    <t>11/17/2025</t>
  </si>
  <si>
    <t>2024-09-01</t>
  </si>
  <si>
    <t>2024-09-29</t>
  </si>
  <si>
    <t xml:space="preserve"> N-009 </t>
  </si>
  <si>
    <t>2024-01-21</t>
  </si>
  <si>
    <t>05/09/2025</t>
  </si>
  <si>
    <t>2025-04-02</t>
  </si>
  <si>
    <t>05/22/2025</t>
  </si>
  <si>
    <t>2025-01-10</t>
  </si>
  <si>
    <t>06/01/2024</t>
  </si>
  <si>
    <t>2024-12-20</t>
  </si>
  <si>
    <t>03/05/2025</t>
  </si>
  <si>
    <t>04-08-2025</t>
  </si>
  <si>
    <t>2025-05-18</t>
  </si>
  <si>
    <t>07/01/2024</t>
  </si>
  <si>
    <t>08/13/2025</t>
  </si>
  <si>
    <t>2025-12-19</t>
  </si>
  <si>
    <t>September 09, 2024</t>
  </si>
  <si>
    <t>09-06-2025</t>
  </si>
  <si>
    <t>06/24/2025</t>
  </si>
  <si>
    <t>2024-04-16</t>
  </si>
  <si>
    <t>2025-12-28</t>
  </si>
  <si>
    <t>29-10-2024</t>
  </si>
  <si>
    <t>06/02/2025</t>
  </si>
  <si>
    <t>05/07/2025</t>
  </si>
  <si>
    <t>10/16/2024</t>
  </si>
  <si>
    <t>2025-11-24</t>
  </si>
  <si>
    <t>12/07/2025</t>
  </si>
  <si>
    <t>07/23/2025</t>
  </si>
  <si>
    <t>09-10-2024</t>
  </si>
  <si>
    <t>2025-06-16</t>
  </si>
  <si>
    <t>2024-12-10</t>
  </si>
  <si>
    <t>04-05-2025</t>
  </si>
  <si>
    <t>03/27/2025</t>
  </si>
  <si>
    <t>July 09, 2025</t>
  </si>
  <si>
    <t>09/04/2025</t>
  </si>
  <si>
    <t>05/01/2025</t>
  </si>
  <si>
    <t>January 13, 2025</t>
  </si>
  <si>
    <t>12/04/2024</t>
  </si>
  <si>
    <t>2024-05-01</t>
  </si>
  <si>
    <t>2024-10-14</t>
  </si>
  <si>
    <t>May 07, 2024</t>
  </si>
  <si>
    <t>08/04/2025</t>
  </si>
  <si>
    <t>02/01/2025</t>
  </si>
  <si>
    <t>06/20/2025</t>
  </si>
  <si>
    <t>09/14/2025</t>
  </si>
  <si>
    <t>2025-11-15</t>
  </si>
  <si>
    <t>2024-11-02</t>
  </si>
  <si>
    <t xml:space="preserve"> E-012 </t>
  </si>
  <si>
    <t>May 20, 2024</t>
  </si>
  <si>
    <t>January 14, 2025</t>
  </si>
  <si>
    <t>October 02, 2024</t>
  </si>
  <si>
    <t>10/30/2024</t>
  </si>
  <si>
    <t>08/17/2025</t>
  </si>
  <si>
    <t>08/30/2025</t>
  </si>
  <si>
    <t>11/04/2025</t>
  </si>
  <si>
    <t>06/12/2025</t>
  </si>
  <si>
    <t>05/14/2025</t>
  </si>
  <si>
    <t>2025-05-22</t>
  </si>
  <si>
    <t>20-11-2025</t>
  </si>
  <si>
    <t>10/14/2024</t>
  </si>
  <si>
    <t>2024-05-11</t>
  </si>
  <si>
    <t>2024-12-11</t>
  </si>
  <si>
    <t>2025-04-08</t>
  </si>
  <si>
    <t>07/18/2024</t>
  </si>
  <si>
    <t>08/14/2024</t>
  </si>
  <si>
    <t>10/15/2024</t>
  </si>
  <si>
    <t>2024-04-26</t>
  </si>
  <si>
    <t>08/06/2025</t>
  </si>
  <si>
    <t>07/26/2024</t>
  </si>
  <si>
    <t>2024-09-03</t>
  </si>
  <si>
    <t>2025-11-11</t>
  </si>
  <si>
    <t>05/21/2025</t>
  </si>
  <si>
    <t>2024-11-07</t>
  </si>
  <si>
    <t>27-11-2025</t>
  </si>
  <si>
    <t>27-10-2025</t>
  </si>
  <si>
    <t>13-05-2025</t>
  </si>
  <si>
    <t>02/19/2025</t>
  </si>
  <si>
    <t>2025-04-15</t>
  </si>
  <si>
    <t>06/15/2025</t>
  </si>
  <si>
    <t>08/22/2025</t>
  </si>
  <si>
    <t>June 17, 2025</t>
  </si>
  <si>
    <t>03/13/2024</t>
  </si>
  <si>
    <t>14-02-2024</t>
  </si>
  <si>
    <t>12/13/2024</t>
  </si>
  <si>
    <t>11-08-2025</t>
  </si>
  <si>
    <t>2024-02-06</t>
  </si>
  <si>
    <t>25-02-2025</t>
  </si>
  <si>
    <t>11/07/2025</t>
  </si>
  <si>
    <t>2024-05-25</t>
  </si>
  <si>
    <t>02-08-2024</t>
  </si>
  <si>
    <t>2025-05-21</t>
  </si>
  <si>
    <t>June 12, 2025</t>
  </si>
  <si>
    <t>2025-11-25</t>
  </si>
  <si>
    <t>2024-11-11</t>
  </si>
  <si>
    <t>2024-09-21</t>
  </si>
  <si>
    <t>2025-11-19</t>
  </si>
  <si>
    <t>2025-03-06</t>
  </si>
  <si>
    <t>05-05-2024</t>
  </si>
  <si>
    <t>06-06-2024</t>
  </si>
  <si>
    <t>30-03-2025</t>
  </si>
  <si>
    <t>06/10/2025</t>
  </si>
  <si>
    <t>09/29/2025</t>
  </si>
  <si>
    <t>2024-10-23</t>
  </si>
  <si>
    <t>06/07/2025</t>
  </si>
  <si>
    <t>2024-09-25</t>
  </si>
  <si>
    <t>2025-05-15</t>
  </si>
  <si>
    <t>June 01, 2024</t>
  </si>
  <si>
    <t>12/05/2025</t>
  </si>
  <si>
    <t>2025-07-19</t>
  </si>
  <si>
    <t>2025-10-14</t>
  </si>
  <si>
    <t>2024-04-13</t>
  </si>
  <si>
    <t>09/23/2025</t>
  </si>
  <si>
    <t>2024-03-30</t>
  </si>
  <si>
    <t>2024-03-20</t>
  </si>
  <si>
    <t>2025-12-07</t>
  </si>
  <si>
    <t>07/12/2025</t>
  </si>
  <si>
    <t>25-01-2025</t>
  </si>
  <si>
    <t>09/15/2025</t>
  </si>
  <si>
    <t>2024-05-13</t>
  </si>
  <si>
    <t>26-11-2025</t>
  </si>
  <si>
    <t>02/07/2025</t>
  </si>
  <si>
    <t>09-09-2025</t>
  </si>
  <si>
    <t>10-11-2024</t>
  </si>
  <si>
    <t>03/10/2025</t>
  </si>
  <si>
    <t>11-10-2024</t>
  </si>
  <si>
    <t>July 20, 2025</t>
  </si>
  <si>
    <t>2024-09-14</t>
  </si>
  <si>
    <t>23-05-2025</t>
  </si>
  <si>
    <t>2025-09-13</t>
  </si>
  <si>
    <t>11/13/2024</t>
  </si>
  <si>
    <t>2025-04-22</t>
  </si>
  <si>
    <t>10/21/2024</t>
  </si>
  <si>
    <t>2024-07-08</t>
  </si>
  <si>
    <t>16-10-2024</t>
  </si>
  <si>
    <t>2025-02-19</t>
  </si>
  <si>
    <t>11/09/2025</t>
  </si>
  <si>
    <t>2025-04-04</t>
  </si>
  <si>
    <t>02-06-2024</t>
  </si>
  <si>
    <t>2025-02-20</t>
  </si>
  <si>
    <t>03/16/2025</t>
  </si>
  <si>
    <t>June 18, 2025</t>
  </si>
  <si>
    <t>2025-10-27</t>
  </si>
  <si>
    <t>23-05-2024</t>
  </si>
  <si>
    <t>09/12/2025</t>
  </si>
  <si>
    <t>25-04-2025</t>
  </si>
  <si>
    <t>2024-04-29</t>
  </si>
  <si>
    <t>2025-03-07</t>
  </si>
  <si>
    <t>01/19/2025</t>
  </si>
  <si>
    <t>2025-06-04</t>
  </si>
  <si>
    <t>2024-11-18</t>
  </si>
  <si>
    <t>January 31, 2025</t>
  </si>
  <si>
    <t>2024-12-02</t>
  </si>
  <si>
    <t>11/03/2025</t>
  </si>
  <si>
    <t>20-08-2025</t>
  </si>
  <si>
    <t>January 24, 2025</t>
  </si>
  <si>
    <t>2024-07-07</t>
  </si>
  <si>
    <t>March 17, 2025</t>
  </si>
  <si>
    <t>2025-06-11</t>
  </si>
  <si>
    <t>2024-11-20</t>
  </si>
  <si>
    <t>10/03/2024</t>
  </si>
  <si>
    <t>19-05-2025</t>
  </si>
  <si>
    <t>2024-04-18</t>
  </si>
  <si>
    <t>08/08/2024</t>
  </si>
  <si>
    <t>2025-05-26</t>
  </si>
  <si>
    <t>14-09-2025</t>
  </si>
  <si>
    <t>2024-12-04</t>
  </si>
  <si>
    <t>30-09-2024</t>
  </si>
  <si>
    <t>06/25/2024</t>
  </si>
  <si>
    <t>2024-07-01</t>
  </si>
  <si>
    <t>2024-10-25</t>
  </si>
  <si>
    <t>10/11/2025</t>
  </si>
  <si>
    <t xml:space="preserve"> S-015 </t>
  </si>
  <si>
    <t>16-09-2025</t>
  </si>
  <si>
    <t>2025-08-29</t>
  </si>
  <si>
    <t>2024-07-31</t>
  </si>
  <si>
    <t>2024-04-06</t>
  </si>
  <si>
    <t>2025-01-25</t>
  </si>
  <si>
    <t>2025-04-23</t>
  </si>
  <si>
    <t>07/05/2025</t>
  </si>
  <si>
    <t>04/08/2024</t>
  </si>
  <si>
    <t>2025-11-18</t>
  </si>
  <si>
    <t>2024-02-13</t>
  </si>
  <si>
    <t>06/28/2024</t>
  </si>
  <si>
    <t xml:space="preserve"> E-015 </t>
  </si>
  <si>
    <t>August 16, 2025</t>
  </si>
  <si>
    <t>April 10, 2025</t>
  </si>
  <si>
    <t>2024-05-20</t>
  </si>
  <si>
    <t>01/21/2025</t>
  </si>
  <si>
    <t>01-11-2025</t>
  </si>
  <si>
    <t>2024-05-21</t>
  </si>
  <si>
    <t>07/03/2025</t>
  </si>
  <si>
    <t>08/07/2024</t>
  </si>
  <si>
    <t>30-10-2024</t>
  </si>
  <si>
    <t>2024-05-26</t>
  </si>
  <si>
    <t>19-05-2024</t>
  </si>
  <si>
    <t>07/17/2025</t>
  </si>
  <si>
    <t>2025-12-18</t>
  </si>
  <si>
    <t>2024-03-26</t>
  </si>
  <si>
    <t>May 06, 2025</t>
  </si>
  <si>
    <t>09/23/2024</t>
  </si>
  <si>
    <t>2025-03-31</t>
  </si>
  <si>
    <t>02/06/2024</t>
  </si>
  <si>
    <t>2024-05-31</t>
  </si>
  <si>
    <t>October 17, 2024</t>
  </si>
  <si>
    <t>25-10-2024</t>
  </si>
  <si>
    <t>2024-09-28</t>
  </si>
  <si>
    <t>01/27/2025</t>
  </si>
  <si>
    <t xml:space="preserve"> W-014 </t>
  </si>
  <si>
    <t>08/24/2025</t>
  </si>
  <si>
    <t>10/10/2024</t>
  </si>
  <si>
    <t>09/06/2025</t>
  </si>
  <si>
    <t>08/12/2024</t>
  </si>
  <si>
    <t>April 17, 2025</t>
  </si>
  <si>
    <t>November 30, 2025</t>
  </si>
  <si>
    <t>14-08-2025</t>
  </si>
  <si>
    <t>2024-08-22</t>
  </si>
  <si>
    <t>June 16, 2025</t>
  </si>
  <si>
    <t>13-01-2025</t>
  </si>
  <si>
    <t>05/28/2024</t>
  </si>
  <si>
    <t>2025-08-18</t>
  </si>
  <si>
    <t>07/09/2025</t>
  </si>
  <si>
    <t>April 12, 2025</t>
  </si>
  <si>
    <t>02/11/2024</t>
  </si>
  <si>
    <t>2024-06-23</t>
  </si>
  <si>
    <t>2025-12-23</t>
  </si>
  <si>
    <t>10-07-2025</t>
  </si>
  <si>
    <t>10-08-2024</t>
  </si>
  <si>
    <t>2024-06-24</t>
  </si>
  <si>
    <t>10/14/2025</t>
  </si>
  <si>
    <t>2025-11-21</t>
  </si>
  <si>
    <t>04/11/2025</t>
  </si>
  <si>
    <t>19-03-2025</t>
  </si>
  <si>
    <t>30-07-2025</t>
  </si>
  <si>
    <t>2025-06-24</t>
  </si>
  <si>
    <t>14-12-2024</t>
  </si>
  <si>
    <t>10/25/2024</t>
  </si>
  <si>
    <t>April 21, 2025</t>
  </si>
  <si>
    <t>27-05-2025</t>
  </si>
  <si>
    <t>November 22, 2024</t>
  </si>
  <si>
    <t>01/23/2025</t>
  </si>
  <si>
    <t>2024-11-12</t>
  </si>
  <si>
    <t>07/07/2024</t>
  </si>
  <si>
    <t>May 05, 2025</t>
  </si>
  <si>
    <t>2024-08-04</t>
  </si>
  <si>
    <t>01/05/2025</t>
  </si>
  <si>
    <t>April 02, 2025</t>
  </si>
  <si>
    <t>11-04-2024</t>
  </si>
  <si>
    <t>2024-10-12</t>
  </si>
  <si>
    <t>05-12-2024</t>
  </si>
  <si>
    <t>12-04-2025</t>
  </si>
  <si>
    <t>08/15/2024</t>
  </si>
  <si>
    <t>04/29/2025</t>
  </si>
  <si>
    <t>2025-07-29</t>
  </si>
  <si>
    <t>25-08-2025</t>
  </si>
  <si>
    <t>2025-10-31</t>
  </si>
  <si>
    <t>December 11, 2025</t>
  </si>
  <si>
    <t>22-02-2025</t>
  </si>
  <si>
    <t>November 20, 2025</t>
  </si>
  <si>
    <t>2024-06-10</t>
  </si>
  <si>
    <t xml:space="preserve"> S-009 </t>
  </si>
  <si>
    <t>11/14/2024</t>
  </si>
  <si>
    <t>February 25, 2025</t>
  </si>
  <si>
    <t>10/13/2024</t>
  </si>
  <si>
    <t>02/06/2025</t>
  </si>
  <si>
    <t>2024-11-28</t>
  </si>
  <si>
    <t>08/05/2025</t>
  </si>
  <si>
    <t>30-01-2025</t>
  </si>
  <si>
    <t>08/15/2025</t>
  </si>
  <si>
    <t>2025-07-17</t>
  </si>
  <si>
    <t>August 30, 2025</t>
  </si>
  <si>
    <t>2024-08-15</t>
  </si>
  <si>
    <t>20-08-2024</t>
  </si>
  <si>
    <t>2024-04-22</t>
  </si>
  <si>
    <t>2024-08-16</t>
  </si>
  <si>
    <t>07/25/2025</t>
  </si>
  <si>
    <t>03/11/2024</t>
  </si>
  <si>
    <t xml:space="preserve"> E-003 </t>
  </si>
  <si>
    <t>2024-04-14</t>
  </si>
  <si>
    <t>July 27, 2025</t>
  </si>
  <si>
    <t>10-10-2024</t>
  </si>
  <si>
    <t>05/10/2025</t>
  </si>
  <si>
    <t>10/01/2025</t>
  </si>
  <si>
    <t>11/19/2024</t>
  </si>
  <si>
    <t>10/04/2025</t>
  </si>
  <si>
    <t>2024-08-24</t>
  </si>
  <si>
    <t>2024-09-23</t>
  </si>
  <si>
    <t>11/24/2024</t>
  </si>
  <si>
    <t>2024-05-12</t>
  </si>
  <si>
    <t>01-06-2025</t>
  </si>
  <si>
    <t>13-02-2025</t>
  </si>
  <si>
    <t>12/24/2024</t>
  </si>
  <si>
    <t>03/09/2025</t>
  </si>
  <si>
    <t>2025-11-29</t>
  </si>
  <si>
    <t>03/24/2024</t>
  </si>
  <si>
    <t>2024-11-15</t>
  </si>
  <si>
    <t>2025-11-27</t>
  </si>
  <si>
    <t>2024-07-04</t>
  </si>
  <si>
    <t>May 26, 2024</t>
  </si>
  <si>
    <t>July 19, 2024</t>
  </si>
  <si>
    <t>05/13/2025</t>
  </si>
  <si>
    <t>07/19/2025</t>
  </si>
  <si>
    <t>2024-11-26</t>
  </si>
  <si>
    <t>05/14/2024</t>
  </si>
  <si>
    <t>2025-11-01</t>
  </si>
  <si>
    <t>08/26/2025</t>
  </si>
  <si>
    <t>21-07-2025</t>
  </si>
  <si>
    <t>12/15/2024</t>
  </si>
  <si>
    <t>15-08-2025</t>
  </si>
  <si>
    <t>03/01/2025</t>
  </si>
  <si>
    <t>2024-05-27</t>
  </si>
  <si>
    <t>02/04/2025</t>
  </si>
  <si>
    <t>28-03-2025</t>
  </si>
  <si>
    <t>April 04, 2025</t>
  </si>
  <si>
    <t>November 06, 2025</t>
  </si>
  <si>
    <t>08/31/2024</t>
  </si>
  <si>
    <t>01/29/2025</t>
  </si>
  <si>
    <t>2024-06-07</t>
  </si>
  <si>
    <t>2025-02-03</t>
  </si>
  <si>
    <t>08-04-2025</t>
  </si>
  <si>
    <t>2024-09-15</t>
  </si>
  <si>
    <t xml:space="preserve"> E-004 </t>
  </si>
  <si>
    <t>2024-05-16</t>
  </si>
  <si>
    <t>31-01-2025</t>
  </si>
  <si>
    <t>2024-07-15</t>
  </si>
  <si>
    <t>08-02-2025</t>
  </si>
  <si>
    <t>2024-10-06</t>
  </si>
  <si>
    <t>06-11-2024</t>
  </si>
  <si>
    <t>31-10-2024</t>
  </si>
  <si>
    <t>July 15, 2025</t>
  </si>
  <si>
    <t>08/10/2025</t>
  </si>
  <si>
    <t>09/01/2024</t>
  </si>
  <si>
    <t>21-08-2025</t>
  </si>
  <si>
    <t>02-03-2024</t>
  </si>
  <si>
    <t>December 23, 2024</t>
  </si>
  <si>
    <t>04/09/2025</t>
  </si>
  <si>
    <t>07/21/2024</t>
  </si>
  <si>
    <t>November 23, 2024</t>
  </si>
  <si>
    <t>2024-03-06</t>
  </si>
  <si>
    <t>26-10-2025</t>
  </si>
  <si>
    <t>2025-07-18</t>
  </si>
  <si>
    <t>12/25/2024</t>
  </si>
  <si>
    <t>27-06-2024</t>
  </si>
  <si>
    <t>08/29/2024</t>
  </si>
  <si>
    <t>2025-03-16</t>
  </si>
  <si>
    <t>05/04/2025</t>
  </si>
  <si>
    <t>10/24/2025</t>
  </si>
  <si>
    <t>06/07/2024</t>
  </si>
  <si>
    <t>06/04/2024</t>
  </si>
  <si>
    <t>07-03-2025</t>
  </si>
  <si>
    <t>December 24, 2025</t>
  </si>
  <si>
    <t>03/12/2025</t>
  </si>
  <si>
    <t>2024-10-09</t>
  </si>
  <si>
    <t>November 22, 2025</t>
  </si>
  <si>
    <t>11/28/2024</t>
  </si>
  <si>
    <t>August 01, 2025</t>
  </si>
  <si>
    <t>July 28, 2024</t>
  </si>
  <si>
    <t>11/19/2025</t>
  </si>
  <si>
    <t>November 30, 2024</t>
  </si>
  <si>
    <t>27-03-2025</t>
  </si>
  <si>
    <t>October 09, 2025</t>
  </si>
  <si>
    <t>06/28/2025</t>
  </si>
  <si>
    <t>10/05/2025</t>
  </si>
  <si>
    <t>26-12-2025</t>
  </si>
  <si>
    <t>20-12-2024</t>
  </si>
  <si>
    <t>November 10, 2025</t>
  </si>
  <si>
    <t>12/16/2025</t>
  </si>
  <si>
    <t>September 09, 2025</t>
  </si>
  <si>
    <t>24-07-2025</t>
  </si>
  <si>
    <t>11/18/2025</t>
  </si>
  <si>
    <t>06/14/2025</t>
  </si>
  <si>
    <t xml:space="preserve"> E-008 </t>
  </si>
  <si>
    <t>05/26/2025</t>
  </si>
  <si>
    <t>27-07-2024</t>
  </si>
  <si>
    <t>2024-10-26</t>
  </si>
  <si>
    <t>03/08/2025</t>
  </si>
  <si>
    <t>05/18/2024</t>
  </si>
  <si>
    <t>01/26/2025</t>
  </si>
  <si>
    <t>17-08-2024</t>
  </si>
  <si>
    <t>March 15, 2025</t>
  </si>
  <si>
    <t>08/02/2025</t>
  </si>
  <si>
    <t>2024-06-12</t>
  </si>
  <si>
    <t>February 15, 2025</t>
  </si>
  <si>
    <t>2025-08-14</t>
  </si>
  <si>
    <t>2025-05-01</t>
  </si>
  <si>
    <t>2025-05-27</t>
  </si>
  <si>
    <t>01/30/2025</t>
  </si>
  <si>
    <t>10-08-2025</t>
  </si>
  <si>
    <t>2024-06-21</t>
  </si>
  <si>
    <t>02/02/2025</t>
  </si>
  <si>
    <t>2025-11-23</t>
  </si>
  <si>
    <t>30-05-2025</t>
  </si>
  <si>
    <t>2025-04-14</t>
  </si>
  <si>
    <t>05/11/2025</t>
  </si>
  <si>
    <t>2024-06-17</t>
  </si>
  <si>
    <t>07/27/2025</t>
  </si>
  <si>
    <t>2024-09-17</t>
  </si>
  <si>
    <t>2024-01-06</t>
  </si>
  <si>
    <t>04/13/2025</t>
  </si>
  <si>
    <t>September 28, 2024</t>
  </si>
  <si>
    <t>17-01-2025</t>
  </si>
  <si>
    <t>12-06-2025</t>
  </si>
  <si>
    <t>2024-07-30</t>
  </si>
  <si>
    <t>05/05/2025</t>
  </si>
  <si>
    <t>10/29/2025</t>
  </si>
  <si>
    <t>26-10-2024</t>
  </si>
  <si>
    <t>September 06, 2025</t>
  </si>
  <si>
    <t>05/11/2024</t>
  </si>
  <si>
    <t>31-05-2025</t>
  </si>
  <si>
    <t>14-04-2025</t>
  </si>
  <si>
    <t>08-08-2024</t>
  </si>
  <si>
    <t>2024-03-23</t>
  </si>
  <si>
    <t>2024-09-20</t>
  </si>
  <si>
    <t xml:space="preserve"> S-012 </t>
  </si>
  <si>
    <t>October 22, 2025</t>
  </si>
  <si>
    <t>2024-08-12</t>
  </si>
  <si>
    <t>December 18, 2025</t>
  </si>
  <si>
    <t>07/11/2025</t>
  </si>
  <si>
    <t>08/20/2024</t>
  </si>
  <si>
    <t>February 05, 2025</t>
  </si>
  <si>
    <t>06/17/2025</t>
  </si>
  <si>
    <t>12/08/2025</t>
  </si>
  <si>
    <t>22-04-2024</t>
  </si>
  <si>
    <t>05/27/2024</t>
  </si>
  <si>
    <t>November 07, 2024</t>
  </si>
  <si>
    <t>2025-10-04</t>
  </si>
  <si>
    <t>04/11/2024</t>
  </si>
  <si>
    <t>11/04/2024</t>
  </si>
  <si>
    <t>07/14/2024</t>
  </si>
  <si>
    <t>11/27/2025</t>
  </si>
  <si>
    <t>13-10-2025</t>
  </si>
  <si>
    <t>27-03-2024</t>
  </si>
  <si>
    <t>2024-08-13</t>
  </si>
  <si>
    <t>02/23/2025</t>
  </si>
  <si>
    <t xml:space="preserve"> N-005 </t>
  </si>
  <si>
    <t>07/30/2025</t>
  </si>
  <si>
    <t>01/03/2025</t>
  </si>
  <si>
    <t xml:space="preserve"> W-004 </t>
  </si>
  <si>
    <t>2025-10-25</t>
  </si>
  <si>
    <t>09-06-2024</t>
  </si>
  <si>
    <t>07/01/2025</t>
  </si>
  <si>
    <t>05/31/2024</t>
  </si>
  <si>
    <t>2025-02-09</t>
  </si>
  <si>
    <t>09/21/2025</t>
  </si>
  <si>
    <t>10/31/2024</t>
  </si>
  <si>
    <t>2025-04-12</t>
  </si>
  <si>
    <t>30-08-2024</t>
  </si>
  <si>
    <t>2025-01-29</t>
  </si>
  <si>
    <t>2024-09-07</t>
  </si>
  <si>
    <t>11/27/2024</t>
  </si>
  <si>
    <t>November 07, 2025</t>
  </si>
  <si>
    <t>09/11/2025</t>
  </si>
  <si>
    <t>2025-06-03</t>
  </si>
  <si>
    <t>07/29/2024</t>
  </si>
  <si>
    <t>2024-08-17</t>
  </si>
  <si>
    <t>08/04/2024</t>
  </si>
  <si>
    <t>02/27/2025</t>
  </si>
  <si>
    <t>2025-11-06</t>
  </si>
  <si>
    <t>October 06, 2025</t>
  </si>
  <si>
    <t>10/22/2024</t>
  </si>
  <si>
    <t>07/18/2025</t>
  </si>
  <si>
    <t>March 16, 2025</t>
  </si>
  <si>
    <t>2024-05-02</t>
  </si>
  <si>
    <t>2024-10-20</t>
  </si>
  <si>
    <t>04/06/2025</t>
  </si>
  <si>
    <t>04/25/2025</t>
  </si>
  <si>
    <t>20-05-2025</t>
  </si>
  <si>
    <t>12/10/2025</t>
  </si>
  <si>
    <t>06/09/2024</t>
  </si>
  <si>
    <t>May 18, 2025</t>
  </si>
  <si>
    <t>16-05-2025</t>
  </si>
  <si>
    <t>2025-07-09</t>
  </si>
  <si>
    <t>19-10-2025</t>
  </si>
  <si>
    <t>February 11, 2025</t>
  </si>
  <si>
    <t>2024-09-06</t>
  </si>
  <si>
    <t>07/24/2025</t>
  </si>
  <si>
    <t>December 12, 2024</t>
  </si>
  <si>
    <t>14-05-2024</t>
  </si>
  <si>
    <t>11/10/2025</t>
  </si>
  <si>
    <t>2024-05-19</t>
  </si>
  <si>
    <t>29-05-2024</t>
  </si>
  <si>
    <t>April 28, 2025</t>
  </si>
  <si>
    <t>2025-02-04</t>
  </si>
  <si>
    <t>2024-09-30</t>
  </si>
  <si>
    <t>2024-10-19</t>
  </si>
  <si>
    <t>12/29/2024</t>
  </si>
  <si>
    <t>11/06/2025</t>
  </si>
  <si>
    <t>02/13/2025</t>
  </si>
  <si>
    <t>2025-02-07</t>
  </si>
  <si>
    <t>11/20/2025</t>
  </si>
  <si>
    <t>May 13, 2024</t>
  </si>
  <si>
    <t>2024-11-23</t>
  </si>
  <si>
    <t>22-03-2025</t>
  </si>
  <si>
    <t>03/02/2024</t>
  </si>
  <si>
    <t>30-11-2024</t>
  </si>
  <si>
    <t>2025-01-27</t>
  </si>
  <si>
    <t>2024-10-29</t>
  </si>
  <si>
    <t>09/26/2025</t>
  </si>
  <si>
    <t>08/03/2024</t>
  </si>
  <si>
    <t>06/02/2024</t>
  </si>
  <si>
    <t>01/22/2025</t>
  </si>
  <si>
    <t>2024-07-13</t>
  </si>
  <si>
    <t>12/07/2024</t>
  </si>
  <si>
    <t>March 14, 2025</t>
  </si>
  <si>
    <t>06/29/2025</t>
  </si>
  <si>
    <t>2025-10-26</t>
  </si>
  <si>
    <t>2024-06-29</t>
  </si>
  <si>
    <t>2025-12-22</t>
  </si>
  <si>
    <t>2025-07-13</t>
  </si>
  <si>
    <t>29-05-2025</t>
  </si>
  <si>
    <t>22-12-2024</t>
  </si>
  <si>
    <t>11/10/2024</t>
  </si>
  <si>
    <t>2024-08-11</t>
  </si>
  <si>
    <t>04-10-2025</t>
  </si>
  <si>
    <t>15-12-2025</t>
  </si>
  <si>
    <t>12/06/2025</t>
  </si>
  <si>
    <t>09/02/2025</t>
  </si>
  <si>
    <t>01/06/2025</t>
  </si>
  <si>
    <t>2024-06-01</t>
  </si>
  <si>
    <t>13-12-2025</t>
  </si>
  <si>
    <t>27-06-2025</t>
  </si>
  <si>
    <t xml:space="preserve"> N-004 </t>
  </si>
  <si>
    <t>May 08, 2024</t>
  </si>
  <si>
    <t>2025-05-07</t>
  </si>
  <si>
    <t>25-09-2024</t>
  </si>
  <si>
    <t>02/08/2025</t>
  </si>
  <si>
    <t>10/24/2024</t>
  </si>
  <si>
    <t>09/07/2024</t>
  </si>
  <si>
    <t xml:space="preserve"> W-005 </t>
  </si>
  <si>
    <t>2025-04-01</t>
  </si>
  <si>
    <t>25-06-2025</t>
  </si>
  <si>
    <t>January 30, 2025</t>
  </si>
  <si>
    <t>2025-01-11</t>
  </si>
  <si>
    <t>09/24/2024</t>
  </si>
  <si>
    <t>07/31/2025</t>
  </si>
  <si>
    <t>09/29/2024</t>
  </si>
  <si>
    <t>12/01/2024</t>
  </si>
  <si>
    <t>02/21/2025</t>
  </si>
  <si>
    <t>2025-06-18</t>
  </si>
  <si>
    <t>2024-09-10</t>
  </si>
  <si>
    <t>09/24/2025</t>
  </si>
  <si>
    <t>09/04/2024</t>
  </si>
  <si>
    <t>19-11-2024</t>
  </si>
  <si>
    <t>19-12-2024</t>
  </si>
  <si>
    <t>16-11-2025</t>
  </si>
  <si>
    <t>March 11, 2024</t>
  </si>
  <si>
    <t>03/28/2024</t>
  </si>
  <si>
    <t>12-05-2025</t>
  </si>
  <si>
    <t>March 27, 2025</t>
  </si>
  <si>
    <t>05/19/2025</t>
  </si>
  <si>
    <t>08/28/2025</t>
  </si>
  <si>
    <t>10/27/2025</t>
  </si>
  <si>
    <t>07/13/2025</t>
  </si>
  <si>
    <t>2025-03-24</t>
  </si>
  <si>
    <t>06/16/2025</t>
  </si>
  <si>
    <t>05/19/2024</t>
  </si>
  <si>
    <t>25-03-2025</t>
  </si>
  <si>
    <t>October 11, 2024</t>
  </si>
  <si>
    <t>09/08/2025</t>
  </si>
  <si>
    <t>2025-03-10</t>
  </si>
  <si>
    <t>07/29/2025</t>
  </si>
  <si>
    <t>06-06-2025</t>
  </si>
  <si>
    <t>12/23/2024</t>
  </si>
  <si>
    <t>30-10-2025</t>
  </si>
  <si>
    <t>September 10, 2024</t>
  </si>
  <si>
    <t>August 10, 2025</t>
  </si>
  <si>
    <t>01/20/2025</t>
  </si>
  <si>
    <t>October 19, 2024</t>
  </si>
  <si>
    <t>August 02, 2024</t>
  </si>
  <si>
    <t>09-09-2024</t>
  </si>
  <si>
    <t>September 08, 2025</t>
  </si>
  <si>
    <t>29-09-2024</t>
  </si>
  <si>
    <t>2025-06-08</t>
  </si>
  <si>
    <t>10-05-2025</t>
  </si>
  <si>
    <t>02/25/2025</t>
  </si>
  <si>
    <t>24-08-2024</t>
  </si>
  <si>
    <t>October 07, 2024</t>
  </si>
  <si>
    <t>03/22/2024</t>
  </si>
  <si>
    <t>27-04-2025</t>
  </si>
  <si>
    <t>January 08, 2025</t>
  </si>
  <si>
    <t>16-01-2025</t>
  </si>
  <si>
    <t>08/09/2024</t>
  </si>
  <si>
    <t>12/28/2025</t>
  </si>
  <si>
    <t>October 14, 2024</t>
  </si>
  <si>
    <t>2024-03-09</t>
  </si>
  <si>
    <t>05/21/2024</t>
  </si>
  <si>
    <t>05-06-2025</t>
  </si>
  <si>
    <t>12/14/2024</t>
  </si>
  <si>
    <t>March 10, 2025</t>
  </si>
  <si>
    <t>11-01-2025</t>
  </si>
  <si>
    <t>20-10-2025</t>
  </si>
  <si>
    <t>11/15/2024</t>
  </si>
  <si>
    <t>02/14/2025</t>
  </si>
  <si>
    <t>08-11-2025</t>
  </si>
  <si>
    <t>22-08-2025</t>
  </si>
  <si>
    <t xml:space="preserve"> Running Shoes </t>
  </si>
  <si>
    <t>2024-08-31</t>
  </si>
  <si>
    <t>01/25/2025</t>
  </si>
  <si>
    <t>2025-01-18</t>
  </si>
  <si>
    <t>05/08/2025</t>
  </si>
  <si>
    <t>20-10-2024</t>
  </si>
  <si>
    <t>03/15/2024</t>
  </si>
  <si>
    <t>09/08/2024</t>
  </si>
  <si>
    <t>24-12-2025</t>
  </si>
  <si>
    <t>June 23, 2024</t>
  </si>
  <si>
    <t>2024-07-23</t>
  </si>
  <si>
    <t>09/17/2024</t>
  </si>
  <si>
    <t>2024-09-09</t>
  </si>
  <si>
    <t>2024-04-10</t>
  </si>
  <si>
    <t>11/18/2024</t>
  </si>
  <si>
    <t>May 28, 2024</t>
  </si>
  <si>
    <t>2025-09-01</t>
  </si>
  <si>
    <t>08-12-2025</t>
  </si>
  <si>
    <t>09/15/2024</t>
  </si>
  <si>
    <t>08/10/2024</t>
  </si>
  <si>
    <t>2024-03-04</t>
  </si>
  <si>
    <t>June 21, 2025</t>
  </si>
  <si>
    <t>19-09-2025</t>
  </si>
  <si>
    <t>2024-07-18</t>
  </si>
  <si>
    <t>10/25/2025</t>
  </si>
  <si>
    <t>09-11-2025</t>
  </si>
  <si>
    <t>17-08-2025</t>
  </si>
  <si>
    <t>03/07/2025</t>
  </si>
  <si>
    <t>11-03-2025</t>
  </si>
  <si>
    <t>26-07-2025</t>
  </si>
  <si>
    <t>February 19, 2025</t>
  </si>
  <si>
    <t>31-08-2025</t>
  </si>
  <si>
    <t>November 29, 2025</t>
  </si>
  <si>
    <t>07/20/2024</t>
  </si>
  <si>
    <t>July 07, 2025</t>
  </si>
  <si>
    <t>10/26/2025</t>
  </si>
  <si>
    <t>2025-12-12</t>
  </si>
  <si>
    <t>18-09-2025</t>
  </si>
  <si>
    <t>31-07-2024</t>
  </si>
  <si>
    <t>2024-04-02</t>
  </si>
  <si>
    <t>01-07-2025</t>
  </si>
  <si>
    <t>03/26/2024</t>
  </si>
  <si>
    <t>November 12, 2025</t>
  </si>
  <si>
    <t>June 13, 2025</t>
  </si>
  <si>
    <t>01/28/2025</t>
  </si>
  <si>
    <t>2024-06-28</t>
  </si>
  <si>
    <t>05/31/2025</t>
  </si>
  <si>
    <t>23-04-2025</t>
  </si>
  <si>
    <t>November 17, 2024</t>
  </si>
  <si>
    <t>03-06-2025</t>
  </si>
  <si>
    <t>20-02-2025</t>
  </si>
  <si>
    <t>2024-03-01</t>
  </si>
  <si>
    <t>18-02-2025</t>
  </si>
  <si>
    <t>12/28/2024</t>
  </si>
  <si>
    <t>October 24, 2024</t>
  </si>
  <si>
    <t>01/31/2025</t>
  </si>
  <si>
    <t>09-03-2025</t>
  </si>
  <si>
    <t>2024-05-04</t>
  </si>
  <si>
    <t>17-07-2024</t>
  </si>
  <si>
    <t>July 21, 2024</t>
  </si>
  <si>
    <t>10/17/2024</t>
  </si>
  <si>
    <t>2024-03-16</t>
  </si>
  <si>
    <t>December 16, 2025</t>
  </si>
  <si>
    <t>2024-04-25</t>
  </si>
  <si>
    <t>28-11-2025</t>
  </si>
  <si>
    <t>22-04-2025</t>
  </si>
  <si>
    <t>2024-06-08</t>
  </si>
  <si>
    <t>2024-09-26</t>
  </si>
  <si>
    <t>01/17/2025</t>
  </si>
  <si>
    <t>07/13/2024</t>
  </si>
  <si>
    <t>17-09-2024</t>
  </si>
  <si>
    <t>01-10-2025</t>
  </si>
  <si>
    <t>28-08-2024</t>
  </si>
  <si>
    <t>July 06, 2025</t>
  </si>
  <si>
    <t>09/21/2024</t>
  </si>
  <si>
    <t>09-08-2025</t>
  </si>
  <si>
    <t>03-04-2024</t>
  </si>
  <si>
    <t>25-07-2024</t>
  </si>
  <si>
    <t>05/13/2024</t>
  </si>
  <si>
    <t>09/27/2025</t>
  </si>
  <si>
    <t>12/13/2025</t>
  </si>
  <si>
    <t>24-10-2025</t>
  </si>
  <si>
    <t>12-08-2025</t>
  </si>
  <si>
    <t>15-08-2024</t>
  </si>
  <si>
    <t>08/28/2024</t>
  </si>
  <si>
    <t>04/16/2025</t>
  </si>
  <si>
    <t>28-04-2025</t>
  </si>
  <si>
    <t>04/01/2024</t>
  </si>
  <si>
    <t>01/09/2025</t>
  </si>
  <si>
    <t>15-10-2024</t>
  </si>
  <si>
    <t>07/21/2025</t>
  </si>
  <si>
    <t>April 24, 2024</t>
  </si>
  <si>
    <t>18-08-2024</t>
  </si>
  <si>
    <t>2024-03-15</t>
  </si>
  <si>
    <t>11/05/2025</t>
  </si>
  <si>
    <t>September 16, 2024</t>
  </si>
  <si>
    <t>03/28/2025</t>
  </si>
  <si>
    <t>April 16, 2025</t>
  </si>
  <si>
    <t>October 13, 2025</t>
  </si>
  <si>
    <t>2024-01-27</t>
  </si>
  <si>
    <t>08/06/2024</t>
  </si>
  <si>
    <t>2024-03-03</t>
  </si>
  <si>
    <t>August 04, 2024</t>
  </si>
  <si>
    <t>2024-06-06</t>
  </si>
  <si>
    <t>02/20/2025</t>
  </si>
  <si>
    <t>January 15, 2025</t>
  </si>
  <si>
    <t>03/17/2025</t>
  </si>
  <si>
    <t>December 24, 2024</t>
  </si>
  <si>
    <t>02/18/2025</t>
  </si>
  <si>
    <t>19-07-2025</t>
  </si>
  <si>
    <t>11/12/2024</t>
  </si>
  <si>
    <t>January 25, 2025</t>
  </si>
  <si>
    <t>2025-12-01</t>
  </si>
  <si>
    <t>09/10/2024</t>
  </si>
  <si>
    <t>05-08-2025</t>
  </si>
  <si>
    <t>12/01/2025</t>
  </si>
  <si>
    <t>2024-12-07</t>
  </si>
  <si>
    <t>02/10/2025</t>
  </si>
  <si>
    <t>14-12-2025</t>
  </si>
  <si>
    <t>07/20/2025</t>
  </si>
  <si>
    <t>11-05-2025</t>
  </si>
  <si>
    <t>May 01, 2025</t>
  </si>
  <si>
    <t>July 20, 2024</t>
  </si>
  <si>
    <t>06/20/2024</t>
  </si>
  <si>
    <t>August 14, 2025</t>
  </si>
  <si>
    <t>April 14, 2025</t>
  </si>
  <si>
    <t>12/12/2025</t>
  </si>
  <si>
    <t>2025-10-10</t>
  </si>
  <si>
    <t>02/05/2025</t>
  </si>
  <si>
    <t>10-03-2025</t>
  </si>
  <si>
    <t>February 07, 2025</t>
  </si>
  <si>
    <t>10/19/2025</t>
  </si>
  <si>
    <t>07/27/2024</t>
  </si>
  <si>
    <t>2025-12-03</t>
  </si>
  <si>
    <t>01/17/2024</t>
  </si>
  <si>
    <t>September 20, 2025</t>
  </si>
  <si>
    <t>05/23/2025</t>
  </si>
  <si>
    <t>September 02, 2025</t>
  </si>
  <si>
    <t>December 14, 2024</t>
  </si>
  <si>
    <t>2024-01-15</t>
  </si>
  <si>
    <t>2025-10-13</t>
  </si>
  <si>
    <t>2024-06-16</t>
  </si>
  <si>
    <t>June 15, 2024</t>
  </si>
  <si>
    <t>06-09-2025</t>
  </si>
  <si>
    <t>04/10/2024</t>
  </si>
  <si>
    <t>01-11-2024</t>
  </si>
  <si>
    <t>September 23, 2024</t>
  </si>
  <si>
    <t>January 19, 2025</t>
  </si>
  <si>
    <t>09/09/2024</t>
  </si>
  <si>
    <t>12/10/2024</t>
  </si>
  <si>
    <t>2024-11-06</t>
  </si>
  <si>
    <t>2024-05-06</t>
  </si>
  <si>
    <t>12/20/2025</t>
  </si>
  <si>
    <t>01-06-2024</t>
  </si>
  <si>
    <t>2024-10-03</t>
  </si>
  <si>
    <t>2024-04-11</t>
  </si>
  <si>
    <t>09-12-2025</t>
  </si>
  <si>
    <t>14-06-2024</t>
  </si>
  <si>
    <t>August 31, 2025</t>
  </si>
  <si>
    <t>July 26, 2025</t>
  </si>
  <si>
    <t>29-04-2025</t>
  </si>
  <si>
    <t>December 10, 2024</t>
  </si>
  <si>
    <t>27-08-2024</t>
  </si>
  <si>
    <t>03/19/2025</t>
  </si>
  <si>
    <t>2025-11-28</t>
  </si>
  <si>
    <t>01-04-2025</t>
  </si>
  <si>
    <t>December 28, 2025</t>
  </si>
  <si>
    <t>02-09-2025</t>
  </si>
  <si>
    <t>26-05-2025</t>
  </si>
  <si>
    <t>07/22/2024</t>
  </si>
  <si>
    <t>12/19/2025</t>
  </si>
  <si>
    <t>2024-05-18</t>
  </si>
  <si>
    <t>12-03-2025</t>
  </si>
  <si>
    <t>October 12, 2024</t>
  </si>
  <si>
    <t>03-01-2025</t>
  </si>
  <si>
    <t>06/17/2024</t>
  </si>
  <si>
    <t>11/08/2024</t>
  </si>
  <si>
    <t>31-10-2025</t>
  </si>
  <si>
    <t>02/12/2024</t>
  </si>
  <si>
    <t>12-12-2025</t>
  </si>
  <si>
    <t>August 14, 2024</t>
  </si>
  <si>
    <t>13-08-2025</t>
  </si>
  <si>
    <t>08/27/2025</t>
  </si>
  <si>
    <t>02-01-2025</t>
  </si>
  <si>
    <t>08-08-2025</t>
  </si>
  <si>
    <t>03/21/2024</t>
  </si>
  <si>
    <t>19-02-2025</t>
  </si>
  <si>
    <t>09/10/2025</t>
  </si>
  <si>
    <t>September 17, 2025</t>
  </si>
  <si>
    <t>28-07-2024</t>
  </si>
  <si>
    <t>11/25/2025</t>
  </si>
  <si>
    <t>12/02/2024</t>
  </si>
  <si>
    <t>2025-03-29</t>
  </si>
  <si>
    <t>29-04-2024</t>
  </si>
  <si>
    <t>09-11-2024</t>
  </si>
  <si>
    <t>03/27/2024</t>
  </si>
  <si>
    <t>2024-08-06</t>
  </si>
  <si>
    <t>30-06-2025</t>
  </si>
  <si>
    <t>01/13/2025</t>
  </si>
  <si>
    <t>12/15/2025</t>
  </si>
  <si>
    <t>09/19/2024</t>
  </si>
  <si>
    <t>2024-09-11</t>
  </si>
  <si>
    <t>October 03, 2025</t>
  </si>
  <si>
    <t>March 21, 2025</t>
  </si>
  <si>
    <t>11-06-2025</t>
  </si>
  <si>
    <t>05-04-2024</t>
  </si>
  <si>
    <t>17-04-2024</t>
  </si>
  <si>
    <t>08-03-2025</t>
  </si>
  <si>
    <t>February 26, 2025</t>
  </si>
  <si>
    <t>06/25/2025</t>
  </si>
  <si>
    <t>February 28, 2025</t>
  </si>
  <si>
    <t>05/24/2024</t>
  </si>
  <si>
    <t>19-09-2024</t>
  </si>
  <si>
    <t>2025-08-06</t>
  </si>
  <si>
    <t>16-08-2024</t>
  </si>
  <si>
    <t>November 23, 2025</t>
  </si>
  <si>
    <t>07/11/2024</t>
  </si>
  <si>
    <t>09/22/2024</t>
  </si>
  <si>
    <t>04/16/2024</t>
  </si>
  <si>
    <t>29-06-2025</t>
  </si>
  <si>
    <t>04/03/2024</t>
  </si>
  <si>
    <t>23-06-2025</t>
  </si>
  <si>
    <t>08/11/2025</t>
  </si>
  <si>
    <t>03/20/2025</t>
  </si>
  <si>
    <t>12-02-2024</t>
  </si>
  <si>
    <t>11/22/2025</t>
  </si>
  <si>
    <t>May 20, 2025</t>
  </si>
  <si>
    <t>October 21, 2024</t>
  </si>
  <si>
    <t>August 23, 2024</t>
  </si>
  <si>
    <t>16-08-2025</t>
  </si>
  <si>
    <t>November 28, 2024</t>
  </si>
  <si>
    <t>26-03-2025</t>
  </si>
  <si>
    <t>January 07, 2025</t>
  </si>
  <si>
    <t>13-07-2024</t>
  </si>
  <si>
    <t>13-03-2025</t>
  </si>
  <si>
    <t>11/13/2025</t>
  </si>
  <si>
    <t>18-05-2024</t>
  </si>
  <si>
    <t>10/11/2024</t>
  </si>
  <si>
    <t>01/01/2025</t>
  </si>
  <si>
    <t>October 28, 2024</t>
  </si>
  <si>
    <t>2025-08-22</t>
  </si>
  <si>
    <t>19-04-2025</t>
  </si>
  <si>
    <t>June 22, 2025</t>
  </si>
  <si>
    <t>01/04/2025</t>
  </si>
  <si>
    <t>22-05-2025</t>
  </si>
  <si>
    <t>12/23/2025</t>
  </si>
  <si>
    <t>09/22/2025</t>
  </si>
  <si>
    <t>12/05/2024</t>
  </si>
  <si>
    <t>12/29/2025</t>
  </si>
  <si>
    <t>June 25, 2025</t>
  </si>
  <si>
    <t>2024-05-29</t>
  </si>
  <si>
    <t>2024-06-26</t>
  </si>
  <si>
    <t>07-05-2025</t>
  </si>
  <si>
    <t>2024-08-23</t>
  </si>
  <si>
    <t>04/18/2025</t>
  </si>
  <si>
    <t>2024-03-19</t>
  </si>
  <si>
    <t>10/08/2024</t>
  </si>
  <si>
    <t>2024-09-13</t>
  </si>
  <si>
    <t>July 08, 2025</t>
  </si>
  <si>
    <t>03/17/2024</t>
  </si>
  <si>
    <t>October 23, 2024</t>
  </si>
  <si>
    <t>April 09, 2024</t>
  </si>
  <si>
    <t>May 30, 2025</t>
  </si>
  <si>
    <t>2024-02-04</t>
  </si>
  <si>
    <t>September 19, 2025</t>
  </si>
  <si>
    <t>14-05-2025</t>
  </si>
  <si>
    <t>01-03-2025</t>
  </si>
  <si>
    <t>09/14/2024</t>
  </si>
  <si>
    <t>05/12/2025</t>
  </si>
  <si>
    <t>09-07-2025</t>
  </si>
  <si>
    <t>11/23/2024</t>
  </si>
  <si>
    <t>19-01-2025</t>
  </si>
  <si>
    <t>December 17, 2024</t>
  </si>
  <si>
    <t>October 23, 2025</t>
  </si>
  <si>
    <t>07-05-2024</t>
  </si>
  <si>
    <t>23-03-2025</t>
  </si>
  <si>
    <t>10/06/2025</t>
  </si>
  <si>
    <t>2024-04-30</t>
  </si>
  <si>
    <t>29-07-2025</t>
  </si>
  <si>
    <t>05-12-2025</t>
  </si>
  <si>
    <t>09/20/2025</t>
  </si>
  <si>
    <t>22-11-2025</t>
  </si>
  <si>
    <t>11-05-2024</t>
  </si>
  <si>
    <t>25-07-2025</t>
  </si>
  <si>
    <t>June 08, 2024</t>
  </si>
  <si>
    <t>05/20/2024</t>
  </si>
  <si>
    <t>15-11-2024</t>
  </si>
  <si>
    <t>11/16/2024</t>
  </si>
  <si>
    <t>2024-07-09</t>
  </si>
  <si>
    <t>07/12/2024</t>
  </si>
  <si>
    <t>07/22/2025</t>
  </si>
  <si>
    <t>June 10, 2024</t>
  </si>
  <si>
    <t>12/30/2025</t>
  </si>
  <si>
    <t>10/20/2024</t>
  </si>
  <si>
    <t>02/25/2024</t>
  </si>
  <si>
    <t>21-12-2024</t>
  </si>
  <si>
    <t>06/19/2025</t>
  </si>
  <si>
    <t>01/27/2024</t>
  </si>
  <si>
    <t>October 07, 2025</t>
  </si>
  <si>
    <t>21-11-2025</t>
  </si>
  <si>
    <t>31-07-2025</t>
  </si>
  <si>
    <t>12-09-2025</t>
  </si>
  <si>
    <t>30-07-2024</t>
  </si>
  <si>
    <t>08/19/2024</t>
  </si>
  <si>
    <t xml:space="preserve"> S-008 </t>
  </si>
  <si>
    <t>April 08, 2025</t>
  </si>
  <si>
    <t>12/04/2025</t>
  </si>
  <si>
    <t>12/17/2024</t>
  </si>
  <si>
    <t>April 19, 2025</t>
  </si>
  <si>
    <t>20-06-2024</t>
  </si>
  <si>
    <t>29-12-2024</t>
  </si>
  <si>
    <t>29-09-2025</t>
  </si>
  <si>
    <t>22-06-2025</t>
  </si>
  <si>
    <t>February 12, 2025</t>
  </si>
  <si>
    <t>13-09-2025</t>
  </si>
  <si>
    <t>08/16/2024</t>
  </si>
  <si>
    <t>September 05, 2024</t>
  </si>
  <si>
    <t>21-05-2025</t>
  </si>
  <si>
    <t>10/26/2024</t>
  </si>
  <si>
    <t>04/20/2024</t>
  </si>
  <si>
    <t>31-05-2024</t>
  </si>
  <si>
    <t>05/29/2024</t>
  </si>
  <si>
    <t>2024-11-03</t>
  </si>
  <si>
    <t>2024-08-08</t>
  </si>
  <si>
    <t>August 30, 2024</t>
  </si>
  <si>
    <t>20-01-2025</t>
  </si>
  <si>
    <t>30-12-2025</t>
  </si>
  <si>
    <t>2025-08-08</t>
  </si>
  <si>
    <t>2024-02-25</t>
  </si>
  <si>
    <t>01-08-2024</t>
  </si>
  <si>
    <t>October 18, 2025</t>
  </si>
  <si>
    <t>2024-02-07</t>
  </si>
  <si>
    <t>October 20, 2024</t>
  </si>
  <si>
    <t>12/12/2024</t>
  </si>
  <si>
    <t>06/10/2024</t>
  </si>
  <si>
    <t>June 27, 2025</t>
  </si>
  <si>
    <t>29-12-2025</t>
  </si>
  <si>
    <t>06/18/2024</t>
  </si>
  <si>
    <t>May 27, 2024</t>
  </si>
  <si>
    <t>17-09-2025</t>
  </si>
  <si>
    <t>23-04-2024</t>
  </si>
  <si>
    <t>April 02, 2024</t>
  </si>
  <si>
    <t>October 31, 2025</t>
  </si>
  <si>
    <t>01/07/2025</t>
  </si>
  <si>
    <t>01-02-2025</t>
  </si>
  <si>
    <t>23-12-2024</t>
  </si>
  <si>
    <t>15-05-2024</t>
  </si>
  <si>
    <t>05/12/2024</t>
  </si>
  <si>
    <t>08/16/2025</t>
  </si>
  <si>
    <t>24-11-2024</t>
  </si>
  <si>
    <t>2024-05-23</t>
  </si>
  <si>
    <t>December 08, 2025</t>
  </si>
  <si>
    <t>04-10-2024</t>
  </si>
  <si>
    <t>01/24/2024</t>
  </si>
  <si>
    <t>16-10-2025</t>
  </si>
  <si>
    <t>19-12-2025</t>
  </si>
  <si>
    <t>2025-12-27</t>
  </si>
  <si>
    <t>11/30/2024</t>
  </si>
  <si>
    <t>10/13/2025</t>
  </si>
  <si>
    <t>05-11-2025</t>
  </si>
  <si>
    <t>May 03, 2025</t>
  </si>
  <si>
    <t>March 07, 2024</t>
  </si>
  <si>
    <t>08/30/2024</t>
  </si>
  <si>
    <t>August 05, 2024</t>
  </si>
  <si>
    <t>May 10, 2024</t>
  </si>
  <si>
    <t>December 18, 2024</t>
  </si>
  <si>
    <t>21-06-2024</t>
  </si>
  <si>
    <t>June 23, 2025</t>
  </si>
  <si>
    <t>09/18/2024</t>
  </si>
  <si>
    <t>30-03-2024</t>
  </si>
  <si>
    <t>04/12/2024</t>
  </si>
  <si>
    <t>18-12-2024</t>
  </si>
  <si>
    <t>February 18, 2025</t>
  </si>
  <si>
    <t>May 12, 2025</t>
  </si>
  <si>
    <t>09/16/2024</t>
  </si>
  <si>
    <t xml:space="preserve"> E-010 </t>
  </si>
  <si>
    <t>May 28, 2025</t>
  </si>
  <si>
    <t>05-07-2024</t>
  </si>
  <si>
    <t>10-09-2024</t>
  </si>
  <si>
    <t>04-02-2025</t>
  </si>
  <si>
    <t>December 04, 2025</t>
  </si>
  <si>
    <t>01-05-2025</t>
  </si>
  <si>
    <t>03/20/2024</t>
  </si>
  <si>
    <t>2024-08-09</t>
  </si>
  <si>
    <t>24-11-2025</t>
  </si>
  <si>
    <t>03/19/2024</t>
  </si>
  <si>
    <t>2024-10-02</t>
  </si>
  <si>
    <t>2025-11-26</t>
  </si>
  <si>
    <t>23-12-2025</t>
  </si>
  <si>
    <t>06/24/2024</t>
  </si>
  <si>
    <t>May 17, 2025</t>
  </si>
  <si>
    <t>September 02, 2024</t>
  </si>
  <si>
    <t>20-12-2025</t>
  </si>
  <si>
    <t>04-12-2024</t>
  </si>
  <si>
    <t>12-10-2025</t>
  </si>
  <si>
    <t>26-12-2024</t>
  </si>
  <si>
    <t>23-11-2024</t>
  </si>
  <si>
    <t>28-02-2025</t>
  </si>
  <si>
    <t>10-04-2025</t>
  </si>
  <si>
    <t>07-04-2025</t>
  </si>
  <si>
    <t>01-12-2024</t>
  </si>
  <si>
    <t>March 09, 2025</t>
  </si>
  <si>
    <t>04/26/2025</t>
  </si>
  <si>
    <t>05/15/2025</t>
  </si>
  <si>
    <t>March 31, 2025</t>
  </si>
  <si>
    <t>December 02, 2025</t>
  </si>
  <si>
    <t>18-01-2025</t>
  </si>
  <si>
    <t>May 25, 2025</t>
  </si>
  <si>
    <t xml:space="preserve"> N-014 </t>
  </si>
  <si>
    <t>18-11-2024</t>
  </si>
  <si>
    <t>03-11-2025</t>
  </si>
  <si>
    <t>October 27, 2025</t>
  </si>
  <si>
    <t>06/30/2024</t>
  </si>
  <si>
    <t>11/23/2025</t>
  </si>
  <si>
    <t>09-12-2024</t>
  </si>
  <si>
    <t>17-06-2024</t>
  </si>
  <si>
    <t>24-08-2025</t>
  </si>
  <si>
    <t>17-02-2025</t>
  </si>
  <si>
    <t>January 27, 2025</t>
  </si>
  <si>
    <t>September 27, 2025</t>
  </si>
  <si>
    <t>01-09-2025</t>
  </si>
  <si>
    <t>12-09-2024</t>
  </si>
  <si>
    <t>21-10-2025</t>
  </si>
  <si>
    <t>08-06-2025</t>
  </si>
  <si>
    <t>06/26/2024</t>
  </si>
  <si>
    <t>12/08/2024</t>
  </si>
  <si>
    <t>2024-07-02</t>
  </si>
  <si>
    <t>September 21, 2024</t>
  </si>
  <si>
    <t>October 19, 2025</t>
  </si>
  <si>
    <t>June 27, 2024</t>
  </si>
  <si>
    <t>14-07-2024</t>
  </si>
  <si>
    <t>20-05-2024</t>
  </si>
  <si>
    <t>06-08-2025</t>
  </si>
  <si>
    <t>03/13/2025</t>
  </si>
  <si>
    <t>25-09-2025</t>
  </si>
  <si>
    <t>07-08-2024</t>
  </si>
  <si>
    <t>11/05/2024</t>
  </si>
  <si>
    <t>01/15/2024</t>
  </si>
  <si>
    <t>26-02-2024</t>
  </si>
  <si>
    <t>2024-09-18</t>
  </si>
  <si>
    <t>18-05-2025</t>
  </si>
  <si>
    <t>20-06-2025</t>
  </si>
  <si>
    <t>April 23, 2025</t>
  </si>
  <si>
    <t>03-05-2025</t>
  </si>
  <si>
    <t>07/30/2024</t>
  </si>
  <si>
    <t>January 11, 2025</t>
  </si>
  <si>
    <t>January 01, 2025</t>
  </si>
  <si>
    <t>18-04-2025</t>
  </si>
  <si>
    <t>11/01/2024</t>
  </si>
  <si>
    <t>11-07-2024</t>
  </si>
  <si>
    <t>August 04, 2025</t>
  </si>
  <si>
    <t>November 24, 2024</t>
  </si>
  <si>
    <t>06/23/2024</t>
  </si>
  <si>
    <t>15-02-2025</t>
  </si>
  <si>
    <t>01/05/2024</t>
  </si>
  <si>
    <t>February 17, 2025</t>
  </si>
  <si>
    <t>08/18/2024</t>
  </si>
  <si>
    <t>28-11-2024</t>
  </si>
  <si>
    <t>2024-02-18</t>
  </si>
  <si>
    <t>03-09-2024</t>
  </si>
  <si>
    <t>07-09-2024</t>
  </si>
  <si>
    <t>10-07-2024</t>
  </si>
  <si>
    <t>November 05, 2024</t>
  </si>
  <si>
    <t>2024-02-27</t>
  </si>
  <si>
    <t>15-10-2025</t>
  </si>
  <si>
    <t>17-12-2024</t>
  </si>
  <si>
    <t>27-09-2024</t>
  </si>
  <si>
    <t>03-12-2025</t>
  </si>
  <si>
    <t>16-06-2025</t>
  </si>
  <si>
    <t>08/24/2024</t>
  </si>
  <si>
    <t>11/07/2024</t>
  </si>
  <si>
    <t>July 11, 2025</t>
  </si>
  <si>
    <t>June 08, 2025</t>
  </si>
  <si>
    <t>10/28/2025</t>
  </si>
  <si>
    <t>30-12-2024</t>
  </si>
  <si>
    <t>20-04-2025</t>
  </si>
  <si>
    <t>09/18/2025</t>
  </si>
  <si>
    <t>October 25, 2025</t>
  </si>
  <si>
    <t>2024-02-01</t>
  </si>
  <si>
    <t>24-01-2025</t>
  </si>
  <si>
    <t>08/31/2025</t>
  </si>
  <si>
    <t>05/15/2024</t>
  </si>
  <si>
    <t>12/19/2024</t>
  </si>
  <si>
    <t>05/27/2025</t>
  </si>
  <si>
    <t>April 15, 2024</t>
  </si>
  <si>
    <t>01/10/2025</t>
  </si>
  <si>
    <t>05-10-2024</t>
  </si>
  <si>
    <t>July 19, 2025</t>
  </si>
  <si>
    <t>07-06-2024</t>
  </si>
  <si>
    <t>11/29/2024</t>
  </si>
  <si>
    <t>07/02/2025</t>
  </si>
  <si>
    <t>06/08/2024</t>
  </si>
  <si>
    <t>26-11-2024</t>
  </si>
  <si>
    <t>03/21/2025</t>
  </si>
  <si>
    <t>18-04-2024</t>
  </si>
  <si>
    <t>December 30, 2024</t>
  </si>
  <si>
    <t>10-11-2025</t>
  </si>
  <si>
    <t>01/25/2024</t>
  </si>
  <si>
    <t>03-10-2024</t>
  </si>
  <si>
    <t>September 26, 2024</t>
  </si>
  <si>
    <t>27-11-2024</t>
  </si>
  <si>
    <t>2024-03-24</t>
  </si>
  <si>
    <t>October 20, 2025</t>
  </si>
  <si>
    <t>13-08-2024</t>
  </si>
  <si>
    <t>08-10-2025</t>
  </si>
  <si>
    <t>July 30, 2025</t>
  </si>
  <si>
    <t>11/11/2024</t>
  </si>
  <si>
    <t>November 29, 2024</t>
  </si>
  <si>
    <t>November 26, 2025</t>
  </si>
  <si>
    <t>2024-03-14</t>
  </si>
  <si>
    <t>July 16, 2025</t>
  </si>
  <si>
    <t>11/08/2025</t>
  </si>
  <si>
    <t>2024-04-07</t>
  </si>
  <si>
    <t>03-02-2025</t>
  </si>
  <si>
    <t>13-04-2024</t>
  </si>
  <si>
    <t>05/10/2024</t>
  </si>
  <si>
    <t>02/23/2024</t>
  </si>
  <si>
    <t>06/29/2024</t>
  </si>
  <si>
    <t>22-09-2024</t>
  </si>
  <si>
    <t>19-06-2025</t>
  </si>
  <si>
    <t>2024-02-08</t>
  </si>
  <si>
    <t>11-07-2025</t>
  </si>
  <si>
    <t>September 21, 2025</t>
  </si>
  <si>
    <t>May 04, 2025</t>
  </si>
  <si>
    <t>March 06, 2025</t>
  </si>
  <si>
    <t>28-07-2025</t>
  </si>
  <si>
    <t>April 09, 2025</t>
  </si>
  <si>
    <t>15-07-2024</t>
  </si>
  <si>
    <t>August 22, 2025</t>
  </si>
  <si>
    <t>01/02/2025</t>
  </si>
  <si>
    <t>January 03, 2025</t>
  </si>
  <si>
    <t>October 22, 2024</t>
  </si>
  <si>
    <t>10/09/2024</t>
  </si>
  <si>
    <t>02-12-2025</t>
  </si>
  <si>
    <t>06/03/2024</t>
  </si>
  <si>
    <t>2024-02-21</t>
  </si>
  <si>
    <t>12-05-2024</t>
  </si>
  <si>
    <t>06-05-2025</t>
  </si>
  <si>
    <t>01/28/2024</t>
  </si>
  <si>
    <t>09/20/2024</t>
  </si>
  <si>
    <t>10/27/2024</t>
  </si>
  <si>
    <t>04/19/2024</t>
  </si>
  <si>
    <t>2024-04-27</t>
  </si>
  <si>
    <t>2024-05-22</t>
  </si>
  <si>
    <t>22-02-2024</t>
  </si>
  <si>
    <t>17-05-2025</t>
  </si>
  <si>
    <t>09-02-2025</t>
  </si>
  <si>
    <t>March 22, 2025</t>
  </si>
  <si>
    <t>07/08/2025</t>
  </si>
  <si>
    <t>02/26/2024</t>
  </si>
  <si>
    <t>December 08, 2024</t>
  </si>
  <si>
    <t>2024-10-17</t>
  </si>
  <si>
    <t>August 23, 2025</t>
  </si>
  <si>
    <t>17-10-2025</t>
  </si>
  <si>
    <t>08/18/2025</t>
  </si>
  <si>
    <t>12/11/2025</t>
  </si>
  <si>
    <t>March 05, 2025</t>
  </si>
  <si>
    <t>2024-02-24</t>
  </si>
  <si>
    <t>06/03/2025</t>
  </si>
  <si>
    <t>November 09, 2024</t>
  </si>
  <si>
    <t>March 18, 2025</t>
  </si>
  <si>
    <t>03/23/2024</t>
  </si>
  <si>
    <t>2024-04-19</t>
  </si>
  <si>
    <t>10/18/2025</t>
  </si>
  <si>
    <t>04/28/2024</t>
  </si>
  <si>
    <t>April 18, 2025</t>
  </si>
  <si>
    <t>05/01/2024</t>
  </si>
  <si>
    <t>10-01-2025</t>
  </si>
  <si>
    <t>09/26/2024</t>
  </si>
  <si>
    <t>16-07-2024</t>
  </si>
  <si>
    <t>29-11-2025</t>
  </si>
  <si>
    <t>18-08-2025</t>
  </si>
  <si>
    <t>2024-04-01</t>
  </si>
  <si>
    <t>08/03/2025</t>
  </si>
  <si>
    <t>05-08-2024</t>
  </si>
  <si>
    <t>14-07-2025</t>
  </si>
  <si>
    <t>14-04-2024</t>
  </si>
  <si>
    <t>December 12,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</si>
</sst>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14009]yyyy/mm/dd;@"/>
    <numFmt numFmtId="166" formatCode="[$-14009]dd/mm/yyyy;@"/>
    <numFmt numFmtId="167" formatCode="&quot;₹&quot;\ #,##0.00"/>
    <numFmt numFmtId="168" formatCode="mmm/yyyy"/>
  </numFmts>
  <fonts count="15" x14ac:knownFonts="1">
    <font>
      <sz val="11"/>
      <color theme="1"/>
      <name val="Calibri"/>
      <family val="2"/>
      <scheme val="minor"/>
    </font>
    <font>
      <b/>
      <sz val="14"/>
      <name val="Arial"/>
    </font>
    <font>
      <sz val="11"/>
      <name val="Arial"/>
    </font>
    <font>
      <b/>
      <sz val="11"/>
      <name val="Arial"/>
    </font>
    <font>
      <b/>
      <sz val="11"/>
      <color rgb="FFFFFFFF"/>
      <name val="Arial"/>
    </font>
    <font>
      <b/>
      <sz val="11"/>
      <color rgb="FFFFFFFF"/>
      <name val="Arial"/>
      <family val="2"/>
    </font>
    <font>
      <sz val="11"/>
      <color theme="1"/>
      <name val="Courier New"/>
      <family val="3"/>
    </font>
    <font>
      <sz val="11"/>
      <color theme="1"/>
      <name val="Calibri"/>
      <family val="2"/>
      <scheme val="minor"/>
    </font>
    <font>
      <b/>
      <sz val="11"/>
      <color theme="1"/>
      <name val="Calibri"/>
      <family val="2"/>
      <scheme val="minor"/>
    </font>
    <font>
      <sz val="8"/>
      <name val="Calibri"/>
      <family val="2"/>
      <scheme val="minor"/>
    </font>
    <font>
      <sz val="26"/>
      <color theme="1"/>
      <name val="Calibri"/>
      <family val="2"/>
      <scheme val="minor"/>
    </font>
    <font>
      <b/>
      <sz val="26"/>
      <color theme="0"/>
      <name val="Calibri"/>
      <family val="2"/>
      <scheme val="minor"/>
    </font>
    <font>
      <sz val="36"/>
      <color theme="1"/>
      <name val="Calibri"/>
      <family val="2"/>
      <scheme val="minor"/>
    </font>
    <font>
      <b/>
      <sz val="11"/>
      <color theme="1" tint="4.9989318521683403E-2"/>
      <name val="Calibri"/>
      <family val="2"/>
      <scheme val="minor"/>
    </font>
    <font>
      <b/>
      <sz val="52"/>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theme="4"/>
        <bgColor indexed="64"/>
      </patternFill>
    </fill>
    <fill>
      <patternFill patternType="solid">
        <fgColor theme="3"/>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7">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xf>
    <xf numFmtId="0" fontId="5" fillId="2" borderId="0" xfId="0" applyFont="1" applyFill="1" applyAlignment="1">
      <alignment horizontal="center"/>
    </xf>
    <xf numFmtId="164" fontId="5" fillId="2" borderId="0" xfId="0" applyNumberFormat="1" applyFont="1" applyFill="1" applyAlignment="1">
      <alignment horizontal="center"/>
    </xf>
    <xf numFmtId="164" fontId="0" fillId="0" borderId="0" xfId="0" applyNumberFormat="1"/>
    <xf numFmtId="0" fontId="6" fillId="0" borderId="0" xfId="0" applyFont="1" applyAlignment="1">
      <alignment horizontal="right" vertical="center"/>
    </xf>
    <xf numFmtId="10" fontId="0" fillId="0" borderId="0" xfId="1" applyNumberFormat="1" applyFont="1"/>
    <xf numFmtId="165" fontId="5" fillId="2" borderId="0" xfId="0" applyNumberFormat="1" applyFont="1" applyFill="1" applyAlignment="1">
      <alignment horizontal="center"/>
    </xf>
    <xf numFmtId="16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4" fontId="10" fillId="0" borderId="0" xfId="0" applyNumberFormat="1" applyFont="1"/>
    <xf numFmtId="0" fontId="12" fillId="0" borderId="0" xfId="0" applyFont="1"/>
    <xf numFmtId="167" fontId="10" fillId="0" borderId="0" xfId="0" applyNumberFormat="1" applyFont="1"/>
    <xf numFmtId="168" fontId="0" fillId="0" borderId="0" xfId="0" applyNumberFormat="1"/>
    <xf numFmtId="2" fontId="0" fillId="0" borderId="0" xfId="0" applyNumberFormat="1"/>
    <xf numFmtId="0" fontId="13" fillId="3" borderId="0" xfId="0" applyFont="1" applyFill="1"/>
    <xf numFmtId="0" fontId="0" fillId="0" borderId="0" xfId="0" applyAlignment="1">
      <alignment vertical="center" wrapText="1"/>
    </xf>
    <xf numFmtId="0" fontId="11" fillId="4" borderId="0" xfId="0" applyFont="1" applyFill="1"/>
    <xf numFmtId="0" fontId="14" fillId="0" borderId="0" xfId="0" applyFont="1"/>
    <xf numFmtId="0" fontId="0" fillId="0" borderId="0" xfId="0" applyNumberFormat="1"/>
    <xf numFmtId="0" fontId="8" fillId="4" borderId="0" xfId="0" applyFont="1" applyFill="1" applyAlignment="1">
      <alignment horizontal="center" vertical="center" wrapText="1"/>
    </xf>
  </cellXfs>
  <cellStyles count="2">
    <cellStyle name="Normal" xfId="0" builtinId="0"/>
    <cellStyle name="Per cent" xfId="1" builtinId="5"/>
  </cellStyles>
  <dxfs count="9">
    <dxf>
      <font>
        <b/>
        <i val="0"/>
        <strike val="0"/>
        <condense val="0"/>
        <extend val="0"/>
        <outline val="0"/>
        <shadow val="0"/>
        <u val="none"/>
        <vertAlign val="baseline"/>
        <sz val="11"/>
        <color theme="1"/>
        <name val="Calibri"/>
        <family val="2"/>
        <scheme val="minor"/>
      </font>
      <fill>
        <patternFill patternType="solid">
          <fgColor indexed="64"/>
          <bgColor theme="3"/>
        </patternFill>
      </fill>
      <alignment horizontal="center" vertical="center" textRotation="0" wrapText="1" indent="0" justifyLastLine="0" shrinkToFit="0" readingOrder="0"/>
    </dxf>
    <dxf>
      <numFmt numFmtId="164" formatCode="0.0%"/>
    </dxf>
    <dxf>
      <numFmt numFmtId="164" formatCode="0.0%"/>
    </dxf>
    <dxf>
      <numFmt numFmtId="164" formatCode="0.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[RetailPulse_Dashboard_Final.xlsx]Pivot_MarginByRegionCat!PivotTable1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Net Margin % by Region and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Pivot_MarginByRegionCat!$B$1</c:f>
              <c:strCache>
                <c:ptCount val="1"/>
                <c:pt idx="0">
                  <c:v>Total</c:v>
                </c:pt>
              </c:strCache>
            </c:strRef>
          </c:tx>
          <c:spPr>
            <a:solidFill>
              <a:schemeClr val="accent1"/>
            </a:solidFill>
            <a:ln>
              <a:noFill/>
            </a:ln>
            <a:effectLst/>
          </c:spPr>
          <c:invertIfNegative val="0"/>
          <c:cat>
            <c:multiLvlStrRef>
              <c:f>Pivot_MarginByRegionCat!$A$2:$A$26</c:f>
              <c:multiLvlStrCache>
                <c:ptCount val="20"/>
                <c:lvl>
                  <c:pt idx="0">
                    <c:v>Apparel</c:v>
                  </c:pt>
                  <c:pt idx="1">
                    <c:v>Beauty</c:v>
                  </c:pt>
                  <c:pt idx="2">
                    <c:v>Electronics</c:v>
                  </c:pt>
                  <c:pt idx="3">
                    <c:v>Grocery</c:v>
                  </c:pt>
                  <c:pt idx="4">
                    <c:v>Home Goods</c:v>
                  </c:pt>
                  <c:pt idx="5">
                    <c:v>Apparel</c:v>
                  </c:pt>
                  <c:pt idx="6">
                    <c:v>Beauty</c:v>
                  </c:pt>
                  <c:pt idx="7">
                    <c:v>Electronics</c:v>
                  </c:pt>
                  <c:pt idx="8">
                    <c:v>Grocery</c:v>
                  </c:pt>
                  <c:pt idx="9">
                    <c:v>Home Goods</c:v>
                  </c:pt>
                  <c:pt idx="10">
                    <c:v>Apparel</c:v>
                  </c:pt>
                  <c:pt idx="11">
                    <c:v>Beauty</c:v>
                  </c:pt>
                  <c:pt idx="12">
                    <c:v>Electronics</c:v>
                  </c:pt>
                  <c:pt idx="13">
                    <c:v>Grocery</c:v>
                  </c:pt>
                  <c:pt idx="14">
                    <c:v>Home Goods</c:v>
                  </c:pt>
                  <c:pt idx="15">
                    <c:v>Apparel</c:v>
                  </c:pt>
                  <c:pt idx="16">
                    <c:v>Beauty</c:v>
                  </c:pt>
                  <c:pt idx="17">
                    <c:v>Electronics</c:v>
                  </c:pt>
                  <c:pt idx="18">
                    <c:v>Grocery</c:v>
                  </c:pt>
                  <c:pt idx="19">
                    <c:v>Home Goods</c:v>
                  </c:pt>
                </c:lvl>
                <c:lvl>
                  <c:pt idx="0">
                    <c:v>East</c:v>
                  </c:pt>
                  <c:pt idx="5">
                    <c:v>North</c:v>
                  </c:pt>
                  <c:pt idx="10">
                    <c:v>South</c:v>
                  </c:pt>
                  <c:pt idx="15">
                    <c:v>West</c:v>
                  </c:pt>
                </c:lvl>
              </c:multiLvlStrCache>
            </c:multiLvlStrRef>
          </c:cat>
          <c:val>
            <c:numRef>
              <c:f>Pivot_MarginByRegionCat!$B$2:$B$26</c:f>
              <c:numCache>
                <c:formatCode>0.0%</c:formatCode>
                <c:ptCount val="20"/>
                <c:pt idx="0">
                  <c:v>0.47669750285842466</c:v>
                </c:pt>
                <c:pt idx="1">
                  <c:v>0.58183896438071037</c:v>
                </c:pt>
                <c:pt idx="2">
                  <c:v>0.2176121478360401</c:v>
                </c:pt>
                <c:pt idx="3">
                  <c:v>0.31914877592669877</c:v>
                </c:pt>
                <c:pt idx="4">
                  <c:v>0.54501663995809457</c:v>
                </c:pt>
                <c:pt idx="5">
                  <c:v>0.48275767242550299</c:v>
                </c:pt>
                <c:pt idx="6">
                  <c:v>0.59006615262868534</c:v>
                </c:pt>
                <c:pt idx="7">
                  <c:v>0.21299227665747983</c:v>
                </c:pt>
                <c:pt idx="8">
                  <c:v>0.3065815980422511</c:v>
                </c:pt>
                <c:pt idx="9">
                  <c:v>0.5352151145916797</c:v>
                </c:pt>
                <c:pt idx="10">
                  <c:v>0.38425355260488864</c:v>
                </c:pt>
                <c:pt idx="11">
                  <c:v>0.52206994060428868</c:v>
                </c:pt>
                <c:pt idx="12">
                  <c:v>6.6178195055764499E-2</c:v>
                </c:pt>
                <c:pt idx="13">
                  <c:v>0.20625529676499554</c:v>
                </c:pt>
                <c:pt idx="14">
                  <c:v>0.44936028775161513</c:v>
                </c:pt>
                <c:pt idx="15">
                  <c:v>0.48244754292825515</c:v>
                </c:pt>
                <c:pt idx="16">
                  <c:v>0.59368864957235712</c:v>
                </c:pt>
                <c:pt idx="17">
                  <c:v>0.21787870516524763</c:v>
                </c:pt>
                <c:pt idx="18">
                  <c:v>0.31846016636317026</c:v>
                </c:pt>
                <c:pt idx="19">
                  <c:v>0.53296144082501951</c:v>
                </c:pt>
              </c:numCache>
            </c:numRef>
          </c:val>
          <c:extLst>
            <c:ext xmlns:c16="http://schemas.microsoft.com/office/drawing/2014/chart" uri="{C3380CC4-5D6E-409C-BE32-E72D297353CC}">
              <c16:uniqueId val="{00000000-75A3-4780-820B-F3C33E9B92E4}"/>
            </c:ext>
          </c:extLst>
        </c:ser>
        <c:dLbls>
          <c:showLegendKey val="0"/>
          <c:showVal val="0"/>
          <c:showCatName val="0"/>
          <c:showSerName val="0"/>
          <c:showPercent val="0"/>
          <c:showBubbleSize val="0"/>
        </c:dLbls>
        <c:gapWidth val="219"/>
        <c:overlap val="-27"/>
        <c:axId val="2001535872"/>
        <c:axId val="1033848240"/>
      </c:barChart>
      <c:catAx>
        <c:axId val="200153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48240"/>
        <c:crosses val="autoZero"/>
        <c:auto val="1"/>
        <c:lblAlgn val="ctr"/>
        <c:lblOffset val="100"/>
        <c:noMultiLvlLbl val="0"/>
      </c:catAx>
      <c:valAx>
        <c:axId val="1033848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53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[RetailPulse_Dashboard_Final.xlsx]Pivot_DiscountByRegionCat!PivotTable1</c:name>
    <c:fmtId val="3"/>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Discount % by Region and Category"</a:t>
            </a:r>
            <a:endParaRPr lang="en-US" b="1"/>
          </a:p>
        </c:rich>
      </c:tx>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Pivot_DiscountByRegionCat!$B$1</c:f>
              <c:strCache>
                <c:ptCount val="1"/>
                <c:pt idx="0">
                  <c:v>Total</c:v>
                </c:pt>
              </c:strCache>
            </c:strRef>
          </c:tx>
          <c:spPr>
            <a:solidFill>
              <a:schemeClr val="accent1"/>
            </a:solidFill>
            <a:ln>
              <a:noFill/>
            </a:ln>
            <a:effectLst/>
          </c:spPr>
          <c:invertIfNegative val="0"/>
          <c:cat>
            <c:multiLvlStrRef>
              <c:f>Pivot_DiscountByRegionCat!$A$2:$A$26</c:f>
              <c:multiLvlStrCache>
                <c:ptCount val="20"/>
                <c:lvl>
                  <c:pt idx="0">
                    <c:v>Apparel</c:v>
                  </c:pt>
                  <c:pt idx="1">
                    <c:v>Beauty</c:v>
                  </c:pt>
                  <c:pt idx="2">
                    <c:v>Electronics</c:v>
                  </c:pt>
                  <c:pt idx="3">
                    <c:v>Grocery</c:v>
                  </c:pt>
                  <c:pt idx="4">
                    <c:v>Home Goods</c:v>
                  </c:pt>
                  <c:pt idx="5">
                    <c:v>Apparel</c:v>
                  </c:pt>
                  <c:pt idx="6">
                    <c:v>Beauty</c:v>
                  </c:pt>
                  <c:pt idx="7">
                    <c:v>Electronics</c:v>
                  </c:pt>
                  <c:pt idx="8">
                    <c:v>Grocery</c:v>
                  </c:pt>
                  <c:pt idx="9">
                    <c:v>Home Goods</c:v>
                  </c:pt>
                  <c:pt idx="10">
                    <c:v>Apparel</c:v>
                  </c:pt>
                  <c:pt idx="11">
                    <c:v>Beauty</c:v>
                  </c:pt>
                  <c:pt idx="12">
                    <c:v>Electronics</c:v>
                  </c:pt>
                  <c:pt idx="13">
                    <c:v>Grocery</c:v>
                  </c:pt>
                  <c:pt idx="14">
                    <c:v>Home Goods</c:v>
                  </c:pt>
                  <c:pt idx="15">
                    <c:v>Apparel</c:v>
                  </c:pt>
                  <c:pt idx="16">
                    <c:v>Beauty</c:v>
                  </c:pt>
                  <c:pt idx="17">
                    <c:v>Electronics</c:v>
                  </c:pt>
                  <c:pt idx="18">
                    <c:v>Grocery</c:v>
                  </c:pt>
                  <c:pt idx="19">
                    <c:v>Home Goods</c:v>
                  </c:pt>
                </c:lvl>
                <c:lvl>
                  <c:pt idx="0">
                    <c:v>East</c:v>
                  </c:pt>
                  <c:pt idx="5">
                    <c:v>North</c:v>
                  </c:pt>
                  <c:pt idx="10">
                    <c:v>South</c:v>
                  </c:pt>
                  <c:pt idx="15">
                    <c:v>West</c:v>
                  </c:pt>
                </c:lvl>
              </c:multiLvlStrCache>
            </c:multiLvlStrRef>
          </c:cat>
          <c:val>
            <c:numRef>
              <c:f>Pivot_DiscountByRegionCat!$B$2:$B$26</c:f>
              <c:numCache>
                <c:formatCode>0.0%</c:formatCode>
                <c:ptCount val="20"/>
                <c:pt idx="0">
                  <c:v>8.1049180327868897E-2</c:v>
                </c:pt>
                <c:pt idx="1">
                  <c:v>8.8024475524475621E-2</c:v>
                </c:pt>
                <c:pt idx="2">
                  <c:v>7.8146835443037993E-2</c:v>
                </c:pt>
                <c:pt idx="3">
                  <c:v>7.6678899082568766E-2</c:v>
                </c:pt>
                <c:pt idx="4">
                  <c:v>7.7140575079872306E-2</c:v>
                </c:pt>
                <c:pt idx="5">
                  <c:v>7.606666666666663E-2</c:v>
                </c:pt>
                <c:pt idx="6">
                  <c:v>7.8349358974358935E-2</c:v>
                </c:pt>
                <c:pt idx="7">
                  <c:v>8.0430555555555547E-2</c:v>
                </c:pt>
                <c:pt idx="8">
                  <c:v>8.0648387096774188E-2</c:v>
                </c:pt>
                <c:pt idx="9">
                  <c:v>8.0360902255639119E-2</c:v>
                </c:pt>
                <c:pt idx="10">
                  <c:v>0.2234027303754266</c:v>
                </c:pt>
                <c:pt idx="11">
                  <c:v>0.20840716612377852</c:v>
                </c:pt>
                <c:pt idx="12">
                  <c:v>0.21717287234042559</c:v>
                </c:pt>
                <c:pt idx="13">
                  <c:v>0.21547882736156351</c:v>
                </c:pt>
                <c:pt idx="14">
                  <c:v>0.21226821192052986</c:v>
                </c:pt>
                <c:pt idx="15">
                  <c:v>7.596130952380957E-2</c:v>
                </c:pt>
                <c:pt idx="16">
                  <c:v>8.101779359430597E-2</c:v>
                </c:pt>
                <c:pt idx="17">
                  <c:v>7.8341288782816265E-2</c:v>
                </c:pt>
                <c:pt idx="18">
                  <c:v>8.0445544554455406E-2</c:v>
                </c:pt>
                <c:pt idx="19">
                  <c:v>7.6778787878787877E-2</c:v>
                </c:pt>
              </c:numCache>
            </c:numRef>
          </c:val>
          <c:extLst>
            <c:ext xmlns:c16="http://schemas.microsoft.com/office/drawing/2014/chart" uri="{C3380CC4-5D6E-409C-BE32-E72D297353CC}">
              <c16:uniqueId val="{00000000-C027-4C77-8B66-E2AB3A110A2C}"/>
            </c:ext>
          </c:extLst>
        </c:ser>
        <c:dLbls>
          <c:showLegendKey val="0"/>
          <c:showVal val="0"/>
          <c:showCatName val="0"/>
          <c:showSerName val="0"/>
          <c:showPercent val="0"/>
          <c:showBubbleSize val="0"/>
        </c:dLbls>
        <c:gapWidth val="219"/>
        <c:overlap val="-27"/>
        <c:axId val="613189888"/>
        <c:axId val="1033851600"/>
      </c:barChart>
      <c:catAx>
        <c:axId val="6131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51600"/>
        <c:crosses val="autoZero"/>
        <c:auto val="1"/>
        <c:lblAlgn val="ctr"/>
        <c:lblOffset val="100"/>
        <c:noMultiLvlLbl val="0"/>
      </c:catAx>
      <c:valAx>
        <c:axId val="10338516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8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[RetailPulse_Dashboard_Final.xlsx]	Pivot_MonthlyTrend!PivotTable3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Revenue and Net Margin % Trend (2024–2025)"</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Pivot_MonthlyTrend'!$B$1</c:f>
              <c:strCache>
                <c:ptCount val="1"/>
                <c:pt idx="0">
                  <c:v>Sum of Revenue</c:v>
                </c:pt>
              </c:strCache>
            </c:strRef>
          </c:tx>
          <c:spPr>
            <a:ln w="28575" cap="rnd">
              <a:solidFill>
                <a:schemeClr val="accent1"/>
              </a:solidFill>
              <a:round/>
            </a:ln>
            <a:effectLst/>
          </c:spPr>
          <c:marker>
            <c:symbol val="none"/>
          </c:marker>
          <c:cat>
            <c:multiLvlStrRef>
              <c:f>'	Pivot_MonthlyTrend'!$A$2:$A$28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	Pivot_MonthlyTrend'!$B$2:$B$28</c:f>
              <c:numCache>
                <c:formatCode>General</c:formatCode>
                <c:ptCount val="24"/>
                <c:pt idx="0">
                  <c:v>2486.58</c:v>
                </c:pt>
                <c:pt idx="1">
                  <c:v>7656.6199999999981</c:v>
                </c:pt>
                <c:pt idx="2">
                  <c:v>12624.820000000002</c:v>
                </c:pt>
                <c:pt idx="3">
                  <c:v>21876.660000000014</c:v>
                </c:pt>
                <c:pt idx="4">
                  <c:v>28051.920000000002</c:v>
                </c:pt>
                <c:pt idx="5">
                  <c:v>39961.959999999992</c:v>
                </c:pt>
                <c:pt idx="6">
                  <c:v>43670.510000000009</c:v>
                </c:pt>
                <c:pt idx="7">
                  <c:v>65148.799999999974</c:v>
                </c:pt>
                <c:pt idx="8">
                  <c:v>71688.679999999978</c:v>
                </c:pt>
                <c:pt idx="9">
                  <c:v>64763.789999999943</c:v>
                </c:pt>
                <c:pt idx="10">
                  <c:v>72816.869999999981</c:v>
                </c:pt>
                <c:pt idx="11">
                  <c:v>84588.279999999926</c:v>
                </c:pt>
                <c:pt idx="12">
                  <c:v>89866.369999999923</c:v>
                </c:pt>
                <c:pt idx="13">
                  <c:v>82903.90999999996</c:v>
                </c:pt>
                <c:pt idx="14">
                  <c:v>87947.630000000019</c:v>
                </c:pt>
                <c:pt idx="15">
                  <c:v>101029.5000000001</c:v>
                </c:pt>
                <c:pt idx="16">
                  <c:v>87117.840000000069</c:v>
                </c:pt>
                <c:pt idx="17">
                  <c:v>93432.189999999988</c:v>
                </c:pt>
                <c:pt idx="18">
                  <c:v>99013.470000000016</c:v>
                </c:pt>
                <c:pt idx="19">
                  <c:v>93955.450000000055</c:v>
                </c:pt>
                <c:pt idx="20">
                  <c:v>114466.04000000001</c:v>
                </c:pt>
                <c:pt idx="21">
                  <c:v>93169.299999999974</c:v>
                </c:pt>
                <c:pt idx="22">
                  <c:v>108898.98000000001</c:v>
                </c:pt>
                <c:pt idx="23">
                  <c:v>72221.329999999973</c:v>
                </c:pt>
              </c:numCache>
            </c:numRef>
          </c:val>
          <c:smooth val="0"/>
          <c:extLst>
            <c:ext xmlns:c16="http://schemas.microsoft.com/office/drawing/2014/chart" uri="{C3380CC4-5D6E-409C-BE32-E72D297353CC}">
              <c16:uniqueId val="{00000000-E52A-4CF6-B030-BB86A0D4D98C}"/>
            </c:ext>
          </c:extLst>
        </c:ser>
        <c:dLbls>
          <c:showLegendKey val="0"/>
          <c:showVal val="0"/>
          <c:showCatName val="0"/>
          <c:showSerName val="0"/>
          <c:showPercent val="0"/>
          <c:showBubbleSize val="0"/>
        </c:dLbls>
        <c:marker val="1"/>
        <c:smooth val="0"/>
        <c:axId val="431730320"/>
        <c:axId val="592401008"/>
      </c:lineChart>
      <c:lineChart>
        <c:grouping val="standard"/>
        <c:varyColors val="0"/>
        <c:ser>
          <c:idx val="1"/>
          <c:order val="1"/>
          <c:tx>
            <c:strRef>
              <c:f>'	Pivot_MonthlyTrend'!$C$1</c:f>
              <c:strCache>
                <c:ptCount val="1"/>
                <c:pt idx="0">
                  <c:v>Average of NetMarginPct</c:v>
                </c:pt>
              </c:strCache>
            </c:strRef>
          </c:tx>
          <c:spPr>
            <a:ln w="28575" cap="rnd">
              <a:solidFill>
                <a:schemeClr val="accent2"/>
              </a:solidFill>
              <a:round/>
            </a:ln>
            <a:effectLst/>
          </c:spPr>
          <c:marker>
            <c:symbol val="none"/>
          </c:marker>
          <c:cat>
            <c:multiLvlStrRef>
              <c:f>'	Pivot_MonthlyTrend'!$A$2:$A$28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	Pivot_MonthlyTrend'!$C$2:$C$28</c:f>
              <c:numCache>
                <c:formatCode>0.0%</c:formatCode>
                <c:ptCount val="24"/>
                <c:pt idx="0">
                  <c:v>0.4059029101626867</c:v>
                </c:pt>
                <c:pt idx="1">
                  <c:v>0.38445538256560902</c:v>
                </c:pt>
                <c:pt idx="2">
                  <c:v>0.42325170280195679</c:v>
                </c:pt>
                <c:pt idx="3">
                  <c:v>0.40881433051991711</c:v>
                </c:pt>
                <c:pt idx="4">
                  <c:v>0.40368985461170515</c:v>
                </c:pt>
                <c:pt idx="5">
                  <c:v>0.41768678161218181</c:v>
                </c:pt>
                <c:pt idx="6">
                  <c:v>0.42705217260107514</c:v>
                </c:pt>
                <c:pt idx="7">
                  <c:v>0.39841807822572117</c:v>
                </c:pt>
                <c:pt idx="8">
                  <c:v>0.39398458221049049</c:v>
                </c:pt>
                <c:pt idx="9">
                  <c:v>0.39137485293236512</c:v>
                </c:pt>
                <c:pt idx="10">
                  <c:v>0.40314653675344431</c:v>
                </c:pt>
                <c:pt idx="11">
                  <c:v>0.41343102997577269</c:v>
                </c:pt>
                <c:pt idx="12">
                  <c:v>0.39060787132129976</c:v>
                </c:pt>
                <c:pt idx="13">
                  <c:v>0.38412334073250642</c:v>
                </c:pt>
                <c:pt idx="14">
                  <c:v>0.38985983706201149</c:v>
                </c:pt>
                <c:pt idx="15">
                  <c:v>0.38106375021892314</c:v>
                </c:pt>
                <c:pt idx="16">
                  <c:v>0.36104601662045721</c:v>
                </c:pt>
                <c:pt idx="17">
                  <c:v>0.36752096732181455</c:v>
                </c:pt>
                <c:pt idx="18">
                  <c:v>0.37719117008827591</c:v>
                </c:pt>
                <c:pt idx="19">
                  <c:v>0.39086257853666173</c:v>
                </c:pt>
                <c:pt idx="20">
                  <c:v>0.3707188455664473</c:v>
                </c:pt>
                <c:pt idx="21">
                  <c:v>0.38025234679630804</c:v>
                </c:pt>
                <c:pt idx="22">
                  <c:v>0.36991076958590702</c:v>
                </c:pt>
                <c:pt idx="23">
                  <c:v>0.39318281704632807</c:v>
                </c:pt>
              </c:numCache>
            </c:numRef>
          </c:val>
          <c:smooth val="0"/>
          <c:extLst>
            <c:ext xmlns:c16="http://schemas.microsoft.com/office/drawing/2014/chart" uri="{C3380CC4-5D6E-409C-BE32-E72D297353CC}">
              <c16:uniqueId val="{00000001-E52A-4CF6-B030-BB86A0D4D98C}"/>
            </c:ext>
          </c:extLst>
        </c:ser>
        <c:dLbls>
          <c:showLegendKey val="0"/>
          <c:showVal val="0"/>
          <c:showCatName val="0"/>
          <c:showSerName val="0"/>
          <c:showPercent val="0"/>
          <c:showBubbleSize val="0"/>
        </c:dLbls>
        <c:marker val="1"/>
        <c:smooth val="0"/>
        <c:axId val="1280821311"/>
        <c:axId val="856506191"/>
      </c:lineChart>
      <c:catAx>
        <c:axId val="43173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01008"/>
        <c:crosses val="autoZero"/>
        <c:auto val="1"/>
        <c:lblAlgn val="ctr"/>
        <c:lblOffset val="100"/>
        <c:noMultiLvlLbl val="0"/>
      </c:catAx>
      <c:valAx>
        <c:axId val="59240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30320"/>
        <c:crosses val="autoZero"/>
        <c:crossBetween val="between"/>
      </c:valAx>
      <c:valAx>
        <c:axId val="85650619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21311"/>
        <c:crosses val="max"/>
        <c:crossBetween val="between"/>
      </c:valAx>
      <c:catAx>
        <c:axId val="1280821311"/>
        <c:scaling>
          <c:orientation val="minMax"/>
        </c:scaling>
        <c:delete val="1"/>
        <c:axPos val="b"/>
        <c:numFmt formatCode="General" sourceLinked="1"/>
        <c:majorTickMark val="out"/>
        <c:minorTickMark val="none"/>
        <c:tickLblPos val="nextTo"/>
        <c:crossAx val="8565061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"Q1 2026 Revenue Forecast: Linear vs. Seasonally-Adjusted"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Forecast_Data!$B$1</c:f>
              <c:strCache>
                <c:ptCount val="1"/>
                <c:pt idx="0">
                  <c:v>Revenue_Actual</c:v>
                </c:pt>
              </c:strCache>
            </c:strRef>
          </c:tx>
          <c:spPr>
            <a:ln w="28575" cap="rnd">
              <a:solidFill>
                <a:schemeClr val="accent1"/>
              </a:solidFill>
              <a:round/>
            </a:ln>
            <a:effectLst/>
          </c:spPr>
          <c:marker>
            <c:symbol val="none"/>
          </c:marker>
          <c:cat>
            <c:numRef>
              <c:f>Forecast_Data!$A$2:$A$28</c:f>
              <c:numCache>
                <c:formatCode>mmm/yyyy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Forecast_Data!$B$2:$B$28</c:f>
              <c:numCache>
                <c:formatCode>General</c:formatCode>
                <c:ptCount val="27"/>
                <c:pt idx="0">
                  <c:v>2486.58</c:v>
                </c:pt>
                <c:pt idx="1">
                  <c:v>7656.6199999999981</c:v>
                </c:pt>
                <c:pt idx="2">
                  <c:v>12624.820000000002</c:v>
                </c:pt>
                <c:pt idx="3">
                  <c:v>21876.660000000014</c:v>
                </c:pt>
                <c:pt idx="4">
                  <c:v>28051.920000000002</c:v>
                </c:pt>
                <c:pt idx="5">
                  <c:v>39961.959999999992</c:v>
                </c:pt>
                <c:pt idx="6">
                  <c:v>43670.510000000009</c:v>
                </c:pt>
                <c:pt idx="7">
                  <c:v>65148.799999999974</c:v>
                </c:pt>
                <c:pt idx="8">
                  <c:v>71688.679999999978</c:v>
                </c:pt>
                <c:pt idx="9">
                  <c:v>64763.789999999943</c:v>
                </c:pt>
                <c:pt idx="10">
                  <c:v>72816.869999999981</c:v>
                </c:pt>
                <c:pt idx="11">
                  <c:v>84588.279999999926</c:v>
                </c:pt>
                <c:pt idx="12">
                  <c:v>89866.369999999923</c:v>
                </c:pt>
                <c:pt idx="13">
                  <c:v>82903.90999999996</c:v>
                </c:pt>
                <c:pt idx="14">
                  <c:v>87947.630000000019</c:v>
                </c:pt>
                <c:pt idx="15">
                  <c:v>101029.5000000001</c:v>
                </c:pt>
                <c:pt idx="16">
                  <c:v>87117.840000000069</c:v>
                </c:pt>
                <c:pt idx="17">
                  <c:v>93432.189999999988</c:v>
                </c:pt>
                <c:pt idx="18">
                  <c:v>99013.470000000016</c:v>
                </c:pt>
                <c:pt idx="19">
                  <c:v>93955.450000000055</c:v>
                </c:pt>
                <c:pt idx="20">
                  <c:v>114466.04000000001</c:v>
                </c:pt>
                <c:pt idx="21">
                  <c:v>93169.299999999974</c:v>
                </c:pt>
                <c:pt idx="22">
                  <c:v>108898.98000000001</c:v>
                </c:pt>
                <c:pt idx="23">
                  <c:v>72221.329999999973</c:v>
                </c:pt>
              </c:numCache>
            </c:numRef>
          </c:val>
          <c:smooth val="0"/>
          <c:extLst>
            <c:ext xmlns:c16="http://schemas.microsoft.com/office/drawing/2014/chart" uri="{C3380CC4-5D6E-409C-BE32-E72D297353CC}">
              <c16:uniqueId val="{00000000-963A-461E-96D5-DB1579A72FC5}"/>
            </c:ext>
          </c:extLst>
        </c:ser>
        <c:ser>
          <c:idx val="2"/>
          <c:order val="2"/>
          <c:tx>
            <c:strRef>
              <c:f>Forecast_Data!$D$1</c:f>
              <c:strCache>
                <c:ptCount val="1"/>
                <c:pt idx="0">
                  <c:v>Linear_Forecast</c:v>
                </c:pt>
              </c:strCache>
            </c:strRef>
          </c:tx>
          <c:spPr>
            <a:ln w="28575" cap="rnd">
              <a:solidFill>
                <a:schemeClr val="accent3"/>
              </a:solidFill>
              <a:round/>
            </a:ln>
            <a:effectLst/>
          </c:spPr>
          <c:marker>
            <c:symbol val="none"/>
          </c:marker>
          <c:cat>
            <c:numRef>
              <c:f>Forecast_Data!$A$2:$A$28</c:f>
              <c:numCache>
                <c:formatCode>mmm/yyyy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Forecast_Data!$D$2:$D$28</c:f>
              <c:numCache>
                <c:formatCode>General</c:formatCode>
                <c:ptCount val="27"/>
                <c:pt idx="24" formatCode="0.00">
                  <c:v>120983.30141304349</c:v>
                </c:pt>
                <c:pt idx="25" formatCode="0.00">
                  <c:v>125197.44052608695</c:v>
                </c:pt>
                <c:pt idx="26" formatCode="0.00">
                  <c:v>129411.57963913045</c:v>
                </c:pt>
              </c:numCache>
            </c:numRef>
          </c:val>
          <c:smooth val="0"/>
          <c:extLst>
            <c:ext xmlns:c16="http://schemas.microsoft.com/office/drawing/2014/chart" uri="{C3380CC4-5D6E-409C-BE32-E72D297353CC}">
              <c16:uniqueId val="{00000002-963A-461E-96D5-DB1579A72FC5}"/>
            </c:ext>
          </c:extLst>
        </c:ser>
        <c:ser>
          <c:idx val="3"/>
          <c:order val="3"/>
          <c:tx>
            <c:strRef>
              <c:f>Forecast_Data!$E$1</c:f>
              <c:strCache>
                <c:ptCount val="1"/>
                <c:pt idx="0">
                  <c:v>Seasonally-Adjusted Forecast</c:v>
                </c:pt>
              </c:strCache>
            </c:strRef>
          </c:tx>
          <c:spPr>
            <a:ln w="28575" cap="rnd">
              <a:solidFill>
                <a:schemeClr val="accent4"/>
              </a:solidFill>
              <a:round/>
            </a:ln>
            <a:effectLst/>
          </c:spPr>
          <c:marker>
            <c:symbol val="none"/>
          </c:marker>
          <c:cat>
            <c:numRef>
              <c:f>Forecast_Data!$A$2:$A$28</c:f>
              <c:numCache>
                <c:formatCode>mmm/yyyy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f>Forecast_Data!$E$2:$E$28</c:f>
              <c:numCache>
                <c:formatCode>General</c:formatCode>
                <c:ptCount val="27"/>
                <c:pt idx="24">
                  <c:v>76727.754290217257</c:v>
                </c:pt>
                <c:pt idx="25">
                  <c:v>70783.217750736876</c:v>
                </c:pt>
                <c:pt idx="26">
                  <c:v>75089.537332452033</c:v>
                </c:pt>
              </c:numCache>
            </c:numRef>
          </c:val>
          <c:smooth val="0"/>
          <c:extLst>
            <c:ext xmlns:c16="http://schemas.microsoft.com/office/drawing/2014/chart" uri="{C3380CC4-5D6E-409C-BE32-E72D297353CC}">
              <c16:uniqueId val="{00000003-963A-461E-96D5-DB1579A72FC5}"/>
            </c:ext>
          </c:extLst>
        </c:ser>
        <c:dLbls>
          <c:showLegendKey val="0"/>
          <c:showVal val="0"/>
          <c:showCatName val="0"/>
          <c:showSerName val="0"/>
          <c:showPercent val="0"/>
          <c:showBubbleSize val="0"/>
        </c:dLbls>
        <c:smooth val="0"/>
        <c:axId val="388214575"/>
        <c:axId val="387466863"/>
        <c:extLst>
          <c:ext xmlns:c15="http://schemas.microsoft.com/office/drawing/2012/chart" uri="{02D57815-91ED-43cb-92C2-25804820EDAC}">
            <c15:filteredLineSeries>
              <c15:ser>
                <c:idx val="1"/>
                <c:order val="1"/>
                <c:tx>
                  <c:strRef>
                    <c:extLst>
                      <c:ext uri="{02D57815-91ED-43cb-92C2-25804820EDAC}">
                        <c15:formulaRef>
                          <c15:sqref>Forecast_Data!$C$1</c15:sqref>
                        </c15:formulaRef>
                      </c:ext>
                    </c:extLst>
                    <c:strCache>
                      <c:ptCount val="1"/>
                      <c:pt idx="0">
                        <c:v>Month_Index</c:v>
                      </c:pt>
                    </c:strCache>
                  </c:strRef>
                </c:tx>
                <c:spPr>
                  <a:ln w="28575" cap="rnd">
                    <a:solidFill>
                      <a:schemeClr val="accent2"/>
                    </a:solidFill>
                    <a:round/>
                  </a:ln>
                  <a:effectLst/>
                </c:spPr>
                <c:marker>
                  <c:symbol val="none"/>
                </c:marker>
                <c:cat>
                  <c:numRef>
                    <c:extLst>
                      <c:ext uri="{02D57815-91ED-43cb-92C2-25804820EDAC}">
                        <c15:formulaRef>
                          <c15:sqref>Forecast_Data!$A$2:$A$28</c15:sqref>
                        </c15:formulaRef>
                      </c:ext>
                    </c:extLst>
                    <c:numCache>
                      <c:formatCode>mmm/yyyy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numCache>
                  </c:numRef>
                </c:cat>
                <c:val>
                  <c:numRef>
                    <c:extLst>
                      <c:ext uri="{02D57815-91ED-43cb-92C2-25804820EDAC}">
                        <c15:formulaRef>
                          <c15:sqref>Forecast_Data!$C$2:$C$28</c15:sqref>
                        </c15:formulaRef>
                      </c:ext>
                    </c:extLst>
                    <c:numCache>
                      <c:formatCode>General</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numCache>
                  </c:numRef>
                </c:val>
                <c:smooth val="0"/>
                <c:extLst>
                  <c:ext xmlns:c16="http://schemas.microsoft.com/office/drawing/2014/chart" uri="{C3380CC4-5D6E-409C-BE32-E72D297353CC}">
                    <c16:uniqueId val="{00000001-963A-461E-96D5-DB1579A72FC5}"/>
                  </c:ext>
                </c:extLst>
              </c15:ser>
            </c15:filteredLineSeries>
          </c:ext>
        </c:extLst>
      </c:lineChart>
      <c:dateAx>
        <c:axId val="388214575"/>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66863"/>
        <c:crosses val="autoZero"/>
        <c:auto val="1"/>
        <c:lblOffset val="100"/>
        <c:baseTimeUnit val="months"/>
      </c:dateAx>
      <c:valAx>
        <c:axId val="38746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1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259081</xdr:colOff>
      <xdr:row>11</xdr:row>
      <xdr:rowOff>104588</xdr:rowOff>
    </xdr:from>
    <xdr:to>
      <xdr:col>6</xdr:col>
      <xdr:colOff>224117</xdr:colOff>
      <xdr:row>32</xdr:row>
      <xdr:rowOff>152400</xdr:rowOff>
    </xdr:to>
    <xdr:graphicFrame macro="">
      <xdr:nvGraphicFramePr>
        <xdr:cNvPr id="2" name="Chart 1">
          <a:extLst>
            <a:ext uri="{FF2B5EF4-FFF2-40B4-BE49-F238E27FC236}">
              <a16:creationId xmlns:a16="http://schemas.microsoft.com/office/drawing/2014/main" id="{4D39FE4D-8D8E-46AA-8501-026C9AC01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328707</xdr:colOff>
      <xdr:row>11</xdr:row>
      <xdr:rowOff>44824</xdr:rowOff>
    </xdr:from>
    <xdr:to>
      <xdr:col>10</xdr:col>
      <xdr:colOff>2070101</xdr:colOff>
      <xdr:row>32</xdr:row>
      <xdr:rowOff>73025</xdr:rowOff>
    </xdr:to>
    <xdr:graphicFrame macro="">
      <xdr:nvGraphicFramePr>
        <xdr:cNvPr id="3" name="Chart 2">
          <a:extLst>
            <a:ext uri="{FF2B5EF4-FFF2-40B4-BE49-F238E27FC236}">
              <a16:creationId xmlns:a16="http://schemas.microsoft.com/office/drawing/2014/main" id="{3BB01E6C-962B-4ACF-8D79-54A88E30F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2465294</xdr:colOff>
      <xdr:row>10</xdr:row>
      <xdr:rowOff>164353</xdr:rowOff>
    </xdr:from>
    <xdr:to>
      <xdr:col>20</xdr:col>
      <xdr:colOff>88900</xdr:colOff>
      <xdr:row>32</xdr:row>
      <xdr:rowOff>38100</xdr:rowOff>
    </xdr:to>
    <xdr:graphicFrame macro="">
      <xdr:nvGraphicFramePr>
        <xdr:cNvPr id="4" name="Chart 3">
          <a:extLst>
            <a:ext uri="{FF2B5EF4-FFF2-40B4-BE49-F238E27FC236}">
              <a16:creationId xmlns:a16="http://schemas.microsoft.com/office/drawing/2014/main" id="{F829310F-F1D5-4022-9981-67F84BBEA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582705</xdr:colOff>
      <xdr:row>33</xdr:row>
      <xdr:rowOff>104588</xdr:rowOff>
    </xdr:from>
    <xdr:to>
      <xdr:col>7</xdr:col>
      <xdr:colOff>2300940</xdr:colOff>
      <xdr:row>43</xdr:row>
      <xdr:rowOff>104588</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43619716-679F-C37E-C96C-D348F68809C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795260" y="772477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2771775</xdr:colOff>
      <xdr:row>33</xdr:row>
      <xdr:rowOff>104588</xdr:rowOff>
    </xdr:from>
    <xdr:to>
      <xdr:col>10</xdr:col>
      <xdr:colOff>567765</xdr:colOff>
      <xdr:row>42</xdr:row>
      <xdr:rowOff>133350</xdr:rowOff>
    </xdr:to>
    <mc:AlternateContent xmlns:mc="http://schemas.openxmlformats.org/markup-compatibility/2006" xmlns:a14="http://schemas.microsoft.com/office/drawing/2010/main">
      <mc:Choice Requires="a14">
        <xdr:graphicFrame macro="">
          <xdr:nvGraphicFramePr>
            <xdr:cNvPr id="8" name="Category 3">
              <a:extLst>
                <a:ext uri="{FF2B5EF4-FFF2-40B4-BE49-F238E27FC236}">
                  <a16:creationId xmlns:a16="http://schemas.microsoft.com/office/drawing/2014/main" id="{62D77828-B38A-035D-F9E3-C8BE76447B56}"/>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132695" y="7700010"/>
              <a:ext cx="182372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1205286</xdr:colOff>
      <xdr:row>5</xdr:row>
      <xdr:rowOff>126006</xdr:rowOff>
    </xdr:from>
    <xdr:to>
      <xdr:col>4</xdr:col>
      <xdr:colOff>52347</xdr:colOff>
      <xdr:row>18</xdr:row>
      <xdr:rowOff>152372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7A67552-A6CA-458A-0DAD-8E24B046B7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91895" y="103157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260733</xdr:colOff>
      <xdr:row>5</xdr:row>
      <xdr:rowOff>22088</xdr:rowOff>
    </xdr:from>
    <xdr:to>
      <xdr:col>7</xdr:col>
      <xdr:colOff>267359</xdr:colOff>
      <xdr:row>18</xdr:row>
      <xdr:rowOff>22088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DC60468-084D-EB67-5290-24A3685ACD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29081" y="927653"/>
              <a:ext cx="1828800" cy="2440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60960</xdr:colOff>
      <xdr:row>5</xdr:row>
      <xdr:rowOff>152401</xdr:rowOff>
    </xdr:from>
    <xdr:to>
      <xdr:col>6</xdr:col>
      <xdr:colOff>83820</xdr:colOff>
      <xdr:row>14</xdr:row>
      <xdr:rowOff>152401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63B02330-6491-180C-E5F4-F7B0561A103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62300" y="1066801"/>
              <a:ext cx="185166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5</xdr:row>
      <xdr:rowOff>129541</xdr:rowOff>
    </xdr:from>
    <xdr:to>
      <xdr:col>9</xdr:col>
      <xdr:colOff>541020</xdr:colOff>
      <xdr:row>14</xdr:row>
      <xdr:rowOff>137160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F0C608A8-3DD1-6F0F-9C90-6DC0B8DBFB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71160" y="1043941"/>
              <a:ext cx="182880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238125</xdr:colOff>
      <xdr:row>7</xdr:row>
      <xdr:rowOff>134938</xdr:rowOff>
    </xdr:from>
    <xdr:to>
      <xdr:col>12</xdr:col>
      <xdr:colOff>285750</xdr:colOff>
      <xdr:row>24</xdr:row>
      <xdr:rowOff>26194</xdr:rowOff>
    </xdr:to>
    <xdr:graphicFrame macro="">
      <xdr:nvGraphicFramePr>
        <xdr:cNvPr id="3" name="Chart 2">
          <a:extLst>
            <a:ext uri="{FF2B5EF4-FFF2-40B4-BE49-F238E27FC236}">
              <a16:creationId xmlns:a16="http://schemas.microsoft.com/office/drawing/2014/main" id="{55CBE89B-389D-F9E2-EE77-2104B990B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WA PREMA" refreshedDate="46252.220030092591" createdVersion="8" refreshedVersion="8" minRefreshableVersion="3" recordCount="6500" xr:uid="{92D38AEA-8E7C-4EC1-99F7-72B1CB9C0CC5}">
  <cacheSource type="worksheet">
    <worksheetSource ref="A1:Q6501" sheet="Cleaned Data"/>
  </cacheSource>
  <cacheFields count="19">
    <cacheField name="TransactionID" numFmtId="0">
      <sharedItems/>
    </cacheField>
    <cacheField name="Date" numFmtId="0">
      <sharedItems containsNonDate="0" containsDate="1" containsString="0" containsBlank="1" minDate="2024-01-05T00:00:00" maxDate="2025-12-31T00:00:00" count="697">
        <d v="2025-06-24T00:00:00"/>
        <d v="2025-05-30T00:00:00"/>
        <d v="2025-12-16T00:00:00"/>
        <d v="2025-09-13T00:00:00"/>
        <d v="2025-03-04T00:00:00"/>
        <d v="2025-11-16T00:00:00"/>
        <d v="2025-06-02T00:00:00"/>
        <d v="2024-08-21T00:00:00"/>
        <d v="2024-09-16T00:00:00"/>
        <d v="2025-01-26T00:00:00"/>
        <d v="2024-12-27T00:00:00"/>
        <d v="2024-08-20T00:00:00"/>
        <d v="2025-01-04T00:00:00"/>
        <d v="2025-05-28T00:00:00"/>
        <d v="2025-02-22T00:00:00"/>
        <d v="2024-10-27T00:00:00"/>
        <d v="2025-05-20T00:00:00"/>
        <d v="2024-06-14T00:00:00"/>
        <d v="2025-04-22T00:00:00"/>
        <d v="2025-02-23T00:00:00"/>
        <d v="2024-05-09T00:00:00"/>
        <d v="2025-01-06T00:00:00"/>
        <d v="2024-11-13T00:00:00"/>
        <d v="2025-07-24T00:00:00"/>
        <d v="2025-05-21T00:00:00"/>
        <d v="2025-01-28T00:00:00"/>
        <d v="2025-10-06T00:00:00"/>
        <d v="2024-11-09T00:00:00"/>
        <d v="2025-10-02T00:00:00"/>
        <d v="2024-10-22T00:00:00"/>
        <d v="2025-03-07T00:00:00"/>
        <d v="2025-01-14T00:00:00"/>
        <d v="2024-05-26T00:00:00"/>
        <d v="2025-10-13T00:00:00"/>
        <d v="2024-11-26T00:00:00"/>
        <d v="2025-01-25T00:00:00"/>
        <d v="2024-05-18T00:00:00"/>
        <d v="2025-10-20T00:00:00"/>
        <d v="2024-04-22T00:00:00"/>
        <d v="2024-07-06T00:00:00"/>
        <d v="2025-05-02T00:00:00"/>
        <d v="2025-03-02T00:00:00"/>
        <d v="2025-01-17T00:00:00"/>
        <d v="2025-02-14T00:00:00"/>
        <d v="2025-05-25T00:00:00"/>
        <d v="2024-06-30T00:00:00"/>
        <d v="2024-11-30T00:00:00"/>
        <d v="2024-10-21T00:00:00"/>
        <d v="2024-12-31T00:00:00"/>
        <d v="2025-04-19T00:00:00"/>
        <d v="2024-08-24T00:00:00"/>
        <d v="2025-12-12T00:00:00"/>
        <d v="2025-11-19T00:00:00"/>
        <d v="2025-08-05T00:00:00"/>
        <d v="2025-05-29T00:00:00"/>
        <d v="2025-01-24T00:00:00"/>
        <d v="2025-06-27T00:00:00"/>
        <d v="2024-07-17T00:00:00"/>
        <d v="2025-09-19T00:00:00"/>
        <d v="2025-01-22T00:00:00"/>
        <d v="2025-09-18T00:00:00"/>
        <d v="2024-04-03T00:00:00"/>
        <d v="2025-05-22T00:00:00"/>
        <d v="2025-06-04T00:00:00"/>
        <d v="2024-12-15T00:00:00"/>
        <d v="2025-06-29T00:00:00"/>
        <d v="2024-10-15T00:00:00"/>
        <d v="2025-04-05T00:00:00"/>
        <d v="2025-08-15T00:00:00"/>
        <d v="2024-12-20T00:00:00"/>
        <d v="2024-06-26T00:00:00"/>
        <m/>
        <d v="2025-08-20T00:00:00"/>
        <d v="2025-07-21T00:00:00"/>
        <d v="2024-08-15T00:00:00"/>
        <d v="2024-04-06T00:00:00"/>
        <d v="2025-07-13T00:00:00"/>
        <d v="2025-09-20T00:00:00"/>
        <d v="2025-10-19T00:00:00"/>
        <d v="2024-02-23T00:00:00"/>
        <d v="2024-12-25T00:00:00"/>
        <d v="2025-10-15T00:00:00"/>
        <d v="2025-08-04T00:00:00"/>
        <d v="2024-08-03T00:00:00"/>
        <d v="2024-05-07T00:00:00"/>
        <d v="2025-03-24T00:00:00"/>
        <d v="2025-03-25T00:00:00"/>
        <d v="2024-07-21T00:00:00"/>
        <d v="2025-04-21T00:00:00"/>
        <d v="2025-12-09T00:00:00"/>
        <d v="2025-10-22T00:00:00"/>
        <d v="2025-03-06T00:00:00"/>
        <d v="2025-06-18T00:00:00"/>
        <d v="2025-12-19T00:00:00"/>
        <d v="2025-05-19T00:00:00"/>
        <d v="2024-10-28T00:00:00"/>
        <d v="2025-06-21T00:00:00"/>
        <d v="2024-07-24T00:00:00"/>
        <d v="2025-02-12T00:00:00"/>
        <d v="2025-10-10T00:00:00"/>
        <d v="2025-02-05T00:00:00"/>
        <d v="2024-08-19T00:00:00"/>
        <d v="2025-03-18T00:00:00"/>
        <d v="2025-09-23T00:00:00"/>
        <d v="2025-01-01T00:00:00"/>
        <d v="2025-04-16T00:00:00"/>
        <d v="2025-10-14T00:00:00"/>
        <d v="2025-01-23T00:00:00"/>
        <d v="2025-03-19T00:00:00"/>
        <d v="2024-07-28T00:00:00"/>
        <d v="2025-11-12T00:00:00"/>
        <d v="2025-01-02T00:00:00"/>
        <d v="2024-09-08T00:00:00"/>
        <d v="2025-05-18T00:00:00"/>
        <d v="2025-09-02T00:00:00"/>
        <d v="2024-07-12T00:00:00"/>
        <d v="2025-07-03T00:00:00"/>
        <d v="2025-02-21T00:00:00"/>
        <d v="2025-09-21T00:00:00"/>
        <d v="2025-03-22T00:00:00"/>
        <d v="2024-02-01T00:00:00"/>
        <d v="2025-04-01T00:00:00"/>
        <d v="2025-05-23T00:00:00"/>
        <d v="2025-06-12T00:00:00"/>
        <d v="2025-07-05T00:00:00"/>
        <d v="2024-12-11T00:00:00"/>
        <d v="2025-08-13T00:00:00"/>
        <d v="2024-06-02T00:00:00"/>
        <d v="2025-08-02T00:00:00"/>
        <d v="2025-06-16T00:00:00"/>
        <d v="2025-04-23T00:00:00"/>
        <d v="2024-04-25T00:00:00"/>
        <d v="2025-10-26T00:00:00"/>
        <d v="2025-06-20T00:00:00"/>
        <d v="2025-07-08T00:00:00"/>
        <d v="2025-10-03T00:00:00"/>
        <d v="2024-05-15T00:00:00"/>
        <d v="2025-10-08T00:00:00"/>
        <d v="2025-11-28T00:00:00"/>
        <d v="2025-07-09T00:00:00"/>
        <d v="2024-08-07T00:00:00"/>
        <d v="2025-11-10T00:00:00"/>
        <d v="2025-05-06T00:00:00"/>
        <d v="2025-09-05T00:00:00"/>
        <d v="2024-12-13T00:00:00"/>
        <d v="2025-04-24T00:00:00"/>
        <d v="2025-09-14T00:00:00"/>
        <d v="2025-02-17T00:00:00"/>
        <d v="2025-07-25T00:00:00"/>
        <d v="2025-06-25T00:00:00"/>
        <d v="2025-06-28T00:00:00"/>
        <d v="2024-10-19T00:00:00"/>
        <d v="2025-10-30T00:00:00"/>
        <d v="2025-03-01T00:00:00"/>
        <d v="2025-01-07T00:00:00"/>
        <d v="2024-08-23T00:00:00"/>
        <d v="2025-10-01T00:00:00"/>
        <d v="2025-04-10T00:00:00"/>
        <d v="2024-12-30T00:00:00"/>
        <d v="2025-07-15T00:00:00"/>
        <d v="2025-12-05T00:00:00"/>
        <d v="2025-08-21T00:00:00"/>
        <d v="2025-08-31T00:00:00"/>
        <d v="2025-08-27T00:00:00"/>
        <d v="2025-01-11T00:00:00"/>
        <d v="2024-07-29T00:00:00"/>
        <d v="2025-09-01T00:00:00"/>
        <d v="2025-07-28T00:00:00"/>
        <d v="2024-05-30T00:00:00"/>
        <d v="2025-02-10T00:00:00"/>
        <d v="2025-06-01T00:00:00"/>
        <d v="2025-08-09T00:00:00"/>
        <d v="2024-10-24T00:00:00"/>
        <d v="2024-11-27T00:00:00"/>
        <d v="2025-10-11T00:00:00"/>
        <d v="2025-10-18T00:00:00"/>
        <d v="2025-10-05T00:00:00"/>
        <d v="2025-06-03T00:00:00"/>
        <d v="2025-03-26T00:00:00"/>
        <d v="2025-04-29T00:00:00"/>
        <d v="2025-01-20T00:00:00"/>
        <d v="2025-11-17T00:00:00"/>
        <d v="2024-08-22T00:00:00"/>
        <d v="2024-09-02T00:00:00"/>
        <d v="2025-07-20T00:00:00"/>
        <d v="2025-05-05T00:00:00"/>
        <d v="2024-09-13T00:00:00"/>
        <d v="2025-02-26T00:00:00"/>
        <d v="2024-11-20T00:00:00"/>
        <d v="2024-06-04T00:00:00"/>
        <d v="2025-10-09T00:00:00"/>
        <d v="2024-10-13T00:00:00"/>
        <d v="2024-09-30T00:00:00"/>
        <d v="2025-04-30T00:00:00"/>
        <d v="2024-10-05T00:00:00"/>
        <d v="2025-06-08T00:00:00"/>
        <d v="2025-11-03T00:00:00"/>
        <d v="2025-03-27T00:00:00"/>
        <d v="2024-11-18T00:00:00"/>
        <d v="2024-11-21T00:00:00"/>
        <d v="2025-07-22T00:00:00"/>
        <d v="2025-05-17T00:00:00"/>
        <d v="2025-03-21T00:00:00"/>
        <d v="2024-05-27T00:00:00"/>
        <d v="2024-11-08T00:00:00"/>
        <d v="2025-02-15T00:00:00"/>
        <d v="2025-06-09T00:00:00"/>
        <d v="2025-11-01T00:00:00"/>
        <d v="2025-09-22T00:00:00"/>
        <d v="2024-09-28T00:00:00"/>
        <d v="2025-10-24T00:00:00"/>
        <d v="2025-04-14T00:00:00"/>
        <d v="2024-12-09T00:00:00"/>
        <d v="2025-02-09T00:00:00"/>
        <d v="2024-12-08T00:00:00"/>
        <d v="2025-03-17T00:00:00"/>
        <d v="2025-07-26T00:00:00"/>
        <d v="2024-04-24T00:00:00"/>
        <d v="2024-12-16T00:00:00"/>
        <d v="2025-03-16T00:00:00"/>
        <d v="2024-12-28T00:00:00"/>
        <d v="2024-07-11T00:00:00"/>
        <d v="2025-03-12T00:00:00"/>
        <d v="2025-11-23T00:00:00"/>
        <d v="2025-01-12T00:00:00"/>
        <d v="2024-12-17T00:00:00"/>
        <d v="2024-06-12T00:00:00"/>
        <d v="2024-01-28T00:00:00"/>
        <d v="2025-08-14T00:00:00"/>
        <d v="2025-09-26T00:00:00"/>
        <d v="2024-12-12T00:00:00"/>
        <d v="2024-03-06T00:00:00"/>
        <d v="2025-09-11T00:00:00"/>
        <d v="2025-12-18T00:00:00"/>
        <d v="2024-10-16T00:00:00"/>
        <d v="2025-10-28T00:00:00"/>
        <d v="2025-06-06T00:00:00"/>
        <d v="2025-08-08T00:00:00"/>
        <d v="2025-01-31T00:00:00"/>
        <d v="2024-08-02T00:00:00"/>
        <d v="2025-03-10T00:00:00"/>
        <d v="2025-12-24T00:00:00"/>
        <d v="2025-07-07T00:00:00"/>
        <d v="2024-12-26T00:00:00"/>
        <d v="2024-07-10T00:00:00"/>
        <d v="2025-05-10T00:00:00"/>
        <d v="2024-11-25T00:00:00"/>
        <d v="2024-08-17T00:00:00"/>
        <d v="2025-12-10T00:00:00"/>
        <d v="2024-11-11T00:00:00"/>
        <d v="2025-09-06T00:00:00"/>
        <d v="2025-11-21T00:00:00"/>
        <d v="2025-03-30T00:00:00"/>
        <d v="2024-03-24T00:00:00"/>
        <d v="2024-09-23T00:00:00"/>
        <d v="2024-09-24T00:00:00"/>
        <d v="2024-02-28T00:00:00"/>
        <d v="2024-08-11T00:00:00"/>
        <d v="2025-03-05T00:00:00"/>
        <d v="2024-09-07T00:00:00"/>
        <d v="2024-10-04T00:00:00"/>
        <d v="2024-11-29T00:00:00"/>
        <d v="2025-02-07T00:00:00"/>
        <d v="2025-11-04T00:00:00"/>
        <d v="2024-11-02T00:00:00"/>
        <d v="2025-05-24T00:00:00"/>
        <d v="2025-05-03T00:00:00"/>
        <d v="2025-04-08T00:00:00"/>
        <d v="2024-05-12T00:00:00"/>
        <d v="2025-08-03T00:00:00"/>
        <d v="2024-12-10T00:00:00"/>
        <d v="2024-05-23T00:00:00"/>
        <d v="2024-10-23T00:00:00"/>
        <d v="2024-10-07T00:00:00"/>
        <d v="2025-05-04T00:00:00"/>
        <d v="2025-09-03T00:00:00"/>
        <d v="2025-03-15T00:00:00"/>
        <d v="2025-09-09T00:00:00"/>
        <d v="2025-01-15T00:00:00"/>
        <d v="2024-12-19T00:00:00"/>
        <d v="2025-05-09T00:00:00"/>
        <d v="2024-08-04T00:00:00"/>
        <d v="2025-11-24T00:00:00"/>
        <d v="2025-07-11T00:00:00"/>
        <d v="2024-06-29T00:00:00"/>
        <d v="2025-09-15T00:00:00"/>
        <d v="2025-07-30T00:00:00"/>
        <d v="2025-09-08T00:00:00"/>
        <d v="2025-02-02T00:00:00"/>
        <d v="2024-12-18T00:00:00"/>
        <d v="2025-04-25T00:00:00"/>
        <d v="2025-05-16T00:00:00"/>
        <d v="2025-06-14T00:00:00"/>
        <d v="2025-06-11T00:00:00"/>
        <d v="2024-06-08T00:00:00"/>
        <d v="2024-03-30T00:00:00"/>
        <d v="2025-10-23T00:00:00"/>
        <d v="2024-12-21T00:00:00"/>
        <d v="2024-11-28T00:00:00"/>
        <d v="2025-12-06T00:00:00"/>
        <d v="2025-01-09T00:00:00"/>
        <d v="2025-09-24T00:00:00"/>
        <d v="2025-10-29T00:00:00"/>
        <d v="2024-04-29T00:00:00"/>
        <d v="2024-08-09T00:00:00"/>
        <d v="2025-02-18T00:00:00"/>
        <d v="2025-05-01T00:00:00"/>
        <d v="2024-10-03T00:00:00"/>
        <d v="2025-03-31T00:00:00"/>
        <d v="2024-03-11T00:00:00"/>
        <d v="2025-03-13T00:00:00"/>
        <d v="2024-12-06T00:00:00"/>
        <d v="2024-11-04T00:00:00"/>
        <d v="2024-06-17T00:00:00"/>
        <d v="2024-12-01T00:00:00"/>
        <d v="2024-12-02T00:00:00"/>
        <d v="2024-08-30T00:00:00"/>
        <d v="2025-01-03T00:00:00"/>
        <d v="2025-10-16T00:00:00"/>
        <d v="2025-04-17T00:00:00"/>
        <d v="2025-04-20T00:00:00"/>
        <d v="2025-03-08T00:00:00"/>
        <d v="2024-02-11T00:00:00"/>
        <d v="2024-09-25T00:00:00"/>
        <d v="2024-05-28T00:00:00"/>
        <d v="2024-06-13T00:00:00"/>
        <d v="2025-08-30T00:00:00"/>
        <d v="2025-09-12T00:00:00"/>
        <d v="2024-09-04T00:00:00"/>
        <d v="2024-08-29T00:00:00"/>
        <d v="2024-06-15T00:00:00"/>
        <d v="2024-09-01T00:00:00"/>
        <d v="2025-02-16T00:00:00"/>
        <d v="2024-06-20T00:00:00"/>
        <d v="2024-07-01T00:00:00"/>
        <d v="2024-10-09T00:00:00"/>
        <d v="2025-11-08T00:00:00"/>
        <d v="2024-04-15T00:00:00"/>
        <d v="2024-07-31T00:00:00"/>
        <d v="2025-08-24T00:00:00"/>
        <d v="2025-10-27T00:00:00"/>
        <d v="2025-12-23T00:00:00"/>
        <d v="2025-05-31T00:00:00"/>
        <d v="2025-02-28T00:00:00"/>
        <d v="2024-04-02T00:00:00"/>
        <d v="2025-07-23T00:00:00"/>
        <d v="2024-09-06T00:00:00"/>
        <d v="2025-02-08T00:00:00"/>
        <d v="2024-12-24T00:00:00"/>
        <d v="2024-11-19T00:00:00"/>
        <d v="2025-04-04T00:00:00"/>
        <d v="2025-05-11T00:00:00"/>
        <d v="2025-05-14T00:00:00"/>
        <d v="2025-12-08T00:00:00"/>
        <d v="2024-07-20T00:00:00"/>
        <d v="2024-01-15T00:00:00"/>
        <d v="2025-02-04T00:00:00"/>
        <d v="2025-08-26T00:00:00"/>
        <d v="2025-06-26T00:00:00"/>
        <d v="2025-11-13T00:00:00"/>
        <d v="2024-08-10T00:00:00"/>
        <d v="2024-05-21T00:00:00"/>
        <d v="2024-09-17T00:00:00"/>
        <d v="2025-04-12T00:00:00"/>
        <d v="2024-10-11T00:00:00"/>
        <d v="2024-09-11T00:00:00"/>
        <d v="2024-09-29T00:00:00"/>
        <d v="2024-06-01T00:00:00"/>
        <d v="2025-11-30T00:00:00"/>
        <d v="2024-04-18T00:00:00"/>
        <d v="2025-08-07T00:00:00"/>
        <d v="2024-09-03T00:00:00"/>
        <d v="2025-11-06T00:00:00"/>
        <d v="2024-05-24T00:00:00"/>
        <d v="2025-02-03T00:00:00"/>
        <d v="2024-11-12T00:00:00"/>
        <d v="2024-09-10T00:00:00"/>
        <d v="2025-08-06T00:00:00"/>
        <d v="2024-09-21T00:00:00"/>
        <d v="2024-11-05T00:00:00"/>
        <d v="2024-06-07T00:00:00"/>
        <d v="2024-05-19T00:00:00"/>
        <d v="2024-07-05T00:00:00"/>
        <d v="2025-02-11T00:00:00"/>
        <d v="2024-08-31T00:00:00"/>
        <d v="2025-07-19T00:00:00"/>
        <d v="2025-09-28T00:00:00"/>
        <d v="2025-08-23T00:00:00"/>
        <d v="2025-02-25T00:00:00"/>
        <d v="2025-09-07T00:00:00"/>
        <d v="2024-05-31T00:00:00"/>
        <d v="2025-06-19T00:00:00"/>
        <d v="2024-10-02T00:00:00"/>
        <d v="2025-06-13T00:00:00"/>
        <d v="2025-09-30T00:00:00"/>
        <d v="2025-06-22T00:00:00"/>
        <d v="2025-05-08T00:00:00"/>
        <d v="2025-08-11T00:00:00"/>
        <d v="2024-08-05T00:00:00"/>
        <d v="2024-10-30T00:00:00"/>
        <d v="2025-12-01T00:00:00"/>
        <d v="2025-09-10T00:00:00"/>
        <d v="2025-11-14T00:00:00"/>
        <d v="2025-01-27T00:00:00"/>
        <d v="2024-07-30T00:00:00"/>
        <d v="2025-08-01T00:00:00"/>
        <d v="2024-10-25T00:00:00"/>
        <d v="2024-04-13T00:00:00"/>
        <d v="2025-02-27T00:00:00"/>
        <d v="2024-10-31T00:00:00"/>
        <d v="2025-11-05T00:00:00"/>
        <d v="2025-04-27T00:00:00"/>
        <d v="2024-11-23T00:00:00"/>
        <d v="2025-07-31T00:00:00"/>
        <d v="2025-06-23T00:00:00"/>
        <d v="2025-08-16T00:00:00"/>
        <d v="2025-07-14T00:00:00"/>
        <d v="2025-07-01T00:00:00"/>
        <d v="2024-10-14T00:00:00"/>
        <d v="2025-06-17T00:00:00"/>
        <d v="2025-05-27T00:00:00"/>
        <d v="2024-03-17T00:00:00"/>
        <d v="2024-12-14T00:00:00"/>
        <d v="2024-07-27T00:00:00"/>
        <d v="2025-04-11T00:00:00"/>
        <d v="2024-01-27T00:00:00"/>
        <d v="2024-09-14T00:00:00"/>
        <d v="2025-04-02T00:00:00"/>
        <d v="2024-08-14T00:00:00"/>
        <d v="2024-07-02T00:00:00"/>
        <d v="2025-07-02T00:00:00"/>
        <d v="2024-02-17T00:00:00"/>
        <d v="2025-08-10T00:00:00"/>
        <d v="2025-10-17T00:00:00"/>
        <d v="2025-05-13T00:00:00"/>
        <d v="2024-10-20T00:00:00"/>
        <d v="2025-01-18T00:00:00"/>
        <d v="2024-06-03T00:00:00"/>
        <d v="2025-12-20T00:00:00"/>
        <d v="2024-07-23T00:00:00"/>
        <d v="2025-01-30T00:00:00"/>
        <d v="2024-11-06T00:00:00"/>
        <d v="2025-01-08T00:00:00"/>
        <d v="2025-01-13T00:00:00"/>
        <d v="2024-07-14T00:00:00"/>
        <d v="2024-09-27T00:00:00"/>
        <d v="2025-04-03T00:00:00"/>
        <d v="2024-10-18T00:00:00"/>
        <d v="2025-03-23T00:00:00"/>
        <d v="2024-03-15T00:00:00"/>
        <d v="2025-01-05T00:00:00"/>
        <d v="2025-10-12T00:00:00"/>
        <d v="2025-09-25T00:00:00"/>
        <d v="2025-07-27T00:00:00"/>
        <d v="2024-06-21T00:00:00"/>
        <d v="2025-08-22T00:00:00"/>
        <d v="2025-12-25T00:00:00"/>
        <d v="2025-10-31T00:00:00"/>
        <d v="2025-11-20T00:00:00"/>
        <d v="2024-05-22T00:00:00"/>
        <d v="2025-06-07T00:00:00"/>
        <d v="2024-08-18T00:00:00"/>
        <d v="2024-07-04T00:00:00"/>
        <d v="2025-08-17T00:00:00"/>
        <d v="2024-08-25T00:00:00"/>
        <d v="2024-10-29T00:00:00"/>
        <d v="2025-06-30T00:00:00"/>
        <d v="2024-02-25T00:00:00"/>
        <d v="2025-07-04T00:00:00"/>
        <d v="2025-07-16T00:00:00"/>
        <d v="2024-04-12T00:00:00"/>
        <d v="2024-07-03T00:00:00"/>
        <d v="2025-12-11T00:00:00"/>
        <d v="2024-11-22T00:00:00"/>
        <d v="2025-01-21T00:00:00"/>
        <d v="2024-06-28T00:00:00"/>
        <d v="2024-07-09T00:00:00"/>
        <d v="2024-06-09T00:00:00"/>
        <d v="2025-05-07T00:00:00"/>
        <d v="2025-04-06T00:00:00"/>
        <d v="2025-12-04T00:00:00"/>
        <d v="2025-04-15T00:00:00"/>
        <d v="2025-11-07T00:00:00"/>
        <d v="2025-04-13T00:00:00"/>
        <d v="2024-04-28T00:00:00"/>
        <d v="2025-09-16T00:00:00"/>
        <d v="2025-02-13T00:00:00"/>
        <d v="2024-09-22T00:00:00"/>
        <d v="2025-04-09T00:00:00"/>
        <d v="2024-09-19T00:00:00"/>
        <d v="2025-12-29T00:00:00"/>
        <d v="2025-07-10T00:00:00"/>
        <d v="2024-06-10T00:00:00"/>
        <d v="2024-08-06T00:00:00"/>
        <d v="2024-11-24T00:00:00"/>
        <d v="2024-09-05T00:00:00"/>
        <d v="2025-09-17T00:00:00"/>
        <d v="2024-08-08T00:00:00"/>
        <d v="2025-05-15T00:00:00"/>
        <d v="2025-10-25T00:00:00"/>
        <d v="2025-07-29T00:00:00"/>
        <d v="2025-02-24T00:00:00"/>
        <d v="2024-03-20T00:00:00"/>
        <d v="2025-06-10T00:00:00"/>
        <d v="2025-10-21T00:00:00"/>
        <d v="2024-03-19T00:00:00"/>
        <d v="2024-12-07T00:00:00"/>
        <d v="2025-11-02T00:00:00"/>
        <d v="2024-05-14T00:00:00"/>
        <d v="2024-04-26T00:00:00"/>
        <d v="2025-05-12T00:00:00"/>
        <d v="2025-07-06T00:00:00"/>
        <d v="2024-05-08T00:00:00"/>
        <d v="2025-08-12T00:00:00"/>
        <d v="2025-02-19T00:00:00"/>
        <d v="2024-03-27T00:00:00"/>
        <d v="2024-07-15T00:00:00"/>
        <d v="2025-08-29T00:00:00"/>
        <d v="2024-05-11T00:00:00"/>
        <d v="2025-12-07T00:00:00"/>
        <d v="2024-08-16T00:00:00"/>
        <d v="2025-06-15T00:00:00"/>
        <d v="2025-06-05T00:00:00"/>
        <d v="2025-12-17T00:00:00"/>
        <d v="2024-04-14T00:00:00"/>
        <d v="2025-04-26T00:00:00"/>
        <d v="2024-06-24T00:00:00"/>
        <d v="2025-02-01T00:00:00"/>
        <d v="2024-09-09T00:00:00"/>
        <d v="2024-06-11T00:00:00"/>
        <d v="2024-05-16T00:00:00"/>
        <d v="2024-09-18T00:00:00"/>
        <d v="2024-08-27T00:00:00"/>
        <d v="2024-09-20T00:00:00"/>
        <d v="2024-07-07T00:00:00"/>
        <d v="2024-05-04T00:00:00"/>
        <d v="2025-04-18T00:00:00"/>
        <d v="2025-02-20T00:00:00"/>
        <d v="2024-05-20T00:00:00"/>
        <d v="2025-07-18T00:00:00"/>
        <d v="2025-08-18T00:00:00"/>
        <d v="2025-12-26T00:00:00"/>
        <d v="2024-11-10T00:00:00"/>
        <d v="2024-03-13T00:00:00"/>
        <d v="2025-03-14T00:00:00"/>
        <d v="2025-12-15T00:00:00"/>
        <d v="2024-12-04T00:00:00"/>
        <d v="2025-11-27T00:00:00"/>
        <d v="2024-04-11T00:00:00"/>
        <d v="2025-08-28T00:00:00"/>
        <d v="2024-12-22T00:00:00"/>
        <d v="2025-04-28T00:00:00"/>
        <d v="2024-07-26T00:00:00"/>
        <d v="2024-02-04T00:00:00"/>
        <d v="2025-12-13T00:00:00"/>
        <d v="2024-12-29T00:00:00"/>
        <d v="2025-11-09T00:00:00"/>
        <d v="2025-12-27T00:00:00"/>
        <d v="2025-12-02T00:00:00"/>
        <d v="2024-08-12T00:00:00"/>
        <d v="2025-03-28T00:00:00"/>
        <d v="2024-03-22T00:00:00"/>
        <d v="2024-07-08T00:00:00"/>
        <d v="2025-03-20T00:00:00"/>
        <d v="2025-09-29T00:00:00"/>
        <d v="2024-03-26T00:00:00"/>
        <d v="2025-09-27T00:00:00"/>
        <d v="2024-05-13T00:00:00"/>
        <d v="2024-07-25T00:00:00"/>
        <d v="2024-02-08T00:00:00"/>
        <d v="2025-09-04T00:00:00"/>
        <d v="2024-05-25T00:00:00"/>
        <d v="2024-10-10T00:00:00"/>
        <d v="2024-10-12T00:00:00"/>
        <d v="2024-09-15T00:00:00"/>
        <d v="2024-05-06T00:00:00"/>
        <d v="2025-11-26T00:00:00"/>
        <d v="2025-08-19T00:00:00"/>
        <d v="2024-04-19T00:00:00"/>
        <d v="2024-11-03T00:00:00"/>
        <d v="2024-03-08T00:00:00"/>
        <d v="2025-11-22T00:00:00"/>
        <d v="2024-03-25T00:00:00"/>
        <d v="2025-08-25T00:00:00"/>
        <d v="2024-11-07T00:00:00"/>
        <d v="2025-10-07T00:00:00"/>
        <d v="2024-11-14T00:00:00"/>
        <d v="2024-02-22T00:00:00"/>
        <d v="2025-03-11T00:00:00"/>
        <d v="2025-11-15T00:00:00"/>
        <d v="2025-12-03T00:00:00"/>
        <d v="2025-07-12T00:00:00"/>
        <d v="2024-05-02T00:00:00"/>
        <d v="2024-07-19T00:00:00"/>
        <d v="2024-11-01T00:00:00"/>
        <d v="2024-06-23T00:00:00"/>
        <d v="2025-01-10T00:00:00"/>
        <d v="2024-03-05T00:00:00"/>
        <d v="2025-12-22T00:00:00"/>
        <d v="2024-06-06T00:00:00"/>
        <d v="2024-10-06T00:00:00"/>
        <d v="2024-07-16T00:00:00"/>
        <d v="2024-04-10T00:00:00"/>
        <d v="2025-02-06T00:00:00"/>
        <d v="2024-07-13T00:00:00"/>
        <d v="2025-04-07T00:00:00"/>
        <d v="2025-01-19T00:00:00"/>
        <d v="2024-03-28T00:00:00"/>
        <d v="2024-11-16T00:00:00"/>
        <d v="2025-01-16T00:00:00"/>
        <d v="2024-02-06T00:00:00"/>
        <d v="2024-12-23T00:00:00"/>
        <d v="2024-04-07T00:00:00"/>
        <d v="2025-03-09T00:00:00"/>
        <d v="2024-11-15T00:00:00"/>
        <d v="2024-04-20T00:00:00"/>
        <d v="2024-08-01T00:00:00"/>
        <d v="2024-09-26T00:00:00"/>
        <d v="2024-06-27T00:00:00"/>
        <d v="2025-07-17T00:00:00"/>
        <d v="2024-02-12T00:00:00"/>
        <d v="2024-05-05T00:00:00"/>
        <d v="2024-09-12T00:00:00"/>
        <d v="2025-12-21T00:00:00"/>
        <d v="2024-03-29T00:00:00"/>
        <d v="2025-05-26T00:00:00"/>
        <d v="2025-11-25T00:00:00"/>
        <d v="2024-08-28T00:00:00"/>
        <d v="2025-10-04T00:00:00"/>
        <d v="2025-03-03T00:00:00"/>
        <d v="2024-10-26T00:00:00"/>
        <d v="2024-04-23T00:00:00"/>
        <d v="2024-05-01T00:00:00"/>
        <d v="2025-01-29T00:00:00"/>
        <d v="2024-05-10T00:00:00"/>
        <d v="2024-07-22T00:00:00"/>
        <d v="2024-04-21T00:00:00"/>
        <d v="2024-12-05T00:00:00"/>
        <d v="2024-04-01T00:00:00"/>
        <d v="2024-08-13T00:00:00"/>
        <d v="2024-10-01T00:00:00"/>
        <d v="2024-03-04T00:00:00"/>
        <d v="2025-11-11T00:00:00"/>
        <d v="2024-08-26T00:00:00"/>
        <d v="2024-04-16T00:00:00"/>
        <d v="2024-05-17T00:00:00"/>
        <d v="2024-06-05T00:00:00"/>
        <d v="2024-04-17T00:00:00"/>
        <d v="2024-11-17T00:00:00"/>
        <d v="2024-05-29T00:00:00"/>
        <d v="2025-12-30T00:00:00"/>
        <d v="2024-10-17T00:00:00"/>
        <d v="2024-06-16T00:00:00"/>
        <d v="2024-03-16T00:00:00"/>
        <d v="2024-01-21T00:00:00"/>
        <d v="2024-04-30T00:00:00"/>
        <d v="2024-07-18T00:00:00"/>
        <d v="2024-06-22T00:00:00"/>
        <d v="2024-03-07T00:00:00"/>
        <d v="2025-11-18T00:00:00"/>
        <d v="2025-12-28T00:00:00"/>
        <d v="2024-10-08T00:00:00"/>
        <d v="2024-04-27T00:00:00"/>
        <d v="2024-04-09T00:00:00"/>
        <d v="2024-12-03T00:00:00"/>
        <d v="2024-02-14T00:00:00"/>
        <d v="2024-01-24T00:00:00"/>
        <d v="2024-06-25T00:00:00"/>
        <d v="2024-01-05T00:00:00"/>
        <d v="2024-03-14T00:00:00"/>
        <d v="2025-11-29T00:00:00"/>
        <d v="2024-01-17T00:00:00"/>
        <d v="2025-03-29T00:00:00"/>
        <d v="2025-12-14T00:00:00"/>
        <d v="2024-02-26T00:00:00"/>
        <d v="2024-03-23T00:00:00"/>
        <d v="2024-02-18T00:00:00"/>
        <d v="2024-02-02T00:00:00"/>
        <d v="2024-04-05T00:00:00"/>
        <d v="2024-02-27T00:00:00"/>
        <d v="2024-06-18T00:00:00"/>
        <d v="2024-03-02T00:00:00"/>
        <d v="2024-01-29T00:00:00"/>
        <d v="2024-05-03T00:00:00"/>
        <d v="2024-03-21T00:00:00"/>
        <d v="2024-03-18T00:00:00"/>
        <d v="2024-03-01T00:00:00"/>
        <d v="2024-04-08T00:00:00"/>
        <d v="2024-02-21T00:00:00"/>
        <d v="2024-03-03T00:00:00"/>
        <d v="2024-03-09T00:00:00"/>
        <d v="2024-02-24T00:00:00"/>
        <d v="2024-02-13T00:00:00"/>
        <d v="2024-02-07T00:00:00"/>
        <d v="2024-01-06T00:00:00"/>
        <d v="2024-01-25T00:00:00"/>
        <d v="2024-02-16T00:00:00"/>
      </sharedItems>
      <fieldGroup par="18"/>
    </cacheField>
    <cacheField name="Region" numFmtId="0">
      <sharedItems count="4">
        <s v="North"/>
        <s v="South"/>
        <s v="East"/>
        <s v="West"/>
      </sharedItems>
    </cacheField>
    <cacheField name="Store" numFmtId="0">
      <sharedItems/>
    </cacheField>
    <cacheField name="Category" numFmtId="0">
      <sharedItems count="5">
        <s v="Grocery"/>
        <s v="Apparel"/>
        <s v="Electronics"/>
        <s v="Home Goods"/>
        <s v="Beauty"/>
      </sharedItems>
    </cacheField>
    <cacheField name="Product" numFmtId="0">
      <sharedItems/>
    </cacheField>
    <cacheField name="CustomerSegment" numFmtId="0">
      <sharedItems/>
    </cacheField>
    <cacheField name="UnitSold" numFmtId="0">
      <sharedItems containsSemiMixedTypes="0" containsString="0" containsNumber="1" containsInteger="1" minValue="1" maxValue="100"/>
    </cacheField>
    <cacheField name="UnitPrice" numFmtId="0">
      <sharedItems containsSemiMixedTypes="0" containsString="0" containsNumber="1" minValue="3.02" maxValue="299.85000000000002"/>
    </cacheField>
    <cacheField name="DiscountPct" numFmtId="0">
      <sharedItems containsSemiMixedTypes="0" containsString="0" containsNumber="1" minValue="0" maxValue="0.442"/>
    </cacheField>
    <cacheField name="UnitCost" numFmtId="0">
      <sharedItems containsSemiMixedTypes="0" containsString="0" containsNumber="1" minValue="1.76" maxValue="236.19"/>
    </cacheField>
    <cacheField name="Returned" numFmtId="0">
      <sharedItems/>
    </cacheField>
    <cacheField name="Revenue" numFmtId="0">
      <sharedItems containsSemiMixedTypes="0" containsString="0" containsNumber="1" minValue="2.34" maxValue="25564.7"/>
    </cacheField>
    <cacheField name="GrossProfit" numFmtId="0">
      <sharedItems containsSemiMixedTypes="0" containsString="0" containsNumber="1" minValue="-327.87" maxValue="4506.7"/>
    </cacheField>
    <cacheField name="NetMarginPct" numFmtId="164">
      <sharedItems containsSemiMixedTypes="0" containsString="0" containsNumber="1" minValue="-0.31084501834523165" maxValue="0.91843137254901963"/>
    </cacheField>
    <cacheField name="Month" numFmtId="0">
      <sharedItems containsBlank="1"/>
    </cacheField>
    <cacheField name="Quarter" numFmtId="0">
      <sharedItems containsBlank="1"/>
    </cacheField>
    <cacheField name="Months (Date)" numFmtId="0" databaseField="0">
      <fieldGroup base="1">
        <rangePr groupBy="months" startDate="2024-01-05T00:00:00" endDate="2025-12-31T00:00:00"/>
        <groupItems count="14">
          <s v="&lt;05-01-2024"/>
          <s v="Jan"/>
          <s v="Feb"/>
          <s v="Mar"/>
          <s v="Apr"/>
          <s v="May"/>
          <s v="Jun"/>
          <s v="Jul"/>
          <s v="Aug"/>
          <s v="Sep"/>
          <s v="Oct"/>
          <s v="Nov"/>
          <s v="Dec"/>
          <s v="&gt;31-12-2025"/>
        </groupItems>
      </fieldGroup>
    </cacheField>
    <cacheField name="Years (Date)" numFmtId="0" databaseField="0">
      <fieldGroup base="1">
        <rangePr groupBy="years" startDate="2024-01-05T00:00:00" endDate="2025-12-31T00:00:00"/>
        <groupItems count="4">
          <s v="&lt;05-01-2024"/>
          <s v="2024"/>
          <s v="2025"/>
          <s v="&gt;31-12-2025"/>
        </groupItems>
      </fieldGroup>
    </cacheField>
  </cacheFields>
  <extLst>
    <ext xmlns:x14="http://schemas.microsoft.com/office/spreadsheetml/2009/9/main" uri="{725AE2AE-9491-48be-B2B4-4EB974FC3084}">
      <x14:pivotCacheDefinition pivotCacheId="1800992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s v="TXN-100001"/>
    <x v="0"/>
    <x v="0"/>
    <s v="N-001"/>
    <x v="0"/>
    <s v="Snack Box"/>
    <s v="Non-Member"/>
    <n v="2"/>
    <n v="7.91"/>
    <n v="6.8000000000000005E-2"/>
    <n v="5.22"/>
    <s v="No"/>
    <n v="14.74"/>
    <n v="4.3"/>
    <n v="0.29172320217096337"/>
    <s v="Jun-2025"/>
    <s v="Q2-2025"/>
  </r>
  <r>
    <s v="TXN-100002"/>
    <x v="1"/>
    <x v="0"/>
    <s v="N-010"/>
    <x v="1"/>
    <s v="Men's T-Shirt"/>
    <s v="Non-Member"/>
    <n v="2"/>
    <n v="24.84"/>
    <n v="0"/>
    <n v="10.8"/>
    <s v="No"/>
    <n v="49.68"/>
    <n v="28.08"/>
    <n v="0.56521739130434778"/>
    <s v="May-2025"/>
    <s v="Q2-2025"/>
  </r>
  <r>
    <s v="TXN-100003"/>
    <x v="2"/>
    <x v="1"/>
    <s v="S-012"/>
    <x v="0"/>
    <s v="Sparkling Water 12pk"/>
    <s v="Non-Member"/>
    <n v="1"/>
    <n v="12.88"/>
    <n v="0.245"/>
    <n v="7.62"/>
    <s v="No"/>
    <n v="9.7200000000000006"/>
    <n v="2.1"/>
    <n v="0.21604938271604937"/>
    <s v="Dec-2025"/>
    <s v="Q4-2025"/>
  </r>
  <r>
    <s v="TXN-100004"/>
    <x v="3"/>
    <x v="1"/>
    <s v="S-012"/>
    <x v="1"/>
    <s v="Winter Jacket"/>
    <s v="Member"/>
    <n v="2"/>
    <n v="31.33"/>
    <n v="0.22900000000000001"/>
    <n v="17.03"/>
    <s v="No"/>
    <n v="48.31"/>
    <n v="14.25"/>
    <n v="0.29496998551024634"/>
    <s v="Sep-2025"/>
    <s v="Q3-2025"/>
  </r>
  <r>
    <s v="TXN-100005"/>
    <x v="4"/>
    <x v="0"/>
    <s v="N-007"/>
    <x v="2"/>
    <s v="Smart Watch"/>
    <s v="Unknown"/>
    <n v="3"/>
    <n v="191.02"/>
    <n v="2.7E-2"/>
    <n v="147.29"/>
    <s v="No"/>
    <n v="557.59"/>
    <n v="115.72"/>
    <n v="0.20753600315644111"/>
    <s v="Mar-2025"/>
    <s v="Q1-2025"/>
  </r>
  <r>
    <s v="TXN-100006"/>
    <x v="5"/>
    <x v="0"/>
    <s v="N-015"/>
    <x v="1"/>
    <s v="Casual Dress"/>
    <s v="Member"/>
    <n v="1"/>
    <n v="81.010000000000005"/>
    <n v="0.09"/>
    <n v="43.16"/>
    <s v="No"/>
    <n v="73.72"/>
    <n v="30.56"/>
    <n v="0.41454150841020077"/>
    <s v="Nov-2025"/>
    <s v="Q4-2025"/>
  </r>
  <r>
    <s v="TXN-100007"/>
    <x v="6"/>
    <x v="1"/>
    <s v="S-012"/>
    <x v="2"/>
    <s v="Wireless Earbuds"/>
    <s v="Non-Member"/>
    <n v="3"/>
    <n v="237.59"/>
    <n v="0"/>
    <n v="189.55"/>
    <s v="No"/>
    <n v="712.77"/>
    <n v="144.12"/>
    <n v="0.2021970621659161"/>
    <s v="Jun-2025"/>
    <s v="Q2-2025"/>
  </r>
  <r>
    <s v="TXN-100008"/>
    <x v="7"/>
    <x v="0"/>
    <s v="N-007"/>
    <x v="1"/>
    <s v="Winter Jacket"/>
    <s v="Non-Member"/>
    <n v="4"/>
    <n v="32.08"/>
    <n v="6.0999999999999999E-2"/>
    <n v="14.54"/>
    <s v="No"/>
    <n v="120.49"/>
    <n v="62.33"/>
    <n v="0.51730434060917918"/>
    <s v="Aug-2024"/>
    <s v="Q3-2024"/>
  </r>
  <r>
    <s v="TXN-100009"/>
    <x v="8"/>
    <x v="0"/>
    <s v="N-010"/>
    <x v="0"/>
    <s v="Sparkling Water 12pk"/>
    <s v="Member"/>
    <n v="6"/>
    <n v="19.04"/>
    <n v="0.127"/>
    <n v="10.94"/>
    <s v="No"/>
    <n v="99.73"/>
    <n v="34.090000000000003"/>
    <n v="0.34182292188910057"/>
    <s v="Sep-2024"/>
    <s v="Q3-2024"/>
  </r>
  <r>
    <s v="TXN-100010"/>
    <x v="9"/>
    <x v="1"/>
    <s v="S-011"/>
    <x v="1"/>
    <s v="Men's T-Shirt"/>
    <s v="Member"/>
    <n v="2"/>
    <n v="39.049999999999997"/>
    <n v="0.20499999999999999"/>
    <n v="15.81"/>
    <s v="No"/>
    <n v="62.09"/>
    <n v="30.47"/>
    <n v="0.49073924947656622"/>
    <s v="Jan-2025"/>
    <s v="Q1-2025"/>
  </r>
  <r>
    <s v="TXN-100011"/>
    <x v="10"/>
    <x v="2"/>
    <s v="E-002"/>
    <x v="2"/>
    <s v="Power Bank"/>
    <s v="Member"/>
    <n v="6"/>
    <n v="111.54"/>
    <n v="4.8000000000000001E-2"/>
    <n v="83.47"/>
    <s v="Unknown"/>
    <n v="637.12"/>
    <n v="136.30000000000001"/>
    <n v="0.21393144148669013"/>
    <s v="Dec-2024"/>
    <s v="Q4-2024"/>
  </r>
  <r>
    <s v="TXN-100012"/>
    <x v="11"/>
    <x v="3"/>
    <s v="W-003"/>
    <x v="1"/>
    <s v="Women's Jeans"/>
    <s v="Non-Member"/>
    <n v="3"/>
    <n v="93.22"/>
    <n v="6.5000000000000002E-2"/>
    <n v="44.82"/>
    <s v="No"/>
    <n v="261.48"/>
    <n v="127.02"/>
    <n v="0.48577329050022944"/>
    <s v="Aug-2024"/>
    <s v="Q3-2024"/>
  </r>
  <r>
    <s v="TXN-100013"/>
    <x v="12"/>
    <x v="3"/>
    <s v="W-015"/>
    <x v="3"/>
    <s v="LED Desk Lamp"/>
    <s v="Member"/>
    <n v="1"/>
    <n v="27.55"/>
    <n v="5.5E-2"/>
    <n v="13.76"/>
    <s v="No"/>
    <n v="26.03"/>
    <n v="12.27"/>
    <n v="0.47137917787168648"/>
    <s v="Jan-2025"/>
    <s v="Q1-2025"/>
  </r>
  <r>
    <s v="TXN-100014"/>
    <x v="13"/>
    <x v="0"/>
    <s v="N-013"/>
    <x v="2"/>
    <s v="Bluetooth Speaker"/>
    <s v="Non-Member"/>
    <n v="3"/>
    <n v="67.03"/>
    <n v="0.128"/>
    <n v="45.18"/>
    <s v="No"/>
    <n v="175.35"/>
    <n v="39.81"/>
    <n v="0.22703165098374681"/>
    <s v="May-2025"/>
    <s v="Q2-2025"/>
  </r>
  <r>
    <s v="TXN-100015"/>
    <x v="14"/>
    <x v="0"/>
    <s v="N-007"/>
    <x v="1"/>
    <s v="Running Shoes"/>
    <s v="Non-Member"/>
    <n v="4"/>
    <n v="70.56"/>
    <n v="9.2999999999999999E-2"/>
    <n v="38.5"/>
    <s v="No"/>
    <n v="255.99"/>
    <n v="101.99"/>
    <n v="0.39841400054689635"/>
    <s v="Feb-2025"/>
    <s v="Q1-2025"/>
  </r>
  <r>
    <s v="TXN-100016"/>
    <x v="15"/>
    <x v="0"/>
    <s v="N-011"/>
    <x v="0"/>
    <s v="Sparkling Water 12pk"/>
    <s v="Member"/>
    <n v="2"/>
    <n v="19.52"/>
    <n v="0.1"/>
    <n v="12.99"/>
    <s v="No"/>
    <n v="35.14"/>
    <n v="9.16"/>
    <n v="0.26067159931701767"/>
    <s v="Oct-2024"/>
    <s v="Q4-2024"/>
  </r>
  <r>
    <s v="TXN-100017"/>
    <x v="16"/>
    <x v="2"/>
    <s v="E-007"/>
    <x v="2"/>
    <s v="Bluetooth Speaker"/>
    <s v="Member"/>
    <n v="1"/>
    <n v="287.3"/>
    <n v="7.9000000000000001E-2"/>
    <n v="224.49"/>
    <s v="Yes"/>
    <n v="264.60000000000002"/>
    <n v="40.11"/>
    <n v="0.15158730158730158"/>
    <s v="May-2025"/>
    <s v="Q2-2025"/>
  </r>
  <r>
    <s v="TXN-100018"/>
    <x v="17"/>
    <x v="1"/>
    <s v="S-009"/>
    <x v="4"/>
    <s v="Lipstick"/>
    <s v="Member"/>
    <n v="2"/>
    <n v="51.77"/>
    <n v="0.24399999999999999"/>
    <n v="12.93"/>
    <s v="No"/>
    <n v="78.28"/>
    <n v="52.42"/>
    <n v="0.66964741951967299"/>
    <s v="Jun-2024"/>
    <s v="Q2-2024"/>
  </r>
  <r>
    <s v="TXN-100019"/>
    <x v="18"/>
    <x v="2"/>
    <s v="E-013"/>
    <x v="2"/>
    <s v="Power Bank"/>
    <s v="Member"/>
    <n v="8"/>
    <n v="277.58999999999997"/>
    <n v="0.01"/>
    <n v="205.37"/>
    <s v="No"/>
    <n v="2198.5100000000002"/>
    <n v="555.54999999999995"/>
    <n v="0.25269386993918602"/>
    <s v="Apr-2025"/>
    <s v="Q2-2025"/>
  </r>
  <r>
    <s v="TXN-100020"/>
    <x v="19"/>
    <x v="0"/>
    <s v="N-015"/>
    <x v="1"/>
    <s v="Winter Jacket"/>
    <s v="Non-Member"/>
    <n v="1"/>
    <n v="40.14"/>
    <n v="8.3000000000000004E-2"/>
    <n v="17.510000000000002"/>
    <s v="No"/>
    <n v="36.81"/>
    <n v="19.3"/>
    <n v="0.52431404509644119"/>
    <s v="Feb-2025"/>
    <s v="Q1-2025"/>
  </r>
  <r>
    <s v="TXN-100021"/>
    <x v="20"/>
    <x v="0"/>
    <s v="N-002"/>
    <x v="0"/>
    <s v="Organic Coffee 12oz"/>
    <s v="Member"/>
    <n v="1"/>
    <n v="24.52"/>
    <n v="6.4000000000000001E-2"/>
    <n v="15.45"/>
    <s v="No"/>
    <n v="22.95"/>
    <n v="7.5"/>
    <n v="0.32679738562091504"/>
    <s v="May-2024"/>
    <s v="Q2-2024"/>
  </r>
  <r>
    <s v="TXN-100022"/>
    <x v="5"/>
    <x v="3"/>
    <s v="W-009"/>
    <x v="2"/>
    <s v="Power Bank"/>
    <s v="Member"/>
    <n v="1"/>
    <n v="141.36000000000001"/>
    <n v="8.8999999999999996E-2"/>
    <n v="96.37"/>
    <s v="No"/>
    <n v="128.78"/>
    <n v="32.409999999999997"/>
    <n v="0.25166951389967385"/>
    <s v="Nov-2025"/>
    <s v="Q4-2025"/>
  </r>
  <r>
    <s v="TXN-100023"/>
    <x v="21"/>
    <x v="1"/>
    <s v="S-012"/>
    <x v="1"/>
    <s v="Winter Jacket"/>
    <s v="Member"/>
    <n v="4"/>
    <n v="61"/>
    <n v="0.24399999999999999"/>
    <n v="29.14"/>
    <s v="No"/>
    <n v="184.46"/>
    <n v="67.900000000000006"/>
    <n v="0.36810148541689258"/>
    <s v="Jan-2025"/>
    <s v="Q1-2025"/>
  </r>
  <r>
    <s v="TXN-100024"/>
    <x v="22"/>
    <x v="1"/>
    <s v="S-002"/>
    <x v="1"/>
    <s v="Casual Dress"/>
    <s v="Non-Member"/>
    <n v="5"/>
    <n v="76.790000000000006"/>
    <n v="0.16300000000000001"/>
    <n v="30.8"/>
    <s v="No"/>
    <n v="321.37"/>
    <n v="167.37"/>
    <n v="0.52080156828577651"/>
    <s v="Nov-2024"/>
    <s v="Q4-2024"/>
  </r>
  <r>
    <s v="TXN-100025"/>
    <x v="23"/>
    <x v="0"/>
    <s v="N-004"/>
    <x v="2"/>
    <s v="Bluetooth Speaker"/>
    <s v="Member"/>
    <n v="1"/>
    <n v="261.39999999999998"/>
    <n v="0.11899999999999999"/>
    <n v="172.69"/>
    <s v="No"/>
    <n v="230.29"/>
    <n v="57.6"/>
    <n v="0.25011941465109211"/>
    <s v="Jul-2025"/>
    <s v="Q3-2025"/>
  </r>
  <r>
    <s v="TXN-100026"/>
    <x v="24"/>
    <x v="3"/>
    <s v="W-004"/>
    <x v="3"/>
    <s v="Storage Bin"/>
    <s v="Member"/>
    <n v="2"/>
    <n v="56.1"/>
    <n v="4.2000000000000003E-2"/>
    <n v="21.68"/>
    <s v="No"/>
    <n v="107.49"/>
    <n v="64.13"/>
    <n v="0.59661363847799798"/>
    <s v="May-2025"/>
    <s v="Q2-2025"/>
  </r>
  <r>
    <s v="TXN-100027"/>
    <x v="25"/>
    <x v="3"/>
    <s v="W-004"/>
    <x v="2"/>
    <s v="Laptop Stand"/>
    <s v="Non-Member"/>
    <n v="3"/>
    <n v="122.43"/>
    <n v="0.153"/>
    <n v="87.13"/>
    <s v="No"/>
    <n v="311.08999999999997"/>
    <n v="49.7"/>
    <n v="0.15976084091420492"/>
    <s v="Jan-2025"/>
    <s v="Q1-2025"/>
  </r>
  <r>
    <s v="TXN-100028"/>
    <x v="26"/>
    <x v="0"/>
    <s v="N-011"/>
    <x v="0"/>
    <s v="Organic Coffee 12oz"/>
    <s v="Non-Member"/>
    <n v="1"/>
    <n v="4.33"/>
    <n v="0.104"/>
    <n v="2.85"/>
    <s v="No"/>
    <n v="3.88"/>
    <n v="1.03"/>
    <n v="0.2654639175257732"/>
    <s v="Oct-2025"/>
    <s v="Q4-2025"/>
  </r>
  <r>
    <s v="TXN-100029"/>
    <x v="27"/>
    <x v="0"/>
    <s v="N-004"/>
    <x v="2"/>
    <s v="Power Bank"/>
    <s v="Member"/>
    <n v="5"/>
    <n v="141.02000000000001"/>
    <n v="7.5999999999999998E-2"/>
    <n v="97.56"/>
    <s v="No"/>
    <n v="651.51"/>
    <n v="163.71"/>
    <n v="0.25127780080121564"/>
    <s v="Nov-2024"/>
    <s v="Q4-2024"/>
  </r>
  <r>
    <s v="TXN-100030"/>
    <x v="28"/>
    <x v="0"/>
    <s v="N-008"/>
    <x v="0"/>
    <s v="Sparkling Water 12pk"/>
    <s v="Member"/>
    <n v="3"/>
    <n v="5.15"/>
    <n v="1.7999999999999999E-2"/>
    <n v="3.34"/>
    <s v="No"/>
    <n v="15.17"/>
    <n v="5.15"/>
    <n v="0.33948582729070537"/>
    <s v="Oct-2025"/>
    <s v="Q4-2025"/>
  </r>
  <r>
    <s v="TXN-100031"/>
    <x v="29"/>
    <x v="0"/>
    <s v="N-002"/>
    <x v="4"/>
    <s v="Shampoo 300ml"/>
    <s v="Member"/>
    <n v="3"/>
    <n v="16.649999999999999"/>
    <n v="2.3E-2"/>
    <n v="6.21"/>
    <s v="No"/>
    <n v="48.8"/>
    <n v="30.17"/>
    <n v="0.61823770491803287"/>
    <s v="Oct-2024"/>
    <s v="Q4-2024"/>
  </r>
  <r>
    <s v="TXN-100032"/>
    <x v="30"/>
    <x v="3"/>
    <s v="W-015"/>
    <x v="2"/>
    <s v="Laptop Stand"/>
    <s v="Non-Member"/>
    <n v="4"/>
    <n v="25.59"/>
    <n v="0.106"/>
    <n v="18.13"/>
    <s v="No"/>
    <n v="91.51"/>
    <n v="18.989999999999998"/>
    <n v="0.20751830401049062"/>
    <s v="Mar-2025"/>
    <s v="Q1-2025"/>
  </r>
  <r>
    <s v="TXN-100033"/>
    <x v="31"/>
    <x v="3"/>
    <s v="W-005"/>
    <x v="3"/>
    <s v="Storage Bin"/>
    <s v="Member"/>
    <n v="5"/>
    <n v="62.95"/>
    <n v="4.1000000000000002E-2"/>
    <n v="26.63"/>
    <s v="No"/>
    <n v="301.85000000000002"/>
    <n v="168.7"/>
    <n v="0.55888686433659096"/>
    <s v="Jan-2025"/>
    <s v="Q1-2025"/>
  </r>
  <r>
    <s v="TXN-100034"/>
    <x v="32"/>
    <x v="1"/>
    <s v="S-001"/>
    <x v="3"/>
    <s v="Storage Bin"/>
    <s v="Member"/>
    <n v="1"/>
    <n v="14.88"/>
    <n v="0.182"/>
    <n v="5.91"/>
    <s v="Yes"/>
    <n v="12.17"/>
    <n v="6.26"/>
    <n v="0.514379622021364"/>
    <s v="May-2024"/>
    <s v="Q2-2024"/>
  </r>
  <r>
    <s v="TXN-100035"/>
    <x v="33"/>
    <x v="3"/>
    <s v="W-009"/>
    <x v="4"/>
    <s v="Perfume 50ml"/>
    <s v="Member"/>
    <n v="5"/>
    <n v="16.190000000000001"/>
    <n v="8.2000000000000003E-2"/>
    <n v="7.19"/>
    <s v="No"/>
    <n v="74.31"/>
    <n v="38.36"/>
    <n v="0.51621585250975643"/>
    <s v="Oct-2025"/>
    <s v="Q4-2025"/>
  </r>
  <r>
    <s v="TXN-100036"/>
    <x v="34"/>
    <x v="1"/>
    <s v="S-002"/>
    <x v="3"/>
    <s v="Ceramic Mug Set"/>
    <s v="Unknown"/>
    <n v="1"/>
    <n v="85.33"/>
    <n v="0.21099999999999999"/>
    <n v="37.159999999999997"/>
    <s v="No"/>
    <n v="67.33"/>
    <n v="30.17"/>
    <n v="0.44809148967770684"/>
    <s v="Nov-2024"/>
    <s v="Q4-2024"/>
  </r>
  <r>
    <s v="TXN-100037"/>
    <x v="35"/>
    <x v="0"/>
    <s v="N-010"/>
    <x v="2"/>
    <s v="Power Bank"/>
    <s v="Member"/>
    <n v="2"/>
    <n v="180.44"/>
    <n v="4.7E-2"/>
    <n v="125.85"/>
    <s v="No"/>
    <n v="343.92"/>
    <n v="92.22"/>
    <n v="0.26814375436147941"/>
    <s v="Jan-2025"/>
    <s v="Q1-2025"/>
  </r>
  <r>
    <s v="TXN-100038"/>
    <x v="36"/>
    <x v="2"/>
    <s v="E-004"/>
    <x v="1"/>
    <s v="Women's Jeans"/>
    <s v="Member"/>
    <n v="12"/>
    <n v="85.53"/>
    <n v="0.13200000000000001"/>
    <n v="38.06"/>
    <s v="No"/>
    <n v="890.88"/>
    <n v="434.16"/>
    <n v="0.48733836206896552"/>
    <s v="May-2024"/>
    <s v="Q2-2024"/>
  </r>
  <r>
    <s v="TXN-100039"/>
    <x v="37"/>
    <x v="0"/>
    <s v="N-001"/>
    <x v="1"/>
    <s v="Casual Dress"/>
    <s v="Member"/>
    <n v="4"/>
    <n v="119.59"/>
    <n v="0.11899999999999999"/>
    <n v="49.15"/>
    <s v="No"/>
    <n v="421.44"/>
    <n v="224.84"/>
    <n v="0.53350417615793466"/>
    <s v="Oct-2025"/>
    <s v="Q4-2025"/>
  </r>
  <r>
    <s v="TXN-100040"/>
    <x v="38"/>
    <x v="2"/>
    <s v="E-003"/>
    <x v="4"/>
    <s v="Face Moisturizer"/>
    <s v="Member"/>
    <n v="1"/>
    <n v="37.65"/>
    <n v="0.152"/>
    <n v="19.09"/>
    <s v="No"/>
    <n v="31.93"/>
    <n v="12.84"/>
    <n v="0.40212965862824929"/>
    <s v="Apr-2024"/>
    <s v="Q2-2024"/>
  </r>
  <r>
    <s v="TXN-100041"/>
    <x v="30"/>
    <x v="2"/>
    <s v="E-010"/>
    <x v="4"/>
    <s v="Perfume 50ml"/>
    <s v="Member"/>
    <n v="4"/>
    <n v="8.41"/>
    <n v="8.3000000000000004E-2"/>
    <n v="3.55"/>
    <s v="No"/>
    <n v="30.85"/>
    <n v="16.649999999999999"/>
    <n v="0.53970826580226894"/>
    <s v="Mar-2025"/>
    <s v="Q1-2025"/>
  </r>
  <r>
    <s v="TXN-100042"/>
    <x v="39"/>
    <x v="0"/>
    <s v="N-015"/>
    <x v="2"/>
    <s v="Bluetooth Speaker"/>
    <s v="Member"/>
    <n v="1"/>
    <n v="269.67"/>
    <n v="7.1999999999999995E-2"/>
    <n v="205.32"/>
    <s v="No"/>
    <n v="250.25"/>
    <n v="44.93"/>
    <n v="0.17954045954045955"/>
    <s v="Jul-2024"/>
    <s v="Q3-2024"/>
  </r>
  <r>
    <s v="TXN-100043"/>
    <x v="40"/>
    <x v="2"/>
    <s v="E-010"/>
    <x v="2"/>
    <s v="Smart Watch"/>
    <s v="Member"/>
    <n v="1"/>
    <n v="80.989999999999995"/>
    <n v="5.0999999999999997E-2"/>
    <n v="60.35"/>
    <s v="No"/>
    <n v="76.86"/>
    <n v="16.510000000000002"/>
    <n v="0.21480614103564927"/>
    <s v="May-2025"/>
    <s v="Q2-2025"/>
  </r>
  <r>
    <s v="TXN-100044"/>
    <x v="41"/>
    <x v="3"/>
    <s v="W-005"/>
    <x v="4"/>
    <s v="Face Moisturizer"/>
    <s v="Member"/>
    <n v="4"/>
    <n v="12.8"/>
    <n v="3.9E-2"/>
    <n v="4.6500000000000004"/>
    <s v="No"/>
    <n v="49.2"/>
    <n v="30.6"/>
    <n v="0.62195121951219512"/>
    <s v="Mar-2025"/>
    <s v="Q1-2025"/>
  </r>
  <r>
    <s v="TXN-100045"/>
    <x v="42"/>
    <x v="0"/>
    <s v="N-006"/>
    <x v="0"/>
    <s v="Olive Oil 500ml"/>
    <s v="Non-Member"/>
    <n v="3"/>
    <n v="6.55"/>
    <n v="0.107"/>
    <n v="4.04"/>
    <s v="No"/>
    <n v="17.55"/>
    <n v="5.43"/>
    <n v="0.30940170940170936"/>
    <s v="Jan-2025"/>
    <s v="Q1-2025"/>
  </r>
  <r>
    <s v="TXN-100046"/>
    <x v="15"/>
    <x v="0"/>
    <s v="Unknown"/>
    <x v="2"/>
    <s v="Wireless Earbuds"/>
    <s v="Non-Member"/>
    <n v="5"/>
    <n v="175.04"/>
    <n v="0.14499999999999999"/>
    <n v="135.69"/>
    <s v="No"/>
    <n v="748.3"/>
    <n v="69.849999999999994"/>
    <n v="9.3344915140986237E-2"/>
    <s v="Oct-2024"/>
    <s v="Q4-2024"/>
  </r>
  <r>
    <s v="TXN-100047"/>
    <x v="43"/>
    <x v="1"/>
    <s v="S-007"/>
    <x v="2"/>
    <s v="Smart Watch"/>
    <s v="Non-Member"/>
    <n v="3"/>
    <n v="125.28"/>
    <n v="0.155"/>
    <n v="98.97"/>
    <s v="No"/>
    <n v="317.58"/>
    <n v="20.67"/>
    <n v="6.5085962592102781E-2"/>
    <s v="Feb-2025"/>
    <s v="Q1-2025"/>
  </r>
  <r>
    <s v="TXN-100048"/>
    <x v="44"/>
    <x v="0"/>
    <s v="N-015"/>
    <x v="1"/>
    <s v="Women's Jeans"/>
    <s v="Non-Member"/>
    <n v="5"/>
    <n v="85.03"/>
    <n v="7.9000000000000001E-2"/>
    <n v="38.520000000000003"/>
    <s v="No"/>
    <n v="391.56"/>
    <n v="198.96"/>
    <n v="0.50812136071100211"/>
    <s v="May-2025"/>
    <s v="Q2-2025"/>
  </r>
  <r>
    <s v="TXN-100049"/>
    <x v="45"/>
    <x v="3"/>
    <s v="W-010"/>
    <x v="0"/>
    <s v="Snack Box"/>
    <s v="Non-Member"/>
    <n v="2"/>
    <n v="22.02"/>
    <n v="0.10100000000000001"/>
    <n v="15.34"/>
    <s v="No"/>
    <n v="39.590000000000003"/>
    <n v="8.91"/>
    <n v="0.22505683253346803"/>
    <s v="Jun-2024"/>
    <s v="Q2-2024"/>
  </r>
  <r>
    <s v="TXN-100050"/>
    <x v="46"/>
    <x v="3"/>
    <s v="Unknown"/>
    <x v="2"/>
    <s v="Smart Watch"/>
    <s v="Non-Member"/>
    <n v="2"/>
    <n v="138.22"/>
    <n v="5.6000000000000001E-2"/>
    <n v="103.73"/>
    <s v="No"/>
    <n v="260.95999999999998"/>
    <n v="53.5"/>
    <n v="0.2050122624156959"/>
    <s v="Nov-2024"/>
    <s v="Q4-2024"/>
  </r>
  <r>
    <s v="TXN-100051"/>
    <x v="5"/>
    <x v="1"/>
    <s v="S-005"/>
    <x v="2"/>
    <s v="Bluetooth Speaker"/>
    <s v="Member"/>
    <n v="1"/>
    <n v="35.65"/>
    <n v="0.16300000000000001"/>
    <n v="25.69"/>
    <s v="No"/>
    <n v="29.84"/>
    <n v="4.1500000000000004"/>
    <n v="0.1390750670241287"/>
    <s v="Nov-2025"/>
    <s v="Q4-2025"/>
  </r>
  <r>
    <s v="TXN-100052"/>
    <x v="47"/>
    <x v="3"/>
    <s v="W-006"/>
    <x v="1"/>
    <s v="Women's Jeans"/>
    <s v="Member"/>
    <n v="2"/>
    <n v="38.409999999999997"/>
    <n v="7.9000000000000001E-2"/>
    <n v="19.170000000000002"/>
    <s v="No"/>
    <n v="70.75"/>
    <n v="32.409999999999997"/>
    <n v="0.45809187279151936"/>
    <s v="Oct-2024"/>
    <s v="Q4-2024"/>
  </r>
  <r>
    <s v="TXN-100053"/>
    <x v="48"/>
    <x v="2"/>
    <s v="E-014"/>
    <x v="2"/>
    <s v="Smart Watch"/>
    <s v="Non-Member"/>
    <n v="1"/>
    <n v="165.09"/>
    <n v="7.4999999999999997E-2"/>
    <n v="124.14"/>
    <s v="No"/>
    <n v="152.71"/>
    <n v="28.57"/>
    <n v="0.1870866347979831"/>
    <s v="Dec-2024"/>
    <s v="Q4-2024"/>
  </r>
  <r>
    <s v="TXN-100054"/>
    <x v="49"/>
    <x v="2"/>
    <s v="E-001"/>
    <x v="2"/>
    <s v="Smart Watch"/>
    <s v="Member"/>
    <n v="3"/>
    <n v="74.11"/>
    <n v="8.1000000000000003E-2"/>
    <n v="58.87"/>
    <s v="No"/>
    <n v="204.32"/>
    <n v="27.71"/>
    <n v="0.13562059514487079"/>
    <s v="Apr-2025"/>
    <s v="Q2-2025"/>
  </r>
  <r>
    <s v="TXN-100055"/>
    <x v="50"/>
    <x v="0"/>
    <s v="N-010"/>
    <x v="3"/>
    <s v="LED Desk Lamp"/>
    <s v="Member"/>
    <n v="1"/>
    <n v="44.91"/>
    <n v="0.189"/>
    <n v="22.35"/>
    <s v="No"/>
    <n v="36.42"/>
    <n v="14.07"/>
    <n v="0.38632619439868204"/>
    <s v="Aug-2024"/>
    <s v="Q3-2024"/>
  </r>
  <r>
    <s v="TXN-100056"/>
    <x v="51"/>
    <x v="1"/>
    <s v="S-005"/>
    <x v="2"/>
    <s v="Laptop Stand"/>
    <s v="Non-Member"/>
    <n v="2"/>
    <n v="279.52999999999997"/>
    <n v="0.247"/>
    <n v="204.27"/>
    <s v="No"/>
    <n v="420.97"/>
    <n v="12.43"/>
    <n v="2.9527044682518943E-2"/>
    <s v="Dec-2025"/>
    <s v="Q4-2025"/>
  </r>
  <r>
    <s v="TXN-100057"/>
    <x v="52"/>
    <x v="1"/>
    <s v="S-006"/>
    <x v="1"/>
    <s v="Winter Jacket"/>
    <s v="Non-Member"/>
    <n v="5"/>
    <n v="84.66"/>
    <n v="0.114"/>
    <n v="35.450000000000003"/>
    <s v="No"/>
    <n v="375.04"/>
    <n v="197.79"/>
    <n v="0.52738374573378832"/>
    <s v="Nov-2025"/>
    <s v="Q4-2025"/>
  </r>
  <r>
    <s v="TXN-100058"/>
    <x v="37"/>
    <x v="2"/>
    <s v="E-011"/>
    <x v="1"/>
    <s v="Running Shoes"/>
    <s v="Member"/>
    <n v="8"/>
    <n v="88.21"/>
    <n v="7.3999999999999996E-2"/>
    <n v="42.62"/>
    <s v="Unknown"/>
    <n v="653.46"/>
    <n v="312.5"/>
    <n v="0.47822360970832184"/>
    <s v="Oct-2025"/>
    <s v="Q4-2025"/>
  </r>
  <r>
    <s v="TXN-100059"/>
    <x v="53"/>
    <x v="3"/>
    <s v="W-011"/>
    <x v="0"/>
    <s v="Snack Box"/>
    <s v="Member"/>
    <n v="3"/>
    <n v="16.54"/>
    <n v="5.7000000000000002E-2"/>
    <n v="9.84"/>
    <s v="No"/>
    <n v="46.79"/>
    <n v="17.27"/>
    <n v="0.36909596067535799"/>
    <s v="Aug-2025"/>
    <s v="Q3-2025"/>
  </r>
  <r>
    <s v="TXN-100060"/>
    <x v="54"/>
    <x v="0"/>
    <s v="N-005"/>
    <x v="1"/>
    <s v="Running Shoes"/>
    <s v="Member"/>
    <n v="4"/>
    <n v="97.5"/>
    <n v="3.0000000000000001E-3"/>
    <n v="47.87"/>
    <s v="No"/>
    <n v="388.83"/>
    <n v="197.35"/>
    <n v="0.50754828588329093"/>
    <s v="May-2025"/>
    <s v="Q2-2025"/>
  </r>
  <r>
    <s v="TXN-100061"/>
    <x v="55"/>
    <x v="3"/>
    <s v="W-008"/>
    <x v="0"/>
    <s v="Sparkling Water 12pk"/>
    <s v="Non-Member"/>
    <n v="3"/>
    <n v="13.41"/>
    <n v="0.183"/>
    <n v="8.8000000000000007"/>
    <s v="No"/>
    <n v="32.869999999999997"/>
    <n v="6.47"/>
    <n v="0.19683602068755704"/>
    <s v="Jan-2025"/>
    <s v="Q1-2025"/>
  </r>
  <r>
    <s v="TXN-100062"/>
    <x v="56"/>
    <x v="1"/>
    <s v="S-011"/>
    <x v="2"/>
    <s v="Power Bank"/>
    <s v="Member"/>
    <n v="8"/>
    <n v="207.56"/>
    <n v="0.30499999999999999"/>
    <n v="154.19"/>
    <s v="No"/>
    <n v="1154.03"/>
    <n v="-79.489999999999995"/>
    <n v="-6.8880358396228858E-2"/>
    <s v="Jun-2025"/>
    <s v="Q2-2025"/>
  </r>
  <r>
    <s v="TXN-100063"/>
    <x v="57"/>
    <x v="1"/>
    <s v="S-011"/>
    <x v="1"/>
    <s v="Women's Jeans"/>
    <s v="Non-Member"/>
    <n v="5"/>
    <n v="30.47"/>
    <n v="0.35"/>
    <n v="12.4"/>
    <s v="No"/>
    <n v="99.03"/>
    <n v="37.03"/>
    <n v="0.37392709280016156"/>
    <s v="Jul-2024"/>
    <s v="Q3-2024"/>
  </r>
  <r>
    <s v="TXN-100064"/>
    <x v="58"/>
    <x v="0"/>
    <s v="N-008"/>
    <x v="1"/>
    <s v="Casual Dress"/>
    <s v="Member"/>
    <n v="3"/>
    <n v="35.42"/>
    <n v="0"/>
    <n v="17.87"/>
    <s v="No"/>
    <n v="106.26"/>
    <n v="52.65"/>
    <n v="0.49548277809147373"/>
    <s v="Sep-2025"/>
    <s v="Q3-2025"/>
  </r>
  <r>
    <s v="TXN-100065"/>
    <x v="59"/>
    <x v="1"/>
    <s v="S-003"/>
    <x v="0"/>
    <s v="Organic Coffee 12oz"/>
    <s v="Non-Member"/>
    <n v="1"/>
    <n v="22.64"/>
    <n v="0.215"/>
    <n v="15.37"/>
    <s v="No"/>
    <n v="17.77"/>
    <n v="2.4"/>
    <n v="0.13505908835115363"/>
    <s v="Jan-2025"/>
    <s v="Q1-2025"/>
  </r>
  <r>
    <s v="TXN-100066"/>
    <x v="60"/>
    <x v="3"/>
    <s v="W-004"/>
    <x v="2"/>
    <s v="Power Bank"/>
    <s v="Non-Member"/>
    <n v="1"/>
    <n v="152.75"/>
    <n v="7.4999999999999997E-2"/>
    <n v="112.06"/>
    <s v="No"/>
    <n v="141.29"/>
    <n v="29.23"/>
    <n v="0.20687946776134195"/>
    <s v="Sep-2025"/>
    <s v="Q3-2025"/>
  </r>
  <r>
    <s v="TXN-100067"/>
    <x v="61"/>
    <x v="0"/>
    <s v="N-008"/>
    <x v="2"/>
    <s v="Laptop Stand"/>
    <s v="Non-Member"/>
    <n v="3"/>
    <n v="208.58"/>
    <n v="4.4999999999999998E-2"/>
    <n v="166.49"/>
    <s v="No"/>
    <n v="597.58000000000004"/>
    <n v="98.11"/>
    <n v="0.16417885471401317"/>
    <s v="Apr-2024"/>
    <s v="Q2-2024"/>
  </r>
  <r>
    <s v="TXN-100068"/>
    <x v="62"/>
    <x v="3"/>
    <s v="W-010"/>
    <x v="4"/>
    <s v="Perfume 50ml"/>
    <s v="Member"/>
    <n v="2"/>
    <n v="30.19"/>
    <n v="5.2999999999999999E-2"/>
    <n v="13.16"/>
    <s v="No"/>
    <n v="57.18"/>
    <n v="30.86"/>
    <n v="0.53969919552291012"/>
    <s v="May-2025"/>
    <s v="Q2-2025"/>
  </r>
  <r>
    <s v="TXN-100069"/>
    <x v="37"/>
    <x v="1"/>
    <s v="S-012"/>
    <x v="4"/>
    <s v="Sunscreen SPF50"/>
    <s v="Non-Member"/>
    <n v="8"/>
    <n v="21.48"/>
    <n v="0.26600000000000001"/>
    <n v="7.24"/>
    <s v="No"/>
    <n v="126.13"/>
    <n v="68.209999999999994"/>
    <n v="0.54079124712598114"/>
    <s v="Oct-2025"/>
    <s v="Q4-2025"/>
  </r>
  <r>
    <s v="TXN-100070"/>
    <x v="63"/>
    <x v="3"/>
    <s v="W-011"/>
    <x v="2"/>
    <s v="Laptop Stand"/>
    <s v="Member"/>
    <n v="1"/>
    <n v="46.31"/>
    <n v="4.2000000000000003E-2"/>
    <n v="32.090000000000003"/>
    <s v="Yes"/>
    <n v="44.36"/>
    <n v="12.27"/>
    <n v="0.27660054102795312"/>
    <s v="Jun-2025"/>
    <s v="Q2-2025"/>
  </r>
  <r>
    <s v="TXN-100071"/>
    <x v="64"/>
    <x v="2"/>
    <s v="E-015"/>
    <x v="3"/>
    <s v="Ceramic Mug Set"/>
    <s v="Member"/>
    <n v="1"/>
    <n v="40.64"/>
    <n v="0.16400000000000001"/>
    <n v="15.16"/>
    <s v="No"/>
    <n v="33.979999999999997"/>
    <n v="18.82"/>
    <n v="0.55385520894643914"/>
    <s v="Dec-2024"/>
    <s v="Q4-2024"/>
  </r>
  <r>
    <s v="TXN-100072"/>
    <x v="65"/>
    <x v="3"/>
    <s v="W-007"/>
    <x v="1"/>
    <s v="Running Shoes"/>
    <s v="Member"/>
    <n v="1"/>
    <n v="58.66"/>
    <n v="2.8000000000000001E-2"/>
    <n v="25.28"/>
    <s v="No"/>
    <n v="57.02"/>
    <n v="31.74"/>
    <n v="0.5566467905997895"/>
    <s v="Jun-2025"/>
    <s v="Q2-2025"/>
  </r>
  <r>
    <s v="TXN-100073"/>
    <x v="66"/>
    <x v="0"/>
    <s v="N-014"/>
    <x v="4"/>
    <s v="Perfume 50ml"/>
    <s v="Member"/>
    <n v="1"/>
    <n v="27.78"/>
    <n v="0.108"/>
    <n v="8.36"/>
    <s v="No"/>
    <n v="24.78"/>
    <n v="16.420000000000002"/>
    <n v="0.66263115415657792"/>
    <s v="Oct-2024"/>
    <s v="Q4-2024"/>
  </r>
  <r>
    <s v="TXN-100074"/>
    <x v="67"/>
    <x v="3"/>
    <s v="W-014"/>
    <x v="4"/>
    <s v="Sunscreen SPF50"/>
    <s v="Non-Member"/>
    <n v="3"/>
    <n v="35.99"/>
    <n v="3.7999999999999999E-2"/>
    <n v="14.76"/>
    <s v="No"/>
    <n v="103.87"/>
    <n v="59.59"/>
    <n v="0.5736978915952633"/>
    <s v="Apr-2025"/>
    <s v="Q2-2025"/>
  </r>
  <r>
    <s v="TXN-100075"/>
    <x v="68"/>
    <x v="1"/>
    <s v="S-008"/>
    <x v="2"/>
    <s v="Laptop Stand"/>
    <s v="Non-Member"/>
    <n v="2"/>
    <n v="158.55000000000001"/>
    <n v="0.28000000000000003"/>
    <n v="112.31"/>
    <s v="No"/>
    <n v="228.31"/>
    <n v="3.69"/>
    <n v="1.6162235556918224E-2"/>
    <s v="Aug-2025"/>
    <s v="Q3-2025"/>
  </r>
  <r>
    <s v="TXN-100076"/>
    <x v="69"/>
    <x v="3"/>
    <s v="W-012"/>
    <x v="2"/>
    <s v="Laptop Stand"/>
    <s v="Non-Member"/>
    <n v="1"/>
    <n v="294.7"/>
    <n v="0.109"/>
    <n v="215.17"/>
    <s v="No"/>
    <n v="262.58"/>
    <n v="47.41"/>
    <n v="0.18055449767689846"/>
    <s v="Dec-2024"/>
    <s v="Q4-2024"/>
  </r>
  <r>
    <s v="TXN-100077"/>
    <x v="70"/>
    <x v="0"/>
    <s v="N-002"/>
    <x v="0"/>
    <s v="Snack Box"/>
    <s v="Member"/>
    <n v="5"/>
    <n v="22.07"/>
    <n v="0"/>
    <n v="12.74"/>
    <s v="No"/>
    <n v="110.35"/>
    <n v="46.65"/>
    <n v="0.42274580879021295"/>
    <s v="Jun-2024"/>
    <s v="Q2-2024"/>
  </r>
  <r>
    <s v="TXN-100078"/>
    <x v="69"/>
    <x v="2"/>
    <s v="E-004"/>
    <x v="3"/>
    <s v="LED Desk Lamp"/>
    <s v="Non-Member"/>
    <n v="8"/>
    <n v="40.33"/>
    <n v="5.0999999999999997E-2"/>
    <n v="18.66"/>
    <s v="No"/>
    <n v="306.19"/>
    <n v="156.91"/>
    <n v="0.51245958391848201"/>
    <s v="Dec-2024"/>
    <s v="Q4-2024"/>
  </r>
  <r>
    <s v="TXN-100079"/>
    <x v="71"/>
    <x v="2"/>
    <s v="E-014"/>
    <x v="2"/>
    <s v="Bluetooth Speaker"/>
    <s v="Member"/>
    <n v="7"/>
    <n v="39.32"/>
    <n v="7.0000000000000007E-2"/>
    <n v="28.93"/>
    <s v="No"/>
    <n v="255.97"/>
    <n v="53.46"/>
    <n v="0.20885259991405244"/>
    <m/>
    <m/>
  </r>
  <r>
    <s v="TXN-100080"/>
    <x v="72"/>
    <x v="0"/>
    <s v="N-013"/>
    <x v="4"/>
    <s v="Face Moisturizer"/>
    <s v="Member"/>
    <n v="3"/>
    <n v="47.22"/>
    <n v="7.1999999999999995E-2"/>
    <n v="20.89"/>
    <s v="No"/>
    <n v="131.46"/>
    <n v="68.790000000000006"/>
    <n v="0.52327704244637152"/>
    <s v="Aug-2025"/>
    <s v="Q3-2025"/>
  </r>
  <r>
    <s v="TXN-100081"/>
    <x v="73"/>
    <x v="0"/>
    <s v="N-010"/>
    <x v="2"/>
    <s v="Wireless Earbuds"/>
    <s v="Non-Member"/>
    <n v="4"/>
    <n v="155.22999999999999"/>
    <n v="5.8999999999999997E-2"/>
    <n v="103.56"/>
    <s v="No"/>
    <n v="584.29"/>
    <n v="170.05"/>
    <n v="0.29103698505878933"/>
    <s v="Jul-2025"/>
    <s v="Q3-2025"/>
  </r>
  <r>
    <s v="TXN-100082"/>
    <x v="72"/>
    <x v="3"/>
    <s v="W-012"/>
    <x v="2"/>
    <s v="Smart Watch"/>
    <s v="Non-Member"/>
    <n v="1"/>
    <n v="71.14"/>
    <n v="0.03"/>
    <n v="52.72"/>
    <s v="No"/>
    <n v="69.010000000000005"/>
    <n v="16.29"/>
    <n v="0.23605274597884363"/>
    <s v="Aug-2025"/>
    <s v="Q3-2025"/>
  </r>
  <r>
    <s v="TXN-100083"/>
    <x v="74"/>
    <x v="0"/>
    <s v="N-013"/>
    <x v="4"/>
    <s v="Lipstick"/>
    <s v="Member"/>
    <n v="5"/>
    <n v="13.62"/>
    <n v="0"/>
    <n v="4.1399999999999997"/>
    <s v="No"/>
    <n v="68.099999999999994"/>
    <n v="47.4"/>
    <n v="0.69603524229074898"/>
    <s v="Aug-2024"/>
    <s v="Q3-2024"/>
  </r>
  <r>
    <s v="TXN-100084"/>
    <x v="75"/>
    <x v="3"/>
    <s v="W-007"/>
    <x v="4"/>
    <s v="Shampoo 300ml"/>
    <s v="Non-Member"/>
    <n v="5"/>
    <n v="11.95"/>
    <n v="0.19400000000000001"/>
    <n v="4.82"/>
    <s v="No"/>
    <n v="48.16"/>
    <n v="24.06"/>
    <n v="0.49958471760797341"/>
    <s v="Apr-2024"/>
    <s v="Q2-2024"/>
  </r>
  <r>
    <s v="TXN-100085"/>
    <x v="76"/>
    <x v="0"/>
    <s v="N-012"/>
    <x v="0"/>
    <s v="Sparkling Water 12pk"/>
    <s v="Non-Member"/>
    <n v="3"/>
    <n v="20.72"/>
    <n v="5.6000000000000001E-2"/>
    <n v="13.87"/>
    <s v="No"/>
    <n v="58.68"/>
    <n v="17.07"/>
    <n v="0.29089979550102252"/>
    <s v="Jul-2025"/>
    <s v="Q3-2025"/>
  </r>
  <r>
    <s v="TXN-100086"/>
    <x v="77"/>
    <x v="0"/>
    <s v="N-006"/>
    <x v="3"/>
    <s v="LED Desk Lamp"/>
    <s v="Member"/>
    <n v="2"/>
    <n v="15.52"/>
    <n v="3.1E-2"/>
    <n v="6.94"/>
    <s v="No"/>
    <n v="30.08"/>
    <n v="16.2"/>
    <n v="0.53856382978723405"/>
    <s v="Sep-2025"/>
    <s v="Q3-2025"/>
  </r>
  <r>
    <s v="TXN-100087"/>
    <x v="78"/>
    <x v="3"/>
    <s v="W-014"/>
    <x v="3"/>
    <s v="Bath Towel Set"/>
    <s v="Non-Member"/>
    <n v="4"/>
    <n v="86.86"/>
    <n v="0.17399999999999999"/>
    <n v="38.68"/>
    <s v="No"/>
    <n v="286.99"/>
    <n v="132.27000000000001"/>
    <n v="0.46088713892470123"/>
    <s v="Oct-2025"/>
    <s v="Q4-2025"/>
  </r>
  <r>
    <s v="TXN-100088"/>
    <x v="79"/>
    <x v="1"/>
    <s v="S-007"/>
    <x v="1"/>
    <s v="Casual Dress"/>
    <s v="Non-Member"/>
    <n v="4"/>
    <n v="116.37"/>
    <n v="0.13"/>
    <n v="51.26"/>
    <s v="No"/>
    <n v="404.97"/>
    <n v="199.93"/>
    <n v="0.4936908906832605"/>
    <s v="Feb-2024"/>
    <s v="Q1-2024"/>
  </r>
  <r>
    <s v="TXN-100089"/>
    <x v="80"/>
    <x v="3"/>
    <s v="W-008"/>
    <x v="3"/>
    <s v="Storage Bin"/>
    <s v="Member"/>
    <n v="1"/>
    <n v="78.14"/>
    <n v="0.104"/>
    <n v="37.090000000000003"/>
    <s v="No"/>
    <n v="70.010000000000005"/>
    <n v="32.92"/>
    <n v="0.47021854020854165"/>
    <s v="Dec-2024"/>
    <s v="Q4-2024"/>
  </r>
  <r>
    <s v="TXN-100090"/>
    <x v="81"/>
    <x v="3"/>
    <s v="W-004"/>
    <x v="0"/>
    <s v="Sparkling Water 12pk"/>
    <s v="Member"/>
    <n v="1"/>
    <n v="14"/>
    <n v="7.3999999999999996E-2"/>
    <n v="9.9700000000000006"/>
    <s v="No"/>
    <n v="12.96"/>
    <n v="2.99"/>
    <n v="0.23070987654320987"/>
    <s v="Oct-2025"/>
    <s v="Q4-2025"/>
  </r>
  <r>
    <s v="TXN-100091"/>
    <x v="15"/>
    <x v="2"/>
    <s v="E-003"/>
    <x v="3"/>
    <s v="LED Desk Lamp"/>
    <s v="Non-Member"/>
    <n v="2"/>
    <n v="73.83"/>
    <n v="5.8999999999999997E-2"/>
    <n v="29.61"/>
    <s v="Yes"/>
    <n v="138.94999999999999"/>
    <n v="79.73"/>
    <n v="0.57380352644836274"/>
    <s v="Oct-2024"/>
    <s v="Q4-2024"/>
  </r>
  <r>
    <s v="TXN-100092"/>
    <x v="82"/>
    <x v="2"/>
    <s v="E-009"/>
    <x v="2"/>
    <s v="Wireless Earbuds"/>
    <s v="Member"/>
    <n v="1"/>
    <n v="48.54"/>
    <n v="6.7000000000000004E-2"/>
    <n v="36.79"/>
    <s v="No"/>
    <n v="45.29"/>
    <n v="8.5"/>
    <n v="0.18767939942592185"/>
    <s v="Aug-2025"/>
    <s v="Q3-2025"/>
  </r>
  <r>
    <s v="TXN-100093"/>
    <x v="83"/>
    <x v="1"/>
    <s v="S-012"/>
    <x v="3"/>
    <s v="Bath Towel Set"/>
    <s v="Member"/>
    <n v="10"/>
    <n v="45.85"/>
    <n v="0.31"/>
    <n v="16.170000000000002"/>
    <s v="No"/>
    <n v="316.37"/>
    <n v="154.66999999999999"/>
    <n v="0.48888959130132437"/>
    <s v="Aug-2024"/>
    <s v="Q3-2024"/>
  </r>
  <r>
    <s v="TXN-100094"/>
    <x v="84"/>
    <x v="3"/>
    <s v="W-012"/>
    <x v="1"/>
    <s v="Casual Dress"/>
    <s v="Member"/>
    <n v="3"/>
    <n v="53.75"/>
    <n v="0.09"/>
    <n v="25.96"/>
    <s v="No"/>
    <n v="146.74"/>
    <n v="68.86"/>
    <n v="0.46926536731634177"/>
    <s v="May-2024"/>
    <s v="Q2-2024"/>
  </r>
  <r>
    <s v="TXN-100095"/>
    <x v="85"/>
    <x v="2"/>
    <s v="E-006"/>
    <x v="0"/>
    <s v="Olive Oil 500ml"/>
    <s v="Non-Member"/>
    <n v="2"/>
    <n v="9.75"/>
    <n v="6.7000000000000004E-2"/>
    <n v="5.7"/>
    <s v="No"/>
    <n v="18.190000000000001"/>
    <n v="6.79"/>
    <n v="0.37328202308960967"/>
    <s v="Mar-2025"/>
    <s v="Q1-2025"/>
  </r>
  <r>
    <s v="TXN-100096"/>
    <x v="86"/>
    <x v="2"/>
    <s v="E-002"/>
    <x v="0"/>
    <s v="Snack Box"/>
    <s v="Member"/>
    <n v="1"/>
    <n v="7.21"/>
    <n v="0.01"/>
    <n v="4.76"/>
    <s v="No"/>
    <n v="7.14"/>
    <n v="2.38"/>
    <n v="0.33333333333333331"/>
    <s v="Mar-2025"/>
    <s v="Q1-2025"/>
  </r>
  <r>
    <s v="TXN-100097"/>
    <x v="87"/>
    <x v="2"/>
    <s v="E-002"/>
    <x v="4"/>
    <s v="Lipstick"/>
    <s v="Member"/>
    <n v="7"/>
    <n v="19.829999999999998"/>
    <n v="0.11600000000000001"/>
    <n v="6.48"/>
    <s v="Yes"/>
    <n v="122.71"/>
    <n v="77.349999999999994"/>
    <n v="0.63034797490017114"/>
    <s v="Jul-2024"/>
    <s v="Q3-2024"/>
  </r>
  <r>
    <s v="TXN-100098"/>
    <x v="42"/>
    <x v="1"/>
    <s v="S-005"/>
    <x v="2"/>
    <s v="Bluetooth Speaker"/>
    <s v="Member"/>
    <n v="4"/>
    <n v="177.17"/>
    <n v="0.20100000000000001"/>
    <n v="133.69"/>
    <s v="No"/>
    <n v="566.24"/>
    <n v="31.48"/>
    <n v="5.5594800791183951E-2"/>
    <s v="Jan-2025"/>
    <s v="Q1-2025"/>
  </r>
  <r>
    <s v="TXN-100099"/>
    <x v="88"/>
    <x v="3"/>
    <s v="W-002"/>
    <x v="4"/>
    <s v="Perfume 50ml"/>
    <s v="Member"/>
    <n v="7"/>
    <n v="22.79"/>
    <n v="0.11"/>
    <n v="8.4700000000000006"/>
    <s v="Yes"/>
    <n v="141.97999999999999"/>
    <n v="82.69"/>
    <n v="0.58240597267220739"/>
    <s v="Apr-2025"/>
    <s v="Q2-2025"/>
  </r>
  <r>
    <s v="TXN-100100"/>
    <x v="10"/>
    <x v="0"/>
    <s v="N-005"/>
    <x v="4"/>
    <s v="Sunscreen SPF50"/>
    <s v="Non-Member"/>
    <n v="1"/>
    <n v="33.81"/>
    <n v="5.3999999999999999E-2"/>
    <n v="4.26"/>
    <s v="No"/>
    <n v="31.98"/>
    <n v="27.72"/>
    <n v="0.86679174484052524"/>
    <s v="Dec-2024"/>
    <s v="Q4-2024"/>
  </r>
  <r>
    <s v="TXN-100101"/>
    <x v="89"/>
    <x v="0"/>
    <s v="N-003"/>
    <x v="2"/>
    <s v="Power Bank"/>
    <s v="Non-Member"/>
    <n v="7"/>
    <n v="163.22999999999999"/>
    <n v="0"/>
    <n v="33.28"/>
    <s v="No"/>
    <n v="1142.6099999999999"/>
    <n v="909.65"/>
    <n v="0.79611591006555171"/>
    <s v="Dec-2025"/>
    <s v="Q4-2025"/>
  </r>
  <r>
    <s v="TXN-100102"/>
    <x v="90"/>
    <x v="3"/>
    <s v="W-010"/>
    <x v="3"/>
    <s v="Storage Bin"/>
    <s v="Member"/>
    <n v="4"/>
    <n v="28.05"/>
    <n v="8.5999999999999993E-2"/>
    <n v="12.02"/>
    <s v="No"/>
    <n v="102.55"/>
    <n v="54.47"/>
    <n v="0.5311555338859093"/>
    <s v="Oct-2025"/>
    <s v="Q4-2025"/>
  </r>
  <r>
    <s v="TXN-100103"/>
    <x v="91"/>
    <x v="3"/>
    <s v="W-005"/>
    <x v="4"/>
    <s v="Sunscreen SPF50"/>
    <s v="Non-Member"/>
    <n v="1"/>
    <n v="23.88"/>
    <n v="8.8999999999999996E-2"/>
    <n v="9.39"/>
    <s v="No"/>
    <n v="21.75"/>
    <n v="12.36"/>
    <n v="0.56827586206896552"/>
    <s v="Mar-2025"/>
    <s v="Q1-2025"/>
  </r>
  <r>
    <s v="TXN-100104"/>
    <x v="92"/>
    <x v="0"/>
    <s v="N-013"/>
    <x v="2"/>
    <s v="Wireless Earbuds"/>
    <s v="Member"/>
    <n v="1"/>
    <n v="97.78"/>
    <n v="0.09"/>
    <n v="64.75"/>
    <s v="No"/>
    <n v="88.98"/>
    <n v="24.23"/>
    <n v="0.27230838390649581"/>
    <s v="Jun-2025"/>
    <s v="Q2-2025"/>
  </r>
  <r>
    <s v="TXN-100105"/>
    <x v="17"/>
    <x v="0"/>
    <s v="N-003"/>
    <x v="2"/>
    <s v="Laptop Stand"/>
    <s v="Member"/>
    <n v="4"/>
    <n v="214.58"/>
    <n v="9.2999999999999999E-2"/>
    <n v="154.6"/>
    <s v="No"/>
    <n v="778.5"/>
    <n v="160.1"/>
    <n v="0.2056518946692357"/>
    <s v="Jun-2024"/>
    <s v="Q2-2024"/>
  </r>
  <r>
    <s v="TXN-100106"/>
    <x v="93"/>
    <x v="2"/>
    <s v="E-012"/>
    <x v="2"/>
    <s v="Laptop Stand"/>
    <s v="Non-Member"/>
    <n v="1"/>
    <n v="89.19"/>
    <n v="0.106"/>
    <n v="61.51"/>
    <s v="No"/>
    <n v="79.739999999999995"/>
    <n v="18.23"/>
    <n v="0.22861800852771511"/>
    <s v="Dec-2025"/>
    <s v="Q4-2025"/>
  </r>
  <r>
    <s v="TXN-100107"/>
    <x v="49"/>
    <x v="1"/>
    <s v="S-007"/>
    <x v="2"/>
    <s v="Wireless Earbuds"/>
    <s v="Non-Member"/>
    <n v="1"/>
    <n v="203.1"/>
    <n v="0.14199999999999999"/>
    <n v="159.69"/>
    <s v="No"/>
    <n v="174.26"/>
    <n v="14.57"/>
    <n v="8.3610696660162978E-2"/>
    <s v="Apr-2025"/>
    <s v="Q2-2025"/>
  </r>
  <r>
    <s v="TXN-100108"/>
    <x v="94"/>
    <x v="0"/>
    <s v="N-001"/>
    <x v="2"/>
    <s v="Smart Watch"/>
    <s v="Non-Member"/>
    <n v="3"/>
    <n v="188.64"/>
    <n v="5.0999999999999997E-2"/>
    <n v="145.94"/>
    <s v="No"/>
    <n v="537.05999999999995"/>
    <n v="99.24"/>
    <n v="0.18478382303653224"/>
    <s v="May-2025"/>
    <s v="Q2-2025"/>
  </r>
  <r>
    <s v="TXN-100109"/>
    <x v="95"/>
    <x v="3"/>
    <s v="W-002"/>
    <x v="3"/>
    <s v="LED Desk Lamp"/>
    <s v="Member"/>
    <n v="1"/>
    <n v="65.98"/>
    <n v="7.8E-2"/>
    <n v="32.42"/>
    <s v="No"/>
    <n v="60.83"/>
    <n v="28.41"/>
    <n v="0.46703928982409998"/>
    <s v="Oct-2024"/>
    <s v="Q4-2024"/>
  </r>
  <r>
    <s v="TXN-100110"/>
    <x v="96"/>
    <x v="3"/>
    <s v="W-008"/>
    <x v="2"/>
    <s v="Bluetooth Speaker"/>
    <s v="Non-Member"/>
    <n v="2"/>
    <n v="269.58999999999997"/>
    <n v="0.111"/>
    <n v="204.94"/>
    <s v="No"/>
    <n v="479.33"/>
    <n v="69.45"/>
    <n v="0.14488974193144599"/>
    <s v="Jun-2025"/>
    <s v="Q2-2025"/>
  </r>
  <r>
    <s v="TXN-100111"/>
    <x v="97"/>
    <x v="0"/>
    <s v="N-002"/>
    <x v="1"/>
    <s v="Casual Dress"/>
    <s v="Non-Member"/>
    <n v="5"/>
    <n v="76.650000000000006"/>
    <n v="9.9000000000000005E-2"/>
    <n v="30.9"/>
    <s v="No"/>
    <n v="345.31"/>
    <n v="190.81"/>
    <n v="0.55257594625119455"/>
    <s v="Jul-2024"/>
    <s v="Q3-2024"/>
  </r>
  <r>
    <s v="TXN-100112"/>
    <x v="98"/>
    <x v="2"/>
    <s v="E-010"/>
    <x v="2"/>
    <s v="Wireless Earbuds"/>
    <s v="Non-Member"/>
    <n v="4"/>
    <n v="154.38999999999999"/>
    <n v="0.10100000000000001"/>
    <n v="115.44"/>
    <s v="No"/>
    <n v="555.19000000000005"/>
    <n v="93.43"/>
    <n v="0.16828473135323041"/>
    <s v="Feb-2025"/>
    <s v="Q1-2025"/>
  </r>
  <r>
    <s v="TXN-100113"/>
    <x v="99"/>
    <x v="1"/>
    <s v="S-010"/>
    <x v="1"/>
    <s v="Running Shoes"/>
    <s v="Member"/>
    <n v="6"/>
    <n v="116.75"/>
    <n v="0.217"/>
    <n v="54.93"/>
    <s v="No"/>
    <n v="548.49"/>
    <n v="218.91"/>
    <n v="0.39911393097412895"/>
    <s v="Oct-2025"/>
    <s v="Q4-2025"/>
  </r>
  <r>
    <s v="TXN-100114"/>
    <x v="100"/>
    <x v="2"/>
    <s v="E-011"/>
    <x v="2"/>
    <s v="Wireless Earbuds"/>
    <s v="Member"/>
    <n v="2"/>
    <n v="115.7"/>
    <n v="5.8000000000000003E-2"/>
    <n v="87.24"/>
    <s v="No"/>
    <n v="217.98"/>
    <n v="43.5"/>
    <n v="0.19955959262317643"/>
    <s v="Feb-2025"/>
    <s v="Q1-2025"/>
  </r>
  <r>
    <s v="TXN-100115"/>
    <x v="101"/>
    <x v="3"/>
    <s v="W-014"/>
    <x v="0"/>
    <s v="Organic Coffee 12oz"/>
    <s v="Member"/>
    <n v="1"/>
    <n v="13.01"/>
    <n v="0.152"/>
    <n v="7.77"/>
    <s v="No"/>
    <n v="11.03"/>
    <n v="3.26"/>
    <n v="0.29555757026291929"/>
    <s v="Aug-2024"/>
    <s v="Q3-2024"/>
  </r>
  <r>
    <s v="TXN-100116"/>
    <x v="102"/>
    <x v="3"/>
    <s v="Unknown"/>
    <x v="3"/>
    <s v="Throw Pillow"/>
    <s v="Member"/>
    <n v="6"/>
    <n v="62.61"/>
    <n v="8.4000000000000005E-2"/>
    <n v="27.01"/>
    <s v="No"/>
    <n v="344.1"/>
    <n v="182.04"/>
    <n v="0.52903225806451604"/>
    <s v="Mar-2025"/>
    <s v="Q1-2025"/>
  </r>
  <r>
    <s v="TXN-100117"/>
    <x v="103"/>
    <x v="1"/>
    <s v="S-009"/>
    <x v="1"/>
    <s v="Running Shoes"/>
    <s v="Member"/>
    <n v="8"/>
    <n v="71.14"/>
    <n v="0.184"/>
    <n v="41.46"/>
    <s v="No"/>
    <n v="464.4"/>
    <n v="132.72"/>
    <n v="0.28578811369509044"/>
    <s v="Sep-2025"/>
    <s v="Q3-2025"/>
  </r>
  <r>
    <s v="TXN-100118"/>
    <x v="28"/>
    <x v="1"/>
    <s v="S-015"/>
    <x v="1"/>
    <s v="Running Shoes"/>
    <s v="Non-Member"/>
    <n v="2"/>
    <n v="27.75"/>
    <n v="0.14000000000000001"/>
    <n v="15.15"/>
    <s v="Yes"/>
    <n v="47.73"/>
    <n v="17.43"/>
    <n v="0.36517913262099311"/>
    <s v="Oct-2025"/>
    <s v="Q4-2025"/>
  </r>
  <r>
    <s v="TXN-100119"/>
    <x v="64"/>
    <x v="1"/>
    <s v="S-012"/>
    <x v="2"/>
    <s v="Power Bank"/>
    <s v="Non-Member"/>
    <n v="3"/>
    <n v="137.19999999999999"/>
    <n v="0.29899999999999999"/>
    <n v="93.8"/>
    <s v="No"/>
    <n v="288.52999999999997"/>
    <n v="7.13"/>
    <n v="2.4711468478147855E-2"/>
    <s v="Dec-2024"/>
    <s v="Q4-2024"/>
  </r>
  <r>
    <s v="TXN-100120"/>
    <x v="104"/>
    <x v="0"/>
    <s v="N-008"/>
    <x v="4"/>
    <s v="Shampoo 300ml"/>
    <s v="Member"/>
    <n v="3"/>
    <n v="33.92"/>
    <n v="0.105"/>
    <n v="13.82"/>
    <s v="No"/>
    <n v="91.08"/>
    <n v="49.62"/>
    <n v="0.54479578392621875"/>
    <s v="Jan-2025"/>
    <s v="Q1-2025"/>
  </r>
  <r>
    <s v="TXN-100121"/>
    <x v="105"/>
    <x v="2"/>
    <s v="E-007"/>
    <x v="4"/>
    <s v="Sunscreen SPF50"/>
    <s v="Member"/>
    <n v="1"/>
    <n v="20.67"/>
    <n v="0.13900000000000001"/>
    <n v="7.91"/>
    <s v="No"/>
    <n v="17.8"/>
    <n v="9.89"/>
    <n v="0.55561797752808995"/>
    <s v="Apr-2025"/>
    <s v="Q2-2025"/>
  </r>
  <r>
    <s v="TXN-100122"/>
    <x v="106"/>
    <x v="1"/>
    <s v="S-014"/>
    <x v="2"/>
    <s v="Laptop Stand"/>
    <s v="Member"/>
    <n v="2"/>
    <n v="118.47"/>
    <n v="0.27100000000000002"/>
    <n v="91"/>
    <s v="No"/>
    <n v="172.73"/>
    <n v="-9.27"/>
    <n v="-5.3667573669889425E-2"/>
    <s v="Oct-2025"/>
    <s v="Q4-2025"/>
  </r>
  <r>
    <s v="TXN-100123"/>
    <x v="107"/>
    <x v="0"/>
    <s v="N-005"/>
    <x v="0"/>
    <s v="Sparkling Water 12pk"/>
    <s v="Non-Member"/>
    <n v="1"/>
    <n v="15.76"/>
    <n v="6.0999999999999999E-2"/>
    <n v="10.23"/>
    <s v="No"/>
    <n v="14.8"/>
    <n v="4.57"/>
    <n v="0.30878378378378379"/>
    <s v="Jan-2025"/>
    <s v="Q1-2025"/>
  </r>
  <r>
    <s v="TXN-100124"/>
    <x v="108"/>
    <x v="3"/>
    <s v="W-009"/>
    <x v="3"/>
    <s v="LED Desk Lamp"/>
    <s v="Member"/>
    <n v="2"/>
    <n v="54.15"/>
    <n v="0.04"/>
    <n v="23.37"/>
    <s v="No"/>
    <n v="103.97"/>
    <n v="57.23"/>
    <n v="0.55044724439742232"/>
    <s v="Mar-2025"/>
    <s v="Q1-2025"/>
  </r>
  <r>
    <s v="TXN-100125"/>
    <x v="109"/>
    <x v="2"/>
    <s v="E-014"/>
    <x v="2"/>
    <s v="Wireless Earbuds"/>
    <s v="Non-Member"/>
    <n v="2"/>
    <n v="182.24"/>
    <n v="9.0999999999999998E-2"/>
    <n v="124.84"/>
    <s v="No"/>
    <n v="331.31"/>
    <n v="81.63"/>
    <n v="0.24638556035133258"/>
    <s v="Jul-2024"/>
    <s v="Q3-2024"/>
  </r>
  <r>
    <s v="TXN-100126"/>
    <x v="110"/>
    <x v="0"/>
    <s v="N-006"/>
    <x v="0"/>
    <s v="Granola Pack"/>
    <s v="Non-Member"/>
    <n v="6"/>
    <n v="17.600000000000001"/>
    <n v="0.17199999999999999"/>
    <n v="11.85"/>
    <s v="No"/>
    <n v="87.44"/>
    <n v="16.34"/>
    <n v="0.18687099725526074"/>
    <s v="Nov-2025"/>
    <s v="Q4-2025"/>
  </r>
  <r>
    <s v="TXN-100127"/>
    <x v="111"/>
    <x v="3"/>
    <s v="W-001"/>
    <x v="2"/>
    <s v="Power Bank"/>
    <s v="Non-Member"/>
    <n v="5"/>
    <n v="116.3"/>
    <n v="0.105"/>
    <n v="77.349999999999994"/>
    <s v="No"/>
    <n v="520.44000000000005"/>
    <n v="133.69"/>
    <n v="0.25687879486588266"/>
    <s v="Jan-2025"/>
    <s v="Q1-2025"/>
  </r>
  <r>
    <s v="TXN-100128"/>
    <x v="13"/>
    <x v="0"/>
    <s v="N-009"/>
    <x v="4"/>
    <s v="Face Moisturizer"/>
    <s v="Non-Member"/>
    <n v="2"/>
    <n v="45.57"/>
    <n v="8.6999999999999994E-2"/>
    <n v="16.47"/>
    <s v="No"/>
    <n v="83.21"/>
    <n v="50.27"/>
    <n v="0.60413411849537324"/>
    <s v="May-2025"/>
    <s v="Q2-2025"/>
  </r>
  <r>
    <s v="TXN-100129"/>
    <x v="73"/>
    <x v="1"/>
    <s v="S-002"/>
    <x v="3"/>
    <s v="LED Desk Lamp"/>
    <s v="Non-Member"/>
    <n v="3"/>
    <n v="37.08"/>
    <n v="0.224"/>
    <n v="16.829999999999998"/>
    <s v="No"/>
    <n v="86.32"/>
    <n v="35.83"/>
    <n v="0.41508341056533826"/>
    <s v="Jul-2025"/>
    <s v="Q3-2025"/>
  </r>
  <r>
    <s v="TXN-100130"/>
    <x v="112"/>
    <x v="2"/>
    <s v="E-014"/>
    <x v="0"/>
    <s v="Sparkling Water 12pk"/>
    <s v="Non-Member"/>
    <n v="4"/>
    <n v="11.36"/>
    <n v="0.159"/>
    <n v="6.79"/>
    <s v="Unknown"/>
    <n v="38.22"/>
    <n v="11.06"/>
    <n v="0.2893772893772894"/>
    <s v="Sep-2024"/>
    <s v="Q3-2024"/>
  </r>
  <r>
    <s v="TXN-100131"/>
    <x v="113"/>
    <x v="3"/>
    <s v="W-014"/>
    <x v="3"/>
    <s v="Storage Bin"/>
    <s v="Non-Member"/>
    <n v="2"/>
    <n v="15.47"/>
    <n v="0.09"/>
    <n v="6.88"/>
    <s v="No"/>
    <n v="28.16"/>
    <n v="14.4"/>
    <n v="0.51136363636363635"/>
    <s v="May-2025"/>
    <s v="Q2-2025"/>
  </r>
  <r>
    <s v="TXN-100132"/>
    <x v="68"/>
    <x v="1"/>
    <s v="S-012"/>
    <x v="2"/>
    <s v="Bluetooth Speaker"/>
    <s v="Member"/>
    <n v="2"/>
    <n v="234.1"/>
    <n v="0.25"/>
    <n v="176.88"/>
    <s v="Yes"/>
    <n v="351.15"/>
    <n v="-2.61"/>
    <n v="-7.4327210593763352E-3"/>
    <s v="Aug-2025"/>
    <s v="Q3-2025"/>
  </r>
  <r>
    <s v="TXN-100133"/>
    <x v="114"/>
    <x v="1"/>
    <s v="S-012"/>
    <x v="1"/>
    <s v="Men's T-Shirt"/>
    <s v="Member"/>
    <n v="1"/>
    <n v="19.829999999999998"/>
    <n v="4.3999999999999997E-2"/>
    <n v="10.3"/>
    <s v="No"/>
    <n v="18.96"/>
    <n v="8.66"/>
    <n v="0.45675105485232065"/>
    <s v="Sep-2025"/>
    <s v="Q3-2025"/>
  </r>
  <r>
    <s v="TXN-100134"/>
    <x v="115"/>
    <x v="2"/>
    <s v="E-007"/>
    <x v="2"/>
    <s v="Power Bank"/>
    <s v="Member"/>
    <n v="1"/>
    <n v="138.31"/>
    <n v="0.124"/>
    <n v="104.05"/>
    <s v="No"/>
    <n v="121.16"/>
    <n v="17.11"/>
    <n v="0.14121822383624957"/>
    <s v="Jul-2024"/>
    <s v="Q3-2024"/>
  </r>
  <r>
    <s v="TXN-100135"/>
    <x v="116"/>
    <x v="1"/>
    <s v="S-002"/>
    <x v="3"/>
    <s v="Bath Towel Set"/>
    <s v="Non-Member"/>
    <n v="1"/>
    <n v="59.58"/>
    <n v="0.20100000000000001"/>
    <n v="23.01"/>
    <s v="No"/>
    <n v="47.6"/>
    <n v="24.59"/>
    <n v="0.51659663865546213"/>
    <s v="Jul-2025"/>
    <s v="Q3-2025"/>
  </r>
  <r>
    <s v="TXN-100136"/>
    <x v="71"/>
    <x v="1"/>
    <s v="S-004"/>
    <x v="1"/>
    <s v="Winter Jacket"/>
    <s v="Member"/>
    <n v="10"/>
    <n v="85.02"/>
    <n v="0.247"/>
    <n v="45.47"/>
    <s v="No"/>
    <n v="640.20000000000005"/>
    <n v="185.5"/>
    <n v="0.28975320212433614"/>
    <m/>
    <m/>
  </r>
  <r>
    <s v="TXN-100137"/>
    <x v="117"/>
    <x v="2"/>
    <s v="E-011"/>
    <x v="3"/>
    <s v="Throw Pillow"/>
    <s v="Non-Member"/>
    <n v="8"/>
    <n v="45.34"/>
    <n v="0.09"/>
    <n v="18.22"/>
    <s v="No"/>
    <n v="330.08"/>
    <n v="184.32"/>
    <n v="0.5584100824042656"/>
    <s v="Feb-2025"/>
    <s v="Q1-2025"/>
  </r>
  <r>
    <s v="TXN-100138"/>
    <x v="118"/>
    <x v="3"/>
    <s v="W-012"/>
    <x v="2"/>
    <s v="Smart Watch"/>
    <s v="Member"/>
    <n v="20"/>
    <n v="79.78"/>
    <n v="8.5999999999999993E-2"/>
    <n v="56.46"/>
    <s v="No"/>
    <n v="1458.38"/>
    <n v="329.18"/>
    <n v="0.22571620565284767"/>
    <s v="Sep-2025"/>
    <s v="Q3-2025"/>
  </r>
  <r>
    <s v="TXN-100139"/>
    <x v="119"/>
    <x v="1"/>
    <s v="S-007"/>
    <x v="3"/>
    <s v="Storage Bin"/>
    <s v="Member"/>
    <n v="1"/>
    <n v="33.67"/>
    <n v="0.184"/>
    <n v="15.32"/>
    <s v="No"/>
    <n v="27.47"/>
    <n v="12.15"/>
    <n v="0.44230069166363306"/>
    <s v="Mar-2025"/>
    <s v="Q1-2025"/>
  </r>
  <r>
    <s v="TXN-100140"/>
    <x v="120"/>
    <x v="3"/>
    <s v="W-005"/>
    <x v="2"/>
    <s v="Bluetooth Speaker"/>
    <s v="Non-Member"/>
    <n v="4"/>
    <n v="275.42"/>
    <n v="3.2000000000000001E-2"/>
    <n v="209.81"/>
    <s v="No"/>
    <n v="1066.43"/>
    <n v="227.19"/>
    <n v="0.2130378927824611"/>
    <s v="Feb-2024"/>
    <s v="Q1-2024"/>
  </r>
  <r>
    <s v="TXN-100141"/>
    <x v="121"/>
    <x v="2"/>
    <s v="E-013"/>
    <x v="0"/>
    <s v="Sparkling Water 12pk"/>
    <s v="Member"/>
    <n v="1"/>
    <n v="20.64"/>
    <n v="6.9000000000000006E-2"/>
    <n v="12.03"/>
    <s v="No"/>
    <n v="19.22"/>
    <n v="7.19"/>
    <n v="0.37408949011446413"/>
    <s v="Apr-2025"/>
    <s v="Q2-2025"/>
  </r>
  <r>
    <s v="TXN-100142"/>
    <x v="122"/>
    <x v="2"/>
    <s v="E-011"/>
    <x v="0"/>
    <s v="Snack Box"/>
    <s v="Non-Member"/>
    <n v="1"/>
    <n v="16.82"/>
    <n v="0.03"/>
    <n v="11.53"/>
    <s v="No"/>
    <n v="16.32"/>
    <n v="4.79"/>
    <n v="0.29350490196078433"/>
    <s v="May-2025"/>
    <s v="Q2-2025"/>
  </r>
  <r>
    <s v="TXN-100143"/>
    <x v="123"/>
    <x v="2"/>
    <s v="E-013"/>
    <x v="1"/>
    <s v="Casual Dress"/>
    <s v="Non-Member"/>
    <n v="5"/>
    <n v="53.31"/>
    <n v="0.15"/>
    <n v="22.37"/>
    <s v="No"/>
    <n v="226.57"/>
    <n v="114.72"/>
    <n v="0.50633358343999646"/>
    <s v="Jun-2025"/>
    <s v="Q2-2025"/>
  </r>
  <r>
    <s v="TXN-100144"/>
    <x v="124"/>
    <x v="2"/>
    <s v="E-012"/>
    <x v="1"/>
    <s v="Women's Jeans"/>
    <s v="Non-Member"/>
    <n v="1"/>
    <n v="28.88"/>
    <n v="0.125"/>
    <n v="13.89"/>
    <s v="No"/>
    <n v="25.27"/>
    <n v="11.38"/>
    <n v="0.45033636723387421"/>
    <s v="Jul-2025"/>
    <s v="Q3-2025"/>
  </r>
  <r>
    <s v="TXN-100145"/>
    <x v="125"/>
    <x v="2"/>
    <s v="E-014"/>
    <x v="2"/>
    <s v="Laptop Stand"/>
    <s v="Non-Member"/>
    <n v="4"/>
    <n v="106.16"/>
    <n v="0"/>
    <n v="82.86"/>
    <s v="No"/>
    <n v="424.64"/>
    <n v="93.2"/>
    <n v="0.21948003014318013"/>
    <s v="Dec-2024"/>
    <s v="Q4-2024"/>
  </r>
  <r>
    <s v="TXN-100146"/>
    <x v="126"/>
    <x v="3"/>
    <s v="W-002"/>
    <x v="2"/>
    <s v="Wireless Earbuds"/>
    <s v="Non-Member"/>
    <n v="2"/>
    <n v="261.54000000000002"/>
    <n v="0.106"/>
    <n v="198.41"/>
    <s v="Unknown"/>
    <n v="467.63"/>
    <n v="70.81"/>
    <n v="0.15142313367405855"/>
    <s v="Aug-2025"/>
    <s v="Q3-2025"/>
  </r>
  <r>
    <s v="TXN-100147"/>
    <x v="127"/>
    <x v="2"/>
    <s v="E-002"/>
    <x v="0"/>
    <s v="Organic Coffee 12oz"/>
    <s v="Member"/>
    <n v="4"/>
    <n v="8.82"/>
    <n v="8.2000000000000003E-2"/>
    <n v="5.01"/>
    <s v="No"/>
    <n v="32.39"/>
    <n v="12.35"/>
    <n v="0.38129052176597711"/>
    <s v="Jun-2024"/>
    <s v="Q2-2024"/>
  </r>
  <r>
    <s v="TXN-100148"/>
    <x v="63"/>
    <x v="2"/>
    <s v="E-010"/>
    <x v="1"/>
    <s v="Winter Jacket"/>
    <s v="Member"/>
    <n v="1"/>
    <n v="26.38"/>
    <n v="5.6000000000000001E-2"/>
    <n v="11.48"/>
    <s v="No"/>
    <n v="24.9"/>
    <n v="13.42"/>
    <n v="0.53895582329317271"/>
    <s v="Jun-2025"/>
    <s v="Q2-2025"/>
  </r>
  <r>
    <s v="TXN-100149"/>
    <x v="128"/>
    <x v="2"/>
    <s v="E-015"/>
    <x v="3"/>
    <s v="Throw Pillow"/>
    <s v="Non-Member"/>
    <n v="6"/>
    <n v="60.83"/>
    <n v="0.13400000000000001"/>
    <n v="25.53"/>
    <s v="No"/>
    <n v="316.07"/>
    <n v="162.88999999999999"/>
    <n v="0.51536052140348654"/>
    <s v="Aug-2025"/>
    <s v="Q3-2025"/>
  </r>
  <r>
    <s v="TXN-100150"/>
    <x v="64"/>
    <x v="3"/>
    <s v="W-002"/>
    <x v="2"/>
    <s v="Bluetooth Speaker"/>
    <s v="Non-Member"/>
    <n v="1"/>
    <n v="160.47"/>
    <n v="0.154"/>
    <n v="106.64"/>
    <s v="No"/>
    <n v="135.76"/>
    <n v="29.12"/>
    <n v="0.21449616971125518"/>
    <s v="Dec-2024"/>
    <s v="Q4-2024"/>
  </r>
  <r>
    <s v="TXN-100151"/>
    <x v="129"/>
    <x v="1"/>
    <s v="S-007"/>
    <x v="3"/>
    <s v="Storage Bin"/>
    <s v="Member"/>
    <n v="4"/>
    <n v="43.53"/>
    <n v="0.218"/>
    <n v="20.079999999999998"/>
    <s v="No"/>
    <n v="136.16"/>
    <n v="55.84"/>
    <n v="0.41010575793184495"/>
    <s v="Jun-2025"/>
    <s v="Q2-2025"/>
  </r>
  <r>
    <s v="TXN-100152"/>
    <x v="130"/>
    <x v="3"/>
    <s v="W-011"/>
    <x v="2"/>
    <s v="Laptop Stand"/>
    <s v="Member"/>
    <n v="2"/>
    <n v="194.3"/>
    <n v="2.4E-2"/>
    <n v="153.66"/>
    <s v="No"/>
    <n v="379.27"/>
    <n v="71.95"/>
    <n v="0.18970654151396105"/>
    <s v="Apr-2025"/>
    <s v="Q2-2025"/>
  </r>
  <r>
    <s v="TXN-100153"/>
    <x v="131"/>
    <x v="2"/>
    <s v="E-004"/>
    <x v="3"/>
    <s v="Ceramic Mug Set"/>
    <s v="Non-Member"/>
    <n v="3"/>
    <n v="78.44"/>
    <n v="0.104"/>
    <n v="21.19"/>
    <s v="No"/>
    <n v="210.85"/>
    <n v="147.28"/>
    <n v="0.69850604695281004"/>
    <s v="Apr-2024"/>
    <s v="Q2-2024"/>
  </r>
  <r>
    <s v="TXN-100154"/>
    <x v="132"/>
    <x v="2"/>
    <s v="E-001"/>
    <x v="1"/>
    <s v="Women's Jeans"/>
    <s v="Non-Member"/>
    <n v="1"/>
    <n v="116.66"/>
    <n v="5.8999999999999997E-2"/>
    <n v="63.27"/>
    <s v="No"/>
    <n v="109.78"/>
    <n v="46.51"/>
    <n v="0.42366551284386955"/>
    <s v="Oct-2025"/>
    <s v="Q4-2025"/>
  </r>
  <r>
    <s v="TXN-100155"/>
    <x v="18"/>
    <x v="0"/>
    <s v="N-011"/>
    <x v="2"/>
    <s v="Power Bank"/>
    <s v="Member"/>
    <n v="2"/>
    <n v="292.05"/>
    <n v="0.184"/>
    <n v="192.05"/>
    <s v="No"/>
    <n v="476.63"/>
    <n v="92.53"/>
    <n v="0.19413381448922645"/>
    <s v="Apr-2025"/>
    <s v="Q2-2025"/>
  </r>
  <r>
    <s v="TXN-100156"/>
    <x v="133"/>
    <x v="1"/>
    <s v="S-013"/>
    <x v="3"/>
    <s v="Throw Pillow"/>
    <s v="Non-Member"/>
    <n v="3"/>
    <n v="76.39"/>
    <n v="0.217"/>
    <n v="33.090000000000003"/>
    <s v="No"/>
    <n v="179.44"/>
    <n v="80.17"/>
    <n v="0.44677886758805174"/>
    <s v="Jun-2025"/>
    <s v="Q2-2025"/>
  </r>
  <r>
    <s v="TXN-100157"/>
    <x v="134"/>
    <x v="1"/>
    <s v="S-006"/>
    <x v="0"/>
    <s v="Sparkling Water 12pk"/>
    <s v="Member"/>
    <n v="6"/>
    <n v="3.06"/>
    <n v="0.248"/>
    <n v="2.08"/>
    <s v="No"/>
    <n v="13.81"/>
    <n v="1.33"/>
    <n v="9.6307023895727734E-2"/>
    <s v="Jul-2025"/>
    <s v="Q3-2025"/>
  </r>
  <r>
    <s v="TXN-100158"/>
    <x v="135"/>
    <x v="1"/>
    <s v="S-009"/>
    <x v="2"/>
    <s v="Wireless Earbuds"/>
    <s v="Member"/>
    <n v="7"/>
    <n v="55.23"/>
    <n v="0.13700000000000001"/>
    <n v="43.08"/>
    <s v="No"/>
    <n v="333.64"/>
    <n v="32.08"/>
    <n v="9.6151540582663952E-2"/>
    <s v="Oct-2025"/>
    <s v="Q4-2025"/>
  </r>
  <r>
    <s v="TXN-100159"/>
    <x v="136"/>
    <x v="2"/>
    <s v="E-013"/>
    <x v="0"/>
    <s v="Sparkling Water 12pk"/>
    <s v="Member"/>
    <n v="6"/>
    <n v="10.119999999999999"/>
    <n v="0.105"/>
    <n v="5.83"/>
    <s v="No"/>
    <n v="54.34"/>
    <n v="19.36"/>
    <n v="0.35627530364372467"/>
    <s v="May-2024"/>
    <s v="Q2-2024"/>
  </r>
  <r>
    <s v="TXN-100160"/>
    <x v="137"/>
    <x v="3"/>
    <s v="W-009"/>
    <x v="2"/>
    <s v="Bluetooth Speaker"/>
    <s v="Member"/>
    <n v="7"/>
    <n v="169.77"/>
    <n v="0.13900000000000001"/>
    <n v="119.58"/>
    <s v="No"/>
    <n v="1023.2"/>
    <n v="186.14"/>
    <n v="0.1819194683346364"/>
    <s v="Oct-2025"/>
    <s v="Q4-2025"/>
  </r>
  <r>
    <s v="TXN-100161"/>
    <x v="138"/>
    <x v="0"/>
    <s v="N-008"/>
    <x v="3"/>
    <s v="Storage Bin"/>
    <s v="Member"/>
    <n v="3"/>
    <n v="72.66"/>
    <n v="9.6000000000000002E-2"/>
    <n v="34.880000000000003"/>
    <s v="No"/>
    <n v="197.05"/>
    <n v="92.41"/>
    <n v="0.46896726719106824"/>
    <s v="Nov-2025"/>
    <s v="Q4-2025"/>
  </r>
  <r>
    <s v="TXN-100162"/>
    <x v="139"/>
    <x v="3"/>
    <s v="Unknown"/>
    <x v="4"/>
    <s v="Face Moisturizer"/>
    <s v="Member"/>
    <n v="7"/>
    <n v="59.93"/>
    <n v="1.9E-2"/>
    <n v="25.6"/>
    <s v="No"/>
    <n v="411.54"/>
    <n v="232.34"/>
    <n v="0.56456237546775523"/>
    <s v="Jul-2025"/>
    <s v="Q3-2025"/>
  </r>
  <r>
    <s v="TXN-100163"/>
    <x v="140"/>
    <x v="0"/>
    <s v="N-008"/>
    <x v="0"/>
    <s v="Granola Pack"/>
    <s v="Unknown"/>
    <n v="2"/>
    <n v="4.62"/>
    <n v="8.1000000000000003E-2"/>
    <n v="2.6"/>
    <s v="No"/>
    <n v="8.49"/>
    <n v="3.29"/>
    <n v="0.38751472320376912"/>
    <s v="Aug-2024"/>
    <s v="Q3-2024"/>
  </r>
  <r>
    <s v="TXN-100164"/>
    <x v="141"/>
    <x v="0"/>
    <s v="N-003"/>
    <x v="2"/>
    <s v="Power Bank"/>
    <s v="Member"/>
    <n v="1"/>
    <n v="114.43"/>
    <n v="1.4E-2"/>
    <n v="91.45"/>
    <s v="No"/>
    <n v="112.83"/>
    <n v="21.38"/>
    <n v="0.18948861118496854"/>
    <s v="Nov-2025"/>
    <s v="Q4-2025"/>
  </r>
  <r>
    <s v="TXN-100165"/>
    <x v="142"/>
    <x v="3"/>
    <s v="W-009"/>
    <x v="3"/>
    <s v="Throw Pillow"/>
    <s v="Non-Member"/>
    <n v="6"/>
    <n v="73.45"/>
    <n v="6.4000000000000001E-2"/>
    <n v="26.97"/>
    <s v="No"/>
    <n v="412.5"/>
    <n v="250.68"/>
    <n v="0.60770909090909098"/>
    <s v="May-2025"/>
    <s v="Q2-2025"/>
  </r>
  <r>
    <s v="TXN-100166"/>
    <x v="143"/>
    <x v="1"/>
    <s v="S-007"/>
    <x v="1"/>
    <s v="Women's Jeans"/>
    <s v="Member"/>
    <n v="8"/>
    <n v="58.45"/>
    <n v="0.26500000000000001"/>
    <n v="30.63"/>
    <s v="No"/>
    <n v="343.69"/>
    <n v="98.65"/>
    <n v="0.28703191829846664"/>
    <s v="Sep-2025"/>
    <s v="Q3-2025"/>
  </r>
  <r>
    <s v="TXN-100167"/>
    <x v="94"/>
    <x v="0"/>
    <s v="N-006"/>
    <x v="1"/>
    <s v="Winter Jacket"/>
    <s v="Non-Member"/>
    <n v="1"/>
    <n v="54.3"/>
    <n v="6.6000000000000003E-2"/>
    <n v="22.96"/>
    <s v="No"/>
    <n v="50.72"/>
    <n v="27.76"/>
    <n v="0.54731861198738174"/>
    <s v="May-2025"/>
    <s v="Q2-2025"/>
  </r>
  <r>
    <s v="TXN-100168"/>
    <x v="56"/>
    <x v="0"/>
    <s v="N-002"/>
    <x v="4"/>
    <s v="Face Moisturizer"/>
    <s v="Member"/>
    <n v="6"/>
    <n v="30.46"/>
    <n v="1E-3"/>
    <n v="12.54"/>
    <s v="No"/>
    <n v="182.58"/>
    <n v="107.34"/>
    <n v="0.58790667104830752"/>
    <s v="Jun-2025"/>
    <s v="Q2-2025"/>
  </r>
  <r>
    <s v="TXN-100169"/>
    <x v="144"/>
    <x v="1"/>
    <s v="S-009"/>
    <x v="2"/>
    <s v="Power Bank"/>
    <s v="Non-Member"/>
    <n v="4"/>
    <n v="209.25"/>
    <n v="0.113"/>
    <n v="148.91"/>
    <s v="No"/>
    <n v="742.42"/>
    <n v="146.78"/>
    <n v="0.19770480321112041"/>
    <s v="Dec-2024"/>
    <s v="Q4-2024"/>
  </r>
  <r>
    <s v="TXN-100170"/>
    <x v="145"/>
    <x v="3"/>
    <s v="W-014"/>
    <x v="4"/>
    <s v="Face Moisturizer"/>
    <s v="Member"/>
    <n v="8"/>
    <n v="58.36"/>
    <n v="8.5999999999999993E-2"/>
    <n v="22.76"/>
    <s v="No"/>
    <n v="426.73"/>
    <n v="244.65"/>
    <n v="0.57331333630164272"/>
    <s v="Apr-2025"/>
    <s v="Q2-2025"/>
  </r>
  <r>
    <s v="TXN-100171"/>
    <x v="146"/>
    <x v="1"/>
    <s v="S-003"/>
    <x v="0"/>
    <s v="Snack Box"/>
    <s v="Non-Member"/>
    <n v="1"/>
    <n v="21.64"/>
    <n v="0.12"/>
    <n v="13.04"/>
    <s v="No"/>
    <n v="19.04"/>
    <n v="6"/>
    <n v="0.31512605042016806"/>
    <s v="Sep-2025"/>
    <s v="Q3-2025"/>
  </r>
  <r>
    <s v="TXN-100172"/>
    <x v="147"/>
    <x v="0"/>
    <s v="N-013"/>
    <x v="1"/>
    <s v="Women's Jeans"/>
    <s v="Non-Member"/>
    <n v="7"/>
    <n v="99.76"/>
    <n v="3.7999999999999999E-2"/>
    <n v="52.55"/>
    <s v="No"/>
    <n v="671.78"/>
    <n v="303.93"/>
    <n v="0.45242490100925903"/>
    <s v="Feb-2025"/>
    <s v="Q1-2025"/>
  </r>
  <r>
    <s v="TXN-100173"/>
    <x v="148"/>
    <x v="0"/>
    <s v="Unknown"/>
    <x v="4"/>
    <s v="Lipstick"/>
    <s v="Non-Member"/>
    <n v="4"/>
    <n v="9.51"/>
    <n v="8.2000000000000003E-2"/>
    <n v="3.24"/>
    <s v="No"/>
    <n v="34.92"/>
    <n v="21.96"/>
    <n v="0.62886597938144329"/>
    <s v="Jul-2025"/>
    <s v="Q3-2025"/>
  </r>
  <r>
    <s v="TXN-100174"/>
    <x v="149"/>
    <x v="2"/>
    <s v="E-006"/>
    <x v="2"/>
    <s v="Wireless Earbuds"/>
    <s v="Member"/>
    <n v="1"/>
    <n v="180.74"/>
    <n v="0.04"/>
    <n v="128.35"/>
    <s v="No"/>
    <n v="173.51"/>
    <n v="45.16"/>
    <n v="0.2602731831018385"/>
    <s v="Jun-2025"/>
    <s v="Q2-2025"/>
  </r>
  <r>
    <s v="TXN-100175"/>
    <x v="150"/>
    <x v="0"/>
    <s v="N-002"/>
    <x v="0"/>
    <s v="Snack Box"/>
    <s v="Member"/>
    <n v="9"/>
    <n v="11.28"/>
    <n v="5.0999999999999997E-2"/>
    <n v="6.97"/>
    <s v="No"/>
    <n v="96.34"/>
    <n v="33.61"/>
    <n v="0.34886859040896823"/>
    <s v="Jun-2025"/>
    <s v="Q2-2025"/>
  </r>
  <r>
    <s v="TXN-100176"/>
    <x v="151"/>
    <x v="2"/>
    <s v="E-012"/>
    <x v="1"/>
    <s v="Casual Dress"/>
    <s v="Member"/>
    <n v="1"/>
    <n v="66.489999999999995"/>
    <n v="9.1999999999999998E-2"/>
    <n v="41.32"/>
    <s v="No"/>
    <n v="60.37"/>
    <n v="19.05"/>
    <n v="0.31555408315388439"/>
    <s v="Oct-2024"/>
    <s v="Q4-2024"/>
  </r>
  <r>
    <s v="TXN-100177"/>
    <x v="152"/>
    <x v="0"/>
    <s v="N-011"/>
    <x v="2"/>
    <s v="Laptop Stand"/>
    <s v="Member"/>
    <n v="4"/>
    <n v="207.03"/>
    <n v="0.16400000000000001"/>
    <n v="149.65"/>
    <s v="No"/>
    <n v="692.31"/>
    <n v="93.71"/>
    <n v="0.13535843769409658"/>
    <s v="Oct-2025"/>
    <s v="Q4-2025"/>
  </r>
  <r>
    <s v="TXN-100178"/>
    <x v="153"/>
    <x v="2"/>
    <s v="E-004"/>
    <x v="0"/>
    <s v="Organic Coffee 12oz"/>
    <s v="Non-Member"/>
    <n v="3"/>
    <n v="10.59"/>
    <n v="8.7999999999999995E-2"/>
    <n v="6"/>
    <s v="No"/>
    <n v="28.97"/>
    <n v="10.97"/>
    <n v="0.37866758715913018"/>
    <s v="Mar-2025"/>
    <s v="Q1-2025"/>
  </r>
  <r>
    <s v="TXN-100179"/>
    <x v="154"/>
    <x v="3"/>
    <s v="W-009"/>
    <x v="0"/>
    <s v="Organic Coffee 12oz"/>
    <s v="Member"/>
    <n v="7"/>
    <n v="7.85"/>
    <n v="2.5000000000000001E-2"/>
    <n v="5.48"/>
    <s v="No"/>
    <n v="53.58"/>
    <n v="15.22"/>
    <n v="0.28406121687196717"/>
    <s v="Jan-2025"/>
    <s v="Q1-2025"/>
  </r>
  <r>
    <s v="TXN-100180"/>
    <x v="155"/>
    <x v="1"/>
    <s v="S-005"/>
    <x v="4"/>
    <s v="Shampoo 300ml"/>
    <s v="Member"/>
    <n v="3"/>
    <n v="47.74"/>
    <n v="0.23499999999999999"/>
    <n v="16.39"/>
    <s v="Yes"/>
    <n v="109.56"/>
    <n v="60.39"/>
    <n v="0.5512048192771084"/>
    <s v="Aug-2024"/>
    <s v="Q3-2024"/>
  </r>
  <r>
    <s v="TXN-100181"/>
    <x v="95"/>
    <x v="3"/>
    <s v="W-012"/>
    <x v="3"/>
    <s v="Ceramic Mug Set"/>
    <s v="Member"/>
    <n v="6"/>
    <n v="40.42"/>
    <n v="4.1000000000000002E-2"/>
    <n v="18.41"/>
    <s v="No"/>
    <n v="232.58"/>
    <n v="122.12"/>
    <n v="0.52506664373548884"/>
    <s v="Oct-2024"/>
    <s v="Q4-2024"/>
  </r>
  <r>
    <s v="TXN-100182"/>
    <x v="78"/>
    <x v="2"/>
    <s v="E-002"/>
    <x v="1"/>
    <s v="Men's T-Shirt"/>
    <s v="Member"/>
    <n v="4"/>
    <n v="60.8"/>
    <n v="9.9000000000000005E-2"/>
    <n v="28.51"/>
    <s v="No"/>
    <n v="219.12"/>
    <n v="105.08"/>
    <n v="0.47955458196422052"/>
    <s v="Oct-2025"/>
    <s v="Q4-2025"/>
  </r>
  <r>
    <s v="TXN-100183"/>
    <x v="156"/>
    <x v="2"/>
    <s v="E-010"/>
    <x v="1"/>
    <s v="Running Shoes"/>
    <s v="Member"/>
    <n v="3"/>
    <n v="89.5"/>
    <n v="9.2999999999999999E-2"/>
    <n v="41.41"/>
    <s v="No"/>
    <n v="243.53"/>
    <n v="119.3"/>
    <n v="0.48987804377284111"/>
    <s v="Oct-2025"/>
    <s v="Q4-2025"/>
  </r>
  <r>
    <s v="TXN-100184"/>
    <x v="123"/>
    <x v="0"/>
    <s v="N-006"/>
    <x v="2"/>
    <s v="Power Bank"/>
    <s v="Member"/>
    <n v="1"/>
    <n v="151.53"/>
    <n v="8.1000000000000003E-2"/>
    <n v="114.17"/>
    <s v="No"/>
    <n v="139.26"/>
    <n v="25.09"/>
    <n v="0.180166594858538"/>
    <s v="Jun-2025"/>
    <s v="Q2-2025"/>
  </r>
  <r>
    <s v="TXN-100185"/>
    <x v="157"/>
    <x v="3"/>
    <s v="W-014"/>
    <x v="2"/>
    <s v="Laptop Stand"/>
    <s v="Member"/>
    <n v="5"/>
    <n v="186.94"/>
    <n v="8.1000000000000003E-2"/>
    <n v="136.19999999999999"/>
    <s v="No"/>
    <n v="858.99"/>
    <n v="177.99"/>
    <n v="0.2072084657562952"/>
    <s v="Apr-2025"/>
    <s v="Q2-2025"/>
  </r>
  <r>
    <s v="TXN-100186"/>
    <x v="158"/>
    <x v="2"/>
    <s v="E-012"/>
    <x v="1"/>
    <s v="Winter Jacket"/>
    <s v="Member"/>
    <n v="2"/>
    <n v="23.02"/>
    <n v="8.3000000000000004E-2"/>
    <n v="11.39"/>
    <s v="No"/>
    <n v="42.22"/>
    <n v="19.440000000000001"/>
    <n v="0.46044528659403133"/>
    <s v="Dec-2024"/>
    <s v="Q4-2024"/>
  </r>
  <r>
    <s v="TXN-100187"/>
    <x v="13"/>
    <x v="1"/>
    <s v="S-015"/>
    <x v="0"/>
    <s v="Olive Oil 500ml"/>
    <s v="Non-Member"/>
    <n v="1"/>
    <n v="19"/>
    <n v="0.123"/>
    <n v="12.78"/>
    <s v="No"/>
    <n v="16.66"/>
    <n v="3.88"/>
    <n v="0.23289315726290516"/>
    <s v="May-2025"/>
    <s v="Q2-2025"/>
  </r>
  <r>
    <s v="TXN-100188"/>
    <x v="159"/>
    <x v="1"/>
    <s v="S-002"/>
    <x v="2"/>
    <s v="Wireless Earbuds"/>
    <s v="Non-Member"/>
    <n v="3"/>
    <n v="72.709999999999994"/>
    <n v="0.193"/>
    <n v="48.93"/>
    <s v="No"/>
    <n v="176.03"/>
    <n v="29.24"/>
    <n v="0.16610804976424473"/>
    <s v="Jul-2025"/>
    <s v="Q3-2025"/>
  </r>
  <r>
    <s v="TXN-100189"/>
    <x v="4"/>
    <x v="0"/>
    <s v="N-003"/>
    <x v="4"/>
    <s v="Sunscreen SPF50"/>
    <s v="Non-Member"/>
    <n v="3"/>
    <n v="32.130000000000003"/>
    <n v="0.08"/>
    <n v="12.36"/>
    <s v="No"/>
    <n v="88.68"/>
    <n v="51.6"/>
    <n v="0.58186738836265217"/>
    <s v="Mar-2025"/>
    <s v="Q1-2025"/>
  </r>
  <r>
    <s v="TXN-100190"/>
    <x v="160"/>
    <x v="2"/>
    <s v="E-014"/>
    <x v="4"/>
    <s v="Lipstick"/>
    <s v="Member"/>
    <n v="1"/>
    <n v="11.55"/>
    <n v="6.9000000000000006E-2"/>
    <n v="4.2300000000000004"/>
    <s v="No"/>
    <n v="10.75"/>
    <n v="6.52"/>
    <n v="0.60651162790697666"/>
    <s v="Dec-2025"/>
    <s v="Q4-2025"/>
  </r>
  <r>
    <s v="TXN-100191"/>
    <x v="43"/>
    <x v="2"/>
    <s v="E-010"/>
    <x v="2"/>
    <s v="Power Bank"/>
    <s v="Member"/>
    <n v="2"/>
    <n v="45.4"/>
    <n v="0"/>
    <n v="32.65"/>
    <s v="No"/>
    <n v="90.8"/>
    <n v="25.5"/>
    <n v="0.28083700440528636"/>
    <s v="Feb-2025"/>
    <s v="Q1-2025"/>
  </r>
  <r>
    <s v="TXN-100192"/>
    <x v="27"/>
    <x v="2"/>
    <s v="E-014"/>
    <x v="1"/>
    <s v="Men's T-Shirt"/>
    <s v="Non-Member"/>
    <n v="4"/>
    <n v="68.239999999999995"/>
    <n v="0.109"/>
    <n v="32.03"/>
    <s v="No"/>
    <n v="243.21"/>
    <n v="115.09"/>
    <n v="0.47321245014596441"/>
    <s v="Nov-2024"/>
    <s v="Q4-2024"/>
  </r>
  <r>
    <s v="TXN-100193"/>
    <x v="161"/>
    <x v="0"/>
    <s v="N-008"/>
    <x v="4"/>
    <s v="Perfume 50ml"/>
    <s v="Member"/>
    <n v="2"/>
    <n v="41.9"/>
    <n v="3.5999999999999997E-2"/>
    <n v="14.59"/>
    <s v="No"/>
    <n v="80.78"/>
    <n v="51.6"/>
    <n v="0.63877197326070811"/>
    <s v="Aug-2025"/>
    <s v="Q3-2025"/>
  </r>
  <r>
    <s v="TXN-100194"/>
    <x v="162"/>
    <x v="1"/>
    <s v="S-001"/>
    <x v="1"/>
    <s v="Winter Jacket"/>
    <s v="Non-Member"/>
    <n v="1"/>
    <n v="118.15"/>
    <n v="0.30299999999999999"/>
    <n v="48.75"/>
    <s v="No"/>
    <n v="82.35"/>
    <n v="33.6"/>
    <n v="0.40801457194899821"/>
    <s v="Aug-2025"/>
    <s v="Q3-2025"/>
  </r>
  <r>
    <s v="TXN-100195"/>
    <x v="163"/>
    <x v="0"/>
    <s v="N-004"/>
    <x v="0"/>
    <s v="Granola Pack"/>
    <s v="Member"/>
    <n v="12"/>
    <n v="14.53"/>
    <n v="0.05"/>
    <n v="9.32"/>
    <s v="No"/>
    <n v="165.64"/>
    <n v="53.8"/>
    <n v="0.32480077276020286"/>
    <s v="Aug-2025"/>
    <s v="Q3-2025"/>
  </r>
  <r>
    <s v="TXN-100196"/>
    <x v="35"/>
    <x v="2"/>
    <s v="E-007"/>
    <x v="1"/>
    <s v="Winter Jacket"/>
    <s v="Non-Member"/>
    <n v="4"/>
    <n v="86.28"/>
    <n v="4.5999999999999999E-2"/>
    <n v="35.19"/>
    <s v="No"/>
    <n v="329.24"/>
    <n v="188.48"/>
    <n v="0.57246993074960506"/>
    <s v="Jan-2025"/>
    <s v="Q1-2025"/>
  </r>
  <r>
    <s v="TXN-100197"/>
    <x v="164"/>
    <x v="2"/>
    <s v="E-002"/>
    <x v="1"/>
    <s v="Casual Dress"/>
    <s v="Non-Member"/>
    <n v="1"/>
    <n v="86.23"/>
    <n v="3.1E-2"/>
    <n v="38.17"/>
    <s v="No"/>
    <n v="83.56"/>
    <n v="45.39"/>
    <n v="0.54320248922929626"/>
    <s v="Jan-2025"/>
    <s v="Q1-2025"/>
  </r>
  <r>
    <s v="TXN-100198"/>
    <x v="165"/>
    <x v="1"/>
    <s v="S-006"/>
    <x v="2"/>
    <s v="Wireless Earbuds"/>
    <s v="Non-Member"/>
    <n v="7"/>
    <n v="277.11"/>
    <n v="0.27800000000000002"/>
    <n v="193.02"/>
    <s v="Yes"/>
    <n v="1400.51"/>
    <n v="49.37"/>
    <n v="3.5251444116786025E-2"/>
    <s v="Jul-2024"/>
    <s v="Q3-2024"/>
  </r>
  <r>
    <s v="TXN-100199"/>
    <x v="33"/>
    <x v="3"/>
    <s v="W-003"/>
    <x v="3"/>
    <s v="Throw Pillow"/>
    <s v="Non-Member"/>
    <n v="2"/>
    <n v="34.770000000000003"/>
    <n v="6.7000000000000004E-2"/>
    <n v="14.13"/>
    <s v="No"/>
    <n v="64.88"/>
    <n v="36.619999999999997"/>
    <n v="0.5644266337854501"/>
    <s v="Oct-2025"/>
    <s v="Q4-2025"/>
  </r>
  <r>
    <s v="TXN-100200"/>
    <x v="166"/>
    <x v="1"/>
    <s v="S-011"/>
    <x v="0"/>
    <s v="Sparkling Water 12pk"/>
    <s v="Member"/>
    <n v="6"/>
    <n v="5.0599999999999996"/>
    <n v="0.34200000000000003"/>
    <n v="3.29"/>
    <s v="No"/>
    <n v="19.98"/>
    <n v="0.24"/>
    <n v="1.2012012012012012E-2"/>
    <s v="Sep-2025"/>
    <s v="Q3-2025"/>
  </r>
  <r>
    <s v="TXN-100201"/>
    <x v="167"/>
    <x v="0"/>
    <s v="N-006"/>
    <x v="1"/>
    <s v="Women's Jeans"/>
    <s v="Member"/>
    <n v="1"/>
    <n v="50.88"/>
    <n v="2.8000000000000001E-2"/>
    <n v="26.2"/>
    <s v="No"/>
    <n v="49.46"/>
    <n v="23.26"/>
    <n v="0.47027901334411648"/>
    <s v="Jul-2025"/>
    <s v="Q3-2025"/>
  </r>
  <r>
    <s v="TXN-100202"/>
    <x v="168"/>
    <x v="1"/>
    <s v="S-003"/>
    <x v="2"/>
    <s v="Bluetooth Speaker"/>
    <s v="Non-Member"/>
    <n v="2"/>
    <n v="164.61"/>
    <n v="0.28899999999999998"/>
    <n v="123.22"/>
    <s v="No"/>
    <n v="234.08"/>
    <n v="-12.36"/>
    <n v="-5.2802460697197531E-2"/>
    <s v="May-2024"/>
    <s v="Q2-2024"/>
  </r>
  <r>
    <s v="TXN-100203"/>
    <x v="169"/>
    <x v="0"/>
    <s v="N-011"/>
    <x v="1"/>
    <s v="Casual Dress"/>
    <s v="Member"/>
    <n v="4"/>
    <n v="28.76"/>
    <n v="0.105"/>
    <n v="13.13"/>
    <s v="No"/>
    <n v="102.96"/>
    <n v="50.44"/>
    <n v="0.48989898989898989"/>
    <s v="Feb-2025"/>
    <s v="Q1-2025"/>
  </r>
  <r>
    <s v="TXN-100204"/>
    <x v="170"/>
    <x v="1"/>
    <s v="S-012"/>
    <x v="1"/>
    <s v="Running Shoes"/>
    <s v="Non-Member"/>
    <n v="1"/>
    <n v="53.25"/>
    <n v="0.252"/>
    <n v="27.05"/>
    <s v="No"/>
    <n v="39.83"/>
    <n v="12.78"/>
    <n v="0.32086367060005022"/>
    <s v="Jun-2025"/>
    <s v="Q2-2025"/>
  </r>
  <r>
    <s v="TXN-100205"/>
    <x v="39"/>
    <x v="2"/>
    <s v="E-013"/>
    <x v="0"/>
    <s v="Granola Pack"/>
    <s v="Non-Member"/>
    <n v="3"/>
    <n v="8.15"/>
    <n v="9.1999999999999998E-2"/>
    <n v="4.7699999999999996"/>
    <s v="No"/>
    <n v="22.2"/>
    <n v="7.89"/>
    <n v="0.35540540540540538"/>
    <s v="Jul-2024"/>
    <s v="Q3-2024"/>
  </r>
  <r>
    <s v="TXN-100206"/>
    <x v="171"/>
    <x v="3"/>
    <s v="W-015"/>
    <x v="4"/>
    <s v="Lipstick"/>
    <s v="Member"/>
    <n v="4"/>
    <n v="43.27"/>
    <n v="7.2999999999999995E-2"/>
    <n v="12.93"/>
    <s v="Yes"/>
    <n v="160.44999999999999"/>
    <n v="108.73"/>
    <n v="0.67765659083826746"/>
    <s v="Aug-2025"/>
    <s v="Q3-2025"/>
  </r>
  <r>
    <s v="TXN-100207"/>
    <x v="172"/>
    <x v="2"/>
    <s v="E-013"/>
    <x v="1"/>
    <s v="Casual Dress"/>
    <s v="Member"/>
    <n v="1"/>
    <n v="58.96"/>
    <n v="0.16300000000000001"/>
    <n v="31.68"/>
    <s v="No"/>
    <n v="49.35"/>
    <n v="17.670000000000002"/>
    <n v="0.35805471124620064"/>
    <s v="Oct-2024"/>
    <s v="Q4-2024"/>
  </r>
  <r>
    <s v="TXN-100208"/>
    <x v="173"/>
    <x v="1"/>
    <s v="S-014"/>
    <x v="1"/>
    <s v="Running Shoes"/>
    <s v="Non-Member"/>
    <n v="1"/>
    <n v="73.23"/>
    <n v="0.157"/>
    <n v="30.42"/>
    <s v="No"/>
    <n v="61.73"/>
    <n v="31.31"/>
    <n v="0.50720881257087314"/>
    <s v="Nov-2024"/>
    <s v="Q4-2024"/>
  </r>
  <r>
    <s v="TXN-100209"/>
    <x v="174"/>
    <x v="0"/>
    <s v="N-005"/>
    <x v="2"/>
    <s v="Wireless Earbuds"/>
    <s v="Member"/>
    <n v="2"/>
    <n v="100.02"/>
    <n v="0.16600000000000001"/>
    <n v="78.599999999999994"/>
    <s v="No"/>
    <n v="166.83"/>
    <n v="9.6300000000000008"/>
    <n v="5.7723431037583171E-2"/>
    <s v="Oct-2025"/>
    <s v="Q4-2025"/>
  </r>
  <r>
    <s v="TXN-100210"/>
    <x v="175"/>
    <x v="3"/>
    <s v="W-002"/>
    <x v="4"/>
    <s v="Shampoo 300ml"/>
    <s v="Non-Member"/>
    <n v="1"/>
    <n v="50.47"/>
    <n v="4.0000000000000001E-3"/>
    <n v="21.84"/>
    <s v="No"/>
    <n v="50.27"/>
    <n v="28.43"/>
    <n v="0.56554605132285651"/>
    <s v="Oct-2025"/>
    <s v="Q4-2025"/>
  </r>
  <r>
    <s v="TXN-100211"/>
    <x v="176"/>
    <x v="3"/>
    <s v="W-001"/>
    <x v="1"/>
    <s v="Winter Jacket"/>
    <s v="Member"/>
    <n v="15"/>
    <n v="39.76"/>
    <n v="0.157"/>
    <n v="21.84"/>
    <s v="No"/>
    <n v="502.77"/>
    <n v="175.17"/>
    <n v="0.34840980965451396"/>
    <s v="Oct-2025"/>
    <s v="Q4-2025"/>
  </r>
  <r>
    <s v="TXN-100212"/>
    <x v="177"/>
    <x v="0"/>
    <s v="N-006"/>
    <x v="4"/>
    <s v="Lipstick"/>
    <s v="Member"/>
    <n v="5"/>
    <n v="49.15"/>
    <n v="3.9E-2"/>
    <n v="15.76"/>
    <s v="No"/>
    <n v="236.17"/>
    <n v="157.37"/>
    <n v="0.66634204174958722"/>
    <s v="Jun-2025"/>
    <s v="Q2-2025"/>
  </r>
  <r>
    <s v="TXN-100213"/>
    <x v="144"/>
    <x v="3"/>
    <s v="W-012"/>
    <x v="4"/>
    <s v="Sunscreen SPF50"/>
    <s v="Member"/>
    <n v="7"/>
    <n v="8.27"/>
    <n v="2.3E-2"/>
    <n v="2.58"/>
    <s v="No"/>
    <n v="56.56"/>
    <n v="38.5"/>
    <n v="0.68069306930693063"/>
    <s v="Dec-2024"/>
    <s v="Q4-2024"/>
  </r>
  <r>
    <s v="TXN-100214"/>
    <x v="178"/>
    <x v="1"/>
    <s v="S-009"/>
    <x v="4"/>
    <s v="Perfume 50ml"/>
    <s v="Member"/>
    <n v="3"/>
    <n v="35.44"/>
    <n v="0.13800000000000001"/>
    <n v="11.22"/>
    <s v="No"/>
    <n v="91.65"/>
    <n v="57.99"/>
    <n v="0.63273322422258593"/>
    <s v="Mar-2025"/>
    <s v="Q1-2025"/>
  </r>
  <r>
    <s v="TXN-100215"/>
    <x v="156"/>
    <x v="2"/>
    <s v="E-002"/>
    <x v="2"/>
    <s v="Laptop Stand"/>
    <s v="Member"/>
    <n v="1"/>
    <n v="200.71"/>
    <n v="0.17399999999999999"/>
    <n v="149.21"/>
    <s v="No"/>
    <n v="165.79"/>
    <n v="16.579999999999998"/>
    <n v="0.1000060317268834"/>
    <s v="Oct-2025"/>
    <s v="Q4-2025"/>
  </r>
  <r>
    <s v="TXN-100216"/>
    <x v="171"/>
    <x v="3"/>
    <s v="W-010"/>
    <x v="3"/>
    <s v="Storage Bin"/>
    <s v="Member"/>
    <n v="2"/>
    <n v="56"/>
    <n v="0"/>
    <n v="25.64"/>
    <s v="No"/>
    <n v="112"/>
    <n v="60.72"/>
    <n v="0.54214285714285715"/>
    <s v="Aug-2025"/>
    <s v="Q3-2025"/>
  </r>
  <r>
    <s v="TXN-100217"/>
    <x v="161"/>
    <x v="0"/>
    <s v="N-010"/>
    <x v="1"/>
    <s v="Casual Dress"/>
    <s v="Member"/>
    <n v="3"/>
    <n v="58.74"/>
    <n v="0.16900000000000001"/>
    <n v="29.35"/>
    <s v="No"/>
    <n v="146.44"/>
    <n v="58.39"/>
    <n v="0.39872985523081128"/>
    <s v="Aug-2025"/>
    <s v="Q3-2025"/>
  </r>
  <r>
    <s v="TXN-100218"/>
    <x v="151"/>
    <x v="2"/>
    <s v="E-002"/>
    <x v="4"/>
    <s v="Perfume 50ml"/>
    <s v="Non-Member"/>
    <n v="5"/>
    <n v="34.380000000000003"/>
    <n v="0.14099999999999999"/>
    <n v="15.41"/>
    <s v="No"/>
    <n v="147.66"/>
    <n v="70.61"/>
    <n v="0.47819314641744548"/>
    <s v="Oct-2024"/>
    <s v="Q4-2024"/>
  </r>
  <r>
    <s v="TXN-100219"/>
    <x v="179"/>
    <x v="3"/>
    <s v="W-014"/>
    <x v="3"/>
    <s v="Bath Towel Set"/>
    <s v="Member"/>
    <n v="2"/>
    <n v="88.48"/>
    <n v="9.8000000000000004E-2"/>
    <n v="34.33"/>
    <s v="No"/>
    <n v="159.62"/>
    <n v="90.96"/>
    <n v="0.56985340182934463"/>
    <s v="Apr-2025"/>
    <s v="Q2-2025"/>
  </r>
  <r>
    <s v="TXN-100220"/>
    <x v="58"/>
    <x v="0"/>
    <s v="N-006"/>
    <x v="2"/>
    <s v="Bluetooth Speaker"/>
    <s v="Member"/>
    <n v="1"/>
    <n v="237.16"/>
    <n v="0.124"/>
    <n v="180.31"/>
    <s v="No"/>
    <n v="207.75"/>
    <n v="27.44"/>
    <n v="0.13208182912154032"/>
    <s v="Sep-2025"/>
    <s v="Q3-2025"/>
  </r>
  <r>
    <s v="TXN-100221"/>
    <x v="180"/>
    <x v="0"/>
    <s v="N-006"/>
    <x v="3"/>
    <s v="Ceramic Mug Set"/>
    <s v="Non-Member"/>
    <n v="1"/>
    <n v="76.430000000000007"/>
    <n v="5.3999999999999999E-2"/>
    <n v="21.19"/>
    <s v="No"/>
    <n v="72.3"/>
    <n v="51.11"/>
    <n v="0.70691562932226837"/>
    <s v="Jan-2025"/>
    <s v="Q1-2025"/>
  </r>
  <r>
    <s v="TXN-100222"/>
    <x v="181"/>
    <x v="3"/>
    <s v="W-011"/>
    <x v="2"/>
    <s v="Wireless Earbuds"/>
    <s v="Member"/>
    <n v="4"/>
    <n v="238.45"/>
    <n v="7.8E-2"/>
    <n v="171.36"/>
    <s v="No"/>
    <n v="879.4"/>
    <n v="193.96"/>
    <n v="0.22055947236752332"/>
    <s v="Nov-2025"/>
    <s v="Q4-2025"/>
  </r>
  <r>
    <s v="TXN-100223"/>
    <x v="1"/>
    <x v="0"/>
    <s v="N-013"/>
    <x v="2"/>
    <s v="Bluetooth Speaker"/>
    <s v="Member"/>
    <n v="1"/>
    <n v="111.79"/>
    <n v="8.3000000000000004E-2"/>
    <n v="77.86"/>
    <s v="No"/>
    <n v="102.51"/>
    <n v="24.65"/>
    <n v="0.24046434494195687"/>
    <s v="May-2025"/>
    <s v="Q2-2025"/>
  </r>
  <r>
    <s v="TXN-100224"/>
    <x v="150"/>
    <x v="3"/>
    <s v="W-005"/>
    <x v="2"/>
    <s v="Wireless Earbuds"/>
    <s v="Member"/>
    <n v="1"/>
    <n v="103.68"/>
    <n v="0"/>
    <n v="80.8"/>
    <s v="No"/>
    <n v="103.68"/>
    <n v="22.88"/>
    <n v="0.22067901234567899"/>
    <s v="Jun-2025"/>
    <s v="Q2-2025"/>
  </r>
  <r>
    <s v="TXN-100225"/>
    <x v="164"/>
    <x v="2"/>
    <s v="E-005"/>
    <x v="2"/>
    <s v="Smart Watch"/>
    <s v="Member"/>
    <n v="5"/>
    <n v="145.16"/>
    <n v="0.183"/>
    <n v="103.06"/>
    <s v="No"/>
    <n v="592.98"/>
    <n v="77.680000000000007"/>
    <n v="0.13099935916894331"/>
    <s v="Jan-2025"/>
    <s v="Q1-2025"/>
  </r>
  <r>
    <s v="TXN-100226"/>
    <x v="182"/>
    <x v="3"/>
    <s v="W-006"/>
    <x v="4"/>
    <s v="Sunscreen SPF50"/>
    <s v="Non-Member"/>
    <n v="1"/>
    <n v="43.99"/>
    <n v="0.04"/>
    <n v="15.62"/>
    <s v="No"/>
    <n v="42.23"/>
    <n v="26.61"/>
    <n v="0.63012076722708976"/>
    <s v="Aug-2024"/>
    <s v="Q3-2024"/>
  </r>
  <r>
    <s v="TXN-100227"/>
    <x v="183"/>
    <x v="2"/>
    <s v="E-013"/>
    <x v="2"/>
    <s v="Laptop Stand"/>
    <s v="Non-Member"/>
    <n v="2"/>
    <n v="46.7"/>
    <n v="2E-3"/>
    <n v="34.58"/>
    <s v="No"/>
    <n v="93.21"/>
    <n v="24.05"/>
    <n v="0.25801952580195259"/>
    <s v="Sep-2024"/>
    <s v="Q3-2024"/>
  </r>
  <r>
    <s v="TXN-100228"/>
    <x v="184"/>
    <x v="2"/>
    <s v="E-006"/>
    <x v="2"/>
    <s v="Smart Watch"/>
    <s v="Non-Member"/>
    <n v="4"/>
    <n v="206.75"/>
    <n v="4.2000000000000003E-2"/>
    <n v="143.88999999999999"/>
    <s v="No"/>
    <n v="792.27"/>
    <n v="216.71"/>
    <n v="0.27353048834362026"/>
    <s v="Jul-2025"/>
    <s v="Q3-2025"/>
  </r>
  <r>
    <s v="TXN-100229"/>
    <x v="110"/>
    <x v="3"/>
    <s v="W-003"/>
    <x v="0"/>
    <s v="Olive Oil 500ml"/>
    <s v="Non-Member"/>
    <n v="13"/>
    <n v="18.989999999999998"/>
    <n v="0.13400000000000001"/>
    <n v="13.04"/>
    <s v="No"/>
    <n v="213.79"/>
    <n v="44.27"/>
    <n v="0.20707236072781704"/>
    <s v="Nov-2025"/>
    <s v="Q4-2025"/>
  </r>
  <r>
    <s v="TXN-100230"/>
    <x v="46"/>
    <x v="3"/>
    <s v="W-005"/>
    <x v="0"/>
    <s v="Organic Coffee 12oz"/>
    <s v="Non-Member"/>
    <n v="1"/>
    <n v="17.03"/>
    <n v="0.13100000000000001"/>
    <n v="10.29"/>
    <s v="No"/>
    <n v="14.8"/>
    <n v="4.51"/>
    <n v="0.30472972972972973"/>
    <s v="Nov-2024"/>
    <s v="Q4-2024"/>
  </r>
  <r>
    <s v="TXN-100231"/>
    <x v="185"/>
    <x v="1"/>
    <s v="S-001"/>
    <x v="2"/>
    <s v="Power Bank"/>
    <s v="Member"/>
    <n v="1"/>
    <n v="211.47"/>
    <n v="0.254"/>
    <n v="151.35"/>
    <s v="No"/>
    <n v="157.76"/>
    <n v="6.41"/>
    <n v="4.0631338742393511E-2"/>
    <s v="May-2025"/>
    <s v="Q2-2025"/>
  </r>
  <r>
    <s v="TXN-100232"/>
    <x v="186"/>
    <x v="1"/>
    <s v="S-013"/>
    <x v="0"/>
    <s v="Olive Oil 500ml"/>
    <s v="Non-Member"/>
    <n v="1"/>
    <n v="11.42"/>
    <n v="0.254"/>
    <n v="7.25"/>
    <s v="No"/>
    <n v="8.52"/>
    <n v="1.27"/>
    <n v="0.14906103286384978"/>
    <s v="Sep-2024"/>
    <s v="Q3-2024"/>
  </r>
  <r>
    <s v="TXN-100233"/>
    <x v="139"/>
    <x v="3"/>
    <s v="W-006"/>
    <x v="1"/>
    <s v="Men's T-Shirt"/>
    <s v="Member"/>
    <n v="2"/>
    <n v="75.260000000000005"/>
    <n v="0"/>
    <n v="36.08"/>
    <s v="No"/>
    <n v="150.52000000000001"/>
    <n v="78.36"/>
    <n v="0.52059526973159709"/>
    <s v="Jul-2025"/>
    <s v="Q3-2025"/>
  </r>
  <r>
    <s v="TXN-100234"/>
    <x v="187"/>
    <x v="2"/>
    <s v="E-004"/>
    <x v="4"/>
    <s v="Face Moisturizer"/>
    <s v="Member"/>
    <n v="3"/>
    <n v="46.26"/>
    <n v="0.14499999999999999"/>
    <n v="17.34"/>
    <s v="No"/>
    <n v="118.66"/>
    <n v="66.64"/>
    <n v="0.56160458452722062"/>
    <s v="Feb-2025"/>
    <s v="Q1-2025"/>
  </r>
  <r>
    <s v="TXN-100235"/>
    <x v="188"/>
    <x v="0"/>
    <s v="N-005"/>
    <x v="0"/>
    <s v="Granola Pack"/>
    <s v="Non-Member"/>
    <n v="4"/>
    <n v="16.46"/>
    <n v="0.06"/>
    <n v="10.77"/>
    <s v="Unknown"/>
    <n v="61.89"/>
    <n v="18.809999999999999"/>
    <n v="0.30392632089190497"/>
    <s v="Nov-2024"/>
    <s v="Q4-2024"/>
  </r>
  <r>
    <s v="TXN-100236"/>
    <x v="189"/>
    <x v="1"/>
    <s v="S-002"/>
    <x v="2"/>
    <s v="Bluetooth Speaker"/>
    <s v="Member"/>
    <n v="9"/>
    <n v="149.31"/>
    <n v="0.252"/>
    <n v="117.18"/>
    <s v="No"/>
    <n v="1005.15"/>
    <n v="-49.47"/>
    <n v="-4.9216534845545439E-2"/>
    <s v="Jun-2024"/>
    <s v="Q2-2024"/>
  </r>
  <r>
    <s v="TXN-100237"/>
    <x v="190"/>
    <x v="0"/>
    <s v="N-013"/>
    <x v="0"/>
    <s v="Olive Oil 500ml"/>
    <s v="Member"/>
    <n v="7"/>
    <n v="17.690000000000001"/>
    <n v="9.4E-2"/>
    <n v="11.61"/>
    <s v="No"/>
    <n v="112.19"/>
    <n v="30.92"/>
    <n v="0.27560388626437293"/>
    <s v="Oct-2025"/>
    <s v="Q4-2025"/>
  </r>
  <r>
    <s v="TXN-100238"/>
    <x v="191"/>
    <x v="2"/>
    <s v="E-015"/>
    <x v="1"/>
    <s v="Women's Jeans"/>
    <s v="Non-Member"/>
    <n v="1"/>
    <n v="89.74"/>
    <n v="0.03"/>
    <n v="48.38"/>
    <s v="Yes"/>
    <n v="87.05"/>
    <n v="38.67"/>
    <n v="0.44422745548535331"/>
    <s v="Oct-2024"/>
    <s v="Q4-2024"/>
  </r>
  <r>
    <s v="TXN-100239"/>
    <x v="192"/>
    <x v="2"/>
    <s v="E-009"/>
    <x v="1"/>
    <s v="Women's Jeans"/>
    <s v="Member"/>
    <n v="3"/>
    <n v="98.17"/>
    <n v="0.112"/>
    <n v="42.75"/>
    <s v="No"/>
    <n v="261.52"/>
    <n v="133.27000000000001"/>
    <n v="0.50959773631079852"/>
    <s v="Sep-2024"/>
    <s v="Q3-2024"/>
  </r>
  <r>
    <s v="TXN-100240"/>
    <x v="193"/>
    <x v="2"/>
    <s v="E-009"/>
    <x v="3"/>
    <s v="Bath Towel Set"/>
    <s v="Non-Member"/>
    <n v="11"/>
    <n v="74.290000000000006"/>
    <n v="0.13500000000000001"/>
    <n v="32.15"/>
    <s v="No"/>
    <n v="706.87"/>
    <n v="353.22"/>
    <n v="0.49969584223407421"/>
    <s v="Apr-2025"/>
    <s v="Q2-2025"/>
  </r>
  <r>
    <s v="TXN-100241"/>
    <x v="0"/>
    <x v="0"/>
    <s v="N-002"/>
    <x v="1"/>
    <s v="Running Shoes"/>
    <s v="Non-Member"/>
    <n v="3"/>
    <n v="71.14"/>
    <n v="0.115"/>
    <n v="36.18"/>
    <s v="No"/>
    <n v="188.88"/>
    <n v="80.34"/>
    <n v="0.42534942820838628"/>
    <s v="Jun-2025"/>
    <s v="Q2-2025"/>
  </r>
  <r>
    <s v="TXN-100242"/>
    <x v="194"/>
    <x v="0"/>
    <s v="N-003"/>
    <x v="4"/>
    <s v="Face Moisturizer"/>
    <s v="Member"/>
    <n v="5"/>
    <n v="31.4"/>
    <n v="3.3000000000000002E-2"/>
    <n v="12.62"/>
    <s v="No"/>
    <n v="151.82"/>
    <n v="88.72"/>
    <n v="0.58437623501514957"/>
    <s v="Oct-2024"/>
    <s v="Q4-2024"/>
  </r>
  <r>
    <s v="TXN-100243"/>
    <x v="195"/>
    <x v="1"/>
    <s v="S-013"/>
    <x v="4"/>
    <s v="Sunscreen SPF50"/>
    <s v="Non-Member"/>
    <n v="10"/>
    <n v="34.15"/>
    <n v="0.218"/>
    <n v="14.69"/>
    <s v="No"/>
    <n v="267.05"/>
    <n v="120.15"/>
    <n v="0.44991574611495977"/>
    <s v="Jun-2025"/>
    <s v="Q2-2025"/>
  </r>
  <r>
    <s v="TXN-100244"/>
    <x v="114"/>
    <x v="1"/>
    <s v="S-005"/>
    <x v="2"/>
    <s v="Smart Watch"/>
    <s v="Non-Member"/>
    <n v="1"/>
    <n v="156.18"/>
    <n v="0.29599999999999999"/>
    <n v="85.64"/>
    <s v="No"/>
    <n v="109.95"/>
    <n v="24.31"/>
    <n v="0.22110050022737607"/>
    <s v="Sep-2025"/>
    <s v="Q3-2025"/>
  </r>
  <r>
    <s v="TXN-100245"/>
    <x v="3"/>
    <x v="2"/>
    <s v="E-014"/>
    <x v="2"/>
    <s v="Wireless Earbuds"/>
    <s v="Member"/>
    <n v="2"/>
    <n v="199.64"/>
    <n v="8.4000000000000005E-2"/>
    <n v="146.26"/>
    <s v="No"/>
    <n v="365.74"/>
    <n v="73.22"/>
    <n v="0.20019686115819982"/>
    <s v="Sep-2025"/>
    <s v="Q3-2025"/>
  </r>
  <r>
    <s v="TXN-100246"/>
    <x v="196"/>
    <x v="2"/>
    <s v="E-010"/>
    <x v="3"/>
    <s v="Storage Bin"/>
    <s v="Member"/>
    <n v="4"/>
    <n v="57.34"/>
    <n v="0.129"/>
    <n v="25.06"/>
    <s v="No"/>
    <n v="199.77"/>
    <n v="99.53"/>
    <n v="0.49822295639985981"/>
    <s v="Nov-2025"/>
    <s v="Q4-2025"/>
  </r>
  <r>
    <s v="TXN-100247"/>
    <x v="117"/>
    <x v="2"/>
    <s v="E-014"/>
    <x v="4"/>
    <s v="Face Moisturizer"/>
    <s v="Member"/>
    <n v="4"/>
    <n v="50.91"/>
    <n v="0.14899999999999999"/>
    <n v="15.49"/>
    <s v="No"/>
    <n v="173.3"/>
    <n v="111.34"/>
    <n v="0.64246970571263706"/>
    <s v="Feb-2025"/>
    <s v="Q1-2025"/>
  </r>
  <r>
    <s v="TXN-100248"/>
    <x v="197"/>
    <x v="2"/>
    <s v="E-011"/>
    <x v="2"/>
    <s v="Power Bank"/>
    <s v="Member"/>
    <n v="3"/>
    <n v="139.56"/>
    <n v="0"/>
    <n v="104.09"/>
    <s v="No"/>
    <n v="418.68"/>
    <n v="106.41"/>
    <n v="0.25415591860131842"/>
    <s v="Mar-2025"/>
    <s v="Q1-2025"/>
  </r>
  <r>
    <s v="TXN-100249"/>
    <x v="91"/>
    <x v="2"/>
    <s v="E-011"/>
    <x v="4"/>
    <s v="Sunscreen SPF50"/>
    <s v="Member"/>
    <n v="9"/>
    <n v="20.73"/>
    <n v="4.2999999999999997E-2"/>
    <n v="8.73"/>
    <s v="No"/>
    <n v="178.55"/>
    <n v="99.98"/>
    <n v="0.55995519462335475"/>
    <s v="Mar-2025"/>
    <s v="Q1-2025"/>
  </r>
  <r>
    <s v="TXN-100250"/>
    <x v="198"/>
    <x v="3"/>
    <s v="W-002"/>
    <x v="0"/>
    <s v="Snack Box"/>
    <s v="Non-Member"/>
    <n v="1"/>
    <n v="13.65"/>
    <n v="0.01"/>
    <n v="7.93"/>
    <s v="No"/>
    <n v="13.51"/>
    <n v="5.58"/>
    <n v="0.4130273871206514"/>
    <s v="Nov-2024"/>
    <s v="Q4-2024"/>
  </r>
  <r>
    <s v="TXN-100251"/>
    <x v="71"/>
    <x v="2"/>
    <s v="E-014"/>
    <x v="0"/>
    <s v="Olive Oil 500ml"/>
    <s v="Member"/>
    <n v="1"/>
    <n v="24.46"/>
    <n v="6.5000000000000002E-2"/>
    <n v="13.93"/>
    <s v="No"/>
    <n v="22.87"/>
    <n v="8.94"/>
    <n v="0.3909051158723218"/>
    <m/>
    <m/>
  </r>
  <r>
    <s v="TXN-100252"/>
    <x v="199"/>
    <x v="0"/>
    <s v="N-006"/>
    <x v="1"/>
    <s v="Men's T-Shirt"/>
    <s v="Member"/>
    <n v="3"/>
    <n v="41.03"/>
    <n v="4.2000000000000003E-2"/>
    <n v="17.010000000000002"/>
    <s v="No"/>
    <n v="117.92"/>
    <n v="66.89"/>
    <n v="0.56724898236092269"/>
    <s v="Nov-2024"/>
    <s v="Q4-2024"/>
  </r>
  <r>
    <s v="TXN-100253"/>
    <x v="200"/>
    <x v="3"/>
    <s v="W-014"/>
    <x v="3"/>
    <s v="Ceramic Mug Set"/>
    <s v="Non-Member"/>
    <n v="1"/>
    <n v="87.01"/>
    <n v="4.0000000000000001E-3"/>
    <n v="21.19"/>
    <s v="No"/>
    <n v="86.66"/>
    <n v="65.47"/>
    <n v="0.75548119086083543"/>
    <s v="Jul-2025"/>
    <s v="Q3-2025"/>
  </r>
  <r>
    <s v="TXN-100254"/>
    <x v="147"/>
    <x v="2"/>
    <s v="E-004"/>
    <x v="0"/>
    <s v="Granola Pack"/>
    <s v="Non-Member"/>
    <n v="2"/>
    <n v="24.91"/>
    <n v="8.6999999999999994E-2"/>
    <n v="15.44"/>
    <s v="No"/>
    <n v="45.49"/>
    <n v="14.61"/>
    <n v="0.32116948779951637"/>
    <s v="Feb-2025"/>
    <s v="Q1-2025"/>
  </r>
  <r>
    <s v="TXN-100255"/>
    <x v="201"/>
    <x v="3"/>
    <s v="W-001"/>
    <x v="2"/>
    <s v="Laptop Stand"/>
    <s v="Member"/>
    <n v="1"/>
    <n v="164"/>
    <n v="4.3999999999999997E-2"/>
    <n v="130.38"/>
    <s v="No"/>
    <n v="156.78"/>
    <n v="26.4"/>
    <n v="0.168388825105243"/>
    <s v="May-2025"/>
    <s v="Q2-2025"/>
  </r>
  <r>
    <s v="TXN-100256"/>
    <x v="91"/>
    <x v="2"/>
    <s v="E-001"/>
    <x v="2"/>
    <s v="Laptop Stand"/>
    <s v="Non-Member"/>
    <n v="3"/>
    <n v="189.32"/>
    <n v="0.10199999999999999"/>
    <n v="146.99"/>
    <s v="No"/>
    <n v="510.03"/>
    <n v="69.06"/>
    <n v="0.13540379977648376"/>
    <s v="Mar-2025"/>
    <s v="Q1-2025"/>
  </r>
  <r>
    <s v="TXN-100257"/>
    <x v="202"/>
    <x v="2"/>
    <s v="E-009"/>
    <x v="2"/>
    <s v="Bluetooth Speaker"/>
    <s v="Non-Member"/>
    <n v="6"/>
    <n v="143.51"/>
    <n v="9.4E-2"/>
    <n v="112.28"/>
    <s v="No"/>
    <n v="780.12"/>
    <n v="106.44"/>
    <n v="0.13644054760806029"/>
    <s v="Mar-2025"/>
    <s v="Q1-2025"/>
  </r>
  <r>
    <s v="TXN-100258"/>
    <x v="186"/>
    <x v="3"/>
    <s v="W-006"/>
    <x v="2"/>
    <s v="Bluetooth Speaker"/>
    <s v="Non-Member"/>
    <n v="3"/>
    <n v="181.83"/>
    <n v="0"/>
    <n v="123.5"/>
    <s v="Yes"/>
    <n v="545.49"/>
    <n v="174.99"/>
    <n v="0.3207941483803553"/>
    <s v="Sep-2024"/>
    <s v="Q3-2024"/>
  </r>
  <r>
    <s v="TXN-100259"/>
    <x v="156"/>
    <x v="0"/>
    <s v="N-007"/>
    <x v="3"/>
    <s v="Storage Bin"/>
    <s v="Non-Member"/>
    <n v="6"/>
    <n v="32.380000000000003"/>
    <n v="0.10100000000000001"/>
    <n v="16.14"/>
    <s v="No"/>
    <n v="174.66"/>
    <n v="77.819999999999993"/>
    <n v="0.44555135692201991"/>
    <s v="Oct-2025"/>
    <s v="Q4-2025"/>
  </r>
  <r>
    <s v="TXN-100260"/>
    <x v="203"/>
    <x v="0"/>
    <s v="N-003"/>
    <x v="4"/>
    <s v="Sunscreen SPF50"/>
    <s v="Non-Member"/>
    <n v="8"/>
    <n v="27.41"/>
    <n v="6.7000000000000004E-2"/>
    <n v="12.28"/>
    <s v="No"/>
    <n v="204.59"/>
    <n v="106.35"/>
    <n v="0.51982012806099998"/>
    <s v="May-2024"/>
    <s v="Q2-2024"/>
  </r>
  <r>
    <s v="TXN-100261"/>
    <x v="204"/>
    <x v="2"/>
    <s v="E-013"/>
    <x v="2"/>
    <s v="Power Bank"/>
    <s v="Member"/>
    <n v="9"/>
    <n v="162.52000000000001"/>
    <n v="0"/>
    <n v="106.74"/>
    <s v="No"/>
    <n v="1462.68"/>
    <n v="502.02"/>
    <n v="0.34321929608663548"/>
    <s v="Nov-2024"/>
    <s v="Q4-2024"/>
  </r>
  <r>
    <s v="TXN-100262"/>
    <x v="48"/>
    <x v="2"/>
    <s v="E-013"/>
    <x v="3"/>
    <s v="Bath Towel Set"/>
    <s v="Non-Member"/>
    <n v="2"/>
    <n v="81.45"/>
    <n v="0.11899999999999999"/>
    <n v="30.22"/>
    <s v="Yes"/>
    <n v="143.51"/>
    <n v="83.07"/>
    <n v="0.57884467981325338"/>
    <s v="Dec-2024"/>
    <s v="Q4-2024"/>
  </r>
  <r>
    <s v="TXN-100263"/>
    <x v="205"/>
    <x v="2"/>
    <s v="E-003"/>
    <x v="1"/>
    <s v="Casual Dress"/>
    <s v="Member"/>
    <n v="1"/>
    <n v="92.63"/>
    <n v="0.04"/>
    <n v="41.21"/>
    <s v="No"/>
    <n v="88.92"/>
    <n v="47.71"/>
    <n v="0.53654970760233922"/>
    <s v="Feb-2025"/>
    <s v="Q1-2025"/>
  </r>
  <r>
    <s v="TXN-100264"/>
    <x v="92"/>
    <x v="3"/>
    <s v="W-012"/>
    <x v="3"/>
    <s v="Bath Towel Set"/>
    <s v="Non-Member"/>
    <n v="4"/>
    <n v="75.260000000000005"/>
    <n v="0.107"/>
    <n v="30.5"/>
    <s v="No"/>
    <n v="268.83"/>
    <n v="146.83000000000001"/>
    <n v="0.54618160175575647"/>
    <s v="Jun-2025"/>
    <s v="Q2-2025"/>
  </r>
  <r>
    <s v="TXN-100265"/>
    <x v="130"/>
    <x v="3"/>
    <s v="W-010"/>
    <x v="1"/>
    <s v="Men's T-Shirt"/>
    <s v="Non-Member"/>
    <n v="2"/>
    <n v="77.680000000000007"/>
    <n v="6.7000000000000004E-2"/>
    <n v="34.17"/>
    <s v="No"/>
    <n v="144.94999999999999"/>
    <n v="76.61"/>
    <n v="0.52852707830286305"/>
    <s v="Apr-2025"/>
    <s v="Q2-2025"/>
  </r>
  <r>
    <s v="TXN-100266"/>
    <x v="206"/>
    <x v="1"/>
    <s v="S-012"/>
    <x v="2"/>
    <s v="Laptop Stand"/>
    <s v="Non-Member"/>
    <n v="2"/>
    <n v="71.89"/>
    <n v="0.21099999999999999"/>
    <n v="53.51"/>
    <s v="No"/>
    <n v="113.44"/>
    <n v="6.42"/>
    <n v="5.6593794076163613E-2"/>
    <s v="Jun-2025"/>
    <s v="Q2-2025"/>
  </r>
  <r>
    <s v="TXN-100267"/>
    <x v="207"/>
    <x v="3"/>
    <s v="W-003"/>
    <x v="0"/>
    <s v="Snack Box"/>
    <s v="Member"/>
    <n v="3"/>
    <n v="23.86"/>
    <n v="0.112"/>
    <n v="13.52"/>
    <s v="No"/>
    <n v="63.56"/>
    <n v="23"/>
    <n v="0.3618628067967275"/>
    <s v="Nov-2025"/>
    <s v="Q4-2025"/>
  </r>
  <r>
    <s v="TXN-100268"/>
    <x v="208"/>
    <x v="2"/>
    <s v="E-007"/>
    <x v="2"/>
    <s v="Wireless Earbuds"/>
    <s v="Non-Member"/>
    <n v="1"/>
    <n v="137.85"/>
    <n v="0"/>
    <n v="105.63"/>
    <s v="No"/>
    <n v="137.85"/>
    <n v="32.22"/>
    <n v="0.2337323177366703"/>
    <s v="Sep-2025"/>
    <s v="Q3-2025"/>
  </r>
  <r>
    <s v="TXN-100269"/>
    <x v="209"/>
    <x v="0"/>
    <s v="N-012"/>
    <x v="2"/>
    <s v="Wireless Earbuds"/>
    <s v="Member"/>
    <n v="1"/>
    <n v="179.24"/>
    <n v="0.13500000000000001"/>
    <n v="143.34"/>
    <s v="No"/>
    <n v="155.04"/>
    <n v="11.7"/>
    <n v="7.5464396284829718E-2"/>
    <s v="Sep-2024"/>
    <s v="Q3-2024"/>
  </r>
  <r>
    <s v="TXN-100270"/>
    <x v="210"/>
    <x v="3"/>
    <s v="W-006"/>
    <x v="4"/>
    <s v="Sunscreen SPF50"/>
    <s v="Member"/>
    <n v="3"/>
    <n v="55.43"/>
    <n v="9.2999999999999999E-2"/>
    <n v="19.48"/>
    <s v="No"/>
    <n v="150.83000000000001"/>
    <n v="92.39"/>
    <n v="0.61254392362262144"/>
    <s v="Oct-2025"/>
    <s v="Q4-2025"/>
  </r>
  <r>
    <s v="TXN-100271"/>
    <x v="211"/>
    <x v="2"/>
    <s v="E-010"/>
    <x v="3"/>
    <s v="Ceramic Mug Set"/>
    <s v="Non-Member"/>
    <n v="2"/>
    <n v="32.32"/>
    <n v="0.111"/>
    <n v="12.76"/>
    <s v="No"/>
    <n v="57.46"/>
    <n v="31.94"/>
    <n v="0.5558649495301079"/>
    <s v="Apr-2025"/>
    <s v="Q2-2025"/>
  </r>
  <r>
    <s v="TXN-100272"/>
    <x v="212"/>
    <x v="2"/>
    <s v="E-013"/>
    <x v="1"/>
    <s v="Women's Jeans"/>
    <s v="Non-Member"/>
    <n v="4"/>
    <n v="66.349999999999994"/>
    <n v="0"/>
    <n v="31.32"/>
    <s v="No"/>
    <n v="265.39999999999998"/>
    <n v="140.12"/>
    <n v="0.52795779954785238"/>
    <s v="Dec-2024"/>
    <s v="Q4-2024"/>
  </r>
  <r>
    <s v="TXN-100273"/>
    <x v="99"/>
    <x v="2"/>
    <s v="E-005"/>
    <x v="2"/>
    <s v="Power Bank"/>
    <s v="Non-Member"/>
    <n v="8"/>
    <n v="129.41999999999999"/>
    <n v="0.13300000000000001"/>
    <n v="118.61"/>
    <s v="No"/>
    <n v="897.66"/>
    <n v="-51.22"/>
    <n v="-5.7059465721988278E-2"/>
    <s v="Oct-2025"/>
    <s v="Q4-2025"/>
  </r>
  <r>
    <s v="TXN-100274"/>
    <x v="213"/>
    <x v="1"/>
    <s v="S-005"/>
    <x v="2"/>
    <s v="Bluetooth Speaker"/>
    <s v="Member"/>
    <n v="5"/>
    <n v="120.25"/>
    <n v="0.20399999999999999"/>
    <n v="86.14"/>
    <s v="No"/>
    <n v="478.6"/>
    <n v="47.9"/>
    <n v="0.10008357709987463"/>
    <s v="Feb-2025"/>
    <s v="Q1-2025"/>
  </r>
  <r>
    <s v="TXN-100275"/>
    <x v="214"/>
    <x v="3"/>
    <s v="W-004"/>
    <x v="2"/>
    <s v="Power Bank"/>
    <s v="Member"/>
    <n v="3"/>
    <n v="179.55"/>
    <n v="6.0999999999999999E-2"/>
    <n v="124.02"/>
    <s v="No"/>
    <n v="505.79"/>
    <n v="133.72999999999999"/>
    <n v="0.26439826805591249"/>
    <s v="Dec-2024"/>
    <s v="Q4-2024"/>
  </r>
  <r>
    <s v="TXN-100276"/>
    <x v="192"/>
    <x v="1"/>
    <s v="S-004"/>
    <x v="2"/>
    <s v="Power Bank"/>
    <s v="Member"/>
    <n v="1"/>
    <n v="87.06"/>
    <n v="0.28899999999999998"/>
    <n v="59.63"/>
    <s v="No"/>
    <n v="61.9"/>
    <n v="2.27"/>
    <n v="3.6672051696284333E-2"/>
    <s v="Sep-2024"/>
    <s v="Q3-2024"/>
  </r>
  <r>
    <s v="TXN-100277"/>
    <x v="142"/>
    <x v="2"/>
    <s v="E-012"/>
    <x v="3"/>
    <s v="Ceramic Mug Set"/>
    <s v="Non-Member"/>
    <n v="5"/>
    <n v="10.41"/>
    <n v="0.106"/>
    <n v="4.5"/>
    <s v="No"/>
    <n v="46.53"/>
    <n v="24.03"/>
    <n v="0.51644100580270791"/>
    <s v="May-2025"/>
    <s v="Q2-2025"/>
  </r>
  <r>
    <s v="TXN-100278"/>
    <x v="215"/>
    <x v="3"/>
    <s v="W-011"/>
    <x v="4"/>
    <s v="Sunscreen SPF50"/>
    <s v="Non-Member"/>
    <n v="4"/>
    <n v="32.83"/>
    <n v="0.13400000000000001"/>
    <n v="10.83"/>
    <s v="No"/>
    <n v="113.72"/>
    <n v="70.400000000000006"/>
    <n v="0.61906436862469227"/>
    <s v="Mar-2025"/>
    <s v="Q1-2025"/>
  </r>
  <r>
    <s v="TXN-100279"/>
    <x v="216"/>
    <x v="2"/>
    <s v="E-005"/>
    <x v="0"/>
    <s v="Organic Coffee 12oz"/>
    <s v="Non-Member"/>
    <n v="1"/>
    <n v="17.350000000000001"/>
    <n v="6.5000000000000002E-2"/>
    <n v="10.15"/>
    <s v="No"/>
    <n v="16.22"/>
    <n v="6.07"/>
    <n v="0.37422934648582001"/>
    <s v="Jul-2025"/>
    <s v="Q3-2025"/>
  </r>
  <r>
    <s v="TXN-100280"/>
    <x v="217"/>
    <x v="0"/>
    <s v="N-015"/>
    <x v="4"/>
    <s v="Sunscreen SPF50"/>
    <s v="Non-Member"/>
    <n v="5"/>
    <n v="53.88"/>
    <n v="0.127"/>
    <n v="17.579999999999998"/>
    <s v="No"/>
    <n v="235.19"/>
    <n v="147.29"/>
    <n v="0.62625961988179768"/>
    <s v="Apr-2024"/>
    <s v="Q2-2024"/>
  </r>
  <r>
    <s v="TXN-100281"/>
    <x v="46"/>
    <x v="3"/>
    <s v="W-013"/>
    <x v="3"/>
    <s v="LED Desk Lamp"/>
    <s v="Member"/>
    <n v="7"/>
    <n v="10.74"/>
    <n v="7.0000000000000007E-2"/>
    <n v="4.67"/>
    <s v="No"/>
    <n v="69.92"/>
    <n v="37.229999999999997"/>
    <n v="0.53246567505720821"/>
    <s v="Nov-2024"/>
    <s v="Q4-2024"/>
  </r>
  <r>
    <s v="TXN-100282"/>
    <x v="110"/>
    <x v="2"/>
    <s v="E-005"/>
    <x v="1"/>
    <s v="Casual Dress"/>
    <s v="Member"/>
    <n v="10"/>
    <n v="108.37"/>
    <n v="1.4999999999999999E-2"/>
    <n v="45.53"/>
    <s v="No"/>
    <n v="1067.44"/>
    <n v="612.14"/>
    <n v="0.5734654875215468"/>
    <s v="Nov-2025"/>
    <s v="Q4-2025"/>
  </r>
  <r>
    <s v="TXN-100283"/>
    <x v="178"/>
    <x v="2"/>
    <s v="E-004"/>
    <x v="0"/>
    <s v="Olive Oil 500ml"/>
    <s v="Member"/>
    <n v="2"/>
    <n v="6.57"/>
    <n v="0.104"/>
    <n v="4.07"/>
    <s v="No"/>
    <n v="11.77"/>
    <n v="3.63"/>
    <n v="0.30841121495327101"/>
    <s v="Mar-2025"/>
    <s v="Q1-2025"/>
  </r>
  <r>
    <s v="TXN-100284"/>
    <x v="67"/>
    <x v="1"/>
    <s v="S-001"/>
    <x v="0"/>
    <s v="Olive Oil 500ml"/>
    <s v="Member"/>
    <n v="2"/>
    <n v="15.49"/>
    <n v="0.16400000000000001"/>
    <n v="10.28"/>
    <s v="No"/>
    <n v="25.9"/>
    <n v="5.34"/>
    <n v="0.20617760617760619"/>
    <s v="Apr-2025"/>
    <s v="Q2-2025"/>
  </r>
  <r>
    <s v="TXN-100285"/>
    <x v="76"/>
    <x v="3"/>
    <s v="W-014"/>
    <x v="1"/>
    <s v="Winter Jacket"/>
    <s v="Member"/>
    <n v="7"/>
    <n v="24.11"/>
    <n v="6.4000000000000001E-2"/>
    <n v="12.06"/>
    <s v="No"/>
    <n v="157.97"/>
    <n v="73.55"/>
    <n v="0.46559473317718553"/>
    <s v="Jul-2025"/>
    <s v="Q3-2025"/>
  </r>
  <r>
    <s v="TXN-100286"/>
    <x v="218"/>
    <x v="1"/>
    <s v="S-008"/>
    <x v="1"/>
    <s v="Women's Jeans"/>
    <s v="Member"/>
    <n v="1"/>
    <n v="55.28"/>
    <n v="0.112"/>
    <n v="25.82"/>
    <s v="No"/>
    <n v="49.09"/>
    <n v="23.27"/>
    <n v="0.47402729680179256"/>
    <s v="Dec-2024"/>
    <s v="Q4-2024"/>
  </r>
  <r>
    <s v="TXN-100287"/>
    <x v="66"/>
    <x v="2"/>
    <s v="E-005"/>
    <x v="3"/>
    <s v="Storage Bin"/>
    <s v="Non-Member"/>
    <n v="3"/>
    <n v="10.91"/>
    <n v="0.1"/>
    <n v="4.8899999999999997"/>
    <s v="No"/>
    <n v="29.46"/>
    <n v="14.79"/>
    <n v="0.50203665987780033"/>
    <s v="Oct-2024"/>
    <s v="Q4-2024"/>
  </r>
  <r>
    <s v="TXN-100288"/>
    <x v="105"/>
    <x v="0"/>
    <s v="N-011"/>
    <x v="2"/>
    <s v="Smart Watch"/>
    <s v="Non-Member"/>
    <n v="6"/>
    <n v="68.92"/>
    <n v="0.14199999999999999"/>
    <n v="43.66"/>
    <s v="No"/>
    <n v="354.8"/>
    <n v="92.84"/>
    <n v="0.26166854565952652"/>
    <s v="Apr-2025"/>
    <s v="Q2-2025"/>
  </r>
  <r>
    <s v="TXN-100289"/>
    <x v="219"/>
    <x v="2"/>
    <s v="E-012"/>
    <x v="2"/>
    <s v="Smart Watch"/>
    <s v="Non-Member"/>
    <n v="5"/>
    <n v="126.07"/>
    <n v="0.14000000000000001"/>
    <n v="86.12"/>
    <s v="No"/>
    <n v="542.1"/>
    <n v="111.5"/>
    <n v="0.20568160855930639"/>
    <s v="Mar-2025"/>
    <s v="Q1-2025"/>
  </r>
  <r>
    <s v="TXN-100290"/>
    <x v="220"/>
    <x v="3"/>
    <s v="W-003"/>
    <x v="3"/>
    <s v="Storage Bin"/>
    <s v="Non-Member"/>
    <n v="2"/>
    <n v="66.16"/>
    <n v="1.9E-2"/>
    <n v="32.21"/>
    <s v="No"/>
    <n v="129.81"/>
    <n v="65.39"/>
    <n v="0.5037362298744319"/>
    <s v="Dec-2024"/>
    <s v="Q4-2024"/>
  </r>
  <r>
    <s v="TXN-100291"/>
    <x v="221"/>
    <x v="1"/>
    <s v="S-013"/>
    <x v="1"/>
    <s v="Casual Dress"/>
    <s v="Member"/>
    <n v="5"/>
    <n v="106.68"/>
    <n v="0.129"/>
    <n v="43.98"/>
    <s v="No"/>
    <n v="464.59"/>
    <n v="244.69"/>
    <n v="0.5266794377838524"/>
    <s v="Jul-2024"/>
    <s v="Q3-2024"/>
  </r>
  <r>
    <s v="TXN-100292"/>
    <x v="152"/>
    <x v="2"/>
    <s v="E-002"/>
    <x v="4"/>
    <s v="Face Moisturizer"/>
    <s v="Member"/>
    <n v="4"/>
    <n v="11.21"/>
    <n v="3.5000000000000003E-2"/>
    <n v="4.28"/>
    <s v="No"/>
    <n v="43.27"/>
    <n v="26.15"/>
    <n v="0.60434481164779286"/>
    <s v="Oct-2025"/>
    <s v="Q4-2025"/>
  </r>
  <r>
    <s v="TXN-100293"/>
    <x v="75"/>
    <x v="1"/>
    <s v="S-003"/>
    <x v="1"/>
    <s v="Casual Dress"/>
    <s v="Non-Member"/>
    <n v="2"/>
    <n v="61.39"/>
    <n v="0.26800000000000002"/>
    <n v="30.82"/>
    <s v="Yes"/>
    <n v="89.87"/>
    <n v="28.23"/>
    <n v="0.31412039612774006"/>
    <s v="Apr-2024"/>
    <s v="Q2-2024"/>
  </r>
  <r>
    <s v="TXN-100294"/>
    <x v="77"/>
    <x v="3"/>
    <s v="W-002"/>
    <x v="4"/>
    <s v="Sunscreen SPF50"/>
    <s v="Member"/>
    <n v="2"/>
    <n v="50.05"/>
    <n v="0.03"/>
    <n v="18.420000000000002"/>
    <s v="No"/>
    <n v="97.1"/>
    <n v="60.26"/>
    <n v="0.62059732234809473"/>
    <s v="Sep-2025"/>
    <s v="Q3-2025"/>
  </r>
  <r>
    <s v="TXN-100295"/>
    <x v="216"/>
    <x v="3"/>
    <s v="W-010"/>
    <x v="2"/>
    <s v="Laptop Stand"/>
    <s v="Member"/>
    <n v="3"/>
    <n v="210.01"/>
    <n v="0.107"/>
    <n v="146.21"/>
    <s v="No"/>
    <n v="562.62"/>
    <n v="123.99"/>
    <n v="0.22037965234083395"/>
    <s v="Jul-2025"/>
    <s v="Q3-2025"/>
  </r>
  <r>
    <s v="TXN-100296"/>
    <x v="222"/>
    <x v="2"/>
    <s v="E-014"/>
    <x v="2"/>
    <s v="Wireless Earbuds"/>
    <s v="Member"/>
    <n v="5"/>
    <n v="184.04"/>
    <n v="0.11"/>
    <n v="120.88"/>
    <s v="No"/>
    <n v="818.98"/>
    <n v="214.58"/>
    <n v="0.26200884026471954"/>
    <s v="Mar-2025"/>
    <s v="Q1-2025"/>
  </r>
  <r>
    <s v="TXN-100297"/>
    <x v="112"/>
    <x v="0"/>
    <s v="N-009"/>
    <x v="4"/>
    <s v="Face Moisturizer"/>
    <s v="Member"/>
    <n v="3"/>
    <n v="59.28"/>
    <n v="8.3000000000000004E-2"/>
    <n v="21.98"/>
    <s v="Yes"/>
    <n v="163.08000000000001"/>
    <n v="97.14"/>
    <n v="0.5956585724797645"/>
    <s v="Sep-2024"/>
    <s v="Q3-2024"/>
  </r>
  <r>
    <s v="TXN-100298"/>
    <x v="108"/>
    <x v="1"/>
    <s v="S-013"/>
    <x v="2"/>
    <s v="Laptop Stand"/>
    <s v="Member"/>
    <n v="1"/>
    <n v="127.98"/>
    <n v="0.154"/>
    <n v="100.3"/>
    <s v="No"/>
    <n v="108.27"/>
    <n v="7.97"/>
    <n v="7.3612265632215762E-2"/>
    <s v="Mar-2025"/>
    <s v="Q1-2025"/>
  </r>
  <r>
    <s v="TXN-100299"/>
    <x v="223"/>
    <x v="3"/>
    <s v="W-007"/>
    <x v="2"/>
    <s v="Power Bank"/>
    <s v="Non-Member"/>
    <n v="3"/>
    <n v="261.58"/>
    <n v="9.1999999999999998E-2"/>
    <n v="174.68"/>
    <s v="No"/>
    <n v="712.54"/>
    <n v="188.5"/>
    <n v="0.26454655177253206"/>
    <s v="Nov-2025"/>
    <s v="Q4-2025"/>
  </r>
  <r>
    <s v="TXN-100300"/>
    <x v="224"/>
    <x v="3"/>
    <s v="W-009"/>
    <x v="2"/>
    <s v="Wireless Earbuds"/>
    <s v="Non-Member"/>
    <n v="7"/>
    <n v="254.58"/>
    <n v="0.108"/>
    <n v="194.35"/>
    <s v="No"/>
    <n v="1589.6"/>
    <n v="229.15"/>
    <n v="0.14415576245596379"/>
    <s v="Jan-2025"/>
    <s v="Q1-2025"/>
  </r>
  <r>
    <s v="TXN-100301"/>
    <x v="225"/>
    <x v="3"/>
    <s v="W-011"/>
    <x v="0"/>
    <s v="Granola Pack"/>
    <s v="Member"/>
    <n v="1"/>
    <n v="21.11"/>
    <n v="1.7000000000000001E-2"/>
    <n v="12.39"/>
    <s v="No"/>
    <n v="20.75"/>
    <n v="8.36"/>
    <n v="0.40289156626506023"/>
    <s v="Dec-2024"/>
    <s v="Q4-2024"/>
  </r>
  <r>
    <s v="TXN-100302"/>
    <x v="167"/>
    <x v="2"/>
    <s v="E-004"/>
    <x v="4"/>
    <s v="Face Moisturizer"/>
    <s v="Non-Member"/>
    <n v="1"/>
    <n v="9.68"/>
    <n v="0.184"/>
    <n v="3.86"/>
    <s v="No"/>
    <n v="7.9"/>
    <n v="4.04"/>
    <n v="0.51139240506329109"/>
    <s v="Jul-2025"/>
    <s v="Q3-2025"/>
  </r>
  <r>
    <s v="TXN-100303"/>
    <x v="226"/>
    <x v="0"/>
    <s v="N-004"/>
    <x v="1"/>
    <s v="Men's T-Shirt"/>
    <s v="Non-Member"/>
    <n v="2"/>
    <n v="77.36"/>
    <n v="6.2E-2"/>
    <n v="36.119999999999997"/>
    <s v="No"/>
    <n v="145.13"/>
    <n v="72.89"/>
    <n v="0.50223937159787779"/>
    <s v="Jun-2024"/>
    <s v="Q2-2024"/>
  </r>
  <r>
    <s v="TXN-100304"/>
    <x v="227"/>
    <x v="0"/>
    <s v="N-004"/>
    <x v="0"/>
    <s v="Granola Pack"/>
    <s v="Non-Member"/>
    <n v="1"/>
    <n v="12.66"/>
    <n v="6.7000000000000004E-2"/>
    <n v="7.99"/>
    <s v="No"/>
    <n v="11.81"/>
    <n v="3.82"/>
    <n v="0.32345469940728194"/>
    <s v="Jan-2024"/>
    <s v="Q1-2024"/>
  </r>
  <r>
    <s v="TXN-100305"/>
    <x v="95"/>
    <x v="0"/>
    <s v="N-003"/>
    <x v="3"/>
    <s v="LED Desk Lamp"/>
    <s v="Non-Member"/>
    <n v="1"/>
    <n v="28.73"/>
    <n v="0.10299999999999999"/>
    <n v="14"/>
    <s v="No"/>
    <n v="25.77"/>
    <n v="11.77"/>
    <n v="0.456732634846721"/>
    <s v="Oct-2024"/>
    <s v="Q4-2024"/>
  </r>
  <r>
    <s v="TXN-100306"/>
    <x v="228"/>
    <x v="2"/>
    <s v="E-004"/>
    <x v="1"/>
    <s v="Women's Jeans"/>
    <s v="Member"/>
    <n v="4"/>
    <n v="118.5"/>
    <n v="8.1000000000000003E-2"/>
    <n v="56.67"/>
    <s v="No"/>
    <n v="435.61"/>
    <n v="208.93"/>
    <n v="0.47962627120589518"/>
    <s v="Aug-2025"/>
    <s v="Q3-2025"/>
  </r>
  <r>
    <s v="TXN-100307"/>
    <x v="229"/>
    <x v="2"/>
    <s v="E-001"/>
    <x v="3"/>
    <s v="Storage Bin"/>
    <s v="Non-Member"/>
    <n v="1"/>
    <n v="80.38"/>
    <n v="0.104"/>
    <n v="39.119999999999997"/>
    <s v="No"/>
    <n v="72.02"/>
    <n v="32.9"/>
    <n v="0.45681755068036656"/>
    <s v="Sep-2025"/>
    <s v="Q3-2025"/>
  </r>
  <r>
    <s v="TXN-100308"/>
    <x v="14"/>
    <x v="3"/>
    <s v="W-009"/>
    <x v="3"/>
    <s v="LED Desk Lamp"/>
    <s v="Non-Member"/>
    <n v="1"/>
    <n v="85.33"/>
    <n v="0.11"/>
    <n v="38.46"/>
    <s v="No"/>
    <n v="75.94"/>
    <n v="37.479999999999997"/>
    <n v="0.49354753752962865"/>
    <s v="Feb-2025"/>
    <s v="Q1-2025"/>
  </r>
  <r>
    <s v="TXN-100309"/>
    <x v="230"/>
    <x v="2"/>
    <s v="E-012"/>
    <x v="3"/>
    <s v="Ceramic Mug Set"/>
    <s v="Member"/>
    <n v="14"/>
    <n v="24.71"/>
    <n v="6.8000000000000005E-2"/>
    <n v="10.64"/>
    <s v="No"/>
    <n v="322.42"/>
    <n v="173.46"/>
    <n v="0.53799392097264442"/>
    <s v="Dec-2024"/>
    <s v="Q4-2024"/>
  </r>
  <r>
    <s v="TXN-100310"/>
    <x v="200"/>
    <x v="1"/>
    <s v="Unknown"/>
    <x v="4"/>
    <s v="Shampoo 300ml"/>
    <s v="Non-Member"/>
    <n v="1"/>
    <n v="49.9"/>
    <n v="0.32600000000000001"/>
    <n v="21.82"/>
    <s v="No"/>
    <n v="33.630000000000003"/>
    <n v="11.81"/>
    <n v="0.35117454653583108"/>
    <s v="Jul-2025"/>
    <s v="Q3-2025"/>
  </r>
  <r>
    <s v="TXN-100311"/>
    <x v="231"/>
    <x v="3"/>
    <s v="W-009"/>
    <x v="3"/>
    <s v="Bath Towel Set"/>
    <s v="Non-Member"/>
    <n v="1"/>
    <n v="29.43"/>
    <n v="0.125"/>
    <n v="11.2"/>
    <s v="No"/>
    <n v="25.75"/>
    <n v="14.55"/>
    <n v="0.56504854368932045"/>
    <s v="Mar-2024"/>
    <s v="Q1-2024"/>
  </r>
  <r>
    <s v="TXN-100312"/>
    <x v="232"/>
    <x v="3"/>
    <s v="W-014"/>
    <x v="1"/>
    <s v="Casual Dress"/>
    <s v="Member"/>
    <n v="2"/>
    <n v="91.08"/>
    <n v="0.114"/>
    <n v="39.03"/>
    <s v="No"/>
    <n v="161.38999999999999"/>
    <n v="83.33"/>
    <n v="0.51632690996963881"/>
    <s v="Sep-2025"/>
    <s v="Q3-2025"/>
  </r>
  <r>
    <s v="TXN-100313"/>
    <x v="233"/>
    <x v="0"/>
    <s v="N-014"/>
    <x v="2"/>
    <s v="Power Bank"/>
    <s v="Non-Member"/>
    <n v="1"/>
    <n v="178.68"/>
    <n v="1.2999999999999999E-2"/>
    <n v="128.99"/>
    <s v="No"/>
    <n v="176.36"/>
    <n v="47.37"/>
    <n v="0.26859832161487862"/>
    <s v="Dec-2025"/>
    <s v="Q4-2025"/>
  </r>
  <r>
    <s v="TXN-100314"/>
    <x v="234"/>
    <x v="2"/>
    <s v="E-005"/>
    <x v="4"/>
    <s v="Face Moisturizer"/>
    <s v="Non-Member"/>
    <n v="1"/>
    <n v="19.010000000000002"/>
    <n v="7.9000000000000001E-2"/>
    <n v="6.24"/>
    <s v="No"/>
    <n v="17.510000000000002"/>
    <n v="11.27"/>
    <n v="0.64363221016561956"/>
    <s v="Oct-2024"/>
    <s v="Q4-2024"/>
  </r>
  <r>
    <s v="TXN-100315"/>
    <x v="166"/>
    <x v="3"/>
    <s v="W-015"/>
    <x v="2"/>
    <s v="Power Bank"/>
    <s v="Member"/>
    <n v="3"/>
    <n v="218.54"/>
    <n v="0.14199999999999999"/>
    <n v="155.05000000000001"/>
    <s v="No"/>
    <n v="562.52"/>
    <n v="97.37"/>
    <n v="0.17309606769537084"/>
    <s v="Sep-2025"/>
    <s v="Q3-2025"/>
  </r>
  <r>
    <s v="TXN-100316"/>
    <x v="235"/>
    <x v="2"/>
    <s v="E-013"/>
    <x v="2"/>
    <s v="Laptop Stand"/>
    <s v="Member"/>
    <n v="4"/>
    <n v="171.75"/>
    <n v="9.7000000000000003E-2"/>
    <n v="120.89"/>
    <s v="Yes"/>
    <n v="620.36"/>
    <n v="136.80000000000001"/>
    <n v="0.22051711909214006"/>
    <s v="Oct-2025"/>
    <s v="Q4-2025"/>
  </r>
  <r>
    <s v="TXN-100317"/>
    <x v="236"/>
    <x v="3"/>
    <s v="W-008"/>
    <x v="2"/>
    <s v="Laptop Stand"/>
    <s v="Member"/>
    <n v="3"/>
    <n v="234.45"/>
    <n v="2.5999999999999999E-2"/>
    <n v="163.65"/>
    <s v="No"/>
    <n v="685.06"/>
    <n v="194.11"/>
    <n v="0.28334744401950196"/>
    <s v="Jun-2025"/>
    <s v="Q2-2025"/>
  </r>
  <r>
    <s v="TXN-100318"/>
    <x v="39"/>
    <x v="2"/>
    <s v="E-007"/>
    <x v="2"/>
    <s v="Wireless Earbuds"/>
    <s v="Non-Member"/>
    <n v="1"/>
    <n v="228.84"/>
    <n v="0"/>
    <n v="149.30000000000001"/>
    <s v="No"/>
    <n v="228.84"/>
    <n v="79.540000000000006"/>
    <n v="0.34757909456388747"/>
    <s v="Jul-2024"/>
    <s v="Q3-2024"/>
  </r>
  <r>
    <s v="TXN-100319"/>
    <x v="197"/>
    <x v="3"/>
    <s v="W-005"/>
    <x v="2"/>
    <s v="Smart Watch"/>
    <s v="Member"/>
    <n v="4"/>
    <n v="88.26"/>
    <n v="0.05"/>
    <n v="64.91"/>
    <s v="No"/>
    <n v="335.39"/>
    <n v="75.75"/>
    <n v="0.22585646560720357"/>
    <s v="Mar-2025"/>
    <s v="Q1-2025"/>
  </r>
  <r>
    <s v="TXN-100320"/>
    <x v="237"/>
    <x v="2"/>
    <s v="E-005"/>
    <x v="0"/>
    <s v="Granola Pack"/>
    <s v="Member"/>
    <n v="1"/>
    <n v="24.26"/>
    <n v="0.10100000000000001"/>
    <n v="15.68"/>
    <s v="No"/>
    <n v="21.81"/>
    <n v="6.13"/>
    <n v="0.28106373223292069"/>
    <s v="Aug-2025"/>
    <s v="Q3-2025"/>
  </r>
  <r>
    <s v="TXN-100321"/>
    <x v="54"/>
    <x v="1"/>
    <s v="S-012"/>
    <x v="0"/>
    <s v="Snack Box"/>
    <s v="Member"/>
    <n v="1"/>
    <n v="6.08"/>
    <n v="0.189"/>
    <n v="3.84"/>
    <s v="No"/>
    <n v="4.93"/>
    <n v="1.0900000000000001"/>
    <n v="0.22109533468559842"/>
    <s v="May-2025"/>
    <s v="Q2-2025"/>
  </r>
  <r>
    <s v="TXN-100322"/>
    <x v="238"/>
    <x v="0"/>
    <s v="N-009"/>
    <x v="2"/>
    <s v="Bluetooth Speaker"/>
    <s v="Non-Member"/>
    <n v="2"/>
    <n v="284.93"/>
    <n v="6.4000000000000001E-2"/>
    <n v="213.76"/>
    <s v="No"/>
    <n v="533.39"/>
    <n v="105.87"/>
    <n v="0.19848516095164889"/>
    <s v="Jan-2025"/>
    <s v="Q1-2025"/>
  </r>
  <r>
    <s v="TXN-100323"/>
    <x v="150"/>
    <x v="3"/>
    <s v="W-003"/>
    <x v="4"/>
    <s v="Shampoo 300ml"/>
    <s v="Member"/>
    <n v="4"/>
    <n v="11.53"/>
    <n v="5.1999999999999998E-2"/>
    <n v="3.72"/>
    <s v="No"/>
    <n v="43.72"/>
    <n v="28.84"/>
    <n v="0.65965233302836235"/>
    <s v="Jun-2025"/>
    <s v="Q2-2025"/>
  </r>
  <r>
    <s v="TXN-100324"/>
    <x v="239"/>
    <x v="3"/>
    <s v="W-006"/>
    <x v="2"/>
    <s v="Power Bank"/>
    <s v="Member"/>
    <n v="5"/>
    <n v="276.01"/>
    <n v="0.08"/>
    <n v="206.7"/>
    <s v="No"/>
    <n v="1269.6500000000001"/>
    <n v="236.15"/>
    <n v="0.18599614066868822"/>
    <s v="Aug-2024"/>
    <s v="Q3-2024"/>
  </r>
  <r>
    <s v="TXN-100325"/>
    <x v="240"/>
    <x v="3"/>
    <s v="W-001"/>
    <x v="2"/>
    <s v="Smart Watch"/>
    <s v="Member"/>
    <n v="6"/>
    <n v="172.33"/>
    <n v="4.0000000000000001E-3"/>
    <n v="119.43"/>
    <s v="No"/>
    <n v="1029.8399999999999"/>
    <n v="313.26"/>
    <n v="0.30418317408529483"/>
    <s v="Mar-2025"/>
    <s v="Q1-2025"/>
  </r>
  <r>
    <s v="TXN-100326"/>
    <x v="199"/>
    <x v="3"/>
    <s v="Unknown"/>
    <x v="4"/>
    <s v="Shampoo 300ml"/>
    <s v="Member"/>
    <n v="3"/>
    <n v="13.01"/>
    <n v="0.115"/>
    <n v="4.1900000000000004"/>
    <s v="No"/>
    <n v="34.54"/>
    <n v="21.97"/>
    <n v="0.63607411696583671"/>
    <s v="Nov-2024"/>
    <s v="Q4-2024"/>
  </r>
  <r>
    <s v="TXN-100327"/>
    <x v="241"/>
    <x v="2"/>
    <s v="E-014"/>
    <x v="1"/>
    <s v="Running Shoes"/>
    <s v="Member"/>
    <n v="7"/>
    <n v="115.73"/>
    <n v="5.6000000000000001E-2"/>
    <n v="54.26"/>
    <s v="No"/>
    <n v="764.74"/>
    <n v="384.92"/>
    <n v="0.50333446661610481"/>
    <s v="Dec-2025"/>
    <s v="Q4-2025"/>
  </r>
  <r>
    <s v="TXN-100328"/>
    <x v="70"/>
    <x v="1"/>
    <s v="S-005"/>
    <x v="0"/>
    <s v="Organic Coffee 12oz"/>
    <s v="Non-Member"/>
    <n v="5"/>
    <n v="17.38"/>
    <n v="0.317"/>
    <n v="11.8"/>
    <s v="No"/>
    <n v="59.35"/>
    <n v="0.35"/>
    <n v="5.8972198820556017E-3"/>
    <s v="Jun-2024"/>
    <s v="Q2-2024"/>
  </r>
  <r>
    <s v="TXN-100329"/>
    <x v="242"/>
    <x v="0"/>
    <s v="N-007"/>
    <x v="1"/>
    <s v="Casual Dress"/>
    <s v="Non-Member"/>
    <n v="3"/>
    <n v="64.98"/>
    <n v="0"/>
    <n v="32.200000000000003"/>
    <s v="No"/>
    <n v="194.94"/>
    <n v="98.34"/>
    <n v="0.5044629116651278"/>
    <s v="Jul-2025"/>
    <s v="Q3-2025"/>
  </r>
  <r>
    <s v="TXN-100330"/>
    <x v="243"/>
    <x v="0"/>
    <s v="N-008"/>
    <x v="4"/>
    <s v="Lipstick"/>
    <s v="Member"/>
    <n v="12"/>
    <n v="52.61"/>
    <n v="5.2999999999999999E-2"/>
    <n v="16.54"/>
    <s v="No"/>
    <n v="597.86"/>
    <n v="399.38"/>
    <n v="0.66801592346034189"/>
    <s v="Dec-2024"/>
    <s v="Q4-2024"/>
  </r>
  <r>
    <s v="TXN-100331"/>
    <x v="244"/>
    <x v="0"/>
    <s v="N-004"/>
    <x v="1"/>
    <s v="Casual Dress"/>
    <s v="Member"/>
    <n v="2"/>
    <n v="64.930000000000007"/>
    <n v="0.13600000000000001"/>
    <n v="26.43"/>
    <s v="No"/>
    <n v="112.2"/>
    <n v="59.34"/>
    <n v="0.52887700534759363"/>
    <s v="Jul-2024"/>
    <s v="Q3-2024"/>
  </r>
  <r>
    <s v="TXN-100332"/>
    <x v="156"/>
    <x v="2"/>
    <s v="E-015"/>
    <x v="3"/>
    <s v="Throw Pillow"/>
    <s v="Member"/>
    <n v="4"/>
    <n v="24.35"/>
    <n v="9.7000000000000003E-2"/>
    <n v="11.63"/>
    <s v="No"/>
    <n v="87.95"/>
    <n v="41.43"/>
    <n v="0.47106310403638429"/>
    <s v="Oct-2025"/>
    <s v="Q4-2025"/>
  </r>
  <r>
    <s v="TXN-100333"/>
    <x v="245"/>
    <x v="1"/>
    <s v="S-010"/>
    <x v="2"/>
    <s v="Laptop Stand"/>
    <s v="Non-Member"/>
    <n v="1"/>
    <n v="280.44"/>
    <n v="7.1999999999999995E-2"/>
    <n v="194.88"/>
    <s v="No"/>
    <n v="260.25"/>
    <n v="65.37"/>
    <n v="0.25118155619596544"/>
    <s v="May-2025"/>
    <s v="Q2-2025"/>
  </r>
  <r>
    <s v="TXN-100334"/>
    <x v="246"/>
    <x v="3"/>
    <s v="W-011"/>
    <x v="4"/>
    <s v="Lipstick"/>
    <s v="Non-Member"/>
    <n v="1"/>
    <n v="46.47"/>
    <n v="0.09"/>
    <n v="19.45"/>
    <s v="No"/>
    <n v="42.29"/>
    <n v="22.84"/>
    <n v="0.54008039725703472"/>
    <s v="Nov-2024"/>
    <s v="Q4-2024"/>
  </r>
  <r>
    <s v="TXN-100335"/>
    <x v="71"/>
    <x v="0"/>
    <s v="N-009"/>
    <x v="0"/>
    <s v="Olive Oil 500ml"/>
    <s v="Non-Member"/>
    <n v="2"/>
    <n v="4.18"/>
    <n v="1.4999999999999999E-2"/>
    <n v="2.57"/>
    <s v="Yes"/>
    <n v="8.23"/>
    <n v="3.09"/>
    <n v="0.37545565006075332"/>
    <m/>
    <m/>
  </r>
  <r>
    <s v="TXN-100336"/>
    <x v="222"/>
    <x v="2"/>
    <s v="E-010"/>
    <x v="0"/>
    <s v="Sparkling Water 12pk"/>
    <s v="Member"/>
    <n v="1"/>
    <n v="11.73"/>
    <n v="2.4E-2"/>
    <n v="7.81"/>
    <s v="No"/>
    <n v="11.45"/>
    <n v="3.64"/>
    <n v="0.31790393013100438"/>
    <s v="Mar-2025"/>
    <s v="Q1-2025"/>
  </r>
  <r>
    <s v="TXN-100337"/>
    <x v="247"/>
    <x v="2"/>
    <s v="E-013"/>
    <x v="4"/>
    <s v="Sunscreen SPF50"/>
    <s v="Member"/>
    <n v="4"/>
    <n v="19.86"/>
    <n v="0.13200000000000001"/>
    <n v="12.77"/>
    <s v="No"/>
    <n v="68.95"/>
    <n v="17.87"/>
    <n v="0.25917331399564902"/>
    <s v="Aug-2024"/>
    <s v="Q3-2024"/>
  </r>
  <r>
    <s v="TXN-100338"/>
    <x v="248"/>
    <x v="1"/>
    <s v="S-011"/>
    <x v="3"/>
    <s v="Bath Towel Set"/>
    <s v="Non-Member"/>
    <n v="4"/>
    <n v="59.49"/>
    <n v="0.31"/>
    <n v="27.94"/>
    <s v="No"/>
    <n v="164.19"/>
    <n v="52.43"/>
    <n v="0.31932517205676353"/>
    <s v="Dec-2025"/>
    <s v="Q4-2025"/>
  </r>
  <r>
    <s v="TXN-100339"/>
    <x v="19"/>
    <x v="0"/>
    <s v="N-005"/>
    <x v="2"/>
    <s v="Wireless Earbuds"/>
    <s v="Member"/>
    <n v="2"/>
    <n v="228.41"/>
    <n v="7.2999999999999995E-2"/>
    <n v="159.32"/>
    <s v="No"/>
    <n v="423.47"/>
    <n v="104.83"/>
    <n v="0.24755000354216353"/>
    <s v="Feb-2025"/>
    <s v="Q1-2025"/>
  </r>
  <r>
    <s v="TXN-100340"/>
    <x v="249"/>
    <x v="0"/>
    <s v="N-005"/>
    <x v="3"/>
    <s v="LED Desk Lamp"/>
    <s v="Non-Member"/>
    <n v="9"/>
    <n v="16.98"/>
    <n v="5.5E-2"/>
    <n v="7.04"/>
    <s v="No"/>
    <n v="144.41"/>
    <n v="81.05"/>
    <n v="0.56124922096807695"/>
    <s v="Nov-2024"/>
    <s v="Q4-2024"/>
  </r>
  <r>
    <s v="TXN-100341"/>
    <x v="250"/>
    <x v="3"/>
    <s v="W-002"/>
    <x v="2"/>
    <s v="Smart Watch"/>
    <s v="Non-Member"/>
    <n v="1"/>
    <n v="177.41"/>
    <n v="7.6999999999999999E-2"/>
    <n v="131.19999999999999"/>
    <s v="No"/>
    <n v="163.75"/>
    <n v="32.549999999999997"/>
    <n v="0.19877862595419846"/>
    <s v="Sep-2025"/>
    <s v="Q3-2025"/>
  </r>
  <r>
    <s v="TXN-100342"/>
    <x v="211"/>
    <x v="3"/>
    <s v="W-001"/>
    <x v="1"/>
    <s v="Running Shoes"/>
    <s v="Non-Member"/>
    <n v="3"/>
    <n v="96.81"/>
    <n v="0.105"/>
    <n v="49.25"/>
    <s v="No"/>
    <n v="259.93"/>
    <n v="112.18"/>
    <n v="0.43157773246643327"/>
    <s v="Apr-2025"/>
    <s v="Q2-2025"/>
  </r>
  <r>
    <s v="TXN-100343"/>
    <x v="108"/>
    <x v="1"/>
    <s v="S-010"/>
    <x v="3"/>
    <s v="Bath Towel Set"/>
    <s v="Member"/>
    <n v="1"/>
    <n v="23.56"/>
    <n v="0.159"/>
    <n v="9.1999999999999993"/>
    <s v="No"/>
    <n v="19.809999999999999"/>
    <n v="10.61"/>
    <n v="0.53558808682483594"/>
    <s v="Mar-2025"/>
    <s v="Q1-2025"/>
  </r>
  <r>
    <s v="TXN-100344"/>
    <x v="15"/>
    <x v="1"/>
    <s v="S-002"/>
    <x v="2"/>
    <s v="Smart Watch"/>
    <s v="Member"/>
    <n v="13"/>
    <n v="140.80000000000001"/>
    <n v="0.24399999999999999"/>
    <n v="101.75"/>
    <s v="No"/>
    <n v="1383.78"/>
    <n v="61.03"/>
    <n v="4.4103831533914353E-2"/>
    <s v="Oct-2024"/>
    <s v="Q4-2024"/>
  </r>
  <r>
    <s v="TXN-100345"/>
    <x v="251"/>
    <x v="2"/>
    <s v="E-004"/>
    <x v="0"/>
    <s v="Granola Pack"/>
    <s v="Member"/>
    <n v="6"/>
    <n v="7.3"/>
    <n v="0.18"/>
    <n v="4.13"/>
    <s v="No"/>
    <n v="35.92"/>
    <n v="11.14"/>
    <n v="0.31013363028953228"/>
    <s v="Nov-2025"/>
    <s v="Q4-2025"/>
  </r>
  <r>
    <s v="TXN-100346"/>
    <x v="252"/>
    <x v="3"/>
    <s v="W-006"/>
    <x v="4"/>
    <s v="Sunscreen SPF50"/>
    <s v="Member"/>
    <n v="6"/>
    <n v="49.81"/>
    <n v="8.1000000000000003E-2"/>
    <n v="17.41"/>
    <s v="No"/>
    <n v="274.64999999999998"/>
    <n v="170.19"/>
    <n v="0.61966138722009834"/>
    <s v="Mar-2025"/>
    <s v="Q1-2025"/>
  </r>
  <r>
    <s v="TXN-100347"/>
    <x v="87"/>
    <x v="1"/>
    <s v="S-005"/>
    <x v="1"/>
    <s v="Women's Jeans"/>
    <s v="Member"/>
    <n v="8"/>
    <n v="65.3"/>
    <n v="0.19800000000000001"/>
    <n v="27.86"/>
    <s v="Yes"/>
    <n v="418.96"/>
    <n v="196.08"/>
    <n v="0.46801603971739553"/>
    <s v="Jul-2024"/>
    <s v="Q3-2024"/>
  </r>
  <r>
    <s v="TXN-100348"/>
    <x v="47"/>
    <x v="2"/>
    <s v="E-005"/>
    <x v="0"/>
    <s v="Granola Pack"/>
    <s v="Member"/>
    <n v="4"/>
    <n v="24.29"/>
    <n v="6.3E-2"/>
    <n v="16.21"/>
    <s v="No"/>
    <n v="91.04"/>
    <n v="26.2"/>
    <n v="0.28778558875219679"/>
    <s v="Oct-2024"/>
    <s v="Q4-2024"/>
  </r>
  <r>
    <s v="TXN-100349"/>
    <x v="253"/>
    <x v="2"/>
    <s v="E-014"/>
    <x v="0"/>
    <s v="Olive Oil 500ml"/>
    <s v="Non-Member"/>
    <n v="7"/>
    <n v="5.51"/>
    <n v="0.104"/>
    <n v="3.5"/>
    <s v="No"/>
    <n v="34.56"/>
    <n v="10.06"/>
    <n v="0.29108796296296297"/>
    <s v="Mar-2024"/>
    <s v="Q1-2024"/>
  </r>
  <r>
    <s v="TXN-100350"/>
    <x v="56"/>
    <x v="1"/>
    <s v="S-011"/>
    <x v="0"/>
    <s v="Organic Coffee 12oz"/>
    <s v="Non-Member"/>
    <n v="4"/>
    <n v="23.97"/>
    <n v="0"/>
    <n v="14.84"/>
    <s v="No"/>
    <n v="95.88"/>
    <n v="36.520000000000003"/>
    <n v="0.38089278264497295"/>
    <s v="Jun-2025"/>
    <s v="Q2-2025"/>
  </r>
  <r>
    <s v="TXN-100351"/>
    <x v="254"/>
    <x v="3"/>
    <s v="W-013"/>
    <x v="1"/>
    <s v="Men's T-Shirt"/>
    <s v="Member"/>
    <n v="2"/>
    <n v="100.99"/>
    <n v="0.10100000000000001"/>
    <n v="52.45"/>
    <s v="No"/>
    <n v="181.58"/>
    <n v="76.680000000000007"/>
    <n v="0.42229320409736754"/>
    <s v="Sep-2024"/>
    <s v="Q3-2024"/>
  </r>
  <r>
    <s v="TXN-100352"/>
    <x v="67"/>
    <x v="3"/>
    <s v="W-003"/>
    <x v="0"/>
    <s v="Snack Box"/>
    <s v="Member"/>
    <n v="1"/>
    <n v="8.56"/>
    <n v="5.8999999999999997E-2"/>
    <n v="4.91"/>
    <s v="No"/>
    <n v="8.0500000000000007"/>
    <n v="3.14"/>
    <n v="0.39006211180124223"/>
    <s v="Apr-2025"/>
    <s v="Q2-2025"/>
  </r>
  <r>
    <s v="TXN-100353"/>
    <x v="255"/>
    <x v="3"/>
    <s v="W-002"/>
    <x v="3"/>
    <s v="Storage Bin"/>
    <s v="Member"/>
    <n v="6"/>
    <n v="48.34"/>
    <n v="4.4999999999999998E-2"/>
    <n v="19.829999999999998"/>
    <s v="No"/>
    <n v="276.99"/>
    <n v="158.01"/>
    <n v="0.57045380699664239"/>
    <s v="Sep-2024"/>
    <s v="Q3-2024"/>
  </r>
  <r>
    <s v="TXN-100354"/>
    <x v="256"/>
    <x v="3"/>
    <s v="W-009"/>
    <x v="2"/>
    <s v="Smart Watch"/>
    <s v="Non-Member"/>
    <n v="4"/>
    <n v="217.95"/>
    <n v="1.0999999999999999E-2"/>
    <n v="168.22"/>
    <s v="No"/>
    <n v="862.21"/>
    <n v="189.33"/>
    <n v="0.21958687558715395"/>
    <s v="Feb-2024"/>
    <s v="Q1-2024"/>
  </r>
  <r>
    <s v="TXN-100355"/>
    <x v="257"/>
    <x v="0"/>
    <s v="N-002"/>
    <x v="0"/>
    <s v="Olive Oil 500ml"/>
    <s v="Non-Member"/>
    <n v="12"/>
    <n v="6.66"/>
    <n v="0.17399999999999999"/>
    <n v="4.28"/>
    <s v="No"/>
    <n v="66.010000000000005"/>
    <n v="14.65"/>
    <n v="0.22193607029237994"/>
    <s v="Aug-2024"/>
    <s v="Q3-2024"/>
  </r>
  <r>
    <s v="TXN-100356"/>
    <x v="122"/>
    <x v="3"/>
    <s v="W-013"/>
    <x v="1"/>
    <s v="Running Shoes"/>
    <s v="Member"/>
    <n v="1"/>
    <n v="26.12"/>
    <n v="8.4000000000000005E-2"/>
    <n v="10.83"/>
    <s v="No"/>
    <n v="23.93"/>
    <n v="13.1"/>
    <n v="0.54743000417885501"/>
    <s v="May-2025"/>
    <s v="Q2-2025"/>
  </r>
  <r>
    <s v="TXN-100357"/>
    <x v="100"/>
    <x v="1"/>
    <s v="S-008"/>
    <x v="1"/>
    <s v="Running Shoes"/>
    <s v="Member"/>
    <n v="6"/>
    <n v="96.1"/>
    <n v="0.20100000000000001"/>
    <n v="46.92"/>
    <s v="No"/>
    <n v="460.7"/>
    <n v="179.18"/>
    <n v="0.38892988929889299"/>
    <s v="Feb-2025"/>
    <s v="Q1-2025"/>
  </r>
  <r>
    <s v="TXN-100358"/>
    <x v="258"/>
    <x v="2"/>
    <s v="Unknown"/>
    <x v="3"/>
    <s v="LED Desk Lamp"/>
    <s v="Member"/>
    <n v="15"/>
    <n v="43.28"/>
    <n v="2.4E-2"/>
    <n v="21.39"/>
    <s v="No"/>
    <n v="633.62"/>
    <n v="312.77"/>
    <n v="0.49362393863830051"/>
    <s v="Mar-2025"/>
    <s v="Q1-2025"/>
  </r>
  <r>
    <s v="TXN-100359"/>
    <x v="259"/>
    <x v="1"/>
    <s v="S-006"/>
    <x v="1"/>
    <s v="Running Shoes"/>
    <s v="Member"/>
    <n v="3"/>
    <n v="97.35"/>
    <n v="0.318"/>
    <n v="46.55"/>
    <s v="No"/>
    <n v="199.18"/>
    <n v="59.53"/>
    <n v="0.29887538909529071"/>
    <s v="Sep-2024"/>
    <s v="Q3-2024"/>
  </r>
  <r>
    <s v="TXN-100360"/>
    <x v="260"/>
    <x v="0"/>
    <s v="N-008"/>
    <x v="0"/>
    <s v="Granola Pack"/>
    <s v="Non-Member"/>
    <n v="1"/>
    <n v="10.02"/>
    <n v="7.6999999999999999E-2"/>
    <n v="5.96"/>
    <s v="No"/>
    <n v="9.25"/>
    <n v="3.29"/>
    <n v="0.35567567567567571"/>
    <s v="Oct-2024"/>
    <s v="Q4-2024"/>
  </r>
  <r>
    <s v="TXN-100361"/>
    <x v="119"/>
    <x v="0"/>
    <s v="N-001"/>
    <x v="4"/>
    <s v="Face Moisturizer"/>
    <s v="Non-Member"/>
    <n v="6"/>
    <n v="43.21"/>
    <n v="0"/>
    <n v="14.03"/>
    <s v="No"/>
    <n v="259.26"/>
    <n v="175.08"/>
    <n v="0.67530664198102297"/>
    <s v="Mar-2025"/>
    <s v="Q1-2025"/>
  </r>
  <r>
    <s v="TXN-100362"/>
    <x v="261"/>
    <x v="1"/>
    <s v="S-009"/>
    <x v="2"/>
    <s v="Wireless Earbuds"/>
    <s v="Non-Member"/>
    <n v="1"/>
    <n v="142.25"/>
    <n v="0"/>
    <n v="102.32"/>
    <s v="No"/>
    <n v="142.25"/>
    <n v="39.93"/>
    <n v="0.28070298769771529"/>
    <s v="Nov-2024"/>
    <s v="Q4-2024"/>
  </r>
  <r>
    <s v="TXN-100363"/>
    <x v="262"/>
    <x v="1"/>
    <s v="S-003"/>
    <x v="0"/>
    <s v="Granola Pack"/>
    <s v="Non-Member"/>
    <n v="6"/>
    <n v="11.7"/>
    <n v="0.32200000000000001"/>
    <n v="7.73"/>
    <s v="No"/>
    <n v="47.6"/>
    <n v="1.22"/>
    <n v="2.5630252100840335E-2"/>
    <s v="Feb-2025"/>
    <s v="Q1-2025"/>
  </r>
  <r>
    <s v="TXN-100364"/>
    <x v="263"/>
    <x v="3"/>
    <s v="W-010"/>
    <x v="1"/>
    <s v="Men's T-Shirt"/>
    <s v="Non-Member"/>
    <n v="7"/>
    <n v="64.260000000000005"/>
    <n v="0.113"/>
    <n v="18.78"/>
    <s v="No"/>
    <n v="398.99"/>
    <n v="267.52999999999997"/>
    <n v="0.67051805809669407"/>
    <s v="Nov-2025"/>
    <s v="Q4-2025"/>
  </r>
  <r>
    <s v="TXN-100365"/>
    <x v="264"/>
    <x v="0"/>
    <s v="N-010"/>
    <x v="2"/>
    <s v="Power Bank"/>
    <s v="Member"/>
    <n v="3"/>
    <n v="114.65"/>
    <n v="0.151"/>
    <n v="82.39"/>
    <s v="No"/>
    <n v="292.01"/>
    <n v="44.84"/>
    <n v="0.15355638505530633"/>
    <s v="Nov-2024"/>
    <s v="Q4-2024"/>
  </r>
  <r>
    <s v="TXN-100366"/>
    <x v="265"/>
    <x v="3"/>
    <s v="W-009"/>
    <x v="4"/>
    <s v="Lipstick"/>
    <s v="Unknown"/>
    <n v="4"/>
    <n v="39.04"/>
    <n v="0.10299999999999999"/>
    <n v="15.29"/>
    <s v="No"/>
    <n v="140.08000000000001"/>
    <n v="78.92"/>
    <n v="0.56339234723015419"/>
    <s v="May-2025"/>
    <s v="Q2-2025"/>
  </r>
  <r>
    <s v="TXN-100367"/>
    <x v="266"/>
    <x v="2"/>
    <s v="E-006"/>
    <x v="4"/>
    <s v="Perfume 50ml"/>
    <s v="Non-Member"/>
    <n v="1"/>
    <n v="16.97"/>
    <n v="0.1"/>
    <n v="6.81"/>
    <s v="No"/>
    <n v="15.27"/>
    <n v="8.4600000000000009"/>
    <n v="0.55402750491159147"/>
    <s v="May-2025"/>
    <s v="Q2-2025"/>
  </r>
  <r>
    <s v="TXN-100368"/>
    <x v="267"/>
    <x v="0"/>
    <s v="N-011"/>
    <x v="2"/>
    <s v="Bluetooth Speaker"/>
    <s v="Member"/>
    <n v="2"/>
    <n v="90.61"/>
    <n v="0.01"/>
    <n v="60.49"/>
    <s v="No"/>
    <n v="179.41"/>
    <n v="58.43"/>
    <n v="0.32567861323226133"/>
    <s v="Apr-2025"/>
    <s v="Q2-2025"/>
  </r>
  <r>
    <s v="TXN-100369"/>
    <x v="268"/>
    <x v="1"/>
    <s v="S-009"/>
    <x v="3"/>
    <s v="Storage Bin"/>
    <s v="Member"/>
    <n v="1"/>
    <n v="21.03"/>
    <n v="0.28799999999999998"/>
    <n v="8.57"/>
    <s v="No"/>
    <n v="14.97"/>
    <n v="6.4"/>
    <n v="0.42752171008684037"/>
    <s v="May-2024"/>
    <s v="Q2-2024"/>
  </r>
  <r>
    <s v="TXN-100370"/>
    <x v="25"/>
    <x v="1"/>
    <s v="S-009"/>
    <x v="2"/>
    <s v="Smart Watch"/>
    <s v="Member"/>
    <n v="5"/>
    <n v="63.58"/>
    <n v="0.14399999999999999"/>
    <n v="44.33"/>
    <s v="No"/>
    <n v="272.12"/>
    <n v="50.47"/>
    <n v="0.18546964574452446"/>
    <s v="Jan-2025"/>
    <s v="Q1-2025"/>
  </r>
  <r>
    <s v="TXN-100371"/>
    <x v="181"/>
    <x v="0"/>
    <s v="N-014"/>
    <x v="1"/>
    <s v="Men's T-Shirt"/>
    <s v="Non-Member"/>
    <n v="1"/>
    <n v="35.49"/>
    <n v="0.109"/>
    <n v="16.239999999999998"/>
    <s v="No"/>
    <n v="31.62"/>
    <n v="15.38"/>
    <n v="0.4864010120177103"/>
    <s v="Nov-2025"/>
    <s v="Q4-2025"/>
  </r>
  <r>
    <s v="TXN-100372"/>
    <x v="223"/>
    <x v="3"/>
    <s v="W-007"/>
    <x v="0"/>
    <s v="Granola Pack"/>
    <s v="Non-Member"/>
    <n v="5"/>
    <n v="12.76"/>
    <n v="2E-3"/>
    <n v="7.34"/>
    <s v="No"/>
    <n v="63.67"/>
    <n v="26.97"/>
    <n v="0.42359038793780429"/>
    <s v="Nov-2025"/>
    <s v="Q4-2025"/>
  </r>
  <r>
    <s v="TXN-100373"/>
    <x v="269"/>
    <x v="1"/>
    <s v="S-005"/>
    <x v="2"/>
    <s v="Wireless Earbuds"/>
    <s v="Member"/>
    <n v="20"/>
    <n v="172.84"/>
    <n v="0.245"/>
    <n v="116.71"/>
    <s v="No"/>
    <n v="2609.88"/>
    <n v="275.68"/>
    <n v="0.10562937759590479"/>
    <s v="Aug-2025"/>
    <s v="Q3-2025"/>
  </r>
  <r>
    <s v="TXN-100374"/>
    <x v="121"/>
    <x v="3"/>
    <s v="W-009"/>
    <x v="3"/>
    <s v="Storage Bin"/>
    <s v="Non-Member"/>
    <n v="1"/>
    <n v="19.14"/>
    <n v="6.8000000000000005E-2"/>
    <n v="8.92"/>
    <s v="No"/>
    <n v="17.84"/>
    <n v="8.92"/>
    <n v="0.5"/>
    <s v="Apr-2025"/>
    <s v="Q2-2025"/>
  </r>
  <r>
    <s v="TXN-100375"/>
    <x v="47"/>
    <x v="2"/>
    <s v="E-009"/>
    <x v="4"/>
    <s v="Face Moisturizer"/>
    <s v="Member"/>
    <n v="5"/>
    <n v="47.52"/>
    <n v="0.14599999999999999"/>
    <n v="17.399999999999999"/>
    <s v="Yes"/>
    <n v="202.91"/>
    <n v="115.91"/>
    <n v="0.57123848011433642"/>
    <s v="Oct-2024"/>
    <s v="Q4-2024"/>
  </r>
  <r>
    <s v="TXN-100376"/>
    <x v="270"/>
    <x v="3"/>
    <s v="W-002"/>
    <x v="0"/>
    <s v="Snack Box"/>
    <s v="Member"/>
    <n v="4"/>
    <n v="24.98"/>
    <n v="0.13200000000000001"/>
    <n v="15.42"/>
    <s v="No"/>
    <n v="86.73"/>
    <n v="25.05"/>
    <n v="0.28882739536492563"/>
    <s v="Dec-2024"/>
    <s v="Q4-2024"/>
  </r>
  <r>
    <s v="TXN-100377"/>
    <x v="115"/>
    <x v="0"/>
    <s v="N-008"/>
    <x v="4"/>
    <s v="Face Moisturizer"/>
    <s v="Non-Member"/>
    <n v="4"/>
    <n v="48.33"/>
    <n v="0.01"/>
    <n v="16.22"/>
    <s v="No"/>
    <n v="191.39"/>
    <n v="126.51"/>
    <n v="0.66100632216939237"/>
    <s v="Jul-2024"/>
    <s v="Q3-2024"/>
  </r>
  <r>
    <s v="TXN-100378"/>
    <x v="98"/>
    <x v="2"/>
    <s v="E-014"/>
    <x v="0"/>
    <s v="Granola Pack"/>
    <s v="Member"/>
    <n v="6"/>
    <n v="6.65"/>
    <n v="0"/>
    <n v="3.8"/>
    <s v="No"/>
    <n v="39.9"/>
    <n v="17.100000000000001"/>
    <n v="0.4285714285714286"/>
    <s v="Feb-2025"/>
    <s v="Q1-2025"/>
  </r>
  <r>
    <s v="TXN-100379"/>
    <x v="271"/>
    <x v="1"/>
    <s v="S-013"/>
    <x v="2"/>
    <s v="Smart Watch"/>
    <s v="Member"/>
    <n v="3"/>
    <n v="171.38"/>
    <n v="0.161"/>
    <n v="126.74"/>
    <s v="No"/>
    <n v="431.36"/>
    <n v="51.14"/>
    <n v="0.11855526706231453"/>
    <s v="May-2024"/>
    <s v="Q2-2024"/>
  </r>
  <r>
    <s v="TXN-100380"/>
    <x v="272"/>
    <x v="2"/>
    <s v="E-005"/>
    <x v="3"/>
    <s v="Storage Bin"/>
    <s v="Member"/>
    <n v="1"/>
    <n v="88.84"/>
    <n v="6.3E-2"/>
    <n v="40.15"/>
    <s v="Yes"/>
    <n v="83.24"/>
    <n v="43.09"/>
    <n v="0.51765977895242676"/>
    <s v="Oct-2024"/>
    <s v="Q4-2024"/>
  </r>
  <r>
    <s v="TXN-100381"/>
    <x v="273"/>
    <x v="3"/>
    <s v="W-015"/>
    <x v="2"/>
    <s v="Smart Watch"/>
    <s v="Non-Member"/>
    <n v="6"/>
    <n v="263.44"/>
    <n v="8.2000000000000003E-2"/>
    <n v="176.25"/>
    <s v="No"/>
    <n v="1451.03"/>
    <n v="393.53"/>
    <n v="0.27120734926224821"/>
    <s v="Oct-2024"/>
    <s v="Q4-2024"/>
  </r>
  <r>
    <s v="TXN-100382"/>
    <x v="274"/>
    <x v="1"/>
    <s v="S-003"/>
    <x v="0"/>
    <s v="Snack Box"/>
    <s v="Member"/>
    <n v="1"/>
    <n v="19.75"/>
    <n v="0.36"/>
    <n v="12.87"/>
    <s v="No"/>
    <n v="12.64"/>
    <n v="-0.23"/>
    <n v="-1.8196202531645569E-2"/>
    <s v="May-2025"/>
    <s v="Q2-2025"/>
  </r>
  <r>
    <s v="TXN-100383"/>
    <x v="275"/>
    <x v="2"/>
    <s v="E-011"/>
    <x v="1"/>
    <s v="Running Shoes"/>
    <s v="Non-Member"/>
    <n v="2"/>
    <n v="22.93"/>
    <n v="0"/>
    <n v="11.91"/>
    <s v="No"/>
    <n v="45.86"/>
    <n v="22.04"/>
    <n v="0.4805931094635848"/>
    <s v="Sep-2025"/>
    <s v="Q3-2025"/>
  </r>
  <r>
    <s v="TXN-100384"/>
    <x v="276"/>
    <x v="3"/>
    <s v="W-009"/>
    <x v="0"/>
    <s v="Olive Oil 500ml"/>
    <s v="Non-Member"/>
    <n v="1"/>
    <n v="13"/>
    <n v="9.2999999999999999E-2"/>
    <n v="8.1"/>
    <s v="No"/>
    <n v="11.79"/>
    <n v="3.69"/>
    <n v="0.31297709923664124"/>
    <s v="Mar-2025"/>
    <s v="Q1-2025"/>
  </r>
  <r>
    <s v="TXN-100385"/>
    <x v="277"/>
    <x v="0"/>
    <s v="N-012"/>
    <x v="4"/>
    <s v="Lipstick"/>
    <s v="Member"/>
    <n v="2"/>
    <n v="52.21"/>
    <n v="7.0000000000000007E-2"/>
    <n v="21.89"/>
    <s v="No"/>
    <n v="97.11"/>
    <n v="53.33"/>
    <n v="0.54917104314694676"/>
    <s v="Sep-2025"/>
    <s v="Q3-2025"/>
  </r>
  <r>
    <s v="TXN-100386"/>
    <x v="278"/>
    <x v="3"/>
    <s v="W-014"/>
    <x v="2"/>
    <s v="Smart Watch"/>
    <s v="Member"/>
    <n v="1"/>
    <n v="113.79"/>
    <n v="6.7000000000000004E-2"/>
    <n v="78.8"/>
    <s v="No"/>
    <n v="106.17"/>
    <n v="27.37"/>
    <n v="0.2577941037957992"/>
    <s v="Jan-2025"/>
    <s v="Q1-2025"/>
  </r>
  <r>
    <s v="TXN-100387"/>
    <x v="276"/>
    <x v="1"/>
    <s v="S-010"/>
    <x v="4"/>
    <s v="Lipstick"/>
    <s v="Member"/>
    <n v="4"/>
    <n v="54.5"/>
    <n v="0.124"/>
    <n v="22.58"/>
    <s v="No"/>
    <n v="190.97"/>
    <n v="100.65"/>
    <n v="0.52704613290045565"/>
    <s v="Mar-2025"/>
    <s v="Q1-2025"/>
  </r>
  <r>
    <s v="TXN-100388"/>
    <x v="71"/>
    <x v="3"/>
    <s v="W-001"/>
    <x v="2"/>
    <s v="Wireless Earbuds"/>
    <s v="Non-Member"/>
    <n v="1"/>
    <n v="146.35"/>
    <n v="0.11"/>
    <n v="95.14"/>
    <s v="No"/>
    <n v="130.25"/>
    <n v="35.11"/>
    <n v="0.26955854126679463"/>
    <m/>
    <m/>
  </r>
  <r>
    <s v="TXN-100389"/>
    <x v="180"/>
    <x v="1"/>
    <s v="S-012"/>
    <x v="4"/>
    <s v="Lipstick"/>
    <s v="Member"/>
    <n v="1"/>
    <n v="16.27"/>
    <n v="0.191"/>
    <n v="7.16"/>
    <s v="No"/>
    <n v="13.16"/>
    <n v="6"/>
    <n v="0.45592705167173253"/>
    <s v="Jan-2025"/>
    <s v="Q1-2025"/>
  </r>
  <r>
    <s v="TXN-100390"/>
    <x v="102"/>
    <x v="2"/>
    <s v="E-005"/>
    <x v="2"/>
    <s v="Wireless Earbuds"/>
    <s v="Non-Member"/>
    <n v="1"/>
    <n v="39.24"/>
    <n v="7.5999999999999998E-2"/>
    <n v="29.19"/>
    <s v="No"/>
    <n v="36.26"/>
    <n v="7.07"/>
    <n v="0.19498069498069501"/>
    <s v="Mar-2025"/>
    <s v="Q1-2025"/>
  </r>
  <r>
    <s v="TXN-100391"/>
    <x v="279"/>
    <x v="1"/>
    <s v="S-007"/>
    <x v="0"/>
    <s v="Organic Coffee 12oz"/>
    <s v="Member"/>
    <n v="1"/>
    <n v="13.49"/>
    <n v="0.36699999999999999"/>
    <n v="7.69"/>
    <s v="No"/>
    <n v="8.5399999999999991"/>
    <n v="0.85"/>
    <n v="9.9531615925058561E-2"/>
    <s v="Dec-2024"/>
    <s v="Q4-2024"/>
  </r>
  <r>
    <s v="TXN-100392"/>
    <x v="280"/>
    <x v="3"/>
    <s v="W-001"/>
    <x v="2"/>
    <s v="Smart Watch"/>
    <s v="Member"/>
    <n v="2"/>
    <n v="249.7"/>
    <n v="0.122"/>
    <n v="113.01"/>
    <s v="No"/>
    <n v="438.47"/>
    <n v="212.45"/>
    <n v="0.48452573722261494"/>
    <s v="May-2025"/>
    <s v="Q2-2025"/>
  </r>
  <r>
    <s v="TXN-100393"/>
    <x v="281"/>
    <x v="1"/>
    <s v="S-008"/>
    <x v="2"/>
    <s v="Laptop Stand"/>
    <s v="Member"/>
    <n v="6"/>
    <n v="49.57"/>
    <n v="0.191"/>
    <n v="38.21"/>
    <s v="No"/>
    <n v="240.61"/>
    <n v="11.35"/>
    <n v="4.7171771746810184E-2"/>
    <s v="Aug-2024"/>
    <s v="Q3-2024"/>
  </r>
  <r>
    <s v="TXN-100394"/>
    <x v="103"/>
    <x v="2"/>
    <s v="E-015"/>
    <x v="1"/>
    <s v="Running Shoes"/>
    <s v="Member"/>
    <n v="11"/>
    <n v="96.21"/>
    <n v="0.161"/>
    <n v="49.35"/>
    <s v="No"/>
    <n v="887.92"/>
    <n v="345.07"/>
    <n v="0.3886273538156591"/>
    <s v="Sep-2025"/>
    <s v="Q3-2025"/>
  </r>
  <r>
    <s v="TXN-100395"/>
    <x v="282"/>
    <x v="1"/>
    <s v="S-002"/>
    <x v="3"/>
    <s v="Throw Pillow"/>
    <s v="Member"/>
    <n v="4"/>
    <n v="23.13"/>
    <n v="0.13200000000000001"/>
    <n v="9.31"/>
    <s v="No"/>
    <n v="80.31"/>
    <n v="43.07"/>
    <n v="0.53629684970738389"/>
    <s v="Nov-2025"/>
    <s v="Q4-2025"/>
  </r>
  <r>
    <s v="TXN-100396"/>
    <x v="18"/>
    <x v="1"/>
    <s v="S-015"/>
    <x v="1"/>
    <s v="Running Shoes"/>
    <s v="Member"/>
    <n v="1"/>
    <n v="105.3"/>
    <n v="0"/>
    <n v="43.49"/>
    <s v="No"/>
    <n v="105.3"/>
    <n v="61.81"/>
    <n v="0.58698955365622041"/>
    <s v="Apr-2025"/>
    <s v="Q2-2025"/>
  </r>
  <r>
    <s v="TXN-100397"/>
    <x v="238"/>
    <x v="0"/>
    <s v="N-010"/>
    <x v="0"/>
    <s v="Olive Oil 500ml"/>
    <s v="Member"/>
    <n v="2"/>
    <n v="24.19"/>
    <n v="0.104"/>
    <n v="14.45"/>
    <s v="No"/>
    <n v="43.35"/>
    <n v="14.45"/>
    <n v="0.33333333333333331"/>
    <s v="Jan-2025"/>
    <s v="Q1-2025"/>
  </r>
  <r>
    <s v="TXN-100398"/>
    <x v="283"/>
    <x v="2"/>
    <s v="E-011"/>
    <x v="2"/>
    <s v="Power Bank"/>
    <s v="Member"/>
    <n v="4"/>
    <n v="190.27"/>
    <n v="0.14099999999999999"/>
    <n v="144.26"/>
    <s v="No"/>
    <n v="653.77"/>
    <n v="76.73"/>
    <n v="0.11736543432705693"/>
    <s v="Jul-2025"/>
    <s v="Q3-2025"/>
  </r>
  <r>
    <s v="TXN-100399"/>
    <x v="284"/>
    <x v="0"/>
    <s v="N-014"/>
    <x v="4"/>
    <s v="Lipstick"/>
    <s v="Member"/>
    <n v="1"/>
    <n v="18.68"/>
    <n v="4.7E-2"/>
    <n v="7.3"/>
    <s v="No"/>
    <n v="17.8"/>
    <n v="10.5"/>
    <n v="0.5898876404494382"/>
    <s v="Jun-2024"/>
    <s v="Q2-2024"/>
  </r>
  <r>
    <s v="TXN-100400"/>
    <x v="285"/>
    <x v="3"/>
    <s v="W-005"/>
    <x v="0"/>
    <s v="Snack Box"/>
    <s v="Member"/>
    <n v="2"/>
    <n v="13.89"/>
    <n v="5.3999999999999999E-2"/>
    <n v="7.87"/>
    <s v="No"/>
    <n v="26.28"/>
    <n v="10.54"/>
    <n v="0.40106544901065444"/>
    <s v="Sep-2025"/>
    <s v="Q3-2025"/>
  </r>
  <r>
    <s v="TXN-100401"/>
    <x v="286"/>
    <x v="0"/>
    <s v="N-009"/>
    <x v="4"/>
    <s v="Face Moisturizer"/>
    <s v="Member"/>
    <n v="4"/>
    <n v="59.32"/>
    <n v="0.27600000000000002"/>
    <n v="26.11"/>
    <s v="Yes"/>
    <n v="171.79"/>
    <n v="67.349999999999994"/>
    <n v="0.39204843122416905"/>
    <s v="Jul-2025"/>
    <s v="Q3-2025"/>
  </r>
  <r>
    <s v="TXN-100402"/>
    <x v="287"/>
    <x v="3"/>
    <s v="W-006"/>
    <x v="3"/>
    <s v="Ceramic Mug Set"/>
    <s v="Non-Member"/>
    <n v="2"/>
    <n v="71.02"/>
    <n v="5.1999999999999998E-2"/>
    <n v="35.020000000000003"/>
    <s v="No"/>
    <n v="134.65"/>
    <n v="64.61"/>
    <n v="0.4798366134422577"/>
    <s v="Sep-2025"/>
    <s v="Q3-2025"/>
  </r>
  <r>
    <s v="TXN-100403"/>
    <x v="184"/>
    <x v="0"/>
    <s v="N-010"/>
    <x v="2"/>
    <s v="Smart Watch"/>
    <s v="Non-Member"/>
    <n v="1"/>
    <n v="84.33"/>
    <n v="5.2999999999999999E-2"/>
    <n v="66.48"/>
    <s v="No"/>
    <n v="79.86"/>
    <n v="13.38"/>
    <n v="0.16754320060105185"/>
    <s v="Jul-2025"/>
    <s v="Q3-2025"/>
  </r>
  <r>
    <s v="TXN-100404"/>
    <x v="288"/>
    <x v="3"/>
    <s v="W-009"/>
    <x v="1"/>
    <s v="Casual Dress"/>
    <s v="Member"/>
    <n v="10"/>
    <n v="95.55"/>
    <n v="8.5000000000000006E-2"/>
    <n v="44.29"/>
    <s v="No"/>
    <n v="874.28"/>
    <n v="431.38"/>
    <n v="0.4934117216452395"/>
    <s v="Feb-2025"/>
    <s v="Q1-2025"/>
  </r>
  <r>
    <s v="TXN-100405"/>
    <x v="162"/>
    <x v="1"/>
    <s v="S-005"/>
    <x v="2"/>
    <s v="Bluetooth Speaker"/>
    <s v="Non-Member"/>
    <n v="3"/>
    <n v="169.77"/>
    <n v="0.21099999999999999"/>
    <n v="112.69"/>
    <s v="No"/>
    <n v="401.85"/>
    <n v="63.78"/>
    <n v="0.15871593878312804"/>
    <s v="Aug-2025"/>
    <s v="Q3-2025"/>
  </r>
  <r>
    <s v="TXN-100406"/>
    <x v="289"/>
    <x v="2"/>
    <s v="E-007"/>
    <x v="3"/>
    <s v="Throw Pillow"/>
    <s v="Member"/>
    <n v="2"/>
    <n v="45"/>
    <n v="3.5999999999999997E-2"/>
    <n v="22.19"/>
    <s v="No"/>
    <n v="86.76"/>
    <n v="42.38"/>
    <n v="0.48847395112955277"/>
    <s v="Dec-2024"/>
    <s v="Q4-2024"/>
  </r>
  <r>
    <s v="TXN-100407"/>
    <x v="215"/>
    <x v="1"/>
    <s v="S-002"/>
    <x v="4"/>
    <s v="Face Moisturizer"/>
    <s v="Member"/>
    <n v="8"/>
    <n v="31.58"/>
    <n v="0.17199999999999999"/>
    <n v="12.36"/>
    <s v="No"/>
    <n v="209.19"/>
    <n v="110.31"/>
    <n v="0.5273196615516994"/>
    <s v="Mar-2025"/>
    <s v="Q1-2025"/>
  </r>
  <r>
    <s v="TXN-100408"/>
    <x v="192"/>
    <x v="1"/>
    <s v="S-002"/>
    <x v="2"/>
    <s v="Wireless Earbuds"/>
    <s v="Non-Member"/>
    <n v="2"/>
    <n v="217.91"/>
    <n v="0.27100000000000002"/>
    <n v="147"/>
    <s v="Yes"/>
    <n v="317.70999999999998"/>
    <n v="23.71"/>
    <n v="7.4627805231185673E-2"/>
    <s v="Sep-2024"/>
    <s v="Q3-2024"/>
  </r>
  <r>
    <s v="TXN-100409"/>
    <x v="31"/>
    <x v="2"/>
    <s v="E-003"/>
    <x v="1"/>
    <s v="Winter Jacket"/>
    <s v="Non-Member"/>
    <n v="1"/>
    <n v="91.96"/>
    <n v="8.4000000000000005E-2"/>
    <n v="38.409999999999997"/>
    <s v="No"/>
    <n v="84.24"/>
    <n v="45.83"/>
    <n v="0.54404083570750239"/>
    <s v="Jan-2025"/>
    <s v="Q1-2025"/>
  </r>
  <r>
    <s v="TXN-100410"/>
    <x v="290"/>
    <x v="2"/>
    <s v="E-013"/>
    <x v="1"/>
    <s v="Casual Dress"/>
    <s v="Non-Member"/>
    <n v="1"/>
    <n v="21.71"/>
    <n v="0.16700000000000001"/>
    <n v="11"/>
    <s v="No"/>
    <n v="18.079999999999998"/>
    <n v="7.08"/>
    <n v="0.39159292035398235"/>
    <s v="Apr-2025"/>
    <s v="Q2-2025"/>
  </r>
  <r>
    <s v="TXN-100411"/>
    <x v="5"/>
    <x v="0"/>
    <s v="N-008"/>
    <x v="1"/>
    <s v="Winter Jacket"/>
    <s v="Member"/>
    <n v="2"/>
    <n v="105.23"/>
    <n v="2.7E-2"/>
    <n v="44.73"/>
    <s v="No"/>
    <n v="204.78"/>
    <n v="115.32"/>
    <n v="0.56314093173161439"/>
    <s v="Nov-2025"/>
    <s v="Q4-2025"/>
  </r>
  <r>
    <s v="TXN-100412"/>
    <x v="228"/>
    <x v="0"/>
    <s v="N-015"/>
    <x v="3"/>
    <s v="Throw Pillow"/>
    <s v="Member"/>
    <n v="1"/>
    <n v="28.27"/>
    <n v="7.6999999999999999E-2"/>
    <n v="12.05"/>
    <s v="No"/>
    <n v="26.09"/>
    <n v="14.04"/>
    <n v="0.53813721732464548"/>
    <s v="Aug-2025"/>
    <s v="Q3-2025"/>
  </r>
  <r>
    <s v="TXN-100413"/>
    <x v="56"/>
    <x v="0"/>
    <s v="N-004"/>
    <x v="2"/>
    <s v="Smart Watch"/>
    <s v="Non-Member"/>
    <n v="4"/>
    <n v="130.32"/>
    <n v="0"/>
    <n v="87.64"/>
    <s v="No"/>
    <n v="521.28"/>
    <n v="170.72"/>
    <n v="0.32750153468385512"/>
    <s v="Jun-2025"/>
    <s v="Q2-2025"/>
  </r>
  <r>
    <s v="TXN-100414"/>
    <x v="291"/>
    <x v="0"/>
    <s v="N-009"/>
    <x v="0"/>
    <s v="Granola Pack"/>
    <s v="Non-Member"/>
    <n v="3"/>
    <n v="7.94"/>
    <n v="8.5000000000000006E-2"/>
    <n v="4.66"/>
    <s v="No"/>
    <n v="21.8"/>
    <n v="7.82"/>
    <n v="0.35871559633027522"/>
    <s v="May-2025"/>
    <s v="Q2-2025"/>
  </r>
  <r>
    <s v="TXN-100415"/>
    <x v="292"/>
    <x v="2"/>
    <s v="E-005"/>
    <x v="4"/>
    <s v="Perfume 50ml"/>
    <s v="Non-Member"/>
    <n v="1"/>
    <n v="27.39"/>
    <n v="8.4000000000000005E-2"/>
    <n v="10.28"/>
    <s v="No"/>
    <n v="25.09"/>
    <n v="14.81"/>
    <n v="0.59027500996412918"/>
    <s v="Jun-2025"/>
    <s v="Q2-2025"/>
  </r>
  <r>
    <s v="TXN-100416"/>
    <x v="293"/>
    <x v="1"/>
    <s v="S-004"/>
    <x v="0"/>
    <s v="Organic Coffee 12oz"/>
    <s v="Member"/>
    <n v="1"/>
    <n v="23.99"/>
    <n v="0.151"/>
    <n v="13.44"/>
    <s v="Yes"/>
    <n v="20.37"/>
    <n v="6.93"/>
    <n v="0.34020618556701027"/>
    <s v="Jun-2025"/>
    <s v="Q2-2025"/>
  </r>
  <r>
    <s v="TXN-100417"/>
    <x v="294"/>
    <x v="2"/>
    <s v="E-013"/>
    <x v="4"/>
    <s v="Lipstick"/>
    <s v="Member"/>
    <n v="4"/>
    <n v="12.49"/>
    <n v="3.0000000000000001E-3"/>
    <n v="4.5999999999999996"/>
    <s v="No"/>
    <n v="49.81"/>
    <n v="31.41"/>
    <n v="0.63059626581007833"/>
    <s v="Jun-2024"/>
    <s v="Q2-2024"/>
  </r>
  <r>
    <s v="TXN-100418"/>
    <x v="112"/>
    <x v="2"/>
    <s v="Unknown"/>
    <x v="0"/>
    <s v="Sparkling Water 12pk"/>
    <s v="Non-Member"/>
    <n v="2"/>
    <n v="8.34"/>
    <n v="0.13200000000000001"/>
    <n v="5.05"/>
    <s v="No"/>
    <n v="14.48"/>
    <n v="4.38"/>
    <n v="0.30248618784530384"/>
    <s v="Sep-2024"/>
    <s v="Q3-2024"/>
  </r>
  <r>
    <s v="TXN-100419"/>
    <x v="295"/>
    <x v="1"/>
    <s v="Unknown"/>
    <x v="4"/>
    <s v="Shampoo 300ml"/>
    <s v="Member"/>
    <n v="2"/>
    <n v="15.83"/>
    <n v="7.0000000000000007E-2"/>
    <n v="6.96"/>
    <s v="No"/>
    <n v="29.44"/>
    <n v="15.52"/>
    <n v="0.52717391304347827"/>
    <s v="Mar-2024"/>
    <s v="Q1-2024"/>
  </r>
  <r>
    <s v="TXN-100420"/>
    <x v="154"/>
    <x v="2"/>
    <s v="E-011"/>
    <x v="4"/>
    <s v="Face Moisturizer"/>
    <s v="Non-Member"/>
    <n v="4"/>
    <n v="57.45"/>
    <n v="0"/>
    <n v="17.25"/>
    <s v="No"/>
    <n v="229.8"/>
    <n v="160.80000000000001"/>
    <n v="0.69973890339425593"/>
    <s v="Jan-2025"/>
    <s v="Q1-2025"/>
  </r>
  <r>
    <s v="TXN-100421"/>
    <x v="225"/>
    <x v="2"/>
    <s v="E-002"/>
    <x v="2"/>
    <s v="Wireless Earbuds"/>
    <s v="Member"/>
    <n v="5"/>
    <n v="289.33"/>
    <n v="3.2000000000000001E-2"/>
    <n v="230.27"/>
    <s v="No"/>
    <n v="1400.36"/>
    <n v="249.01"/>
    <n v="0.17781856094147219"/>
    <s v="Dec-2024"/>
    <s v="Q4-2024"/>
  </r>
  <r>
    <s v="TXN-100422"/>
    <x v="0"/>
    <x v="2"/>
    <s v="E-002"/>
    <x v="2"/>
    <s v="Wireless Earbuds"/>
    <s v="Non-Member"/>
    <n v="3"/>
    <n v="271.75"/>
    <n v="0.13800000000000001"/>
    <n v="197.82"/>
    <s v="No"/>
    <n v="702.75"/>
    <n v="109.29"/>
    <n v="0.15551760939167558"/>
    <s v="Jun-2025"/>
    <s v="Q2-2025"/>
  </r>
  <r>
    <s v="TXN-100423"/>
    <x v="81"/>
    <x v="2"/>
    <s v="E-008"/>
    <x v="4"/>
    <s v="Face Moisturizer"/>
    <s v="Non-Member"/>
    <n v="1"/>
    <n v="38.200000000000003"/>
    <n v="0.16700000000000001"/>
    <n v="14.36"/>
    <s v="No"/>
    <n v="31.82"/>
    <n v="17.46"/>
    <n v="0.5487115021998743"/>
    <s v="Oct-2025"/>
    <s v="Q4-2025"/>
  </r>
  <r>
    <s v="TXN-100424"/>
    <x v="82"/>
    <x v="3"/>
    <s v="Unknown"/>
    <x v="3"/>
    <s v="Throw Pillow"/>
    <s v="Member"/>
    <n v="2"/>
    <n v="44.8"/>
    <n v="7.4999999999999997E-2"/>
    <n v="21.2"/>
    <s v="No"/>
    <n v="82.88"/>
    <n v="40.479999999999997"/>
    <n v="0.48841698841698838"/>
    <s v="Aug-2025"/>
    <s v="Q3-2025"/>
  </r>
  <r>
    <s v="TXN-100425"/>
    <x v="296"/>
    <x v="2"/>
    <s v="E-014"/>
    <x v="1"/>
    <s v="Running Shoes"/>
    <s v="Member"/>
    <n v="4"/>
    <n v="88.58"/>
    <n v="9.0999999999999998E-2"/>
    <n v="45.2"/>
    <s v="No"/>
    <n v="322.08"/>
    <n v="141.28"/>
    <n v="0.43864878291107801"/>
    <s v="Oct-2025"/>
    <s v="Q4-2025"/>
  </r>
  <r>
    <s v="TXN-100426"/>
    <x v="265"/>
    <x v="2"/>
    <s v="E-004"/>
    <x v="2"/>
    <s v="Wireless Earbuds"/>
    <s v="Member"/>
    <n v="9"/>
    <n v="62.43"/>
    <n v="0.11899999999999999"/>
    <n v="47.79"/>
    <s v="No"/>
    <n v="495.01"/>
    <n v="64.900000000000006"/>
    <n v="0.13110846245530394"/>
    <s v="May-2025"/>
    <s v="Q2-2025"/>
  </r>
  <r>
    <s v="TXN-100427"/>
    <x v="218"/>
    <x v="0"/>
    <s v="N-003"/>
    <x v="3"/>
    <s v="LED Desk Lamp"/>
    <s v="Member"/>
    <n v="3"/>
    <n v="52.87"/>
    <n v="7.0999999999999994E-2"/>
    <n v="26.15"/>
    <s v="No"/>
    <n v="147.35"/>
    <n v="68.900000000000006"/>
    <n v="0.46759416355615885"/>
    <s v="Dec-2024"/>
    <s v="Q4-2024"/>
  </r>
  <r>
    <s v="TXN-100428"/>
    <x v="233"/>
    <x v="2"/>
    <s v="E-008"/>
    <x v="2"/>
    <s v="Bluetooth Speaker"/>
    <s v="Non-Member"/>
    <n v="3"/>
    <n v="247.09"/>
    <n v="7.4999999999999997E-2"/>
    <n v="171.88"/>
    <s v="No"/>
    <n v="685.67"/>
    <n v="170.03"/>
    <n v="0.24797643181122117"/>
    <s v="Dec-2025"/>
    <s v="Q4-2025"/>
  </r>
  <r>
    <s v="TXN-100429"/>
    <x v="297"/>
    <x v="0"/>
    <s v="N-004"/>
    <x v="4"/>
    <s v="Lipstick"/>
    <s v="Member"/>
    <n v="5"/>
    <n v="44.98"/>
    <n v="4.4999999999999998E-2"/>
    <n v="20.03"/>
    <s v="No"/>
    <n v="214.78"/>
    <n v="114.63"/>
    <n v="0.53370891144426857"/>
    <s v="Dec-2024"/>
    <s v="Q4-2024"/>
  </r>
  <r>
    <s v="TXN-100430"/>
    <x v="34"/>
    <x v="0"/>
    <s v="N-011"/>
    <x v="1"/>
    <s v="Women's Jeans"/>
    <s v="Non-Member"/>
    <n v="6"/>
    <n v="57.46"/>
    <n v="1.4999999999999999E-2"/>
    <n v="26.88"/>
    <s v="No"/>
    <n v="339.59"/>
    <n v="178.31"/>
    <n v="0.52507435436850325"/>
    <s v="Nov-2024"/>
    <s v="Q4-2024"/>
  </r>
  <r>
    <s v="TXN-100431"/>
    <x v="196"/>
    <x v="1"/>
    <s v="S-002"/>
    <x v="1"/>
    <s v="Women's Jeans"/>
    <s v="Member"/>
    <n v="2"/>
    <n v="21.48"/>
    <n v="0.251"/>
    <n v="11.11"/>
    <s v="Yes"/>
    <n v="32.18"/>
    <n v="9.9600000000000009"/>
    <n v="0.30950901180857676"/>
    <s v="Nov-2025"/>
    <s v="Q4-2025"/>
  </r>
  <r>
    <s v="TXN-100432"/>
    <x v="298"/>
    <x v="1"/>
    <s v="S-014"/>
    <x v="1"/>
    <s v="Men's T-Shirt"/>
    <s v="Member"/>
    <n v="12"/>
    <n v="42.18"/>
    <n v="0.25900000000000001"/>
    <n v="22.01"/>
    <s v="No"/>
    <n v="375.06"/>
    <n v="110.94"/>
    <n v="0.29579267317229241"/>
    <s v="Nov-2024"/>
    <s v="Q4-2024"/>
  </r>
  <r>
    <s v="TXN-100433"/>
    <x v="299"/>
    <x v="0"/>
    <s v="N-004"/>
    <x v="4"/>
    <s v="Sunscreen SPF50"/>
    <s v="Non-Member"/>
    <n v="12"/>
    <n v="12.78"/>
    <n v="7.5999999999999998E-2"/>
    <n v="5.46"/>
    <s v="No"/>
    <n v="141.69999999999999"/>
    <n v="76.180000000000007"/>
    <n v="0.53761467889908265"/>
    <s v="Dec-2025"/>
    <s v="Q4-2025"/>
  </r>
  <r>
    <s v="TXN-100434"/>
    <x v="86"/>
    <x v="0"/>
    <s v="N-001"/>
    <x v="4"/>
    <s v="Face Moisturizer"/>
    <s v="Non-Member"/>
    <n v="4"/>
    <n v="16.739999999999998"/>
    <n v="0.104"/>
    <n v="6.46"/>
    <s v="No"/>
    <n v="60"/>
    <n v="34.159999999999997"/>
    <n v="0.56933333333333325"/>
    <s v="Mar-2025"/>
    <s v="Q1-2025"/>
  </r>
  <r>
    <s v="TXN-100435"/>
    <x v="102"/>
    <x v="3"/>
    <s v="W-008"/>
    <x v="2"/>
    <s v="Laptop Stand"/>
    <s v="Member"/>
    <n v="2"/>
    <n v="72.52"/>
    <n v="4.4999999999999998E-2"/>
    <n v="49.47"/>
    <s v="No"/>
    <n v="138.51"/>
    <n v="39.57"/>
    <n v="0.28568334416287633"/>
    <s v="Mar-2025"/>
    <s v="Q1-2025"/>
  </r>
  <r>
    <s v="TXN-100436"/>
    <x v="300"/>
    <x v="2"/>
    <s v="E-008"/>
    <x v="4"/>
    <s v="Face Moisturizer"/>
    <s v="Non-Member"/>
    <n v="1"/>
    <n v="39.93"/>
    <n v="0"/>
    <n v="15.67"/>
    <s v="No"/>
    <n v="39.93"/>
    <n v="24.26"/>
    <n v="0.60756323566240922"/>
    <s v="Jan-2025"/>
    <s v="Q1-2025"/>
  </r>
  <r>
    <s v="TXN-100437"/>
    <x v="301"/>
    <x v="3"/>
    <s v="W-007"/>
    <x v="4"/>
    <s v="Sunscreen SPF50"/>
    <s v="Member"/>
    <n v="3"/>
    <n v="11.17"/>
    <n v="0.05"/>
    <n v="3.82"/>
    <s v="No"/>
    <n v="31.83"/>
    <n v="20.37"/>
    <n v="0.63996229971724794"/>
    <s v="Sep-2025"/>
    <s v="Q3-2025"/>
  </r>
  <r>
    <s v="TXN-100438"/>
    <x v="302"/>
    <x v="1"/>
    <s v="S-011"/>
    <x v="4"/>
    <s v="Perfume 50ml"/>
    <s v="Member"/>
    <n v="1"/>
    <n v="20.96"/>
    <n v="0.21199999999999999"/>
    <n v="9.41"/>
    <s v="No"/>
    <n v="16.52"/>
    <n v="7.11"/>
    <n v="0.43038740920096857"/>
    <s v="Oct-2025"/>
    <s v="Q4-2025"/>
  </r>
  <r>
    <s v="TXN-100439"/>
    <x v="135"/>
    <x v="0"/>
    <s v="N-007"/>
    <x v="0"/>
    <s v="Olive Oil 500ml"/>
    <s v="Member"/>
    <n v="5"/>
    <n v="13.55"/>
    <n v="0.03"/>
    <n v="9.0399999999999991"/>
    <s v="No"/>
    <n v="65.72"/>
    <n v="20.52"/>
    <n v="0.31223371880706025"/>
    <s v="Oct-2025"/>
    <s v="Q4-2025"/>
  </r>
  <r>
    <s v="TXN-100440"/>
    <x v="87"/>
    <x v="2"/>
    <s v="E-007"/>
    <x v="1"/>
    <s v="Men's T-Shirt"/>
    <s v="Non-Member"/>
    <n v="4"/>
    <n v="48.48"/>
    <n v="2.5000000000000001E-2"/>
    <n v="20.98"/>
    <s v="No"/>
    <n v="189.07"/>
    <n v="105.15"/>
    <n v="0.55614322737610411"/>
    <s v="Jul-2024"/>
    <s v="Q3-2024"/>
  </r>
  <r>
    <s v="TXN-100441"/>
    <x v="118"/>
    <x v="2"/>
    <s v="E-001"/>
    <x v="0"/>
    <s v="Granola Pack"/>
    <s v="Non-Member"/>
    <n v="6"/>
    <n v="14.65"/>
    <n v="0.125"/>
    <n v="9.74"/>
    <s v="No"/>
    <n v="76.91"/>
    <n v="18.47"/>
    <n v="0.24015082564035886"/>
    <s v="Sep-2025"/>
    <s v="Q3-2025"/>
  </r>
  <r>
    <s v="TXN-100442"/>
    <x v="220"/>
    <x v="1"/>
    <s v="S-002"/>
    <x v="1"/>
    <s v="Women's Jeans"/>
    <s v="Member"/>
    <n v="1"/>
    <n v="100.71"/>
    <n v="0.27700000000000002"/>
    <n v="54.14"/>
    <s v="No"/>
    <n v="72.81"/>
    <n v="18.670000000000002"/>
    <n v="0.25642082131575333"/>
    <s v="Dec-2024"/>
    <s v="Q4-2024"/>
  </r>
  <r>
    <s v="TXN-100443"/>
    <x v="303"/>
    <x v="1"/>
    <s v="S-010"/>
    <x v="4"/>
    <s v="Sunscreen SPF50"/>
    <s v="Non-Member"/>
    <n v="4"/>
    <n v="26.45"/>
    <n v="0.14399999999999999"/>
    <n v="11.26"/>
    <s v="No"/>
    <n v="90.56"/>
    <n v="45.52"/>
    <n v="0.50265017667844525"/>
    <s v="Apr-2024"/>
    <s v="Q2-2024"/>
  </r>
  <r>
    <s v="TXN-100444"/>
    <x v="304"/>
    <x v="1"/>
    <s v="S-004"/>
    <x v="3"/>
    <s v="LED Desk Lamp"/>
    <s v="Non-Member"/>
    <n v="4"/>
    <n v="83.12"/>
    <n v="0.35299999999999998"/>
    <n v="29.44"/>
    <s v="No"/>
    <n v="215.11"/>
    <n v="97.35"/>
    <n v="0.45255915578076328"/>
    <s v="Aug-2024"/>
    <s v="Q3-2024"/>
  </r>
  <r>
    <s v="TXN-100445"/>
    <x v="233"/>
    <x v="1"/>
    <s v="S-010"/>
    <x v="4"/>
    <s v="Sunscreen SPF50"/>
    <s v="Member"/>
    <n v="2"/>
    <n v="17.13"/>
    <n v="0.13600000000000001"/>
    <n v="5.24"/>
    <s v="No"/>
    <n v="29.6"/>
    <n v="19.12"/>
    <n v="0.6459459459459459"/>
    <s v="Dec-2025"/>
    <s v="Q4-2025"/>
  </r>
  <r>
    <s v="TXN-100446"/>
    <x v="94"/>
    <x v="1"/>
    <s v="S-001"/>
    <x v="3"/>
    <s v="Throw Pillow"/>
    <s v="Non-Member"/>
    <n v="1"/>
    <n v="36.54"/>
    <n v="0.152"/>
    <n v="16.16"/>
    <s v="No"/>
    <n v="30.99"/>
    <n v="14.83"/>
    <n v="0.47854146498870603"/>
    <s v="May-2025"/>
    <s v="Q2-2025"/>
  </r>
  <r>
    <s v="TXN-100447"/>
    <x v="208"/>
    <x v="2"/>
    <s v="Unknown"/>
    <x v="2"/>
    <s v="Smart Watch"/>
    <s v="Non-Member"/>
    <n v="1"/>
    <n v="41.38"/>
    <n v="2.5999999999999999E-2"/>
    <n v="27.81"/>
    <s v="No"/>
    <n v="40.299999999999997"/>
    <n v="12.49"/>
    <n v="0.30992555831265511"/>
    <s v="Sep-2025"/>
    <s v="Q3-2025"/>
  </r>
  <r>
    <s v="TXN-100448"/>
    <x v="13"/>
    <x v="1"/>
    <s v="S-013"/>
    <x v="2"/>
    <s v="Power Bank"/>
    <s v="Member"/>
    <n v="1"/>
    <n v="261.68"/>
    <n v="0.23499999999999999"/>
    <n v="207.8"/>
    <s v="No"/>
    <n v="200.19"/>
    <n v="-7.61"/>
    <n v="-3.8013886807532843E-2"/>
    <s v="May-2025"/>
    <s v="Q2-2025"/>
  </r>
  <r>
    <s v="TXN-100449"/>
    <x v="305"/>
    <x v="3"/>
    <s v="W-010"/>
    <x v="2"/>
    <s v="Smart Watch"/>
    <s v="Non-Member"/>
    <n v="4"/>
    <n v="113.72"/>
    <n v="4.2999999999999997E-2"/>
    <n v="90.56"/>
    <s v="No"/>
    <n v="435.32"/>
    <n v="73.08"/>
    <n v="0.16787650464026463"/>
    <s v="Feb-2025"/>
    <s v="Q1-2025"/>
  </r>
  <r>
    <s v="TXN-100450"/>
    <x v="306"/>
    <x v="3"/>
    <s v="W-013"/>
    <x v="0"/>
    <s v="Granola Pack"/>
    <s v="Non-Member"/>
    <n v="4"/>
    <n v="17.28"/>
    <n v="8.6999999999999994E-2"/>
    <n v="9.9600000000000009"/>
    <s v="Yes"/>
    <n v="63.11"/>
    <n v="23.27"/>
    <n v="0.36872128030423068"/>
    <s v="May-2025"/>
    <s v="Q2-2025"/>
  </r>
  <r>
    <s v="TXN-100451"/>
    <x v="105"/>
    <x v="2"/>
    <s v="E-004"/>
    <x v="0"/>
    <s v="Snack Box"/>
    <s v="Member"/>
    <n v="2"/>
    <n v="11.32"/>
    <n v="8.2000000000000003E-2"/>
    <n v="7.47"/>
    <s v="No"/>
    <n v="20.78"/>
    <n v="5.84"/>
    <n v="0.28103946102021171"/>
    <s v="Apr-2025"/>
    <s v="Q2-2025"/>
  </r>
  <r>
    <s v="TXN-100452"/>
    <x v="307"/>
    <x v="1"/>
    <s v="S-012"/>
    <x v="2"/>
    <s v="Power Bank"/>
    <s v="Non-Member"/>
    <n v="3"/>
    <n v="132.69"/>
    <n v="0.27200000000000002"/>
    <n v="106.04"/>
    <s v="No"/>
    <n v="289.79000000000002"/>
    <n v="-28.33"/>
    <n v="-9.7760447220400962E-2"/>
    <s v="Oct-2024"/>
    <s v="Q4-2024"/>
  </r>
  <r>
    <s v="TXN-100453"/>
    <x v="308"/>
    <x v="0"/>
    <s v="N-003"/>
    <x v="3"/>
    <s v="Storage Bin"/>
    <s v="Non-Member"/>
    <n v="1"/>
    <n v="27.67"/>
    <n v="0.14799999999999999"/>
    <n v="21.41"/>
    <s v="Yes"/>
    <n v="23.57"/>
    <n v="2.16"/>
    <n v="9.1641917691981337E-2"/>
    <s v="Mar-2025"/>
    <s v="Q1-2025"/>
  </r>
  <r>
    <s v="TXN-100454"/>
    <x v="159"/>
    <x v="1"/>
    <s v="S-006"/>
    <x v="0"/>
    <s v="Snack Box"/>
    <s v="Non-Member"/>
    <n v="1"/>
    <n v="10.63"/>
    <n v="0.222"/>
    <n v="6.36"/>
    <s v="No"/>
    <n v="8.27"/>
    <n v="1.91"/>
    <n v="0.2309552599758162"/>
    <s v="Jul-2025"/>
    <s v="Q3-2025"/>
  </r>
  <r>
    <s v="TXN-100455"/>
    <x v="309"/>
    <x v="0"/>
    <s v="N-014"/>
    <x v="0"/>
    <s v="Olive Oil 500ml"/>
    <s v="Member"/>
    <n v="1"/>
    <n v="12.83"/>
    <n v="6.6000000000000003E-2"/>
    <n v="7.57"/>
    <s v="No"/>
    <n v="11.98"/>
    <n v="4.41"/>
    <n v="0.36811352253756258"/>
    <s v="Mar-2024"/>
    <s v="Q1-2024"/>
  </r>
  <r>
    <s v="TXN-100456"/>
    <x v="310"/>
    <x v="0"/>
    <s v="N-006"/>
    <x v="1"/>
    <s v="Men's T-Shirt"/>
    <s v="Member"/>
    <n v="4"/>
    <n v="90.64"/>
    <n v="0.16400000000000001"/>
    <n v="36.909999999999997"/>
    <s v="No"/>
    <n v="303.10000000000002"/>
    <n v="155.46"/>
    <n v="0.51290003299241171"/>
    <s v="Mar-2025"/>
    <s v="Q1-2025"/>
  </r>
  <r>
    <s v="TXN-100457"/>
    <x v="71"/>
    <x v="3"/>
    <s v="W-003"/>
    <x v="4"/>
    <s v="Sunscreen SPF50"/>
    <s v="Member"/>
    <n v="1"/>
    <n v="53.85"/>
    <n v="0.13500000000000001"/>
    <n v="18.989999999999998"/>
    <s v="No"/>
    <n v="46.58"/>
    <n v="27.59"/>
    <n v="0.59231429798196655"/>
    <m/>
    <m/>
  </r>
  <r>
    <s v="TXN-100458"/>
    <x v="311"/>
    <x v="3"/>
    <s v="W-013"/>
    <x v="4"/>
    <s v="Shampoo 300ml"/>
    <s v="Member"/>
    <n v="3"/>
    <n v="11.83"/>
    <n v="0.184"/>
    <n v="5.05"/>
    <s v="No"/>
    <n v="28.96"/>
    <n v="13.81"/>
    <n v="0.4768646408839779"/>
    <s v="Dec-2024"/>
    <s v="Q4-2024"/>
  </r>
  <r>
    <s v="TXN-100459"/>
    <x v="312"/>
    <x v="2"/>
    <s v="E-005"/>
    <x v="4"/>
    <s v="Face Moisturizer"/>
    <s v="Member"/>
    <n v="1"/>
    <n v="54.17"/>
    <n v="0.09"/>
    <n v="17.559999999999999"/>
    <s v="No"/>
    <n v="49.29"/>
    <n v="31.73"/>
    <n v="0.64374112396023531"/>
    <s v="Nov-2024"/>
    <s v="Q4-2024"/>
  </r>
  <r>
    <s v="TXN-100460"/>
    <x v="313"/>
    <x v="0"/>
    <s v="N-006"/>
    <x v="0"/>
    <s v="Sparkling Water 12pk"/>
    <s v="Member"/>
    <n v="4"/>
    <n v="22.65"/>
    <n v="2.5000000000000001E-2"/>
    <n v="14.85"/>
    <s v="No"/>
    <n v="88.34"/>
    <n v="28.94"/>
    <n v="0.3275979171383292"/>
    <s v="Jun-2024"/>
    <s v="Q2-2024"/>
  </r>
  <r>
    <s v="TXN-100461"/>
    <x v="314"/>
    <x v="1"/>
    <s v="S-010"/>
    <x v="4"/>
    <s v="Shampoo 300ml"/>
    <s v="Member"/>
    <n v="5"/>
    <n v="25.22"/>
    <n v="0.111"/>
    <n v="11.25"/>
    <s v="No"/>
    <n v="112.1"/>
    <n v="55.85"/>
    <n v="0.49821587867975026"/>
    <s v="Dec-2024"/>
    <s v="Q4-2024"/>
  </r>
  <r>
    <s v="TXN-100462"/>
    <x v="199"/>
    <x v="2"/>
    <s v="E-011"/>
    <x v="1"/>
    <s v="Women's Jeans"/>
    <s v="Member"/>
    <n v="2"/>
    <n v="56.25"/>
    <n v="2.9000000000000001E-2"/>
    <n v="27.14"/>
    <s v="No"/>
    <n v="109.24"/>
    <n v="54.96"/>
    <n v="0.50311241303551812"/>
    <s v="Nov-2024"/>
    <s v="Q4-2024"/>
  </r>
  <r>
    <s v="TXN-100463"/>
    <x v="250"/>
    <x v="0"/>
    <s v="N-006"/>
    <x v="2"/>
    <s v="Bluetooth Speaker"/>
    <s v="Non-Member"/>
    <n v="9"/>
    <n v="106"/>
    <n v="5.3999999999999999E-2"/>
    <n v="79.430000000000007"/>
    <s v="No"/>
    <n v="902.48"/>
    <n v="187.61"/>
    <n v="0.20788272316284018"/>
    <s v="Sep-2025"/>
    <s v="Q3-2025"/>
  </r>
  <r>
    <s v="TXN-100464"/>
    <x v="206"/>
    <x v="1"/>
    <s v="S-002"/>
    <x v="2"/>
    <s v="Wireless Earbuds"/>
    <s v="Member"/>
    <n v="2"/>
    <n v="200.5"/>
    <n v="0.25700000000000001"/>
    <n v="159.71"/>
    <s v="No"/>
    <n v="297.94"/>
    <n v="-21.48"/>
    <n v="-7.2095052695173523E-2"/>
    <s v="Jun-2025"/>
    <s v="Q2-2025"/>
  </r>
  <r>
    <s v="TXN-100465"/>
    <x v="139"/>
    <x v="0"/>
    <s v="N-005"/>
    <x v="0"/>
    <s v="Granola Pack"/>
    <s v="Member"/>
    <n v="1"/>
    <n v="13.76"/>
    <n v="0"/>
    <n v="8.93"/>
    <s v="No"/>
    <n v="13.76"/>
    <n v="4.83"/>
    <n v="0.35101744186046513"/>
    <s v="Jul-2025"/>
    <s v="Q3-2025"/>
  </r>
  <r>
    <s v="TXN-100466"/>
    <x v="315"/>
    <x v="3"/>
    <s v="W-003"/>
    <x v="1"/>
    <s v="Running Shoes"/>
    <s v="Member"/>
    <n v="3"/>
    <n v="61.81"/>
    <n v="0.1"/>
    <n v="27.17"/>
    <s v="No"/>
    <n v="166.89"/>
    <n v="85.38"/>
    <n v="0.51159446341901849"/>
    <s v="Dec-2024"/>
    <s v="Q4-2024"/>
  </r>
  <r>
    <s v="TXN-100467"/>
    <x v="254"/>
    <x v="1"/>
    <s v="S-014"/>
    <x v="1"/>
    <s v="Men's T-Shirt"/>
    <s v="Member"/>
    <n v="10"/>
    <n v="30.87"/>
    <n v="0.19800000000000001"/>
    <n v="15.57"/>
    <s v="No"/>
    <n v="247.58"/>
    <n v="91.88"/>
    <n v="0.37111236771952494"/>
    <s v="Sep-2024"/>
    <s v="Q3-2024"/>
  </r>
  <r>
    <s v="TXN-100468"/>
    <x v="295"/>
    <x v="2"/>
    <s v="E-013"/>
    <x v="3"/>
    <s v="Storage Bin"/>
    <s v="Member"/>
    <n v="7"/>
    <n v="28.2"/>
    <n v="0.13500000000000001"/>
    <n v="10.130000000000001"/>
    <s v="No"/>
    <n v="170.75"/>
    <n v="99.84"/>
    <n v="0.58471449487554905"/>
    <s v="Mar-2024"/>
    <s v="Q1-2024"/>
  </r>
  <r>
    <s v="TXN-100469"/>
    <x v="316"/>
    <x v="3"/>
    <s v="W-009"/>
    <x v="0"/>
    <s v="Granola Pack"/>
    <s v="Member"/>
    <n v="3"/>
    <n v="15.6"/>
    <n v="7.5999999999999998E-2"/>
    <n v="9.1300000000000008"/>
    <s v="No"/>
    <n v="43.24"/>
    <n v="15.85"/>
    <n v="0.36655874190564292"/>
    <s v="Aug-2024"/>
    <s v="Q3-2024"/>
  </r>
  <r>
    <s v="TXN-100470"/>
    <x v="104"/>
    <x v="3"/>
    <s v="W-015"/>
    <x v="4"/>
    <s v="Face Moisturizer"/>
    <s v="Non-Member"/>
    <n v="8"/>
    <n v="34.11"/>
    <n v="0.19400000000000001"/>
    <n v="14.84"/>
    <s v="No"/>
    <n v="219.94"/>
    <n v="101.22"/>
    <n v="0.46021642266072565"/>
    <s v="Jan-2025"/>
    <s v="Q1-2025"/>
  </r>
  <r>
    <s v="TXN-100471"/>
    <x v="317"/>
    <x v="1"/>
    <s v="S-002"/>
    <x v="4"/>
    <s v="Sunscreen SPF50"/>
    <s v="Non-Member"/>
    <n v="3"/>
    <n v="16.989999999999998"/>
    <n v="0.255"/>
    <n v="7.61"/>
    <s v="No"/>
    <n v="37.97"/>
    <n v="15.14"/>
    <n v="0.39873584408743745"/>
    <s v="Jan-2025"/>
    <s v="Q1-2025"/>
  </r>
  <r>
    <s v="TXN-100472"/>
    <x v="134"/>
    <x v="1"/>
    <s v="S-003"/>
    <x v="2"/>
    <s v="Bluetooth Speaker"/>
    <s v="Non-Member"/>
    <n v="2"/>
    <n v="296.77999999999997"/>
    <n v="0.17599999999999999"/>
    <n v="212.29"/>
    <s v="Unknown"/>
    <n v="489.09"/>
    <n v="64.510000000000005"/>
    <n v="0.13189801468032469"/>
    <s v="Jul-2025"/>
    <s v="Q3-2025"/>
  </r>
  <r>
    <s v="TXN-100473"/>
    <x v="318"/>
    <x v="1"/>
    <s v="S-014"/>
    <x v="3"/>
    <s v="LED Desk Lamp"/>
    <s v="Member"/>
    <n v="2"/>
    <n v="82.86"/>
    <n v="0"/>
    <n v="40.36"/>
    <s v="No"/>
    <n v="165.72"/>
    <n v="85"/>
    <n v="0.51291334781559261"/>
    <s v="Oct-2025"/>
    <s v="Q4-2025"/>
  </r>
  <r>
    <s v="TXN-100474"/>
    <x v="319"/>
    <x v="3"/>
    <s v="W-009"/>
    <x v="1"/>
    <s v="Winter Jacket"/>
    <s v="Non-Member"/>
    <n v="8"/>
    <n v="104.95"/>
    <n v="0.10299999999999999"/>
    <n v="50.16"/>
    <s v="No"/>
    <n v="753.12"/>
    <n v="351.84"/>
    <n v="0.46717654557042698"/>
    <s v="Apr-2025"/>
    <s v="Q2-2025"/>
  </r>
  <r>
    <s v="TXN-100475"/>
    <x v="249"/>
    <x v="0"/>
    <s v="N-013"/>
    <x v="0"/>
    <s v="Sparkling Water 12pk"/>
    <s v="Member"/>
    <n v="8"/>
    <n v="14"/>
    <n v="1.6E-2"/>
    <n v="7.49"/>
    <s v="No"/>
    <n v="110.21"/>
    <n v="50.29"/>
    <n v="0.4563106796116505"/>
    <s v="Nov-2024"/>
    <s v="Q4-2024"/>
  </r>
  <r>
    <s v="TXN-100476"/>
    <x v="320"/>
    <x v="0"/>
    <s v="N-015"/>
    <x v="2"/>
    <s v="Bluetooth Speaker"/>
    <s v="Non-Member"/>
    <n v="9"/>
    <n v="241.08"/>
    <n v="7.3999999999999996E-2"/>
    <n v="188.07"/>
    <s v="No"/>
    <n v="2009.16"/>
    <n v="316.52999999999997"/>
    <n v="0.15754345099444542"/>
    <s v="Apr-2025"/>
    <s v="Q2-2025"/>
  </r>
  <r>
    <s v="TXN-100477"/>
    <x v="321"/>
    <x v="3"/>
    <s v="W-005"/>
    <x v="1"/>
    <s v="Running Shoes"/>
    <s v="Member"/>
    <n v="1"/>
    <n v="75.06"/>
    <n v="0"/>
    <n v="35.35"/>
    <s v="No"/>
    <n v="75.06"/>
    <n v="39.71"/>
    <n v="0.52904343192112979"/>
    <s v="Mar-2025"/>
    <s v="Q1-2025"/>
  </r>
  <r>
    <s v="TXN-100478"/>
    <x v="60"/>
    <x v="3"/>
    <s v="W-003"/>
    <x v="3"/>
    <s v="Bath Towel Set"/>
    <s v="Member"/>
    <n v="1"/>
    <n v="13.1"/>
    <n v="0.16500000000000001"/>
    <n v="6.33"/>
    <s v="No"/>
    <n v="10.94"/>
    <n v="4.6100000000000003"/>
    <n v="0.42138939670932363"/>
    <s v="Sep-2025"/>
    <s v="Q3-2025"/>
  </r>
  <r>
    <s v="TXN-100479"/>
    <x v="163"/>
    <x v="1"/>
    <s v="S-001"/>
    <x v="0"/>
    <s v="Olive Oil 500ml"/>
    <s v="Non-Member"/>
    <n v="1"/>
    <n v="22.73"/>
    <n v="0.184"/>
    <n v="12.57"/>
    <s v="No"/>
    <n v="18.55"/>
    <n v="5.98"/>
    <n v="0.32237196765498655"/>
    <s v="Aug-2025"/>
    <s v="Q3-2025"/>
  </r>
  <r>
    <s v="TXN-100480"/>
    <x v="187"/>
    <x v="2"/>
    <s v="E-005"/>
    <x v="1"/>
    <s v="Running Shoes"/>
    <s v="Non-Member"/>
    <n v="1"/>
    <n v="105.11"/>
    <n v="0.129"/>
    <n v="52.84"/>
    <s v="No"/>
    <n v="91.55"/>
    <n v="38.71"/>
    <n v="0.42282905516111419"/>
    <s v="Feb-2025"/>
    <s v="Q1-2025"/>
  </r>
  <r>
    <s v="TXN-100481"/>
    <x v="322"/>
    <x v="1"/>
    <s v="S-003"/>
    <x v="1"/>
    <s v="Running Shoes"/>
    <s v="Non-Member"/>
    <n v="8"/>
    <n v="96.27"/>
    <n v="0.191"/>
    <n v="43.14"/>
    <s v="No"/>
    <n v="623.05999999999995"/>
    <n v="277.94"/>
    <n v="0.44608865919815111"/>
    <s v="Feb-2024"/>
    <s v="Q1-2024"/>
  </r>
  <r>
    <s v="TXN-100482"/>
    <x v="11"/>
    <x v="0"/>
    <s v="N-004"/>
    <x v="3"/>
    <s v="Bath Towel Set"/>
    <s v="Non-Member"/>
    <n v="5"/>
    <n v="69.28"/>
    <n v="6.4000000000000001E-2"/>
    <n v="32.14"/>
    <s v="No"/>
    <n v="324.23"/>
    <n v="163.53"/>
    <n v="0.50436418591740428"/>
    <s v="Aug-2024"/>
    <s v="Q3-2024"/>
  </r>
  <r>
    <s v="TXN-100483"/>
    <x v="125"/>
    <x v="0"/>
    <s v="N-009"/>
    <x v="0"/>
    <s v="Organic Coffee 12oz"/>
    <s v="Unknown"/>
    <n v="13"/>
    <n v="14.15"/>
    <n v="7.0999999999999994E-2"/>
    <n v="9.11"/>
    <s v="No"/>
    <n v="170.89"/>
    <n v="52.46"/>
    <n v="0.30698109895254261"/>
    <s v="Dec-2024"/>
    <s v="Q4-2024"/>
  </r>
  <r>
    <s v="TXN-100484"/>
    <x v="262"/>
    <x v="0"/>
    <s v="N-003"/>
    <x v="2"/>
    <s v="Wireless Earbuds"/>
    <s v="Member"/>
    <n v="3"/>
    <n v="255.17"/>
    <n v="9.6000000000000002E-2"/>
    <n v="175.41"/>
    <s v="No"/>
    <n v="692.02"/>
    <n v="165.79"/>
    <n v="0.23957400075142338"/>
    <s v="Feb-2025"/>
    <s v="Q1-2025"/>
  </r>
  <r>
    <s v="TXN-100485"/>
    <x v="323"/>
    <x v="2"/>
    <s v="E-012"/>
    <x v="2"/>
    <s v="Smart Watch"/>
    <s v="Non-Member"/>
    <n v="1"/>
    <n v="251.46"/>
    <n v="0.10199999999999999"/>
    <n v="182.5"/>
    <s v="Unknown"/>
    <n v="225.81"/>
    <n v="43.31"/>
    <n v="0.19179841459634206"/>
    <s v="Sep-2024"/>
    <s v="Q3-2024"/>
  </r>
  <r>
    <s v="TXN-100486"/>
    <x v="118"/>
    <x v="0"/>
    <s v="N-011"/>
    <x v="2"/>
    <s v="Smart Watch"/>
    <s v="Non-Member"/>
    <n v="4"/>
    <n v="159.41999999999999"/>
    <n v="0.105"/>
    <n v="114.29"/>
    <s v="No"/>
    <n v="570.72"/>
    <n v="113.56"/>
    <n v="0.19897673114662182"/>
    <s v="Sep-2025"/>
    <s v="Q3-2025"/>
  </r>
  <r>
    <s v="TXN-100487"/>
    <x v="324"/>
    <x v="3"/>
    <s v="W-010"/>
    <x v="3"/>
    <s v="LED Desk Lamp"/>
    <s v="Non-Member"/>
    <n v="9"/>
    <n v="23.08"/>
    <n v="5.0999999999999997E-2"/>
    <n v="11.17"/>
    <s v="No"/>
    <n v="197.13"/>
    <n v="96.6"/>
    <n v="0.49003195860599602"/>
    <s v="May-2024"/>
    <s v="Q2-2024"/>
  </r>
  <r>
    <s v="TXN-100488"/>
    <x v="302"/>
    <x v="0"/>
    <s v="N-005"/>
    <x v="2"/>
    <s v="Bluetooth Speaker"/>
    <s v="Non-Member"/>
    <n v="1"/>
    <n v="169.77"/>
    <n v="7.4999999999999997E-2"/>
    <n v="51.36"/>
    <s v="No"/>
    <n v="157.04"/>
    <n v="105.68"/>
    <n v="0.67294956698930219"/>
    <s v="Oct-2025"/>
    <s v="Q4-2025"/>
  </r>
  <r>
    <s v="TXN-100489"/>
    <x v="325"/>
    <x v="1"/>
    <s v="S-011"/>
    <x v="1"/>
    <s v="Women's Jeans"/>
    <s v="Member"/>
    <n v="1"/>
    <n v="43.25"/>
    <n v="0.246"/>
    <n v="19.96"/>
    <s v="No"/>
    <n v="32.61"/>
    <n v="12.65"/>
    <n v="0.38791781662066854"/>
    <s v="Jun-2024"/>
    <s v="Q2-2024"/>
  </r>
  <r>
    <s v="TXN-100490"/>
    <x v="4"/>
    <x v="0"/>
    <s v="N-008"/>
    <x v="4"/>
    <s v="Shampoo 300ml"/>
    <s v="Member"/>
    <n v="4"/>
    <n v="39.26"/>
    <n v="2.4E-2"/>
    <n v="11.83"/>
    <s v="No"/>
    <n v="153.27000000000001"/>
    <n v="105.95"/>
    <n v="0.69126378286683632"/>
    <s v="Mar-2025"/>
    <s v="Q1-2025"/>
  </r>
  <r>
    <s v="TXN-100491"/>
    <x v="288"/>
    <x v="2"/>
    <s v="E-012"/>
    <x v="4"/>
    <s v="Lipstick"/>
    <s v="Member"/>
    <n v="14"/>
    <n v="30.04"/>
    <n v="0"/>
    <n v="10.71"/>
    <s v="No"/>
    <n v="420.56"/>
    <n v="270.62"/>
    <n v="0.64347536617842882"/>
    <s v="Feb-2025"/>
    <s v="Q1-2025"/>
  </r>
  <r>
    <s v="TXN-100492"/>
    <x v="289"/>
    <x v="2"/>
    <s v="E-004"/>
    <x v="3"/>
    <s v="Storage Bin"/>
    <s v="Member"/>
    <n v="4"/>
    <n v="41.77"/>
    <n v="9.1999999999999998E-2"/>
    <n v="15.26"/>
    <s v="No"/>
    <n v="151.71"/>
    <n v="90.67"/>
    <n v="0.5976534177048316"/>
    <s v="Dec-2024"/>
    <s v="Q4-2024"/>
  </r>
  <r>
    <s v="TXN-100493"/>
    <x v="71"/>
    <x v="2"/>
    <s v="E-009"/>
    <x v="0"/>
    <s v="Sparkling Water 12pk"/>
    <s v="Member"/>
    <n v="3"/>
    <n v="9.2200000000000006"/>
    <n v="9.0999999999999998E-2"/>
    <n v="6.02"/>
    <s v="No"/>
    <n v="25.14"/>
    <n v="7.08"/>
    <n v="0.28162291169451076"/>
    <m/>
    <m/>
  </r>
  <r>
    <s v="TXN-100494"/>
    <x v="326"/>
    <x v="2"/>
    <s v="E-005"/>
    <x v="0"/>
    <s v="Olive Oil 500ml"/>
    <s v="Non-Member"/>
    <n v="7"/>
    <n v="8.75"/>
    <n v="1.6E-2"/>
    <n v="5.75"/>
    <s v="No"/>
    <n v="60.27"/>
    <n v="20.02"/>
    <n v="0.33217189314750289"/>
    <s v="Aug-2025"/>
    <s v="Q3-2025"/>
  </r>
  <r>
    <s v="TXN-100495"/>
    <x v="327"/>
    <x v="2"/>
    <s v="E-004"/>
    <x v="2"/>
    <s v="Wireless Earbuds"/>
    <s v="Non-Member"/>
    <n v="1"/>
    <n v="272.41000000000003"/>
    <n v="0.17599999999999999"/>
    <n v="209.98"/>
    <s v="No"/>
    <n v="224.47"/>
    <n v="14.49"/>
    <n v="6.4552055954025037E-2"/>
    <s v="Sep-2025"/>
    <s v="Q3-2025"/>
  </r>
  <r>
    <s v="TXN-100496"/>
    <x v="328"/>
    <x v="3"/>
    <s v="W-011"/>
    <x v="1"/>
    <s v="Women's Jeans"/>
    <s v="Non-Member"/>
    <n v="1"/>
    <n v="90.73"/>
    <n v="0.14199999999999999"/>
    <n v="45.21"/>
    <s v="Yes"/>
    <n v="77.849999999999994"/>
    <n v="32.64"/>
    <n v="0.41926782273603086"/>
    <s v="Sep-2024"/>
    <s v="Q3-2024"/>
  </r>
  <r>
    <s v="TXN-100497"/>
    <x v="329"/>
    <x v="2"/>
    <s v="E-015"/>
    <x v="3"/>
    <s v="Bath Towel Set"/>
    <s v="Non-Member"/>
    <n v="5"/>
    <n v="68.94"/>
    <n v="0.19500000000000001"/>
    <n v="30.16"/>
    <s v="No"/>
    <n v="277.48"/>
    <n v="126.68"/>
    <n v="0.4565374081014848"/>
    <s v="Aug-2024"/>
    <s v="Q3-2024"/>
  </r>
  <r>
    <s v="TXN-100498"/>
    <x v="71"/>
    <x v="1"/>
    <s v="S-006"/>
    <x v="0"/>
    <s v="Snack Box"/>
    <s v="Member"/>
    <n v="6"/>
    <n v="18.100000000000001"/>
    <n v="0.247"/>
    <n v="11.69"/>
    <s v="No"/>
    <n v="81.78"/>
    <n v="11.64"/>
    <n v="0.14233308877476156"/>
    <m/>
    <m/>
  </r>
  <r>
    <s v="TXN-100499"/>
    <x v="330"/>
    <x v="2"/>
    <s v="E-009"/>
    <x v="1"/>
    <s v="Women's Jeans"/>
    <s v="Member"/>
    <n v="3"/>
    <n v="103.27"/>
    <n v="4.1000000000000002E-2"/>
    <n v="54.89"/>
    <s v="No"/>
    <n v="297.11"/>
    <n v="132.44"/>
    <n v="0.44576082932247313"/>
    <s v="Jun-2024"/>
    <s v="Q2-2024"/>
  </r>
  <r>
    <s v="TXN-100500"/>
    <x v="73"/>
    <x v="0"/>
    <s v="N-008"/>
    <x v="2"/>
    <s v="Smart Watch"/>
    <s v="Non-Member"/>
    <n v="3"/>
    <n v="224.43"/>
    <n v="0.115"/>
    <n v="164.7"/>
    <s v="No"/>
    <n v="595.86"/>
    <n v="101.76"/>
    <n v="0.1707783707582318"/>
    <s v="Jul-2025"/>
    <s v="Q3-2025"/>
  </r>
  <r>
    <s v="TXN-100501"/>
    <x v="210"/>
    <x v="2"/>
    <s v="E-011"/>
    <x v="2"/>
    <s v="Smart Watch"/>
    <s v="Member"/>
    <n v="2"/>
    <n v="86.42"/>
    <n v="1.0999999999999999E-2"/>
    <n v="67.47"/>
    <s v="No"/>
    <n v="170.94"/>
    <n v="36"/>
    <n v="0.21060021060021061"/>
    <s v="Oct-2025"/>
    <s v="Q4-2025"/>
  </r>
  <r>
    <s v="TXN-100502"/>
    <x v="331"/>
    <x v="2"/>
    <s v="E-006"/>
    <x v="1"/>
    <s v="Winter Jacket"/>
    <s v="Member"/>
    <n v="1"/>
    <n v="63.69"/>
    <n v="3.0000000000000001E-3"/>
    <n v="26.6"/>
    <s v="No"/>
    <n v="63.5"/>
    <n v="36.9"/>
    <n v="0.58110236220472433"/>
    <s v="Sep-2024"/>
    <s v="Q3-2024"/>
  </r>
  <r>
    <s v="TXN-100503"/>
    <x v="332"/>
    <x v="0"/>
    <s v="N-008"/>
    <x v="4"/>
    <s v="Perfume 50ml"/>
    <s v="Member"/>
    <n v="5"/>
    <n v="14.23"/>
    <n v="6.3E-2"/>
    <n v="5.72"/>
    <s v="No"/>
    <n v="66.67"/>
    <n v="38.07"/>
    <n v="0.57102144892755358"/>
    <s v="Feb-2025"/>
    <s v="Q1-2025"/>
  </r>
  <r>
    <s v="TXN-100504"/>
    <x v="53"/>
    <x v="3"/>
    <s v="W-001"/>
    <x v="4"/>
    <s v="Shampoo 300ml"/>
    <s v="Member"/>
    <n v="2"/>
    <n v="15.14"/>
    <n v="3.9E-2"/>
    <n v="5"/>
    <s v="No"/>
    <n v="29.1"/>
    <n v="19.100000000000001"/>
    <n v="0.6563573883161512"/>
    <s v="Aug-2025"/>
    <s v="Q3-2025"/>
  </r>
  <r>
    <s v="TXN-100505"/>
    <x v="333"/>
    <x v="3"/>
    <s v="W-003"/>
    <x v="1"/>
    <s v="Women's Jeans"/>
    <s v="Non-Member"/>
    <n v="2"/>
    <n v="96.79"/>
    <n v="0.10199999999999999"/>
    <n v="45.79"/>
    <s v="No"/>
    <n v="173.83"/>
    <n v="82.25"/>
    <n v="0.47316343554047052"/>
    <s v="Jun-2024"/>
    <s v="Q2-2024"/>
  </r>
  <r>
    <s v="TXN-100506"/>
    <x v="173"/>
    <x v="1"/>
    <s v="S-006"/>
    <x v="0"/>
    <s v="Organic Coffee 12oz"/>
    <s v="Non-Member"/>
    <n v="1"/>
    <n v="7.61"/>
    <n v="0.191"/>
    <n v="5.07"/>
    <s v="No"/>
    <n v="6.16"/>
    <n v="1.0900000000000001"/>
    <n v="0.17694805194805197"/>
    <s v="Nov-2024"/>
    <s v="Q4-2024"/>
  </r>
  <r>
    <s v="TXN-100507"/>
    <x v="334"/>
    <x v="1"/>
    <s v="S-008"/>
    <x v="0"/>
    <s v="Organic Coffee 12oz"/>
    <s v="Member"/>
    <n v="1"/>
    <n v="5.85"/>
    <n v="0.20899999999999999"/>
    <n v="4.1500000000000004"/>
    <s v="No"/>
    <n v="4.63"/>
    <n v="0.48"/>
    <n v="0.10367170626349892"/>
    <s v="Jul-2024"/>
    <s v="Q3-2024"/>
  </r>
  <r>
    <s v="TXN-100508"/>
    <x v="230"/>
    <x v="3"/>
    <s v="W-008"/>
    <x v="1"/>
    <s v="Men's T-Shirt"/>
    <s v="Non-Member"/>
    <n v="8"/>
    <n v="91.72"/>
    <n v="7.6999999999999999E-2"/>
    <n v="49.76"/>
    <s v="No"/>
    <n v="677.26"/>
    <n v="279.18"/>
    <n v="0.41221982694976822"/>
    <s v="Dec-2024"/>
    <s v="Q4-2024"/>
  </r>
  <r>
    <s v="TXN-100509"/>
    <x v="234"/>
    <x v="1"/>
    <s v="S-001"/>
    <x v="0"/>
    <s v="Snack Box"/>
    <s v="Member"/>
    <n v="3"/>
    <n v="7.98"/>
    <n v="0.23400000000000001"/>
    <n v="5.44"/>
    <s v="No"/>
    <n v="18.34"/>
    <n v="2.02"/>
    <n v="0.11014176663031625"/>
    <s v="Oct-2024"/>
    <s v="Q4-2024"/>
  </r>
  <r>
    <s v="TXN-100510"/>
    <x v="335"/>
    <x v="0"/>
    <s v="N-007"/>
    <x v="3"/>
    <s v="LED Desk Lamp"/>
    <s v="Member"/>
    <n v="4"/>
    <n v="23.36"/>
    <n v="0.107"/>
    <n v="11.06"/>
    <s v="No"/>
    <n v="83.44"/>
    <n v="39.200000000000003"/>
    <n v="0.46979865771812085"/>
    <s v="Oct-2024"/>
    <s v="Q4-2024"/>
  </r>
  <r>
    <s v="TXN-100511"/>
    <x v="42"/>
    <x v="2"/>
    <s v="E-008"/>
    <x v="0"/>
    <s v="Sparkling Water 12pk"/>
    <s v="Non-Member"/>
    <n v="6"/>
    <n v="14.53"/>
    <n v="5.0999999999999997E-2"/>
    <n v="8.94"/>
    <s v="No"/>
    <n v="82.73"/>
    <n v="29.09"/>
    <n v="0.35162577057899186"/>
    <s v="Jan-2025"/>
    <s v="Q1-2025"/>
  </r>
  <r>
    <s v="TXN-100512"/>
    <x v="311"/>
    <x v="1"/>
    <s v="S-006"/>
    <x v="4"/>
    <s v="Sunscreen SPF50"/>
    <s v="Non-Member"/>
    <n v="10"/>
    <n v="17.8"/>
    <n v="0.20899999999999999"/>
    <n v="7.87"/>
    <s v="No"/>
    <n v="140.80000000000001"/>
    <n v="62.1"/>
    <n v="0.44105113636363635"/>
    <s v="Dec-2024"/>
    <s v="Q4-2024"/>
  </r>
  <r>
    <s v="TXN-100513"/>
    <x v="30"/>
    <x v="3"/>
    <s v="Unknown"/>
    <x v="2"/>
    <s v="Wireless Earbuds"/>
    <s v="Member"/>
    <n v="3"/>
    <n v="83.08"/>
    <n v="9.4E-2"/>
    <n v="54.28"/>
    <s v="No"/>
    <n v="225.81"/>
    <n v="62.97"/>
    <n v="0.27886276072804567"/>
    <s v="Mar-2025"/>
    <s v="Q1-2025"/>
  </r>
  <r>
    <s v="TXN-100514"/>
    <x v="336"/>
    <x v="0"/>
    <s v="N-006"/>
    <x v="0"/>
    <s v="Organic Coffee 12oz"/>
    <s v="Non-Member"/>
    <n v="3"/>
    <n v="17.09"/>
    <n v="0"/>
    <n v="11.38"/>
    <s v="No"/>
    <n v="51.27"/>
    <n v="17.13"/>
    <n v="0.33411351667641892"/>
    <s v="Nov-2025"/>
    <s v="Q4-2025"/>
  </r>
  <r>
    <s v="TXN-100515"/>
    <x v="337"/>
    <x v="0"/>
    <s v="N-011"/>
    <x v="2"/>
    <s v="Bluetooth Speaker"/>
    <s v="Member"/>
    <n v="6"/>
    <n v="38.26"/>
    <n v="0.123"/>
    <n v="25.53"/>
    <s v="No"/>
    <n v="201.32"/>
    <n v="48.14"/>
    <n v="0.2391217961454401"/>
    <s v="Apr-2024"/>
    <s v="Q2-2024"/>
  </r>
  <r>
    <s v="TXN-100516"/>
    <x v="338"/>
    <x v="0"/>
    <s v="N-009"/>
    <x v="1"/>
    <s v="Women's Jeans"/>
    <s v="Member"/>
    <n v="3"/>
    <n v="36.58"/>
    <n v="6.0999999999999999E-2"/>
    <n v="18.39"/>
    <s v="No"/>
    <n v="103.05"/>
    <n v="47.88"/>
    <n v="0.46462882096069874"/>
    <s v="Jul-2024"/>
    <s v="Q3-2024"/>
  </r>
  <r>
    <s v="TXN-100517"/>
    <x v="42"/>
    <x v="3"/>
    <s v="W-011"/>
    <x v="2"/>
    <s v="Power Bank"/>
    <s v="Unknown"/>
    <n v="4"/>
    <n v="99.24"/>
    <n v="9.6000000000000002E-2"/>
    <n v="73.52"/>
    <s v="No"/>
    <n v="358.85"/>
    <n v="64.77"/>
    <n v="0.18049324230179739"/>
    <s v="Jan-2025"/>
    <s v="Q1-2025"/>
  </r>
  <r>
    <s v="TXN-100518"/>
    <x v="241"/>
    <x v="0"/>
    <s v="N-009"/>
    <x v="0"/>
    <s v="Organic Coffee 12oz"/>
    <s v="Non-Member"/>
    <n v="3"/>
    <n v="20.260000000000002"/>
    <n v="5.0999999999999997E-2"/>
    <n v="12.66"/>
    <s v="Yes"/>
    <n v="57.68"/>
    <n v="19.7"/>
    <n v="0.34153952843273233"/>
    <s v="Dec-2025"/>
    <s v="Q4-2025"/>
  </r>
  <r>
    <s v="TXN-100519"/>
    <x v="249"/>
    <x v="2"/>
    <s v="E-014"/>
    <x v="3"/>
    <s v="Ceramic Mug Set"/>
    <s v="Member"/>
    <n v="2"/>
    <n v="42.78"/>
    <n v="8.5000000000000006E-2"/>
    <n v="16"/>
    <s v="No"/>
    <n v="78.290000000000006"/>
    <n v="46.29"/>
    <n v="0.59126325201175112"/>
    <s v="Nov-2024"/>
    <s v="Q4-2024"/>
  </r>
  <r>
    <s v="TXN-100520"/>
    <x v="339"/>
    <x v="1"/>
    <s v="S-012"/>
    <x v="4"/>
    <s v="Lipstick"/>
    <s v="Member"/>
    <n v="3"/>
    <n v="20.190000000000001"/>
    <n v="0.155"/>
    <n v="6.1"/>
    <s v="No"/>
    <n v="51.18"/>
    <n v="32.880000000000003"/>
    <n v="0.6424384525205159"/>
    <s v="Aug-2025"/>
    <s v="Q3-2025"/>
  </r>
  <r>
    <s v="TXN-100521"/>
    <x v="340"/>
    <x v="0"/>
    <s v="N-014"/>
    <x v="3"/>
    <s v="Bath Towel Set"/>
    <s v="Member"/>
    <n v="7"/>
    <n v="21.93"/>
    <n v="0.113"/>
    <n v="7.97"/>
    <s v="No"/>
    <n v="136.16"/>
    <n v="80.37"/>
    <n v="0.59026145710928324"/>
    <s v="Oct-2025"/>
    <s v="Q4-2025"/>
  </r>
  <r>
    <s v="TXN-100522"/>
    <x v="92"/>
    <x v="0"/>
    <s v="N-015"/>
    <x v="2"/>
    <s v="Wireless Earbuds"/>
    <s v="Member"/>
    <n v="1"/>
    <n v="150.61000000000001"/>
    <n v="0"/>
    <n v="119.97"/>
    <s v="No"/>
    <n v="150.61000000000001"/>
    <n v="30.64"/>
    <n v="0.20343934665692848"/>
    <s v="Jun-2025"/>
    <s v="Q2-2025"/>
  </r>
  <r>
    <s v="TXN-100523"/>
    <x v="341"/>
    <x v="0"/>
    <s v="N-002"/>
    <x v="0"/>
    <s v="Organic Coffee 12oz"/>
    <s v="Member"/>
    <n v="4"/>
    <n v="10.92"/>
    <n v="7.1999999999999995E-2"/>
    <n v="7.11"/>
    <s v="No"/>
    <n v="40.54"/>
    <n v="12.1"/>
    <n v="0.29847064627528369"/>
    <s v="Dec-2025"/>
    <s v="Q4-2025"/>
  </r>
  <r>
    <s v="TXN-100524"/>
    <x v="315"/>
    <x v="0"/>
    <s v="N-002"/>
    <x v="4"/>
    <s v="Face Moisturizer"/>
    <s v="Member"/>
    <n v="2"/>
    <n v="15.2"/>
    <n v="8.8999999999999996E-2"/>
    <n v="6.04"/>
    <s v="No"/>
    <n v="27.69"/>
    <n v="15.61"/>
    <n v="0.56374142289635243"/>
    <s v="Dec-2024"/>
    <s v="Q4-2024"/>
  </r>
  <r>
    <s v="TXN-100525"/>
    <x v="54"/>
    <x v="3"/>
    <s v="W-010"/>
    <x v="1"/>
    <s v="Men's T-Shirt"/>
    <s v="Member"/>
    <n v="2"/>
    <n v="54.13"/>
    <n v="0.08"/>
    <n v="24.43"/>
    <s v="No"/>
    <n v="99.6"/>
    <n v="50.74"/>
    <n v="0.50943775100401611"/>
    <s v="May-2025"/>
    <s v="Q2-2025"/>
  </r>
  <r>
    <s v="TXN-100526"/>
    <x v="119"/>
    <x v="3"/>
    <s v="W-008"/>
    <x v="1"/>
    <s v="Running Shoes"/>
    <s v="Member"/>
    <n v="3"/>
    <n v="87.44"/>
    <n v="1.0999999999999999E-2"/>
    <n v="41.25"/>
    <s v="No"/>
    <n v="259.43"/>
    <n v="135.68"/>
    <n v="0.52299271479782605"/>
    <s v="Mar-2025"/>
    <s v="Q1-2025"/>
  </r>
  <r>
    <s v="TXN-100527"/>
    <x v="12"/>
    <x v="1"/>
    <s v="S-002"/>
    <x v="2"/>
    <s v="Bluetooth Speaker"/>
    <s v="Member"/>
    <n v="4"/>
    <n v="294.93"/>
    <n v="0.27200000000000002"/>
    <n v="229.06"/>
    <s v="No"/>
    <n v="858.84"/>
    <n v="-57.4"/>
    <n v="-6.6834334683992358E-2"/>
    <s v="Jan-2025"/>
    <s v="Q1-2025"/>
  </r>
  <r>
    <s v="TXN-100528"/>
    <x v="81"/>
    <x v="3"/>
    <s v="W-013"/>
    <x v="3"/>
    <s v="Bath Towel Set"/>
    <s v="Member"/>
    <n v="3"/>
    <n v="24.5"/>
    <n v="6.0999999999999999E-2"/>
    <n v="21.57"/>
    <s v="No"/>
    <n v="69.02"/>
    <n v="4.3099999999999996"/>
    <n v="6.2445667922341346E-2"/>
    <s v="Oct-2025"/>
    <s v="Q4-2025"/>
  </r>
  <r>
    <s v="TXN-100529"/>
    <x v="342"/>
    <x v="0"/>
    <s v="N-014"/>
    <x v="0"/>
    <s v="Snack Box"/>
    <s v="Unknown"/>
    <n v="4"/>
    <n v="13.63"/>
    <n v="4.5999999999999999E-2"/>
    <n v="8.49"/>
    <s v="No"/>
    <n v="52.01"/>
    <n v="18.05"/>
    <n v="0.34704864449144396"/>
    <s v="May-2025"/>
    <s v="Q2-2025"/>
  </r>
  <r>
    <s v="TXN-100530"/>
    <x v="343"/>
    <x v="3"/>
    <s v="W-001"/>
    <x v="2"/>
    <s v="Smart Watch"/>
    <s v="Member"/>
    <n v="4"/>
    <n v="28.4"/>
    <n v="0.13200000000000001"/>
    <n v="22.16"/>
    <s v="No"/>
    <n v="98.6"/>
    <n v="9.9600000000000009"/>
    <n v="0.10101419878296147"/>
    <s v="Feb-2025"/>
    <s v="Q1-2025"/>
  </r>
  <r>
    <s v="TXN-100531"/>
    <x v="75"/>
    <x v="1"/>
    <s v="S-011"/>
    <x v="4"/>
    <s v="Perfume 50ml"/>
    <s v="Member"/>
    <n v="4"/>
    <n v="35.200000000000003"/>
    <n v="0"/>
    <n v="14.26"/>
    <s v="No"/>
    <n v="140.80000000000001"/>
    <n v="83.76"/>
    <n v="0.5948863636363636"/>
    <s v="Apr-2024"/>
    <s v="Q2-2024"/>
  </r>
  <r>
    <s v="TXN-100532"/>
    <x v="324"/>
    <x v="1"/>
    <s v="Unknown"/>
    <x v="1"/>
    <s v="Running Shoes"/>
    <s v="Non-Member"/>
    <n v="5"/>
    <n v="30.61"/>
    <n v="0.20799999999999999"/>
    <n v="16.04"/>
    <s v="No"/>
    <n v="121.22"/>
    <n v="41.02"/>
    <n v="0.33839300445471049"/>
    <s v="May-2024"/>
    <s v="Q2-2024"/>
  </r>
  <r>
    <s v="TXN-100533"/>
    <x v="344"/>
    <x v="0"/>
    <s v="N-001"/>
    <x v="0"/>
    <s v="Snack Box"/>
    <s v="Member"/>
    <n v="1"/>
    <n v="14.12"/>
    <n v="6.2E-2"/>
    <n v="8.76"/>
    <s v="No"/>
    <n v="13.24"/>
    <n v="4.4800000000000004"/>
    <n v="0.33836858006042297"/>
    <s v="Apr-2024"/>
    <s v="Q2-2024"/>
  </r>
  <r>
    <s v="TXN-100534"/>
    <x v="345"/>
    <x v="1"/>
    <s v="S-002"/>
    <x v="0"/>
    <s v="Olive Oil 500ml"/>
    <s v="Member"/>
    <n v="2"/>
    <n v="8.3000000000000007"/>
    <n v="0"/>
    <n v="5.77"/>
    <s v="Yes"/>
    <n v="16.600000000000001"/>
    <n v="5.0599999999999996"/>
    <n v="0.30481927710843371"/>
    <s v="Jul-2025"/>
    <s v="Q3-2025"/>
  </r>
  <r>
    <s v="TXN-100535"/>
    <x v="164"/>
    <x v="1"/>
    <s v="S-009"/>
    <x v="0"/>
    <s v="Granola Pack"/>
    <s v="Member"/>
    <n v="9"/>
    <n v="20.98"/>
    <n v="0.109"/>
    <n v="11.79"/>
    <s v="No"/>
    <n v="168.24"/>
    <n v="62.13"/>
    <n v="0.36929386590584878"/>
    <s v="Jan-2025"/>
    <s v="Q1-2025"/>
  </r>
  <r>
    <s v="TXN-100536"/>
    <x v="190"/>
    <x v="3"/>
    <s v="W-002"/>
    <x v="4"/>
    <s v="Sunscreen SPF50"/>
    <s v="Non-Member"/>
    <n v="1"/>
    <n v="24.44"/>
    <n v="0.128"/>
    <n v="10.93"/>
    <s v="Unknown"/>
    <n v="21.31"/>
    <n v="10.38"/>
    <n v="0.48709526044110751"/>
    <s v="Oct-2025"/>
    <s v="Q4-2025"/>
  </r>
  <r>
    <s v="TXN-100537"/>
    <x v="223"/>
    <x v="0"/>
    <s v="N-002"/>
    <x v="1"/>
    <s v="Men's T-Shirt"/>
    <s v="Non-Member"/>
    <n v="2"/>
    <n v="15.02"/>
    <n v="0"/>
    <n v="6.21"/>
    <s v="No"/>
    <n v="30.04"/>
    <n v="17.62"/>
    <n v="0.58655126498002663"/>
    <s v="Nov-2025"/>
    <s v="Q4-2025"/>
  </r>
  <r>
    <s v="TXN-100538"/>
    <x v="289"/>
    <x v="2"/>
    <s v="E-015"/>
    <x v="3"/>
    <s v="Ceramic Mug Set"/>
    <s v="Non-Member"/>
    <n v="7"/>
    <n v="46.5"/>
    <n v="0.109"/>
    <n v="18.649999999999999"/>
    <s v="No"/>
    <n v="290.02"/>
    <n v="159.47"/>
    <n v="0.54985863043928007"/>
    <s v="Dec-2024"/>
    <s v="Q4-2024"/>
  </r>
  <r>
    <s v="TXN-100539"/>
    <x v="346"/>
    <x v="1"/>
    <s v="S-014"/>
    <x v="3"/>
    <s v="Storage Bin"/>
    <s v="Non-Member"/>
    <n v="8"/>
    <n v="71.39"/>
    <n v="0.27700000000000002"/>
    <n v="31.41"/>
    <s v="No"/>
    <n v="412.92"/>
    <n v="161.63999999999999"/>
    <n v="0.39145597210113336"/>
    <s v="Sep-2024"/>
    <s v="Q3-2024"/>
  </r>
  <r>
    <s v="TXN-100540"/>
    <x v="347"/>
    <x v="2"/>
    <s v="E-012"/>
    <x v="3"/>
    <s v="Throw Pillow"/>
    <s v="Member"/>
    <n v="9"/>
    <n v="70.75"/>
    <n v="6.4000000000000001E-2"/>
    <n v="27.12"/>
    <s v="No"/>
    <n v="596"/>
    <n v="351.92"/>
    <n v="0.59046979865771809"/>
    <s v="Feb-2025"/>
    <s v="Q1-2025"/>
  </r>
  <r>
    <s v="TXN-100541"/>
    <x v="118"/>
    <x v="2"/>
    <s v="E-009"/>
    <x v="3"/>
    <s v="Throw Pillow"/>
    <s v="Member"/>
    <n v="6"/>
    <n v="49.99"/>
    <n v="3.7999999999999999E-2"/>
    <n v="5.12"/>
    <s v="No"/>
    <n v="288.54000000000002"/>
    <n v="257.82"/>
    <n v="0.8935329590351424"/>
    <s v="Sep-2025"/>
    <s v="Q3-2025"/>
  </r>
  <r>
    <s v="TXN-100542"/>
    <x v="348"/>
    <x v="3"/>
    <s v="W-002"/>
    <x v="1"/>
    <s v="Women's Jeans"/>
    <s v="Member"/>
    <n v="11"/>
    <n v="112.67"/>
    <n v="9.0999999999999998E-2"/>
    <n v="51.71"/>
    <s v="No"/>
    <n v="1126.5899999999999"/>
    <n v="557.78"/>
    <n v="0.4951046964734287"/>
    <s v="Dec-2024"/>
    <s v="Q4-2024"/>
  </r>
  <r>
    <s v="TXN-100543"/>
    <x v="40"/>
    <x v="1"/>
    <s v="S-012"/>
    <x v="1"/>
    <s v="Running Shoes"/>
    <s v="Non-Member"/>
    <n v="6"/>
    <n v="19.88"/>
    <n v="0.25700000000000001"/>
    <n v="12.84"/>
    <s v="No"/>
    <n v="88.63"/>
    <n v="11.59"/>
    <n v="0.1307683628568205"/>
    <s v="May-2025"/>
    <s v="Q2-2025"/>
  </r>
  <r>
    <s v="TXN-100544"/>
    <x v="349"/>
    <x v="0"/>
    <s v="N-013"/>
    <x v="4"/>
    <s v="Sunscreen SPF50"/>
    <s v="Member"/>
    <n v="4"/>
    <n v="57.72"/>
    <n v="9.9000000000000005E-2"/>
    <n v="18.48"/>
    <s v="No"/>
    <n v="208.02"/>
    <n v="134.1"/>
    <n v="0.64464955292760306"/>
    <s v="Nov-2024"/>
    <s v="Q4-2024"/>
  </r>
  <r>
    <s v="TXN-100545"/>
    <x v="283"/>
    <x v="0"/>
    <s v="N-009"/>
    <x v="4"/>
    <s v="Perfume 50ml"/>
    <s v="Non-Member"/>
    <n v="2"/>
    <n v="33.11"/>
    <n v="0"/>
    <n v="12.46"/>
    <s v="No"/>
    <n v="66.22"/>
    <n v="41.3"/>
    <n v="0.62367864693446085"/>
    <s v="Jul-2025"/>
    <s v="Q3-2025"/>
  </r>
  <r>
    <s v="TXN-100546"/>
    <x v="350"/>
    <x v="1"/>
    <s v="S-012"/>
    <x v="3"/>
    <s v="Ceramic Mug Set"/>
    <s v="Non-Member"/>
    <n v="4"/>
    <n v="18.28"/>
    <n v="0.153"/>
    <n v="8.1999999999999993"/>
    <s v="No"/>
    <n v="61.93"/>
    <n v="29.13"/>
    <n v="0.47036977232359112"/>
    <s v="Apr-2025"/>
    <s v="Q2-2025"/>
  </r>
  <r>
    <s v="TXN-100547"/>
    <x v="351"/>
    <x v="2"/>
    <s v="E-009"/>
    <x v="4"/>
    <s v="Sunscreen SPF50"/>
    <s v="Non-Member"/>
    <n v="7"/>
    <n v="58.93"/>
    <n v="8.8999999999999996E-2"/>
    <n v="25.78"/>
    <s v="No"/>
    <n v="375.8"/>
    <n v="195.34"/>
    <n v="0.51979776476849382"/>
    <s v="May-2025"/>
    <s v="Q2-2025"/>
  </r>
  <r>
    <s v="TXN-100548"/>
    <x v="270"/>
    <x v="2"/>
    <s v="E-007"/>
    <x v="4"/>
    <s v="Lipstick"/>
    <s v="Non-Member"/>
    <n v="1"/>
    <n v="14.94"/>
    <n v="9.8000000000000004E-2"/>
    <n v="5.41"/>
    <s v="No"/>
    <n v="13.48"/>
    <n v="8.07"/>
    <n v="0.5986646884272997"/>
    <s v="Dec-2024"/>
    <s v="Q4-2024"/>
  </r>
  <r>
    <s v="TXN-100549"/>
    <x v="274"/>
    <x v="2"/>
    <s v="Unknown"/>
    <x v="0"/>
    <s v="Olive Oil 500ml"/>
    <s v="Unknown"/>
    <n v="4"/>
    <n v="18.66"/>
    <n v="8.4000000000000005E-2"/>
    <n v="12.88"/>
    <s v="No"/>
    <n v="68.37"/>
    <n v="16.850000000000001"/>
    <n v="0.24645312271464093"/>
    <s v="May-2025"/>
    <s v="Q2-2025"/>
  </r>
  <r>
    <s v="TXN-100550"/>
    <x v="27"/>
    <x v="1"/>
    <s v="S-004"/>
    <x v="0"/>
    <s v="Olive Oil 500ml"/>
    <s v="Non-Member"/>
    <n v="11"/>
    <n v="23.27"/>
    <n v="0.35099999999999998"/>
    <n v="13.26"/>
    <s v="No"/>
    <n v="166.12"/>
    <n v="20.260000000000002"/>
    <n v="0.12196002889477486"/>
    <s v="Nov-2024"/>
    <s v="Q4-2024"/>
  </r>
  <r>
    <s v="TXN-100551"/>
    <x v="247"/>
    <x v="1"/>
    <s v="S-009"/>
    <x v="3"/>
    <s v="LED Desk Lamp"/>
    <s v="Non-Member"/>
    <n v="1"/>
    <n v="66.83"/>
    <n v="6.2E-2"/>
    <n v="31.02"/>
    <s v="No"/>
    <n v="62.69"/>
    <n v="31.67"/>
    <n v="0.50518423991067163"/>
    <s v="Aug-2024"/>
    <s v="Q3-2024"/>
  </r>
  <r>
    <s v="TXN-100552"/>
    <x v="0"/>
    <x v="3"/>
    <s v="W-011"/>
    <x v="0"/>
    <s v="Sparkling Water 12pk"/>
    <s v="Non-Member"/>
    <n v="2"/>
    <n v="9.2899999999999991"/>
    <n v="0.16200000000000001"/>
    <n v="6.29"/>
    <s v="No"/>
    <n v="15.57"/>
    <n v="2.99"/>
    <n v="0.1920359666024406"/>
    <s v="Jun-2025"/>
    <s v="Q2-2025"/>
  </r>
  <r>
    <s v="TXN-100553"/>
    <x v="201"/>
    <x v="0"/>
    <s v="N-001"/>
    <x v="1"/>
    <s v="Men's T-Shirt"/>
    <s v="Non-Member"/>
    <n v="4"/>
    <n v="85.38"/>
    <n v="0"/>
    <n v="36.71"/>
    <s v="No"/>
    <n v="341.52"/>
    <n v="194.68"/>
    <n v="0.57003982197235892"/>
    <s v="May-2025"/>
    <s v="Q2-2025"/>
  </r>
  <r>
    <s v="TXN-100554"/>
    <x v="267"/>
    <x v="1"/>
    <s v="S-005"/>
    <x v="0"/>
    <s v="Snack Box"/>
    <s v="Member"/>
    <n v="5"/>
    <n v="21.47"/>
    <n v="0.14099999999999999"/>
    <n v="14.03"/>
    <s v="Yes"/>
    <n v="92.21"/>
    <n v="22.06"/>
    <n v="0.23923652532263312"/>
    <s v="Apr-2025"/>
    <s v="Q2-2025"/>
  </r>
  <r>
    <s v="TXN-100555"/>
    <x v="352"/>
    <x v="0"/>
    <s v="N-006"/>
    <x v="4"/>
    <s v="Face Moisturizer"/>
    <s v="Non-Member"/>
    <n v="2"/>
    <n v="40.04"/>
    <n v="5.3999999999999999E-2"/>
    <n v="16.07"/>
    <s v="No"/>
    <n v="75.760000000000005"/>
    <n v="43.62"/>
    <n v="0.57576557550158391"/>
    <s v="May-2025"/>
    <s v="Q2-2025"/>
  </r>
  <r>
    <s v="TXN-100556"/>
    <x v="353"/>
    <x v="1"/>
    <s v="S-012"/>
    <x v="3"/>
    <s v="Bath Towel Set"/>
    <s v="Member"/>
    <n v="6"/>
    <n v="72.739999999999995"/>
    <n v="0.158"/>
    <n v="34.17"/>
    <s v="No"/>
    <n v="367.48"/>
    <n v="162.46"/>
    <n v="0.4420920866441711"/>
    <s v="Dec-2025"/>
    <s v="Q4-2025"/>
  </r>
  <r>
    <s v="TXN-100557"/>
    <x v="354"/>
    <x v="0"/>
    <s v="N-015"/>
    <x v="1"/>
    <s v="Running Shoes"/>
    <s v="Member"/>
    <n v="5"/>
    <n v="115.45"/>
    <n v="2.1999999999999999E-2"/>
    <n v="63.08"/>
    <s v="No"/>
    <n v="564.54999999999995"/>
    <n v="249.15"/>
    <n v="0.44132494907448416"/>
    <s v="Jul-2024"/>
    <s v="Q3-2024"/>
  </r>
  <r>
    <s v="TXN-100558"/>
    <x v="355"/>
    <x v="0"/>
    <s v="N-001"/>
    <x v="0"/>
    <s v="Snack Box"/>
    <s v="Non-Member"/>
    <n v="2"/>
    <n v="16.649999999999999"/>
    <n v="0.09"/>
    <n v="11.11"/>
    <s v="No"/>
    <n v="30.3"/>
    <n v="8.08"/>
    <n v="0.26666666666666666"/>
    <s v="Jan-2024"/>
    <s v="Q1-2024"/>
  </r>
  <r>
    <s v="TXN-100559"/>
    <x v="332"/>
    <x v="1"/>
    <s v="S-015"/>
    <x v="0"/>
    <s v="Olive Oil 500ml"/>
    <s v="Non-Member"/>
    <n v="2"/>
    <n v="19.61"/>
    <n v="0.21199999999999999"/>
    <n v="12.39"/>
    <s v="No"/>
    <n v="30.91"/>
    <n v="6.13"/>
    <n v="0.19831769653833711"/>
    <s v="Feb-2025"/>
    <s v="Q1-2025"/>
  </r>
  <r>
    <s v="TXN-100560"/>
    <x v="310"/>
    <x v="1"/>
    <s v="S-005"/>
    <x v="3"/>
    <s v="Throw Pillow"/>
    <s v="Member"/>
    <n v="3"/>
    <n v="24.96"/>
    <n v="0.33700000000000002"/>
    <n v="9.39"/>
    <s v="No"/>
    <n v="49.65"/>
    <n v="21.48"/>
    <n v="0.4326283987915408"/>
    <s v="Mar-2025"/>
    <s v="Q1-2025"/>
  </r>
  <r>
    <s v="TXN-100561"/>
    <x v="356"/>
    <x v="3"/>
    <s v="W-001"/>
    <x v="3"/>
    <s v="Storage Bin"/>
    <s v="Non-Member"/>
    <n v="4"/>
    <n v="31.14"/>
    <n v="0.03"/>
    <n v="11.65"/>
    <s v="Unknown"/>
    <n v="120.82"/>
    <n v="74.22"/>
    <n v="0.61430226783645092"/>
    <s v="Feb-2025"/>
    <s v="Q1-2025"/>
  </r>
  <r>
    <s v="TXN-100562"/>
    <x v="357"/>
    <x v="0"/>
    <s v="N-006"/>
    <x v="3"/>
    <s v="Ceramic Mug Set"/>
    <s v="Non-Member"/>
    <n v="6"/>
    <n v="13.2"/>
    <n v="3.0000000000000001E-3"/>
    <n v="6.46"/>
    <s v="No"/>
    <n v="78.959999999999994"/>
    <n v="40.200000000000003"/>
    <n v="0.50911854103343468"/>
    <s v="Aug-2025"/>
    <s v="Q3-2025"/>
  </r>
  <r>
    <s v="TXN-100563"/>
    <x v="62"/>
    <x v="2"/>
    <s v="E-008"/>
    <x v="0"/>
    <s v="Sparkling Water 12pk"/>
    <s v="Member"/>
    <n v="2"/>
    <n v="10.88"/>
    <n v="6.5000000000000002E-2"/>
    <n v="7.26"/>
    <s v="No"/>
    <n v="20.350000000000001"/>
    <n v="5.83"/>
    <n v="0.28648648648648645"/>
    <s v="May-2025"/>
    <s v="Q2-2025"/>
  </r>
  <r>
    <s v="TXN-100564"/>
    <x v="241"/>
    <x v="1"/>
    <s v="S-003"/>
    <x v="3"/>
    <s v="Storage Bin"/>
    <s v="Member"/>
    <n v="8"/>
    <n v="53.45"/>
    <n v="0.20200000000000001"/>
    <n v="21.94"/>
    <s v="Yes"/>
    <n v="341.22"/>
    <n v="165.7"/>
    <n v="0.48561045659691687"/>
    <s v="Dec-2025"/>
    <s v="Q4-2025"/>
  </r>
  <r>
    <s v="TXN-100565"/>
    <x v="358"/>
    <x v="1"/>
    <s v="S-011"/>
    <x v="1"/>
    <s v="Winter Jacket"/>
    <s v="Non-Member"/>
    <n v="1"/>
    <n v="45.83"/>
    <n v="0.33400000000000002"/>
    <n v="24.86"/>
    <s v="No"/>
    <n v="30.52"/>
    <n v="5.66"/>
    <n v="0.18545216251638272"/>
    <s v="Jun-2025"/>
    <s v="Q2-2025"/>
  </r>
  <r>
    <s v="TXN-100566"/>
    <x v="359"/>
    <x v="3"/>
    <s v="W-009"/>
    <x v="4"/>
    <s v="Face Moisturizer"/>
    <s v="Non-Member"/>
    <n v="5"/>
    <n v="25.99"/>
    <n v="5.0999999999999997E-2"/>
    <n v="8.73"/>
    <s v="No"/>
    <n v="123.32"/>
    <n v="79.67"/>
    <n v="0.64604281543950703"/>
    <s v="Nov-2025"/>
    <s v="Q4-2025"/>
  </r>
  <r>
    <s v="TXN-100567"/>
    <x v="158"/>
    <x v="1"/>
    <s v="S-001"/>
    <x v="0"/>
    <s v="Olive Oil 500ml"/>
    <s v="Member"/>
    <n v="10"/>
    <n v="20.52"/>
    <n v="0.29099999999999998"/>
    <n v="11.63"/>
    <s v="No"/>
    <n v="145.49"/>
    <n v="29.19"/>
    <n v="0.20063234586569523"/>
    <s v="Dec-2024"/>
    <s v="Q4-2024"/>
  </r>
  <r>
    <s v="TXN-100568"/>
    <x v="360"/>
    <x v="2"/>
    <s v="E-001"/>
    <x v="4"/>
    <s v="Lipstick"/>
    <s v="Member"/>
    <n v="7"/>
    <n v="34.74"/>
    <n v="4.1000000000000002E-2"/>
    <n v="13.07"/>
    <s v="No"/>
    <n v="233.21"/>
    <n v="141.72"/>
    <n v="0.60769263753698377"/>
    <s v="Aug-2024"/>
    <s v="Q3-2024"/>
  </r>
  <r>
    <s v="TXN-100569"/>
    <x v="176"/>
    <x v="2"/>
    <s v="E-015"/>
    <x v="0"/>
    <s v="Olive Oil 500ml"/>
    <s v="Member"/>
    <n v="2"/>
    <n v="14.31"/>
    <n v="0"/>
    <n v="9.91"/>
    <s v="No"/>
    <n v="28.62"/>
    <n v="8.8000000000000007"/>
    <n v="0.30747728860936407"/>
    <s v="Oct-2025"/>
    <s v="Q4-2025"/>
  </r>
  <r>
    <s v="TXN-100570"/>
    <x v="238"/>
    <x v="0"/>
    <s v="N-011"/>
    <x v="2"/>
    <s v="Wireless Earbuds"/>
    <s v="Member"/>
    <n v="4"/>
    <n v="262.86"/>
    <n v="2.5000000000000001E-2"/>
    <n v="187.59"/>
    <s v="No"/>
    <n v="1025.1500000000001"/>
    <n v="274.79000000000002"/>
    <n v="0.26804857825684048"/>
    <s v="Jan-2025"/>
    <s v="Q1-2025"/>
  </r>
  <r>
    <s v="TXN-100571"/>
    <x v="361"/>
    <x v="3"/>
    <s v="W-011"/>
    <x v="4"/>
    <s v="Face Moisturizer"/>
    <s v="Member"/>
    <n v="6"/>
    <n v="46.84"/>
    <n v="0.14399999999999999"/>
    <n v="15.13"/>
    <s v="No"/>
    <n v="240.57"/>
    <n v="149.79"/>
    <n v="0.62264621523880781"/>
    <s v="May-2024"/>
    <s v="Q2-2024"/>
  </r>
  <r>
    <s v="TXN-100572"/>
    <x v="238"/>
    <x v="2"/>
    <s v="E-001"/>
    <x v="2"/>
    <s v="Bluetooth Speaker"/>
    <s v="Member"/>
    <n v="5"/>
    <n v="73.95"/>
    <n v="0.16200000000000001"/>
    <n v="50.86"/>
    <s v="No"/>
    <n v="309.85000000000002"/>
    <n v="55.55"/>
    <n v="0.17928029691786346"/>
    <s v="Jan-2025"/>
    <s v="Q1-2025"/>
  </r>
  <r>
    <s v="TXN-100573"/>
    <x v="172"/>
    <x v="1"/>
    <s v="S-015"/>
    <x v="1"/>
    <s v="Running Shoes"/>
    <s v="Member"/>
    <n v="4"/>
    <n v="62.37"/>
    <n v="0.22700000000000001"/>
    <n v="28.73"/>
    <s v="No"/>
    <n v="192.85"/>
    <n v="77.930000000000007"/>
    <n v="0.40409644801659328"/>
    <s v="Oct-2024"/>
    <s v="Q4-2024"/>
  </r>
  <r>
    <s v="TXN-100574"/>
    <x v="362"/>
    <x v="3"/>
    <s v="W-011"/>
    <x v="2"/>
    <s v="Bluetooth Speaker"/>
    <s v="Non-Member"/>
    <n v="2"/>
    <n v="201.39"/>
    <n v="8.1000000000000003E-2"/>
    <n v="149.58000000000001"/>
    <s v="No"/>
    <n v="370.15"/>
    <n v="70.989999999999995"/>
    <n v="0.19178711333243278"/>
    <s v="Sep-2024"/>
    <s v="Q3-2024"/>
  </r>
  <r>
    <s v="TXN-100575"/>
    <x v="53"/>
    <x v="0"/>
    <s v="N-012"/>
    <x v="4"/>
    <s v="Lipstick"/>
    <s v="Non-Member"/>
    <n v="5"/>
    <n v="56.26"/>
    <n v="0.129"/>
    <n v="17.77"/>
    <s v="No"/>
    <n v="245.01"/>
    <n v="156.16"/>
    <n v="0.63736174033712911"/>
    <s v="Aug-2025"/>
    <s v="Q3-2025"/>
  </r>
  <r>
    <s v="TXN-100576"/>
    <x v="86"/>
    <x v="2"/>
    <s v="E-010"/>
    <x v="2"/>
    <s v="Laptop Stand"/>
    <s v="Member"/>
    <n v="1"/>
    <n v="129.88999999999999"/>
    <n v="0.08"/>
    <n v="100.45"/>
    <s v="No"/>
    <n v="119.5"/>
    <n v="19.05"/>
    <n v="0.1594142259414226"/>
    <s v="Mar-2025"/>
    <s v="Q1-2025"/>
  </r>
  <r>
    <s v="TXN-100577"/>
    <x v="242"/>
    <x v="1"/>
    <s v="S-009"/>
    <x v="2"/>
    <s v="Laptop Stand"/>
    <s v="Member"/>
    <n v="4"/>
    <n v="244.11"/>
    <n v="0.17899999999999999"/>
    <n v="189.78"/>
    <s v="No"/>
    <n v="801.66"/>
    <n v="42.54"/>
    <n v="5.3064890352518525E-2"/>
    <s v="Jul-2025"/>
    <s v="Q3-2025"/>
  </r>
  <r>
    <s v="TXN-100578"/>
    <x v="246"/>
    <x v="1"/>
    <s v="S-005"/>
    <x v="0"/>
    <s v="Olive Oil 500ml"/>
    <s v="Member"/>
    <n v="3"/>
    <n v="3.25"/>
    <n v="0.215"/>
    <n v="2.21"/>
    <s v="Yes"/>
    <n v="7.65"/>
    <n v="1.02"/>
    <n v="0.13333333333333333"/>
    <s v="Nov-2024"/>
    <s v="Q4-2024"/>
  </r>
  <r>
    <s v="TXN-100579"/>
    <x v="363"/>
    <x v="0"/>
    <s v="N-001"/>
    <x v="3"/>
    <s v="Bath Towel Set"/>
    <s v="Member"/>
    <n v="2"/>
    <n v="52.97"/>
    <n v="0.13500000000000001"/>
    <n v="26.06"/>
    <s v="No"/>
    <n v="91.64"/>
    <n v="39.520000000000003"/>
    <n v="0.43125272806634662"/>
    <s v="Apr-2025"/>
    <s v="Q2-2025"/>
  </r>
  <r>
    <s v="TXN-100580"/>
    <x v="185"/>
    <x v="2"/>
    <s v="E-004"/>
    <x v="1"/>
    <s v="Casual Dress"/>
    <s v="Non-Member"/>
    <n v="1"/>
    <n v="29.96"/>
    <n v="8.5999999999999993E-2"/>
    <n v="12.81"/>
    <s v="No"/>
    <n v="27.38"/>
    <n v="14.57"/>
    <n v="0.53214024835646456"/>
    <s v="May-2025"/>
    <s v="Q2-2025"/>
  </r>
  <r>
    <s v="TXN-100581"/>
    <x v="364"/>
    <x v="2"/>
    <s v="E-004"/>
    <x v="2"/>
    <s v="Power Bank"/>
    <s v="Non-Member"/>
    <n v="1"/>
    <n v="259.37"/>
    <n v="6.7000000000000004E-2"/>
    <n v="201.71"/>
    <s v="No"/>
    <n v="241.99"/>
    <n v="40.28"/>
    <n v="0.16645315922145543"/>
    <s v="Oct-2024"/>
    <s v="Q4-2024"/>
  </r>
  <r>
    <s v="TXN-100582"/>
    <x v="365"/>
    <x v="3"/>
    <s v="W-011"/>
    <x v="3"/>
    <s v="LED Desk Lamp"/>
    <s v="Member"/>
    <n v="1"/>
    <n v="63.73"/>
    <n v="8.2000000000000003E-2"/>
    <n v="24.7"/>
    <s v="Yes"/>
    <n v="58.5"/>
    <n v="33.799999999999997"/>
    <n v="0.57777777777777772"/>
    <s v="Sep-2024"/>
    <s v="Q3-2024"/>
  </r>
  <r>
    <s v="TXN-100583"/>
    <x v="366"/>
    <x v="3"/>
    <s v="W-006"/>
    <x v="1"/>
    <s v="Women's Jeans"/>
    <s v="Non-Member"/>
    <n v="2"/>
    <n v="25.5"/>
    <n v="9.6000000000000002E-2"/>
    <n v="12.57"/>
    <s v="No"/>
    <n v="46.1"/>
    <n v="20.96"/>
    <n v="0.45466377440347072"/>
    <s v="Sep-2024"/>
    <s v="Q3-2024"/>
  </r>
  <r>
    <s v="TXN-100584"/>
    <x v="367"/>
    <x v="2"/>
    <s v="E-008"/>
    <x v="3"/>
    <s v="Storage Bin"/>
    <s v="Member"/>
    <n v="7"/>
    <n v="62.75"/>
    <n v="0.17299999999999999"/>
    <n v="28.49"/>
    <s v="No"/>
    <n v="363.26"/>
    <n v="163.83000000000001"/>
    <n v="0.45099928425920832"/>
    <s v="Jun-2024"/>
    <s v="Q2-2024"/>
  </r>
  <r>
    <s v="TXN-100585"/>
    <x v="368"/>
    <x v="2"/>
    <s v="E-013"/>
    <x v="1"/>
    <s v="Running Shoes"/>
    <s v="Non-Member"/>
    <n v="9"/>
    <n v="47.89"/>
    <n v="2E-3"/>
    <n v="24.8"/>
    <s v="No"/>
    <n v="430.15"/>
    <n v="206.95"/>
    <n v="0.48111124026502383"/>
    <s v="Nov-2025"/>
    <s v="Q4-2025"/>
  </r>
  <r>
    <s v="TXN-100586"/>
    <x v="369"/>
    <x v="3"/>
    <s v="W-005"/>
    <x v="4"/>
    <s v="Shampoo 300ml"/>
    <s v="Member"/>
    <n v="3"/>
    <n v="43.34"/>
    <n v="5.0999999999999997E-2"/>
    <n v="15.16"/>
    <s v="Unknown"/>
    <n v="123.39"/>
    <n v="77.91"/>
    <n v="0.6314125942134694"/>
    <s v="Apr-2024"/>
    <s v="Q2-2024"/>
  </r>
  <r>
    <s v="TXN-100587"/>
    <x v="1"/>
    <x v="3"/>
    <s v="W-006"/>
    <x v="0"/>
    <s v="Granola Pack"/>
    <s v="Non-Member"/>
    <n v="6"/>
    <n v="15.14"/>
    <n v="9.0999999999999998E-2"/>
    <n v="8.73"/>
    <s v="No"/>
    <n v="82.57"/>
    <n v="30.19"/>
    <n v="0.36562916313431032"/>
    <s v="May-2025"/>
    <s v="Q2-2025"/>
  </r>
  <r>
    <s v="TXN-100588"/>
    <x v="173"/>
    <x v="2"/>
    <s v="E-014"/>
    <x v="4"/>
    <s v="Perfume 50ml"/>
    <s v="Non-Member"/>
    <n v="3"/>
    <n v="46.14"/>
    <n v="3.5999999999999997E-2"/>
    <n v="18.18"/>
    <s v="Unknown"/>
    <n v="133.44"/>
    <n v="78.900000000000006"/>
    <n v="0.59127697841726623"/>
    <s v="Nov-2024"/>
    <s v="Q4-2024"/>
  </r>
  <r>
    <s v="TXN-100589"/>
    <x v="370"/>
    <x v="0"/>
    <s v="N-014"/>
    <x v="3"/>
    <s v="Throw Pillow"/>
    <s v="Non-Member"/>
    <n v="4"/>
    <n v="75.010000000000005"/>
    <n v="0"/>
    <n v="32.770000000000003"/>
    <s v="No"/>
    <n v="300.04000000000002"/>
    <n v="168.96"/>
    <n v="0.56312491667777631"/>
    <s v="Aug-2025"/>
    <s v="Q3-2025"/>
  </r>
  <r>
    <s v="TXN-100590"/>
    <x v="96"/>
    <x v="1"/>
    <s v="Unknown"/>
    <x v="2"/>
    <s v="Smart Watch"/>
    <s v="Member"/>
    <n v="1"/>
    <n v="174.45"/>
    <n v="0.21199999999999999"/>
    <n v="139.53"/>
    <s v="No"/>
    <n v="137.47"/>
    <n v="-2.06"/>
    <n v="-1.498508765548847E-2"/>
    <s v="Jun-2025"/>
    <s v="Q2-2025"/>
  </r>
  <r>
    <s v="TXN-100591"/>
    <x v="35"/>
    <x v="1"/>
    <s v="S-006"/>
    <x v="1"/>
    <s v="Casual Dress"/>
    <s v="Member"/>
    <n v="7"/>
    <n v="91.99"/>
    <n v="0.29799999999999999"/>
    <n v="40.81"/>
    <s v="Yes"/>
    <n v="452.04"/>
    <n v="166.37"/>
    <n v="0.36804265109282364"/>
    <s v="Jan-2025"/>
    <s v="Q1-2025"/>
  </r>
  <r>
    <s v="TXN-100592"/>
    <x v="220"/>
    <x v="0"/>
    <s v="N-007"/>
    <x v="1"/>
    <s v="Men's T-Shirt"/>
    <s v="Non-Member"/>
    <n v="5"/>
    <n v="104.04"/>
    <n v="5.8000000000000003E-2"/>
    <n v="54.2"/>
    <s v="No"/>
    <n v="490.03"/>
    <n v="219.03"/>
    <n v="0.44697263432851053"/>
    <s v="Dec-2024"/>
    <s v="Q4-2024"/>
  </r>
  <r>
    <s v="TXN-100593"/>
    <x v="331"/>
    <x v="1"/>
    <s v="S-013"/>
    <x v="3"/>
    <s v="Bath Towel Set"/>
    <s v="Non-Member"/>
    <n v="7"/>
    <n v="22.74"/>
    <n v="9.8000000000000004E-2"/>
    <n v="9.89"/>
    <s v="No"/>
    <n v="143.58000000000001"/>
    <n v="74.349999999999994"/>
    <n v="0.51782978130658852"/>
    <s v="Sep-2024"/>
    <s v="Q3-2024"/>
  </r>
  <r>
    <s v="TXN-100594"/>
    <x v="105"/>
    <x v="1"/>
    <s v="S-012"/>
    <x v="0"/>
    <s v="Olive Oil 500ml"/>
    <s v="Member"/>
    <n v="1"/>
    <n v="3.89"/>
    <n v="0.27600000000000002"/>
    <n v="2.58"/>
    <s v="No"/>
    <n v="2.82"/>
    <n v="0.24"/>
    <n v="8.5106382978723402E-2"/>
    <s v="Apr-2025"/>
    <s v="Q2-2025"/>
  </r>
  <r>
    <s v="TXN-100595"/>
    <x v="346"/>
    <x v="2"/>
    <s v="E-006"/>
    <x v="1"/>
    <s v="Women's Jeans"/>
    <s v="Member"/>
    <n v="3"/>
    <n v="69.38"/>
    <n v="0"/>
    <n v="35.99"/>
    <s v="No"/>
    <n v="208.14"/>
    <n v="100.17"/>
    <n v="0.48126261170366103"/>
    <s v="Sep-2024"/>
    <s v="Q3-2024"/>
  </r>
  <r>
    <s v="TXN-100596"/>
    <x v="371"/>
    <x v="3"/>
    <s v="W-015"/>
    <x v="2"/>
    <s v="Smart Watch"/>
    <s v="Non-Member"/>
    <n v="3"/>
    <n v="53.39"/>
    <n v="6.3E-2"/>
    <n v="42.46"/>
    <s v="No"/>
    <n v="150.08000000000001"/>
    <n v="22.7"/>
    <n v="0.15125266524520253"/>
    <s v="Sep-2024"/>
    <s v="Q3-2024"/>
  </r>
  <r>
    <s v="TXN-100597"/>
    <x v="5"/>
    <x v="2"/>
    <s v="E-014"/>
    <x v="0"/>
    <s v="Sparkling Water 12pk"/>
    <s v="Member"/>
    <n v="2"/>
    <n v="6.82"/>
    <n v="0.125"/>
    <n v="4.42"/>
    <s v="No"/>
    <n v="11.94"/>
    <n v="3.1"/>
    <n v="0.25963149078726971"/>
    <s v="Nov-2025"/>
    <s v="Q4-2025"/>
  </r>
  <r>
    <s v="TXN-100598"/>
    <x v="372"/>
    <x v="0"/>
    <s v="N-009"/>
    <x v="2"/>
    <s v="Wireless Earbuds"/>
    <s v="Member"/>
    <n v="5"/>
    <n v="122.05"/>
    <n v="4.8000000000000001E-2"/>
    <n v="95.22"/>
    <s v="No"/>
    <n v="580.96"/>
    <n v="104.86"/>
    <n v="0.18049435417240428"/>
    <s v="Nov-2025"/>
    <s v="Q4-2025"/>
  </r>
  <r>
    <s v="TXN-100599"/>
    <x v="373"/>
    <x v="3"/>
    <s v="W-015"/>
    <x v="0"/>
    <s v="Sparkling Water 12pk"/>
    <s v="Member"/>
    <n v="11"/>
    <n v="22.4"/>
    <n v="0.13100000000000001"/>
    <n v="13.8"/>
    <s v="No"/>
    <n v="214.12"/>
    <n v="62.32"/>
    <n v="0.29105174668410239"/>
    <s v="May-2024"/>
    <s v="Q2-2024"/>
  </r>
  <r>
    <s v="TXN-100600"/>
    <x v="52"/>
    <x v="2"/>
    <s v="E-004"/>
    <x v="2"/>
    <s v="Wireless Earbuds"/>
    <s v="Member"/>
    <n v="1"/>
    <n v="222.26"/>
    <n v="8.2000000000000003E-2"/>
    <n v="148.41"/>
    <s v="No"/>
    <n v="204.03"/>
    <n v="55.62"/>
    <n v="0.27260696956329949"/>
    <s v="Nov-2025"/>
    <s v="Q4-2025"/>
  </r>
  <r>
    <s v="TXN-100601"/>
    <x v="374"/>
    <x v="2"/>
    <s v="E-012"/>
    <x v="2"/>
    <s v="Laptop Stand"/>
    <s v="Non-Member"/>
    <n v="5"/>
    <n v="156.72999999999999"/>
    <n v="0.114"/>
    <n v="115.76"/>
    <s v="No"/>
    <n v="694.31"/>
    <n v="115.51"/>
    <n v="0.16636660857542021"/>
    <s v="Feb-2025"/>
    <s v="Q1-2025"/>
  </r>
  <r>
    <s v="TXN-100602"/>
    <x v="375"/>
    <x v="3"/>
    <s v="W-001"/>
    <x v="1"/>
    <s v="Women's Jeans"/>
    <s v="Member"/>
    <n v="2"/>
    <n v="31.92"/>
    <n v="8.2000000000000003E-2"/>
    <n v="15.78"/>
    <s v="No"/>
    <n v="58.61"/>
    <n v="27.05"/>
    <n v="0.4615253369732128"/>
    <s v="Nov-2024"/>
    <s v="Q4-2024"/>
  </r>
  <r>
    <s v="TXN-100603"/>
    <x v="376"/>
    <x v="1"/>
    <s v="S-001"/>
    <x v="2"/>
    <s v="Wireless Earbuds"/>
    <s v="Non-Member"/>
    <n v="6"/>
    <n v="167.08"/>
    <n v="0"/>
    <n v="118.76"/>
    <s v="Yes"/>
    <n v="1002.48"/>
    <n v="289.92"/>
    <n v="0.28920277711276038"/>
    <s v="Sep-2024"/>
    <s v="Q3-2024"/>
  </r>
  <r>
    <s v="TXN-100604"/>
    <x v="355"/>
    <x v="0"/>
    <s v="N-015"/>
    <x v="0"/>
    <s v="Olive Oil 500ml"/>
    <s v="Non-Member"/>
    <n v="3"/>
    <n v="23.84"/>
    <n v="8.8999999999999996E-2"/>
    <n v="13.89"/>
    <s v="No"/>
    <n v="65.150000000000006"/>
    <n v="23.48"/>
    <n v="0.36039907904834995"/>
    <s v="Jan-2024"/>
    <s v="Q1-2024"/>
  </r>
  <r>
    <s v="TXN-100605"/>
    <x v="178"/>
    <x v="3"/>
    <s v="W-014"/>
    <x v="3"/>
    <s v="Ceramic Mug Set"/>
    <s v="Non-Member"/>
    <n v="3"/>
    <n v="76.430000000000007"/>
    <n v="0.109"/>
    <n v="33.64"/>
    <s v="No"/>
    <n v="204.3"/>
    <n v="103.38"/>
    <n v="0.50602055800293677"/>
    <s v="Mar-2025"/>
    <s v="Q1-2025"/>
  </r>
  <r>
    <s v="TXN-100606"/>
    <x v="377"/>
    <x v="1"/>
    <s v="S-010"/>
    <x v="0"/>
    <s v="Olive Oil 500ml"/>
    <s v="Non-Member"/>
    <n v="1"/>
    <n v="6.69"/>
    <n v="0.14299999999999999"/>
    <n v="4.37"/>
    <s v="Yes"/>
    <n v="5.73"/>
    <n v="1.36"/>
    <n v="0.23734729493891799"/>
    <s v="Aug-2025"/>
    <s v="Q3-2025"/>
  </r>
  <r>
    <s v="TXN-100607"/>
    <x v="202"/>
    <x v="0"/>
    <s v="N-004"/>
    <x v="1"/>
    <s v="Women's Jeans"/>
    <s v="Non-Member"/>
    <n v="4"/>
    <n v="26.4"/>
    <n v="0.13400000000000001"/>
    <n v="11.36"/>
    <s v="No"/>
    <n v="91.45"/>
    <n v="46.01"/>
    <n v="0.50311645708037178"/>
    <s v="Mar-2025"/>
    <s v="Q1-2025"/>
  </r>
  <r>
    <s v="TXN-100608"/>
    <x v="312"/>
    <x v="3"/>
    <s v="W-014"/>
    <x v="2"/>
    <s v="Bluetooth Speaker"/>
    <s v="Non-Member"/>
    <n v="4"/>
    <n v="272.94"/>
    <n v="0.124"/>
    <n v="201.97"/>
    <s v="No"/>
    <n v="956.38"/>
    <n v="148.5"/>
    <n v="0.15527300863673435"/>
    <s v="Nov-2024"/>
    <s v="Q4-2024"/>
  </r>
  <r>
    <s v="TXN-100609"/>
    <x v="328"/>
    <x v="0"/>
    <s v="N-002"/>
    <x v="3"/>
    <s v="Ceramic Mug Set"/>
    <s v="Member"/>
    <n v="2"/>
    <n v="82.16"/>
    <n v="0"/>
    <n v="35.4"/>
    <s v="No"/>
    <n v="164.32"/>
    <n v="93.52"/>
    <n v="0.56913339824732234"/>
    <s v="Sep-2024"/>
    <s v="Q3-2024"/>
  </r>
  <r>
    <s v="TXN-100610"/>
    <x v="267"/>
    <x v="3"/>
    <s v="W-009"/>
    <x v="1"/>
    <s v="Men's T-Shirt"/>
    <s v="Non-Member"/>
    <n v="4"/>
    <n v="88.25"/>
    <n v="3.7999999999999999E-2"/>
    <n v="40.98"/>
    <s v="No"/>
    <n v="339.59"/>
    <n v="175.67"/>
    <n v="0.51730027385965427"/>
    <s v="Apr-2025"/>
    <s v="Q2-2025"/>
  </r>
  <r>
    <s v="TXN-100611"/>
    <x v="183"/>
    <x v="3"/>
    <s v="W-013"/>
    <x v="0"/>
    <s v="Olive Oil 500ml"/>
    <s v="Non-Member"/>
    <n v="5"/>
    <n v="15.96"/>
    <n v="6.3E-2"/>
    <n v="10.55"/>
    <s v="No"/>
    <n v="74.77"/>
    <n v="22.02"/>
    <n v="0.29450314297178015"/>
    <s v="Sep-2024"/>
    <s v="Q3-2024"/>
  </r>
  <r>
    <s v="TXN-100612"/>
    <x v="222"/>
    <x v="0"/>
    <s v="N-007"/>
    <x v="2"/>
    <s v="Laptop Stand"/>
    <s v="Member"/>
    <n v="5"/>
    <n v="235.61"/>
    <n v="0"/>
    <n v="185.31"/>
    <s v="No"/>
    <n v="1178.05"/>
    <n v="251.5"/>
    <n v="0.21348839183396293"/>
    <s v="Mar-2025"/>
    <s v="Q1-2025"/>
  </r>
  <r>
    <s v="TXN-100613"/>
    <x v="378"/>
    <x v="3"/>
    <s v="W-005"/>
    <x v="2"/>
    <s v="Bluetooth Speaker"/>
    <s v="Member"/>
    <n v="8"/>
    <n v="183.95"/>
    <n v="0.13700000000000001"/>
    <n v="122.82"/>
    <s v="Yes"/>
    <n v="1269.99"/>
    <n v="287.43"/>
    <n v="0.2263246167292656"/>
    <s v="Sep-2024"/>
    <s v="Q3-2024"/>
  </r>
  <r>
    <s v="TXN-100614"/>
    <x v="379"/>
    <x v="1"/>
    <s v="S-012"/>
    <x v="4"/>
    <s v="Sunscreen SPF50"/>
    <s v="Member"/>
    <n v="5"/>
    <n v="16.05"/>
    <n v="9.6000000000000002E-2"/>
    <n v="6.38"/>
    <s v="Yes"/>
    <n v="72.55"/>
    <n v="40.65"/>
    <n v="0.56030323914541691"/>
    <s v="Nov-2024"/>
    <s v="Q4-2024"/>
  </r>
  <r>
    <s v="TXN-100615"/>
    <x v="48"/>
    <x v="3"/>
    <s v="W-010"/>
    <x v="1"/>
    <s v="Winter Jacket"/>
    <s v="Non-Member"/>
    <n v="15"/>
    <n v="56.73"/>
    <n v="5.0999999999999997E-2"/>
    <n v="24.43"/>
    <s v="No"/>
    <n v="807.55"/>
    <n v="441.1"/>
    <n v="0.54622004829422333"/>
    <s v="Dec-2024"/>
    <s v="Q4-2024"/>
  </r>
  <r>
    <s v="TXN-100616"/>
    <x v="380"/>
    <x v="3"/>
    <s v="W-003"/>
    <x v="1"/>
    <s v="Casual Dress"/>
    <s v="Non-Member"/>
    <n v="4"/>
    <n v="65.790000000000006"/>
    <n v="9.6000000000000002E-2"/>
    <n v="36.07"/>
    <s v="No"/>
    <n v="237.9"/>
    <n v="93.62"/>
    <n v="0.39352669188734762"/>
    <s v="Jun-2024"/>
    <s v="Q2-2024"/>
  </r>
  <r>
    <s v="TXN-100617"/>
    <x v="145"/>
    <x v="3"/>
    <s v="W-012"/>
    <x v="2"/>
    <s v="Bluetooth Speaker"/>
    <s v="Non-Member"/>
    <n v="4"/>
    <n v="230.65"/>
    <n v="5.7000000000000002E-2"/>
    <n v="165.37"/>
    <s v="No"/>
    <n v="870.01"/>
    <n v="208.53"/>
    <n v="0.23968690015057298"/>
    <s v="Apr-2025"/>
    <s v="Q2-2025"/>
  </r>
  <r>
    <s v="TXN-100618"/>
    <x v="110"/>
    <x v="1"/>
    <s v="S-002"/>
    <x v="2"/>
    <s v="Laptop Stand"/>
    <s v="Non-Member"/>
    <n v="5"/>
    <n v="245.23"/>
    <n v="0.217"/>
    <n v="181.99"/>
    <s v="No"/>
    <n v="960.08"/>
    <n v="50.13"/>
    <n v="5.2214398800099995E-2"/>
    <s v="Nov-2025"/>
    <s v="Q4-2025"/>
  </r>
  <r>
    <s v="TXN-100619"/>
    <x v="381"/>
    <x v="0"/>
    <s v="N-003"/>
    <x v="3"/>
    <s v="Throw Pillow"/>
    <s v="Member"/>
    <n v="2"/>
    <n v="74.349999999999994"/>
    <n v="0.1"/>
    <n v="35.200000000000003"/>
    <s v="No"/>
    <n v="133.83000000000001"/>
    <n v="63.43"/>
    <n v="0.47395950085929905"/>
    <s v="May-2024"/>
    <s v="Q2-2024"/>
  </r>
  <r>
    <s v="TXN-100620"/>
    <x v="382"/>
    <x v="3"/>
    <s v="W-002"/>
    <x v="2"/>
    <s v="Wireless Earbuds"/>
    <s v="Non-Member"/>
    <n v="9"/>
    <n v="126.98"/>
    <n v="0"/>
    <n v="94.14"/>
    <s v="No"/>
    <n v="1142.82"/>
    <n v="295.56"/>
    <n v="0.25862340526067101"/>
    <s v="Jul-2024"/>
    <s v="Q3-2024"/>
  </r>
  <r>
    <s v="TXN-100621"/>
    <x v="49"/>
    <x v="3"/>
    <s v="W-010"/>
    <x v="0"/>
    <s v="Olive Oil 500ml"/>
    <s v="Non-Member"/>
    <n v="1"/>
    <n v="18.66"/>
    <n v="6.9000000000000006E-2"/>
    <n v="11.94"/>
    <s v="No"/>
    <n v="17.37"/>
    <n v="5.43"/>
    <n v="0.31260794473229703"/>
    <s v="Apr-2025"/>
    <s v="Q2-2025"/>
  </r>
  <r>
    <s v="TXN-100622"/>
    <x v="356"/>
    <x v="1"/>
    <s v="S-011"/>
    <x v="3"/>
    <s v="Throw Pillow"/>
    <s v="Non-Member"/>
    <n v="4"/>
    <n v="26.14"/>
    <n v="0.27300000000000002"/>
    <n v="11.72"/>
    <s v="No"/>
    <n v="76.02"/>
    <n v="29.14"/>
    <n v="0.38332017890028941"/>
    <s v="Feb-2025"/>
    <s v="Q1-2025"/>
  </r>
  <r>
    <s v="TXN-100623"/>
    <x v="139"/>
    <x v="2"/>
    <s v="E-004"/>
    <x v="2"/>
    <s v="Power Bank"/>
    <s v="Non-Member"/>
    <n v="1"/>
    <n v="165.4"/>
    <n v="7.0999999999999994E-2"/>
    <n v="124.84"/>
    <s v="No"/>
    <n v="153.66"/>
    <n v="28.82"/>
    <n v="0.18755694390212158"/>
    <s v="Jul-2025"/>
    <s v="Q3-2025"/>
  </r>
  <r>
    <s v="TXN-100624"/>
    <x v="8"/>
    <x v="0"/>
    <s v="N-006"/>
    <x v="1"/>
    <s v="Men's T-Shirt"/>
    <s v="Member"/>
    <n v="1"/>
    <n v="117.44"/>
    <n v="5.6000000000000001E-2"/>
    <n v="48.51"/>
    <s v="No"/>
    <n v="110.86"/>
    <n v="62.35"/>
    <n v="0.56242107162186539"/>
    <s v="Sep-2024"/>
    <s v="Q3-2024"/>
  </r>
  <r>
    <s v="TXN-100625"/>
    <x v="147"/>
    <x v="3"/>
    <s v="W-006"/>
    <x v="0"/>
    <s v="Granola Pack"/>
    <s v="Non-Member"/>
    <n v="7"/>
    <n v="15.89"/>
    <n v="7.6999999999999999E-2"/>
    <n v="9.9700000000000006"/>
    <s v="No"/>
    <n v="102.67"/>
    <n v="32.880000000000003"/>
    <n v="0.32024934255381321"/>
    <s v="Feb-2025"/>
    <s v="Q1-2025"/>
  </r>
  <r>
    <s v="TXN-100626"/>
    <x v="29"/>
    <x v="0"/>
    <s v="N-015"/>
    <x v="2"/>
    <s v="Smart Watch"/>
    <s v="Non-Member"/>
    <n v="1"/>
    <n v="224.69"/>
    <n v="0.11700000000000001"/>
    <n v="164.89"/>
    <s v="No"/>
    <n v="198.4"/>
    <n v="33.51"/>
    <n v="0.16890120967741934"/>
    <s v="Oct-2024"/>
    <s v="Q4-2024"/>
  </r>
  <r>
    <s v="TXN-100627"/>
    <x v="383"/>
    <x v="2"/>
    <s v="E-014"/>
    <x v="1"/>
    <s v="Casual Dress"/>
    <s v="Member"/>
    <n v="5"/>
    <n v="116.12"/>
    <n v="0"/>
    <n v="54.37"/>
    <s v="No"/>
    <n v="580.6"/>
    <n v="308.75"/>
    <n v="0.53177747158112298"/>
    <s v="Feb-2025"/>
    <s v="Q1-2025"/>
  </r>
  <r>
    <s v="TXN-100628"/>
    <x v="312"/>
    <x v="0"/>
    <s v="N-005"/>
    <x v="2"/>
    <s v="Power Bank"/>
    <s v="Non-Member"/>
    <n v="5"/>
    <n v="44.91"/>
    <n v="0.10100000000000001"/>
    <n v="31.17"/>
    <s v="No"/>
    <n v="201.87"/>
    <n v="46.02"/>
    <n v="0.22796849457571705"/>
    <s v="Nov-2024"/>
    <s v="Q4-2024"/>
  </r>
  <r>
    <s v="TXN-100629"/>
    <x v="234"/>
    <x v="2"/>
    <s v="E-015"/>
    <x v="3"/>
    <s v="Storage Bin"/>
    <s v="Member"/>
    <n v="1"/>
    <n v="30.01"/>
    <n v="0.03"/>
    <n v="12.5"/>
    <s v="No"/>
    <n v="29.11"/>
    <n v="16.61"/>
    <n v="0.57059429749227064"/>
    <s v="Oct-2024"/>
    <s v="Q4-2024"/>
  </r>
  <r>
    <s v="TXN-100630"/>
    <x v="318"/>
    <x v="3"/>
    <s v="W-013"/>
    <x v="2"/>
    <s v="Smart Watch"/>
    <s v="Member"/>
    <n v="10"/>
    <n v="289.33999999999997"/>
    <n v="0.12"/>
    <n v="207.99"/>
    <s v="No"/>
    <n v="2546.19"/>
    <n v="466.29"/>
    <n v="0.18313244494715633"/>
    <s v="Oct-2025"/>
    <s v="Q4-2025"/>
  </r>
  <r>
    <s v="TXN-100631"/>
    <x v="384"/>
    <x v="0"/>
    <s v="N-008"/>
    <x v="2"/>
    <s v="Bluetooth Speaker"/>
    <s v="Member"/>
    <n v="1"/>
    <n v="130.24"/>
    <n v="0.153"/>
    <n v="100.06"/>
    <s v="No"/>
    <n v="110.31"/>
    <n v="10.25"/>
    <n v="9.2919952860121474E-2"/>
    <s v="Aug-2024"/>
    <s v="Q3-2024"/>
  </r>
  <r>
    <s v="TXN-100632"/>
    <x v="385"/>
    <x v="1"/>
    <s v="S-013"/>
    <x v="1"/>
    <s v="Winter Jacket"/>
    <s v="Non-Member"/>
    <n v="2"/>
    <n v="69.23"/>
    <n v="0.16"/>
    <n v="27.79"/>
    <s v="No"/>
    <n v="116.31"/>
    <n v="60.73"/>
    <n v="0.52213911099647492"/>
    <s v="Jul-2025"/>
    <s v="Q3-2025"/>
  </r>
  <r>
    <s v="TXN-100633"/>
    <x v="229"/>
    <x v="1"/>
    <s v="S-005"/>
    <x v="2"/>
    <s v="Smart Watch"/>
    <s v="Member"/>
    <n v="2"/>
    <n v="45.91"/>
    <n v="0.28699999999999998"/>
    <n v="36.26"/>
    <s v="Yes"/>
    <n v="65.47"/>
    <n v="-7.05"/>
    <n v="-0.10768290820223003"/>
    <s v="Sep-2025"/>
    <s v="Q3-2025"/>
  </r>
  <r>
    <s v="TXN-100634"/>
    <x v="386"/>
    <x v="2"/>
    <s v="E-004"/>
    <x v="4"/>
    <s v="Lipstick"/>
    <s v="Non-Member"/>
    <n v="2"/>
    <n v="17.5"/>
    <n v="0.14000000000000001"/>
    <n v="7.21"/>
    <s v="No"/>
    <n v="30.1"/>
    <n v="15.68"/>
    <n v="0.52093023255813953"/>
    <s v="Sep-2025"/>
    <s v="Q3-2025"/>
  </r>
  <r>
    <s v="TXN-100635"/>
    <x v="387"/>
    <x v="1"/>
    <s v="S-008"/>
    <x v="0"/>
    <s v="Snack Box"/>
    <s v="Member"/>
    <n v="4"/>
    <n v="19.18"/>
    <n v="4.5999999999999999E-2"/>
    <n v="13.06"/>
    <s v="No"/>
    <n v="73.19"/>
    <n v="20.95"/>
    <n v="0.28624128979368768"/>
    <s v="Aug-2025"/>
    <s v="Q3-2025"/>
  </r>
  <r>
    <s v="TXN-100636"/>
    <x v="101"/>
    <x v="1"/>
    <s v="S-014"/>
    <x v="1"/>
    <s v="Casual Dress"/>
    <s v="Member"/>
    <n v="2"/>
    <n v="52.38"/>
    <n v="0.29499999999999998"/>
    <n v="27.07"/>
    <s v="No"/>
    <n v="73.86"/>
    <n v="19.72"/>
    <n v="0.26699160574059028"/>
    <s v="Aug-2024"/>
    <s v="Q3-2024"/>
  </r>
  <r>
    <s v="TXN-100637"/>
    <x v="298"/>
    <x v="0"/>
    <s v="N-011"/>
    <x v="4"/>
    <s v="Sunscreen SPF50"/>
    <s v="Member"/>
    <n v="2"/>
    <n v="47.74"/>
    <n v="0.104"/>
    <n v="18.2"/>
    <s v="No"/>
    <n v="85.55"/>
    <n v="49.15"/>
    <n v="0.57451782583284627"/>
    <s v="Nov-2024"/>
    <s v="Q4-2024"/>
  </r>
  <r>
    <s v="TXN-100638"/>
    <x v="8"/>
    <x v="3"/>
    <s v="W-006"/>
    <x v="0"/>
    <s v="Granola Pack"/>
    <s v="Non-Member"/>
    <n v="2"/>
    <n v="22.76"/>
    <n v="8.3000000000000004E-2"/>
    <n v="15.53"/>
    <s v="No"/>
    <n v="41.74"/>
    <n v="10.68"/>
    <n v="0.25586966938188788"/>
    <s v="Sep-2024"/>
    <s v="Q3-2024"/>
  </r>
  <r>
    <s v="TXN-100639"/>
    <x v="388"/>
    <x v="2"/>
    <s v="E-008"/>
    <x v="2"/>
    <s v="Power Bank"/>
    <s v="Non-Member"/>
    <n v="3"/>
    <n v="102.07"/>
    <n v="3.5999999999999997E-2"/>
    <n v="69.75"/>
    <s v="Unknown"/>
    <n v="295.19"/>
    <n v="85.94"/>
    <n v="0.29113452352721975"/>
    <s v="Feb-2025"/>
    <s v="Q1-2025"/>
  </r>
  <r>
    <s v="TXN-100640"/>
    <x v="103"/>
    <x v="0"/>
    <s v="N-009"/>
    <x v="0"/>
    <s v="Granola Pack"/>
    <s v="Member"/>
    <n v="1"/>
    <n v="23.67"/>
    <n v="3.0000000000000001E-3"/>
    <n v="13.13"/>
    <s v="No"/>
    <n v="23.6"/>
    <n v="10.47"/>
    <n v="0.4436440677966102"/>
    <s v="Sep-2025"/>
    <s v="Q3-2025"/>
  </r>
  <r>
    <s v="TXN-100641"/>
    <x v="1"/>
    <x v="1"/>
    <s v="S-008"/>
    <x v="4"/>
    <s v="Perfume 50ml"/>
    <s v="Unknown"/>
    <n v="1"/>
    <n v="31.92"/>
    <n v="0"/>
    <n v="12.88"/>
    <s v="No"/>
    <n v="31.92"/>
    <n v="19.04"/>
    <n v="0.59649122807017541"/>
    <s v="May-2025"/>
    <s v="Q2-2025"/>
  </r>
  <r>
    <s v="TXN-100642"/>
    <x v="74"/>
    <x v="1"/>
    <s v="S-007"/>
    <x v="3"/>
    <s v="LED Desk Lamp"/>
    <s v="Member"/>
    <n v="1"/>
    <n v="38.93"/>
    <n v="0.217"/>
    <n v="18.66"/>
    <s v="No"/>
    <n v="30.48"/>
    <n v="11.82"/>
    <n v="0.38779527559055116"/>
    <s v="Aug-2024"/>
    <s v="Q3-2024"/>
  </r>
  <r>
    <s v="TXN-100643"/>
    <x v="198"/>
    <x v="2"/>
    <s v="E-004"/>
    <x v="1"/>
    <s v="Casual Dress"/>
    <s v="Unknown"/>
    <n v="6"/>
    <n v="34.31"/>
    <n v="0.188"/>
    <n v="15.91"/>
    <s v="No"/>
    <n v="167.16"/>
    <n v="71.7"/>
    <n v="0.42893036611629581"/>
    <s v="Nov-2024"/>
    <s v="Q4-2024"/>
  </r>
  <r>
    <s v="TXN-100644"/>
    <x v="389"/>
    <x v="2"/>
    <s v="E-006"/>
    <x v="4"/>
    <s v="Lipstick"/>
    <s v="Non-Member"/>
    <n v="2"/>
    <n v="31.44"/>
    <n v="5.6000000000000001E-2"/>
    <n v="12.13"/>
    <s v="No"/>
    <n v="59.36"/>
    <n v="35.1"/>
    <n v="0.59130727762803237"/>
    <s v="Sep-2025"/>
    <s v="Q3-2025"/>
  </r>
  <r>
    <s v="TXN-100645"/>
    <x v="390"/>
    <x v="1"/>
    <s v="S-014"/>
    <x v="2"/>
    <s v="Smart Watch"/>
    <s v="Non-Member"/>
    <n v="5"/>
    <n v="246.12"/>
    <n v="8.8999999999999996E-2"/>
    <n v="180.48"/>
    <s v="No"/>
    <n v="1121.08"/>
    <n v="218.68"/>
    <n v="0.1950619045920006"/>
    <s v="May-2024"/>
    <s v="Q2-2024"/>
  </r>
  <r>
    <s v="TXN-100646"/>
    <x v="37"/>
    <x v="1"/>
    <s v="S-003"/>
    <x v="0"/>
    <s v="Snack Box"/>
    <s v="Member"/>
    <n v="5"/>
    <n v="13.41"/>
    <n v="0.308"/>
    <n v="7.4"/>
    <s v="No"/>
    <n v="46.4"/>
    <n v="9.4"/>
    <n v="0.20258620689655174"/>
    <s v="Oct-2025"/>
    <s v="Q4-2025"/>
  </r>
  <r>
    <s v="TXN-100647"/>
    <x v="391"/>
    <x v="1"/>
    <s v="S-015"/>
    <x v="4"/>
    <s v="Perfume 50ml"/>
    <s v="Member"/>
    <n v="8"/>
    <n v="35.770000000000003"/>
    <n v="0.16400000000000001"/>
    <n v="12.43"/>
    <s v="No"/>
    <n v="239.23"/>
    <n v="139.79"/>
    <n v="0.58433306859507583"/>
    <s v="Jun-2025"/>
    <s v="Q2-2025"/>
  </r>
  <r>
    <s v="TXN-100648"/>
    <x v="133"/>
    <x v="2"/>
    <s v="E-009"/>
    <x v="4"/>
    <s v="Face Moisturizer"/>
    <s v="Member"/>
    <n v="3"/>
    <n v="28.72"/>
    <n v="9.1999999999999998E-2"/>
    <n v="11.59"/>
    <s v="Yes"/>
    <n v="78.23"/>
    <n v="43.46"/>
    <n v="0.55554135242234437"/>
    <s v="Jun-2025"/>
    <s v="Q2-2025"/>
  </r>
  <r>
    <s v="TXN-100649"/>
    <x v="274"/>
    <x v="2"/>
    <s v="E-008"/>
    <x v="4"/>
    <s v="Face Moisturizer"/>
    <s v="Member"/>
    <n v="4"/>
    <n v="31.39"/>
    <n v="0.14399999999999999"/>
    <n v="10.99"/>
    <s v="No"/>
    <n v="107.48"/>
    <n v="63.52"/>
    <n v="0.59099367324153329"/>
    <s v="May-2025"/>
    <s v="Q2-2025"/>
  </r>
  <r>
    <s v="TXN-100650"/>
    <x v="250"/>
    <x v="2"/>
    <s v="E-006"/>
    <x v="2"/>
    <s v="Bluetooth Speaker"/>
    <s v="Non-Member"/>
    <n v="5"/>
    <n v="169.77"/>
    <n v="7.3999999999999996E-2"/>
    <n v="91.4"/>
    <s v="No"/>
    <n v="786.04"/>
    <n v="329.04"/>
    <n v="0.41860465116279072"/>
    <s v="Sep-2025"/>
    <s v="Q3-2025"/>
  </r>
  <r>
    <s v="TXN-100651"/>
    <x v="184"/>
    <x v="1"/>
    <s v="S-013"/>
    <x v="1"/>
    <s v="Winter Jacket"/>
    <s v="Non-Member"/>
    <n v="1"/>
    <n v="85.69"/>
    <n v="0.26700000000000002"/>
    <n v="40.54"/>
    <s v="No"/>
    <n v="62.81"/>
    <n v="22.27"/>
    <n v="0.35456137557713741"/>
    <s v="Jul-2025"/>
    <s v="Q3-2025"/>
  </r>
  <r>
    <s v="TXN-100652"/>
    <x v="130"/>
    <x v="0"/>
    <s v="N-007"/>
    <x v="3"/>
    <s v="Bath Towel Set"/>
    <s v="Member"/>
    <n v="14"/>
    <n v="60.54"/>
    <n v="0.13900000000000001"/>
    <n v="22.5"/>
    <s v="Yes"/>
    <n v="729.75"/>
    <n v="414.75"/>
    <n v="0.56834532374100721"/>
    <s v="Apr-2025"/>
    <s v="Q2-2025"/>
  </r>
  <r>
    <s v="TXN-100653"/>
    <x v="206"/>
    <x v="2"/>
    <s v="E-007"/>
    <x v="0"/>
    <s v="Sparkling Water 12pk"/>
    <s v="Member"/>
    <n v="3"/>
    <n v="11.9"/>
    <n v="6.5000000000000002E-2"/>
    <n v="8.16"/>
    <s v="Unknown"/>
    <n v="33.380000000000003"/>
    <n v="8.9"/>
    <n v="0.26662672258837627"/>
    <s v="Jun-2025"/>
    <s v="Q2-2025"/>
  </r>
  <r>
    <s v="TXN-100654"/>
    <x v="73"/>
    <x v="2"/>
    <s v="E-004"/>
    <x v="1"/>
    <s v="Winter Jacket"/>
    <s v="Member"/>
    <n v="1"/>
    <n v="89.6"/>
    <n v="7.8E-2"/>
    <n v="43.98"/>
    <s v="No"/>
    <n v="82.61"/>
    <n v="38.630000000000003"/>
    <n v="0.4676189323326474"/>
    <s v="Jul-2025"/>
    <s v="Q3-2025"/>
  </r>
  <r>
    <s v="TXN-100655"/>
    <x v="218"/>
    <x v="3"/>
    <s v="W-013"/>
    <x v="4"/>
    <s v="Lipstick"/>
    <s v="Member"/>
    <n v="1"/>
    <n v="35.090000000000003"/>
    <n v="8.2000000000000003E-2"/>
    <n v="12.9"/>
    <s v="No"/>
    <n v="32.21"/>
    <n v="19.309999999999999"/>
    <n v="0.59950325985718711"/>
    <s v="Dec-2024"/>
    <s v="Q4-2024"/>
  </r>
  <r>
    <s v="TXN-100656"/>
    <x v="119"/>
    <x v="0"/>
    <s v="N-003"/>
    <x v="0"/>
    <s v="Olive Oil 500ml"/>
    <s v="Member"/>
    <n v="9"/>
    <n v="23.69"/>
    <n v="6.6000000000000003E-2"/>
    <n v="15.52"/>
    <s v="No"/>
    <n v="199.14"/>
    <n v="59.46"/>
    <n v="0.29858391081651103"/>
    <s v="Mar-2025"/>
    <s v="Q1-2025"/>
  </r>
  <r>
    <s v="TXN-100657"/>
    <x v="312"/>
    <x v="1"/>
    <s v="S-007"/>
    <x v="2"/>
    <s v="Bluetooth Speaker"/>
    <s v="Non-Member"/>
    <n v="3"/>
    <n v="155.13"/>
    <n v="0.187"/>
    <n v="102.09"/>
    <s v="Yes"/>
    <n v="378.36"/>
    <n v="72.09"/>
    <n v="0.19053282588011419"/>
    <s v="Nov-2024"/>
    <s v="Q4-2024"/>
  </r>
  <r>
    <s v="TXN-100658"/>
    <x v="34"/>
    <x v="0"/>
    <s v="N-002"/>
    <x v="1"/>
    <s v="Women's Jeans"/>
    <s v="Member"/>
    <n v="1"/>
    <n v="112.82"/>
    <n v="0.11600000000000001"/>
    <n v="51.73"/>
    <s v="No"/>
    <n v="99.73"/>
    <n v="48"/>
    <n v="0.4812995086734182"/>
    <s v="Nov-2024"/>
    <s v="Q4-2024"/>
  </r>
  <r>
    <s v="TXN-100659"/>
    <x v="290"/>
    <x v="2"/>
    <s v="E-008"/>
    <x v="0"/>
    <s v="Snack Box"/>
    <s v="Member"/>
    <n v="1"/>
    <n v="14.59"/>
    <n v="9.1999999999999998E-2"/>
    <n v="8.4"/>
    <s v="No"/>
    <n v="13.25"/>
    <n v="4.8499999999999996"/>
    <n v="0.36603773584905658"/>
    <s v="Apr-2025"/>
    <s v="Q2-2025"/>
  </r>
  <r>
    <s v="TXN-100660"/>
    <x v="67"/>
    <x v="2"/>
    <s v="E-014"/>
    <x v="4"/>
    <s v="Sunscreen SPF50"/>
    <s v="Non-Member"/>
    <n v="5"/>
    <n v="32.29"/>
    <n v="8.1000000000000003E-2"/>
    <n v="13.91"/>
    <s v="No"/>
    <n v="148.37"/>
    <n v="78.819999999999993"/>
    <n v="0.53123946889532914"/>
    <s v="Apr-2025"/>
    <s v="Q2-2025"/>
  </r>
  <r>
    <s v="TXN-100661"/>
    <x v="392"/>
    <x v="3"/>
    <s v="W-003"/>
    <x v="4"/>
    <s v="Perfume 50ml"/>
    <s v="Non-Member"/>
    <n v="4"/>
    <n v="17.21"/>
    <n v="9.5000000000000001E-2"/>
    <n v="6.71"/>
    <s v="No"/>
    <n v="62.3"/>
    <n v="35.46"/>
    <n v="0.56918138041733546"/>
    <s v="Oct-2024"/>
    <s v="Q4-2024"/>
  </r>
  <r>
    <s v="TXN-100662"/>
    <x v="263"/>
    <x v="3"/>
    <s v="W-009"/>
    <x v="3"/>
    <s v="Storage Bin"/>
    <s v="Non-Member"/>
    <n v="1"/>
    <n v="37.770000000000003"/>
    <n v="7.0999999999999994E-2"/>
    <n v="16.28"/>
    <s v="No"/>
    <n v="35.090000000000003"/>
    <n v="18.809999999999999"/>
    <n v="0.53605015673981182"/>
    <s v="Nov-2025"/>
    <s v="Q4-2025"/>
  </r>
  <r>
    <s v="TXN-100663"/>
    <x v="356"/>
    <x v="3"/>
    <s v="W-005"/>
    <x v="1"/>
    <s v="Winter Jacket"/>
    <s v="Member"/>
    <n v="4"/>
    <n v="31.35"/>
    <n v="0"/>
    <n v="12.59"/>
    <s v="No"/>
    <n v="125.4"/>
    <n v="75.040000000000006"/>
    <n v="0.59840510366826161"/>
    <s v="Feb-2025"/>
    <s v="Q1-2025"/>
  </r>
  <r>
    <s v="TXN-100664"/>
    <x v="393"/>
    <x v="1"/>
    <s v="S-006"/>
    <x v="1"/>
    <s v="Casual Dress"/>
    <s v="Non-Member"/>
    <n v="2"/>
    <n v="15.87"/>
    <n v="9.1999999999999998E-2"/>
    <n v="8.5399999999999991"/>
    <s v="No"/>
    <n v="28.82"/>
    <n v="11.74"/>
    <n v="0.4073560027758501"/>
    <s v="Jun-2025"/>
    <s v="Q2-2025"/>
  </r>
  <r>
    <s v="TXN-100665"/>
    <x v="394"/>
    <x v="3"/>
    <s v="W-005"/>
    <x v="2"/>
    <s v="Laptop Stand"/>
    <s v="Non-Member"/>
    <n v="5"/>
    <n v="244.44"/>
    <n v="0.04"/>
    <n v="180.78"/>
    <s v="No"/>
    <n v="1173.31"/>
    <n v="269.41000000000003"/>
    <n v="0.22961536166912414"/>
    <s v="Sep-2025"/>
    <s v="Q3-2025"/>
  </r>
  <r>
    <s v="TXN-100666"/>
    <x v="395"/>
    <x v="2"/>
    <s v="E-004"/>
    <x v="1"/>
    <s v="Casual Dress"/>
    <s v="Non-Member"/>
    <n v="5"/>
    <n v="60.9"/>
    <n v="6.6000000000000003E-2"/>
    <n v="26.64"/>
    <s v="No"/>
    <n v="284.39999999999998"/>
    <n v="151.19999999999999"/>
    <n v="0.53164556962025322"/>
    <s v="Jun-2025"/>
    <s v="Q2-2025"/>
  </r>
  <r>
    <s v="TXN-100667"/>
    <x v="298"/>
    <x v="3"/>
    <s v="W-014"/>
    <x v="1"/>
    <s v="Winter Jacket"/>
    <s v="Non-Member"/>
    <n v="3"/>
    <n v="80.66"/>
    <n v="9.1999999999999998E-2"/>
    <n v="38.51"/>
    <s v="No"/>
    <n v="219.72"/>
    <n v="104.19"/>
    <n v="0.47419442927362099"/>
    <s v="Nov-2024"/>
    <s v="Q4-2024"/>
  </r>
  <r>
    <s v="TXN-100668"/>
    <x v="276"/>
    <x v="2"/>
    <s v="E-005"/>
    <x v="0"/>
    <s v="Sparkling Water 12pk"/>
    <s v="Non-Member"/>
    <n v="1"/>
    <n v="20.79"/>
    <n v="0.109"/>
    <n v="12.72"/>
    <s v="No"/>
    <n v="18.52"/>
    <n v="5.8"/>
    <n v="0.31317494600431967"/>
    <s v="Mar-2025"/>
    <s v="Q1-2025"/>
  </r>
  <r>
    <s v="TXN-100669"/>
    <x v="72"/>
    <x v="1"/>
    <s v="S-003"/>
    <x v="1"/>
    <s v="Running Shoes"/>
    <s v="Non-Member"/>
    <n v="1"/>
    <n v="79.86"/>
    <n v="0.155"/>
    <n v="35.200000000000003"/>
    <s v="Yes"/>
    <n v="67.48"/>
    <n v="32.28"/>
    <n v="0.47836395969176049"/>
    <s v="Aug-2025"/>
    <s v="Q3-2025"/>
  </r>
  <r>
    <s v="TXN-100670"/>
    <x v="243"/>
    <x v="1"/>
    <s v="S-006"/>
    <x v="2"/>
    <s v="Bluetooth Speaker"/>
    <s v="Member"/>
    <n v="3"/>
    <n v="31.09"/>
    <n v="4.5999999999999999E-2"/>
    <n v="24.74"/>
    <s v="Yes"/>
    <n v="88.98"/>
    <n v="14.76"/>
    <n v="0.16587997302764665"/>
    <s v="Dec-2024"/>
    <s v="Q4-2024"/>
  </r>
  <r>
    <s v="TXN-100671"/>
    <x v="396"/>
    <x v="1"/>
    <s v="S-012"/>
    <x v="1"/>
    <s v="Men's T-Shirt"/>
    <s v="Member"/>
    <n v="4"/>
    <n v="39.450000000000003"/>
    <n v="0.26200000000000001"/>
    <n v="16.670000000000002"/>
    <s v="No"/>
    <n v="116.46"/>
    <n v="49.78"/>
    <n v="0.42744289884939041"/>
    <s v="May-2025"/>
    <s v="Q2-2025"/>
  </r>
  <r>
    <s v="TXN-100672"/>
    <x v="212"/>
    <x v="2"/>
    <s v="E-007"/>
    <x v="1"/>
    <s v="Running Shoes"/>
    <s v="Member"/>
    <n v="9"/>
    <n v="63.69"/>
    <n v="5.6000000000000001E-2"/>
    <n v="33.04"/>
    <s v="No"/>
    <n v="541.11"/>
    <n v="243.75"/>
    <n v="0.45046293729555914"/>
    <s v="Dec-2024"/>
    <s v="Q4-2024"/>
  </r>
  <r>
    <s v="TXN-100673"/>
    <x v="144"/>
    <x v="1"/>
    <s v="S-001"/>
    <x v="1"/>
    <s v="Running Shoes"/>
    <s v="Non-Member"/>
    <n v="3"/>
    <n v="64.37"/>
    <n v="0.17799999999999999"/>
    <n v="27.6"/>
    <s v="No"/>
    <n v="158.74"/>
    <n v="75.94"/>
    <n v="0.4783923396749401"/>
    <s v="Dec-2024"/>
    <s v="Q4-2024"/>
  </r>
  <r>
    <s v="TXN-100674"/>
    <x v="139"/>
    <x v="3"/>
    <s v="W-014"/>
    <x v="2"/>
    <s v="Wireless Earbuds"/>
    <s v="Member"/>
    <n v="1"/>
    <n v="130.82"/>
    <n v="2.9000000000000001E-2"/>
    <n v="104.16"/>
    <s v="No"/>
    <n v="127.03"/>
    <n v="22.87"/>
    <n v="0.18003621191844446"/>
    <s v="Jul-2025"/>
    <s v="Q3-2025"/>
  </r>
  <r>
    <s v="TXN-100675"/>
    <x v="338"/>
    <x v="0"/>
    <s v="N-004"/>
    <x v="3"/>
    <s v="Throw Pillow"/>
    <s v="Member"/>
    <n v="6"/>
    <n v="51.69"/>
    <n v="0.14899999999999999"/>
    <n v="25.71"/>
    <s v="No"/>
    <n v="263.93"/>
    <n v="109.67"/>
    <n v="0.41552684423900277"/>
    <s v="Jul-2024"/>
    <s v="Q3-2024"/>
  </r>
  <r>
    <s v="TXN-100676"/>
    <x v="259"/>
    <x v="2"/>
    <s v="E-015"/>
    <x v="1"/>
    <s v="Men's T-Shirt"/>
    <s v="Member"/>
    <n v="1"/>
    <n v="93.2"/>
    <n v="0.16"/>
    <n v="44.96"/>
    <s v="No"/>
    <n v="78.290000000000006"/>
    <n v="33.33"/>
    <n v="0.42572486907651036"/>
    <s v="Sep-2024"/>
    <s v="Q3-2024"/>
  </r>
  <r>
    <s v="TXN-100677"/>
    <x v="397"/>
    <x v="3"/>
    <s v="W-011"/>
    <x v="1"/>
    <s v="Winter Jacket"/>
    <s v="Member"/>
    <n v="1"/>
    <n v="108.19"/>
    <n v="0.08"/>
    <n v="57.29"/>
    <s v="No"/>
    <n v="99.53"/>
    <n v="42.24"/>
    <n v="0.42439465487792627"/>
    <s v="Aug-2025"/>
    <s v="Q3-2025"/>
  </r>
  <r>
    <s v="TXN-100678"/>
    <x v="85"/>
    <x v="0"/>
    <s v="N-004"/>
    <x v="0"/>
    <s v="Olive Oil 500ml"/>
    <s v="Non-Member"/>
    <n v="1"/>
    <n v="3.33"/>
    <n v="6.0999999999999999E-2"/>
    <n v="2.23"/>
    <s v="No"/>
    <n v="3.13"/>
    <n v="0.9"/>
    <n v="0.28753993610223644"/>
    <s v="Mar-2025"/>
    <s v="Q1-2025"/>
  </r>
  <r>
    <s v="TXN-100679"/>
    <x v="166"/>
    <x v="3"/>
    <s v="W-013"/>
    <x v="2"/>
    <s v="Bluetooth Speaker"/>
    <s v="Non-Member"/>
    <n v="2"/>
    <n v="184.8"/>
    <n v="0.14599999999999999"/>
    <n v="139.27000000000001"/>
    <s v="No"/>
    <n v="315.64"/>
    <n v="37.1"/>
    <n v="0.11753896844506401"/>
    <s v="Sep-2025"/>
    <s v="Q3-2025"/>
  </r>
  <r>
    <s v="TXN-100680"/>
    <x v="398"/>
    <x v="1"/>
    <s v="S-006"/>
    <x v="0"/>
    <s v="Snack Box"/>
    <s v="Non-Member"/>
    <n v="8"/>
    <n v="6.47"/>
    <n v="0.32300000000000001"/>
    <n v="3.65"/>
    <s v="No"/>
    <n v="35.04"/>
    <n v="5.84"/>
    <n v="0.16666666666666666"/>
    <s v="Aug-2024"/>
    <s v="Q3-2024"/>
  </r>
  <r>
    <s v="TXN-100681"/>
    <x v="286"/>
    <x v="0"/>
    <s v="N-001"/>
    <x v="1"/>
    <s v="Women's Jeans"/>
    <s v="Member"/>
    <n v="4"/>
    <n v="88.64"/>
    <n v="5.5E-2"/>
    <n v="45.98"/>
    <s v="No"/>
    <n v="335.06"/>
    <n v="151.13999999999999"/>
    <n v="0.45108338804990145"/>
    <s v="Jul-2025"/>
    <s v="Q3-2025"/>
  </r>
  <r>
    <s v="TXN-100682"/>
    <x v="209"/>
    <x v="1"/>
    <s v="S-006"/>
    <x v="4"/>
    <s v="Lipstick"/>
    <s v="Member"/>
    <n v="7"/>
    <n v="49.89"/>
    <n v="4.4999999999999998E-2"/>
    <n v="18.25"/>
    <s v="No"/>
    <n v="333.51"/>
    <n v="205.76"/>
    <n v="0.61695301490210186"/>
    <s v="Sep-2024"/>
    <s v="Q3-2024"/>
  </r>
  <r>
    <s v="TXN-100683"/>
    <x v="399"/>
    <x v="3"/>
    <s v="W-006"/>
    <x v="0"/>
    <s v="Olive Oil 500ml"/>
    <s v="Member"/>
    <n v="3"/>
    <n v="22.77"/>
    <n v="0.14099999999999999"/>
    <n v="14.18"/>
    <s v="No"/>
    <n v="58.68"/>
    <n v="16.14"/>
    <n v="0.27505112474437626"/>
    <s v="Oct-2024"/>
    <s v="Q4-2024"/>
  </r>
  <r>
    <s v="TXN-100684"/>
    <x v="400"/>
    <x v="2"/>
    <s v="E-009"/>
    <x v="0"/>
    <s v="Snack Box"/>
    <s v="Member"/>
    <n v="4"/>
    <n v="14.96"/>
    <n v="4.3999999999999997E-2"/>
    <n v="8.9499999999999993"/>
    <s v="No"/>
    <n v="57.21"/>
    <n v="21.41"/>
    <n v="0.37423527355357455"/>
    <s v="Dec-2025"/>
    <s v="Q4-2025"/>
  </r>
  <r>
    <s v="TXN-100685"/>
    <x v="401"/>
    <x v="1"/>
    <s v="S-002"/>
    <x v="3"/>
    <s v="Bath Towel Set"/>
    <s v="Member"/>
    <n v="3"/>
    <n v="33.65"/>
    <n v="0.32"/>
    <n v="13.11"/>
    <s v="No"/>
    <n v="68.650000000000006"/>
    <n v="29.32"/>
    <n v="0.42709395484340856"/>
    <s v="Sep-2025"/>
    <s v="Q3-2025"/>
  </r>
  <r>
    <s v="TXN-100686"/>
    <x v="402"/>
    <x v="0"/>
    <s v="N-013"/>
    <x v="3"/>
    <s v="Bath Towel Set"/>
    <s v="Member"/>
    <n v="4"/>
    <n v="80.63"/>
    <n v="0.105"/>
    <n v="35.72"/>
    <s v="No"/>
    <n v="288.66000000000003"/>
    <n v="145.78"/>
    <n v="0.50502321069770661"/>
    <s v="Nov-2025"/>
    <s v="Q4-2025"/>
  </r>
  <r>
    <s v="TXN-100687"/>
    <x v="403"/>
    <x v="1"/>
    <s v="S-006"/>
    <x v="0"/>
    <s v="Sparkling Water 12pk"/>
    <s v="Non-Member"/>
    <n v="1"/>
    <n v="21.02"/>
    <n v="0.20100000000000001"/>
    <n v="12.16"/>
    <s v="No"/>
    <n v="16.79"/>
    <n v="4.63"/>
    <n v="0.27575938058368077"/>
    <s v="Jan-2025"/>
    <s v="Q1-2025"/>
  </r>
  <r>
    <s v="TXN-100688"/>
    <x v="404"/>
    <x v="1"/>
    <s v="S-010"/>
    <x v="1"/>
    <s v="Running Shoes"/>
    <s v="Member"/>
    <n v="1"/>
    <n v="82.29"/>
    <n v="5.2999999999999999E-2"/>
    <n v="34.28"/>
    <s v="No"/>
    <n v="77.930000000000007"/>
    <n v="43.65"/>
    <n v="0.56011805466444242"/>
    <s v="Jul-2024"/>
    <s v="Q3-2024"/>
  </r>
  <r>
    <s v="TXN-100689"/>
    <x v="405"/>
    <x v="0"/>
    <s v="N-001"/>
    <x v="4"/>
    <s v="Shampoo 300ml"/>
    <s v="Member"/>
    <n v="1"/>
    <n v="17.29"/>
    <n v="0.124"/>
    <n v="5.27"/>
    <s v="No"/>
    <n v="15.15"/>
    <n v="9.8800000000000008"/>
    <n v="0.65214521452145213"/>
    <s v="Aug-2025"/>
    <s v="Q3-2025"/>
  </r>
  <r>
    <s v="TXN-100690"/>
    <x v="406"/>
    <x v="1"/>
    <s v="S-002"/>
    <x v="2"/>
    <s v="Laptop Stand"/>
    <s v="Non-Member"/>
    <n v="3"/>
    <n v="205.93"/>
    <n v="0.41099999999999998"/>
    <n v="150.1"/>
    <s v="No"/>
    <n v="363.88"/>
    <n v="-86.42"/>
    <n v="-0.23749587776189954"/>
    <s v="Oct-2024"/>
    <s v="Q4-2024"/>
  </r>
  <r>
    <s v="TXN-100691"/>
    <x v="225"/>
    <x v="2"/>
    <s v="E-001"/>
    <x v="1"/>
    <s v="Casual Dress"/>
    <s v="Non-Member"/>
    <n v="7"/>
    <n v="16.37"/>
    <n v="0.23599999999999999"/>
    <n v="8.81"/>
    <s v="No"/>
    <n v="87.55"/>
    <n v="25.88"/>
    <n v="0.2956025128498001"/>
    <s v="Dec-2024"/>
    <s v="Q4-2024"/>
  </r>
  <r>
    <s v="TXN-100692"/>
    <x v="40"/>
    <x v="0"/>
    <s v="N-008"/>
    <x v="0"/>
    <s v="Organic Coffee 12oz"/>
    <s v="Non-Member"/>
    <n v="5"/>
    <n v="10.94"/>
    <n v="1.6E-2"/>
    <n v="7.24"/>
    <s v="No"/>
    <n v="53.82"/>
    <n v="17.62"/>
    <n v="0.32738758825715347"/>
    <s v="May-2025"/>
    <s v="Q2-2025"/>
  </r>
  <r>
    <s v="TXN-100693"/>
    <x v="164"/>
    <x v="2"/>
    <s v="E-013"/>
    <x v="0"/>
    <s v="Sparkling Water 12pk"/>
    <s v="Member"/>
    <n v="9"/>
    <n v="8.85"/>
    <n v="0.11700000000000001"/>
    <n v="4.92"/>
    <s v="No"/>
    <n v="70.33"/>
    <n v="26.05"/>
    <n v="0.37039670126546281"/>
    <s v="Jan-2025"/>
    <s v="Q1-2025"/>
  </r>
  <r>
    <s v="TXN-100694"/>
    <x v="283"/>
    <x v="2"/>
    <s v="E-002"/>
    <x v="4"/>
    <s v="Perfume 50ml"/>
    <s v="Member"/>
    <n v="11"/>
    <n v="13.05"/>
    <n v="7.6999999999999999E-2"/>
    <n v="5.33"/>
    <s v="No"/>
    <n v="132.5"/>
    <n v="73.87"/>
    <n v="0.55750943396226416"/>
    <s v="Jul-2025"/>
    <s v="Q3-2025"/>
  </r>
  <r>
    <s v="TXN-100695"/>
    <x v="407"/>
    <x v="1"/>
    <s v="S-004"/>
    <x v="3"/>
    <s v="Ceramic Mug Set"/>
    <s v="Non-Member"/>
    <n v="1"/>
    <n v="50.26"/>
    <n v="0.32300000000000001"/>
    <n v="27.36"/>
    <s v="No"/>
    <n v="34.03"/>
    <n v="6.67"/>
    <n v="0.19600352630032322"/>
    <s v="Apr-2024"/>
    <s v="Q2-2024"/>
  </r>
  <r>
    <s v="TXN-100696"/>
    <x v="125"/>
    <x v="3"/>
    <s v="W-012"/>
    <x v="2"/>
    <s v="Power Bank"/>
    <s v="Non-Member"/>
    <n v="5"/>
    <n v="151.15"/>
    <n v="0.11600000000000001"/>
    <n v="113.33"/>
    <s v="Yes"/>
    <n v="668.08"/>
    <n v="101.43"/>
    <n v="0.15182313495389774"/>
    <s v="Dec-2024"/>
    <s v="Q4-2024"/>
  </r>
  <r>
    <s v="TXN-100697"/>
    <x v="408"/>
    <x v="1"/>
    <s v="S-013"/>
    <x v="2"/>
    <s v="Laptop Stand"/>
    <s v="Member"/>
    <n v="1"/>
    <n v="163.79"/>
    <n v="0.26"/>
    <n v="122.62"/>
    <s v="Yes"/>
    <n v="121.2"/>
    <n v="-1.42"/>
    <n v="-1.1716171617161715E-2"/>
    <s v="Feb-2025"/>
    <s v="Q1-2025"/>
  </r>
  <r>
    <s v="TXN-100698"/>
    <x v="61"/>
    <x v="3"/>
    <s v="W-015"/>
    <x v="1"/>
    <s v="Winter Jacket"/>
    <s v="Non-Member"/>
    <n v="6"/>
    <n v="72.760000000000005"/>
    <n v="0"/>
    <n v="39.979999999999997"/>
    <s v="No"/>
    <n v="436.56"/>
    <n v="196.68"/>
    <n v="0.45052226498075865"/>
    <s v="Apr-2024"/>
    <s v="Q2-2024"/>
  </r>
  <r>
    <s v="TXN-100699"/>
    <x v="311"/>
    <x v="3"/>
    <s v="W-013"/>
    <x v="0"/>
    <s v="Olive Oil 500ml"/>
    <s v="Non-Member"/>
    <n v="5"/>
    <n v="15.39"/>
    <n v="1.9E-2"/>
    <n v="8.9600000000000009"/>
    <s v="No"/>
    <n v="75.489999999999995"/>
    <n v="30.69"/>
    <n v="0.40654391310107302"/>
    <s v="Dec-2024"/>
    <s v="Q4-2024"/>
  </r>
  <r>
    <s v="TXN-100700"/>
    <x v="409"/>
    <x v="2"/>
    <s v="E-006"/>
    <x v="4"/>
    <s v="Sunscreen SPF50"/>
    <s v="Member"/>
    <n v="2"/>
    <n v="57.91"/>
    <n v="6.3E-2"/>
    <n v="17.37"/>
    <s v="No"/>
    <n v="108.52"/>
    <n v="73.78"/>
    <n v="0.67987467747880581"/>
    <s v="Oct-2024"/>
    <s v="Q4-2024"/>
  </r>
  <r>
    <s v="TXN-100701"/>
    <x v="11"/>
    <x v="2"/>
    <s v="E-010"/>
    <x v="2"/>
    <s v="Wireless Earbuds"/>
    <s v="Member"/>
    <n v="9"/>
    <n v="298.19"/>
    <n v="2.1000000000000001E-2"/>
    <n v="207.32"/>
    <s v="No"/>
    <n v="2627.35"/>
    <n v="761.47"/>
    <n v="0.28982434772679699"/>
    <s v="Aug-2024"/>
    <s v="Q3-2024"/>
  </r>
  <r>
    <s v="TXN-100702"/>
    <x v="246"/>
    <x v="1"/>
    <s v="S-004"/>
    <x v="4"/>
    <s v="Face Moisturizer"/>
    <s v="Non-Member"/>
    <n v="1"/>
    <n v="57.05"/>
    <n v="0.223"/>
    <n v="24.15"/>
    <s v="No"/>
    <n v="44.33"/>
    <n v="20.18"/>
    <n v="0.45522219715768103"/>
    <s v="Nov-2024"/>
    <s v="Q4-2024"/>
  </r>
  <r>
    <s v="TXN-100703"/>
    <x v="410"/>
    <x v="1"/>
    <s v="S-002"/>
    <x v="2"/>
    <s v="Smart Watch"/>
    <s v="Member"/>
    <n v="3"/>
    <n v="97.87"/>
    <n v="0.29699999999999999"/>
    <n v="76.680000000000007"/>
    <s v="No"/>
    <n v="206.41"/>
    <n v="-23.63"/>
    <n v="-0.11448088755389758"/>
    <s v="Nov-2025"/>
    <s v="Q4-2025"/>
  </r>
  <r>
    <s v="TXN-100704"/>
    <x v="301"/>
    <x v="2"/>
    <s v="E-013"/>
    <x v="1"/>
    <s v="Casual Dress"/>
    <s v="Non-Member"/>
    <n v="1"/>
    <n v="56.98"/>
    <n v="0"/>
    <n v="30.64"/>
    <s v="No"/>
    <n v="56.98"/>
    <n v="26.34"/>
    <n v="0.46226746226746229"/>
    <s v="Sep-2025"/>
    <s v="Q3-2025"/>
  </r>
  <r>
    <s v="TXN-100705"/>
    <x v="103"/>
    <x v="2"/>
    <s v="E-013"/>
    <x v="3"/>
    <s v="Bath Towel Set"/>
    <s v="Non-Member"/>
    <n v="9"/>
    <n v="76.06"/>
    <n v="0.124"/>
    <n v="34.49"/>
    <s v="No"/>
    <n v="599.66"/>
    <n v="289.25"/>
    <n v="0.48235666877897476"/>
    <s v="Sep-2025"/>
    <s v="Q3-2025"/>
  </r>
  <r>
    <s v="TXN-100706"/>
    <x v="219"/>
    <x v="0"/>
    <s v="N-010"/>
    <x v="0"/>
    <s v="Organic Coffee 12oz"/>
    <s v="Member"/>
    <n v="3"/>
    <n v="19.079999999999998"/>
    <n v="0.13100000000000001"/>
    <n v="12.14"/>
    <s v="No"/>
    <n v="49.74"/>
    <n v="13.32"/>
    <n v="0.26779252110977081"/>
    <s v="Mar-2025"/>
    <s v="Q1-2025"/>
  </r>
  <r>
    <s v="TXN-100707"/>
    <x v="350"/>
    <x v="0"/>
    <s v="N-015"/>
    <x v="0"/>
    <s v="Olive Oil 500ml"/>
    <s v="Non-Member"/>
    <n v="3"/>
    <n v="22.36"/>
    <n v="2.5999999999999999E-2"/>
    <n v="13.75"/>
    <s v="No"/>
    <n v="65.34"/>
    <n v="24.09"/>
    <n v="0.36868686868686867"/>
    <s v="Apr-2025"/>
    <s v="Q2-2025"/>
  </r>
  <r>
    <s v="TXN-100708"/>
    <x v="145"/>
    <x v="0"/>
    <s v="N-014"/>
    <x v="0"/>
    <s v="Sparkling Water 12pk"/>
    <s v="Non-Member"/>
    <n v="1"/>
    <n v="23.43"/>
    <n v="0.16400000000000001"/>
    <n v="15.11"/>
    <s v="No"/>
    <n v="19.59"/>
    <n v="4.4800000000000004"/>
    <n v="0.22868810617662075"/>
    <s v="Apr-2025"/>
    <s v="Q2-2025"/>
  </r>
  <r>
    <s v="TXN-100709"/>
    <x v="350"/>
    <x v="0"/>
    <s v="N-005"/>
    <x v="3"/>
    <s v="LED Desk Lamp"/>
    <s v="Member"/>
    <n v="2"/>
    <n v="53.19"/>
    <n v="7.6999999999999999E-2"/>
    <n v="19.809999999999999"/>
    <s v="No"/>
    <n v="98.19"/>
    <n v="58.57"/>
    <n v="0.59649658824727569"/>
    <s v="Apr-2025"/>
    <s v="Q2-2025"/>
  </r>
  <r>
    <s v="TXN-100710"/>
    <x v="41"/>
    <x v="1"/>
    <s v="S-003"/>
    <x v="2"/>
    <s v="Laptop Stand"/>
    <s v="Non-Member"/>
    <n v="3"/>
    <n v="292.04000000000002"/>
    <n v="0.22800000000000001"/>
    <n v="222.8"/>
    <s v="No"/>
    <n v="676.36"/>
    <n v="7.96"/>
    <n v="1.1768880477852031E-2"/>
    <s v="Mar-2025"/>
    <s v="Q1-2025"/>
  </r>
  <r>
    <s v="TXN-100711"/>
    <x v="310"/>
    <x v="0"/>
    <s v="N-004"/>
    <x v="3"/>
    <s v="Bath Towel Set"/>
    <s v="Member"/>
    <n v="4"/>
    <n v="21.84"/>
    <n v="0.11600000000000001"/>
    <n v="8.75"/>
    <s v="No"/>
    <n v="77.23"/>
    <n v="42.23"/>
    <n v="0.54680823514178423"/>
    <s v="Mar-2025"/>
    <s v="Q1-2025"/>
  </r>
  <r>
    <s v="TXN-100712"/>
    <x v="274"/>
    <x v="0"/>
    <s v="N-009"/>
    <x v="1"/>
    <s v="Men's T-Shirt"/>
    <s v="Non-Member"/>
    <n v="6"/>
    <n v="56.85"/>
    <n v="0.06"/>
    <n v="26.45"/>
    <s v="No"/>
    <n v="320.63"/>
    <n v="161.93"/>
    <n v="0.50503695848797681"/>
    <s v="May-2025"/>
    <s v="Q2-2025"/>
  </r>
  <r>
    <s v="TXN-100713"/>
    <x v="411"/>
    <x v="1"/>
    <s v="S-008"/>
    <x v="3"/>
    <s v="Bath Towel Set"/>
    <s v="Non-Member"/>
    <n v="13"/>
    <n v="41.63"/>
    <n v="0.152"/>
    <n v="18.14"/>
    <s v="No"/>
    <n v="458.93"/>
    <n v="223.11"/>
    <n v="0.48615257228771275"/>
    <s v="Apr-2025"/>
    <s v="Q2-2025"/>
  </r>
  <r>
    <s v="TXN-100714"/>
    <x v="412"/>
    <x v="1"/>
    <s v="S-004"/>
    <x v="2"/>
    <s v="Laptop Stand"/>
    <s v="Non-Member"/>
    <n v="2"/>
    <n v="279.14"/>
    <n v="0.13"/>
    <n v="185.19"/>
    <s v="No"/>
    <n v="485.7"/>
    <n v="115.32"/>
    <n v="0.23743051266213711"/>
    <s v="Nov-2024"/>
    <s v="Q4-2024"/>
  </r>
  <r>
    <s v="TXN-100715"/>
    <x v="119"/>
    <x v="3"/>
    <s v="W-006"/>
    <x v="1"/>
    <s v="Winter Jacket"/>
    <s v="Non-Member"/>
    <n v="2"/>
    <n v="51.18"/>
    <n v="7.1999999999999995E-2"/>
    <n v="25.5"/>
    <s v="No"/>
    <n v="94.99"/>
    <n v="43.99"/>
    <n v="0.46310137909253613"/>
    <s v="Mar-2025"/>
    <s v="Q1-2025"/>
  </r>
  <r>
    <s v="TXN-100716"/>
    <x v="413"/>
    <x v="1"/>
    <s v="S-006"/>
    <x v="3"/>
    <s v="Bath Towel Set"/>
    <s v="Non-Member"/>
    <n v="2"/>
    <n v="59.85"/>
    <n v="0.14000000000000001"/>
    <n v="24.9"/>
    <s v="No"/>
    <n v="102.94"/>
    <n v="53.14"/>
    <n v="0.51622304254905771"/>
    <s v="Jul-2025"/>
    <s v="Q3-2025"/>
  </r>
  <r>
    <s v="TXN-100717"/>
    <x v="210"/>
    <x v="1"/>
    <s v="S-004"/>
    <x v="0"/>
    <s v="Snack Box"/>
    <s v="Member"/>
    <n v="3"/>
    <n v="19.670000000000002"/>
    <n v="0.184"/>
    <n v="13.33"/>
    <s v="No"/>
    <n v="48.15"/>
    <n v="8.16"/>
    <n v="0.16947040498442367"/>
    <s v="Oct-2025"/>
    <s v="Q4-2025"/>
  </r>
  <r>
    <s v="TXN-100718"/>
    <x v="143"/>
    <x v="0"/>
    <s v="N-004"/>
    <x v="4"/>
    <s v="Shampoo 300ml"/>
    <s v="Member"/>
    <n v="3"/>
    <n v="33.46"/>
    <n v="4.8000000000000001E-2"/>
    <n v="22.5"/>
    <s v="No"/>
    <n v="95.56"/>
    <n v="28.06"/>
    <n v="0.29363750523231474"/>
    <s v="Sep-2025"/>
    <s v="Q3-2025"/>
  </r>
  <r>
    <s v="TXN-100719"/>
    <x v="353"/>
    <x v="0"/>
    <s v="N-005"/>
    <x v="1"/>
    <s v="Men's T-Shirt"/>
    <s v="Member"/>
    <n v="2"/>
    <n v="92.7"/>
    <n v="3.7999999999999999E-2"/>
    <n v="40.03"/>
    <s v="No"/>
    <n v="178.35"/>
    <n v="98.29"/>
    <n v="0.55110737314269698"/>
    <s v="Dec-2025"/>
    <s v="Q4-2025"/>
  </r>
  <r>
    <s v="TXN-100720"/>
    <x v="414"/>
    <x v="2"/>
    <s v="E-009"/>
    <x v="3"/>
    <s v="Ceramic Mug Set"/>
    <s v="Member"/>
    <n v="5"/>
    <n v="65.61"/>
    <n v="0.13800000000000001"/>
    <n v="29.54"/>
    <s v="No"/>
    <n v="282.77999999999997"/>
    <n v="135.08000000000001"/>
    <n v="0.47768583351014932"/>
    <s v="Jun-2025"/>
    <s v="Q2-2025"/>
  </r>
  <r>
    <s v="TXN-100721"/>
    <x v="317"/>
    <x v="0"/>
    <s v="N-005"/>
    <x v="2"/>
    <s v="Smart Watch"/>
    <s v="Member"/>
    <n v="1"/>
    <n v="80.19"/>
    <n v="9.8000000000000004E-2"/>
    <n v="60.5"/>
    <s v="No"/>
    <n v="72.33"/>
    <n v="11.83"/>
    <n v="0.16355592423613993"/>
    <s v="Jan-2025"/>
    <s v="Q1-2025"/>
  </r>
  <r>
    <s v="TXN-100722"/>
    <x v="88"/>
    <x v="3"/>
    <s v="W-011"/>
    <x v="4"/>
    <s v="Face Moisturizer"/>
    <s v="Non-Member"/>
    <n v="2"/>
    <n v="37.65"/>
    <n v="0.16900000000000001"/>
    <n v="14.1"/>
    <s v="No"/>
    <n v="62.57"/>
    <n v="34.369999999999997"/>
    <n v="0.54930477864791427"/>
    <s v="Apr-2025"/>
    <s v="Q2-2025"/>
  </r>
  <r>
    <s v="TXN-100723"/>
    <x v="386"/>
    <x v="2"/>
    <s v="E-014"/>
    <x v="2"/>
    <s v="Smart Watch"/>
    <s v="Member"/>
    <n v="5"/>
    <n v="263.54000000000002"/>
    <n v="0.128"/>
    <n v="196.97"/>
    <s v="No"/>
    <n v="1149.03"/>
    <n v="164.18"/>
    <n v="0.14288573840543764"/>
    <s v="Sep-2025"/>
    <s v="Q3-2025"/>
  </r>
  <r>
    <s v="TXN-100724"/>
    <x v="311"/>
    <x v="3"/>
    <s v="W-009"/>
    <x v="4"/>
    <s v="Face Moisturizer"/>
    <s v="Member"/>
    <n v="1"/>
    <n v="33.200000000000003"/>
    <n v="0.14000000000000001"/>
    <n v="12.93"/>
    <s v="No"/>
    <n v="28.55"/>
    <n v="15.62"/>
    <n v="0.54711033274956211"/>
    <s v="Dec-2024"/>
    <s v="Q4-2024"/>
  </r>
  <r>
    <s v="TXN-100725"/>
    <x v="415"/>
    <x v="1"/>
    <s v="S-009"/>
    <x v="4"/>
    <s v="Perfume 50ml"/>
    <s v="Member"/>
    <n v="6"/>
    <n v="56.17"/>
    <n v="0.219"/>
    <n v="17.03"/>
    <s v="No"/>
    <n v="263.20999999999998"/>
    <n v="161.03"/>
    <n v="0.61179286501272756"/>
    <s v="Aug-2025"/>
    <s v="Q3-2025"/>
  </r>
  <r>
    <s v="TXN-100726"/>
    <x v="185"/>
    <x v="2"/>
    <s v="E-006"/>
    <x v="3"/>
    <s v="Ceramic Mug Set"/>
    <s v="Member"/>
    <n v="1"/>
    <n v="11.47"/>
    <n v="5.2999999999999999E-2"/>
    <n v="5.19"/>
    <s v="No"/>
    <n v="10.86"/>
    <n v="5.67"/>
    <n v="0.52209944751381221"/>
    <s v="May-2025"/>
    <s v="Q2-2025"/>
  </r>
  <r>
    <s v="TXN-100727"/>
    <x v="216"/>
    <x v="2"/>
    <s v="E-004"/>
    <x v="4"/>
    <s v="Perfume 50ml"/>
    <s v="Member"/>
    <n v="1"/>
    <n v="22.35"/>
    <n v="0.18099999999999999"/>
    <n v="6.91"/>
    <s v="No"/>
    <n v="18.3"/>
    <n v="11.39"/>
    <n v="0.62240437158469941"/>
    <s v="Jul-2025"/>
    <s v="Q3-2025"/>
  </r>
  <r>
    <s v="TXN-100728"/>
    <x v="4"/>
    <x v="3"/>
    <s v="W-015"/>
    <x v="4"/>
    <s v="Face Moisturizer"/>
    <s v="Member"/>
    <n v="7"/>
    <n v="57.1"/>
    <n v="5.2999999999999999E-2"/>
    <n v="25.26"/>
    <s v="No"/>
    <n v="378.52"/>
    <n v="201.7"/>
    <n v="0.53286484201627393"/>
    <s v="Mar-2025"/>
    <s v="Q1-2025"/>
  </r>
  <r>
    <s v="TXN-100729"/>
    <x v="32"/>
    <x v="2"/>
    <s v="E-015"/>
    <x v="3"/>
    <s v="Ceramic Mug Set"/>
    <s v="Non-Member"/>
    <n v="1"/>
    <n v="17.02"/>
    <n v="0.115"/>
    <n v="6.93"/>
    <s v="No"/>
    <n v="15.06"/>
    <n v="8.1300000000000008"/>
    <n v="0.53984063745019928"/>
    <s v="May-2024"/>
    <s v="Q2-2024"/>
  </r>
  <r>
    <s v="TXN-100730"/>
    <x v="291"/>
    <x v="1"/>
    <s v="Unknown"/>
    <x v="2"/>
    <s v="Wireless Earbuds"/>
    <s v="Non-Member"/>
    <n v="1"/>
    <n v="142.28"/>
    <n v="0.27300000000000002"/>
    <n v="99.15"/>
    <s v="No"/>
    <n v="103.44"/>
    <n v="4.29"/>
    <n v="4.1473317865429238E-2"/>
    <s v="May-2025"/>
    <s v="Q2-2025"/>
  </r>
  <r>
    <s v="TXN-100731"/>
    <x v="416"/>
    <x v="3"/>
    <s v="W-009"/>
    <x v="2"/>
    <s v="Wireless Earbuds"/>
    <s v="Member"/>
    <n v="2"/>
    <n v="167.83"/>
    <n v="0.126"/>
    <n v="139.07"/>
    <s v="Unknown"/>
    <n v="293.37"/>
    <n v="15.23"/>
    <n v="5.1913965299792073E-2"/>
    <s v="Jul-2025"/>
    <s v="Q3-2025"/>
  </r>
  <r>
    <s v="TXN-100732"/>
    <x v="100"/>
    <x v="1"/>
    <s v="S-005"/>
    <x v="0"/>
    <s v="Sparkling Water 12pk"/>
    <s v="Non-Member"/>
    <n v="3"/>
    <n v="23.01"/>
    <n v="0.28100000000000003"/>
    <n v="14.14"/>
    <s v="No"/>
    <n v="49.63"/>
    <n v="7.21"/>
    <n v="0.14527503526093088"/>
    <s v="Feb-2025"/>
    <s v="Q1-2025"/>
  </r>
  <r>
    <s v="TXN-100733"/>
    <x v="185"/>
    <x v="1"/>
    <s v="S-011"/>
    <x v="4"/>
    <s v="Shampoo 300ml"/>
    <s v="Unknown"/>
    <n v="2"/>
    <n v="24.51"/>
    <n v="0.307"/>
    <n v="9.4"/>
    <s v="No"/>
    <n v="33.97"/>
    <n v="15.17"/>
    <n v="0.44657050338534005"/>
    <s v="May-2025"/>
    <s v="Q2-2025"/>
  </r>
  <r>
    <s v="TXN-100734"/>
    <x v="417"/>
    <x v="0"/>
    <s v="N-003"/>
    <x v="1"/>
    <s v="Women's Jeans"/>
    <s v="Non-Member"/>
    <n v="2"/>
    <n v="91.34"/>
    <n v="0.14199999999999999"/>
    <n v="47.02"/>
    <s v="No"/>
    <n v="156.74"/>
    <n v="62.7"/>
    <n v="0.40002551996937602"/>
    <s v="Jul-2025"/>
    <s v="Q3-2025"/>
  </r>
  <r>
    <s v="TXN-100735"/>
    <x v="332"/>
    <x v="3"/>
    <s v="W-007"/>
    <x v="1"/>
    <s v="Winter Jacket"/>
    <s v="Member"/>
    <n v="1"/>
    <n v="30.96"/>
    <n v="6.9000000000000006E-2"/>
    <n v="13.26"/>
    <s v="No"/>
    <n v="28.82"/>
    <n v="15.56"/>
    <n v="0.53990284524635668"/>
    <s v="Feb-2025"/>
    <s v="Q1-2025"/>
  </r>
  <r>
    <s v="TXN-100736"/>
    <x v="210"/>
    <x v="0"/>
    <s v="N-013"/>
    <x v="4"/>
    <s v="Perfume 50ml"/>
    <s v="Member"/>
    <n v="6"/>
    <n v="21.88"/>
    <n v="9.0999999999999998E-2"/>
    <n v="8.43"/>
    <s v="No"/>
    <n v="119.33"/>
    <n v="68.75"/>
    <n v="0.57613341154780862"/>
    <s v="Oct-2025"/>
    <s v="Q4-2025"/>
  </r>
  <r>
    <s v="TXN-100737"/>
    <x v="230"/>
    <x v="1"/>
    <s v="S-004"/>
    <x v="0"/>
    <s v="Olive Oil 500ml"/>
    <s v="Non-Member"/>
    <n v="4"/>
    <n v="20.16"/>
    <n v="0.08"/>
    <n v="11.49"/>
    <s v="Yes"/>
    <n v="74.19"/>
    <n v="28.23"/>
    <n v="0.38050950262838662"/>
    <s v="Dec-2024"/>
    <s v="Q4-2024"/>
  </r>
  <r>
    <s v="TXN-100738"/>
    <x v="27"/>
    <x v="3"/>
    <s v="W-012"/>
    <x v="0"/>
    <s v="Snack Box"/>
    <s v="Member"/>
    <n v="1"/>
    <n v="13.81"/>
    <n v="5.5E-2"/>
    <n v="7.88"/>
    <s v="No"/>
    <n v="13.05"/>
    <n v="5.17"/>
    <n v="0.39616858237547892"/>
    <s v="Nov-2024"/>
    <s v="Q4-2024"/>
  </r>
  <r>
    <s v="TXN-100739"/>
    <x v="418"/>
    <x v="0"/>
    <s v="N-007"/>
    <x v="0"/>
    <s v="Organic Coffee 12oz"/>
    <s v="Member"/>
    <n v="1"/>
    <n v="23.36"/>
    <n v="0.10100000000000001"/>
    <n v="16.18"/>
    <s v="No"/>
    <n v="21"/>
    <n v="4.82"/>
    <n v="0.22952380952380955"/>
    <s v="Oct-2024"/>
    <s v="Q4-2024"/>
  </r>
  <r>
    <s v="TXN-100740"/>
    <x v="382"/>
    <x v="1"/>
    <s v="S-013"/>
    <x v="1"/>
    <s v="Women's Jeans"/>
    <s v="Non-Member"/>
    <n v="2"/>
    <n v="112.35"/>
    <n v="4.3999999999999997E-2"/>
    <n v="61.55"/>
    <s v="No"/>
    <n v="214.81"/>
    <n v="91.71"/>
    <n v="0.42693543131139144"/>
    <s v="Jul-2024"/>
    <s v="Q3-2024"/>
  </r>
  <r>
    <s v="TXN-100741"/>
    <x v="320"/>
    <x v="3"/>
    <s v="W-012"/>
    <x v="1"/>
    <s v="Running Shoes"/>
    <s v="Non-Member"/>
    <n v="3"/>
    <n v="108.2"/>
    <n v="0.13800000000000001"/>
    <n v="50.22"/>
    <s v="No"/>
    <n v="279.81"/>
    <n v="129.15"/>
    <n v="0.46156320360244452"/>
    <s v="Apr-2025"/>
    <s v="Q2-2025"/>
  </r>
  <r>
    <s v="TXN-100742"/>
    <x v="48"/>
    <x v="3"/>
    <s v="W-012"/>
    <x v="1"/>
    <s v="Casual Dress"/>
    <s v="Non-Member"/>
    <n v="4"/>
    <n v="75.05"/>
    <n v="8.5999999999999993E-2"/>
    <n v="36.06"/>
    <s v="No"/>
    <n v="274.38"/>
    <n v="130.13999999999999"/>
    <n v="0.4743057074130767"/>
    <s v="Dec-2024"/>
    <s v="Q4-2024"/>
  </r>
  <r>
    <s v="TXN-100743"/>
    <x v="372"/>
    <x v="0"/>
    <s v="N-009"/>
    <x v="2"/>
    <s v="Laptop Stand"/>
    <s v="Member"/>
    <n v="3"/>
    <n v="36.659999999999997"/>
    <n v="0.159"/>
    <n v="29.31"/>
    <s v="No"/>
    <n v="92.49"/>
    <n v="4.5599999999999996"/>
    <n v="4.9302627311060651E-2"/>
    <s v="Nov-2025"/>
    <s v="Q4-2025"/>
  </r>
  <r>
    <s v="TXN-100744"/>
    <x v="29"/>
    <x v="3"/>
    <s v="W-012"/>
    <x v="2"/>
    <s v="Laptop Stand"/>
    <s v="Member"/>
    <n v="4"/>
    <n v="166.93"/>
    <n v="0.11700000000000001"/>
    <n v="124.3"/>
    <s v="No"/>
    <n v="589.6"/>
    <n v="92.4"/>
    <n v="0.15671641791044777"/>
    <s v="Oct-2024"/>
    <s v="Q4-2024"/>
  </r>
  <r>
    <s v="TXN-100745"/>
    <x v="162"/>
    <x v="2"/>
    <s v="E-008"/>
    <x v="1"/>
    <s v="Winter Jacket"/>
    <s v="Member"/>
    <n v="1"/>
    <n v="96.24"/>
    <n v="0.16400000000000001"/>
    <n v="42.62"/>
    <s v="No"/>
    <n v="80.459999999999994"/>
    <n v="37.840000000000003"/>
    <n v="0.47029579915485964"/>
    <s v="Aug-2025"/>
    <s v="Q3-2025"/>
  </r>
  <r>
    <s v="TXN-100746"/>
    <x v="116"/>
    <x v="2"/>
    <s v="E-010"/>
    <x v="4"/>
    <s v="Perfume 50ml"/>
    <s v="Non-Member"/>
    <n v="8"/>
    <n v="54.99"/>
    <n v="4.0000000000000001E-3"/>
    <n v="20.32"/>
    <s v="No"/>
    <n v="438.16"/>
    <n v="275.60000000000002"/>
    <n v="0.62899397480372465"/>
    <s v="Jul-2025"/>
    <s v="Q3-2025"/>
  </r>
  <r>
    <s v="TXN-100747"/>
    <x v="160"/>
    <x v="0"/>
    <s v="N-012"/>
    <x v="3"/>
    <s v="Ceramic Mug Set"/>
    <s v="Member"/>
    <n v="4"/>
    <n v="85.03"/>
    <n v="8.6999999999999994E-2"/>
    <n v="38.64"/>
    <s v="No"/>
    <n v="310.52999999999997"/>
    <n v="155.97"/>
    <n v="0.50227031204714523"/>
    <s v="Dec-2025"/>
    <s v="Q4-2025"/>
  </r>
  <r>
    <s v="TXN-100748"/>
    <x v="20"/>
    <x v="3"/>
    <s v="W-006"/>
    <x v="3"/>
    <s v="Ceramic Mug Set"/>
    <s v="Non-Member"/>
    <n v="1"/>
    <n v="46.29"/>
    <n v="9.6000000000000002E-2"/>
    <n v="22.43"/>
    <s v="No"/>
    <n v="41.85"/>
    <n v="19.420000000000002"/>
    <n v="0.46403823178016729"/>
    <s v="May-2024"/>
    <s v="Q2-2024"/>
  </r>
  <r>
    <s v="TXN-100749"/>
    <x v="44"/>
    <x v="3"/>
    <s v="W-002"/>
    <x v="2"/>
    <s v="Wireless Earbuds"/>
    <s v="Member"/>
    <n v="1"/>
    <n v="222.55"/>
    <n v="0.13800000000000001"/>
    <n v="148.78"/>
    <s v="No"/>
    <n v="191.84"/>
    <n v="43.06"/>
    <n v="0.22445788156797331"/>
    <s v="May-2025"/>
    <s v="Q2-2025"/>
  </r>
  <r>
    <s v="TXN-100750"/>
    <x v="306"/>
    <x v="3"/>
    <s v="W-011"/>
    <x v="1"/>
    <s v="Casual Dress"/>
    <s v="Non-Member"/>
    <n v="1"/>
    <n v="89.26"/>
    <n v="0.112"/>
    <n v="45.44"/>
    <s v="No"/>
    <n v="79.260000000000005"/>
    <n v="33.82"/>
    <n v="0.42669694675750691"/>
    <s v="May-2025"/>
    <s v="Q2-2025"/>
  </r>
  <r>
    <s v="TXN-100751"/>
    <x v="326"/>
    <x v="1"/>
    <s v="S-007"/>
    <x v="3"/>
    <s v="Throw Pillow"/>
    <s v="Non-Member"/>
    <n v="6"/>
    <n v="71.459999999999994"/>
    <n v="0.21299999999999999"/>
    <n v="34.79"/>
    <s v="No"/>
    <n v="337.43"/>
    <n v="128.69"/>
    <n v="0.38138280532258539"/>
    <s v="Aug-2025"/>
    <s v="Q3-2025"/>
  </r>
  <r>
    <s v="TXN-100752"/>
    <x v="385"/>
    <x v="1"/>
    <s v="S-003"/>
    <x v="4"/>
    <s v="Shampoo 300ml"/>
    <s v="Member"/>
    <n v="1"/>
    <n v="48"/>
    <n v="7.8E-2"/>
    <n v="14.77"/>
    <s v="No"/>
    <n v="44.26"/>
    <n v="29.49"/>
    <n v="0.66629010393131494"/>
    <s v="Jul-2025"/>
    <s v="Q3-2025"/>
  </r>
  <r>
    <s v="TXN-100753"/>
    <x v="419"/>
    <x v="3"/>
    <s v="W-005"/>
    <x v="3"/>
    <s v="Throw Pillow"/>
    <s v="Member"/>
    <n v="5"/>
    <n v="81.88"/>
    <n v="4.9000000000000002E-2"/>
    <n v="40.450000000000003"/>
    <s v="No"/>
    <n v="389.34"/>
    <n v="187.09"/>
    <n v="0.48053115528843687"/>
    <s v="Jun-2025"/>
    <s v="Q2-2025"/>
  </r>
  <r>
    <s v="TXN-100754"/>
    <x v="420"/>
    <x v="2"/>
    <s v="E-001"/>
    <x v="3"/>
    <s v="Bath Towel Set"/>
    <s v="Non-Member"/>
    <n v="1"/>
    <n v="53.48"/>
    <n v="5.2999999999999999E-2"/>
    <n v="18.760000000000002"/>
    <s v="No"/>
    <n v="50.65"/>
    <n v="31.89"/>
    <n v="0.62961500493583422"/>
    <s v="May-2025"/>
    <s v="Q2-2025"/>
  </r>
  <r>
    <s v="TXN-100755"/>
    <x v="421"/>
    <x v="1"/>
    <s v="S-004"/>
    <x v="0"/>
    <s v="Granola Pack"/>
    <s v="Non-Member"/>
    <n v="4"/>
    <n v="12.98"/>
    <n v="0.107"/>
    <n v="8"/>
    <s v="Yes"/>
    <n v="46.36"/>
    <n v="14.36"/>
    <n v="0.30974978429680761"/>
    <s v="Mar-2024"/>
    <s v="Q1-2024"/>
  </r>
  <r>
    <s v="TXN-100756"/>
    <x v="138"/>
    <x v="0"/>
    <s v="N-004"/>
    <x v="4"/>
    <s v="Lipstick"/>
    <s v="Member"/>
    <n v="1"/>
    <n v="36.99"/>
    <n v="6.6000000000000003E-2"/>
    <n v="15.68"/>
    <s v="No"/>
    <n v="34.549999999999997"/>
    <n v="18.87"/>
    <n v="0.54616497829233002"/>
    <s v="Nov-2025"/>
    <s v="Q4-2025"/>
  </r>
  <r>
    <s v="TXN-100757"/>
    <x v="422"/>
    <x v="1"/>
    <s v="S-001"/>
    <x v="0"/>
    <s v="Organic Coffee 12oz"/>
    <s v="Non-Member"/>
    <n v="1"/>
    <n v="3.71"/>
    <n v="0.218"/>
    <n v="2.36"/>
    <s v="No"/>
    <n v="2.9"/>
    <n v="0.54"/>
    <n v="0.18620689655172415"/>
    <s v="Dec-2024"/>
    <s v="Q4-2024"/>
  </r>
  <r>
    <s v="TXN-100758"/>
    <x v="25"/>
    <x v="2"/>
    <s v="E-015"/>
    <x v="2"/>
    <s v="Bluetooth Speaker"/>
    <s v="Non-Member"/>
    <n v="2"/>
    <n v="139.66"/>
    <n v="5.5E-2"/>
    <n v="94.51"/>
    <s v="Yes"/>
    <n v="263.95999999999998"/>
    <n v="74.94"/>
    <n v="0.28390665252310959"/>
    <s v="Jan-2025"/>
    <s v="Q1-2025"/>
  </r>
  <r>
    <s v="TXN-100759"/>
    <x v="423"/>
    <x v="1"/>
    <s v="S-008"/>
    <x v="0"/>
    <s v="Olive Oil 500ml"/>
    <s v="Unknown"/>
    <n v="2"/>
    <n v="23.49"/>
    <n v="0.308"/>
    <n v="13.25"/>
    <s v="No"/>
    <n v="32.51"/>
    <n v="6.01"/>
    <n v="0.18486619501691787"/>
    <s v="Jul-2024"/>
    <s v="Q3-2024"/>
  </r>
  <r>
    <s v="TXN-100760"/>
    <x v="424"/>
    <x v="2"/>
    <s v="E-015"/>
    <x v="1"/>
    <s v="Men's T-Shirt"/>
    <s v="Member"/>
    <n v="3"/>
    <n v="94.64"/>
    <n v="0.10100000000000001"/>
    <n v="49.83"/>
    <s v="No"/>
    <n v="255.24"/>
    <n v="105.75"/>
    <n v="0.4143159379407616"/>
    <s v="Apr-2025"/>
    <s v="Q2-2025"/>
  </r>
  <r>
    <s v="TXN-100761"/>
    <x v="331"/>
    <x v="3"/>
    <s v="W-003"/>
    <x v="2"/>
    <s v="Smart Watch"/>
    <s v="Member"/>
    <n v="4"/>
    <n v="115.53"/>
    <n v="1.6E-2"/>
    <n v="113.01"/>
    <s v="No"/>
    <n v="454.73"/>
    <n v="2.69"/>
    <n v="5.9155982671035556E-3"/>
    <s v="Sep-2024"/>
    <s v="Q3-2024"/>
  </r>
  <r>
    <s v="TXN-100762"/>
    <x v="425"/>
    <x v="1"/>
    <s v="S-010"/>
    <x v="2"/>
    <s v="Power Bank"/>
    <s v="Non-Member"/>
    <n v="3"/>
    <n v="225.68"/>
    <n v="0.109"/>
    <n v="167.98"/>
    <s v="No"/>
    <n v="603.24"/>
    <n v="99.3"/>
    <n v="0.16461110005967775"/>
    <s v="Jan-2024"/>
    <s v="Q1-2024"/>
  </r>
  <r>
    <s v="TXN-100763"/>
    <x v="426"/>
    <x v="3"/>
    <s v="W-012"/>
    <x v="0"/>
    <s v="Olive Oil 500ml"/>
    <s v="Member"/>
    <n v="2"/>
    <n v="12.4"/>
    <n v="7.2999999999999995E-2"/>
    <n v="8.4"/>
    <s v="No"/>
    <n v="22.99"/>
    <n v="6.19"/>
    <n v="0.26924749891257072"/>
    <s v="Sep-2024"/>
    <s v="Q3-2024"/>
  </r>
  <r>
    <s v="TXN-100764"/>
    <x v="245"/>
    <x v="2"/>
    <s v="E-015"/>
    <x v="2"/>
    <s v="Power Bank"/>
    <s v="Member"/>
    <n v="4"/>
    <n v="161.51"/>
    <n v="0.111"/>
    <n v="122.65"/>
    <s v="No"/>
    <n v="574.33000000000004"/>
    <n v="83.73"/>
    <n v="0.14578726516114429"/>
    <s v="May-2025"/>
    <s v="Q2-2025"/>
  </r>
  <r>
    <s v="TXN-100765"/>
    <x v="411"/>
    <x v="1"/>
    <s v="S-015"/>
    <x v="3"/>
    <s v="LED Desk Lamp"/>
    <s v="Member"/>
    <n v="1"/>
    <n v="88.34"/>
    <n v="0.17100000000000001"/>
    <n v="30.94"/>
    <s v="No"/>
    <n v="73.23"/>
    <n v="42.29"/>
    <n v="0.57749556192817142"/>
    <s v="Apr-2025"/>
    <s v="Q2-2025"/>
  </r>
  <r>
    <s v="TXN-100766"/>
    <x v="427"/>
    <x v="0"/>
    <s v="N-012"/>
    <x v="4"/>
    <s v="Perfume 50ml"/>
    <s v="Member"/>
    <n v="8"/>
    <n v="59.95"/>
    <n v="9.0999999999999998E-2"/>
    <n v="21.71"/>
    <s v="No"/>
    <n v="435.96"/>
    <n v="262.27999999999997"/>
    <n v="0.60161482704835301"/>
    <s v="Apr-2025"/>
    <s v="Q2-2025"/>
  </r>
  <r>
    <s v="TXN-100767"/>
    <x v="3"/>
    <x v="1"/>
    <s v="S-001"/>
    <x v="0"/>
    <s v="Olive Oil 500ml"/>
    <s v="Member"/>
    <n v="2"/>
    <n v="8.6"/>
    <n v="0.35499999999999998"/>
    <n v="4.82"/>
    <s v="No"/>
    <n v="11.09"/>
    <n v="1.45"/>
    <n v="0.13074842200180342"/>
    <s v="Sep-2025"/>
    <s v="Q3-2025"/>
  </r>
  <r>
    <s v="TXN-100768"/>
    <x v="26"/>
    <x v="2"/>
    <s v="E-013"/>
    <x v="2"/>
    <s v="Smart Watch"/>
    <s v="Non-Member"/>
    <n v="1"/>
    <n v="118.87"/>
    <n v="5.5E-2"/>
    <n v="90.18"/>
    <s v="No"/>
    <n v="112.33"/>
    <n v="22.15"/>
    <n v="0.19718686014421791"/>
    <s v="Oct-2025"/>
    <s v="Q4-2025"/>
  </r>
  <r>
    <s v="TXN-100769"/>
    <x v="162"/>
    <x v="0"/>
    <s v="N-014"/>
    <x v="2"/>
    <s v="Smart Watch"/>
    <s v="Member"/>
    <n v="5"/>
    <n v="254.3"/>
    <n v="7.6999999999999999E-2"/>
    <n v="200.48"/>
    <s v="No"/>
    <n v="1173.5899999999999"/>
    <n v="171.19"/>
    <n v="0.14586865941257168"/>
    <s v="Aug-2025"/>
    <s v="Q3-2025"/>
  </r>
  <r>
    <s v="TXN-100770"/>
    <x v="304"/>
    <x v="3"/>
    <s v="W-013"/>
    <x v="2"/>
    <s v="Wireless Earbuds"/>
    <s v="Non-Member"/>
    <n v="5"/>
    <n v="157.41"/>
    <n v="4.9000000000000002E-2"/>
    <n v="117.13"/>
    <s v="No"/>
    <n v="748.48"/>
    <n v="162.83000000000001"/>
    <n v="0.21754756306113726"/>
    <s v="Aug-2024"/>
    <s v="Q3-2024"/>
  </r>
  <r>
    <s v="TXN-100771"/>
    <x v="414"/>
    <x v="2"/>
    <s v="Unknown"/>
    <x v="0"/>
    <s v="Granola Pack"/>
    <s v="Member"/>
    <n v="5"/>
    <n v="23.41"/>
    <n v="9.4E-2"/>
    <n v="13.07"/>
    <s v="Yes"/>
    <n v="106.05"/>
    <n v="40.700000000000003"/>
    <n v="0.3837812352663838"/>
    <s v="Jun-2025"/>
    <s v="Q2-2025"/>
  </r>
  <r>
    <s v="TXN-100772"/>
    <x v="12"/>
    <x v="2"/>
    <s v="E-009"/>
    <x v="3"/>
    <s v="Ceramic Mug Set"/>
    <s v="Non-Member"/>
    <n v="2"/>
    <n v="56.19"/>
    <n v="4.7E-2"/>
    <n v="22.46"/>
    <s v="No"/>
    <n v="107.1"/>
    <n v="62.18"/>
    <n v="0.5805788982259571"/>
    <s v="Jan-2025"/>
    <s v="Q1-2025"/>
  </r>
  <r>
    <s v="TXN-100773"/>
    <x v="428"/>
    <x v="2"/>
    <s v="E-002"/>
    <x v="4"/>
    <s v="Lipstick"/>
    <s v="Member"/>
    <n v="6"/>
    <n v="51.72"/>
    <n v="0.13800000000000001"/>
    <n v="18.149999999999999"/>
    <s v="No"/>
    <n v="267.5"/>
    <n v="158.6"/>
    <n v="0.59289719626168225"/>
    <s v="Aug-2024"/>
    <s v="Q3-2024"/>
  </r>
  <r>
    <s v="TXN-100774"/>
    <x v="429"/>
    <x v="1"/>
    <s v="S-010"/>
    <x v="0"/>
    <s v="Snack Box"/>
    <s v="Non-Member"/>
    <n v="9"/>
    <n v="16.09"/>
    <n v="0.16"/>
    <n v="10.94"/>
    <s v="No"/>
    <n v="121.64"/>
    <n v="23.18"/>
    <n v="0.19056231502795132"/>
    <s v="Jul-2024"/>
    <s v="Q3-2024"/>
  </r>
  <r>
    <s v="TXN-100775"/>
    <x v="108"/>
    <x v="2"/>
    <s v="E-012"/>
    <x v="2"/>
    <s v="Laptop Stand"/>
    <s v="Member"/>
    <n v="2"/>
    <n v="48.87"/>
    <n v="8.5999999999999993E-2"/>
    <n v="38.19"/>
    <s v="No"/>
    <n v="89.33"/>
    <n v="12.95"/>
    <n v="0.14496809582447107"/>
    <s v="Mar-2025"/>
    <s v="Q1-2025"/>
  </r>
  <r>
    <s v="TXN-100776"/>
    <x v="430"/>
    <x v="2"/>
    <s v="E-004"/>
    <x v="3"/>
    <s v="Ceramic Mug Set"/>
    <s v="Non-Member"/>
    <n v="6"/>
    <n v="18.98"/>
    <n v="1.6E-2"/>
    <n v="8.8800000000000008"/>
    <s v="No"/>
    <n v="112.06"/>
    <n v="58.78"/>
    <n v="0.52454042477244334"/>
    <s v="Jul-2025"/>
    <s v="Q3-2025"/>
  </r>
  <r>
    <s v="TXN-100777"/>
    <x v="406"/>
    <x v="0"/>
    <s v="N-008"/>
    <x v="3"/>
    <s v="Bath Towel Set"/>
    <s v="Member"/>
    <n v="10"/>
    <n v="82.4"/>
    <n v="0.13200000000000001"/>
    <n v="30.74"/>
    <s v="No"/>
    <n v="715.23"/>
    <n v="407.83"/>
    <n v="0.57020818477972113"/>
    <s v="Oct-2024"/>
    <s v="Q4-2024"/>
  </r>
  <r>
    <s v="TXN-100778"/>
    <x v="201"/>
    <x v="3"/>
    <s v="W-012"/>
    <x v="4"/>
    <s v="Lipstick"/>
    <s v="Non-Member"/>
    <n v="2"/>
    <n v="48.33"/>
    <n v="6.4000000000000001E-2"/>
    <n v="15.54"/>
    <s v="No"/>
    <n v="90.47"/>
    <n v="59.39"/>
    <n v="0.65646070520614574"/>
    <s v="May-2025"/>
    <s v="Q2-2025"/>
  </r>
  <r>
    <s v="TXN-100779"/>
    <x v="431"/>
    <x v="1"/>
    <s v="S-004"/>
    <x v="0"/>
    <s v="Granola Pack"/>
    <s v="Member"/>
    <n v="3"/>
    <n v="11.53"/>
    <n v="0.155"/>
    <n v="7.84"/>
    <s v="No"/>
    <n v="29.23"/>
    <n v="5.71"/>
    <n v="0.19534724598015737"/>
    <s v="Feb-2024"/>
    <s v="Q1-2024"/>
  </r>
  <r>
    <s v="TXN-100780"/>
    <x v="389"/>
    <x v="2"/>
    <s v="E-015"/>
    <x v="2"/>
    <s v="Power Bank"/>
    <s v="Non-Member"/>
    <n v="6"/>
    <n v="264.77"/>
    <n v="4.1000000000000002E-2"/>
    <n v="185.34"/>
    <s v="No"/>
    <n v="1523.49"/>
    <n v="411.45"/>
    <n v="0.27007069294842762"/>
    <s v="Sep-2025"/>
    <s v="Q3-2025"/>
  </r>
  <r>
    <s v="TXN-100781"/>
    <x v="432"/>
    <x v="0"/>
    <s v="N-009"/>
    <x v="0"/>
    <s v="Olive Oil 500ml"/>
    <s v="Non-Member"/>
    <n v="3"/>
    <n v="3.49"/>
    <n v="0.11899999999999999"/>
    <n v="2.3199999999999998"/>
    <s v="No"/>
    <n v="9.2200000000000006"/>
    <n v="2.2599999999999998"/>
    <n v="0.24511930585683292"/>
    <s v="Aug-2025"/>
    <s v="Q3-2025"/>
  </r>
  <r>
    <s v="TXN-100782"/>
    <x v="186"/>
    <x v="1"/>
    <s v="S-006"/>
    <x v="2"/>
    <s v="Smart Watch"/>
    <s v="Unknown"/>
    <n v="1"/>
    <n v="101.08"/>
    <n v="0.33600000000000002"/>
    <n v="70.540000000000006"/>
    <s v="No"/>
    <n v="67.12"/>
    <n v="-3.42"/>
    <n v="-5.0953516090584024E-2"/>
    <s v="Sep-2024"/>
    <s v="Q3-2024"/>
  </r>
  <r>
    <s v="TXN-100783"/>
    <x v="413"/>
    <x v="0"/>
    <s v="N-005"/>
    <x v="2"/>
    <s v="Smart Watch"/>
    <s v="Non-Member"/>
    <n v="7"/>
    <n v="56.48"/>
    <n v="0.13100000000000001"/>
    <n v="44.83"/>
    <s v="No"/>
    <n v="343.57"/>
    <n v="29.76"/>
    <n v="8.6619902785458572E-2"/>
    <s v="Jul-2025"/>
    <s v="Q3-2025"/>
  </r>
  <r>
    <s v="TXN-100784"/>
    <x v="157"/>
    <x v="0"/>
    <s v="N-004"/>
    <x v="3"/>
    <s v="Storage Bin"/>
    <s v="Non-Member"/>
    <n v="1"/>
    <n v="35.479999999999997"/>
    <n v="0.08"/>
    <n v="21.41"/>
    <s v="No"/>
    <n v="32.64"/>
    <n v="11.23"/>
    <n v="0.34405637254901961"/>
    <s v="Apr-2025"/>
    <s v="Q2-2025"/>
  </r>
  <r>
    <s v="TXN-100785"/>
    <x v="20"/>
    <x v="2"/>
    <s v="E-010"/>
    <x v="1"/>
    <s v="Men's T-Shirt"/>
    <s v="Unknown"/>
    <n v="5"/>
    <n v="47.69"/>
    <n v="0"/>
    <n v="25.46"/>
    <s v="No"/>
    <n v="238.45"/>
    <n v="111.15"/>
    <n v="0.46613545816733071"/>
    <s v="May-2024"/>
    <s v="Q2-2024"/>
  </r>
  <r>
    <s v="TXN-100786"/>
    <x v="433"/>
    <x v="0"/>
    <s v="N-003"/>
    <x v="2"/>
    <s v="Bluetooth Speaker"/>
    <s v="Member"/>
    <n v="17"/>
    <n v="54.13"/>
    <n v="8.8999999999999996E-2"/>
    <n v="35.619999999999997"/>
    <s v="No"/>
    <n v="838.31"/>
    <n v="232.77"/>
    <n v="0.27766577996206659"/>
    <s v="Oct-2025"/>
    <s v="Q4-2025"/>
  </r>
  <r>
    <s v="TXN-100787"/>
    <x v="141"/>
    <x v="1"/>
    <s v="S-012"/>
    <x v="3"/>
    <s v="Storage Bin"/>
    <s v="Member"/>
    <n v="2"/>
    <n v="65.209999999999994"/>
    <n v="0.17499999999999999"/>
    <n v="27.18"/>
    <s v="No"/>
    <n v="107.6"/>
    <n v="53.24"/>
    <n v="0.4947955390334573"/>
    <s v="Nov-2025"/>
    <s v="Q4-2025"/>
  </r>
  <r>
    <s v="TXN-100788"/>
    <x v="434"/>
    <x v="2"/>
    <s v="E-014"/>
    <x v="2"/>
    <s v="Power Bank"/>
    <s v="Non-Member"/>
    <n v="2"/>
    <n v="46.6"/>
    <n v="9.7000000000000003E-2"/>
    <n v="36.74"/>
    <s v="No"/>
    <n v="84.16"/>
    <n v="10.68"/>
    <n v="0.12690114068441063"/>
    <s v="May-2025"/>
    <s v="Q2-2025"/>
  </r>
  <r>
    <s v="TXN-100789"/>
    <x v="21"/>
    <x v="1"/>
    <s v="S-002"/>
    <x v="4"/>
    <s v="Sunscreen SPF50"/>
    <s v="Non-Member"/>
    <n v="1"/>
    <n v="13.06"/>
    <n v="0.21199999999999999"/>
    <n v="4.53"/>
    <s v="No"/>
    <n v="10.29"/>
    <n v="5.76"/>
    <n v="0.55976676384839652"/>
    <s v="Jan-2025"/>
    <s v="Q1-2025"/>
  </r>
  <r>
    <s v="TXN-100790"/>
    <x v="236"/>
    <x v="3"/>
    <s v="W-008"/>
    <x v="2"/>
    <s v="Wireless Earbuds"/>
    <s v="Member"/>
    <n v="2"/>
    <n v="64.52"/>
    <n v="0.129"/>
    <n v="50.61"/>
    <s v="No"/>
    <n v="112.39"/>
    <n v="11.17"/>
    <n v="9.9386066376012105E-2"/>
    <s v="Jun-2025"/>
    <s v="Q2-2025"/>
  </r>
  <r>
    <s v="TXN-100791"/>
    <x v="179"/>
    <x v="2"/>
    <s v="E-007"/>
    <x v="2"/>
    <s v="Smart Watch"/>
    <s v="Member"/>
    <n v="1"/>
    <n v="241.91"/>
    <n v="0.123"/>
    <n v="189.26"/>
    <s v="No"/>
    <n v="212.16"/>
    <n v="22.9"/>
    <n v="0.10793740573152337"/>
    <s v="Apr-2025"/>
    <s v="Q2-2025"/>
  </r>
  <r>
    <s v="TXN-100792"/>
    <x v="276"/>
    <x v="0"/>
    <s v="N-002"/>
    <x v="3"/>
    <s v="LED Desk Lamp"/>
    <s v="Member"/>
    <n v="2"/>
    <n v="48.29"/>
    <n v="5.8000000000000003E-2"/>
    <n v="23.03"/>
    <s v="No"/>
    <n v="90.98"/>
    <n v="44.92"/>
    <n v="0.49373488678830513"/>
    <s v="Mar-2025"/>
    <s v="Q1-2025"/>
  </r>
  <r>
    <s v="TXN-100793"/>
    <x v="81"/>
    <x v="2"/>
    <s v="E-010"/>
    <x v="3"/>
    <s v="Storage Bin"/>
    <s v="Non-Member"/>
    <n v="1"/>
    <n v="18.23"/>
    <n v="8.6999999999999994E-2"/>
    <n v="8.6199999999999992"/>
    <s v="No"/>
    <n v="16.64"/>
    <n v="8.02"/>
    <n v="0.4819711538461538"/>
    <s v="Oct-2025"/>
    <s v="Q4-2025"/>
  </r>
  <r>
    <s v="TXN-100794"/>
    <x v="47"/>
    <x v="2"/>
    <s v="E-009"/>
    <x v="0"/>
    <s v="Olive Oil 500ml"/>
    <s v="Member"/>
    <n v="2"/>
    <n v="14.72"/>
    <n v="0.109"/>
    <n v="8.98"/>
    <s v="No"/>
    <n v="26.23"/>
    <n v="8.27"/>
    <n v="0.31528783835303087"/>
    <s v="Oct-2024"/>
    <s v="Q4-2024"/>
  </r>
  <r>
    <s v="TXN-100795"/>
    <x v="134"/>
    <x v="1"/>
    <s v="S-009"/>
    <x v="2"/>
    <s v="Laptop Stand"/>
    <s v="Non-Member"/>
    <n v="1"/>
    <n v="130.55000000000001"/>
    <n v="7.8E-2"/>
    <n v="91.53"/>
    <s v="No"/>
    <n v="120.37"/>
    <n v="28.84"/>
    <n v="0.23959458336794881"/>
    <s v="Jul-2025"/>
    <s v="Q3-2025"/>
  </r>
  <r>
    <s v="TXN-100796"/>
    <x v="385"/>
    <x v="3"/>
    <s v="W-013"/>
    <x v="4"/>
    <s v="Perfume 50ml"/>
    <s v="Member"/>
    <n v="3"/>
    <n v="48.94"/>
    <n v="7.8E-2"/>
    <n v="18.68"/>
    <s v="No"/>
    <n v="135.37"/>
    <n v="79.33"/>
    <n v="0.58602349117234243"/>
    <s v="Jul-2025"/>
    <s v="Q3-2025"/>
  </r>
  <r>
    <s v="TXN-100797"/>
    <x v="435"/>
    <x v="0"/>
    <s v="N-012"/>
    <x v="4"/>
    <s v="Perfume 50ml"/>
    <s v="Non-Member"/>
    <n v="1"/>
    <n v="51.51"/>
    <n v="5.3999999999999999E-2"/>
    <n v="16.34"/>
    <s v="No"/>
    <n v="48.73"/>
    <n v="32.39"/>
    <n v="0.66468294684998974"/>
    <s v="Oct-2024"/>
    <s v="Q4-2024"/>
  </r>
  <r>
    <s v="TXN-100798"/>
    <x v="116"/>
    <x v="2"/>
    <s v="Unknown"/>
    <x v="2"/>
    <s v="Laptop Stand"/>
    <s v="Member"/>
    <n v="4"/>
    <n v="73.45"/>
    <n v="8.5000000000000006E-2"/>
    <n v="58.27"/>
    <s v="No"/>
    <n v="268.83"/>
    <n v="35.75"/>
    <n v="0.13298366997730909"/>
    <s v="Jul-2025"/>
    <s v="Q3-2025"/>
  </r>
  <r>
    <s v="TXN-100799"/>
    <x v="278"/>
    <x v="0"/>
    <s v="N-011"/>
    <x v="4"/>
    <s v="Sunscreen SPF50"/>
    <s v="Member"/>
    <n v="1"/>
    <n v="25.03"/>
    <n v="0.115"/>
    <n v="12.77"/>
    <s v="No"/>
    <n v="22.15"/>
    <n v="9.3800000000000008"/>
    <n v="0.42347629796839736"/>
    <s v="Jan-2025"/>
    <s v="Q1-2025"/>
  </r>
  <r>
    <s v="TXN-100800"/>
    <x v="186"/>
    <x v="1"/>
    <s v="S-014"/>
    <x v="2"/>
    <s v="Power Bank"/>
    <s v="Member"/>
    <n v="2"/>
    <n v="273.39999999999998"/>
    <n v="0.121"/>
    <n v="203.8"/>
    <s v="Yes"/>
    <n v="480.64"/>
    <n v="73.040000000000006"/>
    <n v="0.15196404793608523"/>
    <s v="Sep-2024"/>
    <s v="Q3-2024"/>
  </r>
  <r>
    <s v="TXN-100801"/>
    <x v="273"/>
    <x v="1"/>
    <s v="S-011"/>
    <x v="2"/>
    <s v="Power Bank"/>
    <s v="Member"/>
    <n v="12"/>
    <n v="105.16"/>
    <n v="0.21099999999999999"/>
    <n v="78.06"/>
    <s v="No"/>
    <n v="995.65"/>
    <n v="58.93"/>
    <n v="5.9187465474815446E-2"/>
    <s v="Oct-2024"/>
    <s v="Q4-2024"/>
  </r>
  <r>
    <s v="TXN-100802"/>
    <x v="93"/>
    <x v="1"/>
    <s v="S-011"/>
    <x v="4"/>
    <s v="Lipstick"/>
    <s v="Non-Member"/>
    <n v="2"/>
    <n v="34.21"/>
    <n v="0.21199999999999999"/>
    <n v="19.18"/>
    <s v="No"/>
    <n v="53.91"/>
    <n v="15.55"/>
    <n v="0.28844370246707479"/>
    <s v="Dec-2025"/>
    <s v="Q4-2025"/>
  </r>
  <r>
    <s v="TXN-100803"/>
    <x v="143"/>
    <x v="3"/>
    <s v="W-012"/>
    <x v="4"/>
    <s v="Lipstick"/>
    <s v="Non-Member"/>
    <n v="4"/>
    <n v="59.5"/>
    <n v="6.8000000000000005E-2"/>
    <n v="23.05"/>
    <s v="No"/>
    <n v="221.82"/>
    <n v="129.62"/>
    <n v="0.58434766928139936"/>
    <s v="Sep-2025"/>
    <s v="Q3-2025"/>
  </r>
  <r>
    <s v="TXN-100804"/>
    <x v="159"/>
    <x v="3"/>
    <s v="W-014"/>
    <x v="2"/>
    <s v="Smart Watch"/>
    <s v="Non-Member"/>
    <n v="16"/>
    <n v="42.16"/>
    <n v="6.8000000000000005E-2"/>
    <n v="33.1"/>
    <s v="No"/>
    <n v="628.69000000000005"/>
    <n v="99.09"/>
    <n v="0.15761345019007778"/>
    <s v="Jul-2025"/>
    <s v="Q3-2025"/>
  </r>
  <r>
    <s v="TXN-100805"/>
    <x v="436"/>
    <x v="0"/>
    <s v="N-012"/>
    <x v="3"/>
    <s v="LED Desk Lamp"/>
    <s v="Member"/>
    <n v="1"/>
    <n v="18.78"/>
    <n v="0.114"/>
    <n v="7.37"/>
    <s v="No"/>
    <n v="16.64"/>
    <n v="9.27"/>
    <n v="0.55709134615384615"/>
    <s v="Jan-2025"/>
    <s v="Q1-2025"/>
  </r>
  <r>
    <s v="TXN-100806"/>
    <x v="146"/>
    <x v="3"/>
    <s v="W-012"/>
    <x v="3"/>
    <s v="LED Desk Lamp"/>
    <s v="Member"/>
    <n v="7"/>
    <n v="66.94"/>
    <n v="0.05"/>
    <n v="27.51"/>
    <s v="No"/>
    <n v="445.15"/>
    <n v="252.58"/>
    <n v="0.56740424575985626"/>
    <s v="Sep-2025"/>
    <s v="Q3-2025"/>
  </r>
  <r>
    <s v="TXN-100807"/>
    <x v="437"/>
    <x v="1"/>
    <s v="S-011"/>
    <x v="2"/>
    <s v="Wireless Earbuds"/>
    <s v="Non-Member"/>
    <n v="8"/>
    <n v="76.760000000000005"/>
    <n v="0"/>
    <n v="54.32"/>
    <s v="Yes"/>
    <n v="614.08000000000004"/>
    <n v="179.52"/>
    <n v="0.29233976029181863"/>
    <s v="Jun-2024"/>
    <s v="Q2-2024"/>
  </r>
  <r>
    <s v="TXN-100808"/>
    <x v="438"/>
    <x v="3"/>
    <s v="W-003"/>
    <x v="2"/>
    <s v="Wireless Earbuds"/>
    <s v="Non-Member"/>
    <n v="9"/>
    <n v="44.73"/>
    <n v="9.8000000000000004E-2"/>
    <n v="29.18"/>
    <s v="No"/>
    <n v="363.12"/>
    <n v="100.5"/>
    <n v="0.27676801057501654"/>
    <s v="Dec-2025"/>
    <s v="Q4-2025"/>
  </r>
  <r>
    <s v="TXN-100809"/>
    <x v="330"/>
    <x v="3"/>
    <s v="W-011"/>
    <x v="3"/>
    <s v="Ceramic Mug Set"/>
    <s v="Member"/>
    <n v="2"/>
    <n v="16.77"/>
    <n v="3.4000000000000002E-2"/>
    <n v="7.49"/>
    <s v="No"/>
    <n v="32.4"/>
    <n v="17.420000000000002"/>
    <n v="0.53765432098765442"/>
    <s v="Jun-2024"/>
    <s v="Q2-2024"/>
  </r>
  <r>
    <s v="TXN-100810"/>
    <x v="307"/>
    <x v="3"/>
    <s v="W-015"/>
    <x v="0"/>
    <s v="Sparkling Water 12pk"/>
    <s v="Member"/>
    <n v="1"/>
    <n v="23.47"/>
    <n v="0"/>
    <n v="15.1"/>
    <s v="No"/>
    <n v="23.47"/>
    <n v="8.3699999999999992"/>
    <n v="0.35662547933532168"/>
    <s v="Oct-2024"/>
    <s v="Q4-2024"/>
  </r>
  <r>
    <s v="TXN-100811"/>
    <x v="439"/>
    <x v="3"/>
    <s v="W-009"/>
    <x v="4"/>
    <s v="Sunscreen SPF50"/>
    <s v="Non-Member"/>
    <n v="7"/>
    <n v="26.48"/>
    <n v="5.1999999999999998E-2"/>
    <n v="8.68"/>
    <s v="Yes"/>
    <n v="175.72"/>
    <n v="114.96"/>
    <n v="0.65422262690644206"/>
    <s v="Jul-2024"/>
    <s v="Q3-2024"/>
  </r>
  <r>
    <s v="TXN-100812"/>
    <x v="113"/>
    <x v="3"/>
    <s v="W-014"/>
    <x v="0"/>
    <s v="Sparkling Water 12pk"/>
    <s v="Non-Member"/>
    <n v="1"/>
    <n v="8.92"/>
    <n v="4.8000000000000001E-2"/>
    <n v="6.15"/>
    <s v="No"/>
    <n v="8.49"/>
    <n v="2.34"/>
    <n v="0.27561837455830385"/>
    <s v="May-2025"/>
    <s v="Q2-2025"/>
  </r>
  <r>
    <s v="TXN-100813"/>
    <x v="172"/>
    <x v="0"/>
    <s v="N-001"/>
    <x v="3"/>
    <s v="LED Desk Lamp"/>
    <s v="Non-Member"/>
    <n v="1"/>
    <n v="19.05"/>
    <n v="3.9E-2"/>
    <n v="8.0399999999999991"/>
    <s v="No"/>
    <n v="18.309999999999999"/>
    <n v="10.27"/>
    <n v="0.56089568541780455"/>
    <s v="Oct-2024"/>
    <s v="Q4-2024"/>
  </r>
  <r>
    <s v="TXN-100814"/>
    <x v="440"/>
    <x v="1"/>
    <s v="S-012"/>
    <x v="0"/>
    <s v="Olive Oil 500ml"/>
    <s v="Non-Member"/>
    <n v="1"/>
    <n v="13.23"/>
    <n v="0.35399999999999998"/>
    <n v="7.43"/>
    <s v="No"/>
    <n v="8.5500000000000007"/>
    <n v="1.1200000000000001"/>
    <n v="0.13099415204678364"/>
    <s v="Jan-2025"/>
    <s v="Q1-2025"/>
  </r>
  <r>
    <s v="TXN-100815"/>
    <x v="175"/>
    <x v="0"/>
    <s v="N-004"/>
    <x v="3"/>
    <s v="Throw Pillow"/>
    <s v="Non-Member"/>
    <n v="1"/>
    <n v="64.73"/>
    <n v="1E-3"/>
    <n v="27.89"/>
    <s v="No"/>
    <n v="64.67"/>
    <n v="36.78"/>
    <n v="0.56873357043451367"/>
    <s v="Oct-2025"/>
    <s v="Q4-2025"/>
  </r>
  <r>
    <s v="TXN-100816"/>
    <x v="184"/>
    <x v="0"/>
    <s v="N-015"/>
    <x v="1"/>
    <s v="Men's T-Shirt"/>
    <s v="Member"/>
    <n v="7"/>
    <n v="64.23"/>
    <n v="7.1999999999999995E-2"/>
    <n v="30.63"/>
    <s v="No"/>
    <n v="417.24"/>
    <n v="202.83"/>
    <n v="0.48612309462180042"/>
    <s v="Jul-2025"/>
    <s v="Q3-2025"/>
  </r>
  <r>
    <s v="TXN-100817"/>
    <x v="228"/>
    <x v="2"/>
    <s v="E-007"/>
    <x v="1"/>
    <s v="Winter Jacket"/>
    <s v="Non-Member"/>
    <n v="4"/>
    <n v="45.37"/>
    <n v="7.5999999999999998E-2"/>
    <n v="18.39"/>
    <s v="No"/>
    <n v="167.69"/>
    <n v="94.13"/>
    <n v="0.56133341284513083"/>
    <s v="Aug-2025"/>
    <s v="Q3-2025"/>
  </r>
  <r>
    <s v="TXN-100818"/>
    <x v="126"/>
    <x v="2"/>
    <s v="E-012"/>
    <x v="0"/>
    <s v="Olive Oil 500ml"/>
    <s v="Member"/>
    <n v="5"/>
    <n v="4.3499999999999996"/>
    <n v="2.5000000000000001E-2"/>
    <n v="2.7"/>
    <s v="No"/>
    <n v="21.21"/>
    <n v="7.71"/>
    <n v="0.36350777934936351"/>
    <s v="Aug-2025"/>
    <s v="Q3-2025"/>
  </r>
  <r>
    <s v="TXN-100819"/>
    <x v="236"/>
    <x v="0"/>
    <s v="N-011"/>
    <x v="4"/>
    <s v="Perfume 50ml"/>
    <s v="Member"/>
    <n v="5"/>
    <n v="9.42"/>
    <n v="8.7999999999999995E-2"/>
    <n v="3.51"/>
    <s v="No"/>
    <n v="42.96"/>
    <n v="25.41"/>
    <n v="0.59148044692737434"/>
    <s v="Jun-2025"/>
    <s v="Q2-2025"/>
  </r>
  <r>
    <s v="TXN-100820"/>
    <x v="293"/>
    <x v="0"/>
    <s v="N-014"/>
    <x v="0"/>
    <s v="Olive Oil 500ml"/>
    <s v="Non-Member"/>
    <n v="3"/>
    <n v="5.92"/>
    <n v="0"/>
    <n v="3.51"/>
    <s v="Unknown"/>
    <n v="17.760000000000002"/>
    <n v="7.23"/>
    <n v="0.40709459459459457"/>
    <s v="Jun-2025"/>
    <s v="Q2-2025"/>
  </r>
  <r>
    <s v="TXN-100821"/>
    <x v="51"/>
    <x v="0"/>
    <s v="N-012"/>
    <x v="2"/>
    <s v="Wireless Earbuds"/>
    <s v="Member"/>
    <n v="1"/>
    <n v="228.22"/>
    <n v="0.11899999999999999"/>
    <n v="170.91"/>
    <s v="No"/>
    <n v="201.06"/>
    <n v="30.15"/>
    <n v="0.14995523724261414"/>
    <s v="Dec-2025"/>
    <s v="Q4-2025"/>
  </r>
  <r>
    <s v="TXN-100822"/>
    <x v="181"/>
    <x v="1"/>
    <s v="Unknown"/>
    <x v="0"/>
    <s v="Snack Box"/>
    <s v="Member"/>
    <n v="2"/>
    <n v="20.59"/>
    <n v="0.313"/>
    <n v="13.99"/>
    <s v="No"/>
    <n v="28.29"/>
    <n v="0.31"/>
    <n v="1.0957935666313185E-2"/>
    <s v="Nov-2025"/>
    <s v="Q4-2025"/>
  </r>
  <r>
    <s v="TXN-100823"/>
    <x v="320"/>
    <x v="0"/>
    <s v="N-003"/>
    <x v="3"/>
    <s v="Ceramic Mug Set"/>
    <s v="Member"/>
    <n v="1"/>
    <n v="77.010000000000005"/>
    <n v="0.12"/>
    <n v="35.65"/>
    <s v="No"/>
    <n v="67.77"/>
    <n v="32.119999999999997"/>
    <n v="0.4739560277408883"/>
    <s v="Apr-2025"/>
    <s v="Q2-2025"/>
  </r>
  <r>
    <s v="TXN-100824"/>
    <x v="270"/>
    <x v="3"/>
    <s v="W-004"/>
    <x v="0"/>
    <s v="Snack Box"/>
    <s v="Non-Member"/>
    <n v="1"/>
    <n v="19.16"/>
    <n v="0.185"/>
    <n v="11.53"/>
    <s v="No"/>
    <n v="15.62"/>
    <n v="4.09"/>
    <n v="0.26184379001280411"/>
    <s v="Dec-2024"/>
    <s v="Q4-2024"/>
  </r>
  <r>
    <s v="TXN-100825"/>
    <x v="286"/>
    <x v="0"/>
    <s v="N-001"/>
    <x v="2"/>
    <s v="Laptop Stand"/>
    <s v="Non-Member"/>
    <n v="4"/>
    <n v="155.96"/>
    <n v="0.05"/>
    <n v="112.52"/>
    <s v="No"/>
    <n v="592.65"/>
    <n v="142.57"/>
    <n v="0.24056357040411711"/>
    <s v="Jul-2025"/>
    <s v="Q3-2025"/>
  </r>
  <r>
    <s v="TXN-100826"/>
    <x v="441"/>
    <x v="1"/>
    <s v="S-007"/>
    <x v="0"/>
    <s v="Granola Pack"/>
    <s v="Member"/>
    <n v="6"/>
    <n v="6.19"/>
    <n v="0.14000000000000001"/>
    <n v="4.21"/>
    <s v="Yes"/>
    <n v="31.94"/>
    <n v="6.68"/>
    <n v="0.20914214151534125"/>
    <s v="Nov-2024"/>
    <s v="Q4-2024"/>
  </r>
  <r>
    <s v="TXN-100827"/>
    <x v="442"/>
    <x v="3"/>
    <s v="W-007"/>
    <x v="0"/>
    <s v="Sparkling Water 12pk"/>
    <s v="Non-Member"/>
    <n v="4"/>
    <n v="18.02"/>
    <n v="0.04"/>
    <n v="10.02"/>
    <s v="No"/>
    <n v="69.2"/>
    <n v="29.12"/>
    <n v="0.42080924855491331"/>
    <s v="Jan-2025"/>
    <s v="Q1-2025"/>
  </r>
  <r>
    <s v="TXN-100828"/>
    <x v="443"/>
    <x v="2"/>
    <s v="E-014"/>
    <x v="3"/>
    <s v="LED Desk Lamp"/>
    <s v="Member"/>
    <n v="4"/>
    <n v="36.799999999999997"/>
    <n v="0.03"/>
    <n v="14.35"/>
    <s v="No"/>
    <n v="142.78"/>
    <n v="85.38"/>
    <n v="0.59798291077181676"/>
    <s v="Jan-2025"/>
    <s v="Q1-2025"/>
  </r>
  <r>
    <s v="TXN-100829"/>
    <x v="289"/>
    <x v="3"/>
    <s v="W-008"/>
    <x v="0"/>
    <s v="Snack Box"/>
    <s v="Member"/>
    <n v="1"/>
    <n v="15.95"/>
    <n v="2.4E-2"/>
    <n v="9.24"/>
    <s v="No"/>
    <n v="15.57"/>
    <n v="6.33"/>
    <n v="0.40655105973025046"/>
    <s v="Dec-2024"/>
    <s v="Q4-2024"/>
  </r>
  <r>
    <s v="TXN-100830"/>
    <x v="98"/>
    <x v="1"/>
    <s v="S-006"/>
    <x v="3"/>
    <s v="Throw Pillow"/>
    <s v="Member"/>
    <n v="5"/>
    <n v="76.540000000000006"/>
    <n v="0"/>
    <n v="26.93"/>
    <s v="No"/>
    <n v="382.7"/>
    <n v="248.05"/>
    <n v="0.64815782597334737"/>
    <s v="Feb-2025"/>
    <s v="Q1-2025"/>
  </r>
  <r>
    <s v="TXN-100831"/>
    <x v="272"/>
    <x v="0"/>
    <s v="N-011"/>
    <x v="3"/>
    <s v="Ceramic Mug Set"/>
    <s v="Member"/>
    <n v="7"/>
    <n v="68.02"/>
    <n v="0.189"/>
    <n v="26.38"/>
    <s v="No"/>
    <n v="386.15"/>
    <n v="201.49"/>
    <n v="0.52179204972161086"/>
    <s v="Oct-2024"/>
    <s v="Q4-2024"/>
  </r>
  <r>
    <s v="TXN-100832"/>
    <x v="202"/>
    <x v="0"/>
    <s v="N-001"/>
    <x v="4"/>
    <s v="Shampoo 300ml"/>
    <s v="Non-Member"/>
    <n v="4"/>
    <n v="57.43"/>
    <n v="6.4000000000000001E-2"/>
    <n v="22.73"/>
    <s v="No"/>
    <n v="215.02"/>
    <n v="124.1"/>
    <n v="0.57715561343130861"/>
    <s v="Mar-2025"/>
    <s v="Q1-2025"/>
  </r>
  <r>
    <s v="TXN-100833"/>
    <x v="2"/>
    <x v="0"/>
    <s v="N-002"/>
    <x v="4"/>
    <s v="Shampoo 300ml"/>
    <s v="Non-Member"/>
    <n v="2"/>
    <n v="47.72"/>
    <n v="0.105"/>
    <n v="18.95"/>
    <s v="No"/>
    <n v="85.42"/>
    <n v="47.52"/>
    <n v="0.55630999765862799"/>
    <s v="Dec-2025"/>
    <s v="Q4-2025"/>
  </r>
  <r>
    <s v="TXN-100834"/>
    <x v="444"/>
    <x v="1"/>
    <s v="S-015"/>
    <x v="2"/>
    <s v="Wireless Earbuds"/>
    <s v="Non-Member"/>
    <n v="1"/>
    <n v="94.67"/>
    <n v="0.28599999999999998"/>
    <n v="62.23"/>
    <s v="No"/>
    <n v="67.59"/>
    <n v="5.36"/>
    <n v="7.9301671844947477E-2"/>
    <s v="Jul-2024"/>
    <s v="Q3-2024"/>
  </r>
  <r>
    <s v="TXN-100835"/>
    <x v="254"/>
    <x v="3"/>
    <s v="W-015"/>
    <x v="4"/>
    <s v="Sunscreen SPF50"/>
    <s v="Non-Member"/>
    <n v="2"/>
    <n v="44"/>
    <n v="0.08"/>
    <n v="17.61"/>
    <s v="No"/>
    <n v="80.959999999999994"/>
    <n v="45.74"/>
    <n v="0.56497035573122534"/>
    <s v="Sep-2024"/>
    <s v="Q3-2024"/>
  </r>
  <r>
    <s v="TXN-100836"/>
    <x v="222"/>
    <x v="2"/>
    <s v="E-003"/>
    <x v="0"/>
    <s v="Olive Oil 500ml"/>
    <s v="Member"/>
    <n v="6"/>
    <n v="20.100000000000001"/>
    <n v="9.7000000000000003E-2"/>
    <n v="12.21"/>
    <s v="No"/>
    <n v="108.9"/>
    <n v="35.64"/>
    <n v="0.32727272727272727"/>
    <s v="Mar-2025"/>
    <s v="Q1-2025"/>
  </r>
  <r>
    <s v="TXN-100837"/>
    <x v="47"/>
    <x v="0"/>
    <s v="N-005"/>
    <x v="4"/>
    <s v="Lipstick"/>
    <s v="Non-Member"/>
    <n v="5"/>
    <n v="34.21"/>
    <n v="8.2000000000000003E-2"/>
    <n v="5.35"/>
    <s v="No"/>
    <n v="157.02000000000001"/>
    <n v="130.27000000000001"/>
    <n v="0.82963953636479426"/>
    <s v="Oct-2024"/>
    <s v="Q4-2024"/>
  </r>
  <r>
    <s v="TXN-100838"/>
    <x v="1"/>
    <x v="1"/>
    <s v="S-010"/>
    <x v="1"/>
    <s v="Running Shoes"/>
    <s v="Member"/>
    <n v="2"/>
    <n v="26.39"/>
    <n v="0.28899999999999998"/>
    <n v="12.7"/>
    <s v="Yes"/>
    <n v="37.53"/>
    <n v="12.13"/>
    <n v="0.32320810018651747"/>
    <s v="May-2025"/>
    <s v="Q2-2025"/>
  </r>
  <r>
    <s v="TXN-100839"/>
    <x v="151"/>
    <x v="0"/>
    <s v="N-015"/>
    <x v="3"/>
    <s v="LED Desk Lamp"/>
    <s v="Non-Member"/>
    <n v="1"/>
    <n v="18.260000000000002"/>
    <n v="0.16500000000000001"/>
    <n v="6.59"/>
    <s v="No"/>
    <n v="15.25"/>
    <n v="8.66"/>
    <n v="0.56786885245901642"/>
    <s v="Oct-2024"/>
    <s v="Q4-2024"/>
  </r>
  <r>
    <s v="TXN-100840"/>
    <x v="287"/>
    <x v="2"/>
    <s v="E-013"/>
    <x v="1"/>
    <s v="Running Shoes"/>
    <s v="Unknown"/>
    <n v="8"/>
    <n v="30.63"/>
    <n v="0.157"/>
    <n v="15.19"/>
    <s v="No"/>
    <n v="206.57"/>
    <n v="85.05"/>
    <n v="0.41172483903761437"/>
    <s v="Sep-2025"/>
    <s v="Q3-2025"/>
  </r>
  <r>
    <s v="TXN-100841"/>
    <x v="342"/>
    <x v="3"/>
    <s v="W-005"/>
    <x v="2"/>
    <s v="Smart Watch"/>
    <s v="Member"/>
    <n v="2"/>
    <n v="273.77"/>
    <n v="9.2999999999999999E-2"/>
    <n v="201.55"/>
    <s v="No"/>
    <n v="496.62"/>
    <n v="93.52"/>
    <n v="0.18831299585195924"/>
    <s v="May-2025"/>
    <s v="Q2-2025"/>
  </r>
  <r>
    <s v="TXN-100842"/>
    <x v="193"/>
    <x v="3"/>
    <s v="W-008"/>
    <x v="1"/>
    <s v="Men's T-Shirt"/>
    <s v="Unknown"/>
    <n v="1"/>
    <n v="71.709999999999994"/>
    <n v="2.3E-2"/>
    <n v="28.72"/>
    <s v="Yes"/>
    <n v="70.06"/>
    <n v="41.34"/>
    <n v="0.59006565800742228"/>
    <s v="Apr-2025"/>
    <s v="Q2-2025"/>
  </r>
  <r>
    <s v="TXN-100843"/>
    <x v="240"/>
    <x v="3"/>
    <s v="W-002"/>
    <x v="3"/>
    <s v="LED Desk Lamp"/>
    <s v="Member"/>
    <n v="1"/>
    <n v="36.68"/>
    <n v="5.0999999999999997E-2"/>
    <n v="14.5"/>
    <s v="No"/>
    <n v="34.81"/>
    <n v="20.309999999999999"/>
    <n v="0.58345303073829347"/>
    <s v="Mar-2025"/>
    <s v="Q1-2025"/>
  </r>
  <r>
    <s v="TXN-100844"/>
    <x v="60"/>
    <x v="0"/>
    <s v="N-006"/>
    <x v="3"/>
    <s v="LED Desk Lamp"/>
    <s v="Non-Member"/>
    <n v="6"/>
    <n v="16.440000000000001"/>
    <n v="0.107"/>
    <n v="6.89"/>
    <s v="No"/>
    <n v="88.09"/>
    <n v="46.75"/>
    <n v="0.53070723124077646"/>
    <s v="Sep-2025"/>
    <s v="Q3-2025"/>
  </r>
  <r>
    <s v="TXN-100845"/>
    <x v="445"/>
    <x v="1"/>
    <s v="S-003"/>
    <x v="3"/>
    <s v="Bath Towel Set"/>
    <s v="Member"/>
    <n v="1"/>
    <n v="62.86"/>
    <n v="0.28599999999999998"/>
    <n v="24.82"/>
    <s v="No"/>
    <n v="44.88"/>
    <n v="20.059999999999999"/>
    <n v="0.44696969696969691"/>
    <s v="Sep-2024"/>
    <s v="Q3-2024"/>
  </r>
  <r>
    <s v="TXN-100846"/>
    <x v="289"/>
    <x v="0"/>
    <s v="N-011"/>
    <x v="0"/>
    <s v="Granola Pack"/>
    <s v="Member"/>
    <n v="3"/>
    <n v="16.920000000000002"/>
    <n v="0.157"/>
    <n v="11.17"/>
    <s v="No"/>
    <n v="42.79"/>
    <n v="9.2799999999999994"/>
    <n v="0.21687310119186726"/>
    <s v="Dec-2024"/>
    <s v="Q4-2024"/>
  </r>
  <r>
    <s v="TXN-100847"/>
    <x v="44"/>
    <x v="1"/>
    <s v="S-001"/>
    <x v="0"/>
    <s v="Sparkling Water 12pk"/>
    <s v="Non-Member"/>
    <n v="1"/>
    <n v="8.25"/>
    <n v="0.36899999999999999"/>
    <n v="5.0199999999999996"/>
    <s v="No"/>
    <n v="5.21"/>
    <n v="0.19"/>
    <n v="3.6468330134357005E-2"/>
    <s v="May-2025"/>
    <s v="Q2-2025"/>
  </r>
  <r>
    <s v="TXN-100848"/>
    <x v="172"/>
    <x v="2"/>
    <s v="E-008"/>
    <x v="3"/>
    <s v="Bath Towel Set"/>
    <s v="Member"/>
    <n v="2"/>
    <n v="87.33"/>
    <n v="5.6000000000000001E-2"/>
    <n v="30.78"/>
    <s v="No"/>
    <n v="164.88"/>
    <n v="103.32"/>
    <n v="0.6266375545851528"/>
    <s v="Oct-2024"/>
    <s v="Q4-2024"/>
  </r>
  <r>
    <s v="TXN-100849"/>
    <x v="446"/>
    <x v="2"/>
    <s v="E-013"/>
    <x v="0"/>
    <s v="Granola Pack"/>
    <s v="Non-Member"/>
    <n v="5"/>
    <n v="5.6"/>
    <n v="8.3000000000000004E-2"/>
    <n v="3.76"/>
    <s v="Unknown"/>
    <n v="25.68"/>
    <n v="6.88"/>
    <n v="0.26791277258566976"/>
    <s v="Apr-2025"/>
    <s v="Q2-2025"/>
  </r>
  <r>
    <s v="TXN-100850"/>
    <x v="226"/>
    <x v="3"/>
    <s v="W-011"/>
    <x v="4"/>
    <s v="Perfume 50ml"/>
    <s v="Non-Member"/>
    <n v="1"/>
    <n v="15.75"/>
    <n v="4.1000000000000002E-2"/>
    <n v="6.09"/>
    <s v="Yes"/>
    <n v="15.1"/>
    <n v="9.01"/>
    <n v="0.59668874172185427"/>
    <s v="Jun-2024"/>
    <s v="Q2-2024"/>
  </r>
  <r>
    <s v="TXN-100851"/>
    <x v="239"/>
    <x v="0"/>
    <s v="N-012"/>
    <x v="2"/>
    <s v="Bluetooth Speaker"/>
    <s v="Member"/>
    <n v="4"/>
    <n v="154.59"/>
    <n v="7.1999999999999995E-2"/>
    <n v="121.77"/>
    <s v="No"/>
    <n v="573.84"/>
    <n v="86.76"/>
    <n v="0.15119196988707653"/>
    <s v="Aug-2024"/>
    <s v="Q3-2024"/>
  </r>
  <r>
    <s v="TXN-100852"/>
    <x v="447"/>
    <x v="1"/>
    <s v="Unknown"/>
    <x v="2"/>
    <s v="Bluetooth Speaker"/>
    <s v="Member"/>
    <n v="6"/>
    <n v="273.77999999999997"/>
    <n v="0.34599999999999997"/>
    <n v="211.66"/>
    <s v="No"/>
    <n v="1074.31"/>
    <n v="-195.65"/>
    <n v="-0.18211689363405351"/>
    <s v="Oct-2024"/>
    <s v="Q4-2024"/>
  </r>
  <r>
    <s v="TXN-100853"/>
    <x v="100"/>
    <x v="1"/>
    <s v="S-014"/>
    <x v="3"/>
    <s v="Throw Pillow"/>
    <s v="Non-Member"/>
    <n v="4"/>
    <n v="19.13"/>
    <n v="0.189"/>
    <n v="8.4"/>
    <s v="No"/>
    <n v="62.06"/>
    <n v="28.46"/>
    <n v="0.45858846277795684"/>
    <s v="Feb-2025"/>
    <s v="Q1-2025"/>
  </r>
  <r>
    <s v="TXN-100854"/>
    <x v="323"/>
    <x v="0"/>
    <s v="N-013"/>
    <x v="2"/>
    <s v="Smart Watch"/>
    <s v="Non-Member"/>
    <n v="1"/>
    <n v="248.17"/>
    <n v="0.128"/>
    <n v="197.87"/>
    <s v="No"/>
    <n v="216.4"/>
    <n v="18.53"/>
    <n v="8.562846580406655E-2"/>
    <s v="Sep-2024"/>
    <s v="Q3-2024"/>
  </r>
  <r>
    <s v="TXN-100855"/>
    <x v="91"/>
    <x v="2"/>
    <s v="E-002"/>
    <x v="4"/>
    <s v="Perfume 50ml"/>
    <s v="Non-Member"/>
    <n v="1"/>
    <n v="36.39"/>
    <n v="7.9000000000000001E-2"/>
    <n v="12.67"/>
    <s v="No"/>
    <n v="33.520000000000003"/>
    <n v="20.85"/>
    <n v="0.62201670644391405"/>
    <s v="Mar-2025"/>
    <s v="Q1-2025"/>
  </r>
  <r>
    <s v="TXN-100856"/>
    <x v="448"/>
    <x v="1"/>
    <s v="S-013"/>
    <x v="2"/>
    <s v="Wireless Earbuds"/>
    <s v="Member"/>
    <n v="1"/>
    <n v="117.26"/>
    <n v="3.0000000000000001E-3"/>
    <n v="78.34"/>
    <s v="No"/>
    <n v="116.91"/>
    <n v="38.57"/>
    <n v="0.32991189804122828"/>
    <s v="Mar-2025"/>
    <s v="Q1-2025"/>
  </r>
  <r>
    <s v="TXN-100857"/>
    <x v="245"/>
    <x v="3"/>
    <s v="W-003"/>
    <x v="0"/>
    <s v="Sparkling Water 12pk"/>
    <s v="Non-Member"/>
    <n v="2"/>
    <n v="6.63"/>
    <n v="5.1999999999999998E-2"/>
    <n v="3.89"/>
    <s v="No"/>
    <n v="12.57"/>
    <n v="4.79"/>
    <n v="0.38106603023070801"/>
    <s v="May-2025"/>
    <s v="Q2-2025"/>
  </r>
  <r>
    <s v="TXN-100858"/>
    <x v="449"/>
    <x v="1"/>
    <s v="S-002"/>
    <x v="0"/>
    <s v="Sparkling Water 12pk"/>
    <s v="Non-Member"/>
    <n v="10"/>
    <n v="14"/>
    <n v="0.188"/>
    <n v="6.47"/>
    <s v="Yes"/>
    <n v="113.68"/>
    <n v="48.98"/>
    <n v="0.43085855031667836"/>
    <s v="Mar-2024"/>
    <s v="Q1-2024"/>
  </r>
  <r>
    <s v="TXN-100859"/>
    <x v="188"/>
    <x v="0"/>
    <s v="N-001"/>
    <x v="2"/>
    <s v="Bluetooth Speaker"/>
    <s v="Non-Member"/>
    <n v="4"/>
    <n v="188.28"/>
    <n v="5.6000000000000001E-2"/>
    <n v="130.4"/>
    <s v="No"/>
    <n v="710.95"/>
    <n v="189.35"/>
    <n v="0.2663337787467473"/>
    <s v="Nov-2024"/>
    <s v="Q4-2024"/>
  </r>
  <r>
    <s v="TXN-100860"/>
    <x v="316"/>
    <x v="3"/>
    <s v="W-012"/>
    <x v="2"/>
    <s v="Wireless Earbuds"/>
    <s v="Member"/>
    <n v="1"/>
    <n v="200.95"/>
    <n v="0.14000000000000001"/>
    <n v="146.38"/>
    <s v="No"/>
    <n v="172.82"/>
    <n v="26.44"/>
    <n v="0.15299155190371486"/>
    <s v="Aug-2024"/>
    <s v="Q3-2024"/>
  </r>
  <r>
    <s v="TXN-100861"/>
    <x v="450"/>
    <x v="1"/>
    <s v="S-010"/>
    <x v="0"/>
    <s v="Sparkling Water 12pk"/>
    <s v="Non-Member"/>
    <n v="2"/>
    <n v="6.96"/>
    <n v="0.28599999999999998"/>
    <n v="4.3499999999999996"/>
    <s v="Yes"/>
    <n v="9.94"/>
    <n v="1.24"/>
    <n v="0.12474849094567406"/>
    <s v="Jan-2025"/>
    <s v="Q1-2025"/>
  </r>
  <r>
    <s v="TXN-100862"/>
    <x v="249"/>
    <x v="2"/>
    <s v="Unknown"/>
    <x v="3"/>
    <s v="Storage Bin"/>
    <s v="Member"/>
    <n v="2"/>
    <n v="19.399999999999999"/>
    <n v="6.9000000000000006E-2"/>
    <n v="8.33"/>
    <s v="No"/>
    <n v="36.119999999999997"/>
    <n v="19.46"/>
    <n v="0.53875968992248069"/>
    <s v="Nov-2024"/>
    <s v="Q4-2024"/>
  </r>
  <r>
    <s v="TXN-100863"/>
    <x v="451"/>
    <x v="2"/>
    <s v="E-014"/>
    <x v="0"/>
    <s v="Sparkling Water 12pk"/>
    <s v="Non-Member"/>
    <n v="4"/>
    <n v="14.17"/>
    <n v="0.14699999999999999"/>
    <n v="8.7799999999999994"/>
    <s v="No"/>
    <n v="48.35"/>
    <n v="13.23"/>
    <n v="0.2736297828335057"/>
    <s v="Oct-2025"/>
    <s v="Q4-2025"/>
  </r>
  <r>
    <s v="TXN-100864"/>
    <x v="452"/>
    <x v="1"/>
    <s v="S-005"/>
    <x v="2"/>
    <s v="Bluetooth Speaker"/>
    <s v="Non-Member"/>
    <n v="4"/>
    <n v="244.07"/>
    <n v="8.4000000000000005E-2"/>
    <n v="183.73"/>
    <s v="No"/>
    <n v="894.27"/>
    <n v="159.35"/>
    <n v="0.17819003209321568"/>
    <s v="Sep-2025"/>
    <s v="Q3-2025"/>
  </r>
  <r>
    <s v="TXN-100865"/>
    <x v="183"/>
    <x v="3"/>
    <s v="W-008"/>
    <x v="2"/>
    <s v="Bluetooth Speaker"/>
    <s v="Member"/>
    <n v="4"/>
    <n v="39.86"/>
    <n v="0.14899999999999999"/>
    <n v="28.09"/>
    <s v="No"/>
    <n v="135.68"/>
    <n v="23.32"/>
    <n v="0.171875"/>
    <s v="Sep-2024"/>
    <s v="Q3-2024"/>
  </r>
  <r>
    <s v="TXN-100866"/>
    <x v="121"/>
    <x v="2"/>
    <s v="E-006"/>
    <x v="3"/>
    <s v="Bath Towel Set"/>
    <s v="Non-Member"/>
    <n v="2"/>
    <n v="13.47"/>
    <n v="7.1999999999999995E-2"/>
    <n v="6.21"/>
    <s v="No"/>
    <n v="25"/>
    <n v="12.58"/>
    <n v="0.50319999999999998"/>
    <s v="Apr-2025"/>
    <s v="Q2-2025"/>
  </r>
  <r>
    <s v="TXN-100867"/>
    <x v="68"/>
    <x v="1"/>
    <s v="S-003"/>
    <x v="0"/>
    <s v="Granola Pack"/>
    <s v="Member"/>
    <n v="3"/>
    <n v="14.33"/>
    <n v="0.29699999999999999"/>
    <n v="8.0299999999999994"/>
    <s v="No"/>
    <n v="30.22"/>
    <n v="6.13"/>
    <n v="0.2028457974851092"/>
    <s v="Aug-2025"/>
    <s v="Q3-2025"/>
  </r>
  <r>
    <s v="TXN-100868"/>
    <x v="453"/>
    <x v="3"/>
    <s v="W-010"/>
    <x v="3"/>
    <s v="Bath Towel Set"/>
    <s v="Member"/>
    <n v="5"/>
    <n v="51.53"/>
    <n v="0.06"/>
    <n v="11.69"/>
    <s v="No"/>
    <n v="242.19"/>
    <n v="183.74"/>
    <n v="0.75866055576200508"/>
    <s v="Jul-2025"/>
    <s v="Q3-2025"/>
  </r>
  <r>
    <s v="TXN-100869"/>
    <x v="246"/>
    <x v="0"/>
    <s v="N-006"/>
    <x v="1"/>
    <s v="Women's Jeans"/>
    <s v="Member"/>
    <n v="2"/>
    <n v="106.34"/>
    <n v="0.02"/>
    <n v="48.53"/>
    <s v="No"/>
    <n v="208.43"/>
    <n v="111.37"/>
    <n v="0.53432807177469654"/>
    <s v="Nov-2024"/>
    <s v="Q4-2024"/>
  </r>
  <r>
    <s v="TXN-100870"/>
    <x v="349"/>
    <x v="3"/>
    <s v="Unknown"/>
    <x v="3"/>
    <s v="Bath Towel Set"/>
    <s v="Member"/>
    <n v="7"/>
    <n v="84.23"/>
    <n v="2.8000000000000001E-2"/>
    <n v="35.229999999999997"/>
    <s v="No"/>
    <n v="573.1"/>
    <n v="326.49"/>
    <n v="0.5696911533763741"/>
    <s v="Nov-2024"/>
    <s v="Q4-2024"/>
  </r>
  <r>
    <s v="TXN-100871"/>
    <x v="453"/>
    <x v="1"/>
    <s v="S-008"/>
    <x v="0"/>
    <s v="Olive Oil 500ml"/>
    <s v="Member"/>
    <n v="8"/>
    <n v="24.46"/>
    <n v="0.125"/>
    <n v="14.19"/>
    <s v="No"/>
    <n v="171.22"/>
    <n v="57.7"/>
    <n v="0.33699334189931085"/>
    <s v="Jul-2025"/>
    <s v="Q3-2025"/>
  </r>
  <r>
    <s v="TXN-100872"/>
    <x v="171"/>
    <x v="0"/>
    <s v="N-005"/>
    <x v="2"/>
    <s v="Laptop Stand"/>
    <s v="Member"/>
    <n v="2"/>
    <n v="151.11000000000001"/>
    <n v="0.128"/>
    <n v="102.1"/>
    <s v="No"/>
    <n v="263.54000000000002"/>
    <n v="59.34"/>
    <n v="0.22516506033239736"/>
    <s v="Aug-2025"/>
    <s v="Q3-2025"/>
  </r>
  <r>
    <s v="TXN-100873"/>
    <x v="119"/>
    <x v="2"/>
    <s v="E-010"/>
    <x v="2"/>
    <s v="Power Bank"/>
    <s v="Non-Member"/>
    <n v="3"/>
    <n v="274.02999999999997"/>
    <n v="8.1000000000000003E-2"/>
    <n v="201.88"/>
    <s v="No"/>
    <n v="755.5"/>
    <n v="149.86000000000001"/>
    <n v="0.19835870284579751"/>
    <s v="Mar-2025"/>
    <s v="Q1-2025"/>
  </r>
  <r>
    <s v="TXN-100874"/>
    <x v="454"/>
    <x v="1"/>
    <s v="S-002"/>
    <x v="3"/>
    <s v="Storage Bin"/>
    <s v="Non-Member"/>
    <n v="13"/>
    <n v="49.14"/>
    <n v="0.17799999999999999"/>
    <n v="24.54"/>
    <s v="Unknown"/>
    <n v="525.11"/>
    <n v="206.09"/>
    <n v="0.39247014911161471"/>
    <s v="Jun-2024"/>
    <s v="Q2-2024"/>
  </r>
  <r>
    <s v="TXN-100875"/>
    <x v="377"/>
    <x v="3"/>
    <s v="Unknown"/>
    <x v="2"/>
    <s v="Laptop Stand"/>
    <s v="Member"/>
    <n v="2"/>
    <n v="227.45"/>
    <n v="8.9999999999999993E-3"/>
    <n v="156.26"/>
    <s v="No"/>
    <n v="450.81"/>
    <n v="138.29"/>
    <n v="0.30675894501009293"/>
    <s v="Aug-2025"/>
    <s v="Q3-2025"/>
  </r>
  <r>
    <s v="TXN-100876"/>
    <x v="269"/>
    <x v="1"/>
    <s v="S-015"/>
    <x v="4"/>
    <s v="Shampoo 300ml"/>
    <s v="Unknown"/>
    <n v="2"/>
    <n v="55.52"/>
    <n v="0.19700000000000001"/>
    <n v="24.14"/>
    <s v="Yes"/>
    <n v="89.17"/>
    <n v="40.89"/>
    <n v="0.45856229673657062"/>
    <s v="Aug-2025"/>
    <s v="Q3-2025"/>
  </r>
  <r>
    <s v="TXN-100877"/>
    <x v="455"/>
    <x v="0"/>
    <s v="N-001"/>
    <x v="4"/>
    <s v="Perfume 50ml"/>
    <s v="Member"/>
    <n v="1"/>
    <n v="9.75"/>
    <n v="7.3999999999999996E-2"/>
    <n v="3.7"/>
    <s v="Yes"/>
    <n v="9.0299999999999994"/>
    <n v="5.33"/>
    <n v="0.59025470653377632"/>
    <s v="Aug-2025"/>
    <s v="Q3-2025"/>
  </r>
  <r>
    <s v="TXN-100878"/>
    <x v="319"/>
    <x v="0"/>
    <s v="N-008"/>
    <x v="3"/>
    <s v="Throw Pillow"/>
    <s v="Non-Member"/>
    <n v="2"/>
    <n v="54.68"/>
    <n v="0.14399999999999999"/>
    <n v="19.239999999999998"/>
    <s v="No"/>
    <n v="93.61"/>
    <n v="55.13"/>
    <n v="0.58893280632411071"/>
    <s v="Apr-2025"/>
    <s v="Q2-2025"/>
  </r>
  <r>
    <s v="TXN-100879"/>
    <x v="353"/>
    <x v="1"/>
    <s v="S-003"/>
    <x v="1"/>
    <s v="Women's Jeans"/>
    <s v="Member"/>
    <n v="1"/>
    <n v="70.72"/>
    <n v="0.20100000000000001"/>
    <n v="11.58"/>
    <s v="No"/>
    <n v="56.51"/>
    <n v="44.93"/>
    <n v="0.79508051672270397"/>
    <s v="Dec-2025"/>
    <s v="Q4-2025"/>
  </r>
  <r>
    <s v="TXN-100880"/>
    <x v="446"/>
    <x v="3"/>
    <s v="W-014"/>
    <x v="3"/>
    <s v="Storage Bin"/>
    <s v="Non-Member"/>
    <n v="2"/>
    <n v="11.95"/>
    <n v="0.114"/>
    <n v="5"/>
    <s v="No"/>
    <n v="21.18"/>
    <n v="11.18"/>
    <n v="0.52785646836638334"/>
    <s v="Apr-2025"/>
    <s v="Q2-2025"/>
  </r>
  <r>
    <s v="TXN-100881"/>
    <x v="456"/>
    <x v="3"/>
    <s v="W-003"/>
    <x v="0"/>
    <s v="Olive Oil 500ml"/>
    <s v="Non-Member"/>
    <n v="2"/>
    <n v="18.489999999999998"/>
    <n v="7.0999999999999994E-2"/>
    <n v="10.17"/>
    <s v="No"/>
    <n v="34.35"/>
    <n v="14.01"/>
    <n v="0.4078602620087336"/>
    <s v="Dec-2025"/>
    <s v="Q4-2025"/>
  </r>
  <r>
    <s v="TXN-100882"/>
    <x v="323"/>
    <x v="3"/>
    <s v="W-015"/>
    <x v="0"/>
    <s v="Sparkling Water 12pk"/>
    <s v="Member"/>
    <n v="6"/>
    <n v="3.72"/>
    <n v="8.4000000000000005E-2"/>
    <n v="2.2799999999999998"/>
    <s v="No"/>
    <n v="20.45"/>
    <n v="6.77"/>
    <n v="0.3310513447432763"/>
    <s v="Sep-2024"/>
    <s v="Q3-2024"/>
  </r>
  <r>
    <s v="TXN-100883"/>
    <x v="457"/>
    <x v="1"/>
    <s v="S-013"/>
    <x v="0"/>
    <s v="Sparkling Water 12pk"/>
    <s v="Member"/>
    <n v="3"/>
    <n v="22.38"/>
    <n v="0.218"/>
    <n v="14.78"/>
    <s v="No"/>
    <n v="52.5"/>
    <n v="8.16"/>
    <n v="0.15542857142857144"/>
    <s v="Oct-2025"/>
    <s v="Q4-2025"/>
  </r>
  <r>
    <s v="TXN-100884"/>
    <x v="360"/>
    <x v="2"/>
    <s v="E-015"/>
    <x v="2"/>
    <s v="Laptop Stand"/>
    <s v="Member"/>
    <n v="1"/>
    <n v="125.54"/>
    <n v="4.7E-2"/>
    <n v="93.26"/>
    <s v="No"/>
    <n v="119.64"/>
    <n v="26.38"/>
    <n v="0.22049481778669341"/>
    <s v="Aug-2024"/>
    <s v="Q3-2024"/>
  </r>
  <r>
    <s v="TXN-100885"/>
    <x v="235"/>
    <x v="1"/>
    <s v="S-011"/>
    <x v="3"/>
    <s v="Throw Pillow"/>
    <s v="Member"/>
    <n v="4"/>
    <n v="54.86"/>
    <n v="0.155"/>
    <n v="25.57"/>
    <s v="Yes"/>
    <n v="185.43"/>
    <n v="83.15"/>
    <n v="0.44841719247155259"/>
    <s v="Oct-2025"/>
    <s v="Q4-2025"/>
  </r>
  <r>
    <s v="TXN-100886"/>
    <x v="349"/>
    <x v="2"/>
    <s v="E-004"/>
    <x v="3"/>
    <s v="Bath Towel Set"/>
    <s v="Non-Member"/>
    <n v="4"/>
    <n v="70.180000000000007"/>
    <n v="9.5000000000000001E-2"/>
    <n v="33.729999999999997"/>
    <s v="No"/>
    <n v="254.05"/>
    <n v="119.13"/>
    <n v="0.4689234402676638"/>
    <s v="Nov-2024"/>
    <s v="Q4-2024"/>
  </r>
  <r>
    <s v="TXN-100887"/>
    <x v="393"/>
    <x v="1"/>
    <s v="S-006"/>
    <x v="1"/>
    <s v="Winter Jacket"/>
    <s v="Member"/>
    <n v="4"/>
    <n v="67.87"/>
    <n v="0.16600000000000001"/>
    <n v="31.45"/>
    <s v="No"/>
    <n v="226.41"/>
    <n v="100.61"/>
    <n v="0.44437083167704605"/>
    <s v="Jun-2025"/>
    <s v="Q2-2025"/>
  </r>
  <r>
    <s v="TXN-100888"/>
    <x v="242"/>
    <x v="2"/>
    <s v="E-006"/>
    <x v="3"/>
    <s v="Storage Bin"/>
    <s v="Non-Member"/>
    <n v="7"/>
    <n v="52.13"/>
    <n v="8.6999999999999994E-2"/>
    <n v="19.21"/>
    <s v="No"/>
    <n v="333.16"/>
    <n v="198.69"/>
    <n v="0.59638011766118382"/>
    <s v="Jul-2025"/>
    <s v="Q3-2025"/>
  </r>
  <r>
    <s v="TXN-100889"/>
    <x v="47"/>
    <x v="2"/>
    <s v="E-008"/>
    <x v="0"/>
    <s v="Organic Coffee 12oz"/>
    <s v="Member"/>
    <n v="8"/>
    <n v="7.14"/>
    <n v="5.7000000000000002E-2"/>
    <n v="4.87"/>
    <s v="No"/>
    <n v="53.86"/>
    <n v="14.9"/>
    <n v="0.27664314890456743"/>
    <s v="Oct-2024"/>
    <s v="Q4-2024"/>
  </r>
  <r>
    <s v="TXN-100890"/>
    <x v="214"/>
    <x v="3"/>
    <s v="W-015"/>
    <x v="2"/>
    <s v="Bluetooth Speaker"/>
    <s v="Member"/>
    <n v="2"/>
    <n v="100.88"/>
    <n v="0.105"/>
    <n v="76.12"/>
    <s v="No"/>
    <n v="180.58"/>
    <n v="28.34"/>
    <n v="0.1569387529072987"/>
    <s v="Dec-2024"/>
    <s v="Q4-2024"/>
  </r>
  <r>
    <s v="TXN-100891"/>
    <x v="458"/>
    <x v="1"/>
    <s v="S-009"/>
    <x v="4"/>
    <s v="Face Moisturizer"/>
    <s v="Member"/>
    <n v="7"/>
    <n v="58.42"/>
    <n v="0"/>
    <n v="22.27"/>
    <s v="No"/>
    <n v="408.94"/>
    <n v="253.05"/>
    <n v="0.61879493324204038"/>
    <s v="Nov-2025"/>
    <s v="Q4-2025"/>
  </r>
  <r>
    <s v="TXN-100892"/>
    <x v="314"/>
    <x v="2"/>
    <s v="E-007"/>
    <x v="3"/>
    <s v="Throw Pillow"/>
    <s v="Member"/>
    <n v="1"/>
    <n v="15.04"/>
    <n v="4.9000000000000002E-2"/>
    <n v="7.23"/>
    <s v="Unknown"/>
    <n v="14.3"/>
    <n v="7.07"/>
    <n v="0.4944055944055944"/>
    <s v="Dec-2024"/>
    <s v="Q4-2024"/>
  </r>
  <r>
    <s v="TXN-100893"/>
    <x v="459"/>
    <x v="2"/>
    <s v="E-007"/>
    <x v="3"/>
    <s v="LED Desk Lamp"/>
    <s v="Member"/>
    <n v="2"/>
    <n v="48.89"/>
    <n v="1.7000000000000001E-2"/>
    <n v="21.99"/>
    <s v="No"/>
    <n v="96.12"/>
    <n v="52.14"/>
    <n v="0.54244694132334581"/>
    <s v="May-2024"/>
    <s v="Q2-2024"/>
  </r>
  <r>
    <s v="TXN-100894"/>
    <x v="189"/>
    <x v="3"/>
    <s v="W-008"/>
    <x v="1"/>
    <s v="Women's Jeans"/>
    <s v="Non-Member"/>
    <n v="1"/>
    <n v="109.32"/>
    <n v="5.6000000000000001E-2"/>
    <n v="48.75"/>
    <s v="No"/>
    <n v="103.2"/>
    <n v="54.45"/>
    <n v="0.52761627906976749"/>
    <s v="Jun-2024"/>
    <s v="Q2-2024"/>
  </r>
  <r>
    <s v="TXN-100895"/>
    <x v="63"/>
    <x v="1"/>
    <s v="S-008"/>
    <x v="1"/>
    <s v="Winter Jacket"/>
    <s v="Member"/>
    <n v="1"/>
    <n v="95.82"/>
    <n v="0.26900000000000002"/>
    <n v="39.01"/>
    <s v="No"/>
    <n v="70.040000000000006"/>
    <n v="31.03"/>
    <n v="0.44303255282695603"/>
    <s v="Jun-2025"/>
    <s v="Q2-2025"/>
  </r>
  <r>
    <s v="TXN-100896"/>
    <x v="164"/>
    <x v="3"/>
    <s v="W-003"/>
    <x v="0"/>
    <s v="Snack Box"/>
    <s v="Non-Member"/>
    <n v="5"/>
    <n v="18.66"/>
    <n v="0"/>
    <n v="11.06"/>
    <s v="No"/>
    <n v="93.3"/>
    <n v="38"/>
    <n v="0.40728831725616294"/>
    <s v="Jan-2025"/>
    <s v="Q1-2025"/>
  </r>
  <r>
    <s v="TXN-100897"/>
    <x v="74"/>
    <x v="1"/>
    <s v="S-003"/>
    <x v="1"/>
    <s v="Men's T-Shirt"/>
    <s v="Member"/>
    <n v="4"/>
    <n v="119.35"/>
    <n v="0.32600000000000001"/>
    <n v="58.03"/>
    <s v="No"/>
    <n v="321.77"/>
    <n v="89.65"/>
    <n v="0.27861515989682073"/>
    <s v="Aug-2024"/>
    <s v="Q3-2024"/>
  </r>
  <r>
    <s v="TXN-100898"/>
    <x v="105"/>
    <x v="2"/>
    <s v="E-003"/>
    <x v="2"/>
    <s v="Bluetooth Speaker"/>
    <s v="Member"/>
    <n v="6"/>
    <n v="208.03"/>
    <n v="0.13900000000000001"/>
    <n v="165.74"/>
    <s v="No"/>
    <n v="1074.68"/>
    <n v="80.239999999999995"/>
    <n v="7.4664086053522899E-2"/>
    <s v="Apr-2025"/>
    <s v="Q2-2025"/>
  </r>
  <r>
    <s v="TXN-100899"/>
    <x v="282"/>
    <x v="3"/>
    <s v="W-009"/>
    <x v="4"/>
    <s v="Perfume 50ml"/>
    <s v="Member"/>
    <n v="7"/>
    <n v="55.86"/>
    <n v="6.7000000000000004E-2"/>
    <n v="20.149999999999999"/>
    <s v="No"/>
    <n v="364.82"/>
    <n v="223.77"/>
    <n v="0.61337097746834057"/>
    <s v="Nov-2025"/>
    <s v="Q4-2025"/>
  </r>
  <r>
    <s v="TXN-100900"/>
    <x v="460"/>
    <x v="1"/>
    <s v="S-008"/>
    <x v="4"/>
    <s v="Shampoo 300ml"/>
    <s v="Non-Member"/>
    <n v="1"/>
    <n v="8.2200000000000006"/>
    <n v="0.33400000000000002"/>
    <n v="3.38"/>
    <s v="No"/>
    <n v="5.47"/>
    <n v="2.09"/>
    <n v="0.38208409506398539"/>
    <s v="Jun-2025"/>
    <s v="Q2-2025"/>
  </r>
  <r>
    <s v="TXN-100901"/>
    <x v="347"/>
    <x v="2"/>
    <s v="E-011"/>
    <x v="0"/>
    <s v="Granola Pack"/>
    <s v="Non-Member"/>
    <n v="9"/>
    <n v="22.71"/>
    <n v="8.6999999999999994E-2"/>
    <n v="15.79"/>
    <s v="No"/>
    <n v="186.61"/>
    <n v="44.5"/>
    <n v="0.23846524837897218"/>
    <s v="Feb-2025"/>
    <s v="Q1-2025"/>
  </r>
  <r>
    <s v="TXN-100902"/>
    <x v="41"/>
    <x v="1"/>
    <s v="S-013"/>
    <x v="3"/>
    <s v="Bath Towel Set"/>
    <s v="Member"/>
    <n v="2"/>
    <n v="37.090000000000003"/>
    <n v="0.28499999999999998"/>
    <n v="13.61"/>
    <s v="No"/>
    <n v="53.04"/>
    <n v="25.82"/>
    <n v="0.4868024132730015"/>
    <s v="Mar-2025"/>
    <s v="Q1-2025"/>
  </r>
  <r>
    <s v="TXN-100903"/>
    <x v="388"/>
    <x v="0"/>
    <s v="N-003"/>
    <x v="0"/>
    <s v="Organic Coffee 12oz"/>
    <s v="Non-Member"/>
    <n v="5"/>
    <n v="9.7799999999999994"/>
    <n v="0.10299999999999999"/>
    <n v="5.97"/>
    <s v="No"/>
    <n v="43.86"/>
    <n v="14.01"/>
    <n v="0.31942544459644323"/>
    <s v="Feb-2025"/>
    <s v="Q1-2025"/>
  </r>
  <r>
    <s v="TXN-100904"/>
    <x v="461"/>
    <x v="3"/>
    <s v="W-006"/>
    <x v="2"/>
    <s v="Bluetooth Speaker"/>
    <s v="Member"/>
    <n v="2"/>
    <n v="192.24"/>
    <n v="2.9000000000000001E-2"/>
    <n v="130.58000000000001"/>
    <s v="No"/>
    <n v="373.33"/>
    <n v="112.17"/>
    <n v="0.30045803980392682"/>
    <s v="Aug-2024"/>
    <s v="Q3-2024"/>
  </r>
  <r>
    <s v="TXN-100905"/>
    <x v="462"/>
    <x v="2"/>
    <s v="E-004"/>
    <x v="2"/>
    <s v="Power Bank"/>
    <s v="Non-Member"/>
    <n v="1"/>
    <n v="258.60000000000002"/>
    <n v="3.9E-2"/>
    <n v="194.35"/>
    <s v="No"/>
    <n v="248.51"/>
    <n v="54.16"/>
    <n v="0.21793891593899642"/>
    <s v="Jul-2024"/>
    <s v="Q3-2024"/>
  </r>
  <r>
    <s v="TXN-100906"/>
    <x v="335"/>
    <x v="3"/>
    <s v="W-004"/>
    <x v="3"/>
    <s v="Storage Bin"/>
    <s v="Non-Member"/>
    <n v="2"/>
    <n v="58.41"/>
    <n v="0.01"/>
    <n v="28.71"/>
    <s v="No"/>
    <n v="115.65"/>
    <n v="58.23"/>
    <n v="0.50350194552529182"/>
    <s v="Oct-2024"/>
    <s v="Q4-2024"/>
  </r>
  <r>
    <s v="TXN-100907"/>
    <x v="392"/>
    <x v="2"/>
    <s v="E-007"/>
    <x v="2"/>
    <s v="Laptop Stand"/>
    <s v="Member"/>
    <n v="2"/>
    <n v="126.65"/>
    <n v="0.14699999999999999"/>
    <n v="89.41"/>
    <s v="No"/>
    <n v="216.06"/>
    <n v="37.24"/>
    <n v="0.17235952976025179"/>
    <s v="Oct-2024"/>
    <s v="Q4-2024"/>
  </r>
  <r>
    <s v="TXN-100908"/>
    <x v="212"/>
    <x v="2"/>
    <s v="E-005"/>
    <x v="4"/>
    <s v="Perfume 50ml"/>
    <s v="Non-Member"/>
    <n v="3"/>
    <n v="45.85"/>
    <n v="0.14399999999999999"/>
    <n v="16.809999999999999"/>
    <s v="No"/>
    <n v="117.74"/>
    <n v="67.31"/>
    <n v="0.5716833701375913"/>
    <s v="Dec-2024"/>
    <s v="Q4-2024"/>
  </r>
  <r>
    <s v="TXN-100909"/>
    <x v="152"/>
    <x v="3"/>
    <s v="W-005"/>
    <x v="2"/>
    <s v="Laptop Stand"/>
    <s v="Non-Member"/>
    <n v="3"/>
    <n v="225.37"/>
    <n v="0.13800000000000001"/>
    <n v="160.49"/>
    <s v="No"/>
    <n v="582.80999999999995"/>
    <n v="101.34"/>
    <n v="0.17388171102074435"/>
    <s v="Oct-2025"/>
    <s v="Q4-2025"/>
  </r>
  <r>
    <s v="TXN-100910"/>
    <x v="248"/>
    <x v="0"/>
    <s v="N-003"/>
    <x v="2"/>
    <s v="Laptop Stand"/>
    <s v="Non-Member"/>
    <n v="3"/>
    <n v="169.46"/>
    <n v="9.1999999999999998E-2"/>
    <n v="118.67"/>
    <s v="No"/>
    <n v="461.61"/>
    <n v="105.6"/>
    <n v="0.22876454149606809"/>
    <s v="Dec-2025"/>
    <s v="Q4-2025"/>
  </r>
  <r>
    <s v="TXN-100911"/>
    <x v="463"/>
    <x v="3"/>
    <s v="W-002"/>
    <x v="2"/>
    <s v="Smart Watch"/>
    <s v="Non-Member"/>
    <n v="1"/>
    <n v="138.99"/>
    <n v="9.2999999999999999E-2"/>
    <n v="101.93"/>
    <s v="No"/>
    <n v="126.06"/>
    <n v="24.13"/>
    <n v="0.19141678565762335"/>
    <s v="Aug-2025"/>
    <s v="Q3-2025"/>
  </r>
  <r>
    <s v="TXN-100912"/>
    <x v="37"/>
    <x v="1"/>
    <s v="S-004"/>
    <x v="2"/>
    <s v="Laptop Stand"/>
    <s v="Non-Member"/>
    <n v="2"/>
    <n v="104.6"/>
    <n v="0.17100000000000001"/>
    <n v="75.69"/>
    <s v="No"/>
    <n v="173.43"/>
    <n v="22.05"/>
    <n v="0.12714063310845874"/>
    <s v="Oct-2025"/>
    <s v="Q4-2025"/>
  </r>
  <r>
    <s v="TXN-100913"/>
    <x v="464"/>
    <x v="2"/>
    <s v="E-014"/>
    <x v="3"/>
    <s v="Bath Towel Set"/>
    <s v="Member"/>
    <n v="3"/>
    <n v="54.74"/>
    <n v="0"/>
    <n v="22.96"/>
    <s v="No"/>
    <n v="164.22"/>
    <n v="95.34"/>
    <n v="0.58056265984654731"/>
    <s v="Aug-2024"/>
    <s v="Q3-2024"/>
  </r>
  <r>
    <s v="TXN-100914"/>
    <x v="465"/>
    <x v="0"/>
    <s v="N-003"/>
    <x v="1"/>
    <s v="Running Shoes"/>
    <s v="Member"/>
    <n v="5"/>
    <n v="28.04"/>
    <n v="0.128"/>
    <n v="14.02"/>
    <s v="No"/>
    <n v="122.25"/>
    <n v="52.15"/>
    <n v="0.42658486707566462"/>
    <s v="Oct-2024"/>
    <s v="Q4-2024"/>
  </r>
  <r>
    <s v="TXN-100915"/>
    <x v="466"/>
    <x v="1"/>
    <s v="S-008"/>
    <x v="4"/>
    <s v="Shampoo 300ml"/>
    <s v="Member"/>
    <n v="1"/>
    <n v="9.48"/>
    <n v="0.20200000000000001"/>
    <n v="3.93"/>
    <s v="No"/>
    <n v="7.57"/>
    <n v="3.64"/>
    <n v="0.48084544253632761"/>
    <s v="Jun-2025"/>
    <s v="Q2-2025"/>
  </r>
  <r>
    <s v="TXN-100916"/>
    <x v="467"/>
    <x v="0"/>
    <s v="N-010"/>
    <x v="0"/>
    <s v="Sparkling Water 12pk"/>
    <s v="Member"/>
    <n v="1"/>
    <n v="13.57"/>
    <n v="0"/>
    <n v="8.35"/>
    <s v="Yes"/>
    <n v="13.57"/>
    <n v="5.22"/>
    <n v="0.38467207074428883"/>
    <s v="Feb-2024"/>
    <s v="Q1-2024"/>
  </r>
  <r>
    <s v="TXN-100917"/>
    <x v="272"/>
    <x v="3"/>
    <s v="W-012"/>
    <x v="4"/>
    <s v="Lipstick"/>
    <s v="Non-Member"/>
    <n v="1"/>
    <n v="34.65"/>
    <n v="0.10299999999999999"/>
    <n v="13.38"/>
    <s v="Yes"/>
    <n v="31.08"/>
    <n v="17.7"/>
    <n v="0.56949806949806947"/>
    <s v="Oct-2024"/>
    <s v="Q4-2024"/>
  </r>
  <r>
    <s v="TXN-100918"/>
    <x v="468"/>
    <x v="1"/>
    <s v="S-010"/>
    <x v="2"/>
    <s v="Smart Watch"/>
    <s v="Member"/>
    <n v="1"/>
    <n v="151.79"/>
    <n v="0.189"/>
    <n v="114.45"/>
    <s v="No"/>
    <n v="123.1"/>
    <n v="8.65"/>
    <n v="7.0268074735987007E-2"/>
    <s v="Jul-2025"/>
    <s v="Q3-2025"/>
  </r>
  <r>
    <s v="TXN-100919"/>
    <x v="332"/>
    <x v="0"/>
    <s v="N-005"/>
    <x v="1"/>
    <s v="Winter Jacket"/>
    <s v="Non-Member"/>
    <n v="1"/>
    <n v="20.12"/>
    <n v="4.7E-2"/>
    <n v="8.93"/>
    <s v="No"/>
    <n v="19.170000000000002"/>
    <n v="10.24"/>
    <n v="0.53416797078768907"/>
    <s v="Feb-2025"/>
    <s v="Q1-2025"/>
  </r>
  <r>
    <s v="TXN-100920"/>
    <x v="174"/>
    <x v="0"/>
    <s v="N-009"/>
    <x v="2"/>
    <s v="Wireless Earbuds"/>
    <s v="Member"/>
    <n v="4"/>
    <n v="167.83"/>
    <n v="6.3E-2"/>
    <n v="98.03"/>
    <s v="No"/>
    <n v="629.03"/>
    <n v="236.91"/>
    <n v="0.37662750584232868"/>
    <s v="Oct-2025"/>
    <s v="Q4-2025"/>
  </r>
  <r>
    <s v="TXN-100921"/>
    <x v="168"/>
    <x v="2"/>
    <s v="E-014"/>
    <x v="1"/>
    <s v="Winter Jacket"/>
    <s v="Member"/>
    <n v="1"/>
    <n v="43.5"/>
    <n v="0.157"/>
    <n v="21.95"/>
    <s v="No"/>
    <n v="36.67"/>
    <n v="14.72"/>
    <n v="0.40141805290428145"/>
    <s v="May-2024"/>
    <s v="Q2-2024"/>
  </r>
  <r>
    <s v="TXN-100922"/>
    <x v="208"/>
    <x v="2"/>
    <s v="E-014"/>
    <x v="2"/>
    <s v="Wireless Earbuds"/>
    <s v="Member"/>
    <n v="6"/>
    <n v="167.5"/>
    <n v="0"/>
    <n v="118.25"/>
    <s v="Yes"/>
    <n v="1005"/>
    <n v="295.5"/>
    <n v="0.29402985074626864"/>
    <s v="Sep-2025"/>
    <s v="Q3-2025"/>
  </r>
  <r>
    <s v="TXN-100923"/>
    <x v="149"/>
    <x v="2"/>
    <s v="E-015"/>
    <x v="4"/>
    <s v="Face Moisturizer"/>
    <s v="Non-Member"/>
    <n v="4"/>
    <n v="19.329999999999998"/>
    <n v="0.115"/>
    <n v="7.26"/>
    <s v="No"/>
    <n v="68.430000000000007"/>
    <n v="39.39"/>
    <n v="0.57562472599736958"/>
    <s v="Jun-2025"/>
    <s v="Q2-2025"/>
  </r>
  <r>
    <s v="TXN-100924"/>
    <x v="306"/>
    <x v="0"/>
    <s v="N-007"/>
    <x v="3"/>
    <s v="Throw Pillow"/>
    <s v="Member"/>
    <n v="6"/>
    <n v="19.329999999999998"/>
    <n v="0.11899999999999999"/>
    <n v="7.15"/>
    <s v="No"/>
    <n v="102.18"/>
    <n v="59.28"/>
    <n v="0.58015267175572516"/>
    <s v="May-2025"/>
    <s v="Q2-2025"/>
  </r>
  <r>
    <s v="TXN-100925"/>
    <x v="319"/>
    <x v="2"/>
    <s v="E-005"/>
    <x v="0"/>
    <s v="Snack Box"/>
    <s v="Non-Member"/>
    <n v="5"/>
    <n v="20.97"/>
    <n v="7.6999999999999999E-2"/>
    <n v="14.33"/>
    <s v="No"/>
    <n v="96.78"/>
    <n v="25.13"/>
    <n v="0.25966108700144658"/>
    <s v="Apr-2025"/>
    <s v="Q2-2025"/>
  </r>
  <r>
    <s v="TXN-100926"/>
    <x v="276"/>
    <x v="2"/>
    <s v="E-003"/>
    <x v="0"/>
    <s v="Organic Coffee 12oz"/>
    <s v="Member"/>
    <n v="1"/>
    <n v="19.38"/>
    <n v="4.4999999999999998E-2"/>
    <n v="11"/>
    <s v="No"/>
    <n v="18.510000000000002"/>
    <n v="7.51"/>
    <n v="0.40572663425175576"/>
    <s v="Mar-2025"/>
    <s v="Q1-2025"/>
  </r>
  <r>
    <s v="TXN-100927"/>
    <x v="277"/>
    <x v="1"/>
    <s v="S-012"/>
    <x v="2"/>
    <s v="Wireless Earbuds"/>
    <s v="Member"/>
    <n v="2"/>
    <n v="82.71"/>
    <n v="0.25700000000000001"/>
    <n v="65.930000000000007"/>
    <s v="No"/>
    <n v="122.91"/>
    <n v="-8.9499999999999993"/>
    <n v="-7.2817508746237075E-2"/>
    <s v="Sep-2025"/>
    <s v="Q3-2025"/>
  </r>
  <r>
    <s v="TXN-100928"/>
    <x v="332"/>
    <x v="0"/>
    <s v="N-002"/>
    <x v="2"/>
    <s v="Laptop Stand"/>
    <s v="Member"/>
    <n v="7"/>
    <n v="233.27"/>
    <n v="7.2999999999999995E-2"/>
    <n v="153.11000000000001"/>
    <s v="No"/>
    <n v="1513.69"/>
    <n v="441.92"/>
    <n v="0.29194881382581639"/>
    <s v="Feb-2025"/>
    <s v="Q1-2025"/>
  </r>
  <r>
    <s v="TXN-100929"/>
    <x v="208"/>
    <x v="0"/>
    <s v="N-008"/>
    <x v="2"/>
    <s v="Smart Watch"/>
    <s v="Member"/>
    <n v="8"/>
    <n v="36.9"/>
    <n v="6.5000000000000002E-2"/>
    <n v="25.65"/>
    <s v="No"/>
    <n v="276.01"/>
    <n v="70.81"/>
    <n v="0.25654867577261697"/>
    <s v="Sep-2025"/>
    <s v="Q3-2025"/>
  </r>
  <r>
    <s v="TXN-100930"/>
    <x v="469"/>
    <x v="0"/>
    <s v="N-013"/>
    <x v="2"/>
    <s v="Power Bank"/>
    <s v="Member"/>
    <n v="6"/>
    <n v="81.489999999999995"/>
    <n v="7.5999999999999998E-2"/>
    <n v="63.98"/>
    <s v="No"/>
    <n v="451.78"/>
    <n v="67.900000000000006"/>
    <n v="0.15029439107530215"/>
    <s v="Jul-2025"/>
    <s v="Q3-2025"/>
  </r>
  <r>
    <s v="TXN-100931"/>
    <x v="111"/>
    <x v="2"/>
    <s v="E-001"/>
    <x v="2"/>
    <s v="Smart Watch"/>
    <s v="Member"/>
    <n v="2"/>
    <n v="285.92"/>
    <n v="0.14000000000000001"/>
    <n v="200.77"/>
    <s v="No"/>
    <n v="491.78"/>
    <n v="90.24"/>
    <n v="0.18349668550978079"/>
    <s v="Jan-2025"/>
    <s v="Q1-2025"/>
  </r>
  <r>
    <s v="TXN-100932"/>
    <x v="470"/>
    <x v="1"/>
    <s v="S-009"/>
    <x v="3"/>
    <s v="Throw Pillow"/>
    <s v="Member"/>
    <n v="3"/>
    <n v="75.569999999999993"/>
    <n v="0.16600000000000001"/>
    <n v="35.1"/>
    <s v="No"/>
    <n v="189.08"/>
    <n v="83.78"/>
    <n v="0.44309287074254283"/>
    <s v="Apr-2024"/>
    <s v="Q2-2024"/>
  </r>
  <r>
    <s v="TXN-100933"/>
    <x v="201"/>
    <x v="1"/>
    <s v="S-005"/>
    <x v="2"/>
    <s v="Power Bank"/>
    <s v="Non-Member"/>
    <n v="1"/>
    <n v="26.19"/>
    <n v="0.189"/>
    <n v="19.87"/>
    <s v="No"/>
    <n v="21.24"/>
    <n v="1.37"/>
    <n v="6.4500941619585694E-2"/>
    <s v="May-2025"/>
    <s v="Q2-2025"/>
  </r>
  <r>
    <s v="TXN-100934"/>
    <x v="352"/>
    <x v="3"/>
    <s v="W-006"/>
    <x v="0"/>
    <s v="Snack Box"/>
    <s v="Member"/>
    <n v="1"/>
    <n v="12.67"/>
    <n v="0.106"/>
    <n v="8.7899999999999991"/>
    <s v="No"/>
    <n v="11.33"/>
    <n v="2.54"/>
    <n v="0.22418358340688438"/>
    <s v="May-2025"/>
    <s v="Q2-2025"/>
  </r>
  <r>
    <s v="TXN-100935"/>
    <x v="99"/>
    <x v="2"/>
    <s v="E-007"/>
    <x v="1"/>
    <s v="Casual Dress"/>
    <s v="Non-Member"/>
    <n v="1"/>
    <n v="38.89"/>
    <n v="0"/>
    <n v="16.21"/>
    <s v="No"/>
    <n v="38.89"/>
    <n v="22.68"/>
    <n v="0.58318333761892516"/>
    <s v="Oct-2025"/>
    <s v="Q4-2025"/>
  </r>
  <r>
    <s v="TXN-100936"/>
    <x v="250"/>
    <x v="0"/>
    <s v="N-008"/>
    <x v="2"/>
    <s v="Wireless Earbuds"/>
    <s v="Member"/>
    <n v="5"/>
    <n v="161.35"/>
    <n v="7.0000000000000007E-2"/>
    <n v="113.62"/>
    <s v="No"/>
    <n v="750.28"/>
    <n v="182.18"/>
    <n v="0.24281601535426775"/>
    <s v="Sep-2025"/>
    <s v="Q3-2025"/>
  </r>
  <r>
    <s v="TXN-100937"/>
    <x v="309"/>
    <x v="0"/>
    <s v="N-002"/>
    <x v="1"/>
    <s v="Men's T-Shirt"/>
    <s v="Non-Member"/>
    <n v="9"/>
    <n v="55.4"/>
    <n v="4.9000000000000002E-2"/>
    <n v="25.96"/>
    <s v="No"/>
    <n v="474.17"/>
    <n v="240.53"/>
    <n v="0.50726532678153402"/>
    <s v="Mar-2024"/>
    <s v="Q1-2024"/>
  </r>
  <r>
    <s v="TXN-100938"/>
    <x v="307"/>
    <x v="3"/>
    <s v="W-004"/>
    <x v="3"/>
    <s v="LED Desk Lamp"/>
    <s v="Non-Member"/>
    <n v="6"/>
    <n v="88.8"/>
    <n v="9.6000000000000002E-2"/>
    <n v="36.78"/>
    <s v="No"/>
    <n v="481.65"/>
    <n v="260.97000000000003"/>
    <n v="0.5418249766427905"/>
    <s v="Oct-2024"/>
    <s v="Q4-2024"/>
  </r>
  <r>
    <s v="TXN-100939"/>
    <x v="128"/>
    <x v="3"/>
    <s v="W-011"/>
    <x v="1"/>
    <s v="Men's T-Shirt"/>
    <s v="Member"/>
    <n v="5"/>
    <n v="119.87"/>
    <n v="5.8999999999999997E-2"/>
    <n v="56.79"/>
    <s v="No"/>
    <n v="563.99"/>
    <n v="280.04000000000002"/>
    <n v="0.49653362648273908"/>
    <s v="Aug-2025"/>
    <s v="Q3-2025"/>
  </r>
  <r>
    <s v="TXN-100940"/>
    <x v="471"/>
    <x v="3"/>
    <s v="W-009"/>
    <x v="0"/>
    <s v="Organic Coffee 12oz"/>
    <s v="Non-Member"/>
    <n v="6"/>
    <n v="5.62"/>
    <n v="0.05"/>
    <n v="3.42"/>
    <s v="No"/>
    <n v="32.03"/>
    <n v="11.51"/>
    <n v="0.35935060880424602"/>
    <s v="Jul-2024"/>
    <s v="Q3-2024"/>
  </r>
  <r>
    <s v="TXN-100941"/>
    <x v="147"/>
    <x v="0"/>
    <s v="N-012"/>
    <x v="4"/>
    <s v="Shampoo 300ml"/>
    <s v="Member"/>
    <n v="1"/>
    <n v="11.36"/>
    <n v="3.5000000000000003E-2"/>
    <n v="5.07"/>
    <s v="No"/>
    <n v="10.96"/>
    <n v="5.89"/>
    <n v="0.53740875912408748"/>
    <s v="Feb-2025"/>
    <s v="Q1-2025"/>
  </r>
  <r>
    <s v="TXN-100942"/>
    <x v="218"/>
    <x v="3"/>
    <s v="W-002"/>
    <x v="1"/>
    <s v="Running Shoes"/>
    <s v="Non-Member"/>
    <n v="2"/>
    <n v="44.24"/>
    <n v="1.4999999999999999E-2"/>
    <n v="22.43"/>
    <s v="No"/>
    <n v="87.15"/>
    <n v="42.29"/>
    <n v="0.48525530694205388"/>
    <s v="Dec-2024"/>
    <s v="Q4-2024"/>
  </r>
  <r>
    <s v="TXN-100943"/>
    <x v="472"/>
    <x v="2"/>
    <s v="E-013"/>
    <x v="0"/>
    <s v="Granola Pack"/>
    <s v="Non-Member"/>
    <n v="1"/>
    <n v="17.670000000000002"/>
    <n v="6.0000000000000001E-3"/>
    <n v="12.24"/>
    <s v="No"/>
    <n v="17.559999999999999"/>
    <n v="5.32"/>
    <n v="0.30296127562642372"/>
    <s v="Dec-2025"/>
    <s v="Q4-2025"/>
  </r>
  <r>
    <s v="TXN-100944"/>
    <x v="41"/>
    <x v="2"/>
    <s v="E-003"/>
    <x v="0"/>
    <s v="Organic Coffee 12oz"/>
    <s v="Member"/>
    <n v="5"/>
    <n v="5.69"/>
    <n v="0.05"/>
    <n v="3.55"/>
    <s v="No"/>
    <n v="27.03"/>
    <n v="9.2799999999999994"/>
    <n v="0.34332223455419902"/>
    <s v="Mar-2025"/>
    <s v="Q1-2025"/>
  </r>
  <r>
    <s v="TXN-100945"/>
    <x v="109"/>
    <x v="1"/>
    <s v="S-001"/>
    <x v="2"/>
    <s v="Bluetooth Speaker"/>
    <s v="Member"/>
    <n v="4"/>
    <n v="253.34"/>
    <n v="0.16"/>
    <n v="183.6"/>
    <s v="No"/>
    <n v="851.22"/>
    <n v="116.82"/>
    <n v="0.13723831676887291"/>
    <s v="Jul-2024"/>
    <s v="Q3-2024"/>
  </r>
  <r>
    <s v="TXN-100946"/>
    <x v="235"/>
    <x v="1"/>
    <s v="S-007"/>
    <x v="3"/>
    <s v="LED Desk Lamp"/>
    <s v="Member"/>
    <n v="2"/>
    <n v="22.22"/>
    <n v="0.19900000000000001"/>
    <n v="20.79"/>
    <s v="No"/>
    <n v="35.6"/>
    <n v="-5.98"/>
    <n v="-0.16797752808988764"/>
    <s v="Oct-2025"/>
    <s v="Q4-2025"/>
  </r>
  <r>
    <s v="TXN-100947"/>
    <x v="181"/>
    <x v="0"/>
    <s v="N-011"/>
    <x v="0"/>
    <s v="Granola Pack"/>
    <s v="Member"/>
    <n v="5"/>
    <n v="7.44"/>
    <n v="0.20599999999999999"/>
    <n v="4.83"/>
    <s v="No"/>
    <n v="29.54"/>
    <n v="5.39"/>
    <n v="0.18246445497630331"/>
    <s v="Nov-2025"/>
    <s v="Q4-2025"/>
  </r>
  <r>
    <s v="TXN-100948"/>
    <x v="466"/>
    <x v="2"/>
    <s v="E-009"/>
    <x v="1"/>
    <s v="Casual Dress"/>
    <s v="Member"/>
    <n v="1"/>
    <n v="72.400000000000006"/>
    <n v="8.1000000000000003E-2"/>
    <n v="39.31"/>
    <s v="No"/>
    <n v="66.540000000000006"/>
    <n v="27.23"/>
    <n v="0.40922753231139164"/>
    <s v="Jun-2025"/>
    <s v="Q2-2025"/>
  </r>
  <r>
    <s v="TXN-100949"/>
    <x v="340"/>
    <x v="3"/>
    <s v="W-015"/>
    <x v="4"/>
    <s v="Sunscreen SPF50"/>
    <s v="Member"/>
    <n v="6"/>
    <n v="31.41"/>
    <n v="0.17699999999999999"/>
    <n v="13.44"/>
    <s v="No"/>
    <n v="155.1"/>
    <n v="74.459999999999994"/>
    <n v="0.48007736943907153"/>
    <s v="Oct-2025"/>
    <s v="Q4-2025"/>
  </r>
  <r>
    <s v="TXN-100950"/>
    <x v="473"/>
    <x v="0"/>
    <s v="N-001"/>
    <x v="2"/>
    <s v="Smart Watch"/>
    <s v="Member"/>
    <n v="1"/>
    <n v="70.14"/>
    <n v="0.1"/>
    <n v="50.12"/>
    <s v="No"/>
    <n v="63.13"/>
    <n v="13.01"/>
    <n v="0.2060826865198796"/>
    <s v="Nov-2024"/>
    <s v="Q4-2024"/>
  </r>
  <r>
    <s v="TXN-100951"/>
    <x v="251"/>
    <x v="3"/>
    <s v="W-008"/>
    <x v="0"/>
    <s v="Sparkling Water 12pk"/>
    <s v="Non-Member"/>
    <n v="1"/>
    <n v="17.52"/>
    <n v="6.5000000000000002E-2"/>
    <n v="11.44"/>
    <s v="No"/>
    <n v="16.38"/>
    <n v="4.9400000000000004"/>
    <n v="0.30158730158730163"/>
    <s v="Nov-2025"/>
    <s v="Q4-2025"/>
  </r>
  <r>
    <s v="TXN-100952"/>
    <x v="474"/>
    <x v="3"/>
    <s v="W-009"/>
    <x v="4"/>
    <s v="Perfume 50ml"/>
    <s v="Non-Member"/>
    <n v="1"/>
    <n v="10.9"/>
    <n v="0.17"/>
    <n v="3.7"/>
    <s v="No"/>
    <n v="9.0500000000000007"/>
    <n v="5.35"/>
    <n v="0.59116022099447507"/>
    <s v="Jan-2025"/>
    <s v="Q1-2025"/>
  </r>
  <r>
    <s v="TXN-100953"/>
    <x v="475"/>
    <x v="3"/>
    <s v="W-010"/>
    <x v="0"/>
    <s v="Olive Oil 500ml"/>
    <s v="Member"/>
    <n v="1"/>
    <n v="10.050000000000001"/>
    <n v="0.10199999999999999"/>
    <n v="5.57"/>
    <s v="No"/>
    <n v="9.02"/>
    <n v="3.45"/>
    <n v="0.38248337028824836"/>
    <s v="Jun-2024"/>
    <s v="Q2-2024"/>
  </r>
  <r>
    <s v="TXN-100954"/>
    <x v="53"/>
    <x v="2"/>
    <s v="E-006"/>
    <x v="0"/>
    <s v="Sparkling Water 12pk"/>
    <s v="Member"/>
    <n v="6"/>
    <n v="3.59"/>
    <n v="8.3000000000000004E-2"/>
    <n v="2.4500000000000002"/>
    <s v="No"/>
    <n v="19.75"/>
    <n v="5.05"/>
    <n v="0.25569620253164554"/>
    <s v="Aug-2025"/>
    <s v="Q3-2025"/>
  </r>
  <r>
    <s v="TXN-100955"/>
    <x v="348"/>
    <x v="0"/>
    <s v="N-007"/>
    <x v="1"/>
    <s v="Winter Jacket"/>
    <s v="Member"/>
    <n v="1"/>
    <n v="20.93"/>
    <n v="3.5000000000000003E-2"/>
    <n v="9.14"/>
    <s v="No"/>
    <n v="20.2"/>
    <n v="11.06"/>
    <n v="0.54752475247524757"/>
    <s v="Dec-2024"/>
    <s v="Q4-2024"/>
  </r>
  <r>
    <s v="TXN-100956"/>
    <x v="476"/>
    <x v="2"/>
    <s v="E-010"/>
    <x v="2"/>
    <s v="Bluetooth Speaker"/>
    <s v="Member"/>
    <n v="6"/>
    <n v="263.95999999999998"/>
    <n v="1.6E-2"/>
    <n v="176.11"/>
    <s v="No"/>
    <n v="1558.42"/>
    <n v="501.76"/>
    <n v="0.32196712054516752"/>
    <s v="Jul-2024"/>
    <s v="Q3-2024"/>
  </r>
  <r>
    <s v="TXN-100957"/>
    <x v="287"/>
    <x v="2"/>
    <s v="E-001"/>
    <x v="3"/>
    <s v="Bath Towel Set"/>
    <s v="Member"/>
    <n v="4"/>
    <n v="55.44"/>
    <n v="4.3999999999999997E-2"/>
    <n v="26.9"/>
    <s v="No"/>
    <n v="212"/>
    <n v="104.4"/>
    <n v="0.49245283018867925"/>
    <s v="Sep-2025"/>
    <s v="Q3-2025"/>
  </r>
  <r>
    <s v="TXN-100958"/>
    <x v="176"/>
    <x v="3"/>
    <s v="W-010"/>
    <x v="2"/>
    <s v="Smart Watch"/>
    <s v="Non-Member"/>
    <n v="1"/>
    <n v="128.88"/>
    <n v="0.123"/>
    <n v="91.32"/>
    <s v="No"/>
    <n v="113.03"/>
    <n v="21.71"/>
    <n v="0.19207290099973459"/>
    <s v="Oct-2025"/>
    <s v="Q4-2025"/>
  </r>
  <r>
    <s v="TXN-100959"/>
    <x v="266"/>
    <x v="3"/>
    <s v="W-002"/>
    <x v="0"/>
    <s v="Snack Box"/>
    <s v="Non-Member"/>
    <n v="2"/>
    <n v="10.39"/>
    <n v="1.4999999999999999E-2"/>
    <n v="6.5"/>
    <s v="No"/>
    <n v="20.47"/>
    <n v="7.47"/>
    <n v="0.36492427943331707"/>
    <s v="May-2025"/>
    <s v="Q2-2025"/>
  </r>
  <r>
    <s v="TXN-100960"/>
    <x v="157"/>
    <x v="2"/>
    <s v="E-003"/>
    <x v="3"/>
    <s v="LED Desk Lamp"/>
    <s v="Non-Member"/>
    <n v="1"/>
    <n v="87.55"/>
    <n v="0.125"/>
    <n v="33.29"/>
    <s v="No"/>
    <n v="76.61"/>
    <n v="43.32"/>
    <n v="0.56546142801200894"/>
    <s v="Apr-2025"/>
    <s v="Q2-2025"/>
  </r>
  <r>
    <s v="TXN-100961"/>
    <x v="435"/>
    <x v="0"/>
    <s v="N-014"/>
    <x v="4"/>
    <s v="Shampoo 300ml"/>
    <s v="Non-Member"/>
    <n v="1"/>
    <n v="22.94"/>
    <n v="4.7E-2"/>
    <n v="7.05"/>
    <s v="No"/>
    <n v="21.86"/>
    <n v="14.81"/>
    <n v="0.67749313815187562"/>
    <s v="Oct-2024"/>
    <s v="Q4-2024"/>
  </r>
  <r>
    <s v="TXN-100962"/>
    <x v="257"/>
    <x v="3"/>
    <s v="W-013"/>
    <x v="1"/>
    <s v="Men's T-Shirt"/>
    <s v="Non-Member"/>
    <n v="3"/>
    <n v="90.36"/>
    <n v="0.13600000000000001"/>
    <n v="43.98"/>
    <s v="No"/>
    <n v="234.21"/>
    <n v="102.27"/>
    <n v="0.43665940822338922"/>
    <s v="Aug-2024"/>
    <s v="Q3-2024"/>
  </r>
  <r>
    <s v="TXN-100963"/>
    <x v="350"/>
    <x v="2"/>
    <s v="E-002"/>
    <x v="3"/>
    <s v="Storage Bin"/>
    <s v="Non-Member"/>
    <n v="4"/>
    <n v="49.92"/>
    <n v="7.6999999999999999E-2"/>
    <n v="18.32"/>
    <s v="Yes"/>
    <n v="184.3"/>
    <n v="111.02"/>
    <n v="0.60238741182854039"/>
    <s v="Apr-2025"/>
    <s v="Q2-2025"/>
  </r>
  <r>
    <s v="TXN-100964"/>
    <x v="263"/>
    <x v="2"/>
    <s v="E-009"/>
    <x v="0"/>
    <s v="Granola Pack"/>
    <s v="Member"/>
    <n v="4"/>
    <n v="9.89"/>
    <n v="0.17599999999999999"/>
    <n v="6.05"/>
    <s v="No"/>
    <n v="32.6"/>
    <n v="8.4"/>
    <n v="0.25766871165644173"/>
    <s v="Nov-2025"/>
    <s v="Q4-2025"/>
  </r>
  <r>
    <s v="TXN-100965"/>
    <x v="133"/>
    <x v="3"/>
    <s v="W-011"/>
    <x v="0"/>
    <s v="Snack Box"/>
    <s v="Member"/>
    <n v="6"/>
    <n v="22.38"/>
    <n v="0.158"/>
    <n v="14.42"/>
    <s v="No"/>
    <n v="113.06"/>
    <n v="26.54"/>
    <n v="0.23474261454095169"/>
    <s v="Jun-2025"/>
    <s v="Q2-2025"/>
  </r>
  <r>
    <s v="TXN-100966"/>
    <x v="477"/>
    <x v="1"/>
    <s v="S-010"/>
    <x v="3"/>
    <s v="Bath Towel Set"/>
    <s v="Non-Member"/>
    <n v="1"/>
    <n v="31.43"/>
    <n v="0.108"/>
    <n v="14.01"/>
    <s v="Yes"/>
    <n v="28.04"/>
    <n v="14.03"/>
    <n v="0.50035663338088443"/>
    <s v="Jun-2024"/>
    <s v="Q2-2024"/>
  </r>
  <r>
    <s v="TXN-100967"/>
    <x v="216"/>
    <x v="3"/>
    <s v="W-015"/>
    <x v="3"/>
    <s v="Throw Pillow"/>
    <s v="Member"/>
    <n v="6"/>
    <n v="51.78"/>
    <n v="4.8000000000000001E-2"/>
    <n v="20.95"/>
    <s v="No"/>
    <n v="295.77"/>
    <n v="170.07"/>
    <n v="0.57500760726239986"/>
    <s v="Jul-2025"/>
    <s v="Q3-2025"/>
  </r>
  <r>
    <s v="TXN-100968"/>
    <x v="388"/>
    <x v="1"/>
    <s v="S-012"/>
    <x v="0"/>
    <s v="Olive Oil 500ml"/>
    <s v="Non-Member"/>
    <n v="4"/>
    <n v="21.57"/>
    <n v="0.28299999999999997"/>
    <n v="13.19"/>
    <s v="Yes"/>
    <n v="61.86"/>
    <n v="9.1"/>
    <n v="0.14710636922082121"/>
    <s v="Feb-2025"/>
    <s v="Q1-2025"/>
  </r>
  <r>
    <s v="TXN-100969"/>
    <x v="453"/>
    <x v="0"/>
    <s v="N-011"/>
    <x v="2"/>
    <s v="Laptop Stand"/>
    <s v="Member"/>
    <n v="9"/>
    <n v="98.41"/>
    <n v="0.14799999999999999"/>
    <n v="68.2"/>
    <s v="Unknown"/>
    <n v="754.61"/>
    <n v="140.81"/>
    <n v="0.18659970050754696"/>
    <s v="Jul-2025"/>
    <s v="Q3-2025"/>
  </r>
  <r>
    <s v="TXN-100970"/>
    <x v="478"/>
    <x v="1"/>
    <s v="S-007"/>
    <x v="2"/>
    <s v="Wireless Earbuds"/>
    <s v="Non-Member"/>
    <n v="2"/>
    <n v="77.78"/>
    <n v="0.252"/>
    <n v="53.42"/>
    <s v="No"/>
    <n v="116.36"/>
    <n v="9.52"/>
    <n v="8.1815056720522514E-2"/>
    <s v="May-2025"/>
    <s v="Q2-2025"/>
  </r>
  <r>
    <s v="TXN-100971"/>
    <x v="128"/>
    <x v="3"/>
    <s v="W-008"/>
    <x v="3"/>
    <s v="Bath Towel Set"/>
    <s v="Member"/>
    <n v="2"/>
    <n v="43.76"/>
    <n v="8.2000000000000003E-2"/>
    <n v="21.26"/>
    <s v="No"/>
    <n v="80.34"/>
    <n v="37.82"/>
    <n v="0.47074931540950959"/>
    <s v="Aug-2025"/>
    <s v="Q3-2025"/>
  </r>
  <r>
    <s v="TXN-100972"/>
    <x v="37"/>
    <x v="2"/>
    <s v="E-003"/>
    <x v="2"/>
    <s v="Smart Watch"/>
    <s v="Non-Member"/>
    <n v="1"/>
    <n v="206.13"/>
    <n v="5.2999999999999999E-2"/>
    <n v="139.43"/>
    <s v="No"/>
    <n v="195.21"/>
    <n v="55.78"/>
    <n v="0.28574355821935349"/>
    <s v="Oct-2025"/>
    <s v="Q4-2025"/>
  </r>
  <r>
    <s v="TXN-100973"/>
    <x v="479"/>
    <x v="3"/>
    <s v="W-013"/>
    <x v="2"/>
    <s v="Bluetooth Speaker"/>
    <s v="Member"/>
    <n v="1"/>
    <n v="111.32"/>
    <n v="3.3000000000000002E-2"/>
    <n v="77.33"/>
    <s v="No"/>
    <n v="107.65"/>
    <n v="30.32"/>
    <n v="0.28165350673478867"/>
    <s v="Apr-2025"/>
    <s v="Q2-2025"/>
  </r>
  <r>
    <s v="TXN-100974"/>
    <x v="339"/>
    <x v="3"/>
    <s v="W-015"/>
    <x v="1"/>
    <s v="Men's T-Shirt"/>
    <s v="Non-Member"/>
    <n v="4"/>
    <n v="56.67"/>
    <n v="4.0000000000000001E-3"/>
    <n v="29.81"/>
    <s v="No"/>
    <n v="225.77"/>
    <n v="106.53"/>
    <n v="0.47185188466138106"/>
    <s v="Aug-2025"/>
    <s v="Q3-2025"/>
  </r>
  <r>
    <s v="TXN-100975"/>
    <x v="145"/>
    <x v="1"/>
    <s v="S-002"/>
    <x v="3"/>
    <s v="Storage Bin"/>
    <s v="Non-Member"/>
    <n v="6"/>
    <n v="84.63"/>
    <n v="0.252"/>
    <n v="36.25"/>
    <s v="No"/>
    <n v="379.82"/>
    <n v="162.32"/>
    <n v="0.4273603285766942"/>
    <s v="Apr-2025"/>
    <s v="Q2-2025"/>
  </r>
  <r>
    <s v="TXN-100976"/>
    <x v="480"/>
    <x v="2"/>
    <s v="E-008"/>
    <x v="4"/>
    <s v="Shampoo 300ml"/>
    <s v="Non-Member"/>
    <n v="15"/>
    <n v="48.21"/>
    <n v="0.114"/>
    <n v="16.73"/>
    <s v="No"/>
    <n v="640.71"/>
    <n v="389.76"/>
    <n v="0.60832513929859056"/>
    <s v="Dec-2025"/>
    <s v="Q4-2025"/>
  </r>
  <r>
    <s v="TXN-100977"/>
    <x v="298"/>
    <x v="3"/>
    <s v="W-013"/>
    <x v="0"/>
    <s v="Snack Box"/>
    <s v="Member"/>
    <n v="3"/>
    <n v="7.8"/>
    <n v="7.0000000000000007E-2"/>
    <n v="4.41"/>
    <s v="No"/>
    <n v="21.76"/>
    <n v="8.5299999999999994"/>
    <n v="0.3920036764705882"/>
    <s v="Nov-2024"/>
    <s v="Q4-2024"/>
  </r>
  <r>
    <s v="TXN-100978"/>
    <x v="410"/>
    <x v="2"/>
    <s v="E-008"/>
    <x v="1"/>
    <s v="Casual Dress"/>
    <s v="Member"/>
    <n v="5"/>
    <n v="71.010000000000005"/>
    <n v="0.14299999999999999"/>
    <n v="35.86"/>
    <s v="No"/>
    <n v="304.27999999999997"/>
    <n v="124.98"/>
    <n v="0.41074010779545161"/>
    <s v="Nov-2025"/>
    <s v="Q4-2025"/>
  </r>
  <r>
    <s v="TXN-100979"/>
    <x v="116"/>
    <x v="3"/>
    <s v="W-008"/>
    <x v="0"/>
    <s v="Olive Oil 500ml"/>
    <s v="Member"/>
    <n v="1"/>
    <n v="22.35"/>
    <n v="4.7E-2"/>
    <n v="15.43"/>
    <s v="No"/>
    <n v="21.3"/>
    <n v="5.87"/>
    <n v="0.2755868544600939"/>
    <s v="Jul-2025"/>
    <s v="Q3-2025"/>
  </r>
  <r>
    <s v="TXN-100980"/>
    <x v="481"/>
    <x v="2"/>
    <s v="E-014"/>
    <x v="1"/>
    <s v="Casual Dress"/>
    <s v="Non-Member"/>
    <n v="6"/>
    <n v="18.649999999999999"/>
    <n v="7.0000000000000001E-3"/>
    <n v="9.5299999999999994"/>
    <s v="No"/>
    <n v="111.12"/>
    <n v="53.94"/>
    <n v="0.48542116630669541"/>
    <s v="Apr-2025"/>
    <s v="Q2-2025"/>
  </r>
  <r>
    <s v="TXN-100981"/>
    <x v="426"/>
    <x v="0"/>
    <s v="N-012"/>
    <x v="4"/>
    <s v="Shampoo 300ml"/>
    <s v="Non-Member"/>
    <n v="3"/>
    <n v="21.16"/>
    <n v="6.9000000000000006E-2"/>
    <n v="7.57"/>
    <s v="No"/>
    <n v="59.1"/>
    <n v="36.39"/>
    <n v="0.615736040609137"/>
    <s v="Sep-2024"/>
    <s v="Q3-2024"/>
  </r>
  <r>
    <s v="TXN-100982"/>
    <x v="41"/>
    <x v="2"/>
    <s v="E-015"/>
    <x v="4"/>
    <s v="Face Moisturizer"/>
    <s v="Member"/>
    <n v="2"/>
    <n v="35.82"/>
    <n v="0"/>
    <n v="12.02"/>
    <s v="No"/>
    <n v="71.64"/>
    <n v="47.6"/>
    <n v="0.66443327749860415"/>
    <s v="Mar-2025"/>
    <s v="Q1-2025"/>
  </r>
  <r>
    <s v="TXN-100983"/>
    <x v="147"/>
    <x v="0"/>
    <s v="N-015"/>
    <x v="4"/>
    <s v="Lipstick"/>
    <s v="Non-Member"/>
    <n v="8"/>
    <n v="23.65"/>
    <n v="3.3000000000000002E-2"/>
    <n v="10.42"/>
    <s v="No"/>
    <n v="182.96"/>
    <n v="99.6"/>
    <n v="0.54438128552689102"/>
    <s v="Feb-2025"/>
    <s v="Q1-2025"/>
  </r>
  <r>
    <s v="TXN-100984"/>
    <x v="190"/>
    <x v="2"/>
    <s v="E-004"/>
    <x v="4"/>
    <s v="Shampoo 300ml"/>
    <s v="Non-Member"/>
    <n v="1"/>
    <n v="55.63"/>
    <n v="0.114"/>
    <n v="21.96"/>
    <s v="No"/>
    <n v="49.29"/>
    <n v="27.33"/>
    <n v="0.55447352404138772"/>
    <s v="Oct-2025"/>
    <s v="Q4-2025"/>
  </r>
  <r>
    <s v="TXN-100985"/>
    <x v="356"/>
    <x v="3"/>
    <s v="W-013"/>
    <x v="2"/>
    <s v="Bluetooth Speaker"/>
    <s v="Member"/>
    <n v="3"/>
    <n v="251.38"/>
    <n v="0.111"/>
    <n v="198.86"/>
    <s v="No"/>
    <n v="670.43"/>
    <n v="73.849999999999994"/>
    <n v="0.11015318526915562"/>
    <s v="Feb-2025"/>
    <s v="Q1-2025"/>
  </r>
  <r>
    <s v="TXN-100986"/>
    <x v="179"/>
    <x v="3"/>
    <s v="W-015"/>
    <x v="4"/>
    <s v="Sunscreen SPF50"/>
    <s v="Non-Member"/>
    <n v="2"/>
    <n v="53.59"/>
    <n v="0.106"/>
    <n v="22.67"/>
    <s v="No"/>
    <n v="95.82"/>
    <n v="50.48"/>
    <n v="0.52682112293884364"/>
    <s v="Apr-2025"/>
    <s v="Q2-2025"/>
  </r>
  <r>
    <s v="TXN-100987"/>
    <x v="221"/>
    <x v="2"/>
    <s v="E-009"/>
    <x v="2"/>
    <s v="Laptop Stand"/>
    <s v="Non-Member"/>
    <n v="3"/>
    <n v="190.58"/>
    <n v="0"/>
    <n v="147.13"/>
    <s v="No"/>
    <n v="571.74"/>
    <n v="130.35"/>
    <n v="0.22798824640570889"/>
    <s v="Jul-2024"/>
    <s v="Q3-2024"/>
  </r>
  <r>
    <s v="TXN-100988"/>
    <x v="343"/>
    <x v="3"/>
    <s v="W-012"/>
    <x v="2"/>
    <s v="Bluetooth Speaker"/>
    <s v="Member"/>
    <n v="8"/>
    <n v="201.38"/>
    <n v="4.2999999999999997E-2"/>
    <n v="136.44999999999999"/>
    <s v="Unknown"/>
    <n v="1541.77"/>
    <n v="450.17"/>
    <n v="0.29198259143711452"/>
    <s v="Feb-2025"/>
    <s v="Q1-2025"/>
  </r>
  <r>
    <s v="TXN-100989"/>
    <x v="304"/>
    <x v="1"/>
    <s v="S-001"/>
    <x v="3"/>
    <s v="LED Desk Lamp"/>
    <s v="Member"/>
    <n v="7"/>
    <n v="35.1"/>
    <n v="0.158"/>
    <n v="12.72"/>
    <s v="Yes"/>
    <n v="206.88"/>
    <n v="117.84"/>
    <n v="0.56960556844547572"/>
    <s v="Aug-2024"/>
    <s v="Q3-2024"/>
  </r>
  <r>
    <s v="TXN-100990"/>
    <x v="94"/>
    <x v="1"/>
    <s v="S-014"/>
    <x v="3"/>
    <s v="Bath Towel Set"/>
    <s v="Member"/>
    <n v="1"/>
    <n v="73.41"/>
    <n v="0.21099999999999999"/>
    <n v="29.21"/>
    <s v="No"/>
    <n v="57.92"/>
    <n v="28.71"/>
    <n v="0.49568370165745856"/>
    <s v="May-2025"/>
    <s v="Q2-2025"/>
  </r>
  <r>
    <s v="TXN-100991"/>
    <x v="73"/>
    <x v="1"/>
    <s v="S-005"/>
    <x v="2"/>
    <s v="Power Bank"/>
    <s v="Member"/>
    <n v="2"/>
    <n v="252.36"/>
    <n v="0.26800000000000002"/>
    <n v="194.3"/>
    <s v="No"/>
    <n v="369.46"/>
    <n v="-19.14"/>
    <n v="-5.180533751962324E-2"/>
    <s v="Jul-2025"/>
    <s v="Q3-2025"/>
  </r>
  <r>
    <s v="TXN-100992"/>
    <x v="482"/>
    <x v="3"/>
    <s v="W-006"/>
    <x v="2"/>
    <s v="Laptop Stand"/>
    <s v="Non-Member"/>
    <n v="6"/>
    <n v="268.19"/>
    <n v="6.2E-2"/>
    <n v="183.35"/>
    <s v="No"/>
    <n v="1509.37"/>
    <n v="409.27"/>
    <n v="0.27115286510265874"/>
    <s v="Nov-2025"/>
    <s v="Q4-2025"/>
  </r>
  <r>
    <s v="TXN-100993"/>
    <x v="297"/>
    <x v="1"/>
    <s v="S-015"/>
    <x v="2"/>
    <s v="Laptop Stand"/>
    <s v="Member"/>
    <n v="2"/>
    <n v="217.85"/>
    <n v="0"/>
    <n v="147.12"/>
    <s v="No"/>
    <n v="435.7"/>
    <n v="141.46"/>
    <n v="0.32467294009639663"/>
    <s v="Dec-2024"/>
    <s v="Q4-2024"/>
  </r>
  <r>
    <s v="TXN-100994"/>
    <x v="47"/>
    <x v="3"/>
    <s v="W-010"/>
    <x v="1"/>
    <s v="Men's T-Shirt"/>
    <s v="Non-Member"/>
    <n v="4"/>
    <n v="115.59"/>
    <n v="7.4999999999999997E-2"/>
    <n v="49.19"/>
    <s v="No"/>
    <n v="427.68"/>
    <n v="230.92"/>
    <n v="0.53993640104751217"/>
    <s v="Oct-2024"/>
    <s v="Q4-2024"/>
  </r>
  <r>
    <s v="TXN-100995"/>
    <x v="483"/>
    <x v="0"/>
    <s v="N-012"/>
    <x v="3"/>
    <s v="Bath Towel Set"/>
    <s v="Member"/>
    <n v="1"/>
    <n v="76.180000000000007"/>
    <n v="8.7999999999999995E-2"/>
    <n v="32.31"/>
    <s v="No"/>
    <n v="69.48"/>
    <n v="37.17"/>
    <n v="0.53497409326424872"/>
    <s v="Apr-2025"/>
    <s v="Q2-2025"/>
  </r>
  <r>
    <s v="TXN-100996"/>
    <x v="484"/>
    <x v="1"/>
    <s v="S-004"/>
    <x v="4"/>
    <s v="Lipstick"/>
    <s v="Member"/>
    <n v="1"/>
    <n v="22.97"/>
    <n v="0.187"/>
    <n v="8.59"/>
    <s v="No"/>
    <n v="18.670000000000002"/>
    <n v="10.08"/>
    <n v="0.53990358864488475"/>
    <s v="Apr-2024"/>
    <s v="Q2-2024"/>
  </r>
  <r>
    <s v="TXN-100997"/>
    <x v="330"/>
    <x v="1"/>
    <s v="S-010"/>
    <x v="1"/>
    <s v="Winter Jacket"/>
    <s v="Member"/>
    <n v="7"/>
    <n v="91.3"/>
    <n v="3.7999999999999999E-2"/>
    <n v="39.11"/>
    <s v="No"/>
    <n v="614.80999999999995"/>
    <n v="341.04"/>
    <n v="0.55470795855630206"/>
    <s v="Jun-2024"/>
    <s v="Q2-2024"/>
  </r>
  <r>
    <s v="TXN-100998"/>
    <x v="28"/>
    <x v="1"/>
    <s v="S-001"/>
    <x v="1"/>
    <s v="Winter Jacket"/>
    <s v="Member"/>
    <n v="3"/>
    <n v="39.729999999999997"/>
    <n v="0.27300000000000002"/>
    <n v="18.579999999999998"/>
    <s v="No"/>
    <n v="86.65"/>
    <n v="30.91"/>
    <n v="0.35672244662435082"/>
    <s v="Oct-2025"/>
    <s v="Q4-2025"/>
  </r>
  <r>
    <s v="TXN-100999"/>
    <x v="224"/>
    <x v="3"/>
    <s v="W-002"/>
    <x v="2"/>
    <s v="Wireless Earbuds"/>
    <s v="Member"/>
    <n v="2"/>
    <n v="264.64999999999998"/>
    <n v="9.4E-2"/>
    <n v="210.7"/>
    <s v="No"/>
    <n v="479.55"/>
    <n v="58.15"/>
    <n v="0.12125951412782816"/>
    <s v="Jan-2025"/>
    <s v="Q1-2025"/>
  </r>
  <r>
    <s v="TXN-101000"/>
    <x v="455"/>
    <x v="1"/>
    <s v="S-012"/>
    <x v="1"/>
    <s v="Running Shoes"/>
    <s v="Member"/>
    <n v="1"/>
    <n v="92.29"/>
    <n v="0.16900000000000001"/>
    <n v="33.96"/>
    <s v="No"/>
    <n v="76.69"/>
    <n v="42.73"/>
    <n v="0.55717825009779631"/>
    <s v="Aug-2025"/>
    <s v="Q3-2025"/>
  </r>
  <r>
    <s v="TXN-101001"/>
    <x v="108"/>
    <x v="0"/>
    <s v="N-001"/>
    <x v="1"/>
    <s v="Women's Jeans"/>
    <s v="Non-Member"/>
    <n v="4"/>
    <n v="64.45"/>
    <n v="4.2999999999999997E-2"/>
    <n v="29.21"/>
    <s v="No"/>
    <n v="246.71"/>
    <n v="129.87"/>
    <n v="0.52640752300271576"/>
    <s v="Mar-2025"/>
    <s v="Q1-2025"/>
  </r>
  <r>
    <s v="TXN-101002"/>
    <x v="29"/>
    <x v="0"/>
    <s v="N-001"/>
    <x v="1"/>
    <s v="Casual Dress"/>
    <s v="Non-Member"/>
    <n v="2"/>
    <n v="55"/>
    <n v="0.20300000000000001"/>
    <n v="30.06"/>
    <s v="No"/>
    <n v="87.67"/>
    <n v="27.55"/>
    <n v="0.31424660659290521"/>
    <s v="Oct-2024"/>
    <s v="Q4-2024"/>
  </r>
  <r>
    <s v="TXN-101003"/>
    <x v="485"/>
    <x v="1"/>
    <s v="S-015"/>
    <x v="3"/>
    <s v="Storage Bin"/>
    <s v="Member"/>
    <n v="2"/>
    <n v="24.35"/>
    <n v="0.16700000000000001"/>
    <n v="9.14"/>
    <s v="No"/>
    <n v="40.57"/>
    <n v="22.29"/>
    <n v="0.54942075425191028"/>
    <s v="Sep-2025"/>
    <s v="Q3-2025"/>
  </r>
  <r>
    <s v="TXN-101004"/>
    <x v="150"/>
    <x v="2"/>
    <s v="E-015"/>
    <x v="3"/>
    <s v="Throw Pillow"/>
    <s v="Member"/>
    <n v="3"/>
    <n v="35.39"/>
    <n v="0"/>
    <n v="15.2"/>
    <s v="No"/>
    <n v="106.17"/>
    <n v="60.57"/>
    <n v="0.57050014128284821"/>
    <s v="Jun-2025"/>
    <s v="Q2-2025"/>
  </r>
  <r>
    <s v="TXN-101005"/>
    <x v="432"/>
    <x v="0"/>
    <s v="N-006"/>
    <x v="2"/>
    <s v="Wireless Earbuds"/>
    <s v="Member"/>
    <n v="1"/>
    <n v="162.28"/>
    <n v="7.6999999999999999E-2"/>
    <n v="129.18"/>
    <s v="No"/>
    <n v="149.78"/>
    <n v="20.6"/>
    <n v="0.13753505140873282"/>
    <s v="Aug-2025"/>
    <s v="Q3-2025"/>
  </r>
  <r>
    <s v="TXN-101006"/>
    <x v="477"/>
    <x v="2"/>
    <s v="E-015"/>
    <x v="3"/>
    <s v="LED Desk Lamp"/>
    <s v="Member"/>
    <n v="11"/>
    <n v="59.03"/>
    <n v="7.8E-2"/>
    <n v="27.4"/>
    <s v="No"/>
    <n v="598.67999999999995"/>
    <n v="297.27999999999997"/>
    <n v="0.49655909667936127"/>
    <s v="Jun-2024"/>
    <s v="Q2-2024"/>
  </r>
  <r>
    <s v="TXN-101007"/>
    <x v="30"/>
    <x v="2"/>
    <s v="E-007"/>
    <x v="4"/>
    <s v="Lipstick"/>
    <s v="Non-Member"/>
    <n v="1"/>
    <n v="34.21"/>
    <n v="4.8000000000000001E-2"/>
    <n v="17.309999999999999"/>
    <s v="No"/>
    <n v="32.57"/>
    <n v="15.26"/>
    <n v="0.46852932146146758"/>
    <s v="Mar-2025"/>
    <s v="Q1-2025"/>
  </r>
  <r>
    <s v="TXN-101008"/>
    <x v="417"/>
    <x v="3"/>
    <s v="W-001"/>
    <x v="2"/>
    <s v="Bluetooth Speaker"/>
    <s v="Member"/>
    <n v="1"/>
    <n v="88.21"/>
    <n v="0.13600000000000001"/>
    <n v="57.81"/>
    <s v="No"/>
    <n v="76.209999999999994"/>
    <n v="18.399999999999999"/>
    <n v="0.24143813147880855"/>
    <s v="Jul-2025"/>
    <s v="Q3-2025"/>
  </r>
  <r>
    <s v="TXN-101009"/>
    <x v="315"/>
    <x v="3"/>
    <s v="W-007"/>
    <x v="2"/>
    <s v="Laptop Stand"/>
    <s v="Member"/>
    <n v="6"/>
    <n v="123.04"/>
    <n v="0.152"/>
    <n v="93.06"/>
    <s v="Yes"/>
    <n v="626.03"/>
    <n v="67.67"/>
    <n v="0.10809386131655033"/>
    <s v="Dec-2024"/>
    <s v="Q4-2024"/>
  </r>
  <r>
    <s v="TXN-101010"/>
    <x v="113"/>
    <x v="3"/>
    <s v="W-002"/>
    <x v="4"/>
    <s v="Shampoo 300ml"/>
    <s v="Non-Member"/>
    <n v="3"/>
    <n v="14.43"/>
    <n v="0"/>
    <n v="4.53"/>
    <s v="No"/>
    <n v="43.29"/>
    <n v="29.7"/>
    <n v="0.68607068607068611"/>
    <s v="May-2025"/>
    <s v="Q2-2025"/>
  </r>
  <r>
    <s v="TXN-101011"/>
    <x v="367"/>
    <x v="1"/>
    <s v="S-014"/>
    <x v="2"/>
    <s v="Power Bank"/>
    <s v="Non-Member"/>
    <n v="5"/>
    <n v="251.21"/>
    <n v="0.21099999999999999"/>
    <n v="184.51"/>
    <s v="Yes"/>
    <n v="991.02"/>
    <n v="68.47"/>
    <n v="6.9090432080079117E-2"/>
    <s v="Jun-2024"/>
    <s v="Q2-2024"/>
  </r>
  <r>
    <s v="TXN-101012"/>
    <x v="486"/>
    <x v="1"/>
    <s v="S-010"/>
    <x v="4"/>
    <s v="Face Moisturizer"/>
    <s v="Member"/>
    <n v="1"/>
    <n v="35.35"/>
    <n v="0.182"/>
    <n v="13.63"/>
    <s v="No"/>
    <n v="28.92"/>
    <n v="15.29"/>
    <n v="0.52869986168741345"/>
    <s v="Feb-2025"/>
    <s v="Q1-2025"/>
  </r>
  <r>
    <s v="TXN-101013"/>
    <x v="385"/>
    <x v="0"/>
    <s v="N-004"/>
    <x v="0"/>
    <s v="Organic Coffee 12oz"/>
    <s v="Non-Member"/>
    <n v="4"/>
    <n v="22.52"/>
    <n v="7.8E-2"/>
    <n v="12.47"/>
    <s v="No"/>
    <n v="83.05"/>
    <n v="33.17"/>
    <n v="0.39939795304033721"/>
    <s v="Jul-2025"/>
    <s v="Q3-2025"/>
  </r>
  <r>
    <s v="TXN-101014"/>
    <x v="487"/>
    <x v="0"/>
    <s v="N-007"/>
    <x v="1"/>
    <s v="Men's T-Shirt"/>
    <s v="Member"/>
    <n v="4"/>
    <n v="102.88"/>
    <n v="5.7000000000000002E-2"/>
    <n v="43.53"/>
    <s v="No"/>
    <n v="388.06"/>
    <n v="213.94"/>
    <n v="0.55130649899500073"/>
    <s v="Sep-2024"/>
    <s v="Q3-2024"/>
  </r>
  <r>
    <s v="TXN-101015"/>
    <x v="142"/>
    <x v="3"/>
    <s v="W-008"/>
    <x v="0"/>
    <s v="Olive Oil 500ml"/>
    <s v="Non-Member"/>
    <n v="8"/>
    <n v="16.07"/>
    <n v="5.5E-2"/>
    <n v="8.85"/>
    <s v="No"/>
    <n v="121.49"/>
    <n v="50.69"/>
    <n v="0.41723598650094657"/>
    <s v="May-2025"/>
    <s v="Q2-2025"/>
  </r>
  <r>
    <s v="TXN-101016"/>
    <x v="0"/>
    <x v="3"/>
    <s v="W-006"/>
    <x v="4"/>
    <s v="Perfume 50ml"/>
    <s v="Non-Member"/>
    <n v="2"/>
    <n v="14.72"/>
    <n v="4.2000000000000003E-2"/>
    <n v="6.32"/>
    <s v="No"/>
    <n v="28.2"/>
    <n v="15.56"/>
    <n v="0.55177304964539009"/>
    <s v="Jun-2025"/>
    <s v="Q2-2025"/>
  </r>
  <r>
    <s v="TXN-101017"/>
    <x v="180"/>
    <x v="2"/>
    <s v="E-006"/>
    <x v="0"/>
    <s v="Organic Coffee 12oz"/>
    <s v="Member"/>
    <n v="5"/>
    <n v="15.04"/>
    <n v="1.6E-2"/>
    <n v="9.6300000000000008"/>
    <s v="No"/>
    <n v="74"/>
    <n v="25.85"/>
    <n v="0.34932432432432436"/>
    <s v="Jan-2025"/>
    <s v="Q1-2025"/>
  </r>
  <r>
    <s v="TXN-101018"/>
    <x v="267"/>
    <x v="2"/>
    <s v="E-003"/>
    <x v="2"/>
    <s v="Laptop Stand"/>
    <s v="Member"/>
    <n v="1"/>
    <n v="49.53"/>
    <n v="0.10299999999999999"/>
    <n v="38.53"/>
    <s v="No"/>
    <n v="44.43"/>
    <n v="5.9"/>
    <n v="0.13279315777627729"/>
    <s v="Apr-2025"/>
    <s v="Q2-2025"/>
  </r>
  <r>
    <s v="TXN-101019"/>
    <x v="202"/>
    <x v="3"/>
    <s v="W-005"/>
    <x v="0"/>
    <s v="Snack Box"/>
    <s v="Member"/>
    <n v="4"/>
    <n v="5.65"/>
    <n v="6.4000000000000001E-2"/>
    <n v="3.52"/>
    <s v="No"/>
    <n v="21.15"/>
    <n v="7.07"/>
    <n v="0.33427895981087474"/>
    <s v="Mar-2025"/>
    <s v="Q1-2025"/>
  </r>
  <r>
    <s v="TXN-101020"/>
    <x v="356"/>
    <x v="2"/>
    <s v="E-015"/>
    <x v="0"/>
    <s v="Snack Box"/>
    <s v="Member"/>
    <n v="4"/>
    <n v="10.9"/>
    <n v="0.14399999999999999"/>
    <n v="6.15"/>
    <s v="No"/>
    <n v="37.32"/>
    <n v="12.72"/>
    <n v="0.34083601286173637"/>
    <s v="Feb-2025"/>
    <s v="Q1-2025"/>
  </r>
  <r>
    <s v="TXN-101021"/>
    <x v="488"/>
    <x v="1"/>
    <s v="S-008"/>
    <x v="3"/>
    <s v="Bath Towel Set"/>
    <s v="Member"/>
    <n v="1"/>
    <n v="48.12"/>
    <n v="0.251"/>
    <n v="21.57"/>
    <s v="No"/>
    <n v="36.04"/>
    <n v="14.47"/>
    <n v="0.40149833518312988"/>
    <s v="Apr-2025"/>
    <s v="Q2-2025"/>
  </r>
  <r>
    <s v="TXN-101022"/>
    <x v="357"/>
    <x v="3"/>
    <s v="W-013"/>
    <x v="1"/>
    <s v="Women's Jeans"/>
    <s v="Member"/>
    <n v="2"/>
    <n v="60.58"/>
    <n v="6.0999999999999999E-2"/>
    <n v="28.1"/>
    <s v="Unknown"/>
    <n v="113.77"/>
    <n v="57.57"/>
    <n v="0.50602091939878702"/>
    <s v="Aug-2025"/>
    <s v="Q3-2025"/>
  </r>
  <r>
    <s v="TXN-101023"/>
    <x v="233"/>
    <x v="2"/>
    <s v="E-008"/>
    <x v="0"/>
    <s v="Snack Box"/>
    <s v="Member"/>
    <n v="10"/>
    <n v="14.6"/>
    <n v="6.9000000000000006E-2"/>
    <n v="9.4499999999999993"/>
    <s v="No"/>
    <n v="135.93"/>
    <n v="41.43"/>
    <n v="0.3047892297506069"/>
    <s v="Dec-2025"/>
    <s v="Q4-2025"/>
  </r>
  <r>
    <s v="TXN-101024"/>
    <x v="55"/>
    <x v="3"/>
    <s v="Unknown"/>
    <x v="2"/>
    <s v="Laptop Stand"/>
    <s v="Non-Member"/>
    <n v="1"/>
    <n v="107.61"/>
    <n v="7.9000000000000001E-2"/>
    <n v="85.83"/>
    <s v="No"/>
    <n v="99.11"/>
    <n v="13.28"/>
    <n v="0.13399253354858237"/>
    <s v="Jan-2025"/>
    <s v="Q1-2025"/>
  </r>
  <r>
    <s v="TXN-101025"/>
    <x v="60"/>
    <x v="2"/>
    <s v="E-014"/>
    <x v="2"/>
    <s v="Laptop Stand"/>
    <s v="Member"/>
    <n v="6"/>
    <n v="106.26"/>
    <n v="6.4000000000000001E-2"/>
    <n v="69.83"/>
    <s v="No"/>
    <n v="596.76"/>
    <n v="177.78"/>
    <n v="0.29790870701789662"/>
    <s v="Sep-2025"/>
    <s v="Q3-2025"/>
  </r>
  <r>
    <s v="TXN-101026"/>
    <x v="489"/>
    <x v="0"/>
    <s v="N-009"/>
    <x v="2"/>
    <s v="Laptop Stand"/>
    <s v="Non-Member"/>
    <n v="1"/>
    <n v="138.58000000000001"/>
    <n v="5.7000000000000002E-2"/>
    <n v="99.74"/>
    <s v="No"/>
    <n v="130.68"/>
    <n v="30.94"/>
    <n v="0.23676155494337311"/>
    <s v="Sep-2024"/>
    <s v="Q3-2024"/>
  </r>
  <r>
    <s v="TXN-101027"/>
    <x v="223"/>
    <x v="2"/>
    <s v="E-006"/>
    <x v="2"/>
    <s v="Bluetooth Speaker"/>
    <s v="Member"/>
    <n v="7"/>
    <n v="29.47"/>
    <n v="8.5000000000000006E-2"/>
    <n v="22.43"/>
    <s v="No"/>
    <n v="188.76"/>
    <n v="31.75"/>
    <n v="0.16820300911210004"/>
    <s v="Nov-2025"/>
    <s v="Q4-2025"/>
  </r>
  <r>
    <s v="TXN-101028"/>
    <x v="222"/>
    <x v="1"/>
    <s v="S-014"/>
    <x v="1"/>
    <s v="Men's T-Shirt"/>
    <s v="Member"/>
    <n v="2"/>
    <n v="58.71"/>
    <n v="0.183"/>
    <n v="29.69"/>
    <s v="No"/>
    <n v="95.93"/>
    <n v="36.549999999999997"/>
    <n v="0.3810069842593557"/>
    <s v="Mar-2025"/>
    <s v="Q1-2025"/>
  </r>
  <r>
    <s v="TXN-101029"/>
    <x v="37"/>
    <x v="3"/>
    <s v="W-013"/>
    <x v="0"/>
    <s v="Sparkling Water 12pk"/>
    <s v="Non-Member"/>
    <n v="1"/>
    <n v="20.77"/>
    <n v="4.9000000000000002E-2"/>
    <n v="12.49"/>
    <s v="No"/>
    <n v="19.75"/>
    <n v="7.26"/>
    <n v="0.36759493670886073"/>
    <s v="Oct-2025"/>
    <s v="Q4-2025"/>
  </r>
  <r>
    <s v="TXN-101030"/>
    <x v="113"/>
    <x v="1"/>
    <s v="S-004"/>
    <x v="2"/>
    <s v="Power Bank"/>
    <s v="Member"/>
    <n v="1"/>
    <n v="96.31"/>
    <n v="0.19400000000000001"/>
    <n v="72.33"/>
    <s v="Unknown"/>
    <n v="77.63"/>
    <n v="5.3"/>
    <n v="6.8272575035424457E-2"/>
    <s v="May-2025"/>
    <s v="Q2-2025"/>
  </r>
  <r>
    <s v="TXN-101031"/>
    <x v="362"/>
    <x v="0"/>
    <s v="N-001"/>
    <x v="1"/>
    <s v="Men's T-Shirt"/>
    <s v="Non-Member"/>
    <n v="2"/>
    <n v="33.03"/>
    <n v="7.4999999999999997E-2"/>
    <n v="15.58"/>
    <s v="No"/>
    <n v="61.11"/>
    <n v="29.95"/>
    <n v="0.49009981999672719"/>
    <s v="Sep-2024"/>
    <s v="Q3-2024"/>
  </r>
  <r>
    <s v="TXN-101032"/>
    <x v="490"/>
    <x v="3"/>
    <s v="W-005"/>
    <x v="3"/>
    <s v="Storage Bin"/>
    <s v="Member"/>
    <n v="3"/>
    <n v="63.9"/>
    <n v="6.9000000000000006E-2"/>
    <n v="28.98"/>
    <s v="No"/>
    <n v="178.47"/>
    <n v="91.53"/>
    <n v="0.51285930408472014"/>
    <s v="Dec-2025"/>
    <s v="Q4-2025"/>
  </r>
  <r>
    <s v="TXN-101033"/>
    <x v="237"/>
    <x v="2"/>
    <s v="E-002"/>
    <x v="2"/>
    <s v="Bluetooth Speaker"/>
    <s v="Non-Member"/>
    <n v="2"/>
    <n v="77.47"/>
    <n v="0.14099999999999999"/>
    <n v="59.84"/>
    <s v="No"/>
    <n v="133.09"/>
    <n v="13.41"/>
    <n v="0.10075888496506123"/>
    <s v="Aug-2025"/>
    <s v="Q3-2025"/>
  </r>
  <r>
    <s v="TXN-101034"/>
    <x v="491"/>
    <x v="1"/>
    <s v="S-014"/>
    <x v="2"/>
    <s v="Laptop Stand"/>
    <s v="Member"/>
    <n v="1"/>
    <n v="203.37"/>
    <n v="0.13500000000000001"/>
    <n v="152.01"/>
    <s v="No"/>
    <n v="175.92"/>
    <n v="23.91"/>
    <n v="0.13591405184174626"/>
    <s v="Jul-2025"/>
    <s v="Q3-2025"/>
  </r>
  <r>
    <s v="TXN-101035"/>
    <x v="187"/>
    <x v="1"/>
    <s v="S-002"/>
    <x v="1"/>
    <s v="Running Shoes"/>
    <s v="Member"/>
    <n v="10"/>
    <n v="30.56"/>
    <n v="0.23"/>
    <n v="14.16"/>
    <s v="No"/>
    <n v="235.31"/>
    <n v="93.71"/>
    <n v="0.3982406187582338"/>
    <s v="Feb-2025"/>
    <s v="Q1-2025"/>
  </r>
  <r>
    <s v="TXN-101036"/>
    <x v="460"/>
    <x v="1"/>
    <s v="S-012"/>
    <x v="0"/>
    <s v="Granola Pack"/>
    <s v="Non-Member"/>
    <n v="2"/>
    <n v="13.37"/>
    <n v="0.23699999999999999"/>
    <n v="9.08"/>
    <s v="No"/>
    <n v="20.399999999999999"/>
    <n v="2.2400000000000002"/>
    <n v="0.10980392156862746"/>
    <s v="Jun-2025"/>
    <s v="Q2-2025"/>
  </r>
  <r>
    <s v="TXN-101037"/>
    <x v="492"/>
    <x v="1"/>
    <s v="S-005"/>
    <x v="3"/>
    <s v="Bath Towel Set"/>
    <s v="Non-Member"/>
    <n v="2"/>
    <n v="14.07"/>
    <n v="0.29899999999999999"/>
    <n v="4.9400000000000004"/>
    <s v="No"/>
    <n v="19.73"/>
    <n v="9.85"/>
    <n v="0.49923973644196651"/>
    <s v="Jun-2024"/>
    <s v="Q2-2024"/>
  </r>
  <r>
    <s v="TXN-101038"/>
    <x v="87"/>
    <x v="3"/>
    <s v="Unknown"/>
    <x v="4"/>
    <s v="Perfume 50ml"/>
    <s v="Member"/>
    <n v="1"/>
    <n v="38.979999999999997"/>
    <n v="0.13100000000000001"/>
    <n v="14.94"/>
    <s v="No"/>
    <n v="33.869999999999997"/>
    <n v="18.93"/>
    <n v="0.5589016829052259"/>
    <s v="Jul-2024"/>
    <s v="Q3-2024"/>
  </r>
  <r>
    <s v="TXN-101039"/>
    <x v="493"/>
    <x v="3"/>
    <s v="W-007"/>
    <x v="3"/>
    <s v="Storage Bin"/>
    <s v="Non-Member"/>
    <n v="5"/>
    <n v="67.97"/>
    <n v="5.3999999999999999E-2"/>
    <n v="33.33"/>
    <s v="No"/>
    <n v="321.5"/>
    <n v="154.85"/>
    <n v="0.4816485225505443"/>
    <s v="Aug-2024"/>
    <s v="Q3-2024"/>
  </r>
  <r>
    <s v="TXN-101040"/>
    <x v="102"/>
    <x v="3"/>
    <s v="W-004"/>
    <x v="0"/>
    <s v="Sparkling Water 12pk"/>
    <s v="Non-Member"/>
    <n v="2"/>
    <n v="3.42"/>
    <n v="0.11"/>
    <n v="2.1800000000000002"/>
    <s v="No"/>
    <n v="6.09"/>
    <n v="1.73"/>
    <n v="0.28407224958949095"/>
    <s v="Mar-2025"/>
    <s v="Q1-2025"/>
  </r>
  <r>
    <s v="TXN-101041"/>
    <x v="494"/>
    <x v="2"/>
    <s v="E-015"/>
    <x v="0"/>
    <s v="Granola Pack"/>
    <s v="Member"/>
    <n v="9"/>
    <n v="16.7"/>
    <n v="8.1000000000000003E-2"/>
    <n v="10.8"/>
    <s v="No"/>
    <n v="138.13"/>
    <n v="40.93"/>
    <n v="0.29631506551799031"/>
    <s v="Nov-2024"/>
    <s v="Q4-2024"/>
  </r>
  <r>
    <s v="TXN-101042"/>
    <x v="495"/>
    <x v="3"/>
    <s v="W-001"/>
    <x v="2"/>
    <s v="Wireless Earbuds"/>
    <s v="Member"/>
    <n v="11"/>
    <n v="154.04"/>
    <n v="0.123"/>
    <n v="110.25"/>
    <s v="No"/>
    <n v="1486.02"/>
    <n v="273.27"/>
    <n v="0.1838938910647232"/>
    <s v="Sep-2024"/>
    <s v="Q3-2024"/>
  </r>
  <r>
    <s v="TXN-101043"/>
    <x v="496"/>
    <x v="2"/>
    <s v="E-015"/>
    <x v="3"/>
    <s v="Bath Towel Set"/>
    <s v="Non-Member"/>
    <n v="2"/>
    <n v="20.49"/>
    <n v="3.0000000000000001E-3"/>
    <n v="8.07"/>
    <s v="No"/>
    <n v="40.86"/>
    <n v="24.72"/>
    <n v="0.60499265785609391"/>
    <s v="Sep-2025"/>
    <s v="Q3-2025"/>
  </r>
  <r>
    <s v="TXN-101044"/>
    <x v="497"/>
    <x v="3"/>
    <s v="W-014"/>
    <x v="4"/>
    <s v="Lipstick"/>
    <s v="Non-Member"/>
    <n v="1"/>
    <n v="34.21"/>
    <n v="6.2E-2"/>
    <n v="12.93"/>
    <s v="No"/>
    <n v="32.090000000000003"/>
    <n v="19.16"/>
    <n v="0.59707073854783421"/>
    <s v="Aug-2024"/>
    <s v="Q3-2024"/>
  </r>
  <r>
    <s v="TXN-101045"/>
    <x v="498"/>
    <x v="1"/>
    <s v="S-005"/>
    <x v="0"/>
    <s v="Organic Coffee 12oz"/>
    <s v="Member"/>
    <n v="3"/>
    <n v="17.68"/>
    <n v="0.161"/>
    <n v="10.07"/>
    <s v="No"/>
    <n v="44.5"/>
    <n v="14.29"/>
    <n v="0.32112359550561798"/>
    <s v="May-2025"/>
    <s v="Q2-2025"/>
  </r>
  <r>
    <s v="TXN-101046"/>
    <x v="46"/>
    <x v="3"/>
    <s v="W-002"/>
    <x v="0"/>
    <s v="Granola Pack"/>
    <s v="Member"/>
    <n v="1"/>
    <n v="7.61"/>
    <n v="0.13900000000000001"/>
    <n v="4.24"/>
    <s v="No"/>
    <n v="6.55"/>
    <n v="2.31"/>
    <n v="0.35267175572519088"/>
    <s v="Nov-2024"/>
    <s v="Q4-2024"/>
  </r>
  <r>
    <s v="TXN-101047"/>
    <x v="276"/>
    <x v="2"/>
    <s v="E-006"/>
    <x v="0"/>
    <s v="Snack Box"/>
    <s v="Member"/>
    <n v="1"/>
    <n v="21.21"/>
    <n v="0.1"/>
    <n v="14.51"/>
    <s v="No"/>
    <n v="19.09"/>
    <n v="4.58"/>
    <n v="0.23991618648507071"/>
    <s v="Mar-2025"/>
    <s v="Q1-2025"/>
  </r>
  <r>
    <s v="TXN-101048"/>
    <x v="357"/>
    <x v="0"/>
    <s v="N-006"/>
    <x v="1"/>
    <s v="Casual Dress"/>
    <s v="Member"/>
    <n v="3"/>
    <n v="38.799999999999997"/>
    <n v="1E-3"/>
    <n v="18.79"/>
    <s v="No"/>
    <n v="116.28"/>
    <n v="59.91"/>
    <n v="0.51522187822497412"/>
    <s v="Aug-2025"/>
    <s v="Q3-2025"/>
  </r>
  <r>
    <s v="TXN-101049"/>
    <x v="249"/>
    <x v="2"/>
    <s v="E-013"/>
    <x v="1"/>
    <s v="Men's T-Shirt"/>
    <s v="Non-Member"/>
    <n v="2"/>
    <n v="73.489999999999995"/>
    <n v="9.5000000000000001E-2"/>
    <n v="39.28"/>
    <s v="No"/>
    <n v="133.02000000000001"/>
    <n v="54.46"/>
    <n v="0.40941211847842429"/>
    <s v="Nov-2024"/>
    <s v="Q4-2024"/>
  </r>
  <r>
    <s v="TXN-101050"/>
    <x v="408"/>
    <x v="0"/>
    <s v="N-012"/>
    <x v="2"/>
    <s v="Laptop Stand"/>
    <s v="Non-Member"/>
    <n v="3"/>
    <n v="244.72"/>
    <n v="0.04"/>
    <n v="194.4"/>
    <s v="No"/>
    <n v="704.79"/>
    <n v="121.59"/>
    <n v="0.17251947388583835"/>
    <s v="Feb-2025"/>
    <s v="Q1-2025"/>
  </r>
  <r>
    <s v="TXN-101051"/>
    <x v="164"/>
    <x v="0"/>
    <s v="N-013"/>
    <x v="3"/>
    <s v="Throw Pillow"/>
    <s v="Member"/>
    <n v="8"/>
    <n v="75.89"/>
    <n v="0.04"/>
    <n v="27.04"/>
    <s v="No"/>
    <n v="582.84"/>
    <n v="366.52"/>
    <n v="0.62885182897536196"/>
    <s v="Jan-2025"/>
    <s v="Q1-2025"/>
  </r>
  <r>
    <s v="TXN-101052"/>
    <x v="376"/>
    <x v="0"/>
    <s v="N-014"/>
    <x v="1"/>
    <s v="Winter Jacket"/>
    <s v="Member"/>
    <n v="7"/>
    <n v="31.49"/>
    <n v="0.105"/>
    <n v="13.98"/>
    <s v="No"/>
    <n v="197.28"/>
    <n v="99.42"/>
    <n v="0.50395377128953767"/>
    <s v="Sep-2024"/>
    <s v="Q3-2024"/>
  </r>
  <r>
    <s v="TXN-101053"/>
    <x v="499"/>
    <x v="3"/>
    <s v="W-012"/>
    <x v="4"/>
    <s v="Shampoo 300ml"/>
    <s v="Member"/>
    <n v="6"/>
    <n v="41.65"/>
    <n v="0.115"/>
    <n v="14.59"/>
    <s v="No"/>
    <n v="221.16"/>
    <n v="133.62"/>
    <n v="0.60417797069994572"/>
    <s v="Oct-2025"/>
    <s v="Q4-2025"/>
  </r>
  <r>
    <s v="TXN-101054"/>
    <x v="279"/>
    <x v="1"/>
    <s v="S-008"/>
    <x v="4"/>
    <s v="Face Moisturizer"/>
    <s v="Member"/>
    <n v="1"/>
    <n v="50.08"/>
    <n v="0.22700000000000001"/>
    <n v="17.59"/>
    <s v="Yes"/>
    <n v="38.71"/>
    <n v="21.12"/>
    <n v="0.54559545337122195"/>
    <s v="Dec-2024"/>
    <s v="Q4-2024"/>
  </r>
  <r>
    <s v="TXN-101055"/>
    <x v="77"/>
    <x v="0"/>
    <s v="N-005"/>
    <x v="1"/>
    <s v="Running Shoes"/>
    <s v="Member"/>
    <n v="1"/>
    <n v="52.87"/>
    <n v="2.7E-2"/>
    <n v="26.42"/>
    <s v="No"/>
    <n v="51.44"/>
    <n v="25.02"/>
    <n v="0.48639191290824263"/>
    <s v="Sep-2025"/>
    <s v="Q3-2025"/>
  </r>
  <r>
    <s v="TXN-101056"/>
    <x v="154"/>
    <x v="3"/>
    <s v="W-013"/>
    <x v="1"/>
    <s v="Running Shoes"/>
    <s v="Member"/>
    <n v="8"/>
    <n v="58.41"/>
    <n v="0"/>
    <n v="26.95"/>
    <s v="No"/>
    <n v="467.28"/>
    <n v="251.68"/>
    <n v="0.53860640301318274"/>
    <s v="Jan-2025"/>
    <s v="Q1-2025"/>
  </r>
  <r>
    <s v="TXN-101057"/>
    <x v="500"/>
    <x v="2"/>
    <s v="E-001"/>
    <x v="1"/>
    <s v="Men's T-Shirt"/>
    <s v="Member"/>
    <n v="6"/>
    <n v="90.35"/>
    <n v="0.112"/>
    <n v="43.15"/>
    <s v="No"/>
    <n v="481.38"/>
    <n v="222.48"/>
    <n v="0.46217125763430139"/>
    <s v="Jul-2025"/>
    <s v="Q3-2025"/>
  </r>
  <r>
    <s v="TXN-101058"/>
    <x v="483"/>
    <x v="2"/>
    <s v="E-006"/>
    <x v="1"/>
    <s v="Women's Jeans"/>
    <s v="Member"/>
    <n v="4"/>
    <n v="60.58"/>
    <n v="6.6000000000000003E-2"/>
    <n v="27.81"/>
    <s v="No"/>
    <n v="226.33"/>
    <n v="115.09"/>
    <n v="0.50850527990102945"/>
    <s v="Apr-2025"/>
    <s v="Q2-2025"/>
  </r>
  <r>
    <s v="TXN-101059"/>
    <x v="148"/>
    <x v="1"/>
    <s v="S-015"/>
    <x v="3"/>
    <s v="Storage Bin"/>
    <s v="Non-Member"/>
    <n v="2"/>
    <n v="87.81"/>
    <n v="0.36399999999999999"/>
    <n v="36.26"/>
    <s v="No"/>
    <n v="111.69"/>
    <n v="39.17"/>
    <n v="0.35070283821291076"/>
    <s v="Jul-2025"/>
    <s v="Q3-2025"/>
  </r>
  <r>
    <s v="TXN-101060"/>
    <x v="236"/>
    <x v="2"/>
    <s v="E-012"/>
    <x v="0"/>
    <s v="Olive Oil 500ml"/>
    <s v="Member"/>
    <n v="2"/>
    <n v="3.17"/>
    <n v="7.0000000000000007E-2"/>
    <n v="1.88"/>
    <s v="No"/>
    <n v="5.9"/>
    <n v="2.14"/>
    <n v="0.36271186440677966"/>
    <s v="Jun-2025"/>
    <s v="Q2-2025"/>
  </r>
  <r>
    <s v="TXN-101061"/>
    <x v="501"/>
    <x v="1"/>
    <s v="S-012"/>
    <x v="1"/>
    <s v="Women's Jeans"/>
    <s v="Non-Member"/>
    <n v="6"/>
    <n v="108.2"/>
    <n v="0"/>
    <n v="53.41"/>
    <s v="No"/>
    <n v="649.20000000000005"/>
    <n v="328.74"/>
    <n v="0.50637707948243993"/>
    <s v="Feb-2025"/>
    <s v="Q1-2025"/>
  </r>
  <r>
    <s v="TXN-101062"/>
    <x v="53"/>
    <x v="3"/>
    <s v="W-012"/>
    <x v="1"/>
    <s v="Running Shoes"/>
    <s v="Member"/>
    <n v="4"/>
    <n v="96.42"/>
    <n v="4.3999999999999997E-2"/>
    <n v="51.31"/>
    <s v="No"/>
    <n v="368.71"/>
    <n v="163.47"/>
    <n v="0.44335656749206698"/>
    <s v="Aug-2025"/>
    <s v="Q3-2025"/>
  </r>
  <r>
    <s v="TXN-101063"/>
    <x v="91"/>
    <x v="2"/>
    <s v="E-007"/>
    <x v="0"/>
    <s v="Snack Box"/>
    <s v="Member"/>
    <n v="3"/>
    <n v="14.45"/>
    <n v="0.109"/>
    <n v="9.1199999999999992"/>
    <s v="No"/>
    <n v="38.619999999999997"/>
    <n v="11.26"/>
    <n v="0.29155877783531853"/>
    <s v="Mar-2025"/>
    <s v="Q1-2025"/>
  </r>
  <r>
    <s v="TXN-101064"/>
    <x v="277"/>
    <x v="2"/>
    <s v="E-009"/>
    <x v="1"/>
    <s v="Women's Jeans"/>
    <s v="Member"/>
    <n v="8"/>
    <n v="17.46"/>
    <n v="6.2E-2"/>
    <n v="9.32"/>
    <s v="No"/>
    <n v="131.02000000000001"/>
    <n v="56.46"/>
    <n v="0.43092657609525259"/>
    <s v="Sep-2025"/>
    <s v="Q3-2025"/>
  </r>
  <r>
    <s v="TXN-101065"/>
    <x v="502"/>
    <x v="2"/>
    <s v="E-004"/>
    <x v="4"/>
    <s v="Lipstick"/>
    <s v="Member"/>
    <n v="3"/>
    <n v="45.78"/>
    <n v="0.11600000000000001"/>
    <n v="20.51"/>
    <s v="No"/>
    <n v="121.41"/>
    <n v="59.88"/>
    <n v="0.49320484309364965"/>
    <s v="Mar-2024"/>
    <s v="Q1-2024"/>
  </r>
  <r>
    <s v="TXN-101066"/>
    <x v="110"/>
    <x v="0"/>
    <s v="N-014"/>
    <x v="1"/>
    <s v="Casual Dress"/>
    <s v="Member"/>
    <n v="2"/>
    <n v="20.010000000000002"/>
    <n v="8.1000000000000003E-2"/>
    <n v="9.9600000000000009"/>
    <s v="No"/>
    <n v="36.78"/>
    <n v="16.86"/>
    <n v="0.4584013050570962"/>
    <s v="Nov-2025"/>
    <s v="Q4-2025"/>
  </r>
  <r>
    <s v="TXN-101067"/>
    <x v="503"/>
    <x v="2"/>
    <s v="E-010"/>
    <x v="0"/>
    <s v="Granola Pack"/>
    <s v="Non-Member"/>
    <n v="2"/>
    <n v="10.46"/>
    <n v="6.6000000000000003E-2"/>
    <n v="6.12"/>
    <s v="No"/>
    <n v="19.54"/>
    <n v="7.3"/>
    <n v="0.37359263050153529"/>
    <s v="Jun-2025"/>
    <s v="Q2-2025"/>
  </r>
  <r>
    <s v="TXN-101068"/>
    <x v="117"/>
    <x v="1"/>
    <s v="S-006"/>
    <x v="1"/>
    <s v="Casual Dress"/>
    <s v="Member"/>
    <n v="1"/>
    <n v="85.61"/>
    <n v="0.22700000000000001"/>
    <n v="43.42"/>
    <s v="Unknown"/>
    <n v="66.180000000000007"/>
    <n v="22.76"/>
    <n v="0.34391054699304924"/>
    <s v="Feb-2025"/>
    <s v="Q1-2025"/>
  </r>
  <r>
    <s v="TXN-101069"/>
    <x v="199"/>
    <x v="1"/>
    <s v="S-002"/>
    <x v="1"/>
    <s v="Casual Dress"/>
    <s v="Member"/>
    <n v="8"/>
    <n v="96.75"/>
    <n v="0.108"/>
    <n v="45.29"/>
    <s v="No"/>
    <n v="690.41"/>
    <n v="328.09"/>
    <n v="0.47521038223664197"/>
    <s v="Nov-2024"/>
    <s v="Q4-2024"/>
  </r>
  <r>
    <s v="TXN-101070"/>
    <x v="410"/>
    <x v="3"/>
    <s v="W-014"/>
    <x v="1"/>
    <s v="Men's T-Shirt"/>
    <s v="Member"/>
    <n v="10"/>
    <n v="108.29"/>
    <n v="0.09"/>
    <n v="51.05"/>
    <s v="No"/>
    <n v="985.44"/>
    <n v="474.94"/>
    <n v="0.48195729826270495"/>
    <s v="Nov-2025"/>
    <s v="Q4-2025"/>
  </r>
  <r>
    <s v="TXN-101071"/>
    <x v="504"/>
    <x v="2"/>
    <s v="E-011"/>
    <x v="3"/>
    <s v="Storage Bin"/>
    <s v="Non-Member"/>
    <n v="1"/>
    <n v="54.72"/>
    <n v="9.7000000000000003E-2"/>
    <n v="25.54"/>
    <s v="No"/>
    <n v="49.41"/>
    <n v="23.87"/>
    <n v="0.48310058692572361"/>
    <s v="Oct-2025"/>
    <s v="Q4-2025"/>
  </r>
  <r>
    <s v="TXN-101072"/>
    <x v="233"/>
    <x v="3"/>
    <s v="W-011"/>
    <x v="1"/>
    <s v="Running Shoes"/>
    <s v="Member"/>
    <n v="8"/>
    <n v="114.52"/>
    <n v="9.0999999999999998E-2"/>
    <n v="58.38"/>
    <s v="No"/>
    <n v="832.79"/>
    <n v="365.75"/>
    <n v="0.43918634949987395"/>
    <s v="Dec-2025"/>
    <s v="Q4-2025"/>
  </r>
  <r>
    <s v="TXN-101073"/>
    <x v="505"/>
    <x v="1"/>
    <s v="S-003"/>
    <x v="3"/>
    <s v="Bath Towel Set"/>
    <s v="Non-Member"/>
    <n v="5"/>
    <n v="66.89"/>
    <n v="0.223"/>
    <n v="24.71"/>
    <s v="No"/>
    <n v="259.87"/>
    <n v="136.32"/>
    <n v="0.52456997729634047"/>
    <s v="Mar-2024"/>
    <s v="Q1-2024"/>
  </r>
  <r>
    <s v="TXN-101074"/>
    <x v="65"/>
    <x v="0"/>
    <s v="N-012"/>
    <x v="2"/>
    <s v="Laptop Stand"/>
    <s v="Non-Member"/>
    <n v="4"/>
    <n v="33.97"/>
    <n v="1.4E-2"/>
    <n v="22.88"/>
    <s v="No"/>
    <n v="133.97999999999999"/>
    <n v="42.46"/>
    <n v="0.31691297208538594"/>
    <s v="Jun-2025"/>
    <s v="Q2-2025"/>
  </r>
  <r>
    <s v="TXN-101075"/>
    <x v="196"/>
    <x v="0"/>
    <s v="N-010"/>
    <x v="4"/>
    <s v="Face Moisturizer"/>
    <s v="Member"/>
    <n v="6"/>
    <n v="37.65"/>
    <n v="0.11600000000000001"/>
    <n v="11.55"/>
    <s v="No"/>
    <n v="199.7"/>
    <n v="130.4"/>
    <n v="0.65297946920380578"/>
    <s v="Nov-2025"/>
    <s v="Q4-2025"/>
  </r>
  <r>
    <s v="TXN-101076"/>
    <x v="506"/>
    <x v="2"/>
    <s v="E-005"/>
    <x v="4"/>
    <s v="Lipstick"/>
    <s v="Non-Member"/>
    <n v="1"/>
    <n v="9.4499999999999993"/>
    <n v="0.129"/>
    <n v="3.04"/>
    <s v="No"/>
    <n v="8.23"/>
    <n v="5.19"/>
    <n v="0.63061968408262459"/>
    <s v="Dec-2024"/>
    <s v="Q4-2024"/>
  </r>
  <r>
    <s v="TXN-101077"/>
    <x v="91"/>
    <x v="3"/>
    <s v="W-001"/>
    <x v="4"/>
    <s v="Lipstick"/>
    <s v="Non-Member"/>
    <n v="4"/>
    <n v="54.23"/>
    <n v="2.9000000000000001E-2"/>
    <n v="18.02"/>
    <s v="No"/>
    <n v="210.63"/>
    <n v="138.55000000000001"/>
    <n v="0.65778853914447144"/>
    <s v="Mar-2025"/>
    <s v="Q1-2025"/>
  </r>
  <r>
    <s v="TXN-101078"/>
    <x v="384"/>
    <x v="3"/>
    <s v="W-001"/>
    <x v="2"/>
    <s v="Smart Watch"/>
    <s v="Member"/>
    <n v="2"/>
    <n v="43.58"/>
    <n v="0.03"/>
    <n v="28.62"/>
    <s v="No"/>
    <n v="84.55"/>
    <n v="27.31"/>
    <n v="0.3230041395623891"/>
    <s v="Aug-2024"/>
    <s v="Q3-2024"/>
  </r>
  <r>
    <s v="TXN-101079"/>
    <x v="507"/>
    <x v="2"/>
    <s v="E-010"/>
    <x v="1"/>
    <s v="Winter Jacket"/>
    <s v="Non-Member"/>
    <n v="7"/>
    <n v="64.900000000000006"/>
    <n v="0.19600000000000001"/>
    <n v="32.97"/>
    <s v="No"/>
    <n v="365.26"/>
    <n v="134.47"/>
    <n v="0.36814871598313531"/>
    <s v="Nov-2025"/>
    <s v="Q4-2025"/>
  </r>
  <r>
    <s v="TXN-101080"/>
    <x v="185"/>
    <x v="1"/>
    <s v="S-009"/>
    <x v="0"/>
    <s v="Granola Pack"/>
    <s v="Non-Member"/>
    <n v="3"/>
    <n v="17.68"/>
    <n v="0.14099999999999999"/>
    <n v="10.119999999999999"/>
    <s v="No"/>
    <n v="45.56"/>
    <n v="15.2"/>
    <n v="0.3336259877085162"/>
    <s v="May-2025"/>
    <s v="Q2-2025"/>
  </r>
  <r>
    <s v="TXN-101081"/>
    <x v="508"/>
    <x v="0"/>
    <s v="N-013"/>
    <x v="0"/>
    <s v="Sparkling Water 12pk"/>
    <s v="Member"/>
    <n v="3"/>
    <n v="12.01"/>
    <n v="0"/>
    <n v="7.02"/>
    <s v="No"/>
    <n v="36.03"/>
    <n v="14.97"/>
    <n v="0.41548709408825979"/>
    <s v="May-2024"/>
    <s v="Q2-2024"/>
  </r>
  <r>
    <s v="TXN-101082"/>
    <x v="509"/>
    <x v="0"/>
    <s v="N-011"/>
    <x v="4"/>
    <s v="Lipstick"/>
    <s v="Non-Member"/>
    <n v="7"/>
    <n v="41.59"/>
    <n v="0.04"/>
    <n v="17.88"/>
    <s v="No"/>
    <n v="279.48"/>
    <n v="154.32"/>
    <n v="0.55216831258050658"/>
    <s v="Apr-2024"/>
    <s v="Q2-2024"/>
  </r>
  <r>
    <s v="TXN-101083"/>
    <x v="223"/>
    <x v="2"/>
    <s v="E-009"/>
    <x v="3"/>
    <s v="Storage Bin"/>
    <s v="Non-Member"/>
    <n v="2"/>
    <n v="86.41"/>
    <n v="0.22900000000000001"/>
    <n v="37.270000000000003"/>
    <s v="No"/>
    <n v="133.24"/>
    <n v="58.7"/>
    <n v="0.44055839087361154"/>
    <s v="Nov-2025"/>
    <s v="Q4-2025"/>
  </r>
  <r>
    <s v="TXN-101084"/>
    <x v="148"/>
    <x v="1"/>
    <s v="S-013"/>
    <x v="3"/>
    <s v="Throw Pillow"/>
    <s v="Member"/>
    <n v="3"/>
    <n v="19.62"/>
    <n v="0.16500000000000001"/>
    <n v="9.6199999999999992"/>
    <s v="No"/>
    <n v="49.15"/>
    <n v="20.29"/>
    <n v="0.41281790437436416"/>
    <s v="Jul-2025"/>
    <s v="Q3-2025"/>
  </r>
  <r>
    <s v="TXN-101085"/>
    <x v="61"/>
    <x v="0"/>
    <s v="N-005"/>
    <x v="0"/>
    <s v="Snack Box"/>
    <s v="Non-Member"/>
    <n v="1"/>
    <n v="21.25"/>
    <n v="0.111"/>
    <n v="14.36"/>
    <s v="Yes"/>
    <n v="18.89"/>
    <n v="4.53"/>
    <n v="0.23980942297511912"/>
    <s v="Apr-2024"/>
    <s v="Q2-2024"/>
  </r>
  <r>
    <s v="TXN-101086"/>
    <x v="464"/>
    <x v="0"/>
    <s v="N-013"/>
    <x v="3"/>
    <s v="LED Desk Lamp"/>
    <s v="Non-Member"/>
    <n v="2"/>
    <n v="42.14"/>
    <n v="8.7999999999999995E-2"/>
    <n v="15.03"/>
    <s v="No"/>
    <n v="76.86"/>
    <n v="46.8"/>
    <n v="0.6088992974238876"/>
    <s v="Aug-2024"/>
    <s v="Q3-2024"/>
  </r>
  <r>
    <s v="TXN-101087"/>
    <x v="144"/>
    <x v="0"/>
    <s v="N-006"/>
    <x v="3"/>
    <s v="Bath Towel Set"/>
    <s v="Member"/>
    <n v="1"/>
    <n v="52.23"/>
    <n v="5.3999999999999999E-2"/>
    <n v="21.27"/>
    <s v="No"/>
    <n v="49.41"/>
    <n v="28.14"/>
    <n v="0.56952034001214336"/>
    <s v="Dec-2024"/>
    <s v="Q4-2024"/>
  </r>
  <r>
    <s v="TXN-101088"/>
    <x v="510"/>
    <x v="0"/>
    <s v="N-009"/>
    <x v="2"/>
    <s v="Wireless Earbuds"/>
    <s v="Member"/>
    <n v="4"/>
    <n v="75.23"/>
    <n v="8.7999999999999995E-2"/>
    <n v="57.57"/>
    <s v="No"/>
    <n v="274.44"/>
    <n v="44.16"/>
    <n v="0.16090948841276781"/>
    <s v="May-2025"/>
    <s v="Q2-2025"/>
  </r>
  <r>
    <s v="TXN-101089"/>
    <x v="252"/>
    <x v="3"/>
    <s v="W-011"/>
    <x v="2"/>
    <s v="Power Bank"/>
    <s v="Non-Member"/>
    <n v="4"/>
    <n v="289.31"/>
    <n v="0.11799999999999999"/>
    <n v="195.93"/>
    <s v="Yes"/>
    <n v="1020.69"/>
    <n v="236.97"/>
    <n v="0.2321664756194339"/>
    <s v="Mar-2025"/>
    <s v="Q1-2025"/>
  </r>
  <r>
    <s v="TXN-101090"/>
    <x v="42"/>
    <x v="2"/>
    <s v="E-007"/>
    <x v="2"/>
    <s v="Wireless Earbuds"/>
    <s v="Member"/>
    <n v="4"/>
    <n v="138.53"/>
    <n v="0"/>
    <n v="96.78"/>
    <s v="No"/>
    <n v="554.12"/>
    <n v="167"/>
    <n v="0.30137876272287589"/>
    <s v="Jan-2025"/>
    <s v="Q1-2025"/>
  </r>
  <r>
    <s v="TXN-101091"/>
    <x v="201"/>
    <x v="0"/>
    <s v="N-001"/>
    <x v="2"/>
    <s v="Power Bank"/>
    <s v="Non-Member"/>
    <n v="1"/>
    <n v="186.16"/>
    <n v="0.11"/>
    <n v="134.77000000000001"/>
    <s v="Unknown"/>
    <n v="165.68"/>
    <n v="30.91"/>
    <n v="0.18656446161274745"/>
    <s v="May-2025"/>
    <s v="Q2-2025"/>
  </r>
  <r>
    <s v="TXN-101092"/>
    <x v="345"/>
    <x v="3"/>
    <s v="W-002"/>
    <x v="1"/>
    <s v="Winter Jacket"/>
    <s v="Member"/>
    <n v="1"/>
    <n v="63.81"/>
    <n v="2.4E-2"/>
    <n v="29.42"/>
    <s v="Yes"/>
    <n v="62.28"/>
    <n v="32.86"/>
    <n v="0.52761721258831085"/>
    <s v="Jul-2025"/>
    <s v="Q3-2025"/>
  </r>
  <r>
    <s v="TXN-101093"/>
    <x v="276"/>
    <x v="3"/>
    <s v="W-011"/>
    <x v="2"/>
    <s v="Bluetooth Speaker"/>
    <s v="Non-Member"/>
    <n v="2"/>
    <n v="99.02"/>
    <n v="8.1000000000000003E-2"/>
    <n v="78.67"/>
    <s v="No"/>
    <n v="182"/>
    <n v="24.66"/>
    <n v="0.13549450549450551"/>
    <s v="Mar-2025"/>
    <s v="Q1-2025"/>
  </r>
  <r>
    <s v="TXN-101094"/>
    <x v="511"/>
    <x v="1"/>
    <s v="S-013"/>
    <x v="3"/>
    <s v="Ceramic Mug Set"/>
    <s v="Member"/>
    <n v="7"/>
    <n v="34.369999999999997"/>
    <n v="0.151"/>
    <n v="14.13"/>
    <s v="No"/>
    <n v="204.26"/>
    <n v="105.35"/>
    <n v="0.5157642220699109"/>
    <s v="Jul-2025"/>
    <s v="Q3-2025"/>
  </r>
  <r>
    <s v="TXN-101095"/>
    <x v="289"/>
    <x v="1"/>
    <s v="S-013"/>
    <x v="4"/>
    <s v="Lipstick"/>
    <s v="Non-Member"/>
    <n v="5"/>
    <n v="16.75"/>
    <n v="0.17899999999999999"/>
    <n v="5.64"/>
    <s v="No"/>
    <n v="68.760000000000005"/>
    <n v="40.56"/>
    <n v="0.58987783595113441"/>
    <s v="Dec-2024"/>
    <s v="Q4-2024"/>
  </r>
  <r>
    <s v="TXN-101096"/>
    <x v="331"/>
    <x v="3"/>
    <s v="W-001"/>
    <x v="2"/>
    <s v="Laptop Stand"/>
    <s v="Non-Member"/>
    <n v="2"/>
    <n v="289.31"/>
    <n v="0.06"/>
    <n v="214.99"/>
    <s v="No"/>
    <n v="543.9"/>
    <n v="113.92"/>
    <n v="0.20945026659312374"/>
    <s v="Sep-2024"/>
    <s v="Q3-2024"/>
  </r>
  <r>
    <s v="TXN-101097"/>
    <x v="512"/>
    <x v="1"/>
    <s v="S-001"/>
    <x v="2"/>
    <s v="Laptop Stand"/>
    <s v="Non-Member"/>
    <n v="1"/>
    <n v="100.16"/>
    <n v="0.23499999999999999"/>
    <n v="68.87"/>
    <s v="No"/>
    <n v="76.62"/>
    <n v="7.75"/>
    <n v="0.10114852518924562"/>
    <s v="May-2024"/>
    <s v="Q2-2024"/>
  </r>
  <r>
    <s v="TXN-101098"/>
    <x v="513"/>
    <x v="2"/>
    <s v="E-014"/>
    <x v="3"/>
    <s v="Storage Bin"/>
    <s v="Member"/>
    <n v="1"/>
    <n v="77.25"/>
    <n v="0"/>
    <n v="30.3"/>
    <s v="Yes"/>
    <n v="77.25"/>
    <n v="46.95"/>
    <n v="0.60776699029126213"/>
    <s v="Aug-2025"/>
    <s v="Q3-2025"/>
  </r>
  <r>
    <s v="TXN-101099"/>
    <x v="96"/>
    <x v="0"/>
    <s v="N-005"/>
    <x v="2"/>
    <s v="Bluetooth Speaker"/>
    <s v="Non-Member"/>
    <n v="3"/>
    <n v="253.39"/>
    <n v="0.04"/>
    <n v="192.26"/>
    <s v="No"/>
    <n v="729.76"/>
    <n v="152.97999999999999"/>
    <n v="0.20963056347292258"/>
    <s v="Jun-2025"/>
    <s v="Q2-2025"/>
  </r>
  <r>
    <s v="TXN-101100"/>
    <x v="514"/>
    <x v="3"/>
    <s v="W-004"/>
    <x v="3"/>
    <s v="LED Desk Lamp"/>
    <s v="Non-Member"/>
    <n v="2"/>
    <n v="80.709999999999994"/>
    <n v="0"/>
    <n v="39.69"/>
    <s v="No"/>
    <n v="161.41999999999999"/>
    <n v="82.04"/>
    <n v="0.50823937554206422"/>
    <s v="Feb-2025"/>
    <s v="Q1-2025"/>
  </r>
  <r>
    <s v="TXN-101101"/>
    <x v="13"/>
    <x v="3"/>
    <s v="W-005"/>
    <x v="2"/>
    <s v="Smart Watch"/>
    <s v="Non-Member"/>
    <n v="1"/>
    <n v="118.95"/>
    <n v="0.123"/>
    <n v="85.52"/>
    <s v="No"/>
    <n v="104.32"/>
    <n v="18.8"/>
    <n v="0.18021472392638038"/>
    <s v="May-2025"/>
    <s v="Q2-2025"/>
  </r>
  <r>
    <s v="TXN-101102"/>
    <x v="395"/>
    <x v="0"/>
    <s v="N-015"/>
    <x v="0"/>
    <s v="Organic Coffee 12oz"/>
    <s v="Member"/>
    <n v="3"/>
    <n v="16.39"/>
    <n v="0.114"/>
    <n v="9.0299999999999994"/>
    <s v="No"/>
    <n v="43.56"/>
    <n v="16.47"/>
    <n v="0.37809917355371897"/>
    <s v="Jun-2025"/>
    <s v="Q2-2025"/>
  </r>
  <r>
    <s v="TXN-101103"/>
    <x v="169"/>
    <x v="1"/>
    <s v="S-007"/>
    <x v="3"/>
    <s v="Bath Towel Set"/>
    <s v="Non-Member"/>
    <n v="2"/>
    <n v="71"/>
    <n v="0.105"/>
    <n v="30.58"/>
    <s v="No"/>
    <n v="127.09"/>
    <n v="65.930000000000007"/>
    <n v="0.5187662286568574"/>
    <s v="Feb-2025"/>
    <s v="Q1-2025"/>
  </r>
  <r>
    <s v="TXN-101104"/>
    <x v="220"/>
    <x v="0"/>
    <s v="N-009"/>
    <x v="2"/>
    <s v="Laptop Stand"/>
    <s v="Non-Member"/>
    <n v="10"/>
    <n v="122.07"/>
    <n v="0.11799999999999999"/>
    <n v="94.23"/>
    <s v="No"/>
    <n v="1076.6600000000001"/>
    <n v="134.36000000000001"/>
    <n v="0.124793342373637"/>
    <s v="Dec-2024"/>
    <s v="Q4-2024"/>
  </r>
  <r>
    <s v="TXN-101105"/>
    <x v="276"/>
    <x v="2"/>
    <s v="E-007"/>
    <x v="2"/>
    <s v="Bluetooth Speaker"/>
    <s v="Member"/>
    <n v="1"/>
    <n v="59.31"/>
    <n v="8.2000000000000003E-2"/>
    <n v="41.85"/>
    <s v="No"/>
    <n v="54.45"/>
    <n v="12.6"/>
    <n v="0.23140495867768593"/>
    <s v="Mar-2025"/>
    <s v="Q1-2025"/>
  </r>
  <r>
    <s v="TXN-101106"/>
    <x v="515"/>
    <x v="0"/>
    <s v="N-004"/>
    <x v="0"/>
    <s v="Olive Oil 500ml"/>
    <s v="Member"/>
    <n v="1"/>
    <n v="17.97"/>
    <n v="0"/>
    <n v="11.8"/>
    <s v="No"/>
    <n v="17.97"/>
    <n v="6.17"/>
    <n v="0.34335002782415136"/>
    <s v="Mar-2024"/>
    <s v="Q1-2024"/>
  </r>
  <r>
    <s v="TXN-101107"/>
    <x v="516"/>
    <x v="2"/>
    <s v="E-013"/>
    <x v="0"/>
    <s v="Snack Box"/>
    <s v="Unknown"/>
    <n v="3"/>
    <n v="24.56"/>
    <n v="9.7000000000000003E-2"/>
    <n v="17.07"/>
    <s v="No"/>
    <n v="66.53"/>
    <n v="15.32"/>
    <n v="0.23027205771832257"/>
    <s v="Jul-2024"/>
    <s v="Q3-2024"/>
  </r>
  <r>
    <s v="TXN-101108"/>
    <x v="80"/>
    <x v="3"/>
    <s v="W-015"/>
    <x v="0"/>
    <s v="Sparkling Water 12pk"/>
    <s v="Member"/>
    <n v="4"/>
    <n v="7.31"/>
    <n v="4.3999999999999997E-2"/>
    <n v="4.92"/>
    <s v="No"/>
    <n v="27.95"/>
    <n v="8.27"/>
    <n v="0.2958855098389982"/>
    <s v="Dec-2024"/>
    <s v="Q4-2024"/>
  </r>
  <r>
    <s v="TXN-101109"/>
    <x v="517"/>
    <x v="2"/>
    <s v="E-010"/>
    <x v="3"/>
    <s v="Ceramic Mug Set"/>
    <s v="Non-Member"/>
    <n v="1"/>
    <n v="54.14"/>
    <n v="0.111"/>
    <n v="24.31"/>
    <s v="No"/>
    <n v="48.13"/>
    <n v="23.82"/>
    <n v="0.49490961977976311"/>
    <s v="Aug-2025"/>
    <s v="Q3-2025"/>
  </r>
  <r>
    <s v="TXN-101110"/>
    <x v="412"/>
    <x v="1"/>
    <s v="S-002"/>
    <x v="3"/>
    <s v="Throw Pillow"/>
    <s v="Non-Member"/>
    <n v="3"/>
    <n v="84.69"/>
    <n v="0.28899999999999998"/>
    <n v="40.51"/>
    <s v="No"/>
    <n v="180.64"/>
    <n v="59.11"/>
    <n v="0.3272254207263065"/>
    <s v="Nov-2024"/>
    <s v="Q4-2024"/>
  </r>
  <r>
    <s v="TXN-101111"/>
    <x v="486"/>
    <x v="2"/>
    <s v="E-004"/>
    <x v="4"/>
    <s v="Face Moisturizer"/>
    <s v="Member"/>
    <n v="1"/>
    <n v="59.58"/>
    <n v="0.17100000000000001"/>
    <n v="24.07"/>
    <s v="No"/>
    <n v="49.39"/>
    <n v="25.32"/>
    <n v="0.51265438347843695"/>
    <s v="Feb-2025"/>
    <s v="Q1-2025"/>
  </r>
  <r>
    <s v="TXN-101112"/>
    <x v="245"/>
    <x v="2"/>
    <s v="E-011"/>
    <x v="3"/>
    <s v="Bath Towel Set"/>
    <s v="Non-Member"/>
    <n v="1"/>
    <n v="10.16"/>
    <n v="0.151"/>
    <n v="4.21"/>
    <s v="No"/>
    <n v="8.6300000000000008"/>
    <n v="4.42"/>
    <n v="0.51216685979142518"/>
    <s v="May-2025"/>
    <s v="Q2-2025"/>
  </r>
  <r>
    <s v="TXN-101113"/>
    <x v="447"/>
    <x v="0"/>
    <s v="N-014"/>
    <x v="4"/>
    <s v="Sunscreen SPF50"/>
    <s v="Member"/>
    <n v="2"/>
    <n v="51.91"/>
    <n v="7.3999999999999996E-2"/>
    <n v="18.739999999999998"/>
    <s v="No"/>
    <n v="96.14"/>
    <n v="58.66"/>
    <n v="0.61015186186810899"/>
    <s v="Oct-2024"/>
    <s v="Q4-2024"/>
  </r>
  <r>
    <s v="TXN-101114"/>
    <x v="518"/>
    <x v="3"/>
    <s v="W-008"/>
    <x v="1"/>
    <s v="Men's T-Shirt"/>
    <s v="Member"/>
    <n v="2"/>
    <n v="107.8"/>
    <n v="0.13400000000000001"/>
    <n v="46.75"/>
    <s v="No"/>
    <n v="186.71"/>
    <n v="93.21"/>
    <n v="0.49922339456911785"/>
    <s v="May-2024"/>
    <s v="Q2-2024"/>
  </r>
  <r>
    <s v="TXN-101115"/>
    <x v="191"/>
    <x v="3"/>
    <s v="W-009"/>
    <x v="3"/>
    <s v="Throw Pillow"/>
    <s v="Non-Member"/>
    <n v="7"/>
    <n v="41.35"/>
    <n v="7.8E-2"/>
    <n v="16.55"/>
    <s v="No"/>
    <n v="266.87"/>
    <n v="151.02000000000001"/>
    <n v="0.56589350620152135"/>
    <s v="Oct-2024"/>
    <s v="Q4-2024"/>
  </r>
  <r>
    <s v="TXN-101116"/>
    <x v="233"/>
    <x v="0"/>
    <s v="N-012"/>
    <x v="2"/>
    <s v="Laptop Stand"/>
    <s v="Member"/>
    <n v="1"/>
    <n v="277.17"/>
    <n v="0.19600000000000001"/>
    <n v="188.35"/>
    <s v="No"/>
    <n v="222.84"/>
    <n v="34.49"/>
    <n v="0.15477472626099445"/>
    <s v="Dec-2025"/>
    <s v="Q4-2025"/>
  </r>
  <r>
    <s v="TXN-101117"/>
    <x v="519"/>
    <x v="0"/>
    <s v="N-011"/>
    <x v="3"/>
    <s v="Throw Pillow"/>
    <s v="Non-Member"/>
    <n v="1"/>
    <n v="74.64"/>
    <n v="7.0999999999999994E-2"/>
    <n v="32.76"/>
    <s v="No"/>
    <n v="69.34"/>
    <n v="36.58"/>
    <n v="0.52754542832419959"/>
    <s v="Dec-2025"/>
    <s v="Q4-2025"/>
  </r>
  <r>
    <s v="TXN-101118"/>
    <x v="15"/>
    <x v="2"/>
    <s v="E-014"/>
    <x v="1"/>
    <s v="Men's T-Shirt"/>
    <s v="Non-Member"/>
    <n v="1"/>
    <n v="64.260000000000005"/>
    <n v="7.0999999999999994E-2"/>
    <n v="35.200000000000003"/>
    <s v="No"/>
    <n v="59.7"/>
    <n v="24.5"/>
    <n v="0.41038525963149075"/>
    <s v="Oct-2024"/>
    <s v="Q4-2024"/>
  </r>
  <r>
    <s v="TXN-101119"/>
    <x v="296"/>
    <x v="2"/>
    <s v="E-009"/>
    <x v="0"/>
    <s v="Organic Coffee 12oz"/>
    <s v="Non-Member"/>
    <n v="3"/>
    <n v="20.07"/>
    <n v="7.0000000000000007E-2"/>
    <n v="12.9"/>
    <s v="No"/>
    <n v="56"/>
    <n v="17.3"/>
    <n v="0.30892857142857144"/>
    <s v="Oct-2025"/>
    <s v="Q4-2025"/>
  </r>
  <r>
    <s v="TXN-101120"/>
    <x v="383"/>
    <x v="3"/>
    <s v="W-010"/>
    <x v="2"/>
    <s v="Bluetooth Speaker"/>
    <s v="Non-Member"/>
    <n v="4"/>
    <n v="277.10000000000002"/>
    <n v="8.5000000000000006E-2"/>
    <n v="195.8"/>
    <s v="No"/>
    <n v="1014.19"/>
    <n v="230.99"/>
    <n v="0.22775811238525326"/>
    <s v="Feb-2025"/>
    <s v="Q1-2025"/>
  </r>
  <r>
    <s v="TXN-101121"/>
    <x v="204"/>
    <x v="0"/>
    <s v="N-013"/>
    <x v="2"/>
    <s v="Laptop Stand"/>
    <s v="Member"/>
    <n v="1"/>
    <n v="192.95"/>
    <n v="5.5E-2"/>
    <n v="137.91999999999999"/>
    <s v="Unknown"/>
    <n v="182.34"/>
    <n v="44.42"/>
    <n v="0.24361083689810245"/>
    <s v="Nov-2024"/>
    <s v="Q4-2024"/>
  </r>
  <r>
    <s v="TXN-101122"/>
    <x v="294"/>
    <x v="0"/>
    <s v="N-009"/>
    <x v="2"/>
    <s v="Laptop Stand"/>
    <s v="Member"/>
    <n v="5"/>
    <n v="135.46"/>
    <n v="3.5999999999999997E-2"/>
    <n v="100.59"/>
    <s v="No"/>
    <n v="652.91999999999996"/>
    <n v="149.97"/>
    <n v="0.22969123322918583"/>
    <s v="Jun-2024"/>
    <s v="Q2-2024"/>
  </r>
  <r>
    <s v="TXN-101123"/>
    <x v="318"/>
    <x v="0"/>
    <s v="N-008"/>
    <x v="1"/>
    <s v="Running Shoes"/>
    <s v="Member"/>
    <n v="1"/>
    <n v="107.39"/>
    <n v="0.09"/>
    <n v="52.93"/>
    <s v="No"/>
    <n v="97.72"/>
    <n v="44.79"/>
    <n v="0.45835038886614815"/>
    <s v="Oct-2025"/>
    <s v="Q4-2025"/>
  </r>
  <r>
    <s v="TXN-101124"/>
    <x v="470"/>
    <x v="0"/>
    <s v="N-008"/>
    <x v="3"/>
    <s v="Storage Bin"/>
    <s v="Non-Member"/>
    <n v="2"/>
    <n v="25.4"/>
    <n v="6.7000000000000004E-2"/>
    <n v="9.2799999999999994"/>
    <s v="Unknown"/>
    <n v="47.4"/>
    <n v="28.84"/>
    <n v="0.60843881856540083"/>
    <s v="Apr-2024"/>
    <s v="Q2-2024"/>
  </r>
  <r>
    <s v="TXN-101125"/>
    <x v="235"/>
    <x v="0"/>
    <s v="N-010"/>
    <x v="0"/>
    <s v="Snack Box"/>
    <s v="Member"/>
    <n v="2"/>
    <n v="22.9"/>
    <n v="0.13800000000000001"/>
    <n v="13.03"/>
    <s v="No"/>
    <n v="39.479999999999997"/>
    <n v="13.42"/>
    <n v="0.33991894630192504"/>
    <s v="Oct-2025"/>
    <s v="Q4-2025"/>
  </r>
  <r>
    <s v="TXN-101126"/>
    <x v="404"/>
    <x v="2"/>
    <s v="E-007"/>
    <x v="3"/>
    <s v="Storage Bin"/>
    <s v="Non-Member"/>
    <n v="3"/>
    <n v="45.57"/>
    <n v="0.08"/>
    <n v="17.61"/>
    <s v="No"/>
    <n v="125.77"/>
    <n v="72.94"/>
    <n v="0.57994752325673848"/>
    <s v="Jul-2024"/>
    <s v="Q3-2024"/>
  </r>
  <r>
    <s v="TXN-101127"/>
    <x v="370"/>
    <x v="0"/>
    <s v="N-003"/>
    <x v="1"/>
    <s v="Running Shoes"/>
    <s v="Member"/>
    <n v="1"/>
    <n v="68.88"/>
    <n v="0.123"/>
    <n v="34.29"/>
    <s v="No"/>
    <n v="60.41"/>
    <n v="26.12"/>
    <n v="0.43237874524085418"/>
    <s v="Aug-2025"/>
    <s v="Q3-2025"/>
  </r>
  <r>
    <s v="TXN-101128"/>
    <x v="157"/>
    <x v="1"/>
    <s v="S-003"/>
    <x v="3"/>
    <s v="Storage Bin"/>
    <s v="Member"/>
    <n v="12"/>
    <n v="37.43"/>
    <n v="0.26800000000000002"/>
    <n v="15.17"/>
    <s v="Yes"/>
    <n v="328.79"/>
    <n v="146.75"/>
    <n v="0.44633352595881864"/>
    <s v="Apr-2025"/>
    <s v="Q2-2025"/>
  </r>
  <r>
    <s v="TXN-101129"/>
    <x v="520"/>
    <x v="1"/>
    <s v="S-001"/>
    <x v="1"/>
    <s v="Casual Dress"/>
    <s v="Member"/>
    <n v="1"/>
    <n v="105.16"/>
    <n v="0.217"/>
    <n v="48.72"/>
    <s v="No"/>
    <n v="82.34"/>
    <n v="33.619999999999997"/>
    <n v="0.40830701967452021"/>
    <s v="Aug-2024"/>
    <s v="Q3-2024"/>
  </r>
  <r>
    <s v="TXN-101130"/>
    <x v="521"/>
    <x v="1"/>
    <s v="S-011"/>
    <x v="4"/>
    <s v="Face Moisturizer"/>
    <s v="Non-Member"/>
    <n v="4"/>
    <n v="25.76"/>
    <n v="0.182"/>
    <n v="10.31"/>
    <s v="No"/>
    <n v="84.29"/>
    <n v="43.05"/>
    <n v="0.51073674219954912"/>
    <s v="Jun-2025"/>
    <s v="Q2-2025"/>
  </r>
  <r>
    <s v="TXN-101131"/>
    <x v="522"/>
    <x v="3"/>
    <s v="W-010"/>
    <x v="0"/>
    <s v="Sparkling Water 12pk"/>
    <s v="Member"/>
    <n v="2"/>
    <n v="15.45"/>
    <n v="4.1000000000000002E-2"/>
    <n v="9.2799999999999994"/>
    <s v="No"/>
    <n v="29.63"/>
    <n v="11.07"/>
    <n v="0.37360782990212626"/>
    <s v="Jun-2025"/>
    <s v="Q2-2025"/>
  </r>
  <r>
    <s v="TXN-101132"/>
    <x v="480"/>
    <x v="2"/>
    <s v="E-003"/>
    <x v="2"/>
    <s v="Bluetooth Speaker"/>
    <s v="Non-Member"/>
    <n v="2"/>
    <n v="277.99"/>
    <n v="0.126"/>
    <n v="207.33"/>
    <s v="No"/>
    <n v="485.93"/>
    <n v="71.27"/>
    <n v="0.14666721544255346"/>
    <s v="Dec-2025"/>
    <s v="Q4-2025"/>
  </r>
  <r>
    <s v="TXN-101133"/>
    <x v="42"/>
    <x v="3"/>
    <s v="W-010"/>
    <x v="2"/>
    <s v="Laptop Stand"/>
    <s v="Member"/>
    <n v="6"/>
    <n v="227.01"/>
    <n v="7.6999999999999999E-2"/>
    <n v="179.99"/>
    <s v="No"/>
    <n v="1257.18"/>
    <n v="177.24"/>
    <n v="0.14098219825323344"/>
    <s v="Jan-2025"/>
    <s v="Q1-2025"/>
  </r>
  <r>
    <s v="TXN-101134"/>
    <x v="154"/>
    <x v="3"/>
    <s v="W-004"/>
    <x v="1"/>
    <s v="Men's T-Shirt"/>
    <s v="Member"/>
    <n v="4"/>
    <n v="53.1"/>
    <n v="4.2000000000000003E-2"/>
    <n v="21.83"/>
    <s v="No"/>
    <n v="203.48"/>
    <n v="116.16"/>
    <n v="0.57086691566738745"/>
    <s v="Jan-2025"/>
    <s v="Q1-2025"/>
  </r>
  <r>
    <s v="TXN-101135"/>
    <x v="523"/>
    <x v="0"/>
    <s v="N-003"/>
    <x v="2"/>
    <s v="Wireless Earbuds"/>
    <s v="Non-Member"/>
    <n v="2"/>
    <n v="275.99"/>
    <n v="0.11600000000000001"/>
    <n v="194.29"/>
    <s v="No"/>
    <n v="487.95"/>
    <n v="99.37"/>
    <n v="0.20364791474536326"/>
    <s v="Dec-2025"/>
    <s v="Q4-2025"/>
  </r>
  <r>
    <s v="TXN-101136"/>
    <x v="17"/>
    <x v="1"/>
    <s v="S-004"/>
    <x v="1"/>
    <s v="Women's Jeans"/>
    <s v="Member"/>
    <n v="4"/>
    <n v="107.97"/>
    <n v="0.16400000000000001"/>
    <n v="54.83"/>
    <s v="No"/>
    <n v="361.05"/>
    <n v="141.72999999999999"/>
    <n v="0.39254950837834091"/>
    <s v="Jun-2024"/>
    <s v="Q2-2024"/>
  </r>
  <r>
    <s v="TXN-101137"/>
    <x v="23"/>
    <x v="1"/>
    <s v="S-003"/>
    <x v="2"/>
    <s v="Wireless Earbuds"/>
    <s v="Member"/>
    <n v="6"/>
    <n v="256.79000000000002"/>
    <n v="0.28000000000000003"/>
    <n v="201.99"/>
    <s v="Yes"/>
    <n v="1109.33"/>
    <n v="-102.61"/>
    <n v="-9.2497273128825511E-2"/>
    <s v="Jul-2025"/>
    <s v="Q3-2025"/>
  </r>
  <r>
    <s v="TXN-101138"/>
    <x v="107"/>
    <x v="1"/>
    <s v="S-007"/>
    <x v="0"/>
    <s v="Organic Coffee 12oz"/>
    <s v="Member"/>
    <n v="4"/>
    <n v="10.44"/>
    <n v="0"/>
    <n v="6.07"/>
    <s v="No"/>
    <n v="41.76"/>
    <n v="17.48"/>
    <n v="0.41858237547892724"/>
    <s v="Jan-2025"/>
    <s v="Q1-2025"/>
  </r>
  <r>
    <s v="TXN-101139"/>
    <x v="524"/>
    <x v="2"/>
    <s v="E-013"/>
    <x v="1"/>
    <s v="Women's Jeans"/>
    <s v="Non-Member"/>
    <n v="6"/>
    <n v="113.82"/>
    <n v="4.8000000000000001E-2"/>
    <n v="62.21"/>
    <s v="No"/>
    <n v="650.14"/>
    <n v="276.88"/>
    <n v="0.42587750330698004"/>
    <s v="Apr-2024"/>
    <s v="Q2-2024"/>
  </r>
  <r>
    <s v="TXN-101140"/>
    <x v="326"/>
    <x v="3"/>
    <s v="W-015"/>
    <x v="0"/>
    <s v="Organic Coffee 12oz"/>
    <s v="Non-Member"/>
    <n v="1"/>
    <n v="6.18"/>
    <n v="0.111"/>
    <n v="4.26"/>
    <s v="No"/>
    <n v="5.49"/>
    <n v="1.23"/>
    <n v="0.22404371584699453"/>
    <s v="Aug-2025"/>
    <s v="Q3-2025"/>
  </r>
  <r>
    <s v="TXN-101141"/>
    <x v="451"/>
    <x v="1"/>
    <s v="S-009"/>
    <x v="1"/>
    <s v="Winter Jacket"/>
    <s v="Non-Member"/>
    <n v="4"/>
    <n v="48.38"/>
    <n v="0.36799999999999999"/>
    <n v="22.47"/>
    <s v="No"/>
    <n v="122.3"/>
    <n v="32.42"/>
    <n v="0.26508585445625515"/>
    <s v="Oct-2025"/>
    <s v="Q4-2025"/>
  </r>
  <r>
    <s v="TXN-101142"/>
    <x v="105"/>
    <x v="0"/>
    <s v="N-013"/>
    <x v="3"/>
    <s v="Ceramic Mug Set"/>
    <s v="Member"/>
    <n v="3"/>
    <n v="78.349999999999994"/>
    <n v="0.05"/>
    <n v="30.88"/>
    <s v="No"/>
    <n v="223.3"/>
    <n v="130.66"/>
    <n v="0.58513210927004022"/>
    <s v="Apr-2025"/>
    <s v="Q2-2025"/>
  </r>
  <r>
    <s v="TXN-101143"/>
    <x v="250"/>
    <x v="1"/>
    <s v="S-001"/>
    <x v="3"/>
    <s v="LED Desk Lamp"/>
    <s v="Non-Member"/>
    <n v="8"/>
    <n v="79.83"/>
    <n v="0.27500000000000002"/>
    <n v="38.14"/>
    <s v="No"/>
    <n v="463.01"/>
    <n v="157.88999999999999"/>
    <n v="0.34100775361223296"/>
    <s v="Sep-2025"/>
    <s v="Q3-2025"/>
  </r>
  <r>
    <s v="TXN-101144"/>
    <x v="149"/>
    <x v="3"/>
    <s v="W-004"/>
    <x v="0"/>
    <s v="Granola Pack"/>
    <s v="Member"/>
    <n v="2"/>
    <n v="20.399999999999999"/>
    <n v="2.1000000000000001E-2"/>
    <n v="13.1"/>
    <s v="No"/>
    <n v="39.94"/>
    <n v="13.74"/>
    <n v="0.34401602403605408"/>
    <s v="Jun-2025"/>
    <s v="Q2-2025"/>
  </r>
  <r>
    <s v="TXN-101145"/>
    <x v="358"/>
    <x v="3"/>
    <s v="W-013"/>
    <x v="4"/>
    <s v="Perfume 50ml"/>
    <s v="Member"/>
    <n v="2"/>
    <n v="27.46"/>
    <n v="0.12"/>
    <n v="10.38"/>
    <s v="No"/>
    <n v="48.33"/>
    <n v="27.57"/>
    <n v="0.57045313469894476"/>
    <s v="Jun-2025"/>
    <s v="Q2-2025"/>
  </r>
  <r>
    <s v="TXN-101146"/>
    <x v="525"/>
    <x v="2"/>
    <s v="E-009"/>
    <x v="0"/>
    <s v="Granola Pack"/>
    <s v="Non-Member"/>
    <n v="10"/>
    <n v="13.42"/>
    <n v="0.14099999999999999"/>
    <n v="8.5500000000000007"/>
    <s v="No"/>
    <n v="115.28"/>
    <n v="29.78"/>
    <n v="0.25832755031228316"/>
    <s v="Apr-2025"/>
    <s v="Q2-2025"/>
  </r>
  <r>
    <s v="TXN-101147"/>
    <x v="413"/>
    <x v="0"/>
    <s v="N-004"/>
    <x v="2"/>
    <s v="Wireless Earbuds"/>
    <s v="Member"/>
    <n v="2"/>
    <n v="149.32"/>
    <n v="0.14099999999999999"/>
    <n v="102.31"/>
    <s v="No"/>
    <n v="256.52999999999997"/>
    <n v="51.91"/>
    <n v="0.20235450044829065"/>
    <s v="Jul-2025"/>
    <s v="Q3-2025"/>
  </r>
  <r>
    <s v="TXN-101148"/>
    <x v="47"/>
    <x v="3"/>
    <s v="W-015"/>
    <x v="1"/>
    <s v="Women's Jeans"/>
    <s v="Non-Member"/>
    <n v="3"/>
    <n v="113.23"/>
    <n v="8.5000000000000006E-2"/>
    <n v="51.65"/>
    <s v="No"/>
    <n v="310.82"/>
    <n v="155.87"/>
    <n v="0.50147995624477193"/>
    <s v="Oct-2024"/>
    <s v="Q4-2024"/>
  </r>
  <r>
    <s v="TXN-101149"/>
    <x v="253"/>
    <x v="1"/>
    <s v="S-013"/>
    <x v="2"/>
    <s v="Laptop Stand"/>
    <s v="Member"/>
    <n v="4"/>
    <n v="167.68"/>
    <n v="0.36699999999999999"/>
    <n v="114.78"/>
    <s v="Yes"/>
    <n v="424.57"/>
    <n v="-34.549999999999997"/>
    <n v="-8.1376451468544636E-2"/>
    <s v="Mar-2024"/>
    <s v="Q1-2024"/>
  </r>
  <r>
    <s v="TXN-101150"/>
    <x v="328"/>
    <x v="2"/>
    <s v="E-007"/>
    <x v="3"/>
    <s v="Bath Towel Set"/>
    <s v="Member"/>
    <n v="2"/>
    <n v="42.72"/>
    <n v="0.12"/>
    <n v="20.11"/>
    <s v="No"/>
    <n v="75.19"/>
    <n v="34.97"/>
    <n v="0.46508844261204946"/>
    <s v="Sep-2024"/>
    <s v="Q3-2024"/>
  </r>
  <r>
    <s v="TXN-101151"/>
    <x v="19"/>
    <x v="3"/>
    <s v="W-001"/>
    <x v="2"/>
    <s v="Wireless Earbuds"/>
    <s v="Non-Member"/>
    <n v="2"/>
    <n v="167.83"/>
    <n v="0.10100000000000001"/>
    <n v="64.849999999999994"/>
    <s v="No"/>
    <n v="301.76"/>
    <n v="172.06"/>
    <n v="0.57018822905620359"/>
    <s v="Feb-2025"/>
    <s v="Q1-2025"/>
  </r>
  <r>
    <s v="TXN-101152"/>
    <x v="150"/>
    <x v="2"/>
    <s v="E-014"/>
    <x v="3"/>
    <s v="Storage Bin"/>
    <s v="Non-Member"/>
    <n v="2"/>
    <n v="61.49"/>
    <n v="2.7E-2"/>
    <n v="28.77"/>
    <s v="No"/>
    <n v="119.66"/>
    <n v="62.12"/>
    <n v="0.51913755640982784"/>
    <s v="Jun-2025"/>
    <s v="Q2-2025"/>
  </r>
  <r>
    <s v="TXN-101153"/>
    <x v="94"/>
    <x v="0"/>
    <s v="N-002"/>
    <x v="2"/>
    <s v="Bluetooth Speaker"/>
    <s v="Non-Member"/>
    <n v="15"/>
    <n v="175.16"/>
    <n v="0.13900000000000001"/>
    <n v="122.62"/>
    <s v="No"/>
    <n v="2262.19"/>
    <n v="422.89"/>
    <n v="0.18693832083069944"/>
    <s v="May-2025"/>
    <s v="Q2-2025"/>
  </r>
  <r>
    <s v="TXN-101154"/>
    <x v="149"/>
    <x v="2"/>
    <s v="E-005"/>
    <x v="0"/>
    <s v="Olive Oil 500ml"/>
    <s v="Member"/>
    <n v="5"/>
    <n v="7.19"/>
    <n v="0.121"/>
    <n v="4.6100000000000003"/>
    <s v="No"/>
    <n v="31.6"/>
    <n v="8.5500000000000007"/>
    <n v="0.27056962025316456"/>
    <s v="Jun-2025"/>
    <s v="Q2-2025"/>
  </r>
  <r>
    <s v="TXN-101155"/>
    <x v="15"/>
    <x v="2"/>
    <s v="E-001"/>
    <x v="0"/>
    <s v="Olive Oil 500ml"/>
    <s v="Member"/>
    <n v="4"/>
    <n v="21.09"/>
    <n v="8.8999999999999996E-2"/>
    <n v="14.08"/>
    <s v="No"/>
    <n v="76.849999999999994"/>
    <n v="20.53"/>
    <n v="0.26714378659726745"/>
    <s v="Oct-2024"/>
    <s v="Q4-2024"/>
  </r>
  <r>
    <s v="TXN-101156"/>
    <x v="220"/>
    <x v="3"/>
    <s v="W-014"/>
    <x v="3"/>
    <s v="Throw Pillow"/>
    <s v="Member"/>
    <n v="16"/>
    <n v="51.01"/>
    <n v="1.4E-2"/>
    <n v="23.68"/>
    <s v="Yes"/>
    <n v="804.73"/>
    <n v="425.85"/>
    <n v="0.5291837013656755"/>
    <s v="Dec-2024"/>
    <s v="Q4-2024"/>
  </r>
  <r>
    <s v="TXN-101157"/>
    <x v="152"/>
    <x v="3"/>
    <s v="W-004"/>
    <x v="2"/>
    <s v="Wireless Earbuds"/>
    <s v="Non-Member"/>
    <n v="1"/>
    <n v="155.47"/>
    <n v="4.9000000000000002E-2"/>
    <n v="113.08"/>
    <s v="Yes"/>
    <n v="147.85"/>
    <n v="34.770000000000003"/>
    <n v="0.23517078119715931"/>
    <s v="Oct-2025"/>
    <s v="Q4-2025"/>
  </r>
  <r>
    <s v="TXN-101158"/>
    <x v="488"/>
    <x v="3"/>
    <s v="W-012"/>
    <x v="4"/>
    <s v="Lipstick"/>
    <s v="Member"/>
    <n v="2"/>
    <n v="49.18"/>
    <n v="0"/>
    <n v="17.059999999999999"/>
    <s v="No"/>
    <n v="98.36"/>
    <n v="64.239999999999995"/>
    <n v="0.65311102074013827"/>
    <s v="Apr-2025"/>
    <s v="Q2-2025"/>
  </r>
  <r>
    <s v="TXN-101159"/>
    <x v="526"/>
    <x v="3"/>
    <s v="W-004"/>
    <x v="3"/>
    <s v="Storage Bin"/>
    <s v="Non-Member"/>
    <n v="5"/>
    <n v="12.41"/>
    <n v="3.4000000000000002E-2"/>
    <n v="4.5999999999999996"/>
    <s v="No"/>
    <n v="59.94"/>
    <n v="36.94"/>
    <n v="0.61628294961628294"/>
    <s v="Jun-2024"/>
    <s v="Q2-2024"/>
  </r>
  <r>
    <s v="TXN-101160"/>
    <x v="342"/>
    <x v="2"/>
    <s v="E-012"/>
    <x v="2"/>
    <s v="Smart Watch"/>
    <s v="Non-Member"/>
    <n v="10"/>
    <n v="118.45"/>
    <n v="7.0999999999999994E-2"/>
    <n v="84.44"/>
    <s v="No"/>
    <n v="1100.4000000000001"/>
    <n v="256"/>
    <n v="0.23264267539076697"/>
    <s v="May-2025"/>
    <s v="Q2-2025"/>
  </r>
  <r>
    <s v="TXN-101161"/>
    <x v="272"/>
    <x v="3"/>
    <s v="W-013"/>
    <x v="0"/>
    <s v="Sparkling Water 12pk"/>
    <s v="Non-Member"/>
    <n v="10"/>
    <n v="9.59"/>
    <n v="0.14199999999999999"/>
    <n v="6.12"/>
    <s v="No"/>
    <n v="82.28"/>
    <n v="21.08"/>
    <n v="0.256198347107438"/>
    <s v="Oct-2024"/>
    <s v="Q4-2024"/>
  </r>
  <r>
    <s v="TXN-101162"/>
    <x v="229"/>
    <x v="0"/>
    <s v="N-015"/>
    <x v="2"/>
    <s v="Smart Watch"/>
    <s v="Non-Member"/>
    <n v="5"/>
    <n v="156.18"/>
    <n v="2.4E-2"/>
    <n v="139.54"/>
    <s v="No"/>
    <n v="762.16"/>
    <n v="64.459999999999994"/>
    <n v="8.45754172352262E-2"/>
    <s v="Sep-2025"/>
    <s v="Q3-2025"/>
  </r>
  <r>
    <s v="TXN-101163"/>
    <x v="527"/>
    <x v="3"/>
    <s v="W-007"/>
    <x v="2"/>
    <s v="Laptop Stand"/>
    <s v="Member"/>
    <n v="1"/>
    <n v="42.52"/>
    <n v="7.0999999999999994E-2"/>
    <n v="30.1"/>
    <s v="No"/>
    <n v="39.5"/>
    <n v="9.4"/>
    <n v="0.23797468354430382"/>
    <s v="Feb-2025"/>
    <s v="Q1-2025"/>
  </r>
  <r>
    <s v="TXN-101164"/>
    <x v="388"/>
    <x v="2"/>
    <s v="E-010"/>
    <x v="4"/>
    <s v="Lipstick"/>
    <s v="Non-Member"/>
    <n v="5"/>
    <n v="12.85"/>
    <n v="4.5999999999999999E-2"/>
    <n v="4.0599999999999996"/>
    <s v="No"/>
    <n v="61.29"/>
    <n v="40.99"/>
    <n v="0.66878773046173934"/>
    <s v="Feb-2025"/>
    <s v="Q1-2025"/>
  </r>
  <r>
    <s v="TXN-101165"/>
    <x v="320"/>
    <x v="0"/>
    <s v="N-014"/>
    <x v="0"/>
    <s v="Granola Pack"/>
    <s v="Non-Member"/>
    <n v="8"/>
    <n v="3.59"/>
    <n v="7.2999999999999995E-2"/>
    <n v="2.08"/>
    <s v="Yes"/>
    <n v="26.62"/>
    <n v="9.98"/>
    <n v="0.37490608564988731"/>
    <s v="Apr-2025"/>
    <s v="Q2-2025"/>
  </r>
  <r>
    <s v="TXN-101166"/>
    <x v="501"/>
    <x v="3"/>
    <s v="W-005"/>
    <x v="2"/>
    <s v="Smart Watch"/>
    <s v="Member"/>
    <n v="12"/>
    <n v="206.38"/>
    <n v="2.5999999999999999E-2"/>
    <n v="136.31"/>
    <s v="No"/>
    <n v="2412.17"/>
    <n v="776.45"/>
    <n v="0.32188858994183661"/>
    <s v="Feb-2025"/>
    <s v="Q1-2025"/>
  </r>
  <r>
    <s v="TXN-101167"/>
    <x v="391"/>
    <x v="0"/>
    <s v="N-003"/>
    <x v="1"/>
    <s v="Running Shoes"/>
    <s v="Unknown"/>
    <n v="3"/>
    <n v="56.07"/>
    <n v="0.114"/>
    <n v="30.75"/>
    <s v="No"/>
    <n v="149.03"/>
    <n v="56.78"/>
    <n v="0.38099711467489766"/>
    <s v="Jun-2025"/>
    <s v="Q2-2025"/>
  </r>
  <r>
    <s v="TXN-101168"/>
    <x v="117"/>
    <x v="3"/>
    <s v="W-008"/>
    <x v="0"/>
    <s v="Granola Pack"/>
    <s v="Member"/>
    <n v="1"/>
    <n v="24.01"/>
    <n v="0.05"/>
    <n v="16.32"/>
    <s v="No"/>
    <n v="22.81"/>
    <n v="6.49"/>
    <n v="0.2845243314335818"/>
    <s v="Feb-2025"/>
    <s v="Q1-2025"/>
  </r>
  <r>
    <s v="TXN-101169"/>
    <x v="393"/>
    <x v="1"/>
    <s v="S-005"/>
    <x v="1"/>
    <s v="Running Shoes"/>
    <s v="Member"/>
    <n v="5"/>
    <n v="31.67"/>
    <n v="0.28799999999999998"/>
    <n v="15.4"/>
    <s v="No"/>
    <n v="112.75"/>
    <n v="35.75"/>
    <n v="0.31707317073170732"/>
    <s v="Jun-2025"/>
    <s v="Q2-2025"/>
  </r>
  <r>
    <s v="TXN-101170"/>
    <x v="191"/>
    <x v="1"/>
    <s v="S-009"/>
    <x v="0"/>
    <s v="Granola Pack"/>
    <s v="Member"/>
    <n v="1"/>
    <n v="9.06"/>
    <n v="0.20699999999999999"/>
    <n v="4.99"/>
    <s v="No"/>
    <n v="7.18"/>
    <n v="2.19"/>
    <n v="0.30501392757660167"/>
    <s v="Oct-2024"/>
    <s v="Q4-2024"/>
  </r>
  <r>
    <s v="TXN-101171"/>
    <x v="528"/>
    <x v="0"/>
    <s v="N-014"/>
    <x v="1"/>
    <s v="Women's Jeans"/>
    <s v="Non-Member"/>
    <n v="1"/>
    <n v="70.209999999999994"/>
    <n v="6.7000000000000004E-2"/>
    <n v="37.67"/>
    <s v="No"/>
    <n v="65.510000000000005"/>
    <n v="27.84"/>
    <n v="0.4249732865211418"/>
    <s v="Sep-2024"/>
    <s v="Q3-2024"/>
  </r>
  <r>
    <s v="TXN-101172"/>
    <x v="529"/>
    <x v="3"/>
    <s v="W-008"/>
    <x v="3"/>
    <s v="Throw Pillow"/>
    <s v="Member"/>
    <n v="7"/>
    <n v="33.03"/>
    <n v="0"/>
    <n v="15.93"/>
    <s v="No"/>
    <n v="231.21"/>
    <n v="119.7"/>
    <n v="0.51771117166212532"/>
    <s v="Jun-2024"/>
    <s v="Q2-2024"/>
  </r>
  <r>
    <s v="TXN-101173"/>
    <x v="499"/>
    <x v="2"/>
    <s v="E-007"/>
    <x v="3"/>
    <s v="Ceramic Mug Set"/>
    <s v="Non-Member"/>
    <n v="5"/>
    <n v="43.2"/>
    <n v="0.1"/>
    <n v="16.28"/>
    <s v="No"/>
    <n v="194.4"/>
    <n v="113"/>
    <n v="0.58127572016460904"/>
    <s v="Oct-2025"/>
    <s v="Q4-2025"/>
  </r>
  <r>
    <s v="TXN-101174"/>
    <x v="318"/>
    <x v="3"/>
    <s v="W-008"/>
    <x v="1"/>
    <s v="Women's Jeans"/>
    <s v="Non-Member"/>
    <n v="3"/>
    <n v="88.34"/>
    <n v="8.2000000000000003E-2"/>
    <n v="36.6"/>
    <s v="No"/>
    <n v="243.29"/>
    <n v="133.49"/>
    <n v="0.54868675243536524"/>
    <s v="Oct-2025"/>
    <s v="Q4-2025"/>
  </r>
  <r>
    <s v="TXN-101175"/>
    <x v="530"/>
    <x v="0"/>
    <s v="N-004"/>
    <x v="4"/>
    <s v="Shampoo 300ml"/>
    <s v="Member"/>
    <n v="5"/>
    <n v="22.24"/>
    <n v="0.13500000000000001"/>
    <n v="8.77"/>
    <s v="No"/>
    <n v="96.19"/>
    <n v="52.34"/>
    <n v="0.5441314065911218"/>
    <s v="May-2024"/>
    <s v="Q2-2024"/>
  </r>
  <r>
    <s v="TXN-101176"/>
    <x v="347"/>
    <x v="0"/>
    <s v="N-012"/>
    <x v="0"/>
    <s v="Snack Box"/>
    <s v="Non-Member"/>
    <n v="6"/>
    <n v="22.99"/>
    <n v="0.08"/>
    <n v="14.06"/>
    <s v="No"/>
    <n v="126.9"/>
    <n v="42.54"/>
    <n v="0.33522458628841606"/>
    <s v="Feb-2025"/>
    <s v="Q1-2025"/>
  </r>
  <r>
    <s v="TXN-101177"/>
    <x v="280"/>
    <x v="0"/>
    <s v="N-006"/>
    <x v="2"/>
    <s v="Bluetooth Speaker"/>
    <s v="Member"/>
    <n v="6"/>
    <n v="163.71"/>
    <n v="9.1999999999999998E-2"/>
    <n v="125.55"/>
    <s v="No"/>
    <n v="891.89"/>
    <n v="138.59"/>
    <n v="0.15538911749206741"/>
    <s v="May-2025"/>
    <s v="Q2-2025"/>
  </r>
  <r>
    <s v="TXN-101178"/>
    <x v="416"/>
    <x v="1"/>
    <s v="S-005"/>
    <x v="2"/>
    <s v="Bluetooth Speaker"/>
    <s v="Non-Member"/>
    <n v="2"/>
    <n v="152.1"/>
    <n v="0.23300000000000001"/>
    <n v="100.53"/>
    <s v="No"/>
    <n v="233.32"/>
    <n v="32.26"/>
    <n v="0.1382650437167838"/>
    <s v="Jul-2025"/>
    <s v="Q3-2025"/>
  </r>
  <r>
    <s v="TXN-101179"/>
    <x v="67"/>
    <x v="3"/>
    <s v="W-007"/>
    <x v="1"/>
    <s v="Running Shoes"/>
    <s v="Member"/>
    <n v="10"/>
    <n v="104.86"/>
    <n v="5.6000000000000001E-2"/>
    <n v="48.18"/>
    <s v="No"/>
    <n v="989.88"/>
    <n v="508.08"/>
    <n v="0.51327433628318586"/>
    <s v="Apr-2025"/>
    <s v="Q2-2025"/>
  </r>
  <r>
    <s v="TXN-101180"/>
    <x v="313"/>
    <x v="0"/>
    <s v="N-012"/>
    <x v="4"/>
    <s v="Lipstick"/>
    <s v="Member"/>
    <n v="5"/>
    <n v="42.86"/>
    <n v="9.7000000000000003E-2"/>
    <n v="15.84"/>
    <s v="No"/>
    <n v="193.51"/>
    <n v="114.31"/>
    <n v="0.59071882590047031"/>
    <s v="Jun-2024"/>
    <s v="Q2-2024"/>
  </r>
  <r>
    <s v="TXN-101181"/>
    <x v="148"/>
    <x v="0"/>
    <s v="N-009"/>
    <x v="0"/>
    <s v="Granola Pack"/>
    <s v="Non-Member"/>
    <n v="2"/>
    <n v="6.09"/>
    <n v="0.14399999999999999"/>
    <n v="4.0999999999999996"/>
    <s v="No"/>
    <n v="10.43"/>
    <n v="2.23"/>
    <n v="0.21380632790028764"/>
    <s v="Jul-2025"/>
    <s v="Q3-2025"/>
  </r>
  <r>
    <s v="TXN-101182"/>
    <x v="531"/>
    <x v="1"/>
    <s v="S-014"/>
    <x v="2"/>
    <s v="Bluetooth Speaker"/>
    <s v="Non-Member"/>
    <n v="2"/>
    <n v="73.739999999999995"/>
    <n v="0.32800000000000001"/>
    <n v="49.3"/>
    <s v="No"/>
    <n v="99.11"/>
    <n v="0.51"/>
    <n v="5.1457975986277877E-3"/>
    <s v="Sep-2024"/>
    <s v="Q3-2024"/>
  </r>
  <r>
    <s v="TXN-101183"/>
    <x v="401"/>
    <x v="1"/>
    <s v="S-002"/>
    <x v="0"/>
    <s v="Organic Coffee 12oz"/>
    <s v="Member"/>
    <n v="1"/>
    <n v="17.899999999999999"/>
    <n v="0.26600000000000001"/>
    <n v="10.26"/>
    <s v="No"/>
    <n v="13.14"/>
    <n v="2.88"/>
    <n v="0.21917808219178081"/>
    <s v="Sep-2025"/>
    <s v="Q3-2025"/>
  </r>
  <r>
    <s v="TXN-101184"/>
    <x v="106"/>
    <x v="1"/>
    <s v="S-012"/>
    <x v="2"/>
    <s v="Power Bank"/>
    <s v="Non-Member"/>
    <n v="1"/>
    <n v="84.45"/>
    <n v="0.29299999999999998"/>
    <n v="63.72"/>
    <s v="No"/>
    <n v="59.71"/>
    <n v="-4.01"/>
    <n v="-6.7157929994975718E-2"/>
    <s v="Oct-2025"/>
    <s v="Q4-2025"/>
  </r>
  <r>
    <s v="TXN-101185"/>
    <x v="228"/>
    <x v="0"/>
    <s v="N-007"/>
    <x v="0"/>
    <s v="Granola Pack"/>
    <s v="Non-Member"/>
    <n v="1"/>
    <n v="4.1500000000000004"/>
    <n v="5.2999999999999999E-2"/>
    <n v="2.29"/>
    <s v="No"/>
    <n v="3.93"/>
    <n v="1.64"/>
    <n v="0.41730279898218825"/>
    <s v="Aug-2025"/>
    <s v="Q3-2025"/>
  </r>
  <r>
    <s v="TXN-101186"/>
    <x v="291"/>
    <x v="1"/>
    <s v="S-015"/>
    <x v="2"/>
    <s v="Wireless Earbuds"/>
    <s v="Member"/>
    <n v="1"/>
    <n v="80"/>
    <n v="0.11799999999999999"/>
    <n v="52.19"/>
    <s v="Yes"/>
    <n v="70.56"/>
    <n v="18.37"/>
    <n v="0.26034580498866211"/>
    <s v="May-2025"/>
    <s v="Q2-2025"/>
  </r>
  <r>
    <s v="TXN-101187"/>
    <x v="532"/>
    <x v="0"/>
    <s v="N-006"/>
    <x v="4"/>
    <s v="Face Moisturizer"/>
    <s v="Unknown"/>
    <n v="2"/>
    <n v="19.47"/>
    <n v="0.13300000000000001"/>
    <n v="8.42"/>
    <s v="No"/>
    <n v="33.76"/>
    <n v="16.920000000000002"/>
    <n v="0.50118483412322279"/>
    <s v="Aug-2024"/>
    <s v="Q3-2024"/>
  </r>
  <r>
    <s v="TXN-101188"/>
    <x v="533"/>
    <x v="1"/>
    <s v="S-012"/>
    <x v="2"/>
    <s v="Laptop Stand"/>
    <s v="Member"/>
    <n v="5"/>
    <n v="165.94"/>
    <n v="0.19600000000000001"/>
    <n v="128.16"/>
    <s v="No"/>
    <n v="667.08"/>
    <n v="26.28"/>
    <n v="3.9395574743658929E-2"/>
    <s v="Sep-2024"/>
    <s v="Q3-2024"/>
  </r>
  <r>
    <s v="TXN-101189"/>
    <x v="63"/>
    <x v="1"/>
    <s v="S-010"/>
    <x v="2"/>
    <s v="Power Bank"/>
    <s v="Member"/>
    <n v="7"/>
    <n v="133.63999999999999"/>
    <n v="0.28699999999999998"/>
    <n v="95.44"/>
    <s v="No"/>
    <n v="667"/>
    <n v="-1.08"/>
    <n v="-1.6191904047976012E-3"/>
    <s v="Jun-2025"/>
    <s v="Q2-2025"/>
  </r>
  <r>
    <s v="TXN-101190"/>
    <x v="534"/>
    <x v="0"/>
    <s v="N-006"/>
    <x v="1"/>
    <s v="Men's T-Shirt"/>
    <s v="Member"/>
    <n v="6"/>
    <n v="57.22"/>
    <n v="0"/>
    <n v="25.6"/>
    <s v="No"/>
    <n v="343.32"/>
    <n v="189.72"/>
    <n v="0.55260398462076199"/>
    <s v="Jul-2024"/>
    <s v="Q3-2024"/>
  </r>
  <r>
    <s v="TXN-101191"/>
    <x v="486"/>
    <x v="3"/>
    <s v="W-004"/>
    <x v="2"/>
    <s v="Smart Watch"/>
    <s v="Member"/>
    <n v="7"/>
    <n v="203.73"/>
    <n v="0"/>
    <n v="143.69999999999999"/>
    <s v="No"/>
    <n v="1426.11"/>
    <n v="420.21"/>
    <n v="0.29465469003092326"/>
    <s v="Feb-2025"/>
    <s v="Q1-2025"/>
  </r>
  <r>
    <s v="TXN-101192"/>
    <x v="333"/>
    <x v="1"/>
    <s v="S-007"/>
    <x v="1"/>
    <s v="Casual Dress"/>
    <s v="Non-Member"/>
    <n v="4"/>
    <n v="67.459999999999994"/>
    <n v="0.13600000000000001"/>
    <n v="37.01"/>
    <s v="Yes"/>
    <n v="233.14"/>
    <n v="85.1"/>
    <n v="0.36501672814617825"/>
    <s v="Jun-2024"/>
    <s v="Q2-2024"/>
  </r>
  <r>
    <s v="TXN-101193"/>
    <x v="262"/>
    <x v="1"/>
    <s v="S-005"/>
    <x v="4"/>
    <s v="Perfume 50ml"/>
    <s v="Unknown"/>
    <n v="3"/>
    <n v="24.87"/>
    <n v="4.2000000000000003E-2"/>
    <n v="9.81"/>
    <s v="Unknown"/>
    <n v="71.48"/>
    <n v="42.05"/>
    <n v="0.58827644096250697"/>
    <s v="Feb-2025"/>
    <s v="Q1-2025"/>
  </r>
  <r>
    <s v="TXN-101194"/>
    <x v="413"/>
    <x v="1"/>
    <s v="S-006"/>
    <x v="2"/>
    <s v="Smart Watch"/>
    <s v="Member"/>
    <n v="2"/>
    <n v="293.95999999999998"/>
    <n v="0.27400000000000002"/>
    <n v="220.46"/>
    <s v="No"/>
    <n v="426.83"/>
    <n v="-14.09"/>
    <n v="-3.301080055291334E-2"/>
    <s v="Jul-2025"/>
    <s v="Q3-2025"/>
  </r>
  <r>
    <s v="TXN-101195"/>
    <x v="535"/>
    <x v="0"/>
    <s v="N-010"/>
    <x v="4"/>
    <s v="Sunscreen SPF50"/>
    <s v="Member"/>
    <n v="3"/>
    <n v="27.88"/>
    <n v="0.122"/>
    <n v="11.04"/>
    <s v="No"/>
    <n v="73.44"/>
    <n v="40.32"/>
    <n v="0.5490196078431373"/>
    <s v="May-2024"/>
    <s v="Q2-2024"/>
  </r>
  <r>
    <s v="TXN-101196"/>
    <x v="434"/>
    <x v="0"/>
    <s v="N-004"/>
    <x v="2"/>
    <s v="Bluetooth Speaker"/>
    <s v="Non-Member"/>
    <n v="2"/>
    <n v="109.93"/>
    <n v="0"/>
    <n v="83.62"/>
    <s v="No"/>
    <n v="219.86"/>
    <n v="52.62"/>
    <n v="0.23933412171381785"/>
    <s v="May-2025"/>
    <s v="Q2-2025"/>
  </r>
  <r>
    <s v="TXN-101197"/>
    <x v="110"/>
    <x v="0"/>
    <s v="N-001"/>
    <x v="2"/>
    <s v="Laptop Stand"/>
    <s v="Member"/>
    <n v="1"/>
    <n v="66.709999999999994"/>
    <n v="9.9000000000000005E-2"/>
    <n v="45.41"/>
    <s v="No"/>
    <n v="60.11"/>
    <n v="14.7"/>
    <n v="0.24455165529861919"/>
    <s v="Nov-2025"/>
    <s v="Q4-2025"/>
  </r>
  <r>
    <s v="TXN-101198"/>
    <x v="454"/>
    <x v="3"/>
    <s v="W-012"/>
    <x v="4"/>
    <s v="Shampoo 300ml"/>
    <s v="Non-Member"/>
    <n v="1"/>
    <n v="22.46"/>
    <n v="0.128"/>
    <n v="8.91"/>
    <s v="No"/>
    <n v="19.59"/>
    <n v="10.68"/>
    <n v="0.54517611026033685"/>
    <s v="Jun-2024"/>
    <s v="Q2-2024"/>
  </r>
  <r>
    <s v="TXN-101199"/>
    <x v="92"/>
    <x v="3"/>
    <s v="W-011"/>
    <x v="0"/>
    <s v="Organic Coffee 12oz"/>
    <s v="Unknown"/>
    <n v="1"/>
    <n v="8.0399999999999991"/>
    <n v="6.8000000000000005E-2"/>
    <n v="5.31"/>
    <s v="Yes"/>
    <n v="7.49"/>
    <n v="2.1800000000000002"/>
    <n v="0.29105473965287049"/>
    <s v="Jun-2025"/>
    <s v="Q2-2025"/>
  </r>
  <r>
    <s v="TXN-101200"/>
    <x v="490"/>
    <x v="1"/>
    <s v="S-009"/>
    <x v="2"/>
    <s v="Wireless Earbuds"/>
    <s v="Non-Member"/>
    <n v="7"/>
    <n v="216.48"/>
    <n v="0.13400000000000001"/>
    <n v="147.94"/>
    <s v="No"/>
    <n v="1312.3"/>
    <n v="276.72000000000003"/>
    <n v="0.2108664177398461"/>
    <s v="Dec-2025"/>
    <s v="Q4-2025"/>
  </r>
  <r>
    <s v="TXN-101201"/>
    <x v="38"/>
    <x v="2"/>
    <s v="E-003"/>
    <x v="3"/>
    <s v="Throw Pillow"/>
    <s v="Non-Member"/>
    <n v="2"/>
    <n v="15.17"/>
    <n v="0.10100000000000001"/>
    <n v="6.43"/>
    <s v="Unknown"/>
    <n v="27.28"/>
    <n v="14.42"/>
    <n v="0.52859237536656889"/>
    <s v="Apr-2024"/>
    <s v="Q2-2024"/>
  </r>
  <r>
    <s v="TXN-101202"/>
    <x v="414"/>
    <x v="0"/>
    <s v="N-011"/>
    <x v="4"/>
    <s v="Shampoo 300ml"/>
    <s v="Member"/>
    <n v="1"/>
    <n v="14.53"/>
    <n v="0.107"/>
    <n v="4.74"/>
    <s v="No"/>
    <n v="12.98"/>
    <n v="8.24"/>
    <n v="0.63482280431432969"/>
    <s v="Jun-2025"/>
    <s v="Q2-2025"/>
  </r>
  <r>
    <s v="TXN-101203"/>
    <x v="434"/>
    <x v="1"/>
    <s v="S-004"/>
    <x v="3"/>
    <s v="Bath Towel Set"/>
    <s v="Non-Member"/>
    <n v="4"/>
    <n v="68"/>
    <n v="0.23300000000000001"/>
    <n v="26.98"/>
    <s v="No"/>
    <n v="208.62"/>
    <n v="100.7"/>
    <n v="0.48269581056466304"/>
    <s v="May-2025"/>
    <s v="Q2-2025"/>
  </r>
  <r>
    <s v="TXN-101204"/>
    <x v="316"/>
    <x v="1"/>
    <s v="S-007"/>
    <x v="2"/>
    <s v="Wireless Earbuds"/>
    <s v="Non-Member"/>
    <n v="8"/>
    <n v="108.35"/>
    <n v="0.36899999999999999"/>
    <n v="79.8"/>
    <s v="No"/>
    <n v="546.95000000000005"/>
    <n v="-91.45"/>
    <n v="-0.1671999268671725"/>
    <s v="Aug-2024"/>
    <s v="Q3-2024"/>
  </r>
  <r>
    <s v="TXN-101205"/>
    <x v="432"/>
    <x v="1"/>
    <s v="S-005"/>
    <x v="4"/>
    <s v="Sunscreen SPF50"/>
    <s v="Member"/>
    <n v="2"/>
    <n v="12.16"/>
    <n v="0.123"/>
    <n v="5.42"/>
    <s v="Yes"/>
    <n v="21.33"/>
    <n v="10.49"/>
    <n v="0.4917955930614159"/>
    <s v="Aug-2025"/>
    <s v="Q3-2025"/>
  </r>
  <r>
    <s v="TXN-101206"/>
    <x v="536"/>
    <x v="1"/>
    <s v="S-008"/>
    <x v="3"/>
    <s v="Storage Bin"/>
    <s v="Member"/>
    <n v="4"/>
    <n v="58.75"/>
    <n v="0.26200000000000001"/>
    <n v="24.38"/>
    <s v="No"/>
    <n v="173.43"/>
    <n v="75.91"/>
    <n v="0.43769820676930171"/>
    <s v="Apr-2025"/>
    <s v="Q2-2025"/>
  </r>
  <r>
    <s v="TXN-101207"/>
    <x v="364"/>
    <x v="3"/>
    <s v="W-001"/>
    <x v="0"/>
    <s v="Granola Pack"/>
    <s v="Non-Member"/>
    <n v="4"/>
    <n v="21.79"/>
    <n v="0.112"/>
    <n v="14.46"/>
    <s v="No"/>
    <n v="77.400000000000006"/>
    <n v="19.559999999999999"/>
    <n v="0.25271317829457363"/>
    <s v="Oct-2024"/>
    <s v="Q4-2024"/>
  </r>
  <r>
    <s v="TXN-101208"/>
    <x v="127"/>
    <x v="1"/>
    <s v="S-009"/>
    <x v="0"/>
    <s v="Olive Oil 500ml"/>
    <s v="Member"/>
    <n v="1"/>
    <n v="11.37"/>
    <n v="0.32600000000000001"/>
    <n v="6.78"/>
    <s v="No"/>
    <n v="7.66"/>
    <n v="0.88"/>
    <n v="0.11488250652741515"/>
    <s v="Jun-2024"/>
    <s v="Q2-2024"/>
  </r>
  <r>
    <s v="TXN-101209"/>
    <x v="123"/>
    <x v="3"/>
    <s v="W-002"/>
    <x v="1"/>
    <s v="Running Shoes"/>
    <s v="Member"/>
    <n v="1"/>
    <n v="35.549999999999997"/>
    <n v="0.121"/>
    <n v="19.11"/>
    <s v="No"/>
    <n v="31.25"/>
    <n v="12.14"/>
    <n v="0.38847999999999999"/>
    <s v="Jun-2025"/>
    <s v="Q2-2025"/>
  </r>
  <r>
    <s v="TXN-101210"/>
    <x v="471"/>
    <x v="2"/>
    <s v="E-008"/>
    <x v="3"/>
    <s v="Bath Towel Set"/>
    <s v="Member"/>
    <n v="3"/>
    <n v="85.22"/>
    <n v="7.0000000000000001E-3"/>
    <n v="42.23"/>
    <s v="No"/>
    <n v="253.87"/>
    <n v="127.18"/>
    <n v="0.50096506085791948"/>
    <s v="Jul-2024"/>
    <s v="Q3-2024"/>
  </r>
  <r>
    <s v="TXN-101211"/>
    <x v="481"/>
    <x v="3"/>
    <s v="W-005"/>
    <x v="0"/>
    <s v="Sparkling Water 12pk"/>
    <s v="Non-Member"/>
    <n v="7"/>
    <n v="4.57"/>
    <n v="0.16800000000000001"/>
    <n v="3.12"/>
    <s v="No"/>
    <n v="26.62"/>
    <n v="4.78"/>
    <n v="0.17956423741547708"/>
    <s v="Apr-2025"/>
    <s v="Q2-2025"/>
  </r>
  <r>
    <s v="TXN-101212"/>
    <x v="181"/>
    <x v="0"/>
    <s v="N-007"/>
    <x v="4"/>
    <s v="Shampoo 300ml"/>
    <s v="Non-Member"/>
    <n v="7"/>
    <n v="30.69"/>
    <n v="0.06"/>
    <n v="12.48"/>
    <s v="No"/>
    <n v="201.94"/>
    <n v="114.58"/>
    <n v="0.56739625631375656"/>
    <s v="Nov-2025"/>
    <s v="Q4-2025"/>
  </r>
  <r>
    <s v="TXN-101213"/>
    <x v="192"/>
    <x v="2"/>
    <s v="E-009"/>
    <x v="0"/>
    <s v="Olive Oil 500ml"/>
    <s v="Non-Member"/>
    <n v="2"/>
    <n v="18.32"/>
    <n v="0.155"/>
    <n v="11.86"/>
    <s v="No"/>
    <n v="30.96"/>
    <n v="7.24"/>
    <n v="0.23385012919896642"/>
    <s v="Sep-2024"/>
    <s v="Q3-2024"/>
  </r>
  <r>
    <s v="TXN-101214"/>
    <x v="534"/>
    <x v="1"/>
    <s v="S-004"/>
    <x v="3"/>
    <s v="LED Desk Lamp"/>
    <s v="Non-Member"/>
    <n v="3"/>
    <n v="60.48"/>
    <n v="0.13900000000000001"/>
    <n v="27.3"/>
    <s v="No"/>
    <n v="156.22"/>
    <n v="74.319999999999993"/>
    <n v="0.47573934195365508"/>
    <s v="Jul-2024"/>
    <s v="Q3-2024"/>
  </r>
  <r>
    <s v="TXN-101215"/>
    <x v="280"/>
    <x v="1"/>
    <s v="S-005"/>
    <x v="3"/>
    <s v="Ceramic Mug Set"/>
    <s v="Non-Member"/>
    <n v="1"/>
    <n v="30.34"/>
    <n v="0.16200000000000001"/>
    <n v="13.36"/>
    <s v="No"/>
    <n v="25.42"/>
    <n v="12.06"/>
    <n v="0.47442958300550747"/>
    <s v="May-2025"/>
    <s v="Q2-2025"/>
  </r>
  <r>
    <s v="TXN-101216"/>
    <x v="130"/>
    <x v="1"/>
    <s v="S-001"/>
    <x v="2"/>
    <s v="Bluetooth Speaker"/>
    <s v="Member"/>
    <n v="5"/>
    <n v="202.21"/>
    <n v="0.33100000000000002"/>
    <n v="159.25"/>
    <s v="No"/>
    <n v="676.39"/>
    <n v="-119.86"/>
    <n v="-0.17720545838939075"/>
    <s v="Apr-2025"/>
    <s v="Q2-2025"/>
  </r>
  <r>
    <s v="TXN-101217"/>
    <x v="58"/>
    <x v="0"/>
    <s v="N-009"/>
    <x v="4"/>
    <s v="Sunscreen SPF50"/>
    <s v="Non-Member"/>
    <n v="4"/>
    <n v="16.62"/>
    <n v="7.4999999999999997E-2"/>
    <n v="6.05"/>
    <s v="No"/>
    <n v="61.49"/>
    <n v="37.29"/>
    <n v="0.6064400715563506"/>
    <s v="Sep-2025"/>
    <s v="Q3-2025"/>
  </r>
  <r>
    <s v="TXN-101218"/>
    <x v="128"/>
    <x v="3"/>
    <s v="W-010"/>
    <x v="1"/>
    <s v="Running Shoes"/>
    <s v="Non-Member"/>
    <n v="3"/>
    <n v="71.14"/>
    <n v="7.2999999999999995E-2"/>
    <n v="50.64"/>
    <s v="No"/>
    <n v="197.84"/>
    <n v="45.92"/>
    <n v="0.23210675293166194"/>
    <s v="Aug-2025"/>
    <s v="Q3-2025"/>
  </r>
  <r>
    <s v="TXN-101219"/>
    <x v="53"/>
    <x v="0"/>
    <s v="N-011"/>
    <x v="3"/>
    <s v="LED Desk Lamp"/>
    <s v="Member"/>
    <n v="7"/>
    <n v="75.14"/>
    <n v="6.6000000000000003E-2"/>
    <n v="29.33"/>
    <s v="No"/>
    <n v="491.27"/>
    <n v="285.95999999999998"/>
    <n v="0.58208317218637406"/>
    <s v="Aug-2025"/>
    <s v="Q3-2025"/>
  </r>
  <r>
    <s v="TXN-101220"/>
    <x v="537"/>
    <x v="3"/>
    <s v="W-012"/>
    <x v="1"/>
    <s v="Women's Jeans"/>
    <s v="Member"/>
    <n v="2"/>
    <n v="100.72"/>
    <n v="0.124"/>
    <n v="40.31"/>
    <s v="No"/>
    <n v="176.46"/>
    <n v="95.84"/>
    <n v="0.54312592088858669"/>
    <s v="Feb-2025"/>
    <s v="Q1-2025"/>
  </r>
  <r>
    <s v="TXN-101221"/>
    <x v="380"/>
    <x v="3"/>
    <s v="W-009"/>
    <x v="3"/>
    <s v="LED Desk Lamp"/>
    <s v="Member"/>
    <n v="5"/>
    <n v="68.64"/>
    <n v="4.5999999999999999E-2"/>
    <n v="25.78"/>
    <s v="No"/>
    <n v="327.41000000000003"/>
    <n v="198.51"/>
    <n v="0.60630402247945991"/>
    <s v="Jun-2024"/>
    <s v="Q2-2024"/>
  </r>
  <r>
    <s v="TXN-101222"/>
    <x v="161"/>
    <x v="1"/>
    <s v="S-004"/>
    <x v="3"/>
    <s v="Storage Bin"/>
    <s v="Non-Member"/>
    <n v="1"/>
    <n v="85.88"/>
    <n v="0.157"/>
    <n v="35.86"/>
    <s v="Unknown"/>
    <n v="72.400000000000006"/>
    <n v="36.54"/>
    <n v="0.504696132596685"/>
    <s v="Aug-2025"/>
    <s v="Q3-2025"/>
  </r>
  <r>
    <s v="TXN-101223"/>
    <x v="26"/>
    <x v="1"/>
    <s v="S-004"/>
    <x v="2"/>
    <s v="Wireless Earbuds"/>
    <s v="Non-Member"/>
    <n v="1"/>
    <n v="247.52"/>
    <n v="0.26500000000000001"/>
    <n v="168.01"/>
    <s v="No"/>
    <n v="181.93"/>
    <n v="13.92"/>
    <n v="7.6512944539108452E-2"/>
    <s v="Oct-2025"/>
    <s v="Q4-2025"/>
  </r>
  <r>
    <s v="TXN-101224"/>
    <x v="538"/>
    <x v="3"/>
    <s v="W-008"/>
    <x v="0"/>
    <s v="Sparkling Water 12pk"/>
    <s v="Member"/>
    <n v="2"/>
    <n v="5.4"/>
    <n v="6.3E-2"/>
    <n v="3.7"/>
    <s v="No"/>
    <n v="10.119999999999999"/>
    <n v="2.72"/>
    <n v="0.26877470355731231"/>
    <s v="May-2024"/>
    <s v="Q2-2024"/>
  </r>
  <r>
    <s v="TXN-101225"/>
    <x v="226"/>
    <x v="0"/>
    <s v="N-007"/>
    <x v="2"/>
    <s v="Bluetooth Speaker"/>
    <s v="Member"/>
    <n v="1"/>
    <n v="119.09"/>
    <n v="0"/>
    <n v="87.87"/>
    <s v="No"/>
    <n v="119.09"/>
    <n v="31.22"/>
    <n v="0.26215467293643463"/>
    <s v="Jun-2024"/>
    <s v="Q2-2024"/>
  </r>
  <r>
    <s v="TXN-101226"/>
    <x v="18"/>
    <x v="0"/>
    <s v="N-001"/>
    <x v="2"/>
    <s v="Bluetooth Speaker"/>
    <s v="Member"/>
    <n v="8"/>
    <n v="207.96"/>
    <n v="8.6999999999999994E-2"/>
    <n v="159.79"/>
    <s v="No"/>
    <n v="1518.94"/>
    <n v="240.62"/>
    <n v="0.15841310387507077"/>
    <s v="Apr-2025"/>
    <s v="Q2-2025"/>
  </r>
  <r>
    <s v="TXN-101227"/>
    <x v="326"/>
    <x v="1"/>
    <s v="S-009"/>
    <x v="0"/>
    <s v="Granola Pack"/>
    <s v="Non-Member"/>
    <n v="1"/>
    <n v="16.27"/>
    <n v="0.16"/>
    <n v="11.36"/>
    <s v="No"/>
    <n v="13.67"/>
    <n v="2.31"/>
    <n v="0.16898317483540601"/>
    <s v="Aug-2025"/>
    <s v="Q3-2025"/>
  </r>
  <r>
    <s v="TXN-101228"/>
    <x v="130"/>
    <x v="3"/>
    <s v="W-008"/>
    <x v="0"/>
    <s v="Sparkling Water 12pk"/>
    <s v="Non-Member"/>
    <n v="2"/>
    <n v="12.45"/>
    <n v="0.06"/>
    <n v="7.54"/>
    <s v="No"/>
    <n v="23.41"/>
    <n v="8.33"/>
    <n v="0.35583084152071764"/>
    <s v="Apr-2025"/>
    <s v="Q2-2025"/>
  </r>
  <r>
    <s v="TXN-101229"/>
    <x v="246"/>
    <x v="2"/>
    <s v="E-014"/>
    <x v="1"/>
    <s v="Winter Jacket"/>
    <s v="Member"/>
    <n v="2"/>
    <n v="54.74"/>
    <n v="0.14499999999999999"/>
    <n v="22.37"/>
    <s v="No"/>
    <n v="93.61"/>
    <n v="48.87"/>
    <n v="0.52205960901613069"/>
    <s v="Nov-2024"/>
    <s v="Q4-2024"/>
  </r>
  <r>
    <s v="TXN-101230"/>
    <x v="185"/>
    <x v="2"/>
    <s v="E-013"/>
    <x v="2"/>
    <s v="Laptop Stand"/>
    <s v="Non-Member"/>
    <n v="3"/>
    <n v="264.39999999999998"/>
    <n v="0.156"/>
    <n v="187.8"/>
    <s v="No"/>
    <n v="669.46"/>
    <n v="106.06"/>
    <n v="0.15842619424610879"/>
    <s v="May-2025"/>
    <s v="Q2-2025"/>
  </r>
  <r>
    <s v="TXN-101231"/>
    <x v="265"/>
    <x v="1"/>
    <s v="S-001"/>
    <x v="3"/>
    <s v="Storage Bin"/>
    <s v="Non-Member"/>
    <n v="9"/>
    <n v="32.36"/>
    <n v="0.27900000000000003"/>
    <n v="14.72"/>
    <s v="No"/>
    <n v="209.98"/>
    <n v="77.5"/>
    <n v="0.36908276978759885"/>
    <s v="May-2025"/>
    <s v="Q2-2025"/>
  </r>
  <r>
    <s v="TXN-101232"/>
    <x v="437"/>
    <x v="2"/>
    <s v="E-008"/>
    <x v="0"/>
    <s v="Granola Pack"/>
    <s v="Member"/>
    <n v="2"/>
    <n v="14.33"/>
    <n v="6.3E-2"/>
    <n v="9.3000000000000007"/>
    <s v="No"/>
    <n v="26.85"/>
    <n v="8.25"/>
    <n v="0.30726256983240224"/>
    <s v="Jun-2024"/>
    <s v="Q2-2024"/>
  </r>
  <r>
    <s v="TXN-101233"/>
    <x v="266"/>
    <x v="2"/>
    <s v="E-001"/>
    <x v="0"/>
    <s v="Organic Coffee 12oz"/>
    <s v="Non-Member"/>
    <n v="6"/>
    <n v="24.33"/>
    <n v="7.3999999999999996E-2"/>
    <n v="16.07"/>
    <s v="No"/>
    <n v="135.18"/>
    <n v="38.76"/>
    <n v="0.28672880603639589"/>
    <s v="May-2025"/>
    <s v="Q2-2025"/>
  </r>
  <r>
    <s v="TXN-101234"/>
    <x v="378"/>
    <x v="1"/>
    <s v="S-010"/>
    <x v="3"/>
    <s v="Storage Bin"/>
    <s v="Non-Member"/>
    <n v="4"/>
    <n v="73.52"/>
    <n v="0.13100000000000001"/>
    <n v="29.57"/>
    <s v="No"/>
    <n v="255.56"/>
    <n v="137.28"/>
    <n v="0.53717326655188602"/>
    <s v="Sep-2024"/>
    <s v="Q3-2024"/>
  </r>
  <r>
    <s v="TXN-101235"/>
    <x v="119"/>
    <x v="3"/>
    <s v="W-011"/>
    <x v="4"/>
    <s v="Face Moisturizer"/>
    <s v="Member"/>
    <n v="3"/>
    <n v="46.18"/>
    <n v="1.6E-2"/>
    <n v="15.89"/>
    <s v="No"/>
    <n v="136.32"/>
    <n v="88.65"/>
    <n v="0.65030809859154937"/>
    <s v="Mar-2025"/>
    <s v="Q1-2025"/>
  </r>
  <r>
    <s v="TXN-101236"/>
    <x v="135"/>
    <x v="1"/>
    <s v="S-014"/>
    <x v="3"/>
    <s v="Storage Bin"/>
    <s v="Member"/>
    <n v="2"/>
    <n v="72.790000000000006"/>
    <n v="0.20499999999999999"/>
    <n v="21.41"/>
    <s v="No"/>
    <n v="115.74"/>
    <n v="72.92"/>
    <n v="0.63003283221012618"/>
    <s v="Oct-2025"/>
    <s v="Q4-2025"/>
  </r>
  <r>
    <s v="TXN-101237"/>
    <x v="168"/>
    <x v="3"/>
    <s v="W-013"/>
    <x v="2"/>
    <s v="Power Bank"/>
    <s v="Non-Member"/>
    <n v="1"/>
    <n v="296.49"/>
    <n v="0.14399999999999999"/>
    <n v="213.48"/>
    <s v="No"/>
    <n v="253.8"/>
    <n v="40.32"/>
    <n v="0.15886524822695036"/>
    <s v="May-2024"/>
    <s v="Q2-2024"/>
  </r>
  <r>
    <s v="TXN-101238"/>
    <x v="482"/>
    <x v="0"/>
    <s v="N-008"/>
    <x v="0"/>
    <s v="Snack Box"/>
    <s v="Non-Member"/>
    <n v="3"/>
    <n v="6.75"/>
    <n v="0.14699999999999999"/>
    <n v="4.67"/>
    <s v="No"/>
    <n v="17.27"/>
    <n v="3.26"/>
    <n v="0.18876664736537346"/>
    <s v="Nov-2025"/>
    <s v="Q4-2025"/>
  </r>
  <r>
    <s v="TXN-101239"/>
    <x v="539"/>
    <x v="0"/>
    <s v="N-007"/>
    <x v="4"/>
    <s v="Face Moisturizer"/>
    <s v="Non-Member"/>
    <n v="6"/>
    <n v="16.329999999999998"/>
    <n v="0.04"/>
    <n v="7.17"/>
    <s v="No"/>
    <n v="94.06"/>
    <n v="51.04"/>
    <n v="0.54263236232192213"/>
    <s v="Jul-2025"/>
    <s v="Q3-2025"/>
  </r>
  <r>
    <s v="TXN-101240"/>
    <x v="30"/>
    <x v="2"/>
    <s v="E-004"/>
    <x v="0"/>
    <s v="Granola Pack"/>
    <s v="Non-Member"/>
    <n v="2"/>
    <n v="23.93"/>
    <n v="8.3000000000000004E-2"/>
    <n v="15.57"/>
    <s v="No"/>
    <n v="43.89"/>
    <n v="12.75"/>
    <n v="0.29049897470950103"/>
    <s v="Mar-2025"/>
    <s v="Q1-2025"/>
  </r>
  <r>
    <s v="TXN-101241"/>
    <x v="540"/>
    <x v="3"/>
    <s v="W-002"/>
    <x v="0"/>
    <s v="Olive Oil 500ml"/>
    <s v="Non-Member"/>
    <n v="2"/>
    <n v="22.18"/>
    <n v="0.106"/>
    <n v="15.3"/>
    <s v="No"/>
    <n v="39.659999999999997"/>
    <n v="9.06"/>
    <n v="0.22844175491679278"/>
    <s v="Aug-2025"/>
    <s v="Q3-2025"/>
  </r>
  <r>
    <s v="TXN-101242"/>
    <x v="282"/>
    <x v="0"/>
    <s v="N-011"/>
    <x v="1"/>
    <s v="Running Shoes"/>
    <s v="Member"/>
    <n v="1"/>
    <n v="97.43"/>
    <n v="0.113"/>
    <n v="53.09"/>
    <s v="No"/>
    <n v="86.42"/>
    <n v="33.33"/>
    <n v="0.3856746123582504"/>
    <s v="Nov-2025"/>
    <s v="Q4-2025"/>
  </r>
  <r>
    <s v="TXN-101243"/>
    <x v="132"/>
    <x v="1"/>
    <s v="S-004"/>
    <x v="2"/>
    <s v="Smart Watch"/>
    <s v="Non-Member"/>
    <n v="1"/>
    <n v="49.11"/>
    <n v="0.311"/>
    <n v="32.58"/>
    <s v="No"/>
    <n v="33.840000000000003"/>
    <n v="1.26"/>
    <n v="3.7234042553191488E-2"/>
    <s v="Oct-2025"/>
    <s v="Q4-2025"/>
  </r>
  <r>
    <s v="TXN-101244"/>
    <x v="541"/>
    <x v="1"/>
    <s v="S-012"/>
    <x v="4"/>
    <s v="Perfume 50ml"/>
    <s v="Non-Member"/>
    <n v="1"/>
    <n v="52.37"/>
    <n v="0.13600000000000001"/>
    <n v="23.21"/>
    <s v="No"/>
    <n v="45.25"/>
    <n v="22.04"/>
    <n v="0.48707182320441988"/>
    <s v="Dec-2025"/>
    <s v="Q4-2025"/>
  </r>
  <r>
    <s v="TXN-101245"/>
    <x v="150"/>
    <x v="0"/>
    <s v="N-005"/>
    <x v="2"/>
    <s v="Power Bank"/>
    <s v="Member"/>
    <n v="3"/>
    <n v="77.209999999999994"/>
    <n v="0.153"/>
    <n v="54.68"/>
    <s v="No"/>
    <n v="196.19"/>
    <n v="32.15"/>
    <n v="0.16387175697028392"/>
    <s v="Jun-2025"/>
    <s v="Q2-2025"/>
  </r>
  <r>
    <s v="TXN-101246"/>
    <x v="15"/>
    <x v="2"/>
    <s v="E-013"/>
    <x v="0"/>
    <s v="Snack Box"/>
    <s v="Member"/>
    <n v="5"/>
    <n v="14.43"/>
    <n v="5.7000000000000002E-2"/>
    <n v="9.24"/>
    <s v="No"/>
    <n v="68.040000000000006"/>
    <n v="21.84"/>
    <n v="0.32098765432098764"/>
    <s v="Oct-2024"/>
    <s v="Q4-2024"/>
  </r>
  <r>
    <s v="TXN-101247"/>
    <x v="226"/>
    <x v="3"/>
    <s v="W-001"/>
    <x v="3"/>
    <s v="Bath Towel Set"/>
    <s v="Member"/>
    <n v="4"/>
    <n v="35.270000000000003"/>
    <n v="8.9999999999999993E-3"/>
    <n v="16.66"/>
    <s v="No"/>
    <n v="139.81"/>
    <n v="73.17"/>
    <n v="0.52335312209427076"/>
    <s v="Jun-2024"/>
    <s v="Q2-2024"/>
  </r>
  <r>
    <s v="TXN-101248"/>
    <x v="65"/>
    <x v="1"/>
    <s v="S-008"/>
    <x v="0"/>
    <s v="Snack Box"/>
    <s v="Non-Member"/>
    <n v="5"/>
    <n v="16.23"/>
    <n v="0.23"/>
    <n v="9.2799999999999994"/>
    <s v="No"/>
    <n v="62.49"/>
    <n v="16.09"/>
    <n v="0.25748119699151861"/>
    <s v="Jun-2025"/>
    <s v="Q2-2025"/>
  </r>
  <r>
    <s v="TXN-101249"/>
    <x v="542"/>
    <x v="0"/>
    <s v="N-010"/>
    <x v="1"/>
    <s v="Casual Dress"/>
    <s v="Non-Member"/>
    <n v="11"/>
    <n v="27.96"/>
    <n v="6.6000000000000003E-2"/>
    <n v="15.36"/>
    <s v="No"/>
    <n v="287.26"/>
    <n v="118.3"/>
    <n v="0.41182204274872936"/>
    <s v="Nov-2024"/>
    <s v="Q4-2024"/>
  </r>
  <r>
    <s v="TXN-101250"/>
    <x v="543"/>
    <x v="3"/>
    <s v="W-011"/>
    <x v="4"/>
    <s v="Sunscreen SPF50"/>
    <s v="Member"/>
    <n v="3"/>
    <n v="23.16"/>
    <n v="8.8999999999999996E-2"/>
    <n v="10.31"/>
    <s v="No"/>
    <n v="63.3"/>
    <n v="32.369999999999997"/>
    <n v="0.5113744075829384"/>
    <s v="Mar-2024"/>
    <s v="Q1-2024"/>
  </r>
  <r>
    <s v="TXN-101251"/>
    <x v="442"/>
    <x v="2"/>
    <s v="E-003"/>
    <x v="4"/>
    <s v="Shampoo 300ml"/>
    <s v="Member"/>
    <n v="5"/>
    <n v="52.1"/>
    <n v="0.11"/>
    <n v="22.93"/>
    <s v="No"/>
    <n v="231.85"/>
    <n v="117.2"/>
    <n v="0.50549924520163902"/>
    <s v="Jan-2025"/>
    <s v="Q1-2025"/>
  </r>
  <r>
    <s v="TXN-101252"/>
    <x v="417"/>
    <x v="0"/>
    <s v="N-015"/>
    <x v="4"/>
    <s v="Shampoo 300ml"/>
    <s v="Member"/>
    <n v="2"/>
    <n v="52.55"/>
    <n v="0.13600000000000001"/>
    <n v="21.5"/>
    <s v="No"/>
    <n v="90.81"/>
    <n v="47.81"/>
    <n v="0.52648386741548292"/>
    <s v="Jul-2025"/>
    <s v="Q3-2025"/>
  </r>
  <r>
    <s v="TXN-101253"/>
    <x v="327"/>
    <x v="1"/>
    <s v="S-001"/>
    <x v="3"/>
    <s v="LED Desk Lamp"/>
    <s v="Member"/>
    <n v="1"/>
    <n v="43.79"/>
    <n v="0.219"/>
    <n v="18.440000000000001"/>
    <s v="No"/>
    <n v="34.200000000000003"/>
    <n v="15.76"/>
    <n v="0.46081871345029235"/>
    <s v="Sep-2025"/>
    <s v="Q3-2025"/>
  </r>
  <r>
    <s v="TXN-101254"/>
    <x v="225"/>
    <x v="3"/>
    <s v="W-007"/>
    <x v="2"/>
    <s v="Smart Watch"/>
    <s v="Member"/>
    <n v="4"/>
    <n v="278.83999999999997"/>
    <n v="3.1E-2"/>
    <n v="210.57"/>
    <s v="No"/>
    <n v="1080.78"/>
    <n v="238.5"/>
    <n v="0.22067395769721868"/>
    <s v="Dec-2024"/>
    <s v="Q4-2024"/>
  </r>
  <r>
    <s v="TXN-101255"/>
    <x v="178"/>
    <x v="0"/>
    <s v="N-003"/>
    <x v="1"/>
    <s v="Casual Dress"/>
    <s v="Non-Member"/>
    <n v="6"/>
    <n v="105.91"/>
    <n v="0.14899999999999999"/>
    <n v="43.22"/>
    <s v="No"/>
    <n v="540.78"/>
    <n v="281.45999999999998"/>
    <n v="0.52047043159880169"/>
    <s v="Mar-2025"/>
    <s v="Q1-2025"/>
  </r>
  <r>
    <s v="TXN-101256"/>
    <x v="529"/>
    <x v="2"/>
    <s v="E-008"/>
    <x v="0"/>
    <s v="Sparkling Water 12pk"/>
    <s v="Member"/>
    <n v="5"/>
    <n v="6.03"/>
    <n v="6.0999999999999999E-2"/>
    <n v="3.95"/>
    <s v="No"/>
    <n v="28.31"/>
    <n v="8.56"/>
    <n v="0.30236665489226427"/>
    <s v="Jun-2024"/>
    <s v="Q2-2024"/>
  </r>
  <r>
    <s v="TXN-101257"/>
    <x v="280"/>
    <x v="1"/>
    <s v="S-004"/>
    <x v="2"/>
    <s v="Wireless Earbuds"/>
    <s v="Non-Member"/>
    <n v="2"/>
    <n v="227.21"/>
    <n v="0.316"/>
    <n v="148"/>
    <s v="No"/>
    <n v="310.82"/>
    <n v="14.82"/>
    <n v="4.7680329451129273E-2"/>
    <s v="May-2025"/>
    <s v="Q2-2025"/>
  </r>
  <r>
    <s v="TXN-101258"/>
    <x v="269"/>
    <x v="0"/>
    <s v="N-011"/>
    <x v="0"/>
    <s v="Snack Box"/>
    <s v="Non-Member"/>
    <n v="1"/>
    <n v="11.28"/>
    <n v="0.13300000000000001"/>
    <n v="7.87"/>
    <s v="No"/>
    <n v="9.7799999999999994"/>
    <n v="1.91"/>
    <n v="0.19529652351738241"/>
    <s v="Aug-2025"/>
    <s v="Q3-2025"/>
  </r>
  <r>
    <s v="TXN-101259"/>
    <x v="174"/>
    <x v="1"/>
    <s v="S-015"/>
    <x v="2"/>
    <s v="Smart Watch"/>
    <s v="Member"/>
    <n v="1"/>
    <n v="292.89"/>
    <n v="0.20399999999999999"/>
    <n v="198.27"/>
    <s v="No"/>
    <n v="233.14"/>
    <n v="34.869999999999997"/>
    <n v="0.14956678390666553"/>
    <s v="Oct-2025"/>
    <s v="Q4-2025"/>
  </r>
  <r>
    <s v="TXN-101260"/>
    <x v="514"/>
    <x v="2"/>
    <s v="E-010"/>
    <x v="3"/>
    <s v="Ceramic Mug Set"/>
    <s v="Member"/>
    <n v="8"/>
    <n v="60.16"/>
    <n v="4.0000000000000001E-3"/>
    <n v="24.7"/>
    <s v="No"/>
    <n v="479.35"/>
    <n v="281.75"/>
    <n v="0.58777511213101075"/>
    <s v="Feb-2025"/>
    <s v="Q1-2025"/>
  </r>
  <r>
    <s v="TXN-101261"/>
    <x v="274"/>
    <x v="1"/>
    <s v="S-007"/>
    <x v="3"/>
    <s v="Storage Bin"/>
    <s v="Member"/>
    <n v="1"/>
    <n v="86.36"/>
    <n v="0.29399999999999998"/>
    <n v="38.68"/>
    <s v="No"/>
    <n v="60.97"/>
    <n v="22.29"/>
    <n v="0.36558963424635066"/>
    <s v="May-2025"/>
    <s v="Q2-2025"/>
  </r>
  <r>
    <s v="TXN-101262"/>
    <x v="544"/>
    <x v="0"/>
    <s v="N-013"/>
    <x v="3"/>
    <s v="Bath Towel Set"/>
    <s v="Member"/>
    <n v="1"/>
    <n v="32.020000000000003"/>
    <n v="8.6999999999999994E-2"/>
    <n v="14.34"/>
    <s v="No"/>
    <n v="29.23"/>
    <n v="14.89"/>
    <n v="0.50940814231953468"/>
    <s v="Mar-2025"/>
    <s v="Q1-2025"/>
  </r>
  <r>
    <s v="TXN-101263"/>
    <x v="94"/>
    <x v="0"/>
    <s v="N-002"/>
    <x v="2"/>
    <s v="Laptop Stand"/>
    <s v="Member"/>
    <n v="2"/>
    <n v="201.39"/>
    <n v="0.111"/>
    <n v="158.35"/>
    <s v="No"/>
    <n v="358.07"/>
    <n v="41.37"/>
    <n v="0.11553606836652051"/>
    <s v="May-2025"/>
    <s v="Q2-2025"/>
  </r>
  <r>
    <s v="TXN-101264"/>
    <x v="67"/>
    <x v="3"/>
    <s v="W-005"/>
    <x v="0"/>
    <s v="Organic Coffee 12oz"/>
    <s v="Member"/>
    <n v="6"/>
    <n v="20.48"/>
    <n v="5.8999999999999997E-2"/>
    <n v="11.82"/>
    <s v="No"/>
    <n v="115.63"/>
    <n v="44.71"/>
    <n v="0.38666436046008823"/>
    <s v="Apr-2025"/>
    <s v="Q2-2025"/>
  </r>
  <r>
    <s v="TXN-101265"/>
    <x v="177"/>
    <x v="3"/>
    <s v="W-005"/>
    <x v="3"/>
    <s v="Throw Pillow"/>
    <s v="Non-Member"/>
    <n v="1"/>
    <n v="36.020000000000003"/>
    <n v="5.1999999999999998E-2"/>
    <n v="16.46"/>
    <s v="No"/>
    <n v="34.15"/>
    <n v="17.690000000000001"/>
    <n v="0.51800878477306012"/>
    <s v="Jun-2025"/>
    <s v="Q2-2025"/>
  </r>
  <r>
    <s v="TXN-101266"/>
    <x v="123"/>
    <x v="1"/>
    <s v="S-007"/>
    <x v="0"/>
    <s v="Organic Coffee 12oz"/>
    <s v="Non-Member"/>
    <n v="3"/>
    <n v="11.66"/>
    <n v="0.11600000000000001"/>
    <n v="7.84"/>
    <s v="No"/>
    <n v="30.92"/>
    <n v="7.4"/>
    <n v="0.23932729624838292"/>
    <s v="Jun-2025"/>
    <s v="Q2-2025"/>
  </r>
  <r>
    <s v="TXN-101267"/>
    <x v="500"/>
    <x v="3"/>
    <s v="W-002"/>
    <x v="3"/>
    <s v="Storage Bin"/>
    <s v="Unknown"/>
    <n v="4"/>
    <n v="53.12"/>
    <n v="3.1E-2"/>
    <n v="25.12"/>
    <s v="No"/>
    <n v="205.89"/>
    <n v="105.41"/>
    <n v="0.51197241245325176"/>
    <s v="Jul-2025"/>
    <s v="Q3-2025"/>
  </r>
  <r>
    <s v="TXN-101268"/>
    <x v="278"/>
    <x v="1"/>
    <s v="S-011"/>
    <x v="4"/>
    <s v="Shampoo 300ml"/>
    <s v="Member"/>
    <n v="3"/>
    <n v="52.82"/>
    <n v="0.30499999999999999"/>
    <n v="21.35"/>
    <s v="Yes"/>
    <n v="110.13"/>
    <n v="46.08"/>
    <n v="0.41841460092617816"/>
    <s v="Jan-2025"/>
    <s v="Q1-2025"/>
  </r>
  <r>
    <s v="TXN-101269"/>
    <x v="336"/>
    <x v="3"/>
    <s v="W-013"/>
    <x v="1"/>
    <s v="Men's T-Shirt"/>
    <s v="Non-Member"/>
    <n v="2"/>
    <n v="36.65"/>
    <n v="2.7E-2"/>
    <n v="15.55"/>
    <s v="No"/>
    <n v="71.319999999999993"/>
    <n v="40.22"/>
    <n v="0.56393718452047115"/>
    <s v="Nov-2025"/>
    <s v="Q4-2025"/>
  </r>
  <r>
    <s v="TXN-101270"/>
    <x v="139"/>
    <x v="0"/>
    <s v="N-002"/>
    <x v="4"/>
    <s v="Perfume 50ml"/>
    <s v="Member"/>
    <n v="7"/>
    <n v="23.53"/>
    <n v="1.6E-2"/>
    <n v="10.47"/>
    <s v="No"/>
    <n v="162.07"/>
    <n v="88.78"/>
    <n v="0.54778799284259894"/>
    <s v="Jul-2025"/>
    <s v="Q3-2025"/>
  </r>
  <r>
    <s v="TXN-101271"/>
    <x v="69"/>
    <x v="0"/>
    <s v="N-004"/>
    <x v="1"/>
    <s v="Casual Dress"/>
    <s v="Member"/>
    <n v="3"/>
    <n v="45.81"/>
    <n v="0"/>
    <n v="21.99"/>
    <s v="No"/>
    <n v="137.43"/>
    <n v="71.459999999999994"/>
    <n v="0.51997380484610345"/>
    <s v="Dec-2024"/>
    <s v="Q4-2024"/>
  </r>
  <r>
    <s v="TXN-101272"/>
    <x v="470"/>
    <x v="3"/>
    <s v="W-012"/>
    <x v="1"/>
    <s v="Winter Jacket"/>
    <s v="Non-Member"/>
    <n v="6"/>
    <n v="78.650000000000006"/>
    <n v="0"/>
    <n v="37.479999999999997"/>
    <s v="No"/>
    <n v="471.9"/>
    <n v="247.02"/>
    <n v="0.52345835982199618"/>
    <s v="Apr-2024"/>
    <s v="Q2-2024"/>
  </r>
  <r>
    <s v="TXN-101273"/>
    <x v="80"/>
    <x v="0"/>
    <s v="N-004"/>
    <x v="2"/>
    <s v="Wireless Earbuds"/>
    <s v="Non-Member"/>
    <n v="1"/>
    <n v="253.97"/>
    <n v="5.6000000000000001E-2"/>
    <n v="201.55"/>
    <s v="No"/>
    <n v="239.75"/>
    <n v="38.200000000000003"/>
    <n v="0.15933263816475496"/>
    <s v="Dec-2024"/>
    <s v="Q4-2024"/>
  </r>
  <r>
    <s v="TXN-101274"/>
    <x v="71"/>
    <x v="1"/>
    <s v="S-010"/>
    <x v="1"/>
    <s v="Women's Jeans"/>
    <s v="Member"/>
    <n v="3"/>
    <n v="91.56"/>
    <n v="0.186"/>
    <n v="42.42"/>
    <s v="No"/>
    <n v="223.59"/>
    <n v="96.33"/>
    <n v="0.43083322152153491"/>
    <m/>
    <m/>
  </r>
  <r>
    <s v="TXN-101275"/>
    <x v="316"/>
    <x v="2"/>
    <s v="E-007"/>
    <x v="0"/>
    <s v="Snack Box"/>
    <s v="Member"/>
    <n v="2"/>
    <n v="11.8"/>
    <n v="4.2999999999999997E-2"/>
    <n v="6.64"/>
    <s v="No"/>
    <n v="22.59"/>
    <n v="9.31"/>
    <n v="0.41212926073483847"/>
    <s v="Aug-2024"/>
    <s v="Q3-2024"/>
  </r>
  <r>
    <s v="TXN-101276"/>
    <x v="285"/>
    <x v="3"/>
    <s v="W-012"/>
    <x v="2"/>
    <s v="Wireless Earbuds"/>
    <s v="Non-Member"/>
    <n v="6"/>
    <n v="44.4"/>
    <n v="0.125"/>
    <n v="32.299999999999997"/>
    <s v="No"/>
    <n v="233.1"/>
    <n v="39.299999999999997"/>
    <n v="0.16859716859716858"/>
    <s v="Sep-2025"/>
    <s v="Q3-2025"/>
  </r>
  <r>
    <s v="TXN-101277"/>
    <x v="545"/>
    <x v="1"/>
    <s v="S-012"/>
    <x v="1"/>
    <s v="Casual Dress"/>
    <s v="Non-Member"/>
    <n v="14"/>
    <n v="59.07"/>
    <n v="0.21"/>
    <n v="31.68"/>
    <s v="No"/>
    <n v="653.30999999999995"/>
    <n v="209.79"/>
    <n v="0.32111861137897785"/>
    <s v="Dec-2025"/>
    <s v="Q4-2025"/>
  </r>
  <r>
    <s v="TXN-101278"/>
    <x v="179"/>
    <x v="3"/>
    <s v="W-007"/>
    <x v="2"/>
    <s v="Power Bank"/>
    <s v="Member"/>
    <n v="3"/>
    <n v="93.06"/>
    <n v="1.2E-2"/>
    <n v="64.260000000000005"/>
    <s v="No"/>
    <n v="275.83"/>
    <n v="83.05"/>
    <n v="0.30109125185802849"/>
    <s v="Apr-2025"/>
    <s v="Q2-2025"/>
  </r>
  <r>
    <s v="TXN-101279"/>
    <x v="228"/>
    <x v="3"/>
    <s v="W-002"/>
    <x v="1"/>
    <s v="Men's T-Shirt"/>
    <s v="Member"/>
    <n v="2"/>
    <n v="53.1"/>
    <n v="4.8000000000000001E-2"/>
    <n v="23.9"/>
    <s v="No"/>
    <n v="101.1"/>
    <n v="53.3"/>
    <n v="0.52720079129574682"/>
    <s v="Aug-2025"/>
    <s v="Q3-2025"/>
  </r>
  <r>
    <s v="TXN-101280"/>
    <x v="28"/>
    <x v="1"/>
    <s v="S-005"/>
    <x v="2"/>
    <s v="Laptop Stand"/>
    <s v="Non-Member"/>
    <n v="1"/>
    <n v="294.36"/>
    <n v="0.374"/>
    <n v="201.15"/>
    <s v="No"/>
    <n v="184.27"/>
    <n v="-16.88"/>
    <n v="-9.1604710479188139E-2"/>
    <s v="Oct-2025"/>
    <s v="Q4-2025"/>
  </r>
  <r>
    <s v="TXN-101281"/>
    <x v="82"/>
    <x v="0"/>
    <s v="N-003"/>
    <x v="3"/>
    <s v="LED Desk Lamp"/>
    <s v="Member"/>
    <n v="3"/>
    <n v="57.11"/>
    <n v="5.0999999999999997E-2"/>
    <n v="26.9"/>
    <s v="No"/>
    <n v="162.59"/>
    <n v="81.89"/>
    <n v="0.50365951165508338"/>
    <s v="Aug-2025"/>
    <s v="Q3-2025"/>
  </r>
  <r>
    <s v="TXN-101282"/>
    <x v="546"/>
    <x v="2"/>
    <s v="E-012"/>
    <x v="3"/>
    <s v="LED Desk Lamp"/>
    <s v="Member"/>
    <n v="2"/>
    <n v="58.6"/>
    <n v="8.6999999999999994E-2"/>
    <n v="28.39"/>
    <s v="Yes"/>
    <n v="107"/>
    <n v="50.22"/>
    <n v="0.46934579439252333"/>
    <s v="Dec-2024"/>
    <s v="Q4-2024"/>
  </r>
  <r>
    <s v="TXN-101283"/>
    <x v="393"/>
    <x v="3"/>
    <s v="W-003"/>
    <x v="1"/>
    <s v="Casual Dress"/>
    <s v="Member"/>
    <n v="2"/>
    <n v="72.930000000000007"/>
    <n v="0.128"/>
    <n v="38.82"/>
    <s v="No"/>
    <n v="127.19"/>
    <n v="49.55"/>
    <n v="0.38957465209529052"/>
    <s v="Jun-2025"/>
    <s v="Q2-2025"/>
  </r>
  <r>
    <s v="TXN-101284"/>
    <x v="191"/>
    <x v="1"/>
    <s v="S-005"/>
    <x v="2"/>
    <s v="Power Bank"/>
    <s v="Member"/>
    <n v="7"/>
    <n v="221.14"/>
    <n v="0.17399999999999999"/>
    <n v="165.55"/>
    <s v="No"/>
    <n v="1278.6300000000001"/>
    <n v="119.78"/>
    <n v="9.3678390151959515E-2"/>
    <s v="Oct-2024"/>
    <s v="Q4-2024"/>
  </r>
  <r>
    <s v="TXN-101285"/>
    <x v="510"/>
    <x v="2"/>
    <s v="E-001"/>
    <x v="4"/>
    <s v="Lipstick"/>
    <s v="Non-Member"/>
    <n v="1"/>
    <n v="44.79"/>
    <n v="0.03"/>
    <n v="15.11"/>
    <s v="No"/>
    <n v="43.45"/>
    <n v="28.34"/>
    <n v="0.65224395857307249"/>
    <s v="May-2025"/>
    <s v="Q2-2025"/>
  </r>
  <r>
    <s v="TXN-101286"/>
    <x v="547"/>
    <x v="3"/>
    <s v="W-003"/>
    <x v="1"/>
    <s v="Winter Jacket"/>
    <s v="Member"/>
    <n v="2"/>
    <n v="67.73"/>
    <n v="5.6000000000000001E-2"/>
    <n v="29.89"/>
    <s v="No"/>
    <n v="127.87"/>
    <n v="68.09"/>
    <n v="0.53249393915695631"/>
    <s v="Nov-2025"/>
    <s v="Q4-2025"/>
  </r>
  <r>
    <s v="TXN-101287"/>
    <x v="113"/>
    <x v="1"/>
    <s v="S-005"/>
    <x v="0"/>
    <s v="Organic Coffee 12oz"/>
    <s v="Member"/>
    <n v="9"/>
    <n v="23.84"/>
    <n v="0.14299999999999999"/>
    <n v="14.57"/>
    <s v="Yes"/>
    <n v="183.88"/>
    <n v="52.75"/>
    <n v="0.28687187296062649"/>
    <s v="May-2025"/>
    <s v="Q2-2025"/>
  </r>
  <r>
    <s v="TXN-101288"/>
    <x v="548"/>
    <x v="0"/>
    <s v="N-011"/>
    <x v="2"/>
    <s v="Wireless Earbuds"/>
    <s v="Member"/>
    <n v="4"/>
    <n v="284.83999999999997"/>
    <n v="0.112"/>
    <n v="192.2"/>
    <s v="No"/>
    <n v="1011.75"/>
    <n v="242.95"/>
    <n v="0.24012849023968372"/>
    <s v="Apr-2024"/>
    <s v="Q2-2024"/>
  </r>
  <r>
    <s v="TXN-101289"/>
    <x v="207"/>
    <x v="2"/>
    <s v="E-009"/>
    <x v="4"/>
    <s v="Face Moisturizer"/>
    <s v="Non-Member"/>
    <n v="1"/>
    <n v="30.05"/>
    <n v="3.7999999999999999E-2"/>
    <n v="11.31"/>
    <s v="No"/>
    <n v="28.91"/>
    <n v="17.600000000000001"/>
    <n v="0.60878588723625049"/>
    <s v="Nov-2025"/>
    <s v="Q4-2025"/>
  </r>
  <r>
    <s v="TXN-101290"/>
    <x v="429"/>
    <x v="3"/>
    <s v="W-008"/>
    <x v="3"/>
    <s v="Storage Bin"/>
    <s v="Non-Member"/>
    <n v="4"/>
    <n v="65.83"/>
    <n v="9.8000000000000004E-2"/>
    <n v="27.04"/>
    <s v="No"/>
    <n v="237.51"/>
    <n v="129.35"/>
    <n v="0.54460864805692388"/>
    <s v="Jul-2024"/>
    <s v="Q3-2024"/>
  </r>
  <r>
    <s v="TXN-101291"/>
    <x v="123"/>
    <x v="0"/>
    <s v="N-012"/>
    <x v="1"/>
    <s v="Casual Dress"/>
    <s v="Non-Member"/>
    <n v="1"/>
    <n v="93.72"/>
    <n v="8.5999999999999993E-2"/>
    <n v="40.92"/>
    <s v="No"/>
    <n v="85.66"/>
    <n v="44.74"/>
    <n v="0.52229745505486813"/>
    <s v="Jun-2025"/>
    <s v="Q2-2025"/>
  </r>
  <r>
    <s v="TXN-101292"/>
    <x v="549"/>
    <x v="0"/>
    <s v="N-010"/>
    <x v="1"/>
    <s v="Women's Jeans"/>
    <s v="Member"/>
    <n v="1"/>
    <n v="85.82"/>
    <n v="7.8E-2"/>
    <n v="45.68"/>
    <s v="No"/>
    <n v="79.13"/>
    <n v="33.450000000000003"/>
    <n v="0.42272210286869716"/>
    <s v="Aug-2025"/>
    <s v="Q3-2025"/>
  </r>
  <r>
    <s v="TXN-101293"/>
    <x v="182"/>
    <x v="1"/>
    <s v="S-003"/>
    <x v="2"/>
    <s v="Wireless Earbuds"/>
    <s v="Member"/>
    <n v="6"/>
    <n v="166.26"/>
    <n v="0.26100000000000001"/>
    <n v="131.82"/>
    <s v="No"/>
    <n v="737.2"/>
    <n v="-53.72"/>
    <n v="-7.287032013022246E-2"/>
    <s v="Aug-2024"/>
    <s v="Q3-2024"/>
  </r>
  <r>
    <s v="TXN-101294"/>
    <x v="220"/>
    <x v="3"/>
    <s v="W-003"/>
    <x v="1"/>
    <s v="Men's T-Shirt"/>
    <s v="Non-Member"/>
    <n v="2"/>
    <n v="86.3"/>
    <n v="0.122"/>
    <n v="45.29"/>
    <s v="No"/>
    <n v="151.54"/>
    <n v="60.96"/>
    <n v="0.40227002771545467"/>
    <s v="Dec-2024"/>
    <s v="Q4-2024"/>
  </r>
  <r>
    <s v="TXN-101295"/>
    <x v="370"/>
    <x v="0"/>
    <s v="N-005"/>
    <x v="1"/>
    <s v="Winter Jacket"/>
    <s v="Non-Member"/>
    <n v="2"/>
    <n v="42.8"/>
    <n v="9.0999999999999998E-2"/>
    <n v="17.13"/>
    <s v="No"/>
    <n v="77.81"/>
    <n v="43.55"/>
    <n v="0.55969669708263714"/>
    <s v="Aug-2025"/>
    <s v="Q3-2025"/>
  </r>
  <r>
    <s v="TXN-101296"/>
    <x v="520"/>
    <x v="3"/>
    <s v="W-004"/>
    <x v="4"/>
    <s v="Perfume 50ml"/>
    <s v="Member"/>
    <n v="3"/>
    <n v="50.94"/>
    <n v="0.122"/>
    <n v="15.55"/>
    <s v="No"/>
    <n v="134.18"/>
    <n v="87.53"/>
    <n v="0.65233268743478912"/>
    <s v="Aug-2024"/>
    <s v="Q3-2024"/>
  </r>
  <r>
    <s v="TXN-101297"/>
    <x v="266"/>
    <x v="3"/>
    <s v="W-001"/>
    <x v="1"/>
    <s v="Casual Dress"/>
    <s v="Member"/>
    <n v="1"/>
    <n v="63.34"/>
    <n v="0.112"/>
    <n v="28.17"/>
    <s v="No"/>
    <n v="56.25"/>
    <n v="28.08"/>
    <n v="0.49919999999999998"/>
    <s v="May-2025"/>
    <s v="Q2-2025"/>
  </r>
  <r>
    <s v="TXN-101298"/>
    <x v="419"/>
    <x v="2"/>
    <s v="E-015"/>
    <x v="0"/>
    <s v="Granola Pack"/>
    <s v="Member"/>
    <n v="3"/>
    <n v="10.8"/>
    <n v="7.0000000000000007E-2"/>
    <n v="6.1"/>
    <s v="No"/>
    <n v="30.13"/>
    <n v="11.83"/>
    <n v="0.39263192831065385"/>
    <s v="Jun-2025"/>
    <s v="Q2-2025"/>
  </r>
  <r>
    <s v="TXN-101299"/>
    <x v="349"/>
    <x v="0"/>
    <s v="N-009"/>
    <x v="3"/>
    <s v="Ceramic Mug Set"/>
    <s v="Non-Member"/>
    <n v="6"/>
    <n v="83.05"/>
    <n v="6.3E-2"/>
    <n v="29.15"/>
    <s v="No"/>
    <n v="466.91"/>
    <n v="292.01"/>
    <n v="0.62540960784733668"/>
    <s v="Nov-2024"/>
    <s v="Q4-2024"/>
  </r>
  <r>
    <s v="TXN-101300"/>
    <x v="494"/>
    <x v="2"/>
    <s v="E-004"/>
    <x v="3"/>
    <s v="LED Desk Lamp"/>
    <s v="Non-Member"/>
    <n v="2"/>
    <n v="44.27"/>
    <n v="4.4999999999999998E-2"/>
    <n v="16.7"/>
    <s v="No"/>
    <n v="84.56"/>
    <n v="51.16"/>
    <n v="0.60501419110690624"/>
    <s v="Nov-2024"/>
    <s v="Q4-2024"/>
  </r>
  <r>
    <s v="TXN-101301"/>
    <x v="436"/>
    <x v="0"/>
    <s v="N-008"/>
    <x v="0"/>
    <s v="Granola Pack"/>
    <s v="Member"/>
    <n v="1"/>
    <n v="6.56"/>
    <n v="0.185"/>
    <n v="3.96"/>
    <s v="No"/>
    <n v="5.35"/>
    <n v="1.39"/>
    <n v="0.25981308411214954"/>
    <s v="Jan-2025"/>
    <s v="Q1-2025"/>
  </r>
  <r>
    <s v="TXN-101302"/>
    <x v="504"/>
    <x v="2"/>
    <s v="E-015"/>
    <x v="4"/>
    <s v="Shampoo 300ml"/>
    <s v="Member"/>
    <n v="1"/>
    <n v="13.75"/>
    <n v="9.2999999999999999E-2"/>
    <n v="4.71"/>
    <s v="No"/>
    <n v="12.47"/>
    <n v="7.76"/>
    <n v="0.6222935044105854"/>
    <s v="Oct-2025"/>
    <s v="Q4-2025"/>
  </r>
  <r>
    <s v="TXN-101303"/>
    <x v="336"/>
    <x v="3"/>
    <s v="W-012"/>
    <x v="1"/>
    <s v="Men's T-Shirt"/>
    <s v="Non-Member"/>
    <n v="11"/>
    <n v="35.89"/>
    <n v="6.2E-2"/>
    <n v="16.940000000000001"/>
    <s v="No"/>
    <n v="370.31"/>
    <n v="183.97"/>
    <n v="0.4967999783964786"/>
    <s v="Nov-2025"/>
    <s v="Q4-2025"/>
  </r>
  <r>
    <s v="TXN-101304"/>
    <x v="96"/>
    <x v="2"/>
    <s v="E-002"/>
    <x v="1"/>
    <s v="Casual Dress"/>
    <s v="Member"/>
    <n v="5"/>
    <n v="67.03"/>
    <n v="0.121"/>
    <n v="33.67"/>
    <s v="No"/>
    <n v="294.60000000000002"/>
    <n v="126.25"/>
    <n v="0.42854718262050234"/>
    <s v="Jun-2025"/>
    <s v="Q2-2025"/>
  </r>
  <r>
    <s v="TXN-101305"/>
    <x v="494"/>
    <x v="3"/>
    <s v="W-009"/>
    <x v="0"/>
    <s v="Granola Pack"/>
    <s v="Member"/>
    <n v="4"/>
    <n v="24.07"/>
    <n v="0.14799999999999999"/>
    <n v="16.100000000000001"/>
    <s v="No"/>
    <n v="82.03"/>
    <n v="17.63"/>
    <n v="0.2149213702304035"/>
    <s v="Nov-2024"/>
    <s v="Q4-2024"/>
  </r>
  <r>
    <s v="TXN-101306"/>
    <x v="501"/>
    <x v="2"/>
    <s v="E-009"/>
    <x v="2"/>
    <s v="Wireless Earbuds"/>
    <s v="Member"/>
    <n v="1"/>
    <n v="39.31"/>
    <n v="7.4999999999999997E-2"/>
    <n v="30.44"/>
    <s v="No"/>
    <n v="36.36"/>
    <n v="5.92"/>
    <n v="0.16281628162816281"/>
    <s v="Feb-2025"/>
    <s v="Q1-2025"/>
  </r>
  <r>
    <s v="TXN-101307"/>
    <x v="53"/>
    <x v="0"/>
    <s v="N-007"/>
    <x v="3"/>
    <s v="LED Desk Lamp"/>
    <s v="Member"/>
    <n v="3"/>
    <n v="48.87"/>
    <n v="5.3999999999999999E-2"/>
    <n v="22.68"/>
    <s v="No"/>
    <n v="138.69"/>
    <n v="70.650000000000006"/>
    <n v="0.509409474367294"/>
    <s v="Aug-2025"/>
    <s v="Q3-2025"/>
  </r>
  <r>
    <s v="TXN-101308"/>
    <x v="212"/>
    <x v="1"/>
    <s v="S-012"/>
    <x v="3"/>
    <s v="Ceramic Mug Set"/>
    <s v="Non-Member"/>
    <n v="1"/>
    <n v="19.2"/>
    <n v="8.3000000000000004E-2"/>
    <n v="7.48"/>
    <s v="No"/>
    <n v="17.61"/>
    <n v="10.130000000000001"/>
    <n v="0.5752413401476435"/>
    <s v="Dec-2024"/>
    <s v="Q4-2024"/>
  </r>
  <r>
    <s v="TXN-101309"/>
    <x v="197"/>
    <x v="3"/>
    <s v="W-004"/>
    <x v="3"/>
    <s v="Throw Pillow"/>
    <s v="Member"/>
    <n v="6"/>
    <n v="66.09"/>
    <n v="9.9000000000000005E-2"/>
    <n v="28.11"/>
    <s v="No"/>
    <n v="357.28"/>
    <n v="188.62"/>
    <n v="0.52793327362292886"/>
    <s v="Mar-2025"/>
    <s v="Q1-2025"/>
  </r>
  <r>
    <s v="TXN-101310"/>
    <x v="287"/>
    <x v="1"/>
    <s v="S-004"/>
    <x v="2"/>
    <s v="Laptop Stand"/>
    <s v="Non-Member"/>
    <n v="6"/>
    <n v="35.549999999999997"/>
    <n v="0.17"/>
    <n v="28.39"/>
    <s v="No"/>
    <n v="177.04"/>
    <n v="6.7"/>
    <n v="3.7844554902846814E-2"/>
    <s v="Sep-2025"/>
    <s v="Q3-2025"/>
  </r>
  <r>
    <s v="TXN-101311"/>
    <x v="550"/>
    <x v="3"/>
    <s v="W-001"/>
    <x v="0"/>
    <s v="Organic Coffee 12oz"/>
    <s v="Non-Member"/>
    <n v="9"/>
    <n v="11.37"/>
    <n v="7.6999999999999999E-2"/>
    <n v="7.15"/>
    <s v="No"/>
    <n v="94.45"/>
    <n v="30.1"/>
    <n v="0.31868713605082055"/>
    <s v="Dec-2024"/>
    <s v="Q4-2024"/>
  </r>
  <r>
    <s v="TXN-101312"/>
    <x v="551"/>
    <x v="1"/>
    <s v="S-004"/>
    <x v="1"/>
    <s v="Running Shoes"/>
    <s v="Member"/>
    <n v="7"/>
    <n v="21.44"/>
    <n v="0.20499999999999999"/>
    <n v="9.9499999999999993"/>
    <s v="No"/>
    <n v="119.31"/>
    <n v="49.66"/>
    <n v="0.41622663649316904"/>
    <s v="Apr-2025"/>
    <s v="Q2-2025"/>
  </r>
  <r>
    <s v="TXN-101313"/>
    <x v="552"/>
    <x v="0"/>
    <s v="N-005"/>
    <x v="1"/>
    <s v="Winter Jacket"/>
    <s v="Non-Member"/>
    <n v="1"/>
    <n v="89.72"/>
    <n v="0.14099999999999999"/>
    <n v="39.21"/>
    <s v="No"/>
    <n v="77.069999999999993"/>
    <n v="37.86"/>
    <n v="0.49124172829894902"/>
    <s v="Jul-2024"/>
    <s v="Q3-2024"/>
  </r>
  <r>
    <s v="TXN-101314"/>
    <x v="15"/>
    <x v="1"/>
    <s v="S-001"/>
    <x v="2"/>
    <s v="Smart Watch"/>
    <s v="Non-Member"/>
    <n v="6"/>
    <n v="83.29"/>
    <n v="0.21199999999999999"/>
    <n v="60.04"/>
    <s v="No"/>
    <n v="393.8"/>
    <n v="33.56"/>
    <n v="8.5220924327069583E-2"/>
    <s v="Oct-2024"/>
    <s v="Q4-2024"/>
  </r>
  <r>
    <s v="TXN-101315"/>
    <x v="494"/>
    <x v="0"/>
    <s v="N-007"/>
    <x v="2"/>
    <s v="Laptop Stand"/>
    <s v="Member"/>
    <n v="1"/>
    <n v="108.7"/>
    <n v="0.127"/>
    <n v="72.23"/>
    <s v="No"/>
    <n v="94.9"/>
    <n v="22.67"/>
    <n v="0.23888303477344575"/>
    <s v="Nov-2024"/>
    <s v="Q4-2024"/>
  </r>
  <r>
    <s v="TXN-101316"/>
    <x v="77"/>
    <x v="1"/>
    <s v="S-006"/>
    <x v="1"/>
    <s v="Winter Jacket"/>
    <s v="Non-Member"/>
    <n v="1"/>
    <n v="93.01"/>
    <n v="0.28299999999999997"/>
    <n v="45.42"/>
    <s v="No"/>
    <n v="66.69"/>
    <n v="21.27"/>
    <n v="0.31893837156995053"/>
    <s v="Sep-2025"/>
    <s v="Q3-2025"/>
  </r>
  <r>
    <s v="TXN-101317"/>
    <x v="521"/>
    <x v="1"/>
    <s v="S-011"/>
    <x v="1"/>
    <s v="Casual Dress"/>
    <s v="Member"/>
    <n v="4"/>
    <n v="55.33"/>
    <n v="0.111"/>
    <n v="31.68"/>
    <s v="No"/>
    <n v="196.75"/>
    <n v="70.03"/>
    <n v="0.35593392630241422"/>
    <s v="Jun-2025"/>
    <s v="Q2-2025"/>
  </r>
  <r>
    <s v="TXN-101318"/>
    <x v="365"/>
    <x v="0"/>
    <s v="N-001"/>
    <x v="3"/>
    <s v="Ceramic Mug Set"/>
    <s v="Member"/>
    <n v="3"/>
    <n v="25.43"/>
    <n v="6.4000000000000001E-2"/>
    <n v="10.6"/>
    <s v="No"/>
    <n v="71.41"/>
    <n v="39.61"/>
    <n v="0.55468421789665312"/>
    <s v="Sep-2024"/>
    <s v="Q3-2024"/>
  </r>
  <r>
    <s v="TXN-101319"/>
    <x v="460"/>
    <x v="2"/>
    <s v="E-005"/>
    <x v="0"/>
    <s v="Snack Box"/>
    <s v="Member"/>
    <n v="2"/>
    <n v="14.74"/>
    <n v="9.0999999999999998E-2"/>
    <n v="8.4499999999999993"/>
    <s v="No"/>
    <n v="26.8"/>
    <n v="9.9"/>
    <n v="0.36940298507462688"/>
    <s v="Jun-2025"/>
    <s v="Q2-2025"/>
  </r>
  <r>
    <s v="TXN-101320"/>
    <x v="71"/>
    <x v="3"/>
    <s v="Unknown"/>
    <x v="0"/>
    <s v="Sparkling Water 12pk"/>
    <s v="Non-Member"/>
    <n v="7"/>
    <n v="22.69"/>
    <n v="5.5E-2"/>
    <n v="14.01"/>
    <s v="No"/>
    <n v="150.09"/>
    <n v="52.02"/>
    <n v="0.34659204477313615"/>
    <m/>
    <m/>
  </r>
  <r>
    <s v="TXN-101321"/>
    <x v="486"/>
    <x v="3"/>
    <s v="W-002"/>
    <x v="3"/>
    <s v="Storage Bin"/>
    <s v="Member"/>
    <n v="4"/>
    <n v="84.51"/>
    <n v="0"/>
    <n v="35.97"/>
    <s v="No"/>
    <n v="338.04"/>
    <n v="194.16"/>
    <n v="0.57436989705360308"/>
    <s v="Feb-2025"/>
    <s v="Q1-2025"/>
  </r>
  <r>
    <s v="TXN-101322"/>
    <x v="521"/>
    <x v="2"/>
    <s v="E-012"/>
    <x v="4"/>
    <s v="Lipstick"/>
    <s v="Non-Member"/>
    <n v="3"/>
    <n v="10.36"/>
    <n v="5.7000000000000002E-2"/>
    <n v="3.99"/>
    <s v="No"/>
    <n v="29.31"/>
    <n v="17.34"/>
    <n v="0.59160696008188329"/>
    <s v="Jun-2025"/>
    <s v="Q2-2025"/>
  </r>
  <r>
    <s v="TXN-101323"/>
    <x v="553"/>
    <x v="1"/>
    <s v="S-012"/>
    <x v="4"/>
    <s v="Sunscreen SPF50"/>
    <s v="Non-Member"/>
    <n v="2"/>
    <n v="43.6"/>
    <n v="0.34"/>
    <n v="18.77"/>
    <s v="No"/>
    <n v="57.55"/>
    <n v="20.010000000000002"/>
    <n v="0.34769765421372723"/>
    <s v="Feb-2024"/>
    <s v="Q1-2024"/>
  </r>
  <r>
    <s v="TXN-101324"/>
    <x v="240"/>
    <x v="1"/>
    <s v="S-008"/>
    <x v="0"/>
    <s v="Granola Pack"/>
    <s v="Non-Member"/>
    <n v="1"/>
    <n v="15.37"/>
    <n v="0.20899999999999999"/>
    <n v="9.35"/>
    <s v="No"/>
    <n v="12.16"/>
    <n v="2.81"/>
    <n v="0.23108552631578946"/>
    <s v="Mar-2025"/>
    <s v="Q1-2025"/>
  </r>
  <r>
    <s v="TXN-101325"/>
    <x v="489"/>
    <x v="1"/>
    <s v="S-003"/>
    <x v="2"/>
    <s v="Power Bank"/>
    <s v="Non-Member"/>
    <n v="5"/>
    <n v="84.9"/>
    <n v="0"/>
    <n v="64.06"/>
    <s v="No"/>
    <n v="424.5"/>
    <n v="104.2"/>
    <n v="0.24546525323910484"/>
    <s v="Sep-2024"/>
    <s v="Q3-2024"/>
  </r>
  <r>
    <s v="TXN-101326"/>
    <x v="22"/>
    <x v="3"/>
    <s v="W-009"/>
    <x v="0"/>
    <s v="Sparkling Water 12pk"/>
    <s v="Member"/>
    <n v="6"/>
    <n v="21.75"/>
    <n v="0"/>
    <n v="12.93"/>
    <s v="No"/>
    <n v="130.5"/>
    <n v="52.92"/>
    <n v="0.40551724137931033"/>
    <s v="Nov-2024"/>
    <s v="Q4-2024"/>
  </r>
  <r>
    <s v="TXN-101327"/>
    <x v="69"/>
    <x v="0"/>
    <s v="N-003"/>
    <x v="1"/>
    <s v="Casual Dress"/>
    <s v="Non-Member"/>
    <n v="2"/>
    <n v="19.100000000000001"/>
    <n v="0.06"/>
    <n v="8.06"/>
    <s v="No"/>
    <n v="35.909999999999997"/>
    <n v="19.79"/>
    <n v="0.55109997215260376"/>
    <s v="Dec-2024"/>
    <s v="Q4-2024"/>
  </r>
  <r>
    <s v="TXN-101328"/>
    <x v="277"/>
    <x v="1"/>
    <s v="S-005"/>
    <x v="4"/>
    <s v="Face Moisturizer"/>
    <s v="Non-Member"/>
    <n v="7"/>
    <n v="41.41"/>
    <n v="0.35199999999999998"/>
    <n v="13.97"/>
    <s v="No"/>
    <n v="187.84"/>
    <n v="90.05"/>
    <n v="0.47939735945485518"/>
    <s v="Sep-2025"/>
    <s v="Q3-2025"/>
  </r>
  <r>
    <s v="TXN-101329"/>
    <x v="554"/>
    <x v="0"/>
    <s v="N-001"/>
    <x v="0"/>
    <s v="Sparkling Water 12pk"/>
    <s v="Non-Member"/>
    <n v="1"/>
    <n v="10.14"/>
    <n v="5.7000000000000002E-2"/>
    <n v="7.02"/>
    <s v="Yes"/>
    <n v="9.56"/>
    <n v="2.54"/>
    <n v="0.26569037656903766"/>
    <s v="Dec-2025"/>
    <s v="Q4-2025"/>
  </r>
  <r>
    <s v="TXN-101330"/>
    <x v="100"/>
    <x v="2"/>
    <s v="E-012"/>
    <x v="2"/>
    <s v="Power Bank"/>
    <s v="Non-Member"/>
    <n v="3"/>
    <n v="106.1"/>
    <n v="7.9000000000000001E-2"/>
    <n v="84.65"/>
    <s v="No"/>
    <n v="293.14999999999998"/>
    <n v="39.200000000000003"/>
    <n v="0.13371993859798739"/>
    <s v="Feb-2025"/>
    <s v="Q1-2025"/>
  </r>
  <r>
    <s v="TXN-101331"/>
    <x v="266"/>
    <x v="0"/>
    <s v="N-014"/>
    <x v="1"/>
    <s v="Winter Jacket"/>
    <s v="Member"/>
    <n v="2"/>
    <n v="33.56"/>
    <n v="0.11700000000000001"/>
    <n v="18.32"/>
    <s v="No"/>
    <n v="59.27"/>
    <n v="22.63"/>
    <n v="0.38181204656655976"/>
    <s v="May-2025"/>
    <s v="Q2-2025"/>
  </r>
  <r>
    <s v="TXN-101332"/>
    <x v="317"/>
    <x v="0"/>
    <s v="N-012"/>
    <x v="0"/>
    <s v="Granola Pack"/>
    <s v="Non-Member"/>
    <n v="8"/>
    <n v="23.8"/>
    <n v="0.13700000000000001"/>
    <n v="14.01"/>
    <s v="No"/>
    <n v="164.32"/>
    <n v="52.24"/>
    <n v="0.31791626095423564"/>
    <s v="Jan-2025"/>
    <s v="Q1-2025"/>
  </r>
  <r>
    <s v="TXN-101333"/>
    <x v="191"/>
    <x v="1"/>
    <s v="S-014"/>
    <x v="3"/>
    <s v="LED Desk Lamp"/>
    <s v="Non-Member"/>
    <n v="4"/>
    <n v="31.5"/>
    <n v="0.114"/>
    <n v="13.77"/>
    <s v="No"/>
    <n v="111.64"/>
    <n v="56.56"/>
    <n v="0.50662844858473666"/>
    <s v="Oct-2024"/>
    <s v="Q4-2024"/>
  </r>
  <r>
    <s v="TXN-101334"/>
    <x v="222"/>
    <x v="3"/>
    <s v="W-003"/>
    <x v="3"/>
    <s v="Bath Towel Set"/>
    <s v="Member"/>
    <n v="1"/>
    <n v="39.49"/>
    <n v="7.3999999999999996E-2"/>
    <n v="19.170000000000002"/>
    <s v="No"/>
    <n v="36.57"/>
    <n v="17.399999999999999"/>
    <n v="0.47579983593109104"/>
    <s v="Mar-2025"/>
    <s v="Q1-2025"/>
  </r>
  <r>
    <s v="TXN-101335"/>
    <x v="151"/>
    <x v="1"/>
    <s v="S-008"/>
    <x v="2"/>
    <s v="Wireless Earbuds"/>
    <s v="Non-Member"/>
    <n v="3"/>
    <n v="76.94"/>
    <n v="0.128"/>
    <n v="55.67"/>
    <s v="No"/>
    <n v="201.28"/>
    <n v="34.270000000000003"/>
    <n v="0.17026033386327505"/>
    <s v="Oct-2024"/>
    <s v="Q4-2024"/>
  </r>
  <r>
    <s v="TXN-101336"/>
    <x v="188"/>
    <x v="2"/>
    <s v="E-001"/>
    <x v="1"/>
    <s v="Women's Jeans"/>
    <s v="Member"/>
    <n v="6"/>
    <n v="87.17"/>
    <n v="0.108"/>
    <n v="37.32"/>
    <s v="No"/>
    <n v="466.53"/>
    <n v="242.61"/>
    <n v="0.52003086618223915"/>
    <s v="Nov-2024"/>
    <s v="Q4-2024"/>
  </r>
  <r>
    <s v="TXN-101337"/>
    <x v="398"/>
    <x v="3"/>
    <s v="W-004"/>
    <x v="3"/>
    <s v="Bath Towel Set"/>
    <s v="Non-Member"/>
    <n v="100"/>
    <n v="18.02"/>
    <n v="0"/>
    <n v="7.73"/>
    <s v="No"/>
    <n v="1802"/>
    <n v="1029"/>
    <n v="0.5710321864594895"/>
    <s v="Aug-2024"/>
    <s v="Q3-2024"/>
  </r>
  <r>
    <s v="TXN-101338"/>
    <x v="46"/>
    <x v="0"/>
    <s v="N-010"/>
    <x v="2"/>
    <s v="Laptop Stand"/>
    <s v="Non-Member"/>
    <n v="1"/>
    <n v="252.3"/>
    <n v="9.4E-2"/>
    <n v="192.89"/>
    <s v="No"/>
    <n v="228.58"/>
    <n v="35.69"/>
    <n v="0.15613789482894389"/>
    <s v="Nov-2024"/>
    <s v="Q4-2024"/>
  </r>
  <r>
    <s v="TXN-101339"/>
    <x v="181"/>
    <x v="0"/>
    <s v="N-003"/>
    <x v="2"/>
    <s v="Bluetooth Speaker"/>
    <s v="Non-Member"/>
    <n v="1"/>
    <n v="283.11"/>
    <n v="9.1999999999999998E-2"/>
    <n v="209.49"/>
    <s v="No"/>
    <n v="257.06"/>
    <n v="47.57"/>
    <n v="0.18505407297907103"/>
    <s v="Nov-2025"/>
    <s v="Q4-2025"/>
  </r>
  <r>
    <s v="TXN-101340"/>
    <x v="250"/>
    <x v="0"/>
    <s v="N-013"/>
    <x v="2"/>
    <s v="Smart Watch"/>
    <s v="Member"/>
    <n v="16"/>
    <n v="259.5"/>
    <n v="0.113"/>
    <n v="171.98"/>
    <s v="No"/>
    <n v="3682.82"/>
    <n v="931.14"/>
    <n v="0.25283342655899554"/>
    <s v="Sep-2025"/>
    <s v="Q3-2025"/>
  </r>
  <r>
    <s v="TXN-101341"/>
    <x v="239"/>
    <x v="3"/>
    <s v="W-014"/>
    <x v="2"/>
    <s v="Smart Watch"/>
    <s v="Member"/>
    <n v="1"/>
    <n v="156.69999999999999"/>
    <n v="8.6999999999999994E-2"/>
    <n v="107.59"/>
    <s v="No"/>
    <n v="143.07"/>
    <n v="35.479999999999997"/>
    <n v="0.24799049416369609"/>
    <s v="Aug-2024"/>
    <s v="Q3-2024"/>
  </r>
  <r>
    <s v="TXN-101342"/>
    <x v="67"/>
    <x v="2"/>
    <s v="E-011"/>
    <x v="3"/>
    <s v="Throw Pillow"/>
    <s v="Member"/>
    <n v="1"/>
    <n v="75.989999999999995"/>
    <n v="0"/>
    <n v="27.77"/>
    <s v="No"/>
    <n v="75.989999999999995"/>
    <n v="48.22"/>
    <n v="0.63455717857612848"/>
    <s v="Apr-2025"/>
    <s v="Q2-2025"/>
  </r>
  <r>
    <s v="TXN-101343"/>
    <x v="220"/>
    <x v="3"/>
    <s v="W-003"/>
    <x v="2"/>
    <s v="Wireless Earbuds"/>
    <s v="Non-Member"/>
    <n v="8"/>
    <n v="142.46"/>
    <n v="9.9000000000000005E-2"/>
    <n v="95.75"/>
    <s v="No"/>
    <n v="1026.8499999999999"/>
    <n v="260.85000000000002"/>
    <n v="0.25402931294736336"/>
    <s v="Dec-2024"/>
    <s v="Q4-2024"/>
  </r>
  <r>
    <s v="TXN-101344"/>
    <x v="27"/>
    <x v="1"/>
    <s v="S-015"/>
    <x v="4"/>
    <s v="Sunscreen SPF50"/>
    <s v="Member"/>
    <n v="2"/>
    <n v="45.17"/>
    <n v="0"/>
    <n v="19.66"/>
    <s v="No"/>
    <n v="90.34"/>
    <n v="51.02"/>
    <n v="0.56475536860748288"/>
    <s v="Nov-2024"/>
    <s v="Q4-2024"/>
  </r>
  <r>
    <s v="TXN-101345"/>
    <x v="451"/>
    <x v="0"/>
    <s v="N-004"/>
    <x v="2"/>
    <s v="Smart Watch"/>
    <s v="Member"/>
    <n v="2"/>
    <n v="123.26"/>
    <n v="0.11799999999999999"/>
    <n v="91.5"/>
    <s v="No"/>
    <n v="217.43"/>
    <n v="34.43"/>
    <n v="0.15834981373315549"/>
    <s v="Oct-2025"/>
    <s v="Q4-2025"/>
  </r>
  <r>
    <s v="TXN-101346"/>
    <x v="40"/>
    <x v="0"/>
    <s v="Unknown"/>
    <x v="2"/>
    <s v="Wireless Earbuds"/>
    <s v="Non-Member"/>
    <n v="2"/>
    <n v="73.97"/>
    <n v="0.11700000000000001"/>
    <n v="53.97"/>
    <s v="No"/>
    <n v="130.63"/>
    <n v="22.69"/>
    <n v="0.17369670060476156"/>
    <s v="May-2025"/>
    <s v="Q2-2025"/>
  </r>
  <r>
    <s v="TXN-101347"/>
    <x v="170"/>
    <x v="3"/>
    <s v="W-003"/>
    <x v="4"/>
    <s v="Lipstick"/>
    <s v="Non-Member"/>
    <n v="6"/>
    <n v="40.49"/>
    <n v="0"/>
    <n v="13.89"/>
    <s v="No"/>
    <n v="242.94"/>
    <n v="159.6"/>
    <n v="0.65695233390960728"/>
    <s v="Jun-2025"/>
    <s v="Q2-2025"/>
  </r>
  <r>
    <s v="TXN-101348"/>
    <x v="202"/>
    <x v="2"/>
    <s v="E-015"/>
    <x v="3"/>
    <s v="LED Desk Lamp"/>
    <s v="Non-Member"/>
    <n v="6"/>
    <n v="84.63"/>
    <n v="8.7999999999999995E-2"/>
    <n v="39.909999999999997"/>
    <s v="No"/>
    <n v="463.1"/>
    <n v="223.64"/>
    <n v="0.48291945584107099"/>
    <s v="Mar-2025"/>
    <s v="Q1-2025"/>
  </r>
  <r>
    <s v="TXN-101349"/>
    <x v="149"/>
    <x v="0"/>
    <s v="N-013"/>
    <x v="2"/>
    <s v="Wireless Earbuds"/>
    <s v="Member"/>
    <n v="6"/>
    <n v="238.89"/>
    <n v="2.1999999999999999E-2"/>
    <n v="160.53"/>
    <s v="No"/>
    <n v="1401.81"/>
    <n v="438.63"/>
    <n v="0.31290260448990947"/>
    <s v="Jun-2025"/>
    <s v="Q2-2025"/>
  </r>
  <r>
    <s v="TXN-101350"/>
    <x v="85"/>
    <x v="3"/>
    <s v="W-012"/>
    <x v="0"/>
    <s v="Granola Pack"/>
    <s v="Member"/>
    <n v="4"/>
    <n v="20.92"/>
    <n v="5.6000000000000001E-2"/>
    <n v="11.86"/>
    <s v="Unknown"/>
    <n v="78.989999999999995"/>
    <n v="31.55"/>
    <n v="0.39941764780351946"/>
    <s v="Mar-2025"/>
    <s v="Q1-2025"/>
  </r>
  <r>
    <s v="TXN-101351"/>
    <x v="226"/>
    <x v="2"/>
    <s v="E-003"/>
    <x v="2"/>
    <s v="Wireless Earbuds"/>
    <s v="Member"/>
    <n v="5"/>
    <n v="75.010000000000005"/>
    <n v="0.158"/>
    <n v="53.09"/>
    <s v="No"/>
    <n v="315.79000000000002"/>
    <n v="50.34"/>
    <n v="0.15940973431710947"/>
    <s v="Jun-2024"/>
    <s v="Q2-2024"/>
  </r>
  <r>
    <s v="TXN-101352"/>
    <x v="392"/>
    <x v="3"/>
    <s v="W-008"/>
    <x v="0"/>
    <s v="Granola Pack"/>
    <s v="Unknown"/>
    <n v="2"/>
    <n v="16.239999999999998"/>
    <n v="0.121"/>
    <n v="10.48"/>
    <s v="No"/>
    <n v="28.55"/>
    <n v="7.59"/>
    <n v="0.26584938704028022"/>
    <s v="Oct-2024"/>
    <s v="Q4-2024"/>
  </r>
  <r>
    <s v="TXN-101353"/>
    <x v="397"/>
    <x v="1"/>
    <s v="S-007"/>
    <x v="1"/>
    <s v="Running Shoes"/>
    <s v="Member"/>
    <n v="3"/>
    <n v="71.569999999999993"/>
    <n v="0.24"/>
    <n v="33.92"/>
    <s v="Yes"/>
    <n v="163.18"/>
    <n v="61.42"/>
    <n v="0.37639416595170977"/>
    <s v="Aug-2025"/>
    <s v="Q3-2025"/>
  </r>
  <r>
    <s v="TXN-101354"/>
    <x v="555"/>
    <x v="1"/>
    <s v="S-007"/>
    <x v="2"/>
    <s v="Laptop Stand"/>
    <s v="Member"/>
    <n v="2"/>
    <n v="238.56"/>
    <n v="0.223"/>
    <n v="184.1"/>
    <s v="No"/>
    <n v="370.72"/>
    <n v="2.52"/>
    <n v="6.7975830815709968E-3"/>
    <s v="Dec-2024"/>
    <s v="Q4-2024"/>
  </r>
  <r>
    <s v="TXN-101355"/>
    <x v="40"/>
    <x v="0"/>
    <s v="N-004"/>
    <x v="1"/>
    <s v="Women's Jeans"/>
    <s v="Non-Member"/>
    <n v="1"/>
    <n v="119.36"/>
    <n v="5.7000000000000002E-2"/>
    <n v="48.05"/>
    <s v="Unknown"/>
    <n v="112.56"/>
    <n v="64.510000000000005"/>
    <n v="0.57311656005685863"/>
    <s v="May-2025"/>
    <s v="Q2-2025"/>
  </r>
  <r>
    <s v="TXN-101356"/>
    <x v="462"/>
    <x v="1"/>
    <s v="S-015"/>
    <x v="2"/>
    <s v="Smart Watch"/>
    <s v="Non-Member"/>
    <n v="5"/>
    <n v="124.24"/>
    <n v="0.21199999999999999"/>
    <n v="96.58"/>
    <s v="No"/>
    <n v="489.51"/>
    <n v="6.61"/>
    <n v="1.3503299217584933E-2"/>
    <s v="Jul-2024"/>
    <s v="Q3-2024"/>
  </r>
  <r>
    <s v="TXN-101357"/>
    <x v="232"/>
    <x v="1"/>
    <s v="S-005"/>
    <x v="3"/>
    <s v="Storage Bin"/>
    <s v="Member"/>
    <n v="3"/>
    <n v="87.75"/>
    <n v="0.311"/>
    <n v="42.73"/>
    <s v="No"/>
    <n v="181.38"/>
    <n v="53.19"/>
    <n v="0.29325173668541182"/>
    <s v="Sep-2025"/>
    <s v="Q3-2025"/>
  </r>
  <r>
    <s v="TXN-101358"/>
    <x v="104"/>
    <x v="1"/>
    <s v="S-001"/>
    <x v="0"/>
    <s v="Organic Coffee 12oz"/>
    <s v="Member"/>
    <n v="6"/>
    <n v="24.17"/>
    <n v="0.245"/>
    <n v="15.85"/>
    <s v="No"/>
    <n v="109.49"/>
    <n v="14.39"/>
    <n v="0.1314275276280939"/>
    <s v="Jan-2025"/>
    <s v="Q1-2025"/>
  </r>
  <r>
    <s v="TXN-101359"/>
    <x v="556"/>
    <x v="0"/>
    <s v="N-012"/>
    <x v="4"/>
    <s v="Lipstick"/>
    <s v="Member"/>
    <n v="5"/>
    <n v="13.51"/>
    <n v="0.125"/>
    <n v="5.23"/>
    <s v="No"/>
    <n v="59.11"/>
    <n v="32.96"/>
    <n v="0.55760446624936566"/>
    <s v="Nov-2025"/>
    <s v="Q4-2025"/>
  </r>
  <r>
    <s v="TXN-101360"/>
    <x v="202"/>
    <x v="1"/>
    <s v="S-001"/>
    <x v="2"/>
    <s v="Wireless Earbuds"/>
    <s v="Non-Member"/>
    <n v="2"/>
    <n v="46.72"/>
    <n v="0.21299999999999999"/>
    <n v="30.91"/>
    <s v="No"/>
    <n v="73.540000000000006"/>
    <n v="11.72"/>
    <n v="0.15936905085667663"/>
    <s v="Mar-2025"/>
    <s v="Q1-2025"/>
  </r>
  <r>
    <s v="TXN-101361"/>
    <x v="544"/>
    <x v="3"/>
    <s v="W-003"/>
    <x v="0"/>
    <s v="Granola Pack"/>
    <s v="Non-Member"/>
    <n v="1"/>
    <n v="19.36"/>
    <n v="4.5999999999999999E-2"/>
    <n v="12.82"/>
    <s v="No"/>
    <n v="18.47"/>
    <n v="5.65"/>
    <n v="0.30590146182999461"/>
    <s v="Mar-2025"/>
    <s v="Q1-2025"/>
  </r>
  <r>
    <s v="TXN-101362"/>
    <x v="290"/>
    <x v="2"/>
    <s v="E-008"/>
    <x v="1"/>
    <s v="Winter Jacket"/>
    <s v="Member"/>
    <n v="1"/>
    <n v="61.62"/>
    <n v="7.2999999999999995E-2"/>
    <n v="30.61"/>
    <s v="No"/>
    <n v="57.12"/>
    <n v="26.51"/>
    <n v="0.46411064425770315"/>
    <s v="Apr-2025"/>
    <s v="Q2-2025"/>
  </r>
  <r>
    <s v="TXN-101363"/>
    <x v="557"/>
    <x v="0"/>
    <s v="N-003"/>
    <x v="2"/>
    <s v="Bluetooth Speaker"/>
    <s v="Member"/>
    <n v="1"/>
    <n v="72.73"/>
    <n v="0"/>
    <n v="49.02"/>
    <s v="No"/>
    <n v="72.73"/>
    <n v="23.71"/>
    <n v="0.32600027498968787"/>
    <s v="Dec-2025"/>
    <s v="Q4-2025"/>
  </r>
  <r>
    <s v="TXN-101364"/>
    <x v="558"/>
    <x v="3"/>
    <s v="W-011"/>
    <x v="4"/>
    <s v="Sunscreen SPF50"/>
    <s v="Member"/>
    <n v="2"/>
    <n v="51.13"/>
    <n v="0.107"/>
    <n v="22.39"/>
    <s v="No"/>
    <n v="91.32"/>
    <n v="46.54"/>
    <n v="0.50963644327639079"/>
    <s v="Dec-2025"/>
    <s v="Q4-2025"/>
  </r>
  <r>
    <s v="TXN-101365"/>
    <x v="139"/>
    <x v="1"/>
    <s v="S-007"/>
    <x v="4"/>
    <s v="Lipstick"/>
    <s v="Non-Member"/>
    <n v="8"/>
    <n v="58.6"/>
    <n v="0.28100000000000003"/>
    <n v="22.16"/>
    <s v="No"/>
    <n v="337.07"/>
    <n v="159.79"/>
    <n v="0.47405583409974189"/>
    <s v="Jul-2025"/>
    <s v="Q3-2025"/>
  </r>
  <r>
    <s v="TXN-101366"/>
    <x v="71"/>
    <x v="1"/>
    <s v="S-012"/>
    <x v="2"/>
    <s v="Power Bank"/>
    <s v="Non-Member"/>
    <n v="3"/>
    <n v="40.4"/>
    <n v="0"/>
    <n v="28.64"/>
    <s v="No"/>
    <n v="121.2"/>
    <n v="35.28"/>
    <n v="0.29108910891089107"/>
    <m/>
    <m/>
  </r>
  <r>
    <s v="TXN-101367"/>
    <x v="377"/>
    <x v="0"/>
    <s v="N-014"/>
    <x v="0"/>
    <s v="Granola Pack"/>
    <s v="Non-Member"/>
    <n v="2"/>
    <n v="9.89"/>
    <n v="0.14399999999999999"/>
    <n v="6.39"/>
    <s v="No"/>
    <n v="16.93"/>
    <n v="4.1500000000000004"/>
    <n v="0.24512699350265804"/>
    <s v="Aug-2025"/>
    <s v="Q3-2025"/>
  </r>
  <r>
    <s v="TXN-101368"/>
    <x v="49"/>
    <x v="1"/>
    <s v="S-001"/>
    <x v="0"/>
    <s v="Granola Pack"/>
    <s v="Member"/>
    <n v="1"/>
    <n v="7.28"/>
    <n v="0.19500000000000001"/>
    <n v="4.12"/>
    <s v="No"/>
    <n v="5.86"/>
    <n v="1.74"/>
    <n v="0.29692832764505117"/>
    <s v="Apr-2025"/>
    <s v="Q2-2025"/>
  </r>
  <r>
    <s v="TXN-101369"/>
    <x v="204"/>
    <x v="2"/>
    <s v="E-001"/>
    <x v="1"/>
    <s v="Women's Jeans"/>
    <s v="Non-Member"/>
    <n v="1"/>
    <n v="21.86"/>
    <n v="0"/>
    <n v="10.7"/>
    <s v="No"/>
    <n v="21.86"/>
    <n v="11.16"/>
    <n v="0.51052150045745659"/>
    <s v="Nov-2024"/>
    <s v="Q4-2024"/>
  </r>
  <r>
    <s v="TXN-101370"/>
    <x v="113"/>
    <x v="2"/>
    <s v="E-004"/>
    <x v="3"/>
    <s v="Throw Pillow"/>
    <s v="Non-Member"/>
    <n v="9"/>
    <n v="29.23"/>
    <n v="0.13"/>
    <n v="10.6"/>
    <s v="No"/>
    <n v="228.87"/>
    <n v="133.47"/>
    <n v="0.5831694848604011"/>
    <s v="May-2025"/>
    <s v="Q2-2025"/>
  </r>
  <r>
    <s v="TXN-101371"/>
    <x v="3"/>
    <x v="0"/>
    <s v="N-010"/>
    <x v="4"/>
    <s v="Sunscreen SPF50"/>
    <s v="Non-Member"/>
    <n v="3"/>
    <n v="10.38"/>
    <n v="3.6999999999999998E-2"/>
    <n v="3.6"/>
    <s v="No"/>
    <n v="29.99"/>
    <n v="19.190000000000001"/>
    <n v="0.63987995998666225"/>
    <s v="Sep-2025"/>
    <s v="Q3-2025"/>
  </r>
  <r>
    <s v="TXN-101372"/>
    <x v="39"/>
    <x v="0"/>
    <s v="N-006"/>
    <x v="0"/>
    <s v="Granola Pack"/>
    <s v="Member"/>
    <n v="5"/>
    <n v="14"/>
    <n v="3.4000000000000002E-2"/>
    <n v="8.36"/>
    <s v="No"/>
    <n v="67.62"/>
    <n v="25.82"/>
    <n v="0.38183969239869858"/>
    <s v="Jul-2024"/>
    <s v="Q3-2024"/>
  </r>
  <r>
    <s v="TXN-101373"/>
    <x v="402"/>
    <x v="2"/>
    <s v="E-003"/>
    <x v="0"/>
    <s v="Organic Coffee 12oz"/>
    <s v="Member"/>
    <n v="5"/>
    <n v="22.72"/>
    <n v="3.3000000000000002E-2"/>
    <n v="14.21"/>
    <s v="No"/>
    <n v="109.85"/>
    <n v="38.799999999999997"/>
    <n v="0.35320892125625852"/>
    <s v="Nov-2025"/>
    <s v="Q4-2025"/>
  </r>
  <r>
    <s v="TXN-101374"/>
    <x v="11"/>
    <x v="1"/>
    <s v="S-001"/>
    <x v="3"/>
    <s v="Bath Towel Set"/>
    <s v="Member"/>
    <n v="1"/>
    <n v="48.16"/>
    <n v="0.248"/>
    <n v="23.13"/>
    <s v="No"/>
    <n v="36.22"/>
    <n v="13.09"/>
    <n v="0.36140254003313088"/>
    <s v="Aug-2024"/>
    <s v="Q3-2024"/>
  </r>
  <r>
    <s v="TXN-101375"/>
    <x v="28"/>
    <x v="1"/>
    <s v="S-003"/>
    <x v="0"/>
    <s v="Organic Coffee 12oz"/>
    <s v="Non-Member"/>
    <n v="1"/>
    <n v="22.47"/>
    <n v="0.255"/>
    <n v="12.67"/>
    <s v="No"/>
    <n v="16.739999999999998"/>
    <n v="4.07"/>
    <n v="0.24313022700119477"/>
    <s v="Oct-2025"/>
    <s v="Q4-2025"/>
  </r>
  <r>
    <s v="TXN-101376"/>
    <x v="74"/>
    <x v="1"/>
    <s v="S-013"/>
    <x v="0"/>
    <s v="Snack Box"/>
    <s v="Non-Member"/>
    <n v="4"/>
    <n v="19.91"/>
    <n v="0.14099999999999999"/>
    <n v="11.43"/>
    <s v="Yes"/>
    <n v="68.41"/>
    <n v="22.69"/>
    <n v="0.33167665545972813"/>
    <s v="Aug-2024"/>
    <s v="Q3-2024"/>
  </r>
  <r>
    <s v="TXN-101377"/>
    <x v="514"/>
    <x v="2"/>
    <s v="E-008"/>
    <x v="0"/>
    <s v="Olive Oil 500ml"/>
    <s v="Non-Member"/>
    <n v="4"/>
    <n v="9.4"/>
    <n v="0.108"/>
    <n v="6.05"/>
    <s v="No"/>
    <n v="33.54"/>
    <n v="9.34"/>
    <n v="0.27847346451997618"/>
    <s v="Feb-2025"/>
    <s v="Q1-2025"/>
  </r>
  <r>
    <s v="TXN-101378"/>
    <x v="379"/>
    <x v="0"/>
    <s v="N-015"/>
    <x v="0"/>
    <s v="Granola Pack"/>
    <s v="Non-Member"/>
    <n v="8"/>
    <n v="24.93"/>
    <n v="6.0000000000000001E-3"/>
    <n v="15.98"/>
    <s v="No"/>
    <n v="198.24"/>
    <n v="70.400000000000006"/>
    <n v="0.35512510088781274"/>
    <s v="Nov-2024"/>
    <s v="Q4-2024"/>
  </r>
  <r>
    <s v="TXN-101379"/>
    <x v="559"/>
    <x v="3"/>
    <s v="W-002"/>
    <x v="4"/>
    <s v="Shampoo 300ml"/>
    <s v="Non-Member"/>
    <n v="5"/>
    <n v="47.85"/>
    <n v="0.14000000000000001"/>
    <n v="16.579999999999998"/>
    <s v="No"/>
    <n v="205.76"/>
    <n v="122.86"/>
    <n v="0.59710342146189743"/>
    <s v="Aug-2024"/>
    <s v="Q3-2024"/>
  </r>
  <r>
    <s v="TXN-101380"/>
    <x v="560"/>
    <x v="0"/>
    <s v="N-008"/>
    <x v="2"/>
    <s v="Smart Watch"/>
    <s v="Member"/>
    <n v="2"/>
    <n v="71.67"/>
    <n v="7.5999999999999998E-2"/>
    <n v="49.76"/>
    <s v="No"/>
    <n v="132.44999999999999"/>
    <n v="32.93"/>
    <n v="0.24862212155530392"/>
    <s v="Mar-2025"/>
    <s v="Q1-2025"/>
  </r>
  <r>
    <s v="TXN-101381"/>
    <x v="491"/>
    <x v="2"/>
    <s v="E-006"/>
    <x v="2"/>
    <s v="Wireless Earbuds"/>
    <s v="Non-Member"/>
    <n v="2"/>
    <n v="220.43"/>
    <n v="9.9000000000000005E-2"/>
    <n v="158.51"/>
    <s v="No"/>
    <n v="397.21"/>
    <n v="80.19"/>
    <n v="0.20188313486568818"/>
    <s v="Jul-2025"/>
    <s v="Q3-2025"/>
  </r>
  <r>
    <s v="TXN-101382"/>
    <x v="561"/>
    <x v="2"/>
    <s v="E-013"/>
    <x v="4"/>
    <s v="Shampoo 300ml"/>
    <s v="Member"/>
    <n v="5"/>
    <n v="56.87"/>
    <n v="0.14799999999999999"/>
    <n v="25.35"/>
    <s v="No"/>
    <n v="242.27"/>
    <n v="115.52"/>
    <n v="0.47682337887480908"/>
    <s v="Mar-2024"/>
    <s v="Q1-2024"/>
  </r>
  <r>
    <s v="TXN-101383"/>
    <x v="108"/>
    <x v="2"/>
    <s v="E-014"/>
    <x v="1"/>
    <s v="Running Shoes"/>
    <s v="Member"/>
    <n v="1"/>
    <n v="104.99"/>
    <n v="8.2000000000000003E-2"/>
    <n v="56.44"/>
    <s v="No"/>
    <n v="96.38"/>
    <n v="39.94"/>
    <n v="0.41440132807636437"/>
    <s v="Mar-2025"/>
    <s v="Q1-2025"/>
  </r>
  <r>
    <s v="TXN-101384"/>
    <x v="153"/>
    <x v="2"/>
    <s v="E-009"/>
    <x v="4"/>
    <s v="Lipstick"/>
    <s v="Member"/>
    <n v="1"/>
    <n v="27.43"/>
    <n v="7.8E-2"/>
    <n v="11.04"/>
    <s v="No"/>
    <n v="25.29"/>
    <n v="14.25"/>
    <n v="0.56346381969157777"/>
    <s v="Mar-2025"/>
    <s v="Q1-2025"/>
  </r>
  <r>
    <s v="TXN-101385"/>
    <x v="153"/>
    <x v="2"/>
    <s v="E-015"/>
    <x v="4"/>
    <s v="Face Moisturizer"/>
    <s v="Non-Member"/>
    <n v="2"/>
    <n v="40.270000000000003"/>
    <n v="0.182"/>
    <n v="15.97"/>
    <s v="No"/>
    <n v="65.88"/>
    <n v="33.94"/>
    <n v="0.51517911353976931"/>
    <s v="Mar-2025"/>
    <s v="Q1-2025"/>
  </r>
  <r>
    <s v="TXN-101386"/>
    <x v="213"/>
    <x v="1"/>
    <s v="S-012"/>
    <x v="4"/>
    <s v="Face Moisturizer"/>
    <s v="Member"/>
    <n v="2"/>
    <n v="16.04"/>
    <n v="0.17699999999999999"/>
    <n v="5.07"/>
    <s v="No"/>
    <n v="26.4"/>
    <n v="16.260000000000002"/>
    <n v="0.61590909090909096"/>
    <s v="Feb-2025"/>
    <s v="Q1-2025"/>
  </r>
  <r>
    <s v="TXN-101387"/>
    <x v="160"/>
    <x v="3"/>
    <s v="W-014"/>
    <x v="2"/>
    <s v="Laptop Stand"/>
    <s v="Member"/>
    <n v="7"/>
    <n v="209.02"/>
    <n v="8.5999999999999993E-2"/>
    <n v="146.80000000000001"/>
    <s v="No"/>
    <n v="1337.31"/>
    <n v="309.70999999999998"/>
    <n v="0.23159177752353605"/>
    <s v="Dec-2025"/>
    <s v="Q4-2025"/>
  </r>
  <r>
    <s v="TXN-101388"/>
    <x v="394"/>
    <x v="3"/>
    <s v="W-002"/>
    <x v="2"/>
    <s v="Bluetooth Speaker"/>
    <s v="Non-Member"/>
    <n v="3"/>
    <n v="277.3"/>
    <n v="0.112"/>
    <n v="218.62"/>
    <s v="No"/>
    <n v="738.73"/>
    <n v="82.87"/>
    <n v="0.11217900992243446"/>
    <s v="Sep-2025"/>
    <s v="Q3-2025"/>
  </r>
  <r>
    <s v="TXN-101389"/>
    <x v="396"/>
    <x v="1"/>
    <s v="S-007"/>
    <x v="1"/>
    <s v="Winter Jacket"/>
    <s v="Member"/>
    <n v="2"/>
    <n v="50.95"/>
    <n v="0.185"/>
    <n v="25"/>
    <s v="No"/>
    <n v="83.05"/>
    <n v="33.049999999999997"/>
    <n v="0.39795304033714629"/>
    <s v="May-2025"/>
    <s v="Q2-2025"/>
  </r>
  <r>
    <s v="TXN-101390"/>
    <x v="562"/>
    <x v="3"/>
    <s v="W-002"/>
    <x v="1"/>
    <s v="Men's T-Shirt"/>
    <s v="Member"/>
    <n v="3"/>
    <n v="72.23"/>
    <n v="0.115"/>
    <n v="39.17"/>
    <s v="No"/>
    <n v="191.77"/>
    <n v="74.260000000000005"/>
    <n v="0.38723470824425094"/>
    <s v="Jul-2024"/>
    <s v="Q3-2024"/>
  </r>
  <r>
    <s v="TXN-101391"/>
    <x v="4"/>
    <x v="1"/>
    <s v="S-006"/>
    <x v="3"/>
    <s v="Storage Bin"/>
    <s v="Non-Member"/>
    <n v="1"/>
    <n v="71.94"/>
    <n v="9.7000000000000003E-2"/>
    <n v="25.85"/>
    <s v="No"/>
    <n v="64.959999999999994"/>
    <n v="39.11"/>
    <n v="0.60206280788177347"/>
    <s v="Mar-2025"/>
    <s v="Q1-2025"/>
  </r>
  <r>
    <s v="TXN-101392"/>
    <x v="438"/>
    <x v="3"/>
    <s v="W-008"/>
    <x v="2"/>
    <s v="Wireless Earbuds"/>
    <s v="Member"/>
    <n v="6"/>
    <n v="286.98"/>
    <n v="5.0999999999999997E-2"/>
    <n v="215.97"/>
    <s v="No"/>
    <n v="1634.06"/>
    <n v="338.24"/>
    <n v="0.20699362324516848"/>
    <s v="Dec-2025"/>
    <s v="Q4-2025"/>
  </r>
  <r>
    <s v="TXN-101393"/>
    <x v="229"/>
    <x v="1"/>
    <s v="S-002"/>
    <x v="2"/>
    <s v="Smart Watch"/>
    <s v="Non-Member"/>
    <n v="5"/>
    <n v="136.38999999999999"/>
    <n v="0.16700000000000001"/>
    <n v="94.76"/>
    <s v="No"/>
    <n v="568.05999999999995"/>
    <n v="94.26"/>
    <n v="0.16593317607295008"/>
    <s v="Sep-2025"/>
    <s v="Q3-2025"/>
  </r>
  <r>
    <s v="TXN-101394"/>
    <x v="305"/>
    <x v="3"/>
    <s v="W-009"/>
    <x v="2"/>
    <s v="Smart Watch"/>
    <s v="Non-Member"/>
    <n v="6"/>
    <n v="75.62"/>
    <n v="0.18"/>
    <n v="49.76"/>
    <s v="No"/>
    <n v="372.05"/>
    <n v="73.489999999999995"/>
    <n v="0.19752721408412846"/>
    <s v="Feb-2025"/>
    <s v="Q1-2025"/>
  </r>
  <r>
    <s v="TXN-101395"/>
    <x v="71"/>
    <x v="3"/>
    <s v="W-006"/>
    <x v="4"/>
    <s v="Lipstick"/>
    <s v="Member"/>
    <n v="1"/>
    <n v="16.559999999999999"/>
    <n v="2.9000000000000001E-2"/>
    <n v="5.84"/>
    <s v="No"/>
    <n v="16.079999999999998"/>
    <n v="10.24"/>
    <n v="0.63681592039801005"/>
    <m/>
    <m/>
  </r>
  <r>
    <s v="TXN-101396"/>
    <x v="537"/>
    <x v="3"/>
    <s v="W-009"/>
    <x v="0"/>
    <s v="Snack Box"/>
    <s v="Non-Member"/>
    <n v="3"/>
    <n v="24.24"/>
    <n v="1.6E-2"/>
    <n v="14.92"/>
    <s v="No"/>
    <n v="71.56"/>
    <n v="26.8"/>
    <n v="0.37451089994410286"/>
    <s v="Feb-2025"/>
    <s v="Q1-2025"/>
  </r>
  <r>
    <s v="TXN-101397"/>
    <x v="536"/>
    <x v="3"/>
    <s v="W-014"/>
    <x v="2"/>
    <s v="Power Bank"/>
    <s v="Non-Member"/>
    <n v="1"/>
    <n v="79.599999999999994"/>
    <n v="0"/>
    <n v="50.01"/>
    <s v="No"/>
    <n v="79.599999999999994"/>
    <n v="29.59"/>
    <n v="0.37173366834170857"/>
    <s v="Apr-2025"/>
    <s v="Q2-2025"/>
  </r>
  <r>
    <s v="TXN-101398"/>
    <x v="326"/>
    <x v="1"/>
    <s v="S-006"/>
    <x v="0"/>
    <s v="Olive Oil 500ml"/>
    <s v="Non-Member"/>
    <n v="1"/>
    <n v="3.31"/>
    <n v="0.22"/>
    <n v="2.27"/>
    <s v="Yes"/>
    <n v="2.58"/>
    <n v="0.31"/>
    <n v="0.12015503875968991"/>
    <s v="Aug-2025"/>
    <s v="Q3-2025"/>
  </r>
  <r>
    <s v="TXN-101399"/>
    <x v="23"/>
    <x v="3"/>
    <s v="W-014"/>
    <x v="1"/>
    <s v="Running Shoes"/>
    <s v="Non-Member"/>
    <n v="3"/>
    <n v="42.59"/>
    <n v="0.114"/>
    <n v="21.65"/>
    <s v="No"/>
    <n v="113.2"/>
    <n v="48.25"/>
    <n v="0.42623674911660775"/>
    <s v="Jul-2025"/>
    <s v="Q3-2025"/>
  </r>
  <r>
    <s v="TXN-101400"/>
    <x v="162"/>
    <x v="1"/>
    <s v="S-011"/>
    <x v="1"/>
    <s v="Casual Dress"/>
    <s v="Non-Member"/>
    <n v="3"/>
    <n v="25.23"/>
    <n v="0.32700000000000001"/>
    <n v="10.92"/>
    <s v="No"/>
    <n v="50.94"/>
    <n v="18.18"/>
    <n v="0.35689045936395764"/>
    <s v="Aug-2025"/>
    <s v="Q3-2025"/>
  </r>
  <r>
    <s v="TXN-101401"/>
    <x v="392"/>
    <x v="3"/>
    <s v="W-012"/>
    <x v="3"/>
    <s v="Ceramic Mug Set"/>
    <s v="Member"/>
    <n v="1"/>
    <n v="58.08"/>
    <n v="3.1E-2"/>
    <n v="22.21"/>
    <s v="Yes"/>
    <n v="56.28"/>
    <n v="34.07"/>
    <n v="0.60536602700781805"/>
    <s v="Oct-2024"/>
    <s v="Q4-2024"/>
  </r>
  <r>
    <s v="TXN-101402"/>
    <x v="87"/>
    <x v="1"/>
    <s v="S-011"/>
    <x v="3"/>
    <s v="Throw Pillow"/>
    <s v="Member"/>
    <n v="4"/>
    <n v="39.619999999999997"/>
    <n v="0.2"/>
    <n v="16.03"/>
    <s v="No"/>
    <n v="126.78"/>
    <n v="62.66"/>
    <n v="0.49424199400536362"/>
    <s v="Jul-2024"/>
    <s v="Q3-2024"/>
  </r>
  <r>
    <s v="TXN-101403"/>
    <x v="270"/>
    <x v="2"/>
    <s v="E-009"/>
    <x v="4"/>
    <s v="Face Moisturizer"/>
    <s v="Member"/>
    <n v="2"/>
    <n v="41.74"/>
    <n v="0.11799999999999999"/>
    <n v="15.38"/>
    <s v="Yes"/>
    <n v="73.63"/>
    <n v="42.87"/>
    <n v="0.58223550183349182"/>
    <s v="Dec-2024"/>
    <s v="Q4-2024"/>
  </r>
  <r>
    <s v="TXN-101404"/>
    <x v="340"/>
    <x v="2"/>
    <s v="E-014"/>
    <x v="3"/>
    <s v="Storage Bin"/>
    <s v="Non-Member"/>
    <n v="3"/>
    <n v="87.93"/>
    <n v="0"/>
    <n v="35.200000000000003"/>
    <s v="No"/>
    <n v="263.79000000000002"/>
    <n v="158.19"/>
    <n v="0.59968156488115543"/>
    <s v="Oct-2025"/>
    <s v="Q4-2025"/>
  </r>
  <r>
    <s v="TXN-101405"/>
    <x v="35"/>
    <x v="3"/>
    <s v="W-007"/>
    <x v="1"/>
    <s v="Casual Dress"/>
    <s v="Member"/>
    <n v="1"/>
    <n v="77.459999999999994"/>
    <n v="0.109"/>
    <n v="37.29"/>
    <s v="No"/>
    <n v="69.02"/>
    <n v="31.73"/>
    <n v="0.45972181976238774"/>
    <s v="Jan-2025"/>
    <s v="Q1-2025"/>
  </r>
  <r>
    <s v="TXN-101406"/>
    <x v="412"/>
    <x v="3"/>
    <s v="W-011"/>
    <x v="1"/>
    <s v="Casual Dress"/>
    <s v="Member"/>
    <n v="4"/>
    <n v="110.12"/>
    <n v="7.0000000000000007E-2"/>
    <n v="45.69"/>
    <s v="No"/>
    <n v="409.65"/>
    <n v="226.89"/>
    <n v="0.55386305382643719"/>
    <s v="Nov-2024"/>
    <s v="Q4-2024"/>
  </r>
  <r>
    <s v="TXN-101407"/>
    <x v="34"/>
    <x v="0"/>
    <s v="N-002"/>
    <x v="0"/>
    <s v="Sparkling Water 12pk"/>
    <s v="Non-Member"/>
    <n v="4"/>
    <n v="5.28"/>
    <n v="9.8000000000000004E-2"/>
    <n v="3.5"/>
    <s v="No"/>
    <n v="19.05"/>
    <n v="5.05"/>
    <n v="0.26509186351706032"/>
    <s v="Nov-2024"/>
    <s v="Q4-2024"/>
  </r>
  <r>
    <s v="TXN-101408"/>
    <x v="196"/>
    <x v="0"/>
    <s v="N-011"/>
    <x v="1"/>
    <s v="Casual Dress"/>
    <s v="Member"/>
    <n v="9"/>
    <n v="85.11"/>
    <n v="0.1"/>
    <n v="44.92"/>
    <s v="No"/>
    <n v="689.39"/>
    <n v="285.11"/>
    <n v="0.41356851709482301"/>
    <s v="Nov-2025"/>
    <s v="Q4-2025"/>
  </r>
  <r>
    <s v="TXN-101409"/>
    <x v="43"/>
    <x v="3"/>
    <s v="W-009"/>
    <x v="1"/>
    <s v="Women's Jeans"/>
    <s v="Member"/>
    <n v="4"/>
    <n v="104.92"/>
    <n v="0.17699999999999999"/>
    <n v="56.93"/>
    <s v="Yes"/>
    <n v="345.4"/>
    <n v="117.68"/>
    <n v="0.34070642733063117"/>
    <s v="Feb-2025"/>
    <s v="Q1-2025"/>
  </r>
  <r>
    <s v="TXN-101410"/>
    <x v="551"/>
    <x v="3"/>
    <s v="W-007"/>
    <x v="4"/>
    <s v="Sunscreen SPF50"/>
    <s v="Member"/>
    <n v="1"/>
    <n v="8.4"/>
    <n v="0"/>
    <n v="2.99"/>
    <s v="Yes"/>
    <n v="8.4"/>
    <n v="5.41"/>
    <n v="0.64404761904761909"/>
    <s v="Apr-2025"/>
    <s v="Q2-2025"/>
  </r>
  <r>
    <s v="TXN-101411"/>
    <x v="331"/>
    <x v="2"/>
    <s v="E-005"/>
    <x v="4"/>
    <s v="Lipstick"/>
    <s v="Non-Member"/>
    <n v="2"/>
    <n v="23.98"/>
    <n v="0.14199999999999999"/>
    <n v="10.44"/>
    <s v="No"/>
    <n v="41.15"/>
    <n v="20.27"/>
    <n v="0.492588092345079"/>
    <s v="Sep-2024"/>
    <s v="Q3-2024"/>
  </r>
  <r>
    <s v="TXN-101412"/>
    <x v="328"/>
    <x v="1"/>
    <s v="S-001"/>
    <x v="4"/>
    <s v="Sunscreen SPF50"/>
    <s v="Non-Member"/>
    <n v="4"/>
    <n v="9.6999999999999993"/>
    <n v="0.223"/>
    <n v="2.95"/>
    <s v="No"/>
    <n v="30.15"/>
    <n v="18.350000000000001"/>
    <n v="0.6086235489220565"/>
    <s v="Sep-2024"/>
    <s v="Q3-2024"/>
  </r>
  <r>
    <s v="TXN-101413"/>
    <x v="104"/>
    <x v="2"/>
    <s v="E-006"/>
    <x v="2"/>
    <s v="Power Bank"/>
    <s v="Non-Member"/>
    <n v="6"/>
    <n v="298.02999999999997"/>
    <n v="4.7E-2"/>
    <n v="204.53"/>
    <s v="No"/>
    <n v="1704.14"/>
    <n v="476.96"/>
    <n v="0.27988310819533602"/>
    <s v="Jan-2025"/>
    <s v="Q1-2025"/>
  </r>
  <r>
    <s v="TXN-101414"/>
    <x v="537"/>
    <x v="1"/>
    <s v="S-010"/>
    <x v="0"/>
    <s v="Organic Coffee 12oz"/>
    <s v="Member"/>
    <n v="5"/>
    <n v="20.63"/>
    <n v="0.23"/>
    <n v="13.13"/>
    <s v="No"/>
    <n v="79.430000000000007"/>
    <n v="13.78"/>
    <n v="0.17348608837970539"/>
    <s v="Feb-2025"/>
    <s v="Q1-2025"/>
  </r>
  <r>
    <s v="TXN-101415"/>
    <x v="443"/>
    <x v="3"/>
    <s v="W-012"/>
    <x v="2"/>
    <s v="Smart Watch"/>
    <s v="Member"/>
    <n v="7"/>
    <n v="167.25"/>
    <n v="0.10299999999999999"/>
    <n v="119.69"/>
    <s v="No"/>
    <n v="1050.1600000000001"/>
    <n v="212.33"/>
    <n v="0.20218823798278357"/>
    <s v="Jan-2025"/>
    <s v="Q1-2025"/>
  </r>
  <r>
    <s v="TXN-101416"/>
    <x v="563"/>
    <x v="1"/>
    <s v="S-009"/>
    <x v="2"/>
    <s v="Power Bank"/>
    <s v="Non-Member"/>
    <n v="1"/>
    <n v="240.68"/>
    <n v="0.27900000000000003"/>
    <n v="186.88"/>
    <s v="No"/>
    <n v="173.53"/>
    <n v="-13.35"/>
    <n v="-7.6931942603584394E-2"/>
    <s v="Mar-2025"/>
    <s v="Q1-2025"/>
  </r>
  <r>
    <s v="TXN-101417"/>
    <x v="246"/>
    <x v="2"/>
    <s v="E-014"/>
    <x v="3"/>
    <s v="LED Desk Lamp"/>
    <s v="Non-Member"/>
    <n v="2"/>
    <n v="17.46"/>
    <n v="0.06"/>
    <n v="7.26"/>
    <s v="No"/>
    <n v="32.82"/>
    <n v="18.3"/>
    <n v="0.55758683729433278"/>
    <s v="Nov-2024"/>
    <s v="Q4-2024"/>
  </r>
  <r>
    <s v="TXN-101418"/>
    <x v="219"/>
    <x v="1"/>
    <s v="S-001"/>
    <x v="3"/>
    <s v="Storage Bin"/>
    <s v="Member"/>
    <n v="1"/>
    <n v="83.65"/>
    <n v="0.34499999999999997"/>
    <n v="30.27"/>
    <s v="No"/>
    <n v="54.79"/>
    <n v="24.52"/>
    <n v="0.44752692097098012"/>
    <s v="Mar-2025"/>
    <s v="Q1-2025"/>
  </r>
  <r>
    <s v="TXN-101419"/>
    <x v="94"/>
    <x v="1"/>
    <s v="S-008"/>
    <x v="0"/>
    <s v="Olive Oil 500ml"/>
    <s v="Member"/>
    <n v="11"/>
    <n v="7.1"/>
    <n v="9.7000000000000003E-2"/>
    <n v="4.5999999999999996"/>
    <s v="No"/>
    <n v="70.52"/>
    <n v="19.920000000000002"/>
    <n v="0.28247305728871247"/>
    <s v="May-2025"/>
    <s v="Q2-2025"/>
  </r>
  <r>
    <s v="TXN-101420"/>
    <x v="177"/>
    <x v="1"/>
    <s v="S-009"/>
    <x v="4"/>
    <s v="Sunscreen SPF50"/>
    <s v="Member"/>
    <n v="1"/>
    <n v="48.06"/>
    <n v="0.23"/>
    <n v="19.170000000000002"/>
    <s v="No"/>
    <n v="37.01"/>
    <n v="17.84"/>
    <n v="0.48203188327479063"/>
    <s v="Jun-2025"/>
    <s v="Q2-2025"/>
  </r>
  <r>
    <s v="TXN-101421"/>
    <x v="242"/>
    <x v="1"/>
    <s v="S-011"/>
    <x v="2"/>
    <s v="Power Bank"/>
    <s v="Non-Member"/>
    <n v="4"/>
    <n v="263.41000000000003"/>
    <n v="0.125"/>
    <n v="175.6"/>
    <s v="No"/>
    <n v="921.94"/>
    <n v="219.54"/>
    <n v="0.23812829468295116"/>
    <s v="Jul-2025"/>
    <s v="Q3-2025"/>
  </r>
  <r>
    <s v="TXN-101422"/>
    <x v="564"/>
    <x v="0"/>
    <s v="N-002"/>
    <x v="2"/>
    <s v="Smart Watch"/>
    <s v="Member"/>
    <n v="3"/>
    <n v="271.02"/>
    <n v="8.2000000000000003E-2"/>
    <n v="179.93"/>
    <s v="No"/>
    <n v="746.39"/>
    <n v="206.6"/>
    <n v="0.27679899248382211"/>
    <s v="Sep-2025"/>
    <s v="Q3-2025"/>
  </r>
  <r>
    <s v="TXN-101423"/>
    <x v="423"/>
    <x v="2"/>
    <s v="E-015"/>
    <x v="4"/>
    <s v="Sunscreen SPF50"/>
    <s v="Member"/>
    <n v="1"/>
    <n v="13.23"/>
    <n v="4.3999999999999997E-2"/>
    <n v="5.55"/>
    <s v="No"/>
    <n v="12.65"/>
    <n v="7.1"/>
    <n v="0.56126482213438733"/>
    <s v="Jul-2024"/>
    <s v="Q3-2024"/>
  </r>
  <r>
    <s v="TXN-101424"/>
    <x v="174"/>
    <x v="3"/>
    <s v="W-011"/>
    <x v="2"/>
    <s v="Laptop Stand"/>
    <s v="Non-Member"/>
    <n v="2"/>
    <n v="128.19"/>
    <n v="4.7E-2"/>
    <n v="89.35"/>
    <s v="No"/>
    <n v="244.33"/>
    <n v="65.63"/>
    <n v="0.26861212294847131"/>
    <s v="Oct-2025"/>
    <s v="Q4-2025"/>
  </r>
  <r>
    <s v="TXN-101425"/>
    <x v="372"/>
    <x v="1"/>
    <s v="S-003"/>
    <x v="1"/>
    <s v="Women's Jeans"/>
    <s v="Member"/>
    <n v="1"/>
    <n v="81.28"/>
    <n v="0.127"/>
    <n v="42.93"/>
    <s v="No"/>
    <n v="70.959999999999994"/>
    <n v="28.03"/>
    <n v="0.39501127395715901"/>
    <s v="Nov-2025"/>
    <s v="Q4-2025"/>
  </r>
  <r>
    <s v="TXN-101426"/>
    <x v="108"/>
    <x v="2"/>
    <s v="E-006"/>
    <x v="3"/>
    <s v="Storage Bin"/>
    <s v="Member"/>
    <n v="1"/>
    <n v="58"/>
    <n v="7.6999999999999999E-2"/>
    <n v="20.34"/>
    <s v="No"/>
    <n v="53.53"/>
    <n v="33.19"/>
    <n v="0.62002615355875201"/>
    <s v="Mar-2025"/>
    <s v="Q1-2025"/>
  </r>
  <r>
    <s v="TXN-101427"/>
    <x v="207"/>
    <x v="2"/>
    <s v="E-015"/>
    <x v="2"/>
    <s v="Power Bank"/>
    <s v="Member"/>
    <n v="1"/>
    <n v="31.34"/>
    <n v="7.0000000000000007E-2"/>
    <n v="22.78"/>
    <s v="No"/>
    <n v="29.15"/>
    <n v="6.37"/>
    <n v="0.21852487135506005"/>
    <s v="Nov-2025"/>
    <s v="Q4-2025"/>
  </r>
  <r>
    <s v="TXN-101428"/>
    <x v="565"/>
    <x v="2"/>
    <s v="E-002"/>
    <x v="4"/>
    <s v="Face Moisturizer"/>
    <s v="Non-Member"/>
    <n v="4"/>
    <n v="25.03"/>
    <n v="9.0999999999999998E-2"/>
    <n v="8.33"/>
    <s v="Unknown"/>
    <n v="91.01"/>
    <n v="57.69"/>
    <n v="0.63388638611141623"/>
    <s v="Mar-2024"/>
    <s v="Q1-2024"/>
  </r>
  <r>
    <s v="TXN-101429"/>
    <x v="130"/>
    <x v="1"/>
    <s v="S-005"/>
    <x v="1"/>
    <s v="Women's Jeans"/>
    <s v="Non-Member"/>
    <n v="6"/>
    <n v="115.09"/>
    <n v="6.6000000000000003E-2"/>
    <n v="52.05"/>
    <s v="No"/>
    <n v="644.96"/>
    <n v="332.66"/>
    <n v="0.51578392458447031"/>
    <s v="Apr-2025"/>
    <s v="Q2-2025"/>
  </r>
  <r>
    <s v="TXN-101430"/>
    <x v="415"/>
    <x v="2"/>
    <s v="E-008"/>
    <x v="0"/>
    <s v="Granola Pack"/>
    <s v="Non-Member"/>
    <n v="1"/>
    <n v="12.59"/>
    <n v="7.2999999999999995E-2"/>
    <n v="8.7100000000000009"/>
    <s v="No"/>
    <n v="11.67"/>
    <n v="2.96"/>
    <n v="0.25364181662382174"/>
    <s v="Aug-2025"/>
    <s v="Q3-2025"/>
  </r>
  <r>
    <s v="TXN-101431"/>
    <x v="103"/>
    <x v="2"/>
    <s v="E-003"/>
    <x v="2"/>
    <s v="Smart Watch"/>
    <s v="Non-Member"/>
    <n v="4"/>
    <n v="289.51"/>
    <n v="0.14199999999999999"/>
    <n v="192.65"/>
    <s v="Unknown"/>
    <n v="993.6"/>
    <n v="223"/>
    <n v="0.22443639291465378"/>
    <s v="Sep-2025"/>
    <s v="Q3-2025"/>
  </r>
  <r>
    <s v="TXN-101432"/>
    <x v="489"/>
    <x v="2"/>
    <s v="E-003"/>
    <x v="0"/>
    <s v="Granola Pack"/>
    <s v="Non-Member"/>
    <n v="6"/>
    <n v="12.54"/>
    <n v="9.5000000000000001E-2"/>
    <n v="7.74"/>
    <s v="No"/>
    <n v="68.09"/>
    <n v="21.65"/>
    <n v="0.317961521515641"/>
    <s v="Sep-2024"/>
    <s v="Q3-2024"/>
  </r>
  <r>
    <s v="TXN-101433"/>
    <x v="110"/>
    <x v="2"/>
    <s v="E-014"/>
    <x v="1"/>
    <s v="Men's T-Shirt"/>
    <s v="Member"/>
    <n v="1"/>
    <n v="60.08"/>
    <n v="5.8000000000000003E-2"/>
    <n v="30.57"/>
    <s v="No"/>
    <n v="56.6"/>
    <n v="26.03"/>
    <n v="0.45989399293286221"/>
    <s v="Nov-2025"/>
    <s v="Q4-2025"/>
  </r>
  <r>
    <s v="TXN-101434"/>
    <x v="412"/>
    <x v="0"/>
    <s v="N-008"/>
    <x v="2"/>
    <s v="Bluetooth Speaker"/>
    <s v="Non-Member"/>
    <n v="1"/>
    <n v="94.59"/>
    <n v="0.111"/>
    <n v="67.3"/>
    <s v="No"/>
    <n v="84.09"/>
    <n v="16.79"/>
    <n v="0.19966702342728027"/>
    <s v="Nov-2024"/>
    <s v="Q4-2024"/>
  </r>
  <r>
    <s v="TXN-101435"/>
    <x v="496"/>
    <x v="2"/>
    <s v="Unknown"/>
    <x v="2"/>
    <s v="Wireless Earbuds"/>
    <s v="Member"/>
    <n v="3"/>
    <n v="247.49"/>
    <n v="0.158"/>
    <n v="176.81"/>
    <s v="No"/>
    <n v="625.16"/>
    <n v="94.73"/>
    <n v="0.15152920852261823"/>
    <s v="Sep-2025"/>
    <s v="Q3-2025"/>
  </r>
  <r>
    <s v="TXN-101436"/>
    <x v="566"/>
    <x v="1"/>
    <s v="S-002"/>
    <x v="2"/>
    <s v="Smart Watch"/>
    <s v="Member"/>
    <n v="10"/>
    <n v="127.29"/>
    <n v="0.23400000000000001"/>
    <n v="97.62"/>
    <s v="No"/>
    <n v="975.04"/>
    <n v="-1.1599999999999999"/>
    <n v="-1.1896947817525434E-3"/>
    <s v="Sep-2025"/>
    <s v="Q3-2025"/>
  </r>
  <r>
    <s v="TXN-101437"/>
    <x v="152"/>
    <x v="2"/>
    <s v="E-012"/>
    <x v="2"/>
    <s v="Smart Watch"/>
    <s v="Member"/>
    <n v="1"/>
    <n v="83.79"/>
    <n v="8.5999999999999993E-2"/>
    <n v="61.6"/>
    <s v="Yes"/>
    <n v="76.58"/>
    <n v="14.98"/>
    <n v="0.19561243144424131"/>
    <s v="Oct-2025"/>
    <s v="Q4-2025"/>
  </r>
  <r>
    <s v="TXN-101438"/>
    <x v="193"/>
    <x v="1"/>
    <s v="S-009"/>
    <x v="2"/>
    <s v="Smart Watch"/>
    <s v="Member"/>
    <n v="7"/>
    <n v="190.5"/>
    <n v="0.23499999999999999"/>
    <n v="138.88999999999999"/>
    <s v="No"/>
    <n v="1020.13"/>
    <n v="47.9"/>
    <n v="4.6954799878446862E-2"/>
    <s v="Apr-2025"/>
    <s v="Q2-2025"/>
  </r>
  <r>
    <s v="TXN-101439"/>
    <x v="567"/>
    <x v="2"/>
    <s v="E-012"/>
    <x v="0"/>
    <s v="Organic Coffee 12oz"/>
    <s v="Non-Member"/>
    <n v="1"/>
    <n v="15.63"/>
    <n v="8.5999999999999993E-2"/>
    <n v="10.11"/>
    <s v="No"/>
    <n v="14.29"/>
    <n v="4.18"/>
    <n v="0.29251224632610218"/>
    <s v="May-2024"/>
    <s v="Q2-2024"/>
  </r>
  <r>
    <s v="TXN-101440"/>
    <x v="454"/>
    <x v="3"/>
    <s v="W-006"/>
    <x v="4"/>
    <s v="Shampoo 300ml"/>
    <s v="Member"/>
    <n v="6"/>
    <n v="18.25"/>
    <n v="7.6999999999999999E-2"/>
    <n v="7.67"/>
    <s v="No"/>
    <n v="101.07"/>
    <n v="55.05"/>
    <n v="0.54467200949836747"/>
    <s v="Jun-2024"/>
    <s v="Q2-2024"/>
  </r>
  <r>
    <s v="TXN-101441"/>
    <x v="93"/>
    <x v="2"/>
    <s v="E-007"/>
    <x v="2"/>
    <s v="Laptop Stand"/>
    <s v="Non-Member"/>
    <n v="3"/>
    <n v="114.89"/>
    <n v="4.7E-2"/>
    <n v="81.28"/>
    <s v="No"/>
    <n v="328.47"/>
    <n v="84.63"/>
    <n v="0.25764910037446337"/>
    <s v="Dec-2025"/>
    <s v="Q4-2025"/>
  </r>
  <r>
    <s v="TXN-101442"/>
    <x v="2"/>
    <x v="2"/>
    <s v="E-001"/>
    <x v="3"/>
    <s v="Storage Bin"/>
    <s v="Non-Member"/>
    <n v="7"/>
    <n v="82.93"/>
    <n v="0.10199999999999999"/>
    <n v="32.56"/>
    <s v="No"/>
    <n v="521.29999999999995"/>
    <n v="293.38"/>
    <n v="0.56278534433147909"/>
    <s v="Dec-2025"/>
    <s v="Q4-2025"/>
  </r>
  <r>
    <s v="TXN-101443"/>
    <x v="146"/>
    <x v="3"/>
    <s v="W-001"/>
    <x v="4"/>
    <s v="Perfume 50ml"/>
    <s v="Member"/>
    <n v="5"/>
    <n v="10.029999999999999"/>
    <n v="0.17199999999999999"/>
    <n v="3.98"/>
    <s v="No"/>
    <n v="41.52"/>
    <n v="21.62"/>
    <n v="0.52071290944123316"/>
    <s v="Sep-2025"/>
    <s v="Q3-2025"/>
  </r>
  <r>
    <s v="TXN-101444"/>
    <x v="106"/>
    <x v="0"/>
    <s v="N-014"/>
    <x v="0"/>
    <s v="Olive Oil 500ml"/>
    <s v="Member"/>
    <n v="5"/>
    <n v="9.0399999999999991"/>
    <n v="0.06"/>
    <n v="5.99"/>
    <s v="Yes"/>
    <n v="42.49"/>
    <n v="12.54"/>
    <n v="0.29512826547422921"/>
    <s v="Oct-2025"/>
    <s v="Q4-2025"/>
  </r>
  <r>
    <s v="TXN-101445"/>
    <x v="290"/>
    <x v="2"/>
    <s v="E-008"/>
    <x v="3"/>
    <s v="Bath Towel Set"/>
    <s v="Member"/>
    <n v="1"/>
    <n v="33.880000000000003"/>
    <n v="2.8000000000000001E-2"/>
    <n v="16.86"/>
    <s v="No"/>
    <n v="32.93"/>
    <n v="16.07"/>
    <n v="0.48800485879137567"/>
    <s v="Apr-2025"/>
    <s v="Q2-2025"/>
  </r>
  <r>
    <s v="TXN-101446"/>
    <x v="102"/>
    <x v="0"/>
    <s v="N-014"/>
    <x v="1"/>
    <s v="Casual Dress"/>
    <s v="Non-Member"/>
    <n v="1"/>
    <n v="25.79"/>
    <n v="0.191"/>
    <n v="11.18"/>
    <s v="No"/>
    <n v="20.86"/>
    <n v="9.68"/>
    <n v="0.46404602109300097"/>
    <s v="Mar-2025"/>
    <s v="Q1-2025"/>
  </r>
  <r>
    <s v="TXN-101447"/>
    <x v="343"/>
    <x v="1"/>
    <s v="S-002"/>
    <x v="4"/>
    <s v="Sunscreen SPF50"/>
    <s v="Non-Member"/>
    <n v="4"/>
    <n v="19.77"/>
    <n v="0.16200000000000001"/>
    <n v="6.19"/>
    <s v="No"/>
    <n v="66.27"/>
    <n v="41.51"/>
    <n v="0.62637694280971778"/>
    <s v="Feb-2025"/>
    <s v="Q1-2025"/>
  </r>
  <r>
    <s v="TXN-101448"/>
    <x v="89"/>
    <x v="2"/>
    <s v="E-014"/>
    <x v="4"/>
    <s v="Face Moisturizer"/>
    <s v="Non-Member"/>
    <n v="1"/>
    <n v="53.14"/>
    <n v="4.3999999999999997E-2"/>
    <n v="18.010000000000002"/>
    <s v="No"/>
    <n v="50.8"/>
    <n v="32.79"/>
    <n v="0.64547244094488188"/>
    <s v="Dec-2025"/>
    <s v="Q4-2025"/>
  </r>
  <r>
    <s v="TXN-101449"/>
    <x v="207"/>
    <x v="0"/>
    <s v="N-001"/>
    <x v="4"/>
    <s v="Face Moisturizer"/>
    <s v="Unknown"/>
    <n v="1"/>
    <n v="43.77"/>
    <n v="0.151"/>
    <n v="18.329999999999998"/>
    <s v="No"/>
    <n v="37.159999999999997"/>
    <n v="18.829999999999998"/>
    <n v="0.50672766415500536"/>
    <s v="Nov-2025"/>
    <s v="Q4-2025"/>
  </r>
  <r>
    <s v="TXN-101450"/>
    <x v="558"/>
    <x v="1"/>
    <s v="S-015"/>
    <x v="2"/>
    <s v="Laptop Stand"/>
    <s v="Unknown"/>
    <n v="1"/>
    <n v="112.82"/>
    <n v="0.214"/>
    <n v="75.84"/>
    <s v="No"/>
    <n v="88.68"/>
    <n v="12.84"/>
    <n v="0.14479025710419485"/>
    <s v="Dec-2025"/>
    <s v="Q4-2025"/>
  </r>
  <r>
    <s v="TXN-101451"/>
    <x v="415"/>
    <x v="3"/>
    <s v="W-011"/>
    <x v="1"/>
    <s v="Men's T-Shirt"/>
    <s v="Member"/>
    <n v="2"/>
    <n v="69.790000000000006"/>
    <n v="0"/>
    <n v="30.43"/>
    <s v="Unknown"/>
    <n v="139.58000000000001"/>
    <n v="78.72"/>
    <n v="0.56397764722739641"/>
    <s v="Aug-2025"/>
    <s v="Q3-2025"/>
  </r>
  <r>
    <s v="TXN-101452"/>
    <x v="147"/>
    <x v="3"/>
    <s v="W-005"/>
    <x v="1"/>
    <s v="Running Shoes"/>
    <s v="Member"/>
    <n v="4"/>
    <n v="38.71"/>
    <n v="0.105"/>
    <n v="17.02"/>
    <s v="No"/>
    <n v="138.58000000000001"/>
    <n v="70.5"/>
    <n v="0.5087314186751335"/>
    <s v="Feb-2025"/>
    <s v="Q1-2025"/>
  </r>
  <r>
    <s v="TXN-101453"/>
    <x v="121"/>
    <x v="0"/>
    <s v="N-006"/>
    <x v="3"/>
    <s v="Ceramic Mug Set"/>
    <s v="Member"/>
    <n v="3"/>
    <n v="62.76"/>
    <n v="6.7000000000000004E-2"/>
    <n v="28.89"/>
    <s v="No"/>
    <n v="175.67"/>
    <n v="89"/>
    <n v="0.50663175271816474"/>
    <s v="Apr-2025"/>
    <s v="Q2-2025"/>
  </r>
  <r>
    <s v="TXN-101454"/>
    <x v="130"/>
    <x v="0"/>
    <s v="N-002"/>
    <x v="4"/>
    <s v="Face Moisturizer"/>
    <s v="Member"/>
    <n v="1"/>
    <n v="37.65"/>
    <n v="6.5000000000000002E-2"/>
    <n v="7.63"/>
    <s v="No"/>
    <n v="35.200000000000003"/>
    <n v="27.57"/>
    <n v="0.78323863636363633"/>
    <s v="Apr-2025"/>
    <s v="Q2-2025"/>
  </r>
  <r>
    <s v="TXN-101455"/>
    <x v="297"/>
    <x v="3"/>
    <s v="W-004"/>
    <x v="3"/>
    <s v="LED Desk Lamp"/>
    <s v="Non-Member"/>
    <n v="1"/>
    <n v="57.24"/>
    <n v="0.126"/>
    <n v="24.56"/>
    <s v="No"/>
    <n v="50.03"/>
    <n v="25.47"/>
    <n v="0.50909454327403558"/>
    <s v="Dec-2024"/>
    <s v="Q4-2024"/>
  </r>
  <r>
    <s v="TXN-101456"/>
    <x v="248"/>
    <x v="2"/>
    <s v="E-012"/>
    <x v="1"/>
    <s v="Women's Jeans"/>
    <s v="Non-Member"/>
    <n v="3"/>
    <n v="26.09"/>
    <n v="6.2E-2"/>
    <n v="10.94"/>
    <s v="Yes"/>
    <n v="73.42"/>
    <n v="40.6"/>
    <n v="0.55298283846363394"/>
    <s v="Dec-2025"/>
    <s v="Q4-2025"/>
  </r>
  <r>
    <s v="TXN-101457"/>
    <x v="568"/>
    <x v="3"/>
    <s v="W-008"/>
    <x v="4"/>
    <s v="Perfume 50ml"/>
    <s v="Member"/>
    <n v="10"/>
    <n v="18.559999999999999"/>
    <n v="8.5999999999999993E-2"/>
    <n v="6.68"/>
    <s v="No"/>
    <n v="169.64"/>
    <n v="102.84"/>
    <n v="0.606224946946475"/>
    <s v="Jul-2024"/>
    <s v="Q3-2024"/>
  </r>
  <r>
    <s v="TXN-101458"/>
    <x v="60"/>
    <x v="3"/>
    <s v="W-003"/>
    <x v="0"/>
    <s v="Sparkling Water 12pk"/>
    <s v="Non-Member"/>
    <n v="5"/>
    <n v="17.260000000000002"/>
    <n v="5.3999999999999999E-2"/>
    <n v="9.8699999999999992"/>
    <s v="No"/>
    <n v="81.64"/>
    <n v="32.29"/>
    <n v="0.3955169034786869"/>
    <s v="Sep-2025"/>
    <s v="Q3-2025"/>
  </r>
  <r>
    <s v="TXN-101459"/>
    <x v="384"/>
    <x v="0"/>
    <s v="N-004"/>
    <x v="2"/>
    <s v="Laptop Stand"/>
    <s v="Non-Member"/>
    <n v="2"/>
    <n v="76.430000000000007"/>
    <n v="3.1E-2"/>
    <n v="50.01"/>
    <s v="No"/>
    <n v="148.12"/>
    <n v="48.1"/>
    <n v="0.32473669997299487"/>
    <s v="Aug-2024"/>
    <s v="Q3-2024"/>
  </r>
  <r>
    <s v="TXN-101460"/>
    <x v="292"/>
    <x v="3"/>
    <s v="W-006"/>
    <x v="1"/>
    <s v="Casual Dress"/>
    <s v="Member"/>
    <n v="5"/>
    <n v="23.83"/>
    <n v="7.2999999999999995E-2"/>
    <n v="11.07"/>
    <s v="No"/>
    <n v="110.45"/>
    <n v="55.1"/>
    <n v="0.4988682661837936"/>
    <s v="Jun-2025"/>
    <s v="Q2-2025"/>
  </r>
  <r>
    <s v="TXN-101461"/>
    <x v="514"/>
    <x v="3"/>
    <s v="W-009"/>
    <x v="1"/>
    <s v="Running Shoes"/>
    <s v="Non-Member"/>
    <n v="2"/>
    <n v="43.62"/>
    <n v="2E-3"/>
    <n v="18.09"/>
    <s v="No"/>
    <n v="87.07"/>
    <n v="50.89"/>
    <n v="0.5844722636958769"/>
    <s v="Feb-2025"/>
    <s v="Q1-2025"/>
  </r>
  <r>
    <s v="TXN-101462"/>
    <x v="27"/>
    <x v="3"/>
    <s v="W-004"/>
    <x v="1"/>
    <s v="Running Shoes"/>
    <s v="Member"/>
    <n v="4"/>
    <n v="43.97"/>
    <n v="0"/>
    <n v="21.59"/>
    <s v="No"/>
    <n v="175.88"/>
    <n v="89.52"/>
    <n v="0.5089833977712076"/>
    <s v="Nov-2024"/>
    <s v="Q4-2024"/>
  </r>
  <r>
    <s v="TXN-101463"/>
    <x v="521"/>
    <x v="0"/>
    <s v="N-011"/>
    <x v="2"/>
    <s v="Wireless Earbuds"/>
    <s v="Member"/>
    <n v="1"/>
    <n v="288.72000000000003"/>
    <n v="1.2E-2"/>
    <n v="197.18"/>
    <s v="No"/>
    <n v="285.26"/>
    <n v="88.08"/>
    <n v="0.30877094580382808"/>
    <s v="Jun-2025"/>
    <s v="Q2-2025"/>
  </r>
  <r>
    <s v="TXN-101464"/>
    <x v="71"/>
    <x v="0"/>
    <s v="N-010"/>
    <x v="2"/>
    <s v="Bluetooth Speaker"/>
    <s v="Non-Member"/>
    <n v="2"/>
    <n v="100.75"/>
    <n v="9.6000000000000002E-2"/>
    <n v="78.83"/>
    <s v="No"/>
    <n v="182.16"/>
    <n v="24.5"/>
    <n v="0.13449714536671059"/>
    <m/>
    <m/>
  </r>
  <r>
    <s v="TXN-101465"/>
    <x v="242"/>
    <x v="3"/>
    <s v="W-007"/>
    <x v="1"/>
    <s v="Women's Jeans"/>
    <s v="Member"/>
    <n v="8"/>
    <n v="92.06"/>
    <n v="8.7999999999999995E-2"/>
    <n v="48.97"/>
    <s v="No"/>
    <n v="671.67"/>
    <n v="279.91000000000003"/>
    <n v="0.41673738591868037"/>
    <s v="Jul-2025"/>
    <s v="Q3-2025"/>
  </r>
  <r>
    <s v="TXN-101466"/>
    <x v="298"/>
    <x v="1"/>
    <s v="S-003"/>
    <x v="0"/>
    <s v="Olive Oil 500ml"/>
    <s v="Member"/>
    <n v="1"/>
    <n v="18.53"/>
    <n v="0.222"/>
    <n v="10.99"/>
    <s v="No"/>
    <n v="14.42"/>
    <n v="3.43"/>
    <n v="0.23786407766990292"/>
    <s v="Nov-2024"/>
    <s v="Q4-2024"/>
  </r>
  <r>
    <s v="TXN-101467"/>
    <x v="569"/>
    <x v="1"/>
    <s v="S-009"/>
    <x v="4"/>
    <s v="Perfume 50ml"/>
    <s v="Non-Member"/>
    <n v="5"/>
    <n v="32.79"/>
    <n v="0.215"/>
    <n v="11.34"/>
    <s v="No"/>
    <n v="128.69999999999999"/>
    <n v="72"/>
    <n v="0.55944055944055948"/>
    <s v="Feb-2024"/>
    <s v="Q1-2024"/>
  </r>
  <r>
    <s v="TXN-101468"/>
    <x v="88"/>
    <x v="1"/>
    <s v="S-003"/>
    <x v="1"/>
    <s v="Men's T-Shirt"/>
    <s v="Member"/>
    <n v="4"/>
    <n v="32.5"/>
    <n v="0.218"/>
    <n v="14.62"/>
    <s v="No"/>
    <n v="101.66"/>
    <n v="43.18"/>
    <n v="0.42474916387959866"/>
    <s v="Apr-2025"/>
    <s v="Q2-2025"/>
  </r>
  <r>
    <s v="TXN-101469"/>
    <x v="274"/>
    <x v="0"/>
    <s v="N-011"/>
    <x v="3"/>
    <s v="LED Desk Lamp"/>
    <s v="Non-Member"/>
    <n v="1"/>
    <n v="11.67"/>
    <n v="4.2000000000000003E-2"/>
    <n v="5.79"/>
    <s v="No"/>
    <n v="11.18"/>
    <n v="5.39"/>
    <n v="0.48211091234347048"/>
    <s v="May-2025"/>
    <s v="Q2-2025"/>
  </r>
  <r>
    <s v="TXN-101470"/>
    <x v="364"/>
    <x v="1"/>
    <s v="S-011"/>
    <x v="0"/>
    <s v="Organic Coffee 12oz"/>
    <s v="Non-Member"/>
    <n v="3"/>
    <n v="16.07"/>
    <n v="0.107"/>
    <n v="11.18"/>
    <s v="Yes"/>
    <n v="43.05"/>
    <n v="9.51"/>
    <n v="0.22090592334494774"/>
    <s v="Oct-2024"/>
    <s v="Q4-2024"/>
  </r>
  <r>
    <s v="TXN-101471"/>
    <x v="387"/>
    <x v="3"/>
    <s v="W-014"/>
    <x v="2"/>
    <s v="Bluetooth Speaker"/>
    <s v="Non-Member"/>
    <n v="9"/>
    <n v="37.42"/>
    <n v="0"/>
    <n v="24.42"/>
    <s v="No"/>
    <n v="336.78"/>
    <n v="117"/>
    <n v="0.347407803313736"/>
    <s v="Aug-2025"/>
    <s v="Q3-2025"/>
  </r>
  <r>
    <s v="TXN-101472"/>
    <x v="394"/>
    <x v="2"/>
    <s v="E-014"/>
    <x v="2"/>
    <s v="Power Bank"/>
    <s v="Member"/>
    <n v="2"/>
    <n v="71.010000000000005"/>
    <n v="7.8E-2"/>
    <n v="47.72"/>
    <s v="No"/>
    <n v="130.94"/>
    <n v="35.5"/>
    <n v="0.27111654192760043"/>
    <s v="Sep-2025"/>
    <s v="Q3-2025"/>
  </r>
  <r>
    <s v="TXN-101473"/>
    <x v="570"/>
    <x v="2"/>
    <s v="E-013"/>
    <x v="0"/>
    <s v="Granola Pack"/>
    <s v="Member"/>
    <n v="3"/>
    <n v="13.79"/>
    <n v="0"/>
    <n v="8.31"/>
    <s v="No"/>
    <n v="41.37"/>
    <n v="16.440000000000001"/>
    <n v="0.39738941261783906"/>
    <s v="Sep-2025"/>
    <s v="Q3-2025"/>
  </r>
  <r>
    <s v="TXN-101474"/>
    <x v="408"/>
    <x v="3"/>
    <s v="W-005"/>
    <x v="1"/>
    <s v="Men's T-Shirt"/>
    <s v="Member"/>
    <n v="12"/>
    <n v="101.91"/>
    <n v="3.2000000000000001E-2"/>
    <n v="45.37"/>
    <s v="No"/>
    <n v="1183.79"/>
    <n v="639.35"/>
    <n v="0.54008734657329427"/>
    <s v="Feb-2025"/>
    <s v="Q1-2025"/>
  </r>
  <r>
    <s v="TXN-101475"/>
    <x v="210"/>
    <x v="3"/>
    <s v="W-002"/>
    <x v="2"/>
    <s v="Power Bank"/>
    <s v="Non-Member"/>
    <n v="8"/>
    <n v="225.26"/>
    <n v="0.11799999999999999"/>
    <n v="147.12"/>
    <s v="No"/>
    <n v="1589.43"/>
    <n v="412.47"/>
    <n v="0.25950812555444408"/>
    <s v="Oct-2025"/>
    <s v="Q4-2025"/>
  </r>
  <r>
    <s v="TXN-101476"/>
    <x v="571"/>
    <x v="1"/>
    <s v="S-011"/>
    <x v="4"/>
    <s v="Lipstick"/>
    <s v="Unknown"/>
    <n v="8"/>
    <n v="33.89"/>
    <n v="0.11799999999999999"/>
    <n v="11.41"/>
    <s v="Yes"/>
    <n v="239.13"/>
    <n v="147.85"/>
    <n v="0.61828294233262238"/>
    <s v="May-2024"/>
    <s v="Q2-2024"/>
  </r>
  <r>
    <s v="TXN-101477"/>
    <x v="151"/>
    <x v="3"/>
    <s v="W-006"/>
    <x v="2"/>
    <s v="Bluetooth Speaker"/>
    <s v="Non-Member"/>
    <n v="1"/>
    <n v="78.31"/>
    <n v="7.1999999999999995E-2"/>
    <n v="62.12"/>
    <s v="No"/>
    <n v="72.67"/>
    <n v="10.55"/>
    <n v="0.14517682675106647"/>
    <s v="Oct-2024"/>
    <s v="Q4-2024"/>
  </r>
  <r>
    <s v="TXN-101478"/>
    <x v="432"/>
    <x v="2"/>
    <s v="E-015"/>
    <x v="3"/>
    <s v="Storage Bin"/>
    <s v="Non-Member"/>
    <n v="3"/>
    <n v="81.94"/>
    <n v="0"/>
    <n v="34.200000000000003"/>
    <s v="No"/>
    <n v="245.82"/>
    <n v="143.22"/>
    <n v="0.58262143031486457"/>
    <s v="Aug-2025"/>
    <s v="Q3-2025"/>
  </r>
  <r>
    <s v="TXN-101479"/>
    <x v="122"/>
    <x v="1"/>
    <s v="S-005"/>
    <x v="4"/>
    <s v="Lipstick"/>
    <s v="Member"/>
    <n v="2"/>
    <n v="54.18"/>
    <n v="0.33800000000000002"/>
    <n v="19.43"/>
    <s v="No"/>
    <n v="71.73"/>
    <n v="32.869999999999997"/>
    <n v="0.45824620103164637"/>
    <s v="May-2025"/>
    <s v="Q2-2025"/>
  </r>
  <r>
    <s v="TXN-101480"/>
    <x v="130"/>
    <x v="2"/>
    <s v="E-005"/>
    <x v="2"/>
    <s v="Power Bank"/>
    <s v="Non-Member"/>
    <n v="8"/>
    <n v="168.02"/>
    <n v="0.10100000000000001"/>
    <n v="117.86"/>
    <s v="No"/>
    <n v="1208.4000000000001"/>
    <n v="265.52"/>
    <n v="0.21972856669976826"/>
    <s v="Apr-2025"/>
    <s v="Q2-2025"/>
  </r>
  <r>
    <s v="TXN-101481"/>
    <x v="434"/>
    <x v="3"/>
    <s v="W-013"/>
    <x v="3"/>
    <s v="LED Desk Lamp"/>
    <s v="Member"/>
    <n v="1"/>
    <n v="33.07"/>
    <n v="0.13"/>
    <n v="16.38"/>
    <s v="No"/>
    <n v="28.77"/>
    <n v="12.39"/>
    <n v="0.43065693430656937"/>
    <s v="May-2025"/>
    <s v="Q2-2025"/>
  </r>
  <r>
    <s v="TXN-101482"/>
    <x v="391"/>
    <x v="1"/>
    <s v="S-008"/>
    <x v="0"/>
    <s v="Sparkling Water 12pk"/>
    <s v="Non-Member"/>
    <n v="1"/>
    <n v="24.27"/>
    <n v="0.189"/>
    <n v="15.62"/>
    <s v="No"/>
    <n v="19.68"/>
    <n v="4.0599999999999996"/>
    <n v="0.20630081300813005"/>
    <s v="Jun-2025"/>
    <s v="Q2-2025"/>
  </r>
  <r>
    <s v="TXN-101483"/>
    <x v="114"/>
    <x v="2"/>
    <s v="E-008"/>
    <x v="1"/>
    <s v="Winter Jacket"/>
    <s v="Member"/>
    <n v="2"/>
    <n v="16.64"/>
    <n v="4.7E-2"/>
    <n v="6.76"/>
    <s v="No"/>
    <n v="31.72"/>
    <n v="18.2"/>
    <n v="0.57377049180327866"/>
    <s v="Sep-2025"/>
    <s v="Q3-2025"/>
  </r>
  <r>
    <s v="TXN-101484"/>
    <x v="37"/>
    <x v="0"/>
    <s v="N-001"/>
    <x v="3"/>
    <s v="Throw Pillow"/>
    <s v="Member"/>
    <n v="5"/>
    <n v="44.43"/>
    <n v="5.3999999999999999E-2"/>
    <n v="19.95"/>
    <s v="No"/>
    <n v="210.15"/>
    <n v="110.4"/>
    <n v="0.52533904354032834"/>
    <s v="Oct-2025"/>
    <s v="Q4-2025"/>
  </r>
  <r>
    <s v="TXN-101485"/>
    <x v="179"/>
    <x v="2"/>
    <s v="E-003"/>
    <x v="1"/>
    <s v="Winter Jacket"/>
    <s v="Non-Member"/>
    <n v="3"/>
    <n v="97.45"/>
    <n v="6.2E-2"/>
    <n v="46.32"/>
    <s v="No"/>
    <n v="274.22000000000003"/>
    <n v="135.26"/>
    <n v="0.49325359200641811"/>
    <s v="Apr-2025"/>
    <s v="Q2-2025"/>
  </r>
  <r>
    <s v="TXN-101486"/>
    <x v="363"/>
    <x v="1"/>
    <s v="S-002"/>
    <x v="0"/>
    <s v="Snack Box"/>
    <s v="Non-Member"/>
    <n v="1"/>
    <n v="24.91"/>
    <n v="0.313"/>
    <n v="14.44"/>
    <s v="No"/>
    <n v="17.11"/>
    <n v="2.67"/>
    <n v="0.15604909409701928"/>
    <s v="Apr-2025"/>
    <s v="Q2-2025"/>
  </r>
  <r>
    <s v="TXN-101487"/>
    <x v="340"/>
    <x v="0"/>
    <s v="N-005"/>
    <x v="2"/>
    <s v="Laptop Stand"/>
    <s v="Non-Member"/>
    <n v="1"/>
    <n v="281.56"/>
    <n v="0"/>
    <n v="193.52"/>
    <s v="No"/>
    <n v="281.56"/>
    <n v="88.04"/>
    <n v="0.31268646114504905"/>
    <s v="Oct-2025"/>
    <s v="Q4-2025"/>
  </r>
  <r>
    <s v="TXN-101488"/>
    <x v="126"/>
    <x v="3"/>
    <s v="W-007"/>
    <x v="1"/>
    <s v="Men's T-Shirt"/>
    <s v="Non-Member"/>
    <n v="3"/>
    <n v="108.77"/>
    <n v="3.5999999999999997E-2"/>
    <n v="58.52"/>
    <s v="No"/>
    <n v="314.56"/>
    <n v="139"/>
    <n v="0.44188708036622582"/>
    <s v="Aug-2025"/>
    <s v="Q3-2025"/>
  </r>
  <r>
    <s v="TXN-101489"/>
    <x v="486"/>
    <x v="1"/>
    <s v="S-010"/>
    <x v="3"/>
    <s v="LED Desk Lamp"/>
    <s v="Non-Member"/>
    <n v="1"/>
    <n v="74.349999999999994"/>
    <n v="0.24099999999999999"/>
    <n v="27.57"/>
    <s v="No"/>
    <n v="56.43"/>
    <n v="28.86"/>
    <n v="0.51143009037745879"/>
    <s v="Feb-2025"/>
    <s v="Q1-2025"/>
  </r>
  <r>
    <s v="TXN-101490"/>
    <x v="572"/>
    <x v="2"/>
    <s v="Unknown"/>
    <x v="3"/>
    <s v="Ceramic Mug Set"/>
    <s v="Non-Member"/>
    <n v="4"/>
    <n v="34.08"/>
    <n v="3.1E-2"/>
    <n v="12.37"/>
    <s v="No"/>
    <n v="132.09"/>
    <n v="82.61"/>
    <n v="0.62540691952456662"/>
    <s v="Oct-2024"/>
    <s v="Q4-2024"/>
  </r>
  <r>
    <s v="TXN-101491"/>
    <x v="573"/>
    <x v="3"/>
    <s v="W-009"/>
    <x v="2"/>
    <s v="Laptop Stand"/>
    <s v="Non-Member"/>
    <n v="2"/>
    <n v="51.41"/>
    <n v="0.115"/>
    <n v="37.479999999999997"/>
    <s v="No"/>
    <n v="91"/>
    <n v="16.04"/>
    <n v="0.17626373626373626"/>
    <s v="Oct-2024"/>
    <s v="Q4-2024"/>
  </r>
  <r>
    <s v="TXN-101492"/>
    <x v="567"/>
    <x v="2"/>
    <s v="E-008"/>
    <x v="1"/>
    <s v="Running Shoes"/>
    <s v="Member"/>
    <n v="3"/>
    <n v="59.15"/>
    <n v="0.151"/>
    <n v="27.3"/>
    <s v="No"/>
    <n v="150.66"/>
    <n v="68.760000000000005"/>
    <n v="0.45639187574671453"/>
    <s v="May-2024"/>
    <s v="Q2-2024"/>
  </r>
  <r>
    <s v="TXN-101493"/>
    <x v="517"/>
    <x v="0"/>
    <s v="N-013"/>
    <x v="1"/>
    <s v="Women's Jeans"/>
    <s v="Member"/>
    <n v="1"/>
    <n v="79.599999999999994"/>
    <n v="9.7000000000000003E-2"/>
    <n v="35.450000000000003"/>
    <s v="No"/>
    <n v="71.88"/>
    <n v="36.43"/>
    <n v="0.50681691708402898"/>
    <s v="Aug-2025"/>
    <s v="Q3-2025"/>
  </r>
  <r>
    <s v="TXN-101494"/>
    <x v="309"/>
    <x v="2"/>
    <s v="E-003"/>
    <x v="0"/>
    <s v="Sparkling Water 12pk"/>
    <s v="Non-Member"/>
    <n v="2"/>
    <n v="22.31"/>
    <n v="0.158"/>
    <n v="12.45"/>
    <s v="No"/>
    <n v="37.57"/>
    <n v="12.67"/>
    <n v="0.33723715730636145"/>
    <s v="Mar-2024"/>
    <s v="Q1-2024"/>
  </r>
  <r>
    <s v="TXN-101495"/>
    <x v="545"/>
    <x v="1"/>
    <s v="S-007"/>
    <x v="0"/>
    <s v="Granola Pack"/>
    <s v="Member"/>
    <n v="1"/>
    <n v="22.25"/>
    <n v="0.252"/>
    <n v="8.8699999999999992"/>
    <s v="No"/>
    <n v="16.64"/>
    <n v="7.77"/>
    <n v="0.46694711538461536"/>
    <s v="Dec-2025"/>
    <s v="Q4-2025"/>
  </r>
  <r>
    <s v="TXN-101496"/>
    <x v="167"/>
    <x v="0"/>
    <s v="N-005"/>
    <x v="4"/>
    <s v="Face Moisturizer"/>
    <s v="Member"/>
    <n v="4"/>
    <n v="25.34"/>
    <n v="6.7000000000000004E-2"/>
    <n v="7.97"/>
    <s v="No"/>
    <n v="94.57"/>
    <n v="62.69"/>
    <n v="0.66289520989743045"/>
    <s v="Jul-2025"/>
    <s v="Q3-2025"/>
  </r>
  <r>
    <s v="TXN-101497"/>
    <x v="344"/>
    <x v="3"/>
    <s v="W-012"/>
    <x v="1"/>
    <s v="Men's T-Shirt"/>
    <s v="Member"/>
    <n v="1"/>
    <n v="27.75"/>
    <n v="9.1999999999999998E-2"/>
    <n v="13.53"/>
    <s v="No"/>
    <n v="25.2"/>
    <n v="11.67"/>
    <n v="0.46309523809523812"/>
    <s v="Apr-2024"/>
    <s v="Q2-2024"/>
  </r>
  <r>
    <s v="TXN-101498"/>
    <x v="308"/>
    <x v="0"/>
    <s v="N-012"/>
    <x v="2"/>
    <s v="Wireless Earbuds"/>
    <s v="Member"/>
    <n v="6"/>
    <n v="179.56"/>
    <n v="2.7E-2"/>
    <n v="142.77000000000001"/>
    <s v="No"/>
    <n v="1048.27"/>
    <n v="191.65"/>
    <n v="0.1828250355347382"/>
    <s v="Mar-2025"/>
    <s v="Q1-2025"/>
  </r>
  <r>
    <s v="TXN-101499"/>
    <x v="32"/>
    <x v="1"/>
    <s v="S-005"/>
    <x v="0"/>
    <s v="Organic Coffee 12oz"/>
    <s v="Member"/>
    <n v="5"/>
    <n v="20.72"/>
    <n v="0.33900000000000002"/>
    <n v="13.33"/>
    <s v="No"/>
    <n v="68.48"/>
    <n v="1.83"/>
    <n v="2.6723130841121493E-2"/>
    <s v="May-2024"/>
    <s v="Q2-2024"/>
  </r>
  <r>
    <s v="TXN-101500"/>
    <x v="88"/>
    <x v="0"/>
    <s v="N-001"/>
    <x v="2"/>
    <s v="Bluetooth Speaker"/>
    <s v="Member"/>
    <n v="6"/>
    <n v="167.95"/>
    <n v="0"/>
    <n v="115.4"/>
    <s v="No"/>
    <n v="1007.7"/>
    <n v="315.3"/>
    <n v="0.31289074129205119"/>
    <s v="Apr-2025"/>
    <s v="Q2-2025"/>
  </r>
  <r>
    <s v="TXN-101501"/>
    <x v="421"/>
    <x v="0"/>
    <s v="N-014"/>
    <x v="3"/>
    <s v="Bath Towel Set"/>
    <s v="Member"/>
    <n v="2"/>
    <n v="14.45"/>
    <n v="9.1999999999999998E-2"/>
    <n v="5.32"/>
    <s v="Yes"/>
    <n v="26.24"/>
    <n v="15.6"/>
    <n v="0.59451219512195119"/>
    <s v="Mar-2024"/>
    <s v="Q1-2024"/>
  </r>
  <r>
    <s v="TXN-101502"/>
    <x v="12"/>
    <x v="1"/>
    <s v="S-014"/>
    <x v="1"/>
    <s v="Casual Dress"/>
    <s v="Member"/>
    <n v="5"/>
    <n v="42.33"/>
    <n v="0.22700000000000001"/>
    <n v="20.82"/>
    <s v="No"/>
    <n v="163.61000000000001"/>
    <n v="59.51"/>
    <n v="0.36373082329930928"/>
    <s v="Jan-2025"/>
    <s v="Q1-2025"/>
  </r>
  <r>
    <s v="TXN-101503"/>
    <x v="68"/>
    <x v="0"/>
    <s v="N-007"/>
    <x v="2"/>
    <s v="Bluetooth Speaker"/>
    <s v="Non-Member"/>
    <n v="2"/>
    <n v="75.819999999999993"/>
    <n v="8.3000000000000004E-2"/>
    <n v="58.59"/>
    <s v="No"/>
    <n v="139.05000000000001"/>
    <n v="21.87"/>
    <n v="0.15728155339805824"/>
    <s v="Aug-2025"/>
    <s v="Q3-2025"/>
  </r>
  <r>
    <s v="TXN-101504"/>
    <x v="420"/>
    <x v="1"/>
    <s v="S-009"/>
    <x v="0"/>
    <s v="Sparkling Water 12pk"/>
    <s v="Member"/>
    <n v="2"/>
    <n v="7.41"/>
    <n v="0.215"/>
    <n v="4.6100000000000003"/>
    <s v="Unknown"/>
    <n v="11.63"/>
    <n v="2.41"/>
    <n v="0.20722269991401548"/>
    <s v="May-2025"/>
    <s v="Q2-2025"/>
  </r>
  <r>
    <s v="TXN-101505"/>
    <x v="293"/>
    <x v="0"/>
    <s v="N-010"/>
    <x v="3"/>
    <s v="LED Desk Lamp"/>
    <s v="Member"/>
    <n v="3"/>
    <n v="41.3"/>
    <n v="8.8999999999999996E-2"/>
    <n v="18.78"/>
    <s v="No"/>
    <n v="112.87"/>
    <n v="56.53"/>
    <n v="0.50084167626472931"/>
    <s v="Jun-2025"/>
    <s v="Q2-2025"/>
  </r>
  <r>
    <s v="TXN-101506"/>
    <x v="36"/>
    <x v="3"/>
    <s v="W-014"/>
    <x v="3"/>
    <s v="Throw Pillow"/>
    <s v="Member"/>
    <n v="3"/>
    <n v="32.67"/>
    <n v="0.09"/>
    <n v="12.02"/>
    <s v="No"/>
    <n v="89.19"/>
    <n v="53.13"/>
    <n v="0.59569458459468549"/>
    <s v="May-2024"/>
    <s v="Q2-2024"/>
  </r>
  <r>
    <s v="TXN-101507"/>
    <x v="115"/>
    <x v="2"/>
    <s v="E-001"/>
    <x v="0"/>
    <s v="Sparkling Water 12pk"/>
    <s v="Member"/>
    <n v="2"/>
    <n v="12.78"/>
    <n v="6.7000000000000004E-2"/>
    <n v="8.77"/>
    <s v="No"/>
    <n v="23.85"/>
    <n v="6.31"/>
    <n v="0.26457023060796642"/>
    <s v="Jul-2024"/>
    <s v="Q3-2024"/>
  </r>
  <r>
    <s v="TXN-101508"/>
    <x v="60"/>
    <x v="1"/>
    <s v="S-008"/>
    <x v="4"/>
    <s v="Sunscreen SPF50"/>
    <s v="Member"/>
    <n v="3"/>
    <n v="22.4"/>
    <n v="0.11600000000000001"/>
    <n v="10.02"/>
    <s v="No"/>
    <n v="59.4"/>
    <n v="29.34"/>
    <n v="0.49393939393939396"/>
    <s v="Sep-2025"/>
    <s v="Q3-2025"/>
  </r>
  <r>
    <s v="TXN-101509"/>
    <x v="60"/>
    <x v="1"/>
    <s v="S-006"/>
    <x v="4"/>
    <s v="Perfume 50ml"/>
    <s v="Non-Member"/>
    <n v="3"/>
    <n v="28.31"/>
    <n v="0.23300000000000001"/>
    <n v="8.76"/>
    <s v="No"/>
    <n v="65.14"/>
    <n v="38.86"/>
    <n v="0.59656125268652127"/>
    <s v="Sep-2025"/>
    <s v="Q3-2025"/>
  </r>
  <r>
    <s v="TXN-101510"/>
    <x v="293"/>
    <x v="2"/>
    <s v="E-011"/>
    <x v="0"/>
    <s v="Olive Oil 500ml"/>
    <s v="Member"/>
    <n v="2"/>
    <n v="13.11"/>
    <n v="4.8000000000000001E-2"/>
    <n v="8.9"/>
    <s v="No"/>
    <n v="24.96"/>
    <n v="7.16"/>
    <n v="0.28685897435897434"/>
    <s v="Jun-2025"/>
    <s v="Q2-2025"/>
  </r>
  <r>
    <s v="TXN-101511"/>
    <x v="386"/>
    <x v="2"/>
    <s v="E-015"/>
    <x v="1"/>
    <s v="Running Shoes"/>
    <s v="Non-Member"/>
    <n v="4"/>
    <n v="54.53"/>
    <n v="0.12"/>
    <n v="25.67"/>
    <s v="No"/>
    <n v="191.95"/>
    <n v="89.27"/>
    <n v="0.46506902839281061"/>
    <s v="Sep-2025"/>
    <s v="Q3-2025"/>
  </r>
  <r>
    <s v="TXN-101512"/>
    <x v="536"/>
    <x v="2"/>
    <s v="E-003"/>
    <x v="0"/>
    <s v="Sparkling Water 12pk"/>
    <s v="Non-Member"/>
    <n v="3"/>
    <n v="24.01"/>
    <n v="0.154"/>
    <n v="14.46"/>
    <s v="No"/>
    <n v="60.94"/>
    <n v="17.559999999999999"/>
    <n v="0.2881522809320643"/>
    <s v="Apr-2025"/>
    <s v="Q2-2025"/>
  </r>
  <r>
    <s v="TXN-101513"/>
    <x v="86"/>
    <x v="3"/>
    <s v="W-002"/>
    <x v="2"/>
    <s v="Wireless Earbuds"/>
    <s v="Member"/>
    <n v="20"/>
    <n v="88.72"/>
    <n v="7.0000000000000007E-2"/>
    <n v="66.52"/>
    <s v="No"/>
    <n v="1650.19"/>
    <n v="319.79000000000002"/>
    <n v="0.19378980602233684"/>
    <s v="Mar-2025"/>
    <s v="Q1-2025"/>
  </r>
  <r>
    <s v="TXN-101514"/>
    <x v="308"/>
    <x v="3"/>
    <s v="W-006"/>
    <x v="0"/>
    <s v="Snack Box"/>
    <s v="Non-Member"/>
    <n v="2"/>
    <n v="5.32"/>
    <n v="0.10100000000000001"/>
    <n v="3.63"/>
    <s v="No"/>
    <n v="9.57"/>
    <n v="2.31"/>
    <n v="0.2413793103448276"/>
    <s v="Mar-2025"/>
    <s v="Q1-2025"/>
  </r>
  <r>
    <s v="TXN-101515"/>
    <x v="574"/>
    <x v="3"/>
    <s v="W-013"/>
    <x v="4"/>
    <s v="Face Moisturizer"/>
    <s v="Member"/>
    <n v="1"/>
    <n v="11.22"/>
    <n v="0.10199999999999999"/>
    <n v="3.79"/>
    <s v="No"/>
    <n v="10.08"/>
    <n v="6.29"/>
    <n v="0.62400793650793651"/>
    <s v="Sep-2024"/>
    <s v="Q3-2024"/>
  </r>
  <r>
    <s v="TXN-101516"/>
    <x v="575"/>
    <x v="0"/>
    <s v="N-008"/>
    <x v="0"/>
    <s v="Sparkling Water 12pk"/>
    <s v="Member"/>
    <n v="1"/>
    <n v="16.89"/>
    <n v="9.9000000000000005E-2"/>
    <n v="9.36"/>
    <s v="No"/>
    <n v="15.22"/>
    <n v="5.86"/>
    <n v="0.38501971090670173"/>
    <s v="May-2024"/>
    <s v="Q2-2024"/>
  </r>
  <r>
    <s v="TXN-101517"/>
    <x v="537"/>
    <x v="0"/>
    <s v="N-012"/>
    <x v="3"/>
    <s v="Ceramic Mug Set"/>
    <s v="Member"/>
    <n v="2"/>
    <n v="89.11"/>
    <n v="0.158"/>
    <n v="38.86"/>
    <s v="No"/>
    <n v="150.06"/>
    <n v="72.34"/>
    <n v="0.48207383713181395"/>
    <s v="Feb-2025"/>
    <s v="Q1-2025"/>
  </r>
  <r>
    <s v="TXN-101518"/>
    <x v="406"/>
    <x v="2"/>
    <s v="E-008"/>
    <x v="3"/>
    <s v="LED Desk Lamp"/>
    <s v="Member"/>
    <n v="7"/>
    <n v="28.04"/>
    <n v="8.1000000000000003E-2"/>
    <n v="12.94"/>
    <s v="No"/>
    <n v="180.38"/>
    <n v="89.8"/>
    <n v="0.49783789777137155"/>
    <s v="Oct-2024"/>
    <s v="Q4-2024"/>
  </r>
  <r>
    <s v="TXN-101519"/>
    <x v="317"/>
    <x v="1"/>
    <s v="Unknown"/>
    <x v="3"/>
    <s v="Throw Pillow"/>
    <s v="Non-Member"/>
    <n v="1"/>
    <n v="26.28"/>
    <n v="0.18"/>
    <n v="12.39"/>
    <s v="No"/>
    <n v="21.55"/>
    <n v="9.16"/>
    <n v="0.42505800464037125"/>
    <s v="Jan-2025"/>
    <s v="Q1-2025"/>
  </r>
  <r>
    <s v="TXN-101520"/>
    <x v="36"/>
    <x v="2"/>
    <s v="E-013"/>
    <x v="3"/>
    <s v="Storage Bin"/>
    <s v="Unknown"/>
    <n v="10"/>
    <n v="49.92"/>
    <n v="1.4E-2"/>
    <n v="31.75"/>
    <s v="No"/>
    <n v="492.21"/>
    <n v="174.71"/>
    <n v="0.35495012291501599"/>
    <s v="May-2024"/>
    <s v="Q2-2024"/>
  </r>
  <r>
    <s v="TXN-101521"/>
    <x v="397"/>
    <x v="3"/>
    <s v="W-004"/>
    <x v="4"/>
    <s v="Perfume 50ml"/>
    <s v="Member"/>
    <n v="2"/>
    <n v="51.03"/>
    <n v="0.109"/>
    <n v="19.14"/>
    <s v="No"/>
    <n v="90.94"/>
    <n v="52.66"/>
    <n v="0.5790631185396965"/>
    <s v="Aug-2025"/>
    <s v="Q3-2025"/>
  </r>
  <r>
    <s v="TXN-101522"/>
    <x v="107"/>
    <x v="1"/>
    <s v="S-013"/>
    <x v="2"/>
    <s v="Laptop Stand"/>
    <s v="Non-Member"/>
    <n v="9"/>
    <n v="197"/>
    <n v="0.245"/>
    <n v="153.88"/>
    <s v="No"/>
    <n v="1338.62"/>
    <n v="-46.3"/>
    <n v="-3.4587859138515788E-2"/>
    <s v="Jan-2025"/>
    <s v="Q1-2025"/>
  </r>
  <r>
    <s v="TXN-101523"/>
    <x v="180"/>
    <x v="1"/>
    <s v="S-013"/>
    <x v="3"/>
    <s v="Throw Pillow"/>
    <s v="Non-Member"/>
    <n v="1"/>
    <n v="19.43"/>
    <n v="0.27800000000000002"/>
    <n v="7.47"/>
    <s v="Yes"/>
    <n v="14.03"/>
    <n v="6.56"/>
    <n v="0.46756949394155378"/>
    <s v="Jan-2025"/>
    <s v="Q1-2025"/>
  </r>
  <r>
    <s v="TXN-101524"/>
    <x v="389"/>
    <x v="2"/>
    <s v="E-001"/>
    <x v="2"/>
    <s v="Smart Watch"/>
    <s v="Non-Member"/>
    <n v="4"/>
    <n v="278.63"/>
    <n v="2.3E-2"/>
    <n v="191.62"/>
    <s v="No"/>
    <n v="1088.8900000000001"/>
    <n v="322.41000000000003"/>
    <n v="0.29609051419335286"/>
    <s v="Sep-2025"/>
    <s v="Q3-2025"/>
  </r>
  <r>
    <s v="TXN-101525"/>
    <x v="352"/>
    <x v="0"/>
    <s v="N-014"/>
    <x v="4"/>
    <s v="Lipstick"/>
    <s v="Non-Member"/>
    <n v="8"/>
    <n v="11.89"/>
    <n v="2.3E-2"/>
    <n v="4.59"/>
    <s v="No"/>
    <n v="92.93"/>
    <n v="56.21"/>
    <n v="0.60486387603572578"/>
    <s v="May-2025"/>
    <s v="Q2-2025"/>
  </r>
  <r>
    <s v="TXN-101526"/>
    <x v="232"/>
    <x v="2"/>
    <s v="E-007"/>
    <x v="3"/>
    <s v="Storage Bin"/>
    <s v="Member"/>
    <n v="1"/>
    <n v="65.8"/>
    <n v="0"/>
    <n v="24.12"/>
    <s v="No"/>
    <n v="65.8"/>
    <n v="41.68"/>
    <n v="0.63343465045592706"/>
    <s v="Sep-2025"/>
    <s v="Q3-2025"/>
  </r>
  <r>
    <s v="TXN-101527"/>
    <x v="92"/>
    <x v="2"/>
    <s v="E-011"/>
    <x v="2"/>
    <s v="Smart Watch"/>
    <s v="Non-Member"/>
    <n v="1"/>
    <n v="140.88999999999999"/>
    <n v="0.123"/>
    <n v="95.82"/>
    <s v="No"/>
    <n v="123.56"/>
    <n v="27.74"/>
    <n v="0.22450631272256391"/>
    <s v="Jun-2025"/>
    <s v="Q2-2025"/>
  </r>
  <r>
    <s v="TXN-101528"/>
    <x v="576"/>
    <x v="0"/>
    <s v="N-003"/>
    <x v="2"/>
    <s v="Smart Watch"/>
    <s v="Member"/>
    <n v="9"/>
    <n v="207.42"/>
    <n v="0.125"/>
    <n v="162.15"/>
    <s v="No"/>
    <n v="1633.43"/>
    <n v="174.08"/>
    <n v="0.10657328443826794"/>
    <s v="Nov-2025"/>
    <s v="Q4-2025"/>
  </r>
  <r>
    <s v="TXN-101529"/>
    <x v="288"/>
    <x v="0"/>
    <s v="N-013"/>
    <x v="4"/>
    <s v="Perfume 50ml"/>
    <s v="Member"/>
    <n v="4"/>
    <n v="44.56"/>
    <n v="6.2E-2"/>
    <n v="18.489999999999998"/>
    <s v="No"/>
    <n v="167.19"/>
    <n v="93.23"/>
    <n v="0.55762904479933018"/>
    <s v="Feb-2025"/>
    <s v="Q1-2025"/>
  </r>
  <r>
    <s v="TXN-101530"/>
    <x v="555"/>
    <x v="0"/>
    <s v="N-007"/>
    <x v="3"/>
    <s v="Storage Bin"/>
    <s v="Member"/>
    <n v="3"/>
    <n v="81"/>
    <n v="0.13"/>
    <n v="34.17"/>
    <s v="No"/>
    <n v="211.41"/>
    <n v="108.9"/>
    <n v="0.5151128139633887"/>
    <s v="Dec-2024"/>
    <s v="Q4-2024"/>
  </r>
  <r>
    <s v="TXN-101531"/>
    <x v="100"/>
    <x v="0"/>
    <s v="N-002"/>
    <x v="2"/>
    <s v="Power Bank"/>
    <s v="Member"/>
    <n v="1"/>
    <n v="86.94"/>
    <n v="6.6000000000000003E-2"/>
    <n v="61.08"/>
    <s v="No"/>
    <n v="81.2"/>
    <n v="20.12"/>
    <n v="0.24778325123152709"/>
    <s v="Feb-2025"/>
    <s v="Q1-2025"/>
  </r>
  <r>
    <s v="TXN-101532"/>
    <x v="400"/>
    <x v="1"/>
    <s v="S-001"/>
    <x v="4"/>
    <s v="Face Moisturizer"/>
    <s v="Non-Member"/>
    <n v="8"/>
    <n v="50.19"/>
    <n v="0.104"/>
    <n v="19.079999999999998"/>
    <s v="Yes"/>
    <n v="359.76"/>
    <n v="207.12"/>
    <n v="0.57571714476317548"/>
    <s v="Dec-2025"/>
    <s v="Q4-2025"/>
  </r>
  <r>
    <s v="TXN-101533"/>
    <x v="577"/>
    <x v="0"/>
    <s v="N-009"/>
    <x v="3"/>
    <s v="Bath Towel Set"/>
    <s v="Member"/>
    <n v="4"/>
    <n v="71.25"/>
    <n v="5.0999999999999997E-2"/>
    <n v="32.369999999999997"/>
    <s v="No"/>
    <n v="270.47000000000003"/>
    <n v="140.99"/>
    <n v="0.52127777572374012"/>
    <s v="Aug-2025"/>
    <s v="Q3-2025"/>
  </r>
  <r>
    <s v="TXN-101534"/>
    <x v="500"/>
    <x v="3"/>
    <s v="W-009"/>
    <x v="2"/>
    <s v="Laptop Stand"/>
    <s v="Non-Member"/>
    <n v="4"/>
    <n v="57.45"/>
    <n v="0.13600000000000001"/>
    <n v="42.65"/>
    <s v="Unknown"/>
    <n v="198.55"/>
    <n v="27.95"/>
    <n v="0.14077058675396625"/>
    <s v="Jul-2025"/>
    <s v="Q3-2025"/>
  </r>
  <r>
    <s v="TXN-101535"/>
    <x v="397"/>
    <x v="2"/>
    <s v="E-004"/>
    <x v="1"/>
    <s v="Men's T-Shirt"/>
    <s v="Member"/>
    <n v="3"/>
    <n v="40.01"/>
    <n v="0"/>
    <n v="16.559999999999999"/>
    <s v="No"/>
    <n v="120.03"/>
    <n v="70.349999999999994"/>
    <n v="0.58610347413146713"/>
    <s v="Aug-2025"/>
    <s v="Q3-2025"/>
  </r>
  <r>
    <s v="TXN-101536"/>
    <x v="397"/>
    <x v="3"/>
    <s v="W-012"/>
    <x v="0"/>
    <s v="Sparkling Water 12pk"/>
    <s v="Member"/>
    <n v="3"/>
    <n v="15.5"/>
    <n v="9.5000000000000001E-2"/>
    <n v="10.83"/>
    <s v="No"/>
    <n v="42.08"/>
    <n v="9.59"/>
    <n v="0.22789923954372623"/>
    <s v="Aug-2025"/>
    <s v="Q3-2025"/>
  </r>
  <r>
    <s v="TXN-101537"/>
    <x v="9"/>
    <x v="1"/>
    <s v="S-014"/>
    <x v="2"/>
    <s v="Bluetooth Speaker"/>
    <s v="Member"/>
    <n v="3"/>
    <n v="59.85"/>
    <n v="0.23300000000000001"/>
    <n v="40.520000000000003"/>
    <s v="No"/>
    <n v="137.71"/>
    <n v="16.149999999999999"/>
    <n v="0.11727543388279717"/>
    <s v="Jan-2025"/>
    <s v="Q1-2025"/>
  </r>
  <r>
    <s v="TXN-101538"/>
    <x v="96"/>
    <x v="2"/>
    <s v="E-010"/>
    <x v="0"/>
    <s v="Snack Box"/>
    <s v="Member"/>
    <n v="3"/>
    <n v="24.96"/>
    <n v="0.14499999999999999"/>
    <n v="14.21"/>
    <s v="No"/>
    <n v="64.02"/>
    <n v="21.39"/>
    <n v="0.33411433926897849"/>
    <s v="Jun-2025"/>
    <s v="Q2-2025"/>
  </r>
  <r>
    <s v="TXN-101539"/>
    <x v="305"/>
    <x v="0"/>
    <s v="N-011"/>
    <x v="2"/>
    <s v="Smart Watch"/>
    <s v="Non-Member"/>
    <n v="3"/>
    <n v="283.05"/>
    <n v="0.14199999999999999"/>
    <n v="192.72"/>
    <s v="No"/>
    <n v="728.57"/>
    <n v="150.41"/>
    <n v="0.20644550283431926"/>
    <s v="Feb-2025"/>
    <s v="Q1-2025"/>
  </r>
  <r>
    <s v="TXN-101540"/>
    <x v="53"/>
    <x v="2"/>
    <s v="E-015"/>
    <x v="4"/>
    <s v="Shampoo 300ml"/>
    <s v="Member"/>
    <n v="5"/>
    <n v="31.06"/>
    <n v="6.5000000000000002E-2"/>
    <n v="10.73"/>
    <s v="No"/>
    <n v="145.21"/>
    <n v="91.56"/>
    <n v="0.63053508711521244"/>
    <s v="Aug-2025"/>
    <s v="Q3-2025"/>
  </r>
  <r>
    <s v="TXN-101541"/>
    <x v="577"/>
    <x v="2"/>
    <s v="E-014"/>
    <x v="0"/>
    <s v="Sparkling Water 12pk"/>
    <s v="Member"/>
    <n v="1"/>
    <n v="22.65"/>
    <n v="7.8E-2"/>
    <n v="13.54"/>
    <s v="No"/>
    <n v="20.88"/>
    <n v="7.34"/>
    <n v="0.35153256704980845"/>
    <s v="Aug-2025"/>
    <s v="Q3-2025"/>
  </r>
  <r>
    <s v="TXN-101542"/>
    <x v="244"/>
    <x v="0"/>
    <s v="N-001"/>
    <x v="1"/>
    <s v="Running Shoes"/>
    <s v="Member"/>
    <n v="5"/>
    <n v="89.08"/>
    <n v="0.17399999999999999"/>
    <n v="43.94"/>
    <s v="No"/>
    <n v="367.9"/>
    <n v="148.19999999999999"/>
    <n v="0.40282685512367489"/>
    <s v="Jul-2024"/>
    <s v="Q3-2024"/>
  </r>
  <r>
    <s v="TXN-101543"/>
    <x v="393"/>
    <x v="1"/>
    <s v="S-015"/>
    <x v="2"/>
    <s v="Power Bank"/>
    <s v="Member"/>
    <n v="5"/>
    <n v="88.4"/>
    <n v="0"/>
    <n v="67.3"/>
    <s v="No"/>
    <n v="442"/>
    <n v="105.5"/>
    <n v="0.23868778280542988"/>
    <s v="Jun-2025"/>
    <s v="Q2-2025"/>
  </r>
  <r>
    <s v="TXN-101544"/>
    <x v="47"/>
    <x v="2"/>
    <s v="E-012"/>
    <x v="4"/>
    <s v="Shampoo 300ml"/>
    <s v="Member"/>
    <n v="3"/>
    <n v="9.8699999999999992"/>
    <n v="0.187"/>
    <n v="3.31"/>
    <s v="No"/>
    <n v="24.07"/>
    <n v="14.14"/>
    <n v="0.58745326132114672"/>
    <s v="Oct-2024"/>
    <s v="Q4-2024"/>
  </r>
  <r>
    <s v="TXN-101545"/>
    <x v="391"/>
    <x v="3"/>
    <s v="W-002"/>
    <x v="2"/>
    <s v="Bluetooth Speaker"/>
    <s v="Unknown"/>
    <n v="1"/>
    <n v="99.33"/>
    <n v="4.1000000000000002E-2"/>
    <n v="73.33"/>
    <s v="No"/>
    <n v="95.26"/>
    <n v="21.93"/>
    <n v="0.2302120512282175"/>
    <s v="Jun-2025"/>
    <s v="Q2-2025"/>
  </r>
  <r>
    <s v="TXN-101546"/>
    <x v="187"/>
    <x v="0"/>
    <s v="N-001"/>
    <x v="1"/>
    <s v="Casual Dress"/>
    <s v="Member"/>
    <n v="1"/>
    <n v="55.31"/>
    <n v="1.9E-2"/>
    <n v="22.28"/>
    <s v="No"/>
    <n v="54.26"/>
    <n v="31.98"/>
    <n v="0.58938444526354594"/>
    <s v="Feb-2025"/>
    <s v="Q1-2025"/>
  </r>
  <r>
    <s v="TXN-101547"/>
    <x v="201"/>
    <x v="3"/>
    <s v="W-001"/>
    <x v="2"/>
    <s v="Laptop Stand"/>
    <s v="Member"/>
    <n v="3"/>
    <n v="75.72"/>
    <n v="8.2000000000000003E-2"/>
    <n v="54.11"/>
    <s v="No"/>
    <n v="208.53"/>
    <n v="46.2"/>
    <n v="0.22155085599194363"/>
    <s v="May-2025"/>
    <s v="Q2-2025"/>
  </r>
  <r>
    <s v="TXN-101548"/>
    <x v="305"/>
    <x v="2"/>
    <s v="E-001"/>
    <x v="3"/>
    <s v="LED Desk Lamp"/>
    <s v="Non-Member"/>
    <n v="2"/>
    <n v="84.98"/>
    <n v="2.4E-2"/>
    <n v="41.34"/>
    <s v="No"/>
    <n v="165.88"/>
    <n v="83.2"/>
    <n v="0.50156739811912232"/>
    <s v="Feb-2025"/>
    <s v="Q1-2025"/>
  </r>
  <r>
    <s v="TXN-101549"/>
    <x v="60"/>
    <x v="2"/>
    <s v="E-015"/>
    <x v="4"/>
    <s v="Lipstick"/>
    <s v="Non-Member"/>
    <n v="2"/>
    <n v="50.13"/>
    <n v="3.6999999999999998E-2"/>
    <n v="19.48"/>
    <s v="No"/>
    <n v="96.55"/>
    <n v="57.59"/>
    <n v="0.59647850854479545"/>
    <s v="Sep-2025"/>
    <s v="Q3-2025"/>
  </r>
  <r>
    <s v="TXN-101550"/>
    <x v="291"/>
    <x v="2"/>
    <s v="E-012"/>
    <x v="4"/>
    <s v="Sunscreen SPF50"/>
    <s v="Non-Member"/>
    <n v="4"/>
    <n v="33.81"/>
    <n v="0.115"/>
    <n v="22.13"/>
    <s v="No"/>
    <n v="119.69"/>
    <n v="31.17"/>
    <n v="0.26042275879355004"/>
    <s v="May-2025"/>
    <s v="Q2-2025"/>
  </r>
  <r>
    <s v="TXN-101551"/>
    <x v="443"/>
    <x v="0"/>
    <s v="N-013"/>
    <x v="2"/>
    <s v="Laptop Stand"/>
    <s v="Member"/>
    <n v="3"/>
    <n v="286.93"/>
    <n v="0.114"/>
    <n v="226.64"/>
    <s v="No"/>
    <n v="762.66"/>
    <n v="82.74"/>
    <n v="0.10848871056565179"/>
    <s v="Jan-2025"/>
    <s v="Q1-2025"/>
  </r>
  <r>
    <s v="TXN-101552"/>
    <x v="178"/>
    <x v="3"/>
    <s v="W-007"/>
    <x v="3"/>
    <s v="Storage Bin"/>
    <s v="Non-Member"/>
    <n v="1"/>
    <n v="71.52"/>
    <n v="3.1E-2"/>
    <n v="27.82"/>
    <s v="No"/>
    <n v="69.3"/>
    <n v="41.48"/>
    <n v="0.59855699855699851"/>
    <s v="Mar-2025"/>
    <s v="Q1-2025"/>
  </r>
  <r>
    <s v="TXN-101553"/>
    <x v="357"/>
    <x v="3"/>
    <s v="W-012"/>
    <x v="4"/>
    <s v="Shampoo 300ml"/>
    <s v="Non-Member"/>
    <n v="3"/>
    <n v="14.86"/>
    <n v="5.3999999999999999E-2"/>
    <n v="4.49"/>
    <s v="No"/>
    <n v="42.17"/>
    <n v="28.7"/>
    <n v="0.68057861038653067"/>
    <s v="Aug-2025"/>
    <s v="Q3-2025"/>
  </r>
  <r>
    <s v="TXN-101554"/>
    <x v="474"/>
    <x v="2"/>
    <s v="E-002"/>
    <x v="4"/>
    <s v="Perfume 50ml"/>
    <s v="Member"/>
    <n v="2"/>
    <n v="23.38"/>
    <n v="0.14699999999999999"/>
    <n v="9.02"/>
    <s v="No"/>
    <n v="39.89"/>
    <n v="21.85"/>
    <n v="0.54775632990724499"/>
    <s v="Jan-2025"/>
    <s v="Q1-2025"/>
  </r>
  <r>
    <s v="TXN-101555"/>
    <x v="325"/>
    <x v="2"/>
    <s v="E-006"/>
    <x v="1"/>
    <s v="Winter Jacket"/>
    <s v="Non-Member"/>
    <n v="5"/>
    <n v="97.15"/>
    <n v="0.151"/>
    <n v="50.67"/>
    <s v="No"/>
    <n v="412.4"/>
    <n v="159.05000000000001"/>
    <n v="0.3856692531522794"/>
    <s v="Jun-2024"/>
    <s v="Q2-2024"/>
  </r>
  <r>
    <s v="TXN-101556"/>
    <x v="104"/>
    <x v="0"/>
    <s v="Unknown"/>
    <x v="3"/>
    <s v="LED Desk Lamp"/>
    <s v="Member"/>
    <n v="8"/>
    <n v="76.88"/>
    <n v="5.0999999999999997E-2"/>
    <n v="36.68"/>
    <s v="Unknown"/>
    <n v="583.66999999999996"/>
    <n v="290.23"/>
    <n v="0.49725015847996307"/>
    <s v="Jan-2025"/>
    <s v="Q1-2025"/>
  </r>
  <r>
    <s v="TXN-101557"/>
    <x v="71"/>
    <x v="0"/>
    <s v="N-008"/>
    <x v="2"/>
    <s v="Bluetooth Speaker"/>
    <s v="Member"/>
    <n v="3"/>
    <n v="157.06"/>
    <n v="0.112"/>
    <n v="121.98"/>
    <s v="No"/>
    <n v="418.41"/>
    <n v="52.47"/>
    <n v="0.12540331254033124"/>
    <m/>
    <m/>
  </r>
  <r>
    <s v="TXN-101558"/>
    <x v="578"/>
    <x v="0"/>
    <s v="N-010"/>
    <x v="4"/>
    <s v="Lipstick"/>
    <s v="Non-Member"/>
    <n v="3"/>
    <n v="54.65"/>
    <n v="6.7000000000000004E-2"/>
    <n v="20.92"/>
    <s v="No"/>
    <n v="152.97"/>
    <n v="90.21"/>
    <n v="0.58972347519121393"/>
    <s v="Apr-2024"/>
    <s v="Q2-2024"/>
  </r>
  <r>
    <s v="TXN-101559"/>
    <x v="579"/>
    <x v="3"/>
    <s v="W-003"/>
    <x v="1"/>
    <s v="Winter Jacket"/>
    <s v="Member"/>
    <n v="4"/>
    <n v="66.97"/>
    <n v="7.9000000000000001E-2"/>
    <n v="29.07"/>
    <s v="No"/>
    <n v="246.72"/>
    <n v="130.44"/>
    <n v="0.52869649805447472"/>
    <s v="Nov-2024"/>
    <s v="Q4-2024"/>
  </r>
  <r>
    <s v="TXN-101560"/>
    <x v="267"/>
    <x v="0"/>
    <s v="N-004"/>
    <x v="2"/>
    <s v="Bluetooth Speaker"/>
    <s v="Member"/>
    <n v="5"/>
    <n v="75.67"/>
    <n v="6.6000000000000003E-2"/>
    <n v="54.94"/>
    <s v="No"/>
    <n v="353.38"/>
    <n v="78.680000000000007"/>
    <n v="0.222649838700549"/>
    <s v="Apr-2025"/>
    <s v="Q2-2025"/>
  </r>
  <r>
    <s v="TXN-101561"/>
    <x v="386"/>
    <x v="2"/>
    <s v="Unknown"/>
    <x v="3"/>
    <s v="Ceramic Mug Set"/>
    <s v="Unknown"/>
    <n v="1"/>
    <n v="14.87"/>
    <n v="7.8E-2"/>
    <n v="6.8"/>
    <s v="No"/>
    <n v="13.71"/>
    <n v="6.91"/>
    <n v="0.50401167031363969"/>
    <s v="Sep-2025"/>
    <s v="Q3-2025"/>
  </r>
  <r>
    <s v="TXN-101562"/>
    <x v="430"/>
    <x v="2"/>
    <s v="E-001"/>
    <x v="0"/>
    <s v="Olive Oil 500ml"/>
    <s v="Member"/>
    <n v="1"/>
    <n v="14.89"/>
    <n v="4.1000000000000002E-2"/>
    <n v="8.2899999999999991"/>
    <s v="No"/>
    <n v="14.28"/>
    <n v="5.99"/>
    <n v="0.41946778711484595"/>
    <s v="Jul-2025"/>
    <s v="Q3-2025"/>
  </r>
  <r>
    <s v="TXN-101563"/>
    <x v="296"/>
    <x v="0"/>
    <s v="N-002"/>
    <x v="3"/>
    <s v="Throw Pillow"/>
    <s v="Unknown"/>
    <n v="3"/>
    <n v="50.88"/>
    <n v="0"/>
    <n v="19.62"/>
    <s v="No"/>
    <n v="152.63999999999999"/>
    <n v="93.78"/>
    <n v="0.61438679245283023"/>
    <s v="Oct-2025"/>
    <s v="Q4-2025"/>
  </r>
  <r>
    <s v="TXN-101564"/>
    <x v="572"/>
    <x v="2"/>
    <s v="E-014"/>
    <x v="4"/>
    <s v="Sunscreen SPF50"/>
    <s v="Unknown"/>
    <n v="2"/>
    <n v="11.71"/>
    <n v="6.3E-2"/>
    <n v="7.19"/>
    <s v="No"/>
    <n v="21.94"/>
    <n v="7.56"/>
    <n v="0.34457611668185956"/>
    <s v="Oct-2024"/>
    <s v="Q4-2024"/>
  </r>
  <r>
    <s v="TXN-101565"/>
    <x v="153"/>
    <x v="0"/>
    <s v="N-006"/>
    <x v="3"/>
    <s v="LED Desk Lamp"/>
    <s v="Non-Member"/>
    <n v="4"/>
    <n v="36.799999999999997"/>
    <n v="0"/>
    <n v="20.79"/>
    <s v="No"/>
    <n v="147.19999999999999"/>
    <n v="64.040000000000006"/>
    <n v="0.43505434782608704"/>
    <s v="Mar-2025"/>
    <s v="Q1-2025"/>
  </r>
  <r>
    <s v="TXN-101566"/>
    <x v="568"/>
    <x v="3"/>
    <s v="W-005"/>
    <x v="0"/>
    <s v="Snack Box"/>
    <s v="Member"/>
    <n v="3"/>
    <n v="11.1"/>
    <n v="5.2999999999999999E-2"/>
    <n v="6.59"/>
    <s v="No"/>
    <n v="31.54"/>
    <n v="11.77"/>
    <n v="0.37317691819911225"/>
    <s v="Jul-2024"/>
    <s v="Q3-2024"/>
  </r>
  <r>
    <s v="TXN-101567"/>
    <x v="148"/>
    <x v="0"/>
    <s v="N-002"/>
    <x v="3"/>
    <s v="LED Desk Lamp"/>
    <s v="Member"/>
    <n v="5"/>
    <n v="50.86"/>
    <n v="5.0999999999999997E-2"/>
    <n v="23.76"/>
    <s v="No"/>
    <n v="241.33"/>
    <n v="122.53"/>
    <n v="0.50772800729291834"/>
    <s v="Jul-2025"/>
    <s v="Q3-2025"/>
  </r>
  <r>
    <s v="TXN-101568"/>
    <x v="515"/>
    <x v="2"/>
    <s v="E-004"/>
    <x v="3"/>
    <s v="Storage Bin"/>
    <s v="Member"/>
    <n v="5"/>
    <n v="12.61"/>
    <n v="4.2999999999999997E-2"/>
    <n v="5.79"/>
    <s v="No"/>
    <n v="60.34"/>
    <n v="31.39"/>
    <n v="0.52021876035797143"/>
    <s v="Mar-2024"/>
    <s v="Q1-2024"/>
  </r>
  <r>
    <s v="TXN-101569"/>
    <x v="170"/>
    <x v="0"/>
    <s v="N-002"/>
    <x v="4"/>
    <s v="Shampoo 300ml"/>
    <s v="Non-Member"/>
    <n v="1"/>
    <n v="37.4"/>
    <n v="6.4000000000000001E-2"/>
    <n v="16.82"/>
    <s v="No"/>
    <n v="35.01"/>
    <n v="18.190000000000001"/>
    <n v="0.51956583833190528"/>
    <s v="Jun-2025"/>
    <s v="Q2-2025"/>
  </r>
  <r>
    <s v="TXN-101570"/>
    <x v="572"/>
    <x v="3"/>
    <s v="W-009"/>
    <x v="0"/>
    <s v="Sparkling Water 12pk"/>
    <s v="Non-Member"/>
    <n v="3"/>
    <n v="20.56"/>
    <n v="5.7000000000000002E-2"/>
    <n v="13.18"/>
    <s v="No"/>
    <n v="58.16"/>
    <n v="18.62"/>
    <n v="0.32015130674002756"/>
    <s v="Oct-2024"/>
    <s v="Q4-2024"/>
  </r>
  <r>
    <s v="TXN-101571"/>
    <x v="197"/>
    <x v="3"/>
    <s v="W-006"/>
    <x v="1"/>
    <s v="Casual Dress"/>
    <s v="Member"/>
    <n v="3"/>
    <n v="45.77"/>
    <n v="8.1000000000000003E-2"/>
    <n v="19.98"/>
    <s v="No"/>
    <n v="126.19"/>
    <n v="66.25"/>
    <n v="0.52500198113955143"/>
    <s v="Mar-2025"/>
    <s v="Q1-2025"/>
  </r>
  <r>
    <s v="TXN-101572"/>
    <x v="415"/>
    <x v="2"/>
    <s v="E-004"/>
    <x v="3"/>
    <s v="Throw Pillow"/>
    <s v="Non-Member"/>
    <n v="3"/>
    <n v="65.45"/>
    <n v="4.9000000000000002E-2"/>
    <n v="27.28"/>
    <s v="No"/>
    <n v="186.73"/>
    <n v="104.89"/>
    <n v="0.5617201306699513"/>
    <s v="Aug-2025"/>
    <s v="Q3-2025"/>
  </r>
  <r>
    <s v="TXN-101573"/>
    <x v="340"/>
    <x v="3"/>
    <s v="W-006"/>
    <x v="2"/>
    <s v="Power Bank"/>
    <s v="Non-Member"/>
    <n v="3"/>
    <n v="164.05"/>
    <n v="9.0999999999999998E-2"/>
    <n v="129.13999999999999"/>
    <s v="No"/>
    <n v="447.36"/>
    <n v="59.94"/>
    <n v="0.1339860515021459"/>
    <s v="Oct-2025"/>
    <s v="Q4-2025"/>
  </r>
  <r>
    <s v="TXN-101574"/>
    <x v="394"/>
    <x v="1"/>
    <s v="S-008"/>
    <x v="0"/>
    <s v="Snack Box"/>
    <s v="Member"/>
    <n v="1"/>
    <n v="15.53"/>
    <n v="0"/>
    <n v="10.47"/>
    <s v="No"/>
    <n v="15.53"/>
    <n v="5.0599999999999996"/>
    <n v="0.32582099162910494"/>
    <s v="Sep-2025"/>
    <s v="Q3-2025"/>
  </r>
  <r>
    <s v="TXN-101575"/>
    <x v="186"/>
    <x v="1"/>
    <s v="S-013"/>
    <x v="4"/>
    <s v="Perfume 50ml"/>
    <s v="Non-Member"/>
    <n v="3"/>
    <n v="42.63"/>
    <n v="0.315"/>
    <n v="16.66"/>
    <s v="No"/>
    <n v="87.6"/>
    <n v="37.619999999999997"/>
    <n v="0.42945205479452053"/>
    <s v="Sep-2024"/>
    <s v="Q3-2024"/>
  </r>
  <r>
    <s v="TXN-101576"/>
    <x v="137"/>
    <x v="2"/>
    <s v="E-006"/>
    <x v="2"/>
    <s v="Laptop Stand"/>
    <s v="Non-Member"/>
    <n v="1"/>
    <n v="140.78"/>
    <n v="6.5000000000000002E-2"/>
    <n v="112.27"/>
    <s v="No"/>
    <n v="131.63"/>
    <n v="19.36"/>
    <n v="0.14707893337385095"/>
    <s v="Oct-2025"/>
    <s v="Q4-2025"/>
  </r>
  <r>
    <s v="TXN-101577"/>
    <x v="555"/>
    <x v="1"/>
    <s v="S-015"/>
    <x v="2"/>
    <s v="Laptop Stand"/>
    <s v="Non-Member"/>
    <n v="1"/>
    <n v="58.22"/>
    <n v="0.154"/>
    <n v="40.14"/>
    <s v="Unknown"/>
    <n v="49.25"/>
    <n v="9.11"/>
    <n v="0.18497461928934009"/>
    <s v="Dec-2024"/>
    <s v="Q4-2024"/>
  </r>
  <r>
    <s v="TXN-101578"/>
    <x v="486"/>
    <x v="3"/>
    <s v="W-012"/>
    <x v="2"/>
    <s v="Bluetooth Speaker"/>
    <s v="Member"/>
    <n v="1"/>
    <n v="254.31"/>
    <n v="4.8000000000000001E-2"/>
    <n v="166.21"/>
    <s v="No"/>
    <n v="242.1"/>
    <n v="75.89"/>
    <n v="0.31346551011978524"/>
    <s v="Feb-2025"/>
    <s v="Q1-2025"/>
  </r>
  <r>
    <s v="TXN-101579"/>
    <x v="580"/>
    <x v="0"/>
    <s v="N-003"/>
    <x v="3"/>
    <s v="Storage Bin"/>
    <s v="Member"/>
    <n v="3"/>
    <n v="83.49"/>
    <n v="4.8000000000000001E-2"/>
    <n v="40.549999999999997"/>
    <s v="No"/>
    <n v="238.45"/>
    <n v="116.8"/>
    <n v="0.48983015307192285"/>
    <s v="Mar-2024"/>
    <s v="Q1-2024"/>
  </r>
  <r>
    <s v="TXN-101580"/>
    <x v="468"/>
    <x v="3"/>
    <s v="W-012"/>
    <x v="3"/>
    <s v="LED Desk Lamp"/>
    <s v="Non-Member"/>
    <n v="7"/>
    <n v="19.52"/>
    <n v="0.153"/>
    <n v="9.4600000000000009"/>
    <s v="No"/>
    <n v="115.73"/>
    <n v="49.51"/>
    <n v="0.42780610040611766"/>
    <s v="Jul-2025"/>
    <s v="Q3-2025"/>
  </r>
  <r>
    <s v="TXN-101581"/>
    <x v="189"/>
    <x v="0"/>
    <s v="N-012"/>
    <x v="2"/>
    <s v="Smart Watch"/>
    <s v="Non-Member"/>
    <n v="7"/>
    <n v="286.23"/>
    <n v="0.10199999999999999"/>
    <n v="225.15"/>
    <s v="No"/>
    <n v="1799.24"/>
    <n v="223.19"/>
    <n v="0.12404681976834664"/>
    <s v="Jun-2024"/>
    <s v="Q2-2024"/>
  </r>
  <r>
    <s v="TXN-101582"/>
    <x v="113"/>
    <x v="3"/>
    <s v="W-005"/>
    <x v="0"/>
    <s v="Snack Box"/>
    <s v="Non-Member"/>
    <n v="1"/>
    <n v="19.14"/>
    <n v="2.1000000000000001E-2"/>
    <n v="12.6"/>
    <s v="No"/>
    <n v="18.739999999999998"/>
    <n v="6.14"/>
    <n v="0.32764140875133407"/>
    <s v="May-2025"/>
    <s v="Q2-2025"/>
  </r>
  <r>
    <s v="TXN-101583"/>
    <x v="237"/>
    <x v="0"/>
    <s v="N-003"/>
    <x v="4"/>
    <s v="Perfume 50ml"/>
    <s v="Member"/>
    <n v="2"/>
    <n v="38.840000000000003"/>
    <n v="0.108"/>
    <n v="15.58"/>
    <s v="No"/>
    <n v="69.290000000000006"/>
    <n v="38.130000000000003"/>
    <n v="0.55029585798816572"/>
    <s v="Aug-2025"/>
    <s v="Q3-2025"/>
  </r>
  <r>
    <s v="TXN-101584"/>
    <x v="102"/>
    <x v="2"/>
    <s v="E-008"/>
    <x v="2"/>
    <s v="Power Bank"/>
    <s v="Member"/>
    <n v="3"/>
    <n v="101.81"/>
    <n v="5.2999999999999999E-2"/>
    <n v="77.98"/>
    <s v="No"/>
    <n v="289.24"/>
    <n v="55.3"/>
    <n v="0.19119070667957405"/>
    <s v="Mar-2025"/>
    <s v="Q1-2025"/>
  </r>
  <r>
    <s v="TXN-101585"/>
    <x v="133"/>
    <x v="3"/>
    <s v="W-006"/>
    <x v="2"/>
    <s v="Power Bank"/>
    <s v="Non-Member"/>
    <n v="4"/>
    <n v="271.76"/>
    <n v="0.108"/>
    <n v="118.61"/>
    <s v="No"/>
    <n v="969.64"/>
    <n v="495.2"/>
    <n v="0.51070500391898022"/>
    <s v="Jun-2025"/>
    <s v="Q2-2025"/>
  </r>
  <r>
    <s v="TXN-101586"/>
    <x v="162"/>
    <x v="3"/>
    <s v="W-005"/>
    <x v="1"/>
    <s v="Winter Jacket"/>
    <s v="Member"/>
    <n v="1"/>
    <n v="94.52"/>
    <n v="0.19700000000000001"/>
    <n v="51.33"/>
    <s v="No"/>
    <n v="75.900000000000006"/>
    <n v="24.57"/>
    <n v="0.32371541501976281"/>
    <s v="Aug-2025"/>
    <s v="Q3-2025"/>
  </r>
  <r>
    <s v="TXN-101587"/>
    <x v="545"/>
    <x v="1"/>
    <s v="S-007"/>
    <x v="3"/>
    <s v="Storage Bin"/>
    <s v="Member"/>
    <n v="23"/>
    <n v="35.15"/>
    <n v="0.17299999999999999"/>
    <n v="14.13"/>
    <s v="No"/>
    <n v="668.59"/>
    <n v="343.6"/>
    <n v="0.51391734844972259"/>
    <s v="Dec-2025"/>
    <s v="Q4-2025"/>
  </r>
  <r>
    <s v="TXN-101588"/>
    <x v="103"/>
    <x v="2"/>
    <s v="E-005"/>
    <x v="3"/>
    <s v="Ceramic Mug Set"/>
    <s v="Non-Member"/>
    <n v="3"/>
    <n v="80.83"/>
    <n v="5.2999999999999999E-2"/>
    <n v="31.79"/>
    <s v="No"/>
    <n v="229.64"/>
    <n v="134.27000000000001"/>
    <n v="0.58469778784183946"/>
    <s v="Sep-2025"/>
    <s v="Q3-2025"/>
  </r>
  <r>
    <s v="TXN-101589"/>
    <x v="23"/>
    <x v="0"/>
    <s v="N-015"/>
    <x v="2"/>
    <s v="Smart Watch"/>
    <s v="Non-Member"/>
    <n v="1"/>
    <n v="63.78"/>
    <n v="0.113"/>
    <n v="43.44"/>
    <s v="No"/>
    <n v="56.57"/>
    <n v="13.13"/>
    <n v="0.23210182075304933"/>
    <s v="Jul-2025"/>
    <s v="Q3-2025"/>
  </r>
  <r>
    <s v="TXN-101590"/>
    <x v="176"/>
    <x v="1"/>
    <s v="S-001"/>
    <x v="3"/>
    <s v="Throw Pillow"/>
    <s v="Non-Member"/>
    <n v="2"/>
    <n v="86.79"/>
    <n v="0.29199999999999998"/>
    <n v="37.4"/>
    <s v="No"/>
    <n v="122.89"/>
    <n v="48.09"/>
    <n v="0.39132557571812193"/>
    <s v="Oct-2025"/>
    <s v="Q4-2025"/>
  </r>
  <r>
    <s v="TXN-101591"/>
    <x v="360"/>
    <x v="0"/>
    <s v="N-008"/>
    <x v="4"/>
    <s v="Face Moisturizer"/>
    <s v="Non-Member"/>
    <n v="12"/>
    <n v="27.22"/>
    <n v="0"/>
    <n v="9.32"/>
    <s v="No"/>
    <n v="326.64"/>
    <n v="214.8"/>
    <n v="0.65760470242468783"/>
    <s v="Aug-2024"/>
    <s v="Q3-2024"/>
  </r>
  <r>
    <s v="TXN-101592"/>
    <x v="320"/>
    <x v="3"/>
    <s v="W-012"/>
    <x v="3"/>
    <s v="Ceramic Mug Set"/>
    <s v="Member"/>
    <n v="8"/>
    <n v="76.48"/>
    <n v="6.3E-2"/>
    <n v="30.15"/>
    <s v="No"/>
    <n v="573.29"/>
    <n v="332.09"/>
    <n v="0.57927052626070574"/>
    <s v="Apr-2025"/>
    <s v="Q2-2025"/>
  </r>
  <r>
    <s v="TXN-101593"/>
    <x v="414"/>
    <x v="0"/>
    <s v="N-008"/>
    <x v="4"/>
    <s v="Sunscreen SPF50"/>
    <s v="Non-Member"/>
    <n v="2"/>
    <n v="21.68"/>
    <n v="0.11"/>
    <n v="9.32"/>
    <s v="No"/>
    <n v="38.590000000000003"/>
    <n v="19.95"/>
    <n v="0.51697330914744744"/>
    <s v="Jun-2025"/>
    <s v="Q2-2025"/>
  </r>
  <r>
    <s v="TXN-101594"/>
    <x v="141"/>
    <x v="0"/>
    <s v="N-006"/>
    <x v="0"/>
    <s v="Snack Box"/>
    <s v="Unknown"/>
    <n v="8"/>
    <n v="10.199999999999999"/>
    <n v="7.0000000000000001E-3"/>
    <n v="6.39"/>
    <s v="No"/>
    <n v="81.03"/>
    <n v="29.91"/>
    <n v="0.36912254720473897"/>
    <s v="Nov-2025"/>
    <s v="Q4-2025"/>
  </r>
  <r>
    <s v="TXN-101595"/>
    <x v="581"/>
    <x v="0"/>
    <s v="N-012"/>
    <x v="0"/>
    <s v="Organic Coffee 12oz"/>
    <s v="Member"/>
    <n v="3"/>
    <n v="23.51"/>
    <n v="0.14799999999999999"/>
    <n v="15.73"/>
    <s v="No"/>
    <n v="60.09"/>
    <n v="12.9"/>
    <n v="0.21467798302546179"/>
    <s v="Nov-2025"/>
    <s v="Q4-2025"/>
  </r>
  <r>
    <s v="TXN-101596"/>
    <x v="542"/>
    <x v="0"/>
    <s v="Unknown"/>
    <x v="0"/>
    <s v="Snack Box"/>
    <s v="Non-Member"/>
    <n v="5"/>
    <n v="11.28"/>
    <n v="0"/>
    <n v="7.8"/>
    <s v="No"/>
    <n v="56.4"/>
    <n v="17.399999999999999"/>
    <n v="0.30851063829787234"/>
    <s v="Nov-2024"/>
    <s v="Q4-2024"/>
  </r>
  <r>
    <s v="TXN-101597"/>
    <x v="483"/>
    <x v="2"/>
    <s v="E-008"/>
    <x v="2"/>
    <s v="Wireless Earbuds"/>
    <s v="Member"/>
    <n v="1"/>
    <n v="226.73"/>
    <n v="0"/>
    <n v="156.99"/>
    <s v="Yes"/>
    <n v="226.73"/>
    <n v="69.739999999999995"/>
    <n v="0.3075905261765095"/>
    <s v="Apr-2025"/>
    <s v="Q2-2025"/>
  </r>
  <r>
    <s v="TXN-101598"/>
    <x v="582"/>
    <x v="0"/>
    <s v="N-009"/>
    <x v="4"/>
    <s v="Shampoo 300ml"/>
    <s v="Non-Member"/>
    <n v="1"/>
    <n v="8.17"/>
    <n v="4.0000000000000001E-3"/>
    <n v="2.5299999999999998"/>
    <s v="No"/>
    <n v="8.14"/>
    <n v="5.61"/>
    <n v="0.68918918918918914"/>
    <s v="Mar-2024"/>
    <s v="Q1-2024"/>
  </r>
  <r>
    <s v="TXN-101599"/>
    <x v="12"/>
    <x v="1"/>
    <s v="S-012"/>
    <x v="2"/>
    <s v="Laptop Stand"/>
    <s v="Non-Member"/>
    <n v="8"/>
    <n v="214.19"/>
    <n v="0.22700000000000001"/>
    <n v="158.93"/>
    <s v="No"/>
    <n v="1324.55"/>
    <n v="53.11"/>
    <n v="4.0096636593560081E-2"/>
    <s v="Jan-2025"/>
    <s v="Q1-2025"/>
  </r>
  <r>
    <s v="TXN-101600"/>
    <x v="179"/>
    <x v="1"/>
    <s v="S-011"/>
    <x v="1"/>
    <s v="Casual Dress"/>
    <s v="Member"/>
    <n v="1"/>
    <n v="83.98"/>
    <n v="0.16600000000000001"/>
    <n v="35.86"/>
    <s v="No"/>
    <n v="70.040000000000006"/>
    <n v="34.18"/>
    <n v="0.48800685322672754"/>
    <s v="Apr-2025"/>
    <s v="Q2-2025"/>
  </r>
  <r>
    <s v="TXN-101601"/>
    <x v="466"/>
    <x v="1"/>
    <s v="S-015"/>
    <x v="1"/>
    <s v="Running Shoes"/>
    <s v="Non-Member"/>
    <n v="3"/>
    <n v="66.47"/>
    <n v="0.23100000000000001"/>
    <n v="32.869999999999997"/>
    <s v="No"/>
    <n v="153.35"/>
    <n v="54.74"/>
    <n v="0.35696119986957942"/>
    <s v="Jun-2025"/>
    <s v="Q2-2025"/>
  </r>
  <r>
    <s v="TXN-101602"/>
    <x v="215"/>
    <x v="3"/>
    <s v="W-005"/>
    <x v="2"/>
    <s v="Bluetooth Speaker"/>
    <s v="Non-Member"/>
    <n v="3"/>
    <n v="289.8"/>
    <n v="0.13700000000000001"/>
    <n v="227.35"/>
    <s v="No"/>
    <n v="750.29"/>
    <n v="68.239999999999995"/>
    <n v="9.0951498753815183E-2"/>
    <s v="Mar-2025"/>
    <s v="Q1-2025"/>
  </r>
  <r>
    <s v="TXN-101603"/>
    <x v="378"/>
    <x v="3"/>
    <s v="W-008"/>
    <x v="1"/>
    <s v="Running Shoes"/>
    <s v="Member"/>
    <n v="7"/>
    <n v="27.16"/>
    <n v="0.125"/>
    <n v="12.76"/>
    <s v="No"/>
    <n v="166.36"/>
    <n v="77.040000000000006"/>
    <n v="0.46309208944457803"/>
    <s v="Sep-2024"/>
    <s v="Q3-2024"/>
  </r>
  <r>
    <s v="TXN-101604"/>
    <x v="125"/>
    <x v="0"/>
    <s v="N-006"/>
    <x v="0"/>
    <s v="Snack Box"/>
    <s v="Member"/>
    <n v="1"/>
    <n v="13.64"/>
    <n v="1.4E-2"/>
    <n v="9.15"/>
    <s v="No"/>
    <n v="13.45"/>
    <n v="4.3"/>
    <n v="0.3197026022304833"/>
    <s v="Dec-2024"/>
    <s v="Q4-2024"/>
  </r>
  <r>
    <s v="TXN-101605"/>
    <x v="486"/>
    <x v="3"/>
    <s v="W-011"/>
    <x v="1"/>
    <s v="Winter Jacket"/>
    <s v="Non-Member"/>
    <n v="4"/>
    <n v="43.13"/>
    <n v="1.2999999999999999E-2"/>
    <n v="18.64"/>
    <s v="No"/>
    <n v="170.28"/>
    <n v="95.72"/>
    <n v="0.5621329574817947"/>
    <s v="Feb-2025"/>
    <s v="Q1-2025"/>
  </r>
  <r>
    <s v="TXN-101606"/>
    <x v="66"/>
    <x v="3"/>
    <s v="W-001"/>
    <x v="3"/>
    <s v="LED Desk Lamp"/>
    <s v="Member"/>
    <n v="3"/>
    <n v="30.93"/>
    <n v="0.107"/>
    <n v="12.3"/>
    <s v="No"/>
    <n v="82.86"/>
    <n v="45.96"/>
    <n v="0.55467052860246202"/>
    <s v="Oct-2024"/>
    <s v="Q4-2024"/>
  </r>
  <r>
    <s v="TXN-101607"/>
    <x v="463"/>
    <x v="3"/>
    <s v="W-007"/>
    <x v="1"/>
    <s v="Men's T-Shirt"/>
    <s v="Member"/>
    <n v="1"/>
    <n v="43.17"/>
    <n v="6.9000000000000006E-2"/>
    <n v="21.98"/>
    <s v="No"/>
    <n v="40.19"/>
    <n v="18.21"/>
    <n v="0.45309778551878582"/>
    <s v="Aug-2025"/>
    <s v="Q3-2025"/>
  </r>
  <r>
    <s v="TXN-101608"/>
    <x v="33"/>
    <x v="0"/>
    <s v="N-005"/>
    <x v="1"/>
    <s v="Women's Jeans"/>
    <s v="Member"/>
    <n v="2"/>
    <n v="75.11"/>
    <n v="0.08"/>
    <n v="31.92"/>
    <s v="No"/>
    <n v="138.19999999999999"/>
    <n v="74.36"/>
    <n v="0.53806078147612157"/>
    <s v="Oct-2025"/>
    <s v="Q4-2025"/>
  </r>
  <r>
    <s v="TXN-101609"/>
    <x v="286"/>
    <x v="0"/>
    <s v="N-010"/>
    <x v="3"/>
    <s v="Ceramic Mug Set"/>
    <s v="Non-Member"/>
    <n v="4"/>
    <n v="58.4"/>
    <n v="6.0999999999999999E-2"/>
    <n v="20.61"/>
    <s v="No"/>
    <n v="219.35"/>
    <n v="136.91"/>
    <n v="0.62416229769774334"/>
    <s v="Jul-2025"/>
    <s v="Q3-2025"/>
  </r>
  <r>
    <s v="TXN-101610"/>
    <x v="583"/>
    <x v="3"/>
    <s v="W-002"/>
    <x v="0"/>
    <s v="Olive Oil 500ml"/>
    <s v="Non-Member"/>
    <n v="6"/>
    <n v="23.07"/>
    <n v="0.23300000000000001"/>
    <n v="15.34"/>
    <s v="No"/>
    <n v="106.17"/>
    <n v="14.13"/>
    <n v="0.13308844306301215"/>
    <s v="Aug-2025"/>
    <s v="Q3-2025"/>
  </r>
  <r>
    <s v="TXN-101611"/>
    <x v="584"/>
    <x v="0"/>
    <s v="N-009"/>
    <x v="2"/>
    <s v="Power Bank"/>
    <s v="Non-Member"/>
    <n v="20"/>
    <n v="68.17"/>
    <n v="8.5999999999999993E-2"/>
    <n v="49.79"/>
    <s v="No"/>
    <n v="1246.1500000000001"/>
    <n v="250.35"/>
    <n v="0.20089876820607469"/>
    <s v="Nov-2024"/>
    <s v="Q4-2024"/>
  </r>
  <r>
    <s v="TXN-101612"/>
    <x v="329"/>
    <x v="1"/>
    <s v="S-005"/>
    <x v="4"/>
    <s v="Lipstick"/>
    <s v="Non-Member"/>
    <n v="2"/>
    <n v="25.24"/>
    <n v="0.2"/>
    <n v="8.39"/>
    <s v="Yes"/>
    <n v="40.380000000000003"/>
    <n v="23.6"/>
    <n v="0.58444774640911346"/>
    <s v="Aug-2024"/>
    <s v="Q3-2024"/>
  </r>
  <r>
    <s v="TXN-101613"/>
    <x v="141"/>
    <x v="0"/>
    <s v="N-001"/>
    <x v="4"/>
    <s v="Perfume 50ml"/>
    <s v="Member"/>
    <n v="4"/>
    <n v="28.69"/>
    <n v="5.5E-2"/>
    <n v="10.69"/>
    <s v="No"/>
    <n v="108.45"/>
    <n v="65.69"/>
    <n v="0.60571692023974177"/>
    <s v="Nov-2025"/>
    <s v="Q4-2025"/>
  </r>
  <r>
    <s v="TXN-101614"/>
    <x v="290"/>
    <x v="2"/>
    <s v="E-001"/>
    <x v="2"/>
    <s v="Wireless Earbuds"/>
    <s v="Non-Member"/>
    <n v="3"/>
    <n v="34.29"/>
    <n v="0"/>
    <n v="25.85"/>
    <s v="No"/>
    <n v="102.87"/>
    <n v="25.32"/>
    <n v="0.24613589967920677"/>
    <s v="Apr-2025"/>
    <s v="Q2-2025"/>
  </r>
  <r>
    <s v="TXN-101615"/>
    <x v="269"/>
    <x v="3"/>
    <s v="W-011"/>
    <x v="1"/>
    <s v="Winter Jacket"/>
    <s v="Member"/>
    <n v="1"/>
    <n v="105.51"/>
    <n v="0"/>
    <n v="43.42"/>
    <s v="No"/>
    <n v="105.51"/>
    <n v="62.09"/>
    <n v="0.58847502606388025"/>
    <s v="Aug-2025"/>
    <s v="Q3-2025"/>
  </r>
  <r>
    <s v="TXN-101616"/>
    <x v="493"/>
    <x v="3"/>
    <s v="W-001"/>
    <x v="2"/>
    <s v="Power Bank"/>
    <s v="Non-Member"/>
    <n v="9"/>
    <n v="191.34"/>
    <n v="0.19"/>
    <n v="128.72999999999999"/>
    <s v="Unknown"/>
    <n v="1394.87"/>
    <n v="236.3"/>
    <n v="0.16940646798626396"/>
    <s v="Aug-2024"/>
    <s v="Q3-2024"/>
  </r>
  <r>
    <s v="TXN-101617"/>
    <x v="444"/>
    <x v="3"/>
    <s v="W-004"/>
    <x v="4"/>
    <s v="Lipstick"/>
    <s v="Non-Member"/>
    <n v="8"/>
    <n v="48.81"/>
    <n v="4.8000000000000001E-2"/>
    <n v="17.760000000000002"/>
    <s v="No"/>
    <n v="371.74"/>
    <n v="229.66"/>
    <n v="0.61779738526927419"/>
    <s v="Jul-2024"/>
    <s v="Q3-2024"/>
  </r>
  <r>
    <s v="TXN-101618"/>
    <x v="224"/>
    <x v="2"/>
    <s v="E-005"/>
    <x v="3"/>
    <s v="Throw Pillow"/>
    <s v="Member"/>
    <n v="1"/>
    <n v="31.14"/>
    <n v="0.10299999999999999"/>
    <n v="13.96"/>
    <s v="No"/>
    <n v="27.93"/>
    <n v="13.97"/>
    <n v="0.50017901897601147"/>
    <s v="Jan-2025"/>
    <s v="Q1-2025"/>
  </r>
  <r>
    <s v="TXN-101619"/>
    <x v="239"/>
    <x v="2"/>
    <s v="E-007"/>
    <x v="2"/>
    <s v="Laptop Stand"/>
    <s v="Non-Member"/>
    <n v="3"/>
    <n v="179.27"/>
    <n v="0"/>
    <n v="129.52000000000001"/>
    <s v="No"/>
    <n v="537.80999999999995"/>
    <n v="149.25"/>
    <n v="0.27751436380878008"/>
    <s v="Aug-2024"/>
    <s v="Q3-2024"/>
  </r>
  <r>
    <s v="TXN-101620"/>
    <x v="236"/>
    <x v="1"/>
    <s v="S-007"/>
    <x v="2"/>
    <s v="Laptop Stand"/>
    <s v="Non-Member"/>
    <n v="7"/>
    <n v="225.08"/>
    <n v="0.21199999999999999"/>
    <n v="178.43"/>
    <s v="No"/>
    <n v="1241.54"/>
    <n v="-7.47"/>
    <n v="-6.0167211688709182E-3"/>
    <s v="Jun-2025"/>
    <s v="Q2-2025"/>
  </r>
  <r>
    <s v="TXN-101621"/>
    <x v="360"/>
    <x v="0"/>
    <s v="N-008"/>
    <x v="1"/>
    <s v="Men's T-Shirt"/>
    <s v="Member"/>
    <n v="2"/>
    <n v="56.72"/>
    <n v="0.09"/>
    <n v="24.66"/>
    <s v="No"/>
    <n v="103.23"/>
    <n v="53.91"/>
    <n v="0.52223190932868346"/>
    <s v="Aug-2024"/>
    <s v="Q3-2024"/>
  </r>
  <r>
    <s v="TXN-101622"/>
    <x v="226"/>
    <x v="0"/>
    <s v="N-011"/>
    <x v="1"/>
    <s v="Women's Jeans"/>
    <s v="Member"/>
    <n v="3"/>
    <n v="100.02"/>
    <n v="0.11700000000000001"/>
    <n v="54.65"/>
    <s v="No"/>
    <n v="264.95"/>
    <n v="101"/>
    <n v="0.38120400075485944"/>
    <s v="Jun-2024"/>
    <s v="Q2-2024"/>
  </r>
  <r>
    <s v="TXN-101623"/>
    <x v="53"/>
    <x v="1"/>
    <s v="S-004"/>
    <x v="4"/>
    <s v="Sunscreen SPF50"/>
    <s v="Member"/>
    <n v="8"/>
    <n v="38.86"/>
    <n v="0.29099999999999998"/>
    <n v="12.15"/>
    <s v="No"/>
    <n v="220.41"/>
    <n v="123.21"/>
    <n v="0.5590036749693752"/>
    <s v="Aug-2025"/>
    <s v="Q3-2025"/>
  </r>
  <r>
    <s v="TXN-101624"/>
    <x v="247"/>
    <x v="3"/>
    <s v="W-009"/>
    <x v="0"/>
    <s v="Sparkling Water 12pk"/>
    <s v="Member"/>
    <n v="3"/>
    <n v="19.73"/>
    <n v="8.2000000000000003E-2"/>
    <n v="11.03"/>
    <s v="No"/>
    <n v="54.34"/>
    <n v="21.25"/>
    <n v="0.39105631210894365"/>
    <s v="Aug-2024"/>
    <s v="Q3-2024"/>
  </r>
  <r>
    <s v="TXN-101625"/>
    <x v="172"/>
    <x v="3"/>
    <s v="W-005"/>
    <x v="0"/>
    <s v="Snack Box"/>
    <s v="Non-Member"/>
    <n v="2"/>
    <n v="3.8"/>
    <n v="7.8E-2"/>
    <n v="2.48"/>
    <s v="No"/>
    <n v="7.01"/>
    <n v="2.0499999999999998"/>
    <n v="0.29243937232524964"/>
    <s v="Oct-2024"/>
    <s v="Q4-2024"/>
  </r>
  <r>
    <s v="TXN-101626"/>
    <x v="252"/>
    <x v="0"/>
    <s v="N-005"/>
    <x v="0"/>
    <s v="Sparkling Water 12pk"/>
    <s v="Member"/>
    <n v="1"/>
    <n v="20.48"/>
    <n v="9.6000000000000002E-2"/>
    <n v="12.94"/>
    <s v="No"/>
    <n v="18.510000000000002"/>
    <n v="5.57"/>
    <n v="0.3009184224743382"/>
    <s v="Mar-2025"/>
    <s v="Q1-2025"/>
  </r>
  <r>
    <s v="TXN-101627"/>
    <x v="5"/>
    <x v="1"/>
    <s v="S-006"/>
    <x v="1"/>
    <s v="Running Shoes"/>
    <s v="Member"/>
    <n v="2"/>
    <n v="105.16"/>
    <n v="0.222"/>
    <n v="57.72"/>
    <s v="Yes"/>
    <n v="163.63"/>
    <n v="48.19"/>
    <n v="0.29450589745156758"/>
    <s v="Nov-2025"/>
    <s v="Q4-2025"/>
  </r>
  <r>
    <s v="TXN-101628"/>
    <x v="251"/>
    <x v="0"/>
    <s v="N-007"/>
    <x v="0"/>
    <s v="Granola Pack"/>
    <s v="Member"/>
    <n v="2"/>
    <n v="3.3"/>
    <n v="5.6000000000000001E-2"/>
    <n v="2.0699999999999998"/>
    <s v="No"/>
    <n v="6.23"/>
    <n v="2.09"/>
    <n v="0.33547351524879609"/>
    <s v="Nov-2025"/>
    <s v="Q4-2025"/>
  </r>
  <r>
    <s v="TXN-101629"/>
    <x v="585"/>
    <x v="1"/>
    <s v="S-008"/>
    <x v="4"/>
    <s v="Face Moisturizer"/>
    <s v="Member"/>
    <n v="1"/>
    <n v="10.029999999999999"/>
    <n v="0.39"/>
    <n v="3.65"/>
    <s v="No"/>
    <n v="6.12"/>
    <n v="2.4700000000000002"/>
    <n v="0.40359477124183007"/>
    <s v="Oct-2025"/>
    <s v="Q4-2025"/>
  </r>
  <r>
    <s v="TXN-101630"/>
    <x v="538"/>
    <x v="3"/>
    <s v="W-003"/>
    <x v="0"/>
    <s v="Sparkling Water 12pk"/>
    <s v="Member"/>
    <n v="3"/>
    <n v="12.2"/>
    <n v="5.7000000000000002E-2"/>
    <n v="6.73"/>
    <s v="No"/>
    <n v="34.51"/>
    <n v="14.32"/>
    <n v="0.41495218777166043"/>
    <s v="May-2024"/>
    <s v="Q2-2024"/>
  </r>
  <r>
    <s v="TXN-101631"/>
    <x v="430"/>
    <x v="2"/>
    <s v="E-012"/>
    <x v="4"/>
    <s v="Lipstick"/>
    <s v="Member"/>
    <n v="10"/>
    <n v="35.17"/>
    <n v="0"/>
    <n v="13.8"/>
    <s v="No"/>
    <n v="351.7"/>
    <n v="213.7"/>
    <n v="0.60762013079328969"/>
    <s v="Jul-2025"/>
    <s v="Q3-2025"/>
  </r>
  <r>
    <s v="TXN-101632"/>
    <x v="319"/>
    <x v="1"/>
    <s v="S-003"/>
    <x v="1"/>
    <s v="Women's Jeans"/>
    <s v="Member"/>
    <n v="4"/>
    <n v="99.3"/>
    <n v="0.29799999999999999"/>
    <n v="53.9"/>
    <s v="No"/>
    <n v="278.83"/>
    <n v="63.23"/>
    <n v="0.22676899903166806"/>
    <s v="Apr-2025"/>
    <s v="Q2-2025"/>
  </r>
  <r>
    <s v="TXN-101633"/>
    <x v="69"/>
    <x v="2"/>
    <s v="E-008"/>
    <x v="3"/>
    <s v="LED Desk Lamp"/>
    <s v="Member"/>
    <n v="1"/>
    <n v="67.61"/>
    <n v="0.10199999999999999"/>
    <n v="32.31"/>
    <s v="No"/>
    <n v="60.71"/>
    <n v="28.4"/>
    <n v="0.46779772689836929"/>
    <s v="Dec-2024"/>
    <s v="Q4-2024"/>
  </r>
  <r>
    <s v="TXN-101634"/>
    <x v="397"/>
    <x v="3"/>
    <s v="W-001"/>
    <x v="1"/>
    <s v="Women's Jeans"/>
    <s v="Non-Member"/>
    <n v="1"/>
    <n v="30.79"/>
    <n v="3.4000000000000002E-2"/>
    <n v="12.63"/>
    <s v="No"/>
    <n v="29.74"/>
    <n v="17.11"/>
    <n v="0.57531943510423678"/>
    <s v="Aug-2025"/>
    <s v="Q3-2025"/>
  </r>
  <r>
    <s v="TXN-101635"/>
    <x v="272"/>
    <x v="2"/>
    <s v="E-012"/>
    <x v="2"/>
    <s v="Bluetooth Speaker"/>
    <s v="Member"/>
    <n v="1"/>
    <n v="172.88"/>
    <n v="8.1000000000000003E-2"/>
    <n v="120.96"/>
    <s v="No"/>
    <n v="158.88"/>
    <n v="37.92"/>
    <n v="0.23867069486404835"/>
    <s v="Oct-2024"/>
    <s v="Q4-2024"/>
  </r>
  <r>
    <s v="TXN-101636"/>
    <x v="416"/>
    <x v="3"/>
    <s v="W-010"/>
    <x v="2"/>
    <s v="Smart Watch"/>
    <s v="Member"/>
    <n v="5"/>
    <n v="199.99"/>
    <n v="0"/>
    <n v="156.49"/>
    <s v="No"/>
    <n v="999.95"/>
    <n v="217.5"/>
    <n v="0.21751087554377718"/>
    <s v="Jul-2025"/>
    <s v="Q3-2025"/>
  </r>
  <r>
    <s v="TXN-101637"/>
    <x v="491"/>
    <x v="0"/>
    <s v="N-015"/>
    <x v="2"/>
    <s v="Smart Watch"/>
    <s v="Non-Member"/>
    <n v="1"/>
    <n v="250.71"/>
    <n v="9.5000000000000001E-2"/>
    <n v="195.61"/>
    <s v="No"/>
    <n v="226.89"/>
    <n v="31.28"/>
    <n v="0.13786416325091455"/>
    <s v="Jul-2025"/>
    <s v="Q3-2025"/>
  </r>
  <r>
    <s v="TXN-101638"/>
    <x v="82"/>
    <x v="2"/>
    <s v="E-006"/>
    <x v="3"/>
    <s v="Bath Towel Set"/>
    <s v="Non-Member"/>
    <n v="7"/>
    <n v="84.74"/>
    <n v="0.106"/>
    <n v="36.79"/>
    <s v="No"/>
    <n v="530.29999999999995"/>
    <n v="272.77"/>
    <n v="0.51436922496699977"/>
    <s v="Aug-2025"/>
    <s v="Q3-2025"/>
  </r>
  <r>
    <s v="TXN-101639"/>
    <x v="123"/>
    <x v="1"/>
    <s v="S-002"/>
    <x v="3"/>
    <s v="Throw Pillow"/>
    <s v="Member"/>
    <n v="10"/>
    <n v="68.45"/>
    <n v="0.251"/>
    <n v="26.83"/>
    <s v="Yes"/>
    <n v="512.69000000000005"/>
    <n v="244.39"/>
    <n v="0.4766818155220503"/>
    <s v="Jun-2025"/>
    <s v="Q2-2025"/>
  </r>
  <r>
    <s v="TXN-101640"/>
    <x v="387"/>
    <x v="0"/>
    <s v="N-003"/>
    <x v="0"/>
    <s v="Sparkling Water 12pk"/>
    <s v="Non-Member"/>
    <n v="1"/>
    <n v="17.190000000000001"/>
    <n v="0.187"/>
    <n v="10.44"/>
    <s v="No"/>
    <n v="13.98"/>
    <n v="3.54"/>
    <n v="0.25321888412017168"/>
    <s v="Aug-2025"/>
    <s v="Q3-2025"/>
  </r>
  <r>
    <s v="TXN-101641"/>
    <x v="150"/>
    <x v="2"/>
    <s v="Unknown"/>
    <x v="0"/>
    <s v="Sparkling Water 12pk"/>
    <s v="Member"/>
    <n v="1"/>
    <n v="17.71"/>
    <n v="5.3999999999999999E-2"/>
    <n v="11"/>
    <s v="No"/>
    <n v="16.75"/>
    <n v="5.75"/>
    <n v="0.34328358208955223"/>
    <s v="Jun-2025"/>
    <s v="Q2-2025"/>
  </r>
  <r>
    <s v="TXN-101642"/>
    <x v="314"/>
    <x v="1"/>
    <s v="S-004"/>
    <x v="2"/>
    <s v="Power Bank"/>
    <s v="Member"/>
    <n v="3"/>
    <n v="70.33"/>
    <n v="0.31"/>
    <n v="54.94"/>
    <s v="Yes"/>
    <n v="145.58000000000001"/>
    <n v="-19.239999999999998"/>
    <n v="-0.13216101112790216"/>
    <s v="Dec-2024"/>
    <s v="Q4-2024"/>
  </r>
  <r>
    <s v="TXN-101643"/>
    <x v="586"/>
    <x v="0"/>
    <s v="N-003"/>
    <x v="3"/>
    <s v="Bath Towel Set"/>
    <s v="Non-Member"/>
    <n v="2"/>
    <n v="47.74"/>
    <n v="0.13100000000000001"/>
    <n v="18.88"/>
    <s v="No"/>
    <n v="82.97"/>
    <n v="45.21"/>
    <n v="0.54489574545016273"/>
    <s v="Nov-2024"/>
    <s v="Q4-2024"/>
  </r>
  <r>
    <s v="TXN-101644"/>
    <x v="392"/>
    <x v="1"/>
    <s v="S-009"/>
    <x v="1"/>
    <s v="Running Shoes"/>
    <s v="Non-Member"/>
    <n v="3"/>
    <n v="89.16"/>
    <n v="4.4999999999999998E-2"/>
    <n v="40.409999999999997"/>
    <s v="No"/>
    <n v="255.44"/>
    <n v="134.21"/>
    <n v="0.52540714062010652"/>
    <s v="Oct-2024"/>
    <s v="Q4-2024"/>
  </r>
  <r>
    <s v="TXN-101645"/>
    <x v="71"/>
    <x v="2"/>
    <s v="E-009"/>
    <x v="2"/>
    <s v="Power Bank"/>
    <s v="Non-Member"/>
    <n v="4"/>
    <n v="256.60000000000002"/>
    <n v="5.3999999999999999E-2"/>
    <n v="203.56"/>
    <s v="No"/>
    <n v="970.97"/>
    <n v="156.72999999999999"/>
    <n v="0.1614159036839449"/>
    <m/>
    <m/>
  </r>
  <r>
    <s v="TXN-101646"/>
    <x v="338"/>
    <x v="2"/>
    <s v="E-012"/>
    <x v="2"/>
    <s v="Laptop Stand"/>
    <s v="Non-Member"/>
    <n v="4"/>
    <n v="179.13"/>
    <n v="5.3999999999999999E-2"/>
    <n v="129.6"/>
    <s v="No"/>
    <n v="677.83"/>
    <n v="159.43"/>
    <n v="0.23520646769839046"/>
    <s v="Jul-2024"/>
    <s v="Q3-2024"/>
  </r>
  <r>
    <s v="TXN-101647"/>
    <x v="27"/>
    <x v="0"/>
    <s v="N-009"/>
    <x v="4"/>
    <s v="Lipstick"/>
    <s v="Non-Member"/>
    <n v="1"/>
    <n v="53.04"/>
    <n v="5.0999999999999997E-2"/>
    <n v="22.72"/>
    <s v="No"/>
    <n v="50.33"/>
    <n v="27.61"/>
    <n v="0.54857937611762364"/>
    <s v="Nov-2024"/>
    <s v="Q4-2024"/>
  </r>
  <r>
    <s v="TXN-101648"/>
    <x v="421"/>
    <x v="2"/>
    <s v="E-012"/>
    <x v="3"/>
    <s v="Storage Bin"/>
    <s v="Non-Member"/>
    <n v="2"/>
    <n v="54.78"/>
    <n v="0.16400000000000001"/>
    <n v="27.37"/>
    <s v="No"/>
    <n v="91.59"/>
    <n v="36.85"/>
    <n v="0.40233649961786222"/>
    <s v="Mar-2024"/>
    <s v="Q1-2024"/>
  </r>
  <r>
    <s v="TXN-101649"/>
    <x v="587"/>
    <x v="3"/>
    <s v="W-006"/>
    <x v="1"/>
    <s v="Men's T-Shirt"/>
    <s v="Member"/>
    <n v="5"/>
    <n v="64.260000000000005"/>
    <n v="0.106"/>
    <n v="16.149999999999999"/>
    <s v="No"/>
    <n v="287.24"/>
    <n v="206.49"/>
    <n v="0.71887620108619965"/>
    <s v="Feb-2024"/>
    <s v="Q1-2024"/>
  </r>
  <r>
    <s v="TXN-101650"/>
    <x v="206"/>
    <x v="2"/>
    <s v="E-006"/>
    <x v="2"/>
    <s v="Smart Watch"/>
    <s v="Member"/>
    <n v="3"/>
    <n v="276.85000000000002"/>
    <n v="2E-3"/>
    <n v="200.83"/>
    <s v="No"/>
    <n v="828.89"/>
    <n v="226.4"/>
    <n v="0.27313636308798517"/>
    <s v="Jun-2025"/>
    <s v="Q2-2025"/>
  </r>
  <r>
    <s v="TXN-101651"/>
    <x v="514"/>
    <x v="2"/>
    <s v="E-001"/>
    <x v="0"/>
    <s v="Granola Pack"/>
    <s v="Non-Member"/>
    <n v="1"/>
    <n v="11.76"/>
    <n v="3.6999999999999998E-2"/>
    <n v="8.2200000000000006"/>
    <s v="Yes"/>
    <n v="11.32"/>
    <n v="3.1"/>
    <n v="0.27385159010600707"/>
    <s v="Feb-2025"/>
    <s v="Q1-2025"/>
  </r>
  <r>
    <s v="TXN-101652"/>
    <x v="213"/>
    <x v="2"/>
    <s v="E-011"/>
    <x v="2"/>
    <s v="Power Bank"/>
    <s v="Non-Member"/>
    <n v="1"/>
    <n v="251.41"/>
    <n v="6.8000000000000005E-2"/>
    <n v="195.97"/>
    <s v="No"/>
    <n v="234.31"/>
    <n v="38.340000000000003"/>
    <n v="0.16362937988135379"/>
    <s v="Feb-2025"/>
    <s v="Q1-2025"/>
  </r>
  <r>
    <s v="TXN-101653"/>
    <x v="162"/>
    <x v="3"/>
    <s v="W-008"/>
    <x v="2"/>
    <s v="Power Bank"/>
    <s v="Member"/>
    <n v="3"/>
    <n v="247.04"/>
    <n v="9.1999999999999998E-2"/>
    <n v="161.99"/>
    <s v="Unknown"/>
    <n v="672.94"/>
    <n v="186.97"/>
    <n v="0.27784052070021098"/>
    <s v="Aug-2025"/>
    <s v="Q3-2025"/>
  </r>
  <r>
    <s v="TXN-101654"/>
    <x v="135"/>
    <x v="1"/>
    <s v="S-012"/>
    <x v="0"/>
    <s v="Snack Box"/>
    <s v="Member"/>
    <n v="1"/>
    <n v="4.82"/>
    <n v="0.1"/>
    <n v="3.25"/>
    <s v="Yes"/>
    <n v="4.34"/>
    <n v="1.0900000000000001"/>
    <n v="0.25115207373271892"/>
    <s v="Oct-2025"/>
    <s v="Q4-2025"/>
  </r>
  <r>
    <s v="TXN-101655"/>
    <x v="153"/>
    <x v="3"/>
    <s v="W-011"/>
    <x v="0"/>
    <s v="Olive Oil 500ml"/>
    <s v="Non-Member"/>
    <n v="7"/>
    <n v="5.14"/>
    <n v="0.191"/>
    <n v="3.25"/>
    <s v="No"/>
    <n v="29.11"/>
    <n v="6.36"/>
    <n v="0.21848162143593269"/>
    <s v="Mar-2025"/>
    <s v="Q1-2025"/>
  </r>
  <r>
    <s v="TXN-101656"/>
    <x v="64"/>
    <x v="1"/>
    <s v="S-011"/>
    <x v="0"/>
    <s v="Organic Coffee 12oz"/>
    <s v="Non-Member"/>
    <n v="10"/>
    <n v="17.78"/>
    <n v="0.27700000000000002"/>
    <n v="12.18"/>
    <s v="Unknown"/>
    <n v="128.55000000000001"/>
    <n v="6.75"/>
    <n v="5.2508751458576426E-2"/>
    <s v="Dec-2024"/>
    <s v="Q4-2024"/>
  </r>
  <r>
    <s v="TXN-101657"/>
    <x v="588"/>
    <x v="1"/>
    <s v="S-015"/>
    <x v="4"/>
    <s v="Lipstick"/>
    <s v="Member"/>
    <n v="3"/>
    <n v="34.85"/>
    <n v="0.34"/>
    <n v="15.37"/>
    <s v="No"/>
    <n v="69"/>
    <n v="22.89"/>
    <n v="0.33173913043478259"/>
    <s v="Mar-2025"/>
    <s v="Q1-2025"/>
  </r>
  <r>
    <s v="TXN-101658"/>
    <x v="310"/>
    <x v="0"/>
    <s v="Unknown"/>
    <x v="2"/>
    <s v="Power Bank"/>
    <s v="Member"/>
    <n v="4"/>
    <n v="65.569999999999993"/>
    <n v="9.0999999999999998E-2"/>
    <n v="45.24"/>
    <s v="No"/>
    <n v="238.41"/>
    <n v="57.45"/>
    <n v="0.24097143576192276"/>
    <s v="Mar-2025"/>
    <s v="Q1-2025"/>
  </r>
  <r>
    <s v="TXN-101659"/>
    <x v="28"/>
    <x v="0"/>
    <s v="N-005"/>
    <x v="3"/>
    <s v="Storage Bin"/>
    <s v="Non-Member"/>
    <n v="5"/>
    <n v="42.74"/>
    <n v="5.2999999999999999E-2"/>
    <n v="21.41"/>
    <s v="No"/>
    <n v="202.37"/>
    <n v="95.32"/>
    <n v="0.47101843158570927"/>
    <s v="Oct-2025"/>
    <s v="Q4-2025"/>
  </r>
  <r>
    <s v="TXN-101660"/>
    <x v="207"/>
    <x v="0"/>
    <s v="N-005"/>
    <x v="2"/>
    <s v="Smart Watch"/>
    <s v="Member"/>
    <n v="6"/>
    <n v="153.22"/>
    <n v="0.155"/>
    <n v="118.81"/>
    <s v="No"/>
    <n v="776.83"/>
    <n v="63.97"/>
    <n v="8.2347489154641296E-2"/>
    <s v="Nov-2025"/>
    <s v="Q4-2025"/>
  </r>
  <r>
    <s v="TXN-101661"/>
    <x v="37"/>
    <x v="3"/>
    <s v="W-002"/>
    <x v="2"/>
    <s v="Bluetooth Speaker"/>
    <s v="Member"/>
    <n v="7"/>
    <n v="75.19"/>
    <n v="3.7999999999999999E-2"/>
    <n v="49.85"/>
    <s v="No"/>
    <n v="506.33"/>
    <n v="157.38"/>
    <n v="0.31082495605632693"/>
    <s v="Oct-2025"/>
    <s v="Q4-2025"/>
  </r>
  <r>
    <s v="TXN-101662"/>
    <x v="589"/>
    <x v="0"/>
    <s v="N-013"/>
    <x v="2"/>
    <s v="Bluetooth Speaker"/>
    <s v="Non-Member"/>
    <n v="2"/>
    <n v="128"/>
    <n v="0"/>
    <n v="84.76"/>
    <s v="No"/>
    <n v="256"/>
    <n v="86.48"/>
    <n v="0.33781250000000002"/>
    <s v="Nov-2025"/>
    <s v="Q4-2025"/>
  </r>
  <r>
    <s v="TXN-101663"/>
    <x v="115"/>
    <x v="1"/>
    <s v="S-005"/>
    <x v="4"/>
    <s v="Shampoo 300ml"/>
    <s v="Member"/>
    <n v="11"/>
    <n v="46.87"/>
    <n v="0.314"/>
    <n v="19.25"/>
    <s v="No"/>
    <n v="353.68"/>
    <n v="141.93"/>
    <n v="0.40129495589233205"/>
    <s v="Jul-2024"/>
    <s v="Q3-2024"/>
  </r>
  <r>
    <s v="TXN-101664"/>
    <x v="590"/>
    <x v="3"/>
    <s v="W-012"/>
    <x v="2"/>
    <s v="Smart Watch"/>
    <s v="Member"/>
    <n v="2"/>
    <n v="111.77"/>
    <n v="0.16500000000000001"/>
    <n v="76.44"/>
    <s v="No"/>
    <n v="186.66"/>
    <n v="33.78"/>
    <n v="0.18097074895531984"/>
    <s v="Dec-2025"/>
    <s v="Q4-2025"/>
  </r>
  <r>
    <s v="TXN-101665"/>
    <x v="78"/>
    <x v="1"/>
    <s v="S-003"/>
    <x v="4"/>
    <s v="Lipstick"/>
    <s v="Member"/>
    <n v="2"/>
    <n v="44.27"/>
    <n v="5.3999999999999999E-2"/>
    <n v="15.04"/>
    <s v="No"/>
    <n v="83.76"/>
    <n v="53.68"/>
    <n v="0.64087870105062072"/>
    <s v="Oct-2025"/>
    <s v="Q4-2025"/>
  </r>
  <r>
    <s v="TXN-101666"/>
    <x v="368"/>
    <x v="2"/>
    <s v="E-006"/>
    <x v="0"/>
    <s v="Sparkling Water 12pk"/>
    <s v="Member"/>
    <n v="3"/>
    <n v="16.88"/>
    <n v="1.7000000000000001E-2"/>
    <n v="11.39"/>
    <s v="No"/>
    <n v="49.78"/>
    <n v="15.61"/>
    <n v="0.31357975090397749"/>
    <s v="Nov-2025"/>
    <s v="Q4-2025"/>
  </r>
  <r>
    <s v="TXN-101667"/>
    <x v="218"/>
    <x v="3"/>
    <s v="W-003"/>
    <x v="3"/>
    <s v="Ceramic Mug Set"/>
    <s v="Non-Member"/>
    <n v="3"/>
    <n v="44.71"/>
    <n v="0.14799999999999999"/>
    <n v="19.98"/>
    <s v="No"/>
    <n v="114.28"/>
    <n v="54.34"/>
    <n v="0.47549877493874698"/>
    <s v="Dec-2024"/>
    <s v="Q4-2024"/>
  </r>
  <r>
    <s v="TXN-101668"/>
    <x v="488"/>
    <x v="2"/>
    <s v="E-004"/>
    <x v="1"/>
    <s v="Casual Dress"/>
    <s v="Member"/>
    <n v="8"/>
    <n v="72.92"/>
    <n v="0"/>
    <n v="37.299999999999997"/>
    <s v="No"/>
    <n v="583.36"/>
    <n v="284.95999999999998"/>
    <n v="0.48848052660449803"/>
    <s v="Apr-2025"/>
    <s v="Q2-2025"/>
  </r>
  <r>
    <s v="TXN-101669"/>
    <x v="506"/>
    <x v="1"/>
    <s v="S-005"/>
    <x v="2"/>
    <s v="Smart Watch"/>
    <s v="Member"/>
    <n v="1"/>
    <n v="56.71"/>
    <n v="0.29699999999999999"/>
    <n v="42.46"/>
    <s v="No"/>
    <n v="39.869999999999997"/>
    <n v="-2.59"/>
    <n v="-6.4961123651868569E-2"/>
    <s v="Dec-2024"/>
    <s v="Q4-2024"/>
  </r>
  <r>
    <s v="TXN-101670"/>
    <x v="228"/>
    <x v="1"/>
    <s v="S-008"/>
    <x v="3"/>
    <s v="LED Desk Lamp"/>
    <s v="Non-Member"/>
    <n v="2"/>
    <n v="55.1"/>
    <n v="0.23799999999999999"/>
    <n v="20.79"/>
    <s v="No"/>
    <n v="83.97"/>
    <n v="42.39"/>
    <n v="0.50482315112540199"/>
    <s v="Aug-2025"/>
    <s v="Q3-2025"/>
  </r>
  <r>
    <s v="TXN-101671"/>
    <x v="264"/>
    <x v="2"/>
    <s v="E-012"/>
    <x v="2"/>
    <s v="Smart Watch"/>
    <s v="Member"/>
    <n v="10"/>
    <n v="156.18"/>
    <n v="2.9000000000000001E-2"/>
    <n v="19.38"/>
    <s v="No"/>
    <n v="1516.51"/>
    <n v="1322.71"/>
    <n v="0.87220657958074788"/>
    <s v="Nov-2024"/>
    <s v="Q4-2024"/>
  </r>
  <r>
    <s v="TXN-101672"/>
    <x v="0"/>
    <x v="0"/>
    <s v="N-003"/>
    <x v="4"/>
    <s v="Lipstick"/>
    <s v="Non-Member"/>
    <n v="5"/>
    <n v="34.21"/>
    <n v="5.0999999999999997E-2"/>
    <n v="6.29"/>
    <s v="No"/>
    <n v="162.33000000000001"/>
    <n v="130.88"/>
    <n v="0.8062588554179756"/>
    <s v="Jun-2025"/>
    <s v="Q2-2025"/>
  </r>
  <r>
    <s v="TXN-101673"/>
    <x v="300"/>
    <x v="3"/>
    <s v="W-013"/>
    <x v="0"/>
    <s v="Sparkling Water 12pk"/>
    <s v="Member"/>
    <n v="10"/>
    <n v="15.67"/>
    <n v="4.8000000000000001E-2"/>
    <n v="9.64"/>
    <s v="Unknown"/>
    <n v="149.18"/>
    <n v="52.78"/>
    <n v="0.35380077758412654"/>
    <s v="Jan-2025"/>
    <s v="Q1-2025"/>
  </r>
  <r>
    <s v="TXN-101674"/>
    <x v="421"/>
    <x v="1"/>
    <s v="S-005"/>
    <x v="0"/>
    <s v="Sparkling Water 12pk"/>
    <s v="Member"/>
    <n v="7"/>
    <n v="10.43"/>
    <n v="0.23899999999999999"/>
    <n v="6.8"/>
    <s v="No"/>
    <n v="55.56"/>
    <n v="7.96"/>
    <n v="0.14326853851691865"/>
    <s v="Mar-2024"/>
    <s v="Q1-2024"/>
  </r>
  <r>
    <s v="TXN-101675"/>
    <x v="417"/>
    <x v="1"/>
    <s v="S-013"/>
    <x v="4"/>
    <s v="Perfume 50ml"/>
    <s v="Member"/>
    <n v="4"/>
    <n v="13.61"/>
    <n v="0.19700000000000001"/>
    <n v="4.95"/>
    <s v="No"/>
    <n v="43.72"/>
    <n v="23.92"/>
    <n v="0.54711802378774022"/>
    <s v="Jul-2025"/>
    <s v="Q3-2025"/>
  </r>
  <r>
    <s v="TXN-101676"/>
    <x v="368"/>
    <x v="3"/>
    <s v="W-010"/>
    <x v="2"/>
    <s v="Power Bank"/>
    <s v="Non-Member"/>
    <n v="11"/>
    <n v="107.66"/>
    <n v="0.123"/>
    <n v="79.62"/>
    <s v="No"/>
    <n v="1038.5999999999999"/>
    <n v="162.78"/>
    <n v="0.1567302137492779"/>
    <s v="Nov-2025"/>
    <s v="Q4-2025"/>
  </r>
  <r>
    <s v="TXN-101677"/>
    <x v="591"/>
    <x v="1"/>
    <s v="S-010"/>
    <x v="0"/>
    <s v="Snack Box"/>
    <s v="Member"/>
    <n v="8"/>
    <n v="17.59"/>
    <n v="0.20499999999999999"/>
    <n v="11.76"/>
    <s v="No"/>
    <n v="111.87"/>
    <n v="17.79"/>
    <n v="0.15902386698846874"/>
    <s v="Jul-2025"/>
    <s v="Q3-2025"/>
  </r>
  <r>
    <s v="TXN-101678"/>
    <x v="442"/>
    <x v="0"/>
    <s v="N-005"/>
    <x v="0"/>
    <s v="Snack Box"/>
    <s v="Member"/>
    <n v="6"/>
    <n v="20.63"/>
    <n v="4.4999999999999998E-2"/>
    <n v="12.77"/>
    <s v="No"/>
    <n v="118.21"/>
    <n v="41.59"/>
    <n v="0.35183148633787331"/>
    <s v="Jan-2025"/>
    <s v="Q1-2025"/>
  </r>
  <r>
    <s v="TXN-101679"/>
    <x v="1"/>
    <x v="0"/>
    <s v="N-011"/>
    <x v="2"/>
    <s v="Wireless Earbuds"/>
    <s v="Member"/>
    <n v="2"/>
    <n v="107.85"/>
    <n v="0.13"/>
    <n v="71.400000000000006"/>
    <s v="No"/>
    <n v="187.66"/>
    <n v="44.86"/>
    <n v="0.2390493445593094"/>
    <s v="May-2025"/>
    <s v="Q2-2025"/>
  </r>
  <r>
    <s v="TXN-101680"/>
    <x v="175"/>
    <x v="1"/>
    <s v="S-007"/>
    <x v="2"/>
    <s v="Wireless Earbuds"/>
    <s v="Unknown"/>
    <n v="14"/>
    <n v="67.39"/>
    <n v="0.11600000000000001"/>
    <n v="49.42"/>
    <s v="No"/>
    <n v="834.02"/>
    <n v="142.13999999999999"/>
    <n v="0.17042756768422818"/>
    <s v="Oct-2025"/>
    <s v="Q4-2025"/>
  </r>
  <r>
    <s v="TXN-101681"/>
    <x v="167"/>
    <x v="0"/>
    <s v="N-008"/>
    <x v="2"/>
    <s v="Bluetooth Speaker"/>
    <s v="Non-Member"/>
    <n v="1"/>
    <n v="154.47"/>
    <n v="8.4000000000000005E-2"/>
    <n v="116.32"/>
    <s v="No"/>
    <n v="141.49"/>
    <n v="25.17"/>
    <n v="0.17789243056046364"/>
    <s v="Jul-2025"/>
    <s v="Q3-2025"/>
  </r>
  <r>
    <s v="TXN-101682"/>
    <x v="453"/>
    <x v="3"/>
    <s v="W-011"/>
    <x v="1"/>
    <s v="Running Shoes"/>
    <s v="Member"/>
    <n v="4"/>
    <n v="89.15"/>
    <n v="0.104"/>
    <n v="45.86"/>
    <s v="No"/>
    <n v="319.51"/>
    <n v="136.07"/>
    <n v="0.4258708647616663"/>
    <s v="Jul-2025"/>
    <s v="Q3-2025"/>
  </r>
  <r>
    <s v="TXN-101683"/>
    <x v="460"/>
    <x v="1"/>
    <s v="S-006"/>
    <x v="0"/>
    <s v="Snack Box"/>
    <s v="Member"/>
    <n v="4"/>
    <n v="11.8"/>
    <n v="0.27100000000000002"/>
    <n v="7.07"/>
    <s v="No"/>
    <n v="34.409999999999997"/>
    <n v="6.13"/>
    <n v="0.1781458878233072"/>
    <s v="Jun-2025"/>
    <s v="Q2-2025"/>
  </r>
  <r>
    <s v="TXN-101684"/>
    <x v="592"/>
    <x v="3"/>
    <s v="W-010"/>
    <x v="3"/>
    <s v="Throw Pillow"/>
    <s v="Non-Member"/>
    <n v="9"/>
    <n v="37.75"/>
    <n v="0.124"/>
    <n v="17.010000000000002"/>
    <s v="No"/>
    <n v="297.62"/>
    <n v="144.53"/>
    <n v="0.48561924601841272"/>
    <s v="May-2024"/>
    <s v="Q2-2024"/>
  </r>
  <r>
    <s v="TXN-101685"/>
    <x v="251"/>
    <x v="0"/>
    <s v="N-004"/>
    <x v="4"/>
    <s v="Shampoo 300ml"/>
    <s v="Non-Member"/>
    <n v="2"/>
    <n v="27.19"/>
    <n v="0.16600000000000001"/>
    <n v="9.5399999999999991"/>
    <s v="No"/>
    <n v="45.35"/>
    <n v="26.27"/>
    <n v="0.57927232635060633"/>
    <s v="Nov-2025"/>
    <s v="Q4-2025"/>
  </r>
  <r>
    <s v="TXN-101686"/>
    <x v="357"/>
    <x v="3"/>
    <s v="W-015"/>
    <x v="2"/>
    <s v="Wireless Earbuds"/>
    <s v="Member"/>
    <n v="1"/>
    <n v="62.97"/>
    <n v="0.16500000000000001"/>
    <n v="42.71"/>
    <s v="No"/>
    <n v="52.58"/>
    <n v="9.8699999999999992"/>
    <n v="0.18771395968048687"/>
    <s v="Aug-2025"/>
    <s v="Q3-2025"/>
  </r>
  <r>
    <s v="TXN-101687"/>
    <x v="593"/>
    <x v="3"/>
    <s v="W-002"/>
    <x v="1"/>
    <s v="Women's Jeans"/>
    <s v="Member"/>
    <n v="1"/>
    <n v="59.7"/>
    <n v="3.7999999999999999E-2"/>
    <n v="26.43"/>
    <s v="No"/>
    <n v="57.43"/>
    <n v="31"/>
    <n v="0.53978756747344592"/>
    <s v="Jul-2024"/>
    <s v="Q3-2024"/>
  </r>
  <r>
    <s v="TXN-101688"/>
    <x v="594"/>
    <x v="3"/>
    <s v="W-001"/>
    <x v="1"/>
    <s v="Running Shoes"/>
    <s v="Member"/>
    <n v="5"/>
    <n v="56.81"/>
    <n v="4.3999999999999997E-2"/>
    <n v="27.13"/>
    <s v="No"/>
    <n v="271.55"/>
    <n v="135.9"/>
    <n v="0.5004603203829866"/>
    <s v="Nov-2024"/>
    <s v="Q4-2024"/>
  </r>
  <r>
    <s v="TXN-101689"/>
    <x v="190"/>
    <x v="0"/>
    <s v="N-006"/>
    <x v="0"/>
    <s v="Organic Coffee 12oz"/>
    <s v="Non-Member"/>
    <n v="1"/>
    <n v="17.43"/>
    <n v="3.4000000000000002E-2"/>
    <n v="10.64"/>
    <s v="No"/>
    <n v="16.84"/>
    <n v="6.2"/>
    <n v="0.36817102137767221"/>
    <s v="Oct-2025"/>
    <s v="Q4-2025"/>
  </r>
  <r>
    <s v="TXN-101690"/>
    <x v="359"/>
    <x v="1"/>
    <s v="S-006"/>
    <x v="2"/>
    <s v="Power Bank"/>
    <s v="Non-Member"/>
    <n v="3"/>
    <n v="150.04"/>
    <n v="0.191"/>
    <n v="108.47"/>
    <s v="No"/>
    <n v="364.15"/>
    <n v="38.74"/>
    <n v="0.1063847315666621"/>
    <s v="Nov-2025"/>
    <s v="Q4-2025"/>
  </r>
  <r>
    <s v="TXN-101691"/>
    <x v="423"/>
    <x v="3"/>
    <s v="W-007"/>
    <x v="0"/>
    <s v="Olive Oil 500ml"/>
    <s v="Member"/>
    <n v="2"/>
    <n v="12.35"/>
    <n v="0.127"/>
    <n v="8.17"/>
    <s v="No"/>
    <n v="21.56"/>
    <n v="5.22"/>
    <n v="0.24211502782931354"/>
    <s v="Jul-2024"/>
    <s v="Q3-2024"/>
  </r>
  <r>
    <s v="TXN-101692"/>
    <x v="77"/>
    <x v="3"/>
    <s v="W-009"/>
    <x v="1"/>
    <s v="Running Shoes"/>
    <s v="Non-Member"/>
    <n v="5"/>
    <n v="89.76"/>
    <n v="0.11899999999999999"/>
    <n v="47.27"/>
    <s v="No"/>
    <n v="395.39"/>
    <n v="159.04"/>
    <n v="0.40223576721717796"/>
    <s v="Sep-2025"/>
    <s v="Q3-2025"/>
  </r>
  <r>
    <s v="TXN-101693"/>
    <x v="352"/>
    <x v="0"/>
    <s v="N-013"/>
    <x v="2"/>
    <s v="Laptop Stand"/>
    <s v="Non-Member"/>
    <n v="4"/>
    <n v="171.22"/>
    <n v="0.17799999999999999"/>
    <n v="121.14"/>
    <s v="No"/>
    <n v="562.97"/>
    <n v="78.41"/>
    <n v="0.13927918006288079"/>
    <s v="May-2025"/>
    <s v="Q2-2025"/>
  </r>
  <r>
    <s v="TXN-101694"/>
    <x v="23"/>
    <x v="1"/>
    <s v="S-001"/>
    <x v="1"/>
    <s v="Casual Dress"/>
    <s v="Non-Member"/>
    <n v="1"/>
    <n v="42.07"/>
    <n v="0.217"/>
    <n v="20.079999999999998"/>
    <s v="No"/>
    <n v="32.94"/>
    <n v="12.86"/>
    <n v="0.39040680024286584"/>
    <s v="Jul-2025"/>
    <s v="Q3-2025"/>
  </r>
  <r>
    <s v="TXN-101695"/>
    <x v="24"/>
    <x v="3"/>
    <s v="W-007"/>
    <x v="2"/>
    <s v="Smart Watch"/>
    <s v="Member"/>
    <n v="1"/>
    <n v="35.96"/>
    <n v="8.5000000000000006E-2"/>
    <n v="28.06"/>
    <s v="No"/>
    <n v="32.9"/>
    <n v="4.84"/>
    <n v="0.14711246200607903"/>
    <s v="May-2025"/>
    <s v="Q2-2025"/>
  </r>
  <r>
    <s v="TXN-101696"/>
    <x v="70"/>
    <x v="0"/>
    <s v="N-015"/>
    <x v="0"/>
    <s v="Olive Oil 500ml"/>
    <s v="Member"/>
    <n v="3"/>
    <n v="8.5500000000000007"/>
    <n v="4.7E-2"/>
    <n v="5.14"/>
    <s v="Unknown"/>
    <n v="24.44"/>
    <n v="9.02"/>
    <n v="0.36906710310965629"/>
    <s v="Jun-2024"/>
    <s v="Q2-2024"/>
  </r>
  <r>
    <s v="TXN-101697"/>
    <x v="564"/>
    <x v="0"/>
    <s v="N-009"/>
    <x v="2"/>
    <s v="Smart Watch"/>
    <s v="Member"/>
    <n v="3"/>
    <n v="123.14"/>
    <n v="0"/>
    <n v="80.36"/>
    <s v="No"/>
    <n v="369.42"/>
    <n v="128.34"/>
    <n v="0.34740945265551404"/>
    <s v="Sep-2025"/>
    <s v="Q3-2025"/>
  </r>
  <r>
    <s v="TXN-101698"/>
    <x v="595"/>
    <x v="0"/>
    <s v="N-010"/>
    <x v="2"/>
    <s v="Bluetooth Speaker"/>
    <s v="Member"/>
    <n v="4"/>
    <n v="171.1"/>
    <n v="9.1999999999999998E-2"/>
    <n v="121.38"/>
    <s v="No"/>
    <n v="621.44000000000005"/>
    <n v="135.91999999999999"/>
    <n v="0.21871781668383106"/>
    <s v="Jun-2024"/>
    <s v="Q2-2024"/>
  </r>
  <r>
    <s v="TXN-101699"/>
    <x v="297"/>
    <x v="0"/>
    <s v="N-003"/>
    <x v="0"/>
    <s v="Granola Pack"/>
    <s v="Non-Member"/>
    <n v="3"/>
    <n v="9.0399999999999991"/>
    <n v="5.2999999999999999E-2"/>
    <n v="6.29"/>
    <s v="No"/>
    <n v="25.68"/>
    <n v="6.81"/>
    <n v="0.26518691588785043"/>
    <s v="Dec-2024"/>
    <s v="Q4-2024"/>
  </r>
  <r>
    <s v="TXN-101700"/>
    <x v="286"/>
    <x v="1"/>
    <s v="S-015"/>
    <x v="4"/>
    <s v="Perfume 50ml"/>
    <s v="Member"/>
    <n v="2"/>
    <n v="37.590000000000003"/>
    <n v="0.193"/>
    <n v="11.51"/>
    <s v="Yes"/>
    <n v="60.67"/>
    <n v="37.65"/>
    <n v="0.62057029833525623"/>
    <s v="Jul-2025"/>
    <s v="Q3-2025"/>
  </r>
  <r>
    <s v="TXN-101701"/>
    <x v="51"/>
    <x v="0"/>
    <s v="N-003"/>
    <x v="3"/>
    <s v="Throw Pillow"/>
    <s v="Non-Member"/>
    <n v="5"/>
    <n v="88.42"/>
    <n v="2.4E-2"/>
    <n v="31.99"/>
    <s v="No"/>
    <n v="431.49"/>
    <n v="271.54000000000002"/>
    <n v="0.62930774757236552"/>
    <s v="Dec-2025"/>
    <s v="Q4-2025"/>
  </r>
  <r>
    <s v="TXN-101702"/>
    <x v="496"/>
    <x v="2"/>
    <s v="E-007"/>
    <x v="1"/>
    <s v="Women's Jeans"/>
    <s v="Non-Member"/>
    <n v="5"/>
    <n v="114.79"/>
    <n v="9.1999999999999998E-2"/>
    <n v="50.34"/>
    <s v="Yes"/>
    <n v="521.15"/>
    <n v="269.45"/>
    <n v="0.51702964597524703"/>
    <s v="Sep-2025"/>
    <s v="Q3-2025"/>
  </r>
  <r>
    <s v="TXN-101703"/>
    <x v="17"/>
    <x v="0"/>
    <s v="Unknown"/>
    <x v="4"/>
    <s v="Face Moisturizer"/>
    <s v="Non-Member"/>
    <n v="1"/>
    <n v="49.27"/>
    <n v="0.06"/>
    <n v="19"/>
    <s v="No"/>
    <n v="46.31"/>
    <n v="27.31"/>
    <n v="0.58972144245303382"/>
    <s v="Jun-2024"/>
    <s v="Q2-2024"/>
  </r>
  <r>
    <s v="TXN-101704"/>
    <x v="574"/>
    <x v="1"/>
    <s v="S-012"/>
    <x v="0"/>
    <s v="Olive Oil 500ml"/>
    <s v="Non-Member"/>
    <n v="2"/>
    <n v="15.61"/>
    <n v="0.123"/>
    <n v="9.09"/>
    <s v="Yes"/>
    <n v="27.38"/>
    <n v="9.1999999999999993"/>
    <n v="0.33601168736303871"/>
    <s v="Sep-2024"/>
    <s v="Q3-2024"/>
  </r>
  <r>
    <s v="TXN-101705"/>
    <x v="301"/>
    <x v="2"/>
    <s v="E-012"/>
    <x v="0"/>
    <s v="Snack Box"/>
    <s v="Non-Member"/>
    <n v="1"/>
    <n v="9.09"/>
    <n v="0"/>
    <n v="5.92"/>
    <s v="No"/>
    <n v="9.09"/>
    <n v="3.17"/>
    <n v="0.34873487348734872"/>
    <s v="Sep-2025"/>
    <s v="Q3-2025"/>
  </r>
  <r>
    <s v="TXN-101706"/>
    <x v="308"/>
    <x v="1"/>
    <s v="S-011"/>
    <x v="1"/>
    <s v="Men's T-Shirt"/>
    <s v="Member"/>
    <n v="1"/>
    <n v="57.75"/>
    <n v="0.33500000000000002"/>
    <n v="23.26"/>
    <s v="No"/>
    <n v="38.4"/>
    <n v="15.14"/>
    <n v="0.39427083333333335"/>
    <s v="Mar-2025"/>
    <s v="Q1-2025"/>
  </r>
  <r>
    <s v="TXN-101707"/>
    <x v="310"/>
    <x v="1"/>
    <s v="S-005"/>
    <x v="1"/>
    <s v="Casual Dress"/>
    <s v="Member"/>
    <n v="1"/>
    <n v="97.98"/>
    <n v="0.13600000000000001"/>
    <n v="48.52"/>
    <s v="No"/>
    <n v="84.65"/>
    <n v="36.130000000000003"/>
    <n v="0.42681630242173657"/>
    <s v="Mar-2025"/>
    <s v="Q1-2025"/>
  </r>
  <r>
    <s v="TXN-101708"/>
    <x v="129"/>
    <x v="1"/>
    <s v="S-001"/>
    <x v="0"/>
    <s v="Snack Box"/>
    <s v="Non-Member"/>
    <n v="4"/>
    <n v="4.4000000000000004"/>
    <n v="0.19500000000000001"/>
    <n v="2.61"/>
    <s v="No"/>
    <n v="14.17"/>
    <n v="3.73"/>
    <n v="0.26323218066337334"/>
    <s v="Jun-2025"/>
    <s v="Q2-2025"/>
  </r>
  <r>
    <s v="TXN-101709"/>
    <x v="149"/>
    <x v="3"/>
    <s v="W-010"/>
    <x v="1"/>
    <s v="Casual Dress"/>
    <s v="Non-Member"/>
    <n v="2"/>
    <n v="49.52"/>
    <n v="0.104"/>
    <n v="22.7"/>
    <s v="Yes"/>
    <n v="88.74"/>
    <n v="43.34"/>
    <n v="0.48839305837277447"/>
    <s v="Jun-2025"/>
    <s v="Q2-2025"/>
  </r>
  <r>
    <s v="TXN-101710"/>
    <x v="129"/>
    <x v="0"/>
    <s v="N-006"/>
    <x v="1"/>
    <s v="Winter Jacket"/>
    <s v="Non-Member"/>
    <n v="1"/>
    <n v="101.38"/>
    <n v="6.9000000000000006E-2"/>
    <n v="42.86"/>
    <s v="No"/>
    <n v="94.38"/>
    <n v="51.52"/>
    <n v="0.54587836406018231"/>
    <s v="Jun-2025"/>
    <s v="Q2-2025"/>
  </r>
  <r>
    <s v="TXN-101711"/>
    <x v="71"/>
    <x v="3"/>
    <s v="W-004"/>
    <x v="3"/>
    <s v="Ceramic Mug Set"/>
    <s v="Member"/>
    <n v="2"/>
    <n v="63.84"/>
    <n v="7.8E-2"/>
    <n v="24.79"/>
    <s v="No"/>
    <n v="117.72"/>
    <n v="68.14"/>
    <n v="0.57883112470268439"/>
    <m/>
    <m/>
  </r>
  <r>
    <s v="TXN-101712"/>
    <x v="4"/>
    <x v="0"/>
    <s v="N-011"/>
    <x v="3"/>
    <s v="LED Desk Lamp"/>
    <s v="Member"/>
    <n v="1"/>
    <n v="16.649999999999999"/>
    <n v="2.1999999999999999E-2"/>
    <n v="9.7100000000000009"/>
    <s v="No"/>
    <n v="16.28"/>
    <n v="6.57"/>
    <n v="0.40356265356265353"/>
    <s v="Mar-2025"/>
    <s v="Q1-2025"/>
  </r>
  <r>
    <s v="TXN-101713"/>
    <x v="541"/>
    <x v="2"/>
    <s v="E-005"/>
    <x v="0"/>
    <s v="Granola Pack"/>
    <s v="Member"/>
    <n v="4"/>
    <n v="3.65"/>
    <n v="0.112"/>
    <n v="2.35"/>
    <s v="No"/>
    <n v="12.96"/>
    <n v="3.56"/>
    <n v="0.27469135802469136"/>
    <s v="Dec-2025"/>
    <s v="Q4-2025"/>
  </r>
  <r>
    <s v="TXN-101714"/>
    <x v="324"/>
    <x v="2"/>
    <s v="E-010"/>
    <x v="3"/>
    <s v="Throw Pillow"/>
    <s v="Non-Member"/>
    <n v="3"/>
    <n v="70.11"/>
    <n v="0.16200000000000001"/>
    <n v="27.52"/>
    <s v="No"/>
    <n v="176.26"/>
    <n v="93.7"/>
    <n v="0.53160104391240215"/>
    <s v="May-2024"/>
    <s v="Q2-2024"/>
  </r>
  <r>
    <s v="TXN-101715"/>
    <x v="297"/>
    <x v="1"/>
    <s v="S-007"/>
    <x v="4"/>
    <s v="Shampoo 300ml"/>
    <s v="Member"/>
    <n v="2"/>
    <n v="57.34"/>
    <n v="0.16800000000000001"/>
    <n v="18.260000000000002"/>
    <s v="Yes"/>
    <n v="95.41"/>
    <n v="58.89"/>
    <n v="0.61723089822869726"/>
    <s v="Dec-2024"/>
    <s v="Q4-2024"/>
  </r>
  <r>
    <s v="TXN-101716"/>
    <x v="102"/>
    <x v="1"/>
    <s v="S-002"/>
    <x v="3"/>
    <s v="Ceramic Mug Set"/>
    <s v="Non-Member"/>
    <n v="2"/>
    <n v="50.26"/>
    <n v="0.28100000000000003"/>
    <n v="36.83"/>
    <s v="Yes"/>
    <n v="72.27"/>
    <n v="-1.39"/>
    <n v="-1.9233430192334301E-2"/>
    <s v="Mar-2025"/>
    <s v="Q1-2025"/>
  </r>
  <r>
    <s v="TXN-101717"/>
    <x v="590"/>
    <x v="3"/>
    <s v="W-009"/>
    <x v="1"/>
    <s v="Women's Jeans"/>
    <s v="Member"/>
    <n v="2"/>
    <n v="77.92"/>
    <n v="9.7000000000000003E-2"/>
    <n v="34.9"/>
    <s v="No"/>
    <n v="140.72"/>
    <n v="70.92"/>
    <n v="0.50397953382603755"/>
    <s v="Dec-2025"/>
    <s v="Q4-2025"/>
  </r>
  <r>
    <s v="TXN-101718"/>
    <x v="71"/>
    <x v="0"/>
    <s v="N-011"/>
    <x v="4"/>
    <s v="Lipstick"/>
    <s v="Member"/>
    <n v="3"/>
    <n v="34.119999999999997"/>
    <n v="0.06"/>
    <n v="12.96"/>
    <s v="No"/>
    <n v="96.22"/>
    <n v="57.34"/>
    <n v="0.59592600290999798"/>
    <m/>
    <m/>
  </r>
  <r>
    <s v="TXN-101719"/>
    <x v="178"/>
    <x v="3"/>
    <s v="W-008"/>
    <x v="0"/>
    <s v="Olive Oil 500ml"/>
    <s v="Non-Member"/>
    <n v="2"/>
    <n v="21.18"/>
    <n v="7.5999999999999998E-2"/>
    <n v="13.08"/>
    <s v="No"/>
    <n v="39.14"/>
    <n v="12.98"/>
    <n v="0.33163004598875828"/>
    <s v="Mar-2025"/>
    <s v="Q1-2025"/>
  </r>
  <r>
    <s v="TXN-101720"/>
    <x v="85"/>
    <x v="1"/>
    <s v="S-007"/>
    <x v="1"/>
    <s v="Casual Dress"/>
    <s v="Non-Member"/>
    <n v="6"/>
    <n v="102.14"/>
    <n v="0.186"/>
    <n v="52.54"/>
    <s v="No"/>
    <n v="498.85"/>
    <n v="183.61"/>
    <n v="0.36806655307206576"/>
    <s v="Mar-2025"/>
    <s v="Q1-2025"/>
  </r>
  <r>
    <s v="TXN-101721"/>
    <x v="436"/>
    <x v="0"/>
    <s v="N-007"/>
    <x v="3"/>
    <s v="Bath Towel Set"/>
    <s v="Non-Member"/>
    <n v="2"/>
    <n v="87.94"/>
    <n v="4.1000000000000002E-2"/>
    <n v="36.19"/>
    <s v="No"/>
    <n v="168.67"/>
    <n v="96.29"/>
    <n v="0.57087804588842128"/>
    <s v="Jan-2025"/>
    <s v="Q1-2025"/>
  </r>
  <r>
    <s v="TXN-101722"/>
    <x v="343"/>
    <x v="1"/>
    <s v="S-003"/>
    <x v="3"/>
    <s v="Storage Bin"/>
    <s v="Non-Member"/>
    <n v="3"/>
    <n v="89.91"/>
    <n v="0.16500000000000001"/>
    <n v="39.549999999999997"/>
    <s v="No"/>
    <n v="225.22"/>
    <n v="106.57"/>
    <n v="0.47318177781724535"/>
    <s v="Feb-2025"/>
    <s v="Q1-2025"/>
  </r>
  <r>
    <s v="TXN-101723"/>
    <x v="5"/>
    <x v="0"/>
    <s v="N-006"/>
    <x v="3"/>
    <s v="Ceramic Mug Set"/>
    <s v="Member"/>
    <n v="2"/>
    <n v="47.75"/>
    <n v="0"/>
    <n v="21.19"/>
    <s v="No"/>
    <n v="95.5"/>
    <n v="53.12"/>
    <n v="0.55623036649214652"/>
    <s v="Nov-2025"/>
    <s v="Q4-2025"/>
  </r>
  <r>
    <s v="TXN-101724"/>
    <x v="395"/>
    <x v="3"/>
    <s v="W-009"/>
    <x v="3"/>
    <s v="Ceramic Mug Set"/>
    <s v="Member"/>
    <n v="4"/>
    <n v="78.02"/>
    <n v="9.9000000000000005E-2"/>
    <n v="29.2"/>
    <s v="No"/>
    <n v="281.18"/>
    <n v="164.38"/>
    <n v="0.58460772458923105"/>
    <s v="Jun-2025"/>
    <s v="Q2-2025"/>
  </r>
  <r>
    <s v="TXN-101725"/>
    <x v="132"/>
    <x v="1"/>
    <s v="S-003"/>
    <x v="3"/>
    <s v="Ceramic Mug Set"/>
    <s v="Non-Member"/>
    <n v="4"/>
    <n v="35.82"/>
    <n v="0.21199999999999999"/>
    <n v="14.11"/>
    <s v="No"/>
    <n v="112.9"/>
    <n v="56.46"/>
    <n v="0.50008857395925599"/>
    <s v="Oct-2025"/>
    <s v="Q4-2025"/>
  </r>
  <r>
    <s v="TXN-101726"/>
    <x v="40"/>
    <x v="1"/>
    <s v="S-010"/>
    <x v="3"/>
    <s v="Ceramic Mug Set"/>
    <s v="Member"/>
    <n v="2"/>
    <n v="64.69"/>
    <n v="9.8000000000000004E-2"/>
    <n v="26.95"/>
    <s v="No"/>
    <n v="116.7"/>
    <n v="62.8"/>
    <n v="0.53813196229648663"/>
    <s v="May-2025"/>
    <s v="Q2-2025"/>
  </r>
  <r>
    <s v="TXN-101727"/>
    <x v="537"/>
    <x v="1"/>
    <s v="S-008"/>
    <x v="3"/>
    <s v="Throw Pillow"/>
    <s v="Non-Member"/>
    <n v="4"/>
    <n v="74.290000000000006"/>
    <n v="0.222"/>
    <n v="35.340000000000003"/>
    <s v="No"/>
    <n v="231.19"/>
    <n v="89.83"/>
    <n v="0.38855486829015096"/>
    <s v="Feb-2025"/>
    <s v="Q1-2025"/>
  </r>
  <r>
    <s v="TXN-101728"/>
    <x v="596"/>
    <x v="1"/>
    <s v="S-004"/>
    <x v="3"/>
    <s v="Throw Pillow"/>
    <s v="Non-Member"/>
    <n v="8"/>
    <n v="10.55"/>
    <n v="0.2"/>
    <n v="3.74"/>
    <s v="No"/>
    <n v="67.52"/>
    <n v="37.6"/>
    <n v="0.55687203791469198"/>
    <s v="Jan-2025"/>
    <s v="Q1-2025"/>
  </r>
  <r>
    <s v="TXN-101729"/>
    <x v="87"/>
    <x v="3"/>
    <s v="W-014"/>
    <x v="1"/>
    <s v="Running Shoes"/>
    <s v="Member"/>
    <n v="4"/>
    <n v="115.55"/>
    <n v="6.4000000000000001E-2"/>
    <n v="61.53"/>
    <s v="No"/>
    <n v="432.62"/>
    <n v="186.5"/>
    <n v="0.43109426286348296"/>
    <s v="Jul-2024"/>
    <s v="Q3-2024"/>
  </r>
  <r>
    <s v="TXN-101730"/>
    <x v="37"/>
    <x v="0"/>
    <s v="N-008"/>
    <x v="3"/>
    <s v="Throw Pillow"/>
    <s v="Non-Member"/>
    <n v="2"/>
    <n v="33.44"/>
    <n v="6.2E-2"/>
    <n v="13.7"/>
    <s v="No"/>
    <n v="62.73"/>
    <n v="35.33"/>
    <n v="0.5632073967798501"/>
    <s v="Oct-2025"/>
    <s v="Q4-2025"/>
  </r>
  <r>
    <s v="TXN-101731"/>
    <x v="292"/>
    <x v="0"/>
    <s v="N-006"/>
    <x v="1"/>
    <s v="Casual Dress"/>
    <s v="Non-Member"/>
    <n v="1"/>
    <n v="81.069999999999993"/>
    <n v="0.19500000000000001"/>
    <n v="37.78"/>
    <s v="No"/>
    <n v="65.260000000000005"/>
    <n v="27.48"/>
    <n v="0.42108489120441311"/>
    <s v="Jun-2025"/>
    <s v="Q2-2025"/>
  </r>
  <r>
    <s v="TXN-101732"/>
    <x v="287"/>
    <x v="0"/>
    <s v="Unknown"/>
    <x v="4"/>
    <s v="Perfume 50ml"/>
    <s v="Member"/>
    <n v="7"/>
    <n v="47.19"/>
    <n v="7.6999999999999999E-2"/>
    <n v="14.95"/>
    <s v="No"/>
    <n v="304.89"/>
    <n v="200.24"/>
    <n v="0.65676145495096594"/>
    <s v="Sep-2025"/>
    <s v="Q3-2025"/>
  </r>
  <r>
    <s v="TXN-101733"/>
    <x v="350"/>
    <x v="3"/>
    <s v="W-011"/>
    <x v="1"/>
    <s v="Women's Jeans"/>
    <s v="Member"/>
    <n v="3"/>
    <n v="98.53"/>
    <n v="7.4999999999999997E-2"/>
    <n v="42.52"/>
    <s v="No"/>
    <n v="273.42"/>
    <n v="145.86000000000001"/>
    <n v="0.53346499890278698"/>
    <s v="Apr-2025"/>
    <s v="Q2-2025"/>
  </r>
  <r>
    <s v="TXN-101734"/>
    <x v="96"/>
    <x v="0"/>
    <s v="N-008"/>
    <x v="4"/>
    <s v="Sunscreen SPF50"/>
    <s v="Member"/>
    <n v="1"/>
    <n v="47.13"/>
    <n v="8.5000000000000006E-2"/>
    <n v="19.489999999999998"/>
    <s v="No"/>
    <n v="43.12"/>
    <n v="23.63"/>
    <n v="0.54800556586270877"/>
    <s v="Jun-2025"/>
    <s v="Q2-2025"/>
  </r>
  <r>
    <s v="TXN-101735"/>
    <x v="465"/>
    <x v="3"/>
    <s v="W-006"/>
    <x v="0"/>
    <s v="Olive Oil 500ml"/>
    <s v="Non-Member"/>
    <n v="7"/>
    <n v="14.49"/>
    <n v="7.6999999999999999E-2"/>
    <n v="9.91"/>
    <s v="No"/>
    <n v="93.62"/>
    <n v="24.25"/>
    <n v="0.25902584917752614"/>
    <s v="Oct-2024"/>
    <s v="Q4-2024"/>
  </r>
  <r>
    <s v="TXN-101736"/>
    <x v="261"/>
    <x v="1"/>
    <s v="S-009"/>
    <x v="1"/>
    <s v="Women's Jeans"/>
    <s v="Member"/>
    <n v="3"/>
    <n v="74.17"/>
    <n v="0.17100000000000001"/>
    <n v="37.61"/>
    <s v="No"/>
    <n v="184.46"/>
    <n v="71.63"/>
    <n v="0.38832267158191475"/>
    <s v="Nov-2024"/>
    <s v="Q4-2024"/>
  </r>
  <r>
    <s v="TXN-101737"/>
    <x v="597"/>
    <x v="1"/>
    <s v="S-010"/>
    <x v="0"/>
    <s v="Granola Pack"/>
    <s v="Member"/>
    <n v="2"/>
    <n v="18.690000000000001"/>
    <n v="0.19400000000000001"/>
    <n v="12.17"/>
    <s v="No"/>
    <n v="30.13"/>
    <n v="5.79"/>
    <n v="0.19216727514105544"/>
    <s v="Mar-2024"/>
    <s v="Q1-2024"/>
  </r>
  <r>
    <s v="TXN-101738"/>
    <x v="127"/>
    <x v="1"/>
    <s v="S-003"/>
    <x v="0"/>
    <s v="Granola Pack"/>
    <s v="Non-Member"/>
    <n v="1"/>
    <n v="8.66"/>
    <n v="0.11799999999999999"/>
    <n v="5.0599999999999996"/>
    <s v="No"/>
    <n v="7.64"/>
    <n v="2.58"/>
    <n v="0.33769633507853408"/>
    <s v="Jun-2024"/>
    <s v="Q2-2024"/>
  </r>
  <r>
    <s v="TXN-101739"/>
    <x v="149"/>
    <x v="2"/>
    <s v="E-003"/>
    <x v="3"/>
    <s v="LED Desk Lamp"/>
    <s v="Non-Member"/>
    <n v="5"/>
    <n v="39.130000000000003"/>
    <n v="0.13"/>
    <n v="16.68"/>
    <s v="No"/>
    <n v="170.22"/>
    <n v="86.82"/>
    <n v="0.51004582305252022"/>
    <s v="Jun-2025"/>
    <s v="Q2-2025"/>
  </r>
  <r>
    <s v="TXN-101740"/>
    <x v="329"/>
    <x v="3"/>
    <s v="W-008"/>
    <x v="0"/>
    <s v="Snack Box"/>
    <s v="Non-Member"/>
    <n v="2"/>
    <n v="24.39"/>
    <n v="0"/>
    <n v="15.77"/>
    <s v="No"/>
    <n v="48.78"/>
    <n v="17.239999999999998"/>
    <n v="0.35342353423534234"/>
    <s v="Aug-2024"/>
    <s v="Q3-2024"/>
  </r>
  <r>
    <s v="TXN-101741"/>
    <x v="270"/>
    <x v="2"/>
    <s v="E-009"/>
    <x v="1"/>
    <s v="Running Shoes"/>
    <s v="Member"/>
    <n v="1"/>
    <n v="106.43"/>
    <n v="7.9000000000000001E-2"/>
    <n v="50.27"/>
    <s v="No"/>
    <n v="98.02"/>
    <n v="47.75"/>
    <n v="0.48714548051418077"/>
    <s v="Dec-2024"/>
    <s v="Q4-2024"/>
  </r>
  <r>
    <s v="TXN-101742"/>
    <x v="433"/>
    <x v="3"/>
    <s v="W-001"/>
    <x v="0"/>
    <s v="Organic Coffee 12oz"/>
    <s v="Member"/>
    <n v="8"/>
    <n v="10.53"/>
    <n v="0.17899999999999999"/>
    <n v="6.28"/>
    <s v="No"/>
    <n v="69.16"/>
    <n v="18.920000000000002"/>
    <n v="0.2735685367264315"/>
    <s v="Oct-2025"/>
    <s v="Q4-2025"/>
  </r>
  <r>
    <s v="TXN-101743"/>
    <x v="598"/>
    <x v="2"/>
    <s v="E-010"/>
    <x v="0"/>
    <s v="Organic Coffee 12oz"/>
    <s v="Non-Member"/>
    <n v="2"/>
    <n v="10.84"/>
    <n v="0.09"/>
    <n v="6.71"/>
    <s v="No"/>
    <n v="19.73"/>
    <n v="6.31"/>
    <n v="0.31981753674607194"/>
    <s v="Dec-2025"/>
    <s v="Q4-2025"/>
  </r>
  <r>
    <s v="TXN-101744"/>
    <x v="393"/>
    <x v="0"/>
    <s v="N-014"/>
    <x v="0"/>
    <s v="Sparkling Water 12pk"/>
    <s v="Member"/>
    <n v="1"/>
    <n v="22.76"/>
    <n v="7.8E-2"/>
    <n v="15.05"/>
    <s v="No"/>
    <n v="20.98"/>
    <n v="5.93"/>
    <n v="0.28265014299332697"/>
    <s v="Jun-2025"/>
    <s v="Q2-2025"/>
  </r>
  <r>
    <s v="TXN-101745"/>
    <x v="144"/>
    <x v="0"/>
    <s v="N-007"/>
    <x v="0"/>
    <s v="Olive Oil 500ml"/>
    <s v="Non-Member"/>
    <n v="5"/>
    <n v="8.9700000000000006"/>
    <n v="0.109"/>
    <n v="6.23"/>
    <s v="No"/>
    <n v="39.96"/>
    <n v="8.81"/>
    <n v="0.22047047047047047"/>
    <s v="Dec-2024"/>
    <s v="Q4-2024"/>
  </r>
  <r>
    <s v="TXN-101746"/>
    <x v="599"/>
    <x v="0"/>
    <s v="N-013"/>
    <x v="2"/>
    <s v="Power Bank"/>
    <s v="Non-Member"/>
    <n v="2"/>
    <n v="168.81"/>
    <n v="4.4999999999999998E-2"/>
    <n v="115.92"/>
    <s v="No"/>
    <n v="322.43"/>
    <n v="90.59"/>
    <n v="0.28096020841733088"/>
    <s v="Jun-2024"/>
    <s v="Q2-2024"/>
  </r>
  <r>
    <s v="TXN-101747"/>
    <x v="289"/>
    <x v="1"/>
    <s v="S-012"/>
    <x v="4"/>
    <s v="Shampoo 300ml"/>
    <s v="Non-Member"/>
    <n v="6"/>
    <n v="45.3"/>
    <n v="0.36499999999999999"/>
    <n v="14.8"/>
    <s v="Yes"/>
    <n v="172.59"/>
    <n v="83.79"/>
    <n v="0.4854858334781853"/>
    <s v="Dec-2024"/>
    <s v="Q4-2024"/>
  </r>
  <r>
    <s v="TXN-101748"/>
    <x v="180"/>
    <x v="2"/>
    <s v="E-009"/>
    <x v="1"/>
    <s v="Women's Jeans"/>
    <s v="Unknown"/>
    <n v="5"/>
    <n v="92"/>
    <n v="0.13"/>
    <n v="49.46"/>
    <s v="No"/>
    <n v="400.2"/>
    <n v="152.9"/>
    <n v="0.38205897051474264"/>
    <s v="Jan-2025"/>
    <s v="Q1-2025"/>
  </r>
  <r>
    <s v="TXN-101749"/>
    <x v="600"/>
    <x v="1"/>
    <s v="S-009"/>
    <x v="1"/>
    <s v="Women's Jeans"/>
    <s v="Non-Member"/>
    <n v="1"/>
    <n v="38.9"/>
    <n v="0.14799999999999999"/>
    <n v="18.98"/>
    <s v="No"/>
    <n v="33.14"/>
    <n v="14.16"/>
    <n v="0.42727821363910684"/>
    <s v="Oct-2024"/>
    <s v="Q4-2024"/>
  </r>
  <r>
    <s v="TXN-101750"/>
    <x v="119"/>
    <x v="3"/>
    <s v="W-002"/>
    <x v="3"/>
    <s v="Throw Pillow"/>
    <s v="Member"/>
    <n v="4"/>
    <n v="35.51"/>
    <n v="4.9000000000000002E-2"/>
    <n v="15.8"/>
    <s v="No"/>
    <n v="135.08000000000001"/>
    <n v="71.88"/>
    <n v="0.53212910867633989"/>
    <s v="Mar-2025"/>
    <s v="Q1-2025"/>
  </r>
  <r>
    <s v="TXN-101751"/>
    <x v="236"/>
    <x v="0"/>
    <s v="N-008"/>
    <x v="2"/>
    <s v="Wireless Earbuds"/>
    <s v="Non-Member"/>
    <n v="4"/>
    <n v="52.47"/>
    <n v="0.129"/>
    <n v="38.74"/>
    <s v="No"/>
    <n v="182.81"/>
    <n v="27.85"/>
    <n v="0.15234396367813577"/>
    <s v="Jun-2025"/>
    <s v="Q2-2025"/>
  </r>
  <r>
    <s v="TXN-101752"/>
    <x v="375"/>
    <x v="2"/>
    <s v="E-010"/>
    <x v="2"/>
    <s v="Laptop Stand"/>
    <s v="Non-Member"/>
    <n v="7"/>
    <n v="55.67"/>
    <n v="1E-3"/>
    <n v="43.59"/>
    <s v="No"/>
    <n v="389.3"/>
    <n v="84.17"/>
    <n v="0.21620857950166966"/>
    <s v="Nov-2024"/>
    <s v="Q4-2024"/>
  </r>
  <r>
    <s v="TXN-101753"/>
    <x v="556"/>
    <x v="1"/>
    <s v="S-010"/>
    <x v="0"/>
    <s v="Sparkling Water 12pk"/>
    <s v="Member"/>
    <n v="4"/>
    <n v="24.83"/>
    <n v="0.191"/>
    <n v="14.59"/>
    <s v="Yes"/>
    <n v="80.349999999999994"/>
    <n v="21.99"/>
    <n v="0.27367766023646545"/>
    <s v="Nov-2025"/>
    <s v="Q4-2025"/>
  </r>
  <r>
    <s v="TXN-101754"/>
    <x v="330"/>
    <x v="2"/>
    <s v="Unknown"/>
    <x v="0"/>
    <s v="Olive Oil 500ml"/>
    <s v="Non-Member"/>
    <n v="1"/>
    <n v="14.16"/>
    <n v="0.1"/>
    <n v="8.8800000000000008"/>
    <s v="No"/>
    <n v="12.74"/>
    <n v="3.86"/>
    <n v="0.30298273155416011"/>
    <s v="Jun-2024"/>
    <s v="Q2-2024"/>
  </r>
  <r>
    <s v="TXN-101755"/>
    <x v="123"/>
    <x v="2"/>
    <s v="E-005"/>
    <x v="4"/>
    <s v="Shampoo 300ml"/>
    <s v="Member"/>
    <n v="4"/>
    <n v="25.74"/>
    <n v="8.7999999999999995E-2"/>
    <n v="10.34"/>
    <s v="No"/>
    <n v="93.9"/>
    <n v="52.54"/>
    <n v="0.55953141640042592"/>
    <s v="Jun-2025"/>
    <s v="Q2-2025"/>
  </r>
  <r>
    <s v="TXN-101756"/>
    <x v="434"/>
    <x v="3"/>
    <s v="W-002"/>
    <x v="4"/>
    <s v="Shampoo 300ml"/>
    <s v="Non-Member"/>
    <n v="1"/>
    <n v="33.35"/>
    <n v="0.125"/>
    <n v="11.6"/>
    <s v="No"/>
    <n v="29.18"/>
    <n v="17.579999999999998"/>
    <n v="0.60246744345442083"/>
    <s v="May-2025"/>
    <s v="Q2-2025"/>
  </r>
  <r>
    <s v="TXN-101757"/>
    <x v="254"/>
    <x v="3"/>
    <s v="W-008"/>
    <x v="2"/>
    <s v="Bluetooth Speaker"/>
    <s v="Member"/>
    <n v="2"/>
    <n v="234.12"/>
    <n v="8.5000000000000006E-2"/>
    <n v="175.81"/>
    <s v="No"/>
    <n v="428.44"/>
    <n v="76.819999999999993"/>
    <n v="0.17930165250676872"/>
    <s v="Sep-2024"/>
    <s v="Q3-2024"/>
  </r>
  <r>
    <s v="TXN-101758"/>
    <x v="72"/>
    <x v="3"/>
    <s v="W-006"/>
    <x v="0"/>
    <s v="Sparkling Water 12pk"/>
    <s v="Member"/>
    <n v="1"/>
    <n v="21.1"/>
    <n v="4.2999999999999997E-2"/>
    <n v="12.22"/>
    <s v="No"/>
    <n v="20.190000000000001"/>
    <n v="7.97"/>
    <n v="0.3947498761763249"/>
    <s v="Aug-2025"/>
    <s v="Q3-2025"/>
  </r>
  <r>
    <s v="TXN-101759"/>
    <x v="369"/>
    <x v="1"/>
    <s v="S-004"/>
    <x v="1"/>
    <s v="Winter Jacket"/>
    <s v="Member"/>
    <n v="7"/>
    <n v="48.6"/>
    <n v="0.106"/>
    <n v="23.31"/>
    <s v="No"/>
    <n v="304.14"/>
    <n v="140.97"/>
    <n v="0.46350364963503654"/>
    <s v="Apr-2024"/>
    <s v="Q2-2024"/>
  </r>
  <r>
    <s v="TXN-101760"/>
    <x v="540"/>
    <x v="2"/>
    <s v="E-015"/>
    <x v="3"/>
    <s v="Storage Bin"/>
    <s v="Member"/>
    <n v="1"/>
    <n v="63.75"/>
    <n v="0.05"/>
    <n v="25.41"/>
    <s v="No"/>
    <n v="60.56"/>
    <n v="35.15"/>
    <n v="0.58041611624834866"/>
    <s v="Aug-2025"/>
    <s v="Q3-2025"/>
  </r>
  <r>
    <s v="TXN-101761"/>
    <x v="601"/>
    <x v="3"/>
    <s v="W-013"/>
    <x v="2"/>
    <s v="Wireless Earbuds"/>
    <s v="Non-Member"/>
    <n v="4"/>
    <n v="192.78"/>
    <n v="8.7999999999999995E-2"/>
    <n v="129.85"/>
    <s v="No"/>
    <n v="703.26"/>
    <n v="183.86"/>
    <n v="0.26143958137815321"/>
    <s v="Jul-2024"/>
    <s v="Q3-2024"/>
  </r>
  <r>
    <s v="TXN-101762"/>
    <x v="510"/>
    <x v="3"/>
    <s v="W-011"/>
    <x v="3"/>
    <s v="Bath Towel Set"/>
    <s v="Non-Member"/>
    <n v="3"/>
    <n v="72.38"/>
    <n v="8.8999999999999996E-2"/>
    <n v="28.26"/>
    <s v="No"/>
    <n v="197.81"/>
    <n v="113.03"/>
    <n v="0.57140690561650065"/>
    <s v="May-2025"/>
    <s v="Q2-2025"/>
  </r>
  <r>
    <s v="TXN-101763"/>
    <x v="215"/>
    <x v="3"/>
    <s v="W-015"/>
    <x v="4"/>
    <s v="Lipstick"/>
    <s v="Non-Member"/>
    <n v="1"/>
    <n v="27.28"/>
    <n v="9.8000000000000004E-2"/>
    <n v="12.93"/>
    <s v="No"/>
    <n v="24.61"/>
    <n v="11.68"/>
    <n v="0.47460381958553433"/>
    <s v="Mar-2025"/>
    <s v="Q1-2025"/>
  </r>
  <r>
    <s v="TXN-101764"/>
    <x v="317"/>
    <x v="2"/>
    <s v="E-008"/>
    <x v="1"/>
    <s v="Casual Dress"/>
    <s v="Non-Member"/>
    <n v="1"/>
    <n v="56.32"/>
    <n v="0.13"/>
    <n v="26.05"/>
    <s v="No"/>
    <n v="49"/>
    <n v="22.95"/>
    <n v="0.46836734693877552"/>
    <s v="Jan-2025"/>
    <s v="Q1-2025"/>
  </r>
  <r>
    <s v="TXN-101765"/>
    <x v="463"/>
    <x v="3"/>
    <s v="W-001"/>
    <x v="4"/>
    <s v="Lipstick"/>
    <s v="Member"/>
    <n v="9"/>
    <n v="41.58"/>
    <n v="2.3E-2"/>
    <n v="13.35"/>
    <s v="No"/>
    <n v="365.61"/>
    <n v="245.46"/>
    <n v="0.67137113317469432"/>
    <s v="Aug-2025"/>
    <s v="Q3-2025"/>
  </r>
  <r>
    <s v="TXN-101766"/>
    <x v="128"/>
    <x v="2"/>
    <s v="E-001"/>
    <x v="4"/>
    <s v="Shampoo 300ml"/>
    <s v="Member"/>
    <n v="1"/>
    <n v="18.850000000000001"/>
    <n v="7.1999999999999995E-2"/>
    <n v="7.68"/>
    <s v="No"/>
    <n v="17.489999999999998"/>
    <n v="9.81"/>
    <n v="0.56089193825042893"/>
    <s v="Aug-2025"/>
    <s v="Q3-2025"/>
  </r>
  <r>
    <s v="TXN-101767"/>
    <x v="602"/>
    <x v="2"/>
    <s v="E-001"/>
    <x v="1"/>
    <s v="Running Shoes"/>
    <s v="Member"/>
    <n v="14"/>
    <n v="49.2"/>
    <n v="2.1000000000000001E-2"/>
    <n v="23.81"/>
    <s v="Yes"/>
    <n v="674.34"/>
    <n v="341"/>
    <n v="0.50567962748761752"/>
    <s v="Apr-2024"/>
    <s v="Q2-2024"/>
  </r>
  <r>
    <s v="TXN-101768"/>
    <x v="211"/>
    <x v="1"/>
    <s v="S-010"/>
    <x v="3"/>
    <s v="LED Desk Lamp"/>
    <s v="Member"/>
    <n v="1"/>
    <n v="18.55"/>
    <n v="0"/>
    <n v="7.17"/>
    <s v="No"/>
    <n v="18.55"/>
    <n v="11.38"/>
    <n v="0.61347708894878705"/>
    <s v="Apr-2025"/>
    <s v="Q2-2025"/>
  </r>
  <r>
    <s v="TXN-101769"/>
    <x v="329"/>
    <x v="3"/>
    <s v="W-012"/>
    <x v="3"/>
    <s v="Throw Pillow"/>
    <s v="Non-Member"/>
    <n v="5"/>
    <n v="72.5"/>
    <n v="0.13100000000000001"/>
    <n v="29.62"/>
    <s v="No"/>
    <n v="315.01"/>
    <n v="166.91"/>
    <n v="0.52985619504142722"/>
    <s v="Aug-2024"/>
    <s v="Q3-2024"/>
  </r>
  <r>
    <s v="TXN-101770"/>
    <x v="85"/>
    <x v="3"/>
    <s v="W-004"/>
    <x v="1"/>
    <s v="Casual Dress"/>
    <s v="Member"/>
    <n v="1"/>
    <n v="76.540000000000006"/>
    <n v="0.14599999999999999"/>
    <n v="31.3"/>
    <s v="No"/>
    <n v="65.37"/>
    <n v="34.07"/>
    <n v="0.52118708887869047"/>
    <s v="Mar-2025"/>
    <s v="Q1-2025"/>
  </r>
  <r>
    <s v="TXN-101771"/>
    <x v="94"/>
    <x v="2"/>
    <s v="E-005"/>
    <x v="3"/>
    <s v="Bath Towel Set"/>
    <s v="Member"/>
    <n v="3"/>
    <n v="83.89"/>
    <n v="0.14499999999999999"/>
    <n v="30.76"/>
    <s v="No"/>
    <n v="215.18"/>
    <n v="122.9"/>
    <n v="0.57114973510549305"/>
    <s v="May-2025"/>
    <s v="Q2-2025"/>
  </r>
  <r>
    <s v="TXN-101772"/>
    <x v="50"/>
    <x v="0"/>
    <s v="N-006"/>
    <x v="4"/>
    <s v="Sunscreen SPF50"/>
    <s v="Non-Member"/>
    <n v="10"/>
    <n v="50.86"/>
    <n v="0.02"/>
    <n v="21.93"/>
    <s v="No"/>
    <n v="498.43"/>
    <n v="279.13"/>
    <n v="0.5600184579579881"/>
    <s v="Aug-2024"/>
    <s v="Q3-2024"/>
  </r>
  <r>
    <s v="TXN-101773"/>
    <x v="56"/>
    <x v="1"/>
    <s v="S-009"/>
    <x v="2"/>
    <s v="Wireless Earbuds"/>
    <s v="Non-Member"/>
    <n v="5"/>
    <n v="115.16"/>
    <n v="0.32200000000000001"/>
    <n v="84.3"/>
    <s v="No"/>
    <n v="390.39"/>
    <n v="-31.11"/>
    <n v="-7.9689541228002772E-2"/>
    <s v="Jun-2025"/>
    <s v="Q2-2025"/>
  </r>
  <r>
    <s v="TXN-101774"/>
    <x v="353"/>
    <x v="2"/>
    <s v="E-012"/>
    <x v="2"/>
    <s v="Bluetooth Speaker"/>
    <s v="Non-Member"/>
    <n v="1"/>
    <n v="217.29"/>
    <n v="5.0999999999999997E-2"/>
    <n v="165.33"/>
    <s v="No"/>
    <n v="206.21"/>
    <n v="40.880000000000003"/>
    <n v="0.19824450802579896"/>
    <s v="Dec-2025"/>
    <s v="Q4-2025"/>
  </r>
  <r>
    <s v="TXN-101775"/>
    <x v="473"/>
    <x v="2"/>
    <s v="E-015"/>
    <x v="0"/>
    <s v="Snack Box"/>
    <s v="Member"/>
    <n v="2"/>
    <n v="13.3"/>
    <n v="3.9E-2"/>
    <n v="8.23"/>
    <s v="No"/>
    <n v="25.56"/>
    <n v="9.1"/>
    <n v="0.3560250391236307"/>
    <s v="Nov-2024"/>
    <s v="Q4-2024"/>
  </r>
  <r>
    <s v="TXN-101776"/>
    <x v="463"/>
    <x v="2"/>
    <s v="E-005"/>
    <x v="3"/>
    <s v="Throw Pillow"/>
    <s v="Member"/>
    <n v="4"/>
    <n v="21.22"/>
    <n v="7.8E-2"/>
    <n v="9.4700000000000006"/>
    <s v="No"/>
    <n v="78.260000000000005"/>
    <n v="40.380000000000003"/>
    <n v="0.51597239969332998"/>
    <s v="Aug-2025"/>
    <s v="Q3-2025"/>
  </r>
  <r>
    <s v="TXN-101777"/>
    <x v="478"/>
    <x v="3"/>
    <s v="W-013"/>
    <x v="2"/>
    <s v="Power Bank"/>
    <s v="Member"/>
    <n v="1"/>
    <n v="41.58"/>
    <n v="0.13800000000000001"/>
    <n v="33.200000000000003"/>
    <s v="No"/>
    <n v="35.840000000000003"/>
    <n v="2.64"/>
    <n v="7.3660714285714288E-2"/>
    <s v="May-2025"/>
    <s v="Q2-2025"/>
  </r>
  <r>
    <s v="TXN-101778"/>
    <x v="468"/>
    <x v="3"/>
    <s v="W-001"/>
    <x v="4"/>
    <s v="Lipstick"/>
    <s v="Non-Member"/>
    <n v="1"/>
    <n v="34.21"/>
    <n v="0"/>
    <n v="18.350000000000001"/>
    <s v="No"/>
    <n v="34.21"/>
    <n v="15.86"/>
    <n v="0.4636071324174218"/>
    <s v="Jul-2025"/>
    <s v="Q3-2025"/>
  </r>
  <r>
    <s v="TXN-101779"/>
    <x v="257"/>
    <x v="0"/>
    <s v="N-012"/>
    <x v="2"/>
    <s v="Bluetooth Speaker"/>
    <s v="Member"/>
    <n v="3"/>
    <n v="292.91000000000003"/>
    <n v="6.2E-2"/>
    <n v="224.69"/>
    <s v="No"/>
    <n v="824.25"/>
    <n v="150.18"/>
    <n v="0.18220200181983623"/>
    <s v="Aug-2024"/>
    <s v="Q3-2024"/>
  </r>
  <r>
    <s v="TXN-101780"/>
    <x v="556"/>
    <x v="0"/>
    <s v="N-010"/>
    <x v="4"/>
    <s v="Perfume 50ml"/>
    <s v="Non-Member"/>
    <n v="1"/>
    <n v="17.93"/>
    <n v="6.3E-2"/>
    <n v="12.82"/>
    <s v="No"/>
    <n v="16.8"/>
    <n v="3.98"/>
    <n v="0.2369047619047619"/>
    <s v="Nov-2025"/>
    <s v="Q4-2025"/>
  </r>
  <r>
    <s v="TXN-101781"/>
    <x v="400"/>
    <x v="2"/>
    <s v="E-008"/>
    <x v="1"/>
    <s v="Women's Jeans"/>
    <s v="Member"/>
    <n v="2"/>
    <n v="22.67"/>
    <n v="2.1000000000000001E-2"/>
    <n v="11.27"/>
    <s v="No"/>
    <n v="44.39"/>
    <n v="21.85"/>
    <n v="0.49222797927461143"/>
    <s v="Dec-2025"/>
    <s v="Q4-2025"/>
  </r>
  <r>
    <s v="TXN-101782"/>
    <x v="84"/>
    <x v="3"/>
    <s v="W-015"/>
    <x v="2"/>
    <s v="Power Bank"/>
    <s v="Member"/>
    <n v="1"/>
    <n v="105.8"/>
    <n v="2.3E-2"/>
    <n v="78.67"/>
    <s v="No"/>
    <n v="103.37"/>
    <n v="24.7"/>
    <n v="0.23894747025249102"/>
    <s v="May-2024"/>
    <s v="Q2-2024"/>
  </r>
  <r>
    <s v="TXN-101783"/>
    <x v="389"/>
    <x v="0"/>
    <s v="N-004"/>
    <x v="1"/>
    <s v="Women's Jeans"/>
    <s v="Non-Member"/>
    <n v="4"/>
    <n v="42.18"/>
    <n v="0"/>
    <n v="18.28"/>
    <s v="No"/>
    <n v="168.72"/>
    <n v="95.6"/>
    <n v="0.56661925082977715"/>
    <s v="Sep-2025"/>
    <s v="Q3-2025"/>
  </r>
  <r>
    <s v="TXN-101784"/>
    <x v="545"/>
    <x v="2"/>
    <s v="Unknown"/>
    <x v="1"/>
    <s v="Women's Jeans"/>
    <s v="Non-Member"/>
    <n v="8"/>
    <n v="75.319999999999993"/>
    <n v="0.13900000000000001"/>
    <n v="34.130000000000003"/>
    <s v="No"/>
    <n v="518.79999999999995"/>
    <n v="245.76"/>
    <n v="0.47370855821125679"/>
    <s v="Dec-2025"/>
    <s v="Q4-2025"/>
  </r>
  <r>
    <s v="TXN-101785"/>
    <x v="603"/>
    <x v="1"/>
    <s v="S-004"/>
    <x v="0"/>
    <s v="Snack Box"/>
    <s v="Member"/>
    <n v="2"/>
    <n v="9.7899999999999991"/>
    <n v="0.24"/>
    <n v="5.53"/>
    <s v="Yes"/>
    <n v="14.88"/>
    <n v="3.82"/>
    <n v="0.25672043010752688"/>
    <s v="Feb-2025"/>
    <s v="Q1-2025"/>
  </r>
  <r>
    <s v="TXN-101786"/>
    <x v="566"/>
    <x v="0"/>
    <s v="N-013"/>
    <x v="2"/>
    <s v="Smart Watch"/>
    <s v="Member"/>
    <n v="2"/>
    <n v="287.52999999999997"/>
    <n v="0.14000000000000001"/>
    <n v="201.02"/>
    <s v="No"/>
    <n v="494.55"/>
    <n v="92.51"/>
    <n v="0.18705894247295521"/>
    <s v="Sep-2025"/>
    <s v="Q3-2025"/>
  </r>
  <r>
    <s v="TXN-101787"/>
    <x v="268"/>
    <x v="1"/>
    <s v="S-011"/>
    <x v="1"/>
    <s v="Winter Jacket"/>
    <s v="Member"/>
    <n v="5"/>
    <n v="32.15"/>
    <n v="0.224"/>
    <n v="17.64"/>
    <s v="No"/>
    <n v="124.74"/>
    <n v="36.54"/>
    <n v="0.29292929292929293"/>
    <s v="May-2024"/>
    <s v="Q2-2024"/>
  </r>
  <r>
    <s v="TXN-101788"/>
    <x v="263"/>
    <x v="1"/>
    <s v="S-013"/>
    <x v="1"/>
    <s v="Women's Jeans"/>
    <s v="Non-Member"/>
    <n v="1"/>
    <n v="114.16"/>
    <n v="0.183"/>
    <n v="47.77"/>
    <s v="No"/>
    <n v="93.27"/>
    <n v="45.5"/>
    <n v="0.48783102819770563"/>
    <s v="Nov-2025"/>
    <s v="Q4-2025"/>
  </r>
  <r>
    <s v="TXN-101789"/>
    <x v="155"/>
    <x v="0"/>
    <s v="N-008"/>
    <x v="4"/>
    <s v="Shampoo 300ml"/>
    <s v="Member"/>
    <n v="3"/>
    <n v="27.78"/>
    <n v="5.7000000000000002E-2"/>
    <n v="10.199999999999999"/>
    <s v="No"/>
    <n v="78.59"/>
    <n v="47.99"/>
    <n v="0.61063748568520171"/>
    <s v="Aug-2024"/>
    <s v="Q3-2024"/>
  </r>
  <r>
    <s v="TXN-101790"/>
    <x v="368"/>
    <x v="1"/>
    <s v="S-013"/>
    <x v="1"/>
    <s v="Men's T-Shirt"/>
    <s v="Non-Member"/>
    <n v="1"/>
    <n v="33.39"/>
    <n v="0.376"/>
    <n v="17.93"/>
    <s v="Yes"/>
    <n v="20.84"/>
    <n v="2.91"/>
    <n v="0.13963531669865645"/>
    <s v="Nov-2025"/>
    <s v="Q4-2025"/>
  </r>
  <r>
    <s v="TXN-101791"/>
    <x v="324"/>
    <x v="0"/>
    <s v="N-003"/>
    <x v="0"/>
    <s v="Organic Coffee 12oz"/>
    <s v="Member"/>
    <n v="8"/>
    <n v="23.7"/>
    <n v="0.127"/>
    <n v="15.67"/>
    <s v="No"/>
    <n v="165.52"/>
    <n v="40.159999999999997"/>
    <n v="0.24262928951184143"/>
    <s v="May-2024"/>
    <s v="Q2-2024"/>
  </r>
  <r>
    <s v="TXN-101792"/>
    <x v="30"/>
    <x v="2"/>
    <s v="E-007"/>
    <x v="2"/>
    <s v="Bluetooth Speaker"/>
    <s v="Member"/>
    <n v="1"/>
    <n v="244.94"/>
    <n v="0"/>
    <n v="172.43"/>
    <s v="No"/>
    <n v="244.94"/>
    <n v="72.510000000000005"/>
    <n v="0.2960316812280559"/>
    <s v="Mar-2025"/>
    <s v="Q1-2025"/>
  </r>
  <r>
    <s v="TXN-101793"/>
    <x v="23"/>
    <x v="0"/>
    <s v="N-008"/>
    <x v="2"/>
    <s v="Laptop Stand"/>
    <s v="Non-Member"/>
    <n v="2"/>
    <n v="245.94"/>
    <n v="7.2999999999999995E-2"/>
    <n v="174.63"/>
    <s v="No"/>
    <n v="455.97"/>
    <n v="106.71"/>
    <n v="0.2340285545101651"/>
    <s v="Jul-2025"/>
    <s v="Q3-2025"/>
  </r>
  <r>
    <s v="TXN-101794"/>
    <x v="520"/>
    <x v="2"/>
    <s v="E-006"/>
    <x v="4"/>
    <s v="Face Moisturizer"/>
    <s v="Member"/>
    <n v="2"/>
    <n v="30.58"/>
    <n v="0.217"/>
    <n v="13.06"/>
    <s v="No"/>
    <n v="47.89"/>
    <n v="21.77"/>
    <n v="0.4545834203382752"/>
    <s v="Aug-2024"/>
    <s v="Q3-2024"/>
  </r>
  <r>
    <s v="TXN-101795"/>
    <x v="202"/>
    <x v="0"/>
    <s v="N-011"/>
    <x v="0"/>
    <s v="Granola Pack"/>
    <s v="Non-Member"/>
    <n v="2"/>
    <n v="22.27"/>
    <n v="3.9E-2"/>
    <n v="12.3"/>
    <s v="No"/>
    <n v="42.8"/>
    <n v="18.2"/>
    <n v="0.42523364485981308"/>
    <s v="Mar-2025"/>
    <s v="Q1-2025"/>
  </r>
  <r>
    <s v="TXN-101796"/>
    <x v="56"/>
    <x v="2"/>
    <s v="E-001"/>
    <x v="2"/>
    <s v="Wireless Earbuds"/>
    <s v="Member"/>
    <n v="5"/>
    <n v="73.77"/>
    <n v="5.6000000000000001E-2"/>
    <n v="48.05"/>
    <s v="No"/>
    <n v="348.19"/>
    <n v="107.94"/>
    <n v="0.31000315919469257"/>
    <s v="Jun-2025"/>
    <s v="Q2-2025"/>
  </r>
  <r>
    <s v="TXN-101797"/>
    <x v="180"/>
    <x v="1"/>
    <s v="S-012"/>
    <x v="3"/>
    <s v="Throw Pillow"/>
    <s v="Non-Member"/>
    <n v="3"/>
    <n v="14.89"/>
    <n v="0.19800000000000001"/>
    <n v="7"/>
    <s v="No"/>
    <n v="35.83"/>
    <n v="14.83"/>
    <n v="0.41389896734579962"/>
    <s v="Jan-2025"/>
    <s v="Q1-2025"/>
  </r>
  <r>
    <s v="TXN-101798"/>
    <x v="401"/>
    <x v="2"/>
    <s v="E-006"/>
    <x v="3"/>
    <s v="Ceramic Mug Set"/>
    <s v="Member"/>
    <n v="1"/>
    <n v="43.54"/>
    <n v="0.113"/>
    <n v="16.38"/>
    <s v="No"/>
    <n v="38.619999999999997"/>
    <n v="22.24"/>
    <n v="0.5758674262040393"/>
    <s v="Sep-2025"/>
    <s v="Q3-2025"/>
  </r>
  <r>
    <s v="TXN-101799"/>
    <x v="147"/>
    <x v="1"/>
    <s v="S-012"/>
    <x v="4"/>
    <s v="Shampoo 300ml"/>
    <s v="Non-Member"/>
    <n v="5"/>
    <n v="26.98"/>
    <n v="0.33300000000000002"/>
    <n v="11.84"/>
    <s v="No"/>
    <n v="89.98"/>
    <n v="30.78"/>
    <n v="0.34207601689264283"/>
    <s v="Feb-2025"/>
    <s v="Q1-2025"/>
  </r>
  <r>
    <s v="TXN-101800"/>
    <x v="178"/>
    <x v="0"/>
    <s v="Unknown"/>
    <x v="2"/>
    <s v="Laptop Stand"/>
    <s v="Member"/>
    <n v="1"/>
    <n v="196.96"/>
    <n v="9.0999999999999998E-2"/>
    <n v="154.88"/>
    <s v="No"/>
    <n v="179.04"/>
    <n v="24.16"/>
    <n v="0.1349419124218052"/>
    <s v="Mar-2025"/>
    <s v="Q1-2025"/>
  </r>
  <r>
    <s v="TXN-101801"/>
    <x v="468"/>
    <x v="2"/>
    <s v="E-001"/>
    <x v="0"/>
    <s v="Olive Oil 500ml"/>
    <s v="Non-Member"/>
    <n v="10"/>
    <n v="3.63"/>
    <n v="7.5999999999999998E-2"/>
    <n v="2.25"/>
    <s v="No"/>
    <n v="33.54"/>
    <n v="11.04"/>
    <n v="0.3291592128801431"/>
    <s v="Jul-2025"/>
    <s v="Q3-2025"/>
  </r>
  <r>
    <s v="TXN-101802"/>
    <x v="163"/>
    <x v="1"/>
    <s v="S-015"/>
    <x v="1"/>
    <s v="Casual Dress"/>
    <s v="Member"/>
    <n v="12"/>
    <n v="54.59"/>
    <n v="0.20200000000000001"/>
    <n v="26.74"/>
    <s v="No"/>
    <n v="522.75"/>
    <n v="201.87"/>
    <n v="0.38616929698708752"/>
    <s v="Aug-2025"/>
    <s v="Q3-2025"/>
  </r>
  <r>
    <s v="TXN-101803"/>
    <x v="417"/>
    <x v="1"/>
    <s v="S-002"/>
    <x v="2"/>
    <s v="Wireless Earbuds"/>
    <s v="Member"/>
    <n v="3"/>
    <n v="50.33"/>
    <n v="0.247"/>
    <n v="40.17"/>
    <s v="No"/>
    <n v="113.7"/>
    <n v="-6.81"/>
    <n v="-5.9894459102902371E-2"/>
    <s v="Jul-2025"/>
    <s v="Q3-2025"/>
  </r>
  <r>
    <s v="TXN-101804"/>
    <x v="18"/>
    <x v="3"/>
    <s v="W-008"/>
    <x v="4"/>
    <s v="Perfume 50ml"/>
    <s v="Non-Member"/>
    <n v="4"/>
    <n v="30.9"/>
    <n v="0"/>
    <n v="13.24"/>
    <s v="No"/>
    <n v="123.6"/>
    <n v="70.64"/>
    <n v="0.57152103559870548"/>
    <s v="Apr-2025"/>
    <s v="Q2-2025"/>
  </r>
  <r>
    <s v="TXN-101805"/>
    <x v="346"/>
    <x v="0"/>
    <s v="N-005"/>
    <x v="3"/>
    <s v="LED Desk Lamp"/>
    <s v="Member"/>
    <n v="6"/>
    <n v="20.260000000000002"/>
    <n v="0.20300000000000001"/>
    <n v="9.09"/>
    <s v="No"/>
    <n v="96.88"/>
    <n v="42.34"/>
    <n v="0.43703550784475648"/>
    <s v="Sep-2024"/>
    <s v="Q3-2024"/>
  </r>
  <r>
    <s v="TXN-101806"/>
    <x v="276"/>
    <x v="0"/>
    <s v="N-008"/>
    <x v="3"/>
    <s v="Storage Bin"/>
    <s v="Member"/>
    <n v="4"/>
    <n v="25.7"/>
    <n v="0.14199999999999999"/>
    <n v="9.84"/>
    <s v="No"/>
    <n v="88.2"/>
    <n v="48.84"/>
    <n v="0.55374149659863947"/>
    <s v="Mar-2025"/>
    <s v="Q1-2025"/>
  </r>
  <r>
    <s v="TXN-101807"/>
    <x v="105"/>
    <x v="1"/>
    <s v="S-004"/>
    <x v="0"/>
    <s v="Organic Coffee 12oz"/>
    <s v="Non-Member"/>
    <n v="3"/>
    <n v="18.78"/>
    <n v="0.318"/>
    <n v="11.12"/>
    <s v="Yes"/>
    <n v="38.42"/>
    <n v="5.0599999999999996"/>
    <n v="0.13170223841749087"/>
    <s v="Apr-2025"/>
    <s v="Q2-2025"/>
  </r>
  <r>
    <s v="TXN-101808"/>
    <x v="403"/>
    <x v="1"/>
    <s v="S-004"/>
    <x v="1"/>
    <s v="Winter Jacket"/>
    <s v="Non-Member"/>
    <n v="2"/>
    <n v="49.51"/>
    <n v="0.378"/>
    <n v="27.04"/>
    <s v="No"/>
    <n v="61.59"/>
    <n v="7.51"/>
    <n v="0.121935379119987"/>
    <s v="Jan-2025"/>
    <s v="Q1-2025"/>
  </r>
  <r>
    <s v="TXN-101809"/>
    <x v="147"/>
    <x v="2"/>
    <s v="E-013"/>
    <x v="4"/>
    <s v="Lipstick"/>
    <s v="Non-Member"/>
    <n v="6"/>
    <n v="29.95"/>
    <n v="0.15"/>
    <n v="11.96"/>
    <s v="No"/>
    <n v="152.75"/>
    <n v="80.989999999999995"/>
    <n v="0.53021276595744682"/>
    <s v="Feb-2025"/>
    <s v="Q1-2025"/>
  </r>
  <r>
    <s v="TXN-101810"/>
    <x v="279"/>
    <x v="0"/>
    <s v="N-012"/>
    <x v="4"/>
    <s v="Sunscreen SPF50"/>
    <s v="Member"/>
    <n v="1"/>
    <n v="49.3"/>
    <n v="9.5000000000000001E-2"/>
    <n v="22.03"/>
    <s v="No"/>
    <n v="44.62"/>
    <n v="22.59"/>
    <n v="0.50627521290900945"/>
    <s v="Dec-2024"/>
    <s v="Q4-2024"/>
  </r>
  <r>
    <s v="TXN-101811"/>
    <x v="173"/>
    <x v="0"/>
    <s v="N-014"/>
    <x v="0"/>
    <s v="Snack Box"/>
    <s v="Non-Member"/>
    <n v="1"/>
    <n v="3.26"/>
    <n v="3.3000000000000002E-2"/>
    <n v="2.0299999999999998"/>
    <s v="No"/>
    <n v="3.15"/>
    <n v="1.1200000000000001"/>
    <n v="0.35555555555555562"/>
    <s v="Nov-2024"/>
    <s v="Q4-2024"/>
  </r>
  <r>
    <s v="TXN-101812"/>
    <x v="544"/>
    <x v="1"/>
    <s v="S-011"/>
    <x v="4"/>
    <s v="Perfume 50ml"/>
    <s v="Member"/>
    <n v="7"/>
    <n v="29.09"/>
    <n v="9.4E-2"/>
    <n v="13.06"/>
    <s v="No"/>
    <n v="184.49"/>
    <n v="93.07"/>
    <n v="0.50447178708873108"/>
    <s v="Mar-2025"/>
    <s v="Q1-2025"/>
  </r>
  <r>
    <s v="TXN-101813"/>
    <x v="104"/>
    <x v="2"/>
    <s v="E-009"/>
    <x v="3"/>
    <s v="LED Desk Lamp"/>
    <s v="Member"/>
    <n v="1"/>
    <n v="62.44"/>
    <n v="5.8999999999999997E-2"/>
    <n v="26.67"/>
    <s v="No"/>
    <n v="58.76"/>
    <n v="32.090000000000003"/>
    <n v="0.54611980939414573"/>
    <s v="Jan-2025"/>
    <s v="Q1-2025"/>
  </r>
  <r>
    <s v="TXN-101814"/>
    <x v="269"/>
    <x v="1"/>
    <s v="S-005"/>
    <x v="1"/>
    <s v="Running Shoes"/>
    <s v="Member"/>
    <n v="5"/>
    <n v="96.06"/>
    <n v="0.21299999999999999"/>
    <n v="45"/>
    <s v="Yes"/>
    <n v="378"/>
    <n v="153"/>
    <n v="0.40476190476190477"/>
    <s v="Aug-2025"/>
    <s v="Q3-2025"/>
  </r>
  <r>
    <s v="TXN-101815"/>
    <x v="258"/>
    <x v="2"/>
    <s v="E-013"/>
    <x v="3"/>
    <s v="Throw Pillow"/>
    <s v="Member"/>
    <n v="2"/>
    <n v="72.56"/>
    <n v="8.2000000000000003E-2"/>
    <n v="30.04"/>
    <s v="No"/>
    <n v="133.22"/>
    <n v="73.14"/>
    <n v="0.54901666416453987"/>
    <s v="Mar-2025"/>
    <s v="Q1-2025"/>
  </r>
  <r>
    <s v="TXN-101816"/>
    <x v="128"/>
    <x v="1"/>
    <s v="S-002"/>
    <x v="2"/>
    <s v="Laptop Stand"/>
    <s v="Non-Member"/>
    <n v="2"/>
    <n v="253.27"/>
    <n v="0.20100000000000001"/>
    <n v="169.19"/>
    <s v="Yes"/>
    <n v="404.73"/>
    <n v="66.349999999999994"/>
    <n v="0.16393645146146812"/>
    <s v="Aug-2025"/>
    <s v="Q3-2025"/>
  </r>
  <r>
    <s v="TXN-101817"/>
    <x v="180"/>
    <x v="1"/>
    <s v="S-014"/>
    <x v="1"/>
    <s v="Running Shoes"/>
    <s v="Member"/>
    <n v="2"/>
    <n v="60.8"/>
    <n v="0.22600000000000001"/>
    <n v="33.299999999999997"/>
    <s v="No"/>
    <n v="94.12"/>
    <n v="27.52"/>
    <n v="0.29239269018274539"/>
    <s v="Jan-2025"/>
    <s v="Q1-2025"/>
  </r>
  <r>
    <s v="TXN-101818"/>
    <x v="435"/>
    <x v="1"/>
    <s v="S-007"/>
    <x v="4"/>
    <s v="Perfume 50ml"/>
    <s v="Member"/>
    <n v="20"/>
    <n v="18.13"/>
    <n v="0.27800000000000002"/>
    <n v="7.72"/>
    <s v="No"/>
    <n v="261.8"/>
    <n v="107.4"/>
    <n v="0.41023682200152789"/>
    <s v="Oct-2024"/>
    <s v="Q4-2024"/>
  </r>
  <r>
    <s v="TXN-101819"/>
    <x v="12"/>
    <x v="0"/>
    <s v="N-004"/>
    <x v="0"/>
    <s v="Olive Oil 500ml"/>
    <s v="Non-Member"/>
    <n v="3"/>
    <n v="14.56"/>
    <n v="8.3000000000000004E-2"/>
    <n v="9.7100000000000009"/>
    <s v="No"/>
    <n v="40.049999999999997"/>
    <n v="10.92"/>
    <n v="0.27265917602996259"/>
    <s v="Jan-2025"/>
    <s v="Q1-2025"/>
  </r>
  <r>
    <s v="TXN-101820"/>
    <x v="259"/>
    <x v="0"/>
    <s v="N-013"/>
    <x v="3"/>
    <s v="Storage Bin"/>
    <s v="Member"/>
    <n v="2"/>
    <n v="28.43"/>
    <n v="0"/>
    <n v="13.99"/>
    <s v="No"/>
    <n v="56.86"/>
    <n v="28.88"/>
    <n v="0.50791417516707704"/>
    <s v="Sep-2024"/>
    <s v="Q3-2024"/>
  </r>
  <r>
    <s v="TXN-101821"/>
    <x v="7"/>
    <x v="2"/>
    <s v="E-003"/>
    <x v="2"/>
    <s v="Wireless Earbuds"/>
    <s v="Member"/>
    <n v="5"/>
    <n v="199.6"/>
    <n v="9.4E-2"/>
    <n v="155.46"/>
    <s v="No"/>
    <n v="904.19"/>
    <n v="126.89"/>
    <n v="0.14033554894435904"/>
    <s v="Aug-2024"/>
    <s v="Q3-2024"/>
  </r>
  <r>
    <s v="TXN-101822"/>
    <x v="163"/>
    <x v="1"/>
    <s v="S-009"/>
    <x v="4"/>
    <s v="Perfume 50ml"/>
    <s v="Member"/>
    <n v="1"/>
    <n v="30.05"/>
    <n v="0.154"/>
    <n v="9.93"/>
    <s v="No"/>
    <n v="25.42"/>
    <n v="15.49"/>
    <n v="0.60936270653029112"/>
    <s v="Aug-2025"/>
    <s v="Q3-2025"/>
  </r>
  <r>
    <s v="TXN-101823"/>
    <x v="204"/>
    <x v="3"/>
    <s v="W-005"/>
    <x v="1"/>
    <s v="Casual Dress"/>
    <s v="Member"/>
    <n v="4"/>
    <n v="108.84"/>
    <n v="0.10199999999999999"/>
    <n v="51.18"/>
    <s v="No"/>
    <n v="390.95"/>
    <n v="186.23"/>
    <n v="0.47635247474101544"/>
    <s v="Nov-2024"/>
    <s v="Q4-2024"/>
  </r>
  <r>
    <s v="TXN-101824"/>
    <x v="12"/>
    <x v="2"/>
    <s v="E-001"/>
    <x v="2"/>
    <s v="Power Bank"/>
    <s v="Non-Member"/>
    <n v="7"/>
    <n v="208.73"/>
    <n v="4.1000000000000002E-2"/>
    <n v="142.21"/>
    <s v="No"/>
    <n v="1401.2"/>
    <n v="405.73"/>
    <n v="0.28955894947188127"/>
    <s v="Jan-2025"/>
    <s v="Q1-2025"/>
  </r>
  <r>
    <s v="TXN-101825"/>
    <x v="352"/>
    <x v="0"/>
    <s v="N-001"/>
    <x v="0"/>
    <s v="Snack Box"/>
    <s v="Non-Member"/>
    <n v="2"/>
    <n v="6.16"/>
    <n v="8.6999999999999994E-2"/>
    <n v="4.1500000000000004"/>
    <s v="No"/>
    <n v="11.25"/>
    <n v="2.95"/>
    <n v="0.26222222222222225"/>
    <s v="May-2025"/>
    <s v="Q2-2025"/>
  </r>
  <r>
    <s v="TXN-101826"/>
    <x v="122"/>
    <x v="1"/>
    <s v="S-007"/>
    <x v="0"/>
    <s v="Granola Pack"/>
    <s v="Non-Member"/>
    <n v="2"/>
    <n v="11.6"/>
    <n v="0.14199999999999999"/>
    <n v="6.72"/>
    <s v="No"/>
    <n v="19.91"/>
    <n v="6.47"/>
    <n v="0.32496233048719236"/>
    <s v="May-2025"/>
    <s v="Q2-2025"/>
  </r>
  <r>
    <s v="TXN-101827"/>
    <x v="100"/>
    <x v="0"/>
    <s v="N-004"/>
    <x v="4"/>
    <s v="Lipstick"/>
    <s v="Non-Member"/>
    <n v="3"/>
    <n v="15.3"/>
    <n v="5.0000000000000001E-3"/>
    <n v="5.51"/>
    <s v="No"/>
    <n v="45.67"/>
    <n v="29.14"/>
    <n v="0.6380556163783665"/>
    <s v="Feb-2025"/>
    <s v="Q1-2025"/>
  </r>
  <r>
    <s v="TXN-101828"/>
    <x v="171"/>
    <x v="1"/>
    <s v="S-004"/>
    <x v="1"/>
    <s v="Winter Jacket"/>
    <s v="Member"/>
    <n v="1"/>
    <n v="94.86"/>
    <n v="0.223"/>
    <n v="38.1"/>
    <s v="No"/>
    <n v="73.709999999999994"/>
    <n v="35.61"/>
    <n v="0.48310948310948315"/>
    <s v="Aug-2025"/>
    <s v="Q3-2025"/>
  </r>
  <r>
    <s v="TXN-101829"/>
    <x v="570"/>
    <x v="2"/>
    <s v="E-009"/>
    <x v="2"/>
    <s v="Power Bank"/>
    <s v="Member"/>
    <n v="1"/>
    <n v="154.56"/>
    <n v="6.9000000000000006E-2"/>
    <n v="115.78"/>
    <s v="No"/>
    <n v="143.9"/>
    <n v="28.12"/>
    <n v="0.19541348158443364"/>
    <s v="Sep-2025"/>
    <s v="Q3-2025"/>
  </r>
  <r>
    <s v="TXN-101830"/>
    <x v="494"/>
    <x v="0"/>
    <s v="N-009"/>
    <x v="0"/>
    <s v="Granola Pack"/>
    <s v="Non-Member"/>
    <n v="3"/>
    <n v="14.25"/>
    <n v="5.8999999999999997E-2"/>
    <n v="8.08"/>
    <s v="No"/>
    <n v="40.229999999999997"/>
    <n v="15.99"/>
    <n v="0.39746457867263241"/>
    <s v="Nov-2024"/>
    <s v="Q4-2024"/>
  </r>
  <r>
    <s v="TXN-101831"/>
    <x v="604"/>
    <x v="2"/>
    <s v="E-001"/>
    <x v="1"/>
    <s v="Winter Jacket"/>
    <s v="Non-Member"/>
    <n v="4"/>
    <n v="26.85"/>
    <n v="0.106"/>
    <n v="12.62"/>
    <s v="No"/>
    <n v="96.02"/>
    <n v="45.54"/>
    <n v="0.47427619245990421"/>
    <s v="Jul-2024"/>
    <s v="Q3-2024"/>
  </r>
  <r>
    <s v="TXN-101832"/>
    <x v="377"/>
    <x v="3"/>
    <s v="W-013"/>
    <x v="1"/>
    <s v="Casual Dress"/>
    <s v="Non-Member"/>
    <n v="9"/>
    <n v="25.82"/>
    <n v="9.9000000000000005E-2"/>
    <n v="14.19"/>
    <s v="No"/>
    <n v="209.37"/>
    <n v="81.66"/>
    <n v="0.39002722453073502"/>
    <s v="Aug-2025"/>
    <s v="Q3-2025"/>
  </r>
  <r>
    <s v="TXN-101833"/>
    <x v="343"/>
    <x v="2"/>
    <s v="E-004"/>
    <x v="4"/>
    <s v="Sunscreen SPF50"/>
    <s v="Member"/>
    <n v="2"/>
    <n v="51.51"/>
    <n v="5.0999999999999997E-2"/>
    <n v="22.9"/>
    <s v="No"/>
    <n v="97.77"/>
    <n v="51.97"/>
    <n v="0.53155364631277491"/>
    <s v="Feb-2025"/>
    <s v="Q1-2025"/>
  </r>
  <r>
    <s v="TXN-101834"/>
    <x v="359"/>
    <x v="0"/>
    <s v="N-014"/>
    <x v="0"/>
    <s v="Olive Oil 500ml"/>
    <s v="Non-Member"/>
    <n v="1"/>
    <n v="17.09"/>
    <n v="7.6999999999999999E-2"/>
    <n v="10.24"/>
    <s v="No"/>
    <n v="15.77"/>
    <n v="5.53"/>
    <n v="0.35066582117945466"/>
    <s v="Nov-2025"/>
    <s v="Q4-2025"/>
  </r>
  <r>
    <s v="TXN-101835"/>
    <x v="26"/>
    <x v="2"/>
    <s v="E-006"/>
    <x v="2"/>
    <s v="Bluetooth Speaker"/>
    <s v="Non-Member"/>
    <n v="1"/>
    <n v="221.1"/>
    <n v="4.2999999999999997E-2"/>
    <n v="159.82"/>
    <s v="No"/>
    <n v="211.59"/>
    <n v="51.77"/>
    <n v="0.24467129826551351"/>
    <s v="Oct-2025"/>
    <s v="Q4-2025"/>
  </r>
  <r>
    <s v="TXN-101836"/>
    <x v="521"/>
    <x v="1"/>
    <s v="S-010"/>
    <x v="1"/>
    <s v="Winter Jacket"/>
    <s v="Non-Member"/>
    <n v="6"/>
    <n v="25.92"/>
    <n v="5.7000000000000002E-2"/>
    <n v="13.4"/>
    <s v="No"/>
    <n v="146.66"/>
    <n v="66.260000000000005"/>
    <n v="0.45179326333015141"/>
    <s v="Jun-2025"/>
    <s v="Q2-2025"/>
  </r>
  <r>
    <s v="TXN-101837"/>
    <x v="40"/>
    <x v="3"/>
    <s v="W-010"/>
    <x v="3"/>
    <s v="Bath Towel Set"/>
    <s v="Non-Member"/>
    <n v="4"/>
    <n v="13.37"/>
    <n v="4.9000000000000002E-2"/>
    <n v="4.9000000000000004"/>
    <s v="No"/>
    <n v="50.86"/>
    <n v="31.26"/>
    <n v="0.61462839166338978"/>
    <s v="May-2025"/>
    <s v="Q2-2025"/>
  </r>
  <r>
    <s v="TXN-101838"/>
    <x v="357"/>
    <x v="0"/>
    <s v="N-010"/>
    <x v="2"/>
    <s v="Wireless Earbuds"/>
    <s v="Non-Member"/>
    <n v="1"/>
    <n v="124.19"/>
    <n v="4.7E-2"/>
    <n v="93.25"/>
    <s v="No"/>
    <n v="118.35"/>
    <n v="25.1"/>
    <n v="0.2120828052386988"/>
    <s v="Aug-2025"/>
    <s v="Q3-2025"/>
  </r>
  <r>
    <s v="TXN-101839"/>
    <x v="282"/>
    <x v="3"/>
    <s v="W-014"/>
    <x v="1"/>
    <s v="Men's T-Shirt"/>
    <s v="Non-Member"/>
    <n v="8"/>
    <n v="97.75"/>
    <n v="0.127"/>
    <n v="51.6"/>
    <s v="No"/>
    <n v="682.69"/>
    <n v="269.89"/>
    <n v="0.39533316732338247"/>
    <s v="Nov-2025"/>
    <s v="Q4-2025"/>
  </r>
  <r>
    <s v="TXN-101840"/>
    <x v="107"/>
    <x v="0"/>
    <s v="N-007"/>
    <x v="4"/>
    <s v="Sunscreen SPF50"/>
    <s v="Non-Member"/>
    <n v="4"/>
    <n v="42.79"/>
    <n v="0.115"/>
    <n v="13"/>
    <s v="No"/>
    <n v="151.47999999999999"/>
    <n v="99.48"/>
    <n v="0.65672035912331672"/>
    <s v="Jan-2025"/>
    <s v="Q1-2025"/>
  </r>
  <r>
    <s v="TXN-101841"/>
    <x v="516"/>
    <x v="0"/>
    <s v="N-011"/>
    <x v="4"/>
    <s v="Face Moisturizer"/>
    <s v="Member"/>
    <n v="3"/>
    <n v="23.2"/>
    <n v="3.7999999999999999E-2"/>
    <n v="8.39"/>
    <s v="No"/>
    <n v="66.959999999999994"/>
    <n v="41.79"/>
    <n v="0.62410394265232982"/>
    <s v="Jul-2024"/>
    <s v="Q3-2024"/>
  </r>
  <r>
    <s v="TXN-101842"/>
    <x v="287"/>
    <x v="3"/>
    <s v="W-014"/>
    <x v="4"/>
    <s v="Lipstick"/>
    <s v="Non-Member"/>
    <n v="3"/>
    <n v="50.56"/>
    <n v="0.06"/>
    <n v="17.78"/>
    <s v="No"/>
    <n v="142.58000000000001"/>
    <n v="89.24"/>
    <n v="0.62589423481554207"/>
    <s v="Sep-2025"/>
    <s v="Q3-2025"/>
  </r>
  <r>
    <s v="TXN-101843"/>
    <x v="563"/>
    <x v="1"/>
    <s v="S-005"/>
    <x v="3"/>
    <s v="Throw Pillow"/>
    <s v="Non-Member"/>
    <n v="8"/>
    <n v="35.96"/>
    <n v="0.27100000000000002"/>
    <n v="16.36"/>
    <s v="No"/>
    <n v="209.72"/>
    <n v="78.84"/>
    <n v="0.37592981117680718"/>
    <s v="Mar-2025"/>
    <s v="Q1-2025"/>
  </r>
  <r>
    <s v="TXN-101844"/>
    <x v="368"/>
    <x v="1"/>
    <s v="S-004"/>
    <x v="3"/>
    <s v="Storage Bin"/>
    <s v="Non-Member"/>
    <n v="8"/>
    <n v="69.260000000000005"/>
    <n v="0.192"/>
    <n v="32.07"/>
    <s v="No"/>
    <n v="447.7"/>
    <n v="191.14"/>
    <n v="0.42693768148313599"/>
    <s v="Nov-2025"/>
    <s v="Q4-2025"/>
  </r>
  <r>
    <s v="TXN-101845"/>
    <x v="295"/>
    <x v="1"/>
    <s v="S-014"/>
    <x v="3"/>
    <s v="Throw Pillow"/>
    <s v="Non-Member"/>
    <n v="1"/>
    <n v="36.700000000000003"/>
    <n v="0.33500000000000002"/>
    <n v="16.239999999999998"/>
    <s v="No"/>
    <n v="24.41"/>
    <n v="8.17"/>
    <n v="0.33469889389594426"/>
    <s v="Mar-2024"/>
    <s v="Q1-2024"/>
  </r>
  <r>
    <s v="TXN-101846"/>
    <x v="514"/>
    <x v="1"/>
    <s v="S-006"/>
    <x v="4"/>
    <s v="Face Moisturizer"/>
    <s v="Member"/>
    <n v="3"/>
    <n v="55.54"/>
    <n v="0.154"/>
    <n v="17.420000000000002"/>
    <s v="No"/>
    <n v="140.96"/>
    <n v="88.7"/>
    <n v="0.62925652667423382"/>
    <s v="Feb-2025"/>
    <s v="Q1-2025"/>
  </r>
  <r>
    <s v="TXN-101847"/>
    <x v="71"/>
    <x v="3"/>
    <s v="W-011"/>
    <x v="2"/>
    <s v="Laptop Stand"/>
    <s v="Member"/>
    <n v="4"/>
    <n v="80.59"/>
    <n v="8.5999999999999993E-2"/>
    <n v="62.73"/>
    <s v="No"/>
    <n v="294.64"/>
    <n v="43.72"/>
    <n v="0.14838446918273146"/>
    <m/>
    <m/>
  </r>
  <r>
    <s v="TXN-101848"/>
    <x v="312"/>
    <x v="2"/>
    <s v="E-013"/>
    <x v="3"/>
    <s v="LED Desk Lamp"/>
    <s v="Member"/>
    <n v="5"/>
    <n v="86.74"/>
    <n v="0.124"/>
    <n v="34.56"/>
    <s v="No"/>
    <n v="379.92"/>
    <n v="207.12"/>
    <n v="0.54516740366392924"/>
    <s v="Nov-2024"/>
    <s v="Q4-2024"/>
  </r>
  <r>
    <s v="TXN-101849"/>
    <x v="411"/>
    <x v="2"/>
    <s v="E-015"/>
    <x v="3"/>
    <s v="Storage Bin"/>
    <s v="Member"/>
    <n v="2"/>
    <n v="33.700000000000003"/>
    <n v="8.6999999999999994E-2"/>
    <n v="14.63"/>
    <s v="No"/>
    <n v="61.54"/>
    <n v="32.28"/>
    <n v="0.52453688657783559"/>
    <s v="Apr-2025"/>
    <s v="Q2-2025"/>
  </r>
  <r>
    <s v="TXN-101850"/>
    <x v="569"/>
    <x v="0"/>
    <s v="N-004"/>
    <x v="2"/>
    <s v="Power Bank"/>
    <s v="Non-Member"/>
    <n v="2"/>
    <n v="276.54000000000002"/>
    <n v="0.14399999999999999"/>
    <n v="207.26"/>
    <s v="No"/>
    <n v="473.44"/>
    <n v="58.92"/>
    <n v="0.1244508279824265"/>
    <s v="Feb-2024"/>
    <s v="Q1-2024"/>
  </r>
  <r>
    <s v="TXN-101851"/>
    <x v="409"/>
    <x v="1"/>
    <s v="S-012"/>
    <x v="1"/>
    <s v="Winter Jacket"/>
    <s v="Member"/>
    <n v="10"/>
    <n v="56.66"/>
    <n v="0.26500000000000001"/>
    <n v="30.49"/>
    <s v="No"/>
    <n v="416.45"/>
    <n v="111.55"/>
    <n v="0.26785928682915117"/>
    <s v="Oct-2024"/>
    <s v="Q4-2024"/>
  </r>
  <r>
    <s v="TXN-101852"/>
    <x v="536"/>
    <x v="2"/>
    <s v="Unknown"/>
    <x v="3"/>
    <s v="Throw Pillow"/>
    <s v="Unknown"/>
    <n v="1"/>
    <n v="35.909999999999997"/>
    <n v="0.11899999999999999"/>
    <n v="13.78"/>
    <s v="No"/>
    <n v="31.64"/>
    <n v="17.86"/>
    <n v="0.56447534766118834"/>
    <s v="Apr-2025"/>
    <s v="Q2-2025"/>
  </r>
  <r>
    <s v="TXN-101853"/>
    <x v="549"/>
    <x v="1"/>
    <s v="S-009"/>
    <x v="2"/>
    <s v="Smart Watch"/>
    <s v="Non-Member"/>
    <n v="7"/>
    <n v="32.25"/>
    <n v="0.13300000000000001"/>
    <n v="22.05"/>
    <s v="No"/>
    <n v="195.73"/>
    <n v="41.38"/>
    <n v="0.21141368211311504"/>
    <s v="Aug-2025"/>
    <s v="Q3-2025"/>
  </r>
  <r>
    <s v="TXN-101854"/>
    <x v="605"/>
    <x v="1"/>
    <s v="S-004"/>
    <x v="4"/>
    <s v="Sunscreen SPF50"/>
    <s v="Member"/>
    <n v="3"/>
    <n v="41.69"/>
    <n v="0.17799999999999999"/>
    <n v="13.86"/>
    <s v="No"/>
    <n v="102.81"/>
    <n v="61.23"/>
    <n v="0.5955646337904873"/>
    <s v="Apr-2025"/>
    <s v="Q2-2025"/>
  </r>
  <r>
    <s v="TXN-101855"/>
    <x v="545"/>
    <x v="1"/>
    <s v="S-001"/>
    <x v="4"/>
    <s v="Sunscreen SPF50"/>
    <s v="Non-Member"/>
    <n v="1"/>
    <n v="29.56"/>
    <n v="0.224"/>
    <n v="11.31"/>
    <s v="No"/>
    <n v="22.94"/>
    <n v="11.63"/>
    <n v="0.506974716652136"/>
    <s v="Dec-2025"/>
    <s v="Q4-2025"/>
  </r>
  <r>
    <s v="TXN-101856"/>
    <x v="68"/>
    <x v="3"/>
    <s v="W-003"/>
    <x v="4"/>
    <s v="Perfume 50ml"/>
    <s v="Non-Member"/>
    <n v="1"/>
    <n v="28.78"/>
    <n v="0.11"/>
    <n v="11.12"/>
    <s v="No"/>
    <n v="25.61"/>
    <n v="14.49"/>
    <n v="0.56579461147989074"/>
    <s v="Aug-2025"/>
    <s v="Q3-2025"/>
  </r>
  <r>
    <s v="TXN-101857"/>
    <x v="606"/>
    <x v="3"/>
    <s v="W-012"/>
    <x v="1"/>
    <s v="Winter Jacket"/>
    <s v="Unknown"/>
    <n v="1"/>
    <n v="99.36"/>
    <n v="8.5000000000000006E-2"/>
    <n v="43.67"/>
    <s v="No"/>
    <n v="90.91"/>
    <n v="47.24"/>
    <n v="0.51963480365196357"/>
    <s v="Jan-2025"/>
    <s v="Q1-2025"/>
  </r>
  <r>
    <s v="TXN-101858"/>
    <x v="299"/>
    <x v="1"/>
    <s v="S-006"/>
    <x v="3"/>
    <s v="Throw Pillow"/>
    <s v="Non-Member"/>
    <n v="1"/>
    <n v="20.76"/>
    <n v="0"/>
    <n v="9.94"/>
    <s v="No"/>
    <n v="20.76"/>
    <n v="10.82"/>
    <n v="0.52119460500963388"/>
    <s v="Dec-2025"/>
    <s v="Q4-2025"/>
  </r>
  <r>
    <s v="TXN-101859"/>
    <x v="106"/>
    <x v="1"/>
    <s v="S-013"/>
    <x v="3"/>
    <s v="Ceramic Mug Set"/>
    <s v="Non-Member"/>
    <n v="4"/>
    <n v="17.73"/>
    <n v="0.14599999999999999"/>
    <n v="8.65"/>
    <s v="Yes"/>
    <n v="60.57"/>
    <n v="25.97"/>
    <n v="0.42876011226679872"/>
    <s v="Oct-2025"/>
    <s v="Q4-2025"/>
  </r>
  <r>
    <s v="TXN-101860"/>
    <x v="545"/>
    <x v="3"/>
    <s v="W-009"/>
    <x v="1"/>
    <s v="Casual Dress"/>
    <s v="Non-Member"/>
    <n v="8"/>
    <n v="51.58"/>
    <n v="8.7999999999999995E-2"/>
    <n v="26.06"/>
    <s v="No"/>
    <n v="376.33"/>
    <n v="167.85"/>
    <n v="0.44601812239258098"/>
    <s v="Dec-2025"/>
    <s v="Q4-2025"/>
  </r>
  <r>
    <s v="TXN-101861"/>
    <x v="218"/>
    <x v="1"/>
    <s v="S-008"/>
    <x v="1"/>
    <s v="Men's T-Shirt"/>
    <s v="Member"/>
    <n v="5"/>
    <n v="60.98"/>
    <n v="0.36499999999999999"/>
    <n v="29.8"/>
    <s v="No"/>
    <n v="193.61"/>
    <n v="44.61"/>
    <n v="0.23041165229068744"/>
    <s v="Dec-2024"/>
    <s v="Q4-2024"/>
  </r>
  <r>
    <s v="TXN-101862"/>
    <x v="94"/>
    <x v="1"/>
    <s v="S-001"/>
    <x v="3"/>
    <s v="Storage Bin"/>
    <s v="Member"/>
    <n v="7"/>
    <n v="62.02"/>
    <n v="0.22600000000000001"/>
    <n v="30.04"/>
    <s v="No"/>
    <n v="336.02"/>
    <n v="125.74"/>
    <n v="0.37420391643354561"/>
    <s v="May-2025"/>
    <s v="Q2-2025"/>
  </r>
  <r>
    <s v="TXN-101863"/>
    <x v="607"/>
    <x v="1"/>
    <s v="S-002"/>
    <x v="0"/>
    <s v="Organic Coffee 12oz"/>
    <s v="Member"/>
    <n v="3"/>
    <n v="24"/>
    <n v="0.249"/>
    <n v="14.19"/>
    <s v="No"/>
    <n v="54.07"/>
    <n v="11.5"/>
    <n v="0.21268725725910856"/>
    <s v="Mar-2024"/>
    <s v="Q1-2024"/>
  </r>
  <r>
    <s v="TXN-101864"/>
    <x v="524"/>
    <x v="0"/>
    <s v="N-012"/>
    <x v="0"/>
    <s v="Granola Pack"/>
    <s v="Non-Member"/>
    <n v="4"/>
    <n v="18.489999999999998"/>
    <n v="0.11"/>
    <n v="12.78"/>
    <s v="No"/>
    <n v="65.819999999999993"/>
    <n v="14.7"/>
    <n v="0.22333637192342753"/>
    <s v="Apr-2024"/>
    <s v="Q2-2024"/>
  </r>
  <r>
    <s v="TXN-101865"/>
    <x v="496"/>
    <x v="1"/>
    <s v="S-011"/>
    <x v="1"/>
    <s v="Casual Dress"/>
    <s v="Member"/>
    <n v="8"/>
    <n v="88.21"/>
    <n v="0.255"/>
    <n v="39.32"/>
    <s v="No"/>
    <n v="525.73"/>
    <n v="211.17"/>
    <n v="0.401670058775417"/>
    <s v="Sep-2025"/>
    <s v="Q3-2025"/>
  </r>
  <r>
    <s v="TXN-101866"/>
    <x v="231"/>
    <x v="3"/>
    <s v="W-003"/>
    <x v="0"/>
    <s v="Sparkling Water 12pk"/>
    <s v="Non-Member"/>
    <n v="3"/>
    <n v="9.92"/>
    <n v="5.2999999999999999E-2"/>
    <n v="5.47"/>
    <s v="No"/>
    <n v="28.18"/>
    <n v="11.77"/>
    <n v="0.41767210787792758"/>
    <s v="Mar-2024"/>
    <s v="Q1-2024"/>
  </r>
  <r>
    <s v="TXN-101867"/>
    <x v="362"/>
    <x v="2"/>
    <s v="E-010"/>
    <x v="2"/>
    <s v="Bluetooth Speaker"/>
    <s v="Non-Member"/>
    <n v="2"/>
    <n v="193.81"/>
    <n v="0.14399999999999999"/>
    <n v="141.38"/>
    <s v="No"/>
    <n v="331.8"/>
    <n v="49.04"/>
    <n v="0.14779987944544906"/>
    <s v="Sep-2024"/>
    <s v="Q3-2024"/>
  </r>
  <r>
    <s v="TXN-101868"/>
    <x v="564"/>
    <x v="1"/>
    <s v="S-004"/>
    <x v="4"/>
    <s v="Shampoo 300ml"/>
    <s v="Non-Member"/>
    <n v="5"/>
    <n v="51.46"/>
    <n v="0.32700000000000001"/>
    <n v="15.67"/>
    <s v="No"/>
    <n v="173.16"/>
    <n v="94.81"/>
    <n v="0.54752829752829757"/>
    <s v="Sep-2025"/>
    <s v="Q3-2025"/>
  </r>
  <r>
    <s v="TXN-101869"/>
    <x v="17"/>
    <x v="0"/>
    <s v="N-006"/>
    <x v="2"/>
    <s v="Laptop Stand"/>
    <s v="Member"/>
    <n v="7"/>
    <n v="164.57"/>
    <n v="0.152"/>
    <n v="144.88"/>
    <s v="No"/>
    <n v="976.89"/>
    <n v="-37.270000000000003"/>
    <n v="-3.8151685450767234E-2"/>
    <s v="Jun-2024"/>
    <s v="Q2-2024"/>
  </r>
  <r>
    <s v="TXN-101870"/>
    <x v="350"/>
    <x v="3"/>
    <s v="W-007"/>
    <x v="0"/>
    <s v="Snack Box"/>
    <s v="Member"/>
    <n v="2"/>
    <n v="21.64"/>
    <n v="0.16800000000000001"/>
    <n v="12.5"/>
    <s v="No"/>
    <n v="36.01"/>
    <n v="11.01"/>
    <n v="0.3057484032213274"/>
    <s v="Apr-2025"/>
    <s v="Q2-2025"/>
  </r>
  <r>
    <s v="TXN-101871"/>
    <x v="55"/>
    <x v="1"/>
    <s v="S-012"/>
    <x v="3"/>
    <s v="LED Desk Lamp"/>
    <s v="Member"/>
    <n v="3"/>
    <n v="49.97"/>
    <n v="0.20300000000000001"/>
    <n v="18.87"/>
    <s v="No"/>
    <n v="119.48"/>
    <n v="62.87"/>
    <n v="0.5261968530297958"/>
    <s v="Jan-2025"/>
    <s v="Q1-2025"/>
  </r>
  <r>
    <s v="TXN-101872"/>
    <x v="387"/>
    <x v="1"/>
    <s v="S-006"/>
    <x v="4"/>
    <s v="Face Moisturizer"/>
    <s v="Member"/>
    <n v="3"/>
    <n v="25.67"/>
    <n v="8.4000000000000005E-2"/>
    <n v="10.6"/>
    <s v="No"/>
    <n v="70.540000000000006"/>
    <n v="38.74"/>
    <n v="0.54919194783101788"/>
    <s v="Aug-2025"/>
    <s v="Q3-2025"/>
  </r>
  <r>
    <s v="TXN-101873"/>
    <x v="527"/>
    <x v="0"/>
    <s v="N-015"/>
    <x v="3"/>
    <s v="Storage Bin"/>
    <s v="Member"/>
    <n v="8"/>
    <n v="14.73"/>
    <n v="0"/>
    <n v="5.98"/>
    <s v="No"/>
    <n v="117.84"/>
    <n v="70"/>
    <n v="0.59402579769178543"/>
    <s v="Feb-2025"/>
    <s v="Q1-2025"/>
  </r>
  <r>
    <s v="TXN-101874"/>
    <x v="608"/>
    <x v="0"/>
    <s v="N-001"/>
    <x v="1"/>
    <s v="Winter Jacket"/>
    <s v="Non-Member"/>
    <n v="1"/>
    <n v="110.04"/>
    <n v="3.6999999999999998E-2"/>
    <n v="53.31"/>
    <s v="No"/>
    <n v="105.97"/>
    <n v="52.66"/>
    <n v="0.49693309427196375"/>
    <s v="Nov-2024"/>
    <s v="Q4-2024"/>
  </r>
  <r>
    <s v="TXN-101875"/>
    <x v="156"/>
    <x v="1"/>
    <s v="S-004"/>
    <x v="3"/>
    <s v="Bath Towel Set"/>
    <s v="Member"/>
    <n v="4"/>
    <n v="24.54"/>
    <n v="0.14599999999999999"/>
    <n v="9.39"/>
    <s v="No"/>
    <n v="83.83"/>
    <n v="46.27"/>
    <n v="0.55195037576046768"/>
    <s v="Oct-2025"/>
    <s v="Q4-2025"/>
  </r>
  <r>
    <s v="TXN-101876"/>
    <x v="28"/>
    <x v="1"/>
    <s v="S-010"/>
    <x v="1"/>
    <s v="Women's Jeans"/>
    <s v="Non-Member"/>
    <n v="4"/>
    <n v="108.6"/>
    <n v="0.126"/>
    <n v="54.95"/>
    <s v="No"/>
    <n v="379.67"/>
    <n v="159.87"/>
    <n v="0.42107619775067823"/>
    <s v="Oct-2025"/>
    <s v="Q4-2025"/>
  </r>
  <r>
    <s v="TXN-101877"/>
    <x v="514"/>
    <x v="1"/>
    <s v="S-009"/>
    <x v="2"/>
    <s v="Laptop Stand"/>
    <s v="Member"/>
    <n v="2"/>
    <n v="33.340000000000003"/>
    <n v="0.29599999999999999"/>
    <n v="21.86"/>
    <s v="No"/>
    <n v="46.94"/>
    <n v="3.22"/>
    <n v="6.8598210481465707E-2"/>
    <s v="Feb-2025"/>
    <s v="Q1-2025"/>
  </r>
  <r>
    <s v="TXN-101878"/>
    <x v="609"/>
    <x v="0"/>
    <s v="N-013"/>
    <x v="4"/>
    <s v="Lipstick"/>
    <s v="Non-Member"/>
    <n v="1"/>
    <n v="13.6"/>
    <n v="4.4999999999999998E-2"/>
    <n v="5.47"/>
    <s v="No"/>
    <n v="12.99"/>
    <n v="7.52"/>
    <n v="0.57890685142417242"/>
    <s v="Jan-2025"/>
    <s v="Q1-2025"/>
  </r>
  <r>
    <s v="TXN-101879"/>
    <x v="113"/>
    <x v="1"/>
    <s v="S-015"/>
    <x v="2"/>
    <s v="Wireless Earbuds"/>
    <s v="Non-Member"/>
    <n v="4"/>
    <n v="190.96"/>
    <n v="0.34100000000000003"/>
    <n v="152.69"/>
    <s v="No"/>
    <n v="503.37"/>
    <n v="-107.39"/>
    <n v="-0.21334207441841985"/>
    <s v="May-2025"/>
    <s v="Q2-2025"/>
  </r>
  <r>
    <s v="TXN-101880"/>
    <x v="308"/>
    <x v="3"/>
    <s v="W-015"/>
    <x v="0"/>
    <s v="Granola Pack"/>
    <s v="Non-Member"/>
    <n v="5"/>
    <n v="20.25"/>
    <n v="0.13600000000000001"/>
    <n v="14"/>
    <s v="No"/>
    <n v="87.48"/>
    <n v="17.48"/>
    <n v="0.19981710105166894"/>
    <s v="Mar-2025"/>
    <s v="Q1-2025"/>
  </r>
  <r>
    <s v="TXN-101881"/>
    <x v="401"/>
    <x v="0"/>
    <s v="N-006"/>
    <x v="2"/>
    <s v="Wireless Earbuds"/>
    <s v="Member"/>
    <n v="2"/>
    <n v="90.85"/>
    <n v="0.05"/>
    <n v="70.19"/>
    <s v="No"/>
    <n v="172.62"/>
    <n v="32.24"/>
    <n v="0.18676862472482911"/>
    <s v="Sep-2025"/>
    <s v="Q3-2025"/>
  </r>
  <r>
    <s v="TXN-101882"/>
    <x v="610"/>
    <x v="3"/>
    <s v="W-001"/>
    <x v="1"/>
    <s v="Running Shoes"/>
    <s v="Non-Member"/>
    <n v="2"/>
    <n v="100.15"/>
    <n v="7.6999999999999999E-2"/>
    <n v="53.73"/>
    <s v="Yes"/>
    <n v="184.88"/>
    <n v="77.42"/>
    <n v="0.41875811337083518"/>
    <s v="Feb-2024"/>
    <s v="Q1-2024"/>
  </r>
  <r>
    <s v="TXN-101883"/>
    <x v="606"/>
    <x v="0"/>
    <s v="N-014"/>
    <x v="3"/>
    <s v="LED Desk Lamp"/>
    <s v="Non-Member"/>
    <n v="9"/>
    <n v="82.95"/>
    <n v="6.0000000000000001E-3"/>
    <n v="36.04"/>
    <s v="No"/>
    <n v="742.07"/>
    <n v="417.71"/>
    <n v="0.56289837885913718"/>
    <s v="Jan-2025"/>
    <s v="Q1-2025"/>
  </r>
  <r>
    <s v="TXN-101884"/>
    <x v="432"/>
    <x v="3"/>
    <s v="W-013"/>
    <x v="3"/>
    <s v="Ceramic Mug Set"/>
    <s v="Non-Member"/>
    <n v="2"/>
    <n v="32.6"/>
    <n v="6.8000000000000005E-2"/>
    <n v="12.07"/>
    <s v="No"/>
    <n v="60.77"/>
    <n v="36.630000000000003"/>
    <n v="0.60276452196807639"/>
    <s v="Aug-2025"/>
    <s v="Q3-2025"/>
  </r>
  <r>
    <s v="TXN-101885"/>
    <x v="359"/>
    <x v="2"/>
    <s v="E-011"/>
    <x v="1"/>
    <s v="Running Shoes"/>
    <s v="Member"/>
    <n v="1"/>
    <n v="66.5"/>
    <n v="8.5000000000000006E-2"/>
    <n v="31.5"/>
    <s v="No"/>
    <n v="60.85"/>
    <n v="29.35"/>
    <n v="0.48233360723089563"/>
    <s v="Nov-2025"/>
    <s v="Q4-2025"/>
  </r>
  <r>
    <s v="TXN-101886"/>
    <x v="422"/>
    <x v="3"/>
    <s v="W-010"/>
    <x v="1"/>
    <s v="Running Shoes"/>
    <s v="Non-Member"/>
    <n v="20"/>
    <n v="95.93"/>
    <n v="5.2999999999999999E-2"/>
    <n v="49.46"/>
    <s v="No"/>
    <n v="1816.91"/>
    <n v="827.71"/>
    <n v="0.45555916363496268"/>
    <s v="Dec-2024"/>
    <s v="Q4-2024"/>
  </r>
  <r>
    <s v="TXN-101887"/>
    <x v="52"/>
    <x v="0"/>
    <s v="N-004"/>
    <x v="4"/>
    <s v="Lipstick"/>
    <s v="Member"/>
    <n v="1"/>
    <n v="46.89"/>
    <n v="0.13500000000000001"/>
    <n v="18.09"/>
    <s v="No"/>
    <n v="40.56"/>
    <n v="22.47"/>
    <n v="0.55399408284023666"/>
    <s v="Nov-2025"/>
    <s v="Q4-2025"/>
  </r>
  <r>
    <s v="TXN-101888"/>
    <x v="513"/>
    <x v="2"/>
    <s v="E-012"/>
    <x v="2"/>
    <s v="Bluetooth Speaker"/>
    <s v="Member"/>
    <n v="6"/>
    <n v="37.979999999999997"/>
    <n v="9.0999999999999998E-2"/>
    <n v="26.41"/>
    <s v="No"/>
    <n v="207.14"/>
    <n v="48.68"/>
    <n v="0.23501013807086996"/>
    <s v="Aug-2025"/>
    <s v="Q3-2025"/>
  </r>
  <r>
    <s v="TXN-101889"/>
    <x v="335"/>
    <x v="0"/>
    <s v="N-014"/>
    <x v="4"/>
    <s v="Sunscreen SPF50"/>
    <s v="Member"/>
    <n v="3"/>
    <n v="46.4"/>
    <n v="0"/>
    <n v="17.57"/>
    <s v="No"/>
    <n v="139.19999999999999"/>
    <n v="86.49"/>
    <n v="0.62133620689655178"/>
    <s v="Oct-2024"/>
    <s v="Q4-2024"/>
  </r>
  <r>
    <s v="TXN-101890"/>
    <x v="430"/>
    <x v="2"/>
    <s v="Unknown"/>
    <x v="0"/>
    <s v="Snack Box"/>
    <s v="Non-Member"/>
    <n v="9"/>
    <n v="5.17"/>
    <n v="0.128"/>
    <n v="3.58"/>
    <s v="No"/>
    <n v="40.57"/>
    <n v="8.35"/>
    <n v="0.20581710623613506"/>
    <s v="Jul-2025"/>
    <s v="Q3-2025"/>
  </r>
  <r>
    <s v="TXN-101891"/>
    <x v="0"/>
    <x v="2"/>
    <s v="E-002"/>
    <x v="0"/>
    <s v="Granola Pack"/>
    <s v="Member"/>
    <n v="3"/>
    <n v="7.55"/>
    <n v="4.1000000000000002E-2"/>
    <n v="4.88"/>
    <s v="No"/>
    <n v="21.72"/>
    <n v="7.08"/>
    <n v="0.32596685082872928"/>
    <s v="Jun-2025"/>
    <s v="Q2-2025"/>
  </r>
  <r>
    <s v="TXN-101892"/>
    <x v="362"/>
    <x v="3"/>
    <s v="W-004"/>
    <x v="4"/>
    <s v="Face Moisturizer"/>
    <s v="Member"/>
    <n v="11"/>
    <n v="56.06"/>
    <n v="0.14499999999999999"/>
    <n v="16.86"/>
    <s v="No"/>
    <n v="527.24"/>
    <n v="341.78"/>
    <n v="0.64824368409073663"/>
    <s v="Sep-2024"/>
    <s v="Q3-2024"/>
  </r>
  <r>
    <s v="TXN-101893"/>
    <x v="410"/>
    <x v="2"/>
    <s v="E-003"/>
    <x v="4"/>
    <s v="Shampoo 300ml"/>
    <s v="Member"/>
    <n v="3"/>
    <n v="51.56"/>
    <n v="0.13100000000000001"/>
    <n v="15.81"/>
    <s v="No"/>
    <n v="134.41999999999999"/>
    <n v="86.99"/>
    <n v="0.64715072161880671"/>
    <s v="Nov-2025"/>
    <s v="Q4-2025"/>
  </r>
  <r>
    <s v="TXN-101894"/>
    <x v="184"/>
    <x v="1"/>
    <s v="S-010"/>
    <x v="0"/>
    <s v="Granola Pack"/>
    <s v="Non-Member"/>
    <n v="2"/>
    <n v="17.97"/>
    <n v="0.25800000000000001"/>
    <n v="11.8"/>
    <s v="No"/>
    <n v="26.67"/>
    <n v="3.07"/>
    <n v="0.11511061117360329"/>
    <s v="Jul-2025"/>
    <s v="Q3-2025"/>
  </r>
  <r>
    <s v="TXN-101895"/>
    <x v="18"/>
    <x v="2"/>
    <s v="E-004"/>
    <x v="4"/>
    <s v="Lipstick"/>
    <s v="Non-Member"/>
    <n v="3"/>
    <n v="29.28"/>
    <n v="0.153"/>
    <n v="8.83"/>
    <s v="No"/>
    <n v="74.400000000000006"/>
    <n v="47.91"/>
    <n v="0.64395161290322567"/>
    <s v="Apr-2025"/>
    <s v="Q2-2025"/>
  </r>
  <r>
    <s v="TXN-101896"/>
    <x v="611"/>
    <x v="3"/>
    <s v="W-005"/>
    <x v="4"/>
    <s v="Shampoo 300ml"/>
    <s v="Non-Member"/>
    <n v="3"/>
    <n v="33.39"/>
    <n v="9.2999999999999999E-2"/>
    <n v="13.02"/>
    <s v="No"/>
    <n v="90.85"/>
    <n v="51.79"/>
    <n v="0.57006053935057788"/>
    <s v="Dec-2024"/>
    <s v="Q4-2024"/>
  </r>
  <r>
    <s v="TXN-101897"/>
    <x v="483"/>
    <x v="3"/>
    <s v="W-001"/>
    <x v="0"/>
    <s v="Granola Pack"/>
    <s v="Member"/>
    <n v="1"/>
    <n v="5.84"/>
    <n v="8.5999999999999993E-2"/>
    <n v="3.82"/>
    <s v="No"/>
    <n v="5.34"/>
    <n v="1.52"/>
    <n v="0.28464419475655434"/>
    <s v="Apr-2025"/>
    <s v="Q2-2025"/>
  </r>
  <r>
    <s v="TXN-101898"/>
    <x v="352"/>
    <x v="0"/>
    <s v="N-002"/>
    <x v="2"/>
    <s v="Laptop Stand"/>
    <s v="Member"/>
    <n v="1"/>
    <n v="43.29"/>
    <n v="0.09"/>
    <n v="31.63"/>
    <s v="No"/>
    <n v="39.39"/>
    <n v="7.76"/>
    <n v="0.19700431581619698"/>
    <s v="May-2025"/>
    <s v="Q2-2025"/>
  </r>
  <r>
    <s v="TXN-101899"/>
    <x v="177"/>
    <x v="2"/>
    <s v="E-011"/>
    <x v="0"/>
    <s v="Granola Pack"/>
    <s v="Non-Member"/>
    <n v="4"/>
    <n v="9.27"/>
    <n v="5.3999999999999999E-2"/>
    <n v="5.5"/>
    <s v="No"/>
    <n v="35.08"/>
    <n v="13.08"/>
    <n v="0.37286202964652226"/>
    <s v="Jun-2025"/>
    <s v="Q2-2025"/>
  </r>
  <r>
    <s v="TXN-101900"/>
    <x v="364"/>
    <x v="2"/>
    <s v="E-002"/>
    <x v="0"/>
    <s v="Granola Pack"/>
    <s v="Non-Member"/>
    <n v="6"/>
    <n v="21.1"/>
    <n v="4.7E-2"/>
    <n v="14.4"/>
    <s v="No"/>
    <n v="120.65"/>
    <n v="34.25"/>
    <n v="0.28387898881060919"/>
    <s v="Oct-2024"/>
    <s v="Q4-2024"/>
  </r>
  <r>
    <s v="TXN-101901"/>
    <x v="100"/>
    <x v="3"/>
    <s v="W-004"/>
    <x v="2"/>
    <s v="Bluetooth Speaker"/>
    <s v="Member"/>
    <n v="4"/>
    <n v="153.96"/>
    <n v="0.108"/>
    <n v="102.6"/>
    <s v="No"/>
    <n v="549.33000000000004"/>
    <n v="138.93"/>
    <n v="0.25290808803451476"/>
    <s v="Feb-2025"/>
    <s v="Q1-2025"/>
  </r>
  <r>
    <s v="TXN-101902"/>
    <x v="566"/>
    <x v="3"/>
    <s v="W-003"/>
    <x v="2"/>
    <s v="Bluetooth Speaker"/>
    <s v="Member"/>
    <n v="3"/>
    <n v="91.48"/>
    <n v="0.04"/>
    <n v="67.91"/>
    <s v="No"/>
    <n v="263.45999999999998"/>
    <n v="59.73"/>
    <n v="0.22671373263493511"/>
    <s v="Sep-2025"/>
    <s v="Q3-2025"/>
  </r>
  <r>
    <s v="TXN-101903"/>
    <x v="522"/>
    <x v="1"/>
    <s v="S-008"/>
    <x v="3"/>
    <s v="Throw Pillow"/>
    <s v="Non-Member"/>
    <n v="1"/>
    <n v="63.03"/>
    <n v="0.33300000000000002"/>
    <n v="26.82"/>
    <s v="No"/>
    <n v="42.04"/>
    <n v="15.22"/>
    <n v="0.3620361560418649"/>
    <s v="Jun-2025"/>
    <s v="Q2-2025"/>
  </r>
  <r>
    <s v="TXN-101904"/>
    <x v="149"/>
    <x v="1"/>
    <s v="S-012"/>
    <x v="1"/>
    <s v="Casual Dress"/>
    <s v="Non-Member"/>
    <n v="1"/>
    <n v="16.489999999999998"/>
    <n v="0.29199999999999998"/>
    <n v="6.97"/>
    <s v="No"/>
    <n v="11.67"/>
    <n v="4.7"/>
    <n v="0.40274207369323051"/>
    <s v="Jun-2025"/>
    <s v="Q2-2025"/>
  </r>
  <r>
    <s v="TXN-101905"/>
    <x v="398"/>
    <x v="2"/>
    <s v="E-015"/>
    <x v="2"/>
    <s v="Laptop Stand"/>
    <s v="Member"/>
    <n v="2"/>
    <n v="80.180000000000007"/>
    <n v="0.14599999999999999"/>
    <n v="59.86"/>
    <s v="No"/>
    <n v="136.94999999999999"/>
    <n v="17.23"/>
    <n v="0.1258123402701716"/>
    <s v="Aug-2024"/>
    <s v="Q3-2024"/>
  </r>
  <r>
    <s v="TXN-101906"/>
    <x v="370"/>
    <x v="1"/>
    <s v="S-005"/>
    <x v="3"/>
    <s v="Ceramic Mug Set"/>
    <s v="Non-Member"/>
    <n v="2"/>
    <n v="50.26"/>
    <n v="0.23699999999999999"/>
    <n v="9.3699999999999992"/>
    <s v="No"/>
    <n v="76.7"/>
    <n v="57.96"/>
    <n v="0.75567144719687096"/>
    <s v="Aug-2025"/>
    <s v="Q3-2025"/>
  </r>
  <r>
    <s v="TXN-101907"/>
    <x v="161"/>
    <x v="3"/>
    <s v="W-001"/>
    <x v="4"/>
    <s v="Face Moisturizer"/>
    <s v="Member"/>
    <n v="1"/>
    <n v="51.86"/>
    <n v="0.111"/>
    <n v="20.239999999999998"/>
    <s v="No"/>
    <n v="46.1"/>
    <n v="25.86"/>
    <n v="0.56095444685466378"/>
    <s v="Aug-2025"/>
    <s v="Q3-2025"/>
  </r>
  <r>
    <s v="TXN-101908"/>
    <x v="41"/>
    <x v="1"/>
    <s v="S-003"/>
    <x v="3"/>
    <s v="LED Desk Lamp"/>
    <s v="Member"/>
    <n v="3"/>
    <n v="14.54"/>
    <n v="0.13300000000000001"/>
    <n v="6.58"/>
    <s v="No"/>
    <n v="37.82"/>
    <n v="18.079999999999998"/>
    <n v="0.47805393971443677"/>
    <s v="Mar-2025"/>
    <s v="Q1-2025"/>
  </r>
  <r>
    <s v="TXN-101909"/>
    <x v="169"/>
    <x v="0"/>
    <s v="N-010"/>
    <x v="0"/>
    <s v="Olive Oil 500ml"/>
    <s v="Member"/>
    <n v="3"/>
    <n v="11.15"/>
    <n v="3.1E-2"/>
    <n v="6.37"/>
    <s v="No"/>
    <n v="32.409999999999997"/>
    <n v="13.3"/>
    <n v="0.41036717062634998"/>
    <s v="Feb-2025"/>
    <s v="Q1-2025"/>
  </r>
  <r>
    <s v="TXN-101910"/>
    <x v="583"/>
    <x v="1"/>
    <s v="S-001"/>
    <x v="1"/>
    <s v="Casual Dress"/>
    <s v="Non-Member"/>
    <n v="5"/>
    <n v="66.489999999999995"/>
    <n v="0.29899999999999999"/>
    <n v="9.68"/>
    <s v="No"/>
    <n v="233.05"/>
    <n v="184.65"/>
    <n v="0.7923192447972538"/>
    <s v="Aug-2025"/>
    <s v="Q3-2025"/>
  </r>
  <r>
    <s v="TXN-101911"/>
    <x v="440"/>
    <x v="1"/>
    <s v="S-013"/>
    <x v="0"/>
    <s v="Sparkling Water 12pk"/>
    <s v="Non-Member"/>
    <n v="4"/>
    <n v="15"/>
    <n v="0.19800000000000001"/>
    <n v="8.2899999999999991"/>
    <s v="Yes"/>
    <n v="48.12"/>
    <n v="14.96"/>
    <n v="0.31088944305901917"/>
    <s v="Jan-2025"/>
    <s v="Q1-2025"/>
  </r>
  <r>
    <s v="TXN-101912"/>
    <x v="489"/>
    <x v="3"/>
    <s v="W-015"/>
    <x v="3"/>
    <s v="Bath Towel Set"/>
    <s v="Member"/>
    <n v="4"/>
    <n v="32.6"/>
    <n v="0.1"/>
    <n v="14.42"/>
    <s v="No"/>
    <n v="117.36"/>
    <n v="59.68"/>
    <n v="0.50852079072937972"/>
    <s v="Sep-2024"/>
    <s v="Q3-2024"/>
  </r>
  <r>
    <s v="TXN-101913"/>
    <x v="601"/>
    <x v="1"/>
    <s v="S-011"/>
    <x v="3"/>
    <s v="LED Desk Lamp"/>
    <s v="Member"/>
    <n v="5"/>
    <n v="37.61"/>
    <n v="0.253"/>
    <n v="18.739999999999998"/>
    <s v="No"/>
    <n v="140.47"/>
    <n v="46.77"/>
    <n v="0.33295365558482243"/>
    <s v="Jul-2024"/>
    <s v="Q3-2024"/>
  </r>
  <r>
    <s v="TXN-101914"/>
    <x v="503"/>
    <x v="1"/>
    <s v="S-008"/>
    <x v="3"/>
    <s v="LED Desk Lamp"/>
    <s v="Non-Member"/>
    <n v="5"/>
    <n v="27.91"/>
    <n v="0.23799999999999999"/>
    <n v="10.97"/>
    <s v="No"/>
    <n v="106.34"/>
    <n v="51.49"/>
    <n v="0.48420161745345119"/>
    <s v="Jun-2025"/>
    <s v="Q2-2025"/>
  </r>
  <r>
    <s v="TXN-101915"/>
    <x v="305"/>
    <x v="3"/>
    <s v="W-005"/>
    <x v="4"/>
    <s v="Lipstick"/>
    <s v="Member"/>
    <n v="3"/>
    <n v="46.48"/>
    <n v="2.3E-2"/>
    <n v="16.95"/>
    <s v="No"/>
    <n v="136.22999999999999"/>
    <n v="85.38"/>
    <n v="0.62673419951552523"/>
    <s v="Feb-2025"/>
    <s v="Q1-2025"/>
  </r>
  <r>
    <s v="TXN-101916"/>
    <x v="97"/>
    <x v="0"/>
    <s v="N-008"/>
    <x v="3"/>
    <s v="Storage Bin"/>
    <s v="Member"/>
    <n v="10"/>
    <n v="78.13"/>
    <n v="4.5999999999999999E-2"/>
    <n v="38.92"/>
    <s v="No"/>
    <n v="745.36"/>
    <n v="356.16"/>
    <n v="0.47783621337340348"/>
    <s v="Jul-2024"/>
    <s v="Q3-2024"/>
  </r>
  <r>
    <s v="TXN-101917"/>
    <x v="457"/>
    <x v="2"/>
    <s v="E-004"/>
    <x v="4"/>
    <s v="Sunscreen SPF50"/>
    <s v="Member"/>
    <n v="2"/>
    <n v="53.95"/>
    <n v="0.13"/>
    <n v="19.91"/>
    <s v="No"/>
    <n v="93.87"/>
    <n v="54.05"/>
    <n v="0.57579631405134757"/>
    <s v="Oct-2025"/>
    <s v="Q4-2025"/>
  </r>
  <r>
    <s v="TXN-101918"/>
    <x v="119"/>
    <x v="3"/>
    <s v="W-008"/>
    <x v="1"/>
    <s v="Winter Jacket"/>
    <s v="Member"/>
    <n v="5"/>
    <n v="84.86"/>
    <n v="0"/>
    <n v="35.64"/>
    <s v="No"/>
    <n v="424.3"/>
    <n v="246.1"/>
    <n v="0.58001414093801551"/>
    <s v="Mar-2025"/>
    <s v="Q1-2025"/>
  </r>
  <r>
    <s v="TXN-101919"/>
    <x v="263"/>
    <x v="1"/>
    <s v="S-004"/>
    <x v="0"/>
    <s v="Sparkling Water 12pk"/>
    <s v="Non-Member"/>
    <n v="4"/>
    <n v="22.22"/>
    <n v="0.13700000000000001"/>
    <n v="14.42"/>
    <s v="No"/>
    <n v="76.7"/>
    <n v="19.02"/>
    <n v="0.24797913950456321"/>
    <s v="Nov-2025"/>
    <s v="Q4-2025"/>
  </r>
  <r>
    <s v="TXN-101920"/>
    <x v="239"/>
    <x v="3"/>
    <s v="W-009"/>
    <x v="4"/>
    <s v="Sunscreen SPF50"/>
    <s v="Member"/>
    <n v="2"/>
    <n v="27.49"/>
    <n v="0.15"/>
    <n v="9.51"/>
    <s v="No"/>
    <n v="46.73"/>
    <n v="27.71"/>
    <n v="0.59298095441900289"/>
    <s v="Aug-2024"/>
    <s v="Q3-2024"/>
  </r>
  <r>
    <s v="TXN-101921"/>
    <x v="112"/>
    <x v="3"/>
    <s v="W-002"/>
    <x v="3"/>
    <s v="Bath Towel Set"/>
    <s v="Non-Member"/>
    <n v="5"/>
    <n v="34.03"/>
    <n v="0.106"/>
    <n v="16.16"/>
    <s v="No"/>
    <n v="152.11000000000001"/>
    <n v="71.31"/>
    <n v="0.46880546972585624"/>
    <s v="Sep-2024"/>
    <s v="Q3-2024"/>
  </r>
  <r>
    <s v="TXN-101922"/>
    <x v="25"/>
    <x v="3"/>
    <s v="W-001"/>
    <x v="2"/>
    <s v="Smart Watch"/>
    <s v="Member"/>
    <n v="2"/>
    <n v="176.72"/>
    <n v="6.3E-2"/>
    <n v="119.02"/>
    <s v="No"/>
    <n v="331.17"/>
    <n v="93.13"/>
    <n v="0.28121508590753991"/>
    <s v="Jan-2025"/>
    <s v="Q1-2025"/>
  </r>
  <r>
    <s v="TXN-101923"/>
    <x v="184"/>
    <x v="3"/>
    <s v="W-003"/>
    <x v="4"/>
    <s v="Face Moisturizer"/>
    <s v="Non-Member"/>
    <n v="4"/>
    <n v="44.09"/>
    <n v="9.2999999999999999E-2"/>
    <n v="15.78"/>
    <s v="No"/>
    <n v="159.96"/>
    <n v="96.84"/>
    <n v="0.60540135033758435"/>
    <s v="Jul-2025"/>
    <s v="Q3-2025"/>
  </r>
  <r>
    <s v="TXN-101924"/>
    <x v="612"/>
    <x v="2"/>
    <s v="E-012"/>
    <x v="0"/>
    <s v="Snack Box"/>
    <s v="Non-Member"/>
    <n v="1"/>
    <n v="17.11"/>
    <n v="7.0000000000000007E-2"/>
    <n v="10.89"/>
    <s v="No"/>
    <n v="15.91"/>
    <n v="5.0199999999999996"/>
    <n v="0.31552482715273411"/>
    <s v="Apr-2024"/>
    <s v="Q2-2024"/>
  </r>
  <r>
    <s v="TXN-101925"/>
    <x v="128"/>
    <x v="1"/>
    <s v="S-007"/>
    <x v="1"/>
    <s v="Women's Jeans"/>
    <s v="Non-Member"/>
    <n v="5"/>
    <n v="106.14"/>
    <n v="0.10100000000000001"/>
    <n v="44.53"/>
    <s v="No"/>
    <n v="477.1"/>
    <n v="254.45"/>
    <n v="0.53332634667784529"/>
    <s v="Aug-2025"/>
    <s v="Q3-2025"/>
  </r>
  <r>
    <s v="TXN-101926"/>
    <x v="170"/>
    <x v="2"/>
    <s v="E-010"/>
    <x v="4"/>
    <s v="Perfume 50ml"/>
    <s v="Member"/>
    <n v="5"/>
    <n v="35.590000000000003"/>
    <n v="2.4E-2"/>
    <n v="14.03"/>
    <s v="No"/>
    <n v="173.68"/>
    <n v="103.53"/>
    <n v="0.59609626900046064"/>
    <s v="Jun-2025"/>
    <s v="Q2-2025"/>
  </r>
  <r>
    <s v="TXN-101927"/>
    <x v="568"/>
    <x v="0"/>
    <s v="N-013"/>
    <x v="2"/>
    <s v="Bluetooth Speaker"/>
    <s v="Member"/>
    <n v="1"/>
    <n v="27.38"/>
    <n v="0.115"/>
    <n v="21.34"/>
    <s v="Yes"/>
    <n v="24.23"/>
    <n v="2.89"/>
    <n v="0.11927362773421379"/>
    <s v="Jul-2024"/>
    <s v="Q3-2024"/>
  </r>
  <r>
    <s v="TXN-101928"/>
    <x v="271"/>
    <x v="0"/>
    <s v="N-006"/>
    <x v="4"/>
    <s v="Lipstick"/>
    <s v="Member"/>
    <n v="8"/>
    <n v="18.559999999999999"/>
    <n v="6.3E-2"/>
    <n v="5.99"/>
    <s v="No"/>
    <n v="139.13"/>
    <n v="91.21"/>
    <n v="0.65557392366851142"/>
    <s v="May-2024"/>
    <s v="Q2-2024"/>
  </r>
  <r>
    <s v="TXN-101929"/>
    <x v="251"/>
    <x v="0"/>
    <s v="N-006"/>
    <x v="3"/>
    <s v="LED Desk Lamp"/>
    <s v="Non-Member"/>
    <n v="5"/>
    <n v="76.260000000000005"/>
    <n v="0.113"/>
    <n v="32.130000000000003"/>
    <s v="No"/>
    <n v="338.21"/>
    <n v="177.56"/>
    <n v="0.52499926081428705"/>
    <s v="Nov-2025"/>
    <s v="Q4-2025"/>
  </r>
  <r>
    <s v="TXN-101930"/>
    <x v="377"/>
    <x v="2"/>
    <s v="E-005"/>
    <x v="2"/>
    <s v="Power Bank"/>
    <s v="Member"/>
    <n v="9"/>
    <n v="68.95"/>
    <n v="5.3999999999999999E-2"/>
    <n v="53.92"/>
    <s v="No"/>
    <n v="587.04"/>
    <n v="101.76"/>
    <n v="0.1733442354865086"/>
    <s v="Aug-2025"/>
    <s v="Q3-2025"/>
  </r>
  <r>
    <s v="TXN-101931"/>
    <x v="579"/>
    <x v="0"/>
    <s v="N-009"/>
    <x v="4"/>
    <s v="Sunscreen SPF50"/>
    <s v="Non-Member"/>
    <n v="1"/>
    <n v="36.72"/>
    <n v="0.128"/>
    <n v="13.6"/>
    <s v="No"/>
    <n v="32.020000000000003"/>
    <n v="18.420000000000002"/>
    <n v="0.57526545908806992"/>
    <s v="Nov-2024"/>
    <s v="Q4-2024"/>
  </r>
  <r>
    <s v="TXN-101932"/>
    <x v="412"/>
    <x v="1"/>
    <s v="Unknown"/>
    <x v="0"/>
    <s v="Snack Box"/>
    <s v="Non-Member"/>
    <n v="1"/>
    <n v="5.14"/>
    <n v="0.21299999999999999"/>
    <n v="2.86"/>
    <s v="No"/>
    <n v="4.05"/>
    <n v="1.19"/>
    <n v="0.29382716049382718"/>
    <s v="Nov-2024"/>
    <s v="Q4-2024"/>
  </r>
  <r>
    <s v="TXN-101933"/>
    <x v="241"/>
    <x v="3"/>
    <s v="W-007"/>
    <x v="3"/>
    <s v="Throw Pillow"/>
    <s v="Member"/>
    <n v="5"/>
    <n v="89.02"/>
    <n v="4.7E-2"/>
    <n v="36"/>
    <s v="No"/>
    <n v="424.18"/>
    <n v="244.18"/>
    <n v="0.57565184591447027"/>
    <s v="Dec-2025"/>
    <s v="Q4-2025"/>
  </r>
  <r>
    <s v="TXN-101934"/>
    <x v="110"/>
    <x v="1"/>
    <s v="S-008"/>
    <x v="4"/>
    <s v="Sunscreen SPF50"/>
    <s v="Non-Member"/>
    <n v="6"/>
    <n v="37.47"/>
    <n v="0.224"/>
    <n v="16.22"/>
    <s v="No"/>
    <n v="174.46"/>
    <n v="77.14"/>
    <n v="0.44216439298406512"/>
    <s v="Nov-2025"/>
    <s v="Q4-2025"/>
  </r>
  <r>
    <s v="TXN-101935"/>
    <x v="157"/>
    <x v="2"/>
    <s v="E-002"/>
    <x v="2"/>
    <s v="Power Bank"/>
    <s v="Member"/>
    <n v="2"/>
    <n v="107.53"/>
    <n v="7.1999999999999995E-2"/>
    <n v="76.239999999999995"/>
    <s v="No"/>
    <n v="199.58"/>
    <n v="47.1"/>
    <n v="0.23599559074055515"/>
    <s v="Apr-2025"/>
    <s v="Q2-2025"/>
  </r>
  <r>
    <s v="TXN-101936"/>
    <x v="589"/>
    <x v="1"/>
    <s v="S-011"/>
    <x v="1"/>
    <s v="Men's T-Shirt"/>
    <s v="Non-Member"/>
    <n v="2"/>
    <n v="118.27"/>
    <n v="0.17599999999999999"/>
    <n v="56.09"/>
    <s v="No"/>
    <n v="194.91"/>
    <n v="82.73"/>
    <n v="0.42445231132317485"/>
    <s v="Nov-2025"/>
    <s v="Q4-2025"/>
  </r>
  <r>
    <s v="TXN-101937"/>
    <x v="316"/>
    <x v="3"/>
    <s v="W-003"/>
    <x v="1"/>
    <s v="Winter Jacket"/>
    <s v="Member"/>
    <n v="5"/>
    <n v="35.159999999999997"/>
    <n v="5.1999999999999998E-2"/>
    <n v="15.54"/>
    <s v="Yes"/>
    <n v="166.66"/>
    <n v="88.96"/>
    <n v="0.53378135125405013"/>
    <s v="Aug-2024"/>
    <s v="Q3-2024"/>
  </r>
  <r>
    <s v="TXN-101938"/>
    <x v="197"/>
    <x v="0"/>
    <s v="N-008"/>
    <x v="1"/>
    <s v="Women's Jeans"/>
    <s v="Member"/>
    <n v="5"/>
    <n v="20.46"/>
    <n v="0.111"/>
    <n v="8.92"/>
    <s v="No"/>
    <n v="90.94"/>
    <n v="46.34"/>
    <n v="0.509566747305916"/>
    <s v="Mar-2025"/>
    <s v="Q1-2025"/>
  </r>
  <r>
    <s v="TXN-101939"/>
    <x v="92"/>
    <x v="3"/>
    <s v="W-007"/>
    <x v="1"/>
    <s v="Winter Jacket"/>
    <s v="Member"/>
    <n v="6"/>
    <n v="93.75"/>
    <n v="0"/>
    <n v="48.18"/>
    <s v="No"/>
    <n v="562.5"/>
    <n v="273.42"/>
    <n v="0.48608000000000001"/>
    <s v="Jun-2025"/>
    <s v="Q2-2025"/>
  </r>
  <r>
    <s v="TXN-101940"/>
    <x v="93"/>
    <x v="0"/>
    <s v="N-006"/>
    <x v="3"/>
    <s v="Ceramic Mug Set"/>
    <s v="Non-Member"/>
    <n v="15"/>
    <n v="84.12"/>
    <n v="4.2000000000000003E-2"/>
    <n v="29.58"/>
    <s v="No"/>
    <n v="1208.8"/>
    <n v="765.1"/>
    <n v="0.63294176042356065"/>
    <s v="Dec-2025"/>
    <s v="Q4-2025"/>
  </r>
  <r>
    <s v="TXN-101941"/>
    <x v="161"/>
    <x v="2"/>
    <s v="E-007"/>
    <x v="2"/>
    <s v="Laptop Stand"/>
    <s v="Non-Member"/>
    <n v="7"/>
    <n v="129.5"/>
    <n v="7.9000000000000001E-2"/>
    <n v="84.87"/>
    <s v="No"/>
    <n v="834.89"/>
    <n v="240.8"/>
    <n v="0.28842122914395912"/>
    <s v="Aug-2025"/>
    <s v="Q3-2025"/>
  </r>
  <r>
    <s v="TXN-101942"/>
    <x v="297"/>
    <x v="3"/>
    <s v="W-006"/>
    <x v="1"/>
    <s v="Casual Dress"/>
    <s v="Member"/>
    <n v="6"/>
    <n v="97.33"/>
    <n v="5.1999999999999998E-2"/>
    <n v="44.88"/>
    <s v="No"/>
    <n v="553.61"/>
    <n v="284.33"/>
    <n v="0.51359260128971651"/>
    <s v="Dec-2024"/>
    <s v="Q4-2024"/>
  </r>
  <r>
    <s v="TXN-101943"/>
    <x v="252"/>
    <x v="2"/>
    <s v="E-012"/>
    <x v="1"/>
    <s v="Women's Jeans"/>
    <s v="Non-Member"/>
    <n v="1"/>
    <n v="66.33"/>
    <n v="7.0999999999999994E-2"/>
    <n v="29.19"/>
    <s v="No"/>
    <n v="61.62"/>
    <n v="32.43"/>
    <n v="0.52629016553067187"/>
    <s v="Mar-2025"/>
    <s v="Q1-2025"/>
  </r>
  <r>
    <s v="TXN-101944"/>
    <x v="236"/>
    <x v="0"/>
    <s v="N-013"/>
    <x v="0"/>
    <s v="Olive Oil 500ml"/>
    <s v="Member"/>
    <n v="1"/>
    <n v="21.95"/>
    <n v="0.10299999999999999"/>
    <n v="15.02"/>
    <s v="Yes"/>
    <n v="19.690000000000001"/>
    <n v="4.67"/>
    <n v="0.23717623158963938"/>
    <s v="Jun-2025"/>
    <s v="Q2-2025"/>
  </r>
  <r>
    <s v="TXN-101945"/>
    <x v="27"/>
    <x v="1"/>
    <s v="S-013"/>
    <x v="0"/>
    <s v="Snack Box"/>
    <s v="Non-Member"/>
    <n v="4"/>
    <n v="11.21"/>
    <n v="0.29499999999999998"/>
    <n v="6.42"/>
    <s v="No"/>
    <n v="31.61"/>
    <n v="5.93"/>
    <n v="0.18759886111989876"/>
    <s v="Nov-2024"/>
    <s v="Q4-2024"/>
  </r>
  <r>
    <s v="TXN-101946"/>
    <x v="451"/>
    <x v="0"/>
    <s v="N-014"/>
    <x v="2"/>
    <s v="Bluetooth Speaker"/>
    <s v="Non-Member"/>
    <n v="1"/>
    <n v="227.54"/>
    <n v="1.7000000000000001E-2"/>
    <n v="159.54"/>
    <s v="No"/>
    <n v="223.67"/>
    <n v="64.13"/>
    <n v="0.28671703849421021"/>
    <s v="Oct-2025"/>
    <s v="Q4-2025"/>
  </r>
  <r>
    <s v="TXN-101947"/>
    <x v="175"/>
    <x v="0"/>
    <s v="N-003"/>
    <x v="3"/>
    <s v="Bath Towel Set"/>
    <s v="Non-Member"/>
    <n v="1"/>
    <n v="60.48"/>
    <n v="0.113"/>
    <n v="24.17"/>
    <s v="No"/>
    <n v="53.65"/>
    <n v="29.48"/>
    <n v="0.54948741845293569"/>
    <s v="Oct-2025"/>
    <s v="Q4-2025"/>
  </r>
  <r>
    <s v="TXN-101948"/>
    <x v="29"/>
    <x v="0"/>
    <s v="N-001"/>
    <x v="0"/>
    <s v="Snack Box"/>
    <s v="Unknown"/>
    <n v="6"/>
    <n v="23.2"/>
    <n v="0.03"/>
    <n v="15.98"/>
    <s v="No"/>
    <n v="135.02000000000001"/>
    <n v="39.14"/>
    <n v="0.28988298029921489"/>
    <s v="Oct-2024"/>
    <s v="Q4-2024"/>
  </r>
  <r>
    <s v="TXN-101949"/>
    <x v="234"/>
    <x v="0"/>
    <s v="N-001"/>
    <x v="3"/>
    <s v="Ceramic Mug Set"/>
    <s v="Member"/>
    <n v="3"/>
    <n v="26.82"/>
    <n v="0.17299999999999999"/>
    <n v="12.27"/>
    <s v="No"/>
    <n v="66.540000000000006"/>
    <n v="29.73"/>
    <n v="0.44679891794409377"/>
    <s v="Oct-2024"/>
    <s v="Q4-2024"/>
  </r>
  <r>
    <s v="TXN-101950"/>
    <x v="285"/>
    <x v="1"/>
    <s v="S-008"/>
    <x v="0"/>
    <s v="Granola Pack"/>
    <s v="Member"/>
    <n v="6"/>
    <n v="16.32"/>
    <n v="0.29099999999999998"/>
    <n v="9.43"/>
    <s v="Unknown"/>
    <n v="69.430000000000007"/>
    <n v="12.85"/>
    <n v="0.18507849632723605"/>
    <s v="Sep-2025"/>
    <s v="Q3-2025"/>
  </r>
  <r>
    <s v="TXN-101951"/>
    <x v="364"/>
    <x v="0"/>
    <s v="N-008"/>
    <x v="2"/>
    <s v="Bluetooth Speaker"/>
    <s v="Member"/>
    <n v="6"/>
    <n v="46.88"/>
    <n v="0.10199999999999999"/>
    <n v="37.32"/>
    <s v="Yes"/>
    <n v="252.59"/>
    <n v="28.67"/>
    <n v="0.11350409754938834"/>
    <s v="Oct-2024"/>
    <s v="Q4-2024"/>
  </r>
  <r>
    <s v="TXN-101952"/>
    <x v="448"/>
    <x v="1"/>
    <s v="S-012"/>
    <x v="2"/>
    <s v="Bluetooth Speaker"/>
    <s v="Non-Member"/>
    <n v="5"/>
    <n v="76.75"/>
    <n v="0.246"/>
    <n v="59.66"/>
    <s v="No"/>
    <n v="289.35000000000002"/>
    <n v="-8.9499999999999993"/>
    <n v="-3.0931397960946946E-2"/>
    <s v="Mar-2025"/>
    <s v="Q1-2025"/>
  </r>
  <r>
    <s v="TXN-101953"/>
    <x v="297"/>
    <x v="1"/>
    <s v="S-003"/>
    <x v="1"/>
    <s v="Casual Dress"/>
    <s v="Member"/>
    <n v="1"/>
    <n v="58.29"/>
    <n v="0.27200000000000002"/>
    <n v="28.92"/>
    <s v="No"/>
    <n v="42.44"/>
    <n v="13.52"/>
    <n v="0.31856738925541944"/>
    <s v="Dec-2024"/>
    <s v="Q4-2024"/>
  </r>
  <r>
    <s v="TXN-101954"/>
    <x v="546"/>
    <x v="2"/>
    <s v="E-014"/>
    <x v="1"/>
    <s v="Women's Jeans"/>
    <s v="Member"/>
    <n v="1"/>
    <n v="83.76"/>
    <n v="0.14000000000000001"/>
    <n v="45.67"/>
    <s v="No"/>
    <n v="72.03"/>
    <n v="26.36"/>
    <n v="0.36595862834929888"/>
    <s v="Dec-2024"/>
    <s v="Q4-2024"/>
  </r>
  <r>
    <s v="TXN-101955"/>
    <x v="182"/>
    <x v="1"/>
    <s v="S-002"/>
    <x v="2"/>
    <s v="Laptop Stand"/>
    <s v="Non-Member"/>
    <n v="1"/>
    <n v="119.66"/>
    <n v="0.23599999999999999"/>
    <n v="90.93"/>
    <s v="No"/>
    <n v="91.42"/>
    <n v="0.49"/>
    <n v="5.3598774885145481E-3"/>
    <s v="Aug-2024"/>
    <s v="Q3-2024"/>
  </r>
  <r>
    <s v="TXN-101956"/>
    <x v="164"/>
    <x v="3"/>
    <s v="W-002"/>
    <x v="0"/>
    <s v="Granola Pack"/>
    <s v="Member"/>
    <n v="1"/>
    <n v="3.26"/>
    <n v="9.1999999999999998E-2"/>
    <n v="2.16"/>
    <s v="No"/>
    <n v="2.96"/>
    <n v="0.8"/>
    <n v="0.27027027027027029"/>
    <s v="Jan-2025"/>
    <s v="Q1-2025"/>
  </r>
  <r>
    <s v="TXN-101957"/>
    <x v="600"/>
    <x v="2"/>
    <s v="E-012"/>
    <x v="0"/>
    <s v="Organic Coffee 12oz"/>
    <s v="Member"/>
    <n v="3"/>
    <n v="15.52"/>
    <n v="1.7999999999999999E-2"/>
    <n v="10.23"/>
    <s v="Yes"/>
    <n v="45.72"/>
    <n v="15.03"/>
    <n v="0.32874015748031493"/>
    <s v="Oct-2024"/>
    <s v="Q4-2024"/>
  </r>
  <r>
    <s v="TXN-101958"/>
    <x v="226"/>
    <x v="2"/>
    <s v="E-012"/>
    <x v="4"/>
    <s v="Lipstick"/>
    <s v="Member"/>
    <n v="3"/>
    <n v="33.979999999999997"/>
    <n v="0.10100000000000001"/>
    <n v="14.09"/>
    <s v="No"/>
    <n v="91.64"/>
    <n v="49.37"/>
    <n v="0.53873854212134431"/>
    <s v="Jun-2024"/>
    <s v="Q2-2024"/>
  </r>
  <r>
    <s v="TXN-101959"/>
    <x v="421"/>
    <x v="1"/>
    <s v="S-004"/>
    <x v="0"/>
    <s v="Organic Coffee 12oz"/>
    <s v="Non-Member"/>
    <n v="3"/>
    <n v="18.2"/>
    <n v="0.23400000000000001"/>
    <n v="11.13"/>
    <s v="No"/>
    <n v="41.82"/>
    <n v="8.43"/>
    <n v="0.20157819225251075"/>
    <s v="Mar-2024"/>
    <s v="Q1-2024"/>
  </r>
  <r>
    <s v="TXN-101960"/>
    <x v="67"/>
    <x v="2"/>
    <s v="E-015"/>
    <x v="0"/>
    <s v="Granola Pack"/>
    <s v="Member"/>
    <n v="4"/>
    <n v="13.2"/>
    <n v="9.8000000000000004E-2"/>
    <n v="9.0399999999999991"/>
    <s v="No"/>
    <n v="47.63"/>
    <n v="11.47"/>
    <n v="0.24081461263909301"/>
    <s v="Apr-2025"/>
    <s v="Q2-2025"/>
  </r>
  <r>
    <s v="TXN-101961"/>
    <x v="406"/>
    <x v="1"/>
    <s v="S-012"/>
    <x v="0"/>
    <s v="Granola Pack"/>
    <s v="Non-Member"/>
    <n v="2"/>
    <n v="23.89"/>
    <n v="0.21"/>
    <n v="16.27"/>
    <s v="No"/>
    <n v="37.75"/>
    <n v="5.21"/>
    <n v="0.13801324503311257"/>
    <s v="Oct-2024"/>
    <s v="Q4-2024"/>
  </r>
  <r>
    <s v="TXN-101962"/>
    <x v="299"/>
    <x v="3"/>
    <s v="W-014"/>
    <x v="3"/>
    <s v="Bath Towel Set"/>
    <s v="Non-Member"/>
    <n v="2"/>
    <n v="44.75"/>
    <n v="0.126"/>
    <n v="21.15"/>
    <s v="No"/>
    <n v="78.22"/>
    <n v="35.92"/>
    <n v="0.45921759140884688"/>
    <s v="Dec-2025"/>
    <s v="Q4-2025"/>
  </r>
  <r>
    <s v="TXN-101963"/>
    <x v="90"/>
    <x v="1"/>
    <s v="S-010"/>
    <x v="4"/>
    <s v="Shampoo 300ml"/>
    <s v="Member"/>
    <n v="5"/>
    <n v="12.93"/>
    <n v="0.309"/>
    <n v="4.6399999999999997"/>
    <s v="No"/>
    <n v="44.67"/>
    <n v="21.47"/>
    <n v="0.48063577344974251"/>
    <s v="Oct-2025"/>
    <s v="Q4-2025"/>
  </r>
  <r>
    <s v="TXN-101964"/>
    <x v="180"/>
    <x v="2"/>
    <s v="E-004"/>
    <x v="2"/>
    <s v="Laptop Stand"/>
    <s v="Non-Member"/>
    <n v="1"/>
    <n v="68.540000000000006"/>
    <n v="9.6000000000000002E-2"/>
    <n v="53.08"/>
    <s v="No"/>
    <n v="61.96"/>
    <n v="8.8800000000000008"/>
    <n v="0.1433182698515171"/>
    <s v="Jan-2025"/>
    <s v="Q1-2025"/>
  </r>
  <r>
    <s v="TXN-101965"/>
    <x v="611"/>
    <x v="2"/>
    <s v="E-004"/>
    <x v="2"/>
    <s v="Power Bank"/>
    <s v="Member"/>
    <n v="7"/>
    <n v="144.04"/>
    <n v="6.2E-2"/>
    <n v="114.09"/>
    <s v="Yes"/>
    <n v="945.77"/>
    <n v="147.13999999999999"/>
    <n v="0.15557693731033972"/>
    <s v="Dec-2024"/>
    <s v="Q4-2024"/>
  </r>
  <r>
    <s v="TXN-101966"/>
    <x v="466"/>
    <x v="0"/>
    <s v="N-006"/>
    <x v="4"/>
    <s v="Face Moisturizer"/>
    <s v="Non-Member"/>
    <n v="1"/>
    <n v="57.55"/>
    <n v="0.105"/>
    <n v="23.36"/>
    <s v="No"/>
    <n v="51.51"/>
    <n v="28.15"/>
    <n v="0.54649582605319358"/>
    <s v="Jun-2025"/>
    <s v="Q2-2025"/>
  </r>
  <r>
    <s v="TXN-101967"/>
    <x v="475"/>
    <x v="1"/>
    <s v="S-004"/>
    <x v="3"/>
    <s v="Bath Towel Set"/>
    <s v="Member"/>
    <n v="8"/>
    <n v="74.290000000000006"/>
    <n v="0.247"/>
    <n v="30.64"/>
    <s v="No"/>
    <n v="447.52"/>
    <n v="202.4"/>
    <n v="0.45227028959599574"/>
    <s v="Jun-2024"/>
    <s v="Q2-2024"/>
  </r>
  <r>
    <s v="TXN-101968"/>
    <x v="128"/>
    <x v="2"/>
    <s v="E-011"/>
    <x v="2"/>
    <s v="Smart Watch"/>
    <s v="Member"/>
    <n v="5"/>
    <n v="213.12"/>
    <n v="0"/>
    <n v="152.24"/>
    <s v="No"/>
    <n v="1065.5999999999999"/>
    <n v="304.39999999999998"/>
    <n v="0.28566066066066065"/>
    <s v="Aug-2025"/>
    <s v="Q3-2025"/>
  </r>
  <r>
    <s v="TXN-101969"/>
    <x v="398"/>
    <x v="1"/>
    <s v="S-009"/>
    <x v="1"/>
    <s v="Winter Jacket"/>
    <s v="Member"/>
    <n v="10"/>
    <n v="99.75"/>
    <n v="0.27500000000000002"/>
    <n v="52.83"/>
    <s v="No"/>
    <n v="723.19"/>
    <n v="194.89"/>
    <n v="0.26948658029010353"/>
    <s v="Aug-2024"/>
    <s v="Q3-2024"/>
  </r>
  <r>
    <s v="TXN-101970"/>
    <x v="530"/>
    <x v="3"/>
    <s v="W-002"/>
    <x v="2"/>
    <s v="Smart Watch"/>
    <s v="Member"/>
    <n v="2"/>
    <n v="139.68"/>
    <n v="9.4E-2"/>
    <n v="95.18"/>
    <s v="No"/>
    <n v="253.1"/>
    <n v="62.74"/>
    <n v="0.24788621098380087"/>
    <s v="May-2024"/>
    <s v="Q2-2024"/>
  </r>
  <r>
    <s v="TXN-101971"/>
    <x v="215"/>
    <x v="1"/>
    <s v="S-015"/>
    <x v="4"/>
    <s v="Lipstick"/>
    <s v="Member"/>
    <n v="9"/>
    <n v="40.96"/>
    <n v="0.26600000000000001"/>
    <n v="17.829999999999998"/>
    <s v="Yes"/>
    <n v="270.58"/>
    <n v="110.11"/>
    <n v="0.40694064601966151"/>
    <s v="Mar-2025"/>
    <s v="Q1-2025"/>
  </r>
  <r>
    <s v="TXN-101972"/>
    <x v="492"/>
    <x v="2"/>
    <s v="E-009"/>
    <x v="1"/>
    <s v="Winter Jacket"/>
    <s v="Non-Member"/>
    <n v="6"/>
    <n v="88.32"/>
    <n v="0"/>
    <n v="47.28"/>
    <s v="Yes"/>
    <n v="529.91999999999996"/>
    <n v="246.24"/>
    <n v="0.46467391304347833"/>
    <s v="Jun-2024"/>
    <s v="Q2-2024"/>
  </r>
  <r>
    <s v="TXN-101973"/>
    <x v="460"/>
    <x v="1"/>
    <s v="S-012"/>
    <x v="3"/>
    <s v="Ceramic Mug Set"/>
    <s v="Non-Member"/>
    <n v="1"/>
    <n v="75.069999999999993"/>
    <n v="0.23300000000000001"/>
    <n v="29.08"/>
    <s v="No"/>
    <n v="57.58"/>
    <n v="28.5"/>
    <n v="0.49496352900312612"/>
    <s v="Jun-2025"/>
    <s v="Q2-2025"/>
  </r>
  <r>
    <s v="TXN-101974"/>
    <x v="73"/>
    <x v="0"/>
    <s v="N-006"/>
    <x v="3"/>
    <s v="Throw Pillow"/>
    <s v="Member"/>
    <n v="6"/>
    <n v="40.729999999999997"/>
    <n v="4.2000000000000003E-2"/>
    <n v="15.16"/>
    <s v="No"/>
    <n v="234.12"/>
    <n v="143.16"/>
    <n v="0.61148129164531007"/>
    <s v="Jul-2025"/>
    <s v="Q3-2025"/>
  </r>
  <r>
    <s v="TXN-101975"/>
    <x v="240"/>
    <x v="3"/>
    <s v="W-008"/>
    <x v="3"/>
    <s v="LED Desk Lamp"/>
    <s v="Member"/>
    <n v="5"/>
    <n v="15.35"/>
    <n v="0.13700000000000001"/>
    <n v="6.27"/>
    <s v="No"/>
    <n v="66.239999999999995"/>
    <n v="34.89"/>
    <n v="0.52672101449275366"/>
    <s v="Mar-2025"/>
    <s v="Q1-2025"/>
  </r>
  <r>
    <s v="TXN-101976"/>
    <x v="182"/>
    <x v="2"/>
    <s v="E-012"/>
    <x v="2"/>
    <s v="Bluetooth Speaker"/>
    <s v="Member"/>
    <n v="5"/>
    <n v="155.28"/>
    <n v="0.13200000000000001"/>
    <n v="106.13"/>
    <s v="No"/>
    <n v="673.92"/>
    <n v="143.27000000000001"/>
    <n v="0.21259199905033241"/>
    <s v="Aug-2024"/>
    <s v="Q3-2024"/>
  </r>
  <r>
    <s v="TXN-101977"/>
    <x v="613"/>
    <x v="2"/>
    <s v="E-014"/>
    <x v="0"/>
    <s v="Sparkling Water 12pk"/>
    <s v="Member"/>
    <n v="2"/>
    <n v="6.21"/>
    <n v="6.9000000000000006E-2"/>
    <n v="3.67"/>
    <s v="No"/>
    <n v="11.56"/>
    <n v="4.22"/>
    <n v="0.36505190311418684"/>
    <s v="Mar-2025"/>
    <s v="Q1-2025"/>
  </r>
  <r>
    <s v="TXN-101978"/>
    <x v="80"/>
    <x v="2"/>
    <s v="E-010"/>
    <x v="4"/>
    <s v="Shampoo 300ml"/>
    <s v="Non-Member"/>
    <n v="1"/>
    <n v="41.58"/>
    <n v="3.9E-2"/>
    <n v="18.45"/>
    <s v="No"/>
    <n v="39.96"/>
    <n v="21.51"/>
    <n v="0.53828828828828834"/>
    <s v="Dec-2024"/>
    <s v="Q4-2024"/>
  </r>
  <r>
    <s v="TXN-101979"/>
    <x v="10"/>
    <x v="0"/>
    <s v="N-005"/>
    <x v="0"/>
    <s v="Snack Box"/>
    <s v="Member"/>
    <n v="6"/>
    <n v="14.09"/>
    <n v="0.14599999999999999"/>
    <n v="8.27"/>
    <s v="No"/>
    <n v="72.2"/>
    <n v="22.58"/>
    <n v="0.31274238227146811"/>
    <s v="Dec-2024"/>
    <s v="Q4-2024"/>
  </r>
  <r>
    <s v="TXN-101980"/>
    <x v="445"/>
    <x v="0"/>
    <s v="N-005"/>
    <x v="1"/>
    <s v="Women's Jeans"/>
    <s v="Non-Member"/>
    <n v="2"/>
    <n v="46.09"/>
    <n v="0.16800000000000001"/>
    <n v="18.64"/>
    <s v="No"/>
    <n v="76.69"/>
    <n v="39.409999999999997"/>
    <n v="0.51388707784587295"/>
    <s v="Sep-2024"/>
    <s v="Q3-2024"/>
  </r>
  <r>
    <s v="TXN-101981"/>
    <x v="192"/>
    <x v="3"/>
    <s v="W-002"/>
    <x v="1"/>
    <s v="Women's Jeans"/>
    <s v="Member"/>
    <n v="2"/>
    <n v="61.9"/>
    <n v="4.9000000000000002E-2"/>
    <n v="28.31"/>
    <s v="No"/>
    <n v="117.73"/>
    <n v="61.11"/>
    <n v="0.51906905631529765"/>
    <s v="Sep-2024"/>
    <s v="Q3-2024"/>
  </r>
  <r>
    <s v="TXN-101982"/>
    <x v="1"/>
    <x v="3"/>
    <s v="W-013"/>
    <x v="1"/>
    <s v="Winter Jacket"/>
    <s v="Non-Member"/>
    <n v="6"/>
    <n v="62.87"/>
    <n v="0.115"/>
    <n v="27.01"/>
    <s v="No"/>
    <n v="333.84"/>
    <n v="171.78"/>
    <n v="0.51455787203450754"/>
    <s v="May-2025"/>
    <s v="Q2-2025"/>
  </r>
  <r>
    <s v="TXN-101983"/>
    <x v="220"/>
    <x v="2"/>
    <s v="E-003"/>
    <x v="3"/>
    <s v="LED Desk Lamp"/>
    <s v="Non-Member"/>
    <n v="1"/>
    <n v="19.91"/>
    <n v="0.14799999999999999"/>
    <n v="9.56"/>
    <s v="No"/>
    <n v="16.96"/>
    <n v="7.4"/>
    <n v="0.43632075471698112"/>
    <s v="Dec-2024"/>
    <s v="Q4-2024"/>
  </r>
  <r>
    <s v="TXN-101984"/>
    <x v="12"/>
    <x v="2"/>
    <s v="E-003"/>
    <x v="1"/>
    <s v="Running Shoes"/>
    <s v="Non-Member"/>
    <n v="5"/>
    <n v="72.760000000000005"/>
    <n v="3.4000000000000002E-2"/>
    <n v="35.97"/>
    <s v="No"/>
    <n v="351.43"/>
    <n v="171.58"/>
    <n v="0.48823378766752984"/>
    <s v="Jan-2025"/>
    <s v="Q1-2025"/>
  </r>
  <r>
    <s v="TXN-101985"/>
    <x v="393"/>
    <x v="3"/>
    <s v="W-003"/>
    <x v="1"/>
    <s v="Men's T-Shirt"/>
    <s v="Non-Member"/>
    <n v="4"/>
    <n v="82.58"/>
    <n v="8.0000000000000002E-3"/>
    <n v="37.049999999999997"/>
    <s v="No"/>
    <n v="327.68"/>
    <n v="179.48"/>
    <n v="0.5477294921875"/>
    <s v="Jun-2025"/>
    <s v="Q2-2025"/>
  </r>
  <r>
    <s v="TXN-101986"/>
    <x v="223"/>
    <x v="0"/>
    <s v="N-015"/>
    <x v="3"/>
    <s v="Ceramic Mug Set"/>
    <s v="Member"/>
    <n v="1"/>
    <n v="84.16"/>
    <n v="0"/>
    <n v="31.22"/>
    <s v="No"/>
    <n v="84.16"/>
    <n v="52.94"/>
    <n v="0.62903992395437258"/>
    <s v="Nov-2025"/>
    <s v="Q4-2025"/>
  </r>
  <r>
    <s v="TXN-101987"/>
    <x v="443"/>
    <x v="1"/>
    <s v="S-012"/>
    <x v="1"/>
    <s v="Winter Jacket"/>
    <s v="Member"/>
    <n v="6"/>
    <n v="117.09"/>
    <n v="3.9E-2"/>
    <n v="52.78"/>
    <s v="No"/>
    <n v="675.14"/>
    <n v="358.46"/>
    <n v="0.53094173060402283"/>
    <s v="Jan-2025"/>
    <s v="Q1-2025"/>
  </r>
  <r>
    <s v="TXN-101988"/>
    <x v="301"/>
    <x v="0"/>
    <s v="N-008"/>
    <x v="1"/>
    <s v="Men's T-Shirt"/>
    <s v="Member"/>
    <n v="4"/>
    <n v="70.09"/>
    <n v="0.03"/>
    <n v="34.78"/>
    <s v="No"/>
    <n v="271.95"/>
    <n v="132.83000000000001"/>
    <n v="0.48843537414965993"/>
    <s v="Sep-2025"/>
    <s v="Q3-2025"/>
  </r>
  <r>
    <s v="TXN-101989"/>
    <x v="335"/>
    <x v="1"/>
    <s v="S-009"/>
    <x v="4"/>
    <s v="Shampoo 300ml"/>
    <s v="Unknown"/>
    <n v="2"/>
    <n v="31.32"/>
    <n v="0.24099999999999999"/>
    <n v="9.94"/>
    <s v="No"/>
    <n v="47.54"/>
    <n v="27.66"/>
    <n v="0.58182583087925954"/>
    <s v="Oct-2024"/>
    <s v="Q4-2024"/>
  </r>
  <r>
    <s v="TXN-101990"/>
    <x v="358"/>
    <x v="2"/>
    <s v="E-004"/>
    <x v="2"/>
    <s v="Power Bank"/>
    <s v="Non-Member"/>
    <n v="6"/>
    <n v="31.66"/>
    <n v="7.5999999999999998E-2"/>
    <n v="23.63"/>
    <s v="No"/>
    <n v="175.52"/>
    <n v="33.74"/>
    <n v="0.19222880583409299"/>
    <s v="Jun-2025"/>
    <s v="Q2-2025"/>
  </r>
  <r>
    <s v="TXN-101991"/>
    <x v="267"/>
    <x v="3"/>
    <s v="W-001"/>
    <x v="2"/>
    <s v="Wireless Earbuds"/>
    <s v="Member"/>
    <n v="4"/>
    <n v="286.24"/>
    <n v="2.8000000000000001E-2"/>
    <n v="227.04"/>
    <s v="No"/>
    <n v="1112.9000000000001"/>
    <n v="204.74"/>
    <n v="0.18396980860814088"/>
    <s v="Apr-2025"/>
    <s v="Q2-2025"/>
  </r>
  <r>
    <s v="TXN-101992"/>
    <x v="547"/>
    <x v="2"/>
    <s v="E-006"/>
    <x v="1"/>
    <s v="Running Shoes"/>
    <s v="Non-Member"/>
    <n v="1"/>
    <n v="95.38"/>
    <n v="0.11899999999999999"/>
    <n v="45.19"/>
    <s v="Yes"/>
    <n v="84.03"/>
    <n v="38.840000000000003"/>
    <n v="0.46221587528263719"/>
    <s v="Nov-2025"/>
    <s v="Q4-2025"/>
  </r>
  <r>
    <s v="TXN-101993"/>
    <x v="235"/>
    <x v="3"/>
    <s v="W-009"/>
    <x v="2"/>
    <s v="Wireless Earbuds"/>
    <s v="Non-Member"/>
    <n v="12"/>
    <n v="187.16"/>
    <n v="0.12"/>
    <n v="127.52"/>
    <s v="No"/>
    <n v="1976.41"/>
    <n v="446.17"/>
    <n v="0.22574769405133549"/>
    <s v="Oct-2025"/>
    <s v="Q4-2025"/>
  </r>
  <r>
    <s v="TXN-101994"/>
    <x v="161"/>
    <x v="0"/>
    <s v="N-006"/>
    <x v="0"/>
    <s v="Sparkling Water 12pk"/>
    <s v="Non-Member"/>
    <n v="2"/>
    <n v="22.4"/>
    <n v="0.17699999999999999"/>
    <n v="14.03"/>
    <s v="No"/>
    <n v="36.869999999999997"/>
    <n v="8.81"/>
    <n v="0.23894765391917552"/>
    <s v="Aug-2025"/>
    <s v="Q3-2025"/>
  </r>
  <r>
    <s v="TXN-101995"/>
    <x v="250"/>
    <x v="3"/>
    <s v="W-004"/>
    <x v="2"/>
    <s v="Bluetooth Speaker"/>
    <s v="Member"/>
    <n v="1"/>
    <n v="276.68"/>
    <n v="2.5999999999999999E-2"/>
    <n v="210.73"/>
    <s v="No"/>
    <n v="269.49"/>
    <n v="58.76"/>
    <n v="0.21804148576941629"/>
    <s v="Sep-2025"/>
    <s v="Q3-2025"/>
  </r>
  <r>
    <s v="TXN-101996"/>
    <x v="177"/>
    <x v="2"/>
    <s v="E-009"/>
    <x v="1"/>
    <s v="Women's Jeans"/>
    <s v="Member"/>
    <n v="1"/>
    <n v="94.19"/>
    <n v="6.6000000000000003E-2"/>
    <n v="41.3"/>
    <s v="Unknown"/>
    <n v="87.97"/>
    <n v="46.67"/>
    <n v="0.53052176878481305"/>
    <s v="Jun-2025"/>
    <s v="Q2-2025"/>
  </r>
  <r>
    <s v="TXN-101997"/>
    <x v="154"/>
    <x v="2"/>
    <s v="E-007"/>
    <x v="2"/>
    <s v="Smart Watch"/>
    <s v="Non-Member"/>
    <n v="7"/>
    <n v="149.19999999999999"/>
    <n v="0.16300000000000001"/>
    <n v="106.95"/>
    <s v="No"/>
    <n v="874.16"/>
    <n v="125.51"/>
    <n v="0.14357783472133248"/>
    <s v="Jan-2025"/>
    <s v="Q1-2025"/>
  </r>
  <r>
    <s v="TXN-101998"/>
    <x v="481"/>
    <x v="3"/>
    <s v="W-004"/>
    <x v="2"/>
    <s v="Bluetooth Speaker"/>
    <s v="Non-Member"/>
    <n v="4"/>
    <n v="131.55000000000001"/>
    <n v="0.16200000000000001"/>
    <n v="87.61"/>
    <s v="No"/>
    <n v="440.96"/>
    <n v="90.52"/>
    <n v="0.20527939042089985"/>
    <s v="Apr-2025"/>
    <s v="Q2-2025"/>
  </r>
  <r>
    <s v="TXN-101999"/>
    <x v="451"/>
    <x v="1"/>
    <s v="S-004"/>
    <x v="0"/>
    <s v="Olive Oil 500ml"/>
    <s v="Non-Member"/>
    <n v="3"/>
    <n v="21.32"/>
    <n v="0.125"/>
    <n v="13.88"/>
    <s v="No"/>
    <n v="55.97"/>
    <n v="14.33"/>
    <n v="0.25603001608004289"/>
    <s v="Oct-2025"/>
    <s v="Q4-2025"/>
  </r>
  <r>
    <s v="TXN-102000"/>
    <x v="285"/>
    <x v="2"/>
    <s v="E-006"/>
    <x v="3"/>
    <s v="Ceramic Mug Set"/>
    <s v="Member"/>
    <n v="10"/>
    <n v="55.35"/>
    <n v="1.6E-2"/>
    <n v="26.72"/>
    <s v="No"/>
    <n v="544.64"/>
    <n v="277.44"/>
    <n v="0.50940070505287893"/>
    <s v="Sep-2025"/>
    <s v="Q3-2025"/>
  </r>
  <r>
    <s v="TXN-102001"/>
    <x v="441"/>
    <x v="0"/>
    <s v="N-005"/>
    <x v="2"/>
    <s v="Wireless Earbuds"/>
    <s v="Member"/>
    <n v="9"/>
    <n v="81.75"/>
    <n v="7.5999999999999998E-2"/>
    <n v="64.75"/>
    <s v="No"/>
    <n v="679.83"/>
    <n v="97.08"/>
    <n v="0.14280040598384888"/>
    <s v="Nov-2024"/>
    <s v="Q4-2024"/>
  </r>
  <r>
    <s v="TXN-102002"/>
    <x v="263"/>
    <x v="2"/>
    <s v="E-008"/>
    <x v="4"/>
    <s v="Perfume 50ml"/>
    <s v="Non-Member"/>
    <n v="2"/>
    <n v="55.88"/>
    <n v="7.0000000000000007E-2"/>
    <n v="20.79"/>
    <s v="No"/>
    <n v="103.94"/>
    <n v="62.36"/>
    <n v="0.59996151625938043"/>
    <s v="Nov-2025"/>
    <s v="Q4-2025"/>
  </r>
  <r>
    <s v="TXN-102003"/>
    <x v="486"/>
    <x v="1"/>
    <s v="S-002"/>
    <x v="3"/>
    <s v="Throw Pillow"/>
    <s v="Non-Member"/>
    <n v="3"/>
    <n v="78.209999999999994"/>
    <n v="0.109"/>
    <n v="34.64"/>
    <s v="Yes"/>
    <n v="209.06"/>
    <n v="105.14"/>
    <n v="0.50291782263465035"/>
    <s v="Feb-2025"/>
    <s v="Q1-2025"/>
  </r>
  <r>
    <s v="TXN-102004"/>
    <x v="263"/>
    <x v="2"/>
    <s v="E-015"/>
    <x v="2"/>
    <s v="Laptop Stand"/>
    <s v="Member"/>
    <n v="1"/>
    <n v="181.23"/>
    <n v="8.2000000000000003E-2"/>
    <n v="122.14"/>
    <s v="No"/>
    <n v="166.37"/>
    <n v="44.23"/>
    <n v="0.2658532187293382"/>
    <s v="Nov-2025"/>
    <s v="Q4-2025"/>
  </r>
  <r>
    <s v="TXN-102005"/>
    <x v="252"/>
    <x v="1"/>
    <s v="S-011"/>
    <x v="2"/>
    <s v="Laptop Stand"/>
    <s v="Member"/>
    <n v="1"/>
    <n v="229.01"/>
    <n v="0.308"/>
    <n v="161.66"/>
    <s v="No"/>
    <n v="158.47"/>
    <n v="-3.19"/>
    <n v="-2.0129993058623084E-2"/>
    <s v="Mar-2025"/>
    <s v="Q1-2025"/>
  </r>
  <r>
    <s v="TXN-102006"/>
    <x v="161"/>
    <x v="0"/>
    <s v="N-005"/>
    <x v="0"/>
    <s v="Organic Coffee 12oz"/>
    <s v="Non-Member"/>
    <n v="3"/>
    <n v="9.65"/>
    <n v="0.13900000000000001"/>
    <n v="5.69"/>
    <s v="No"/>
    <n v="24.93"/>
    <n v="7.86"/>
    <n v="0.31528279181708785"/>
    <s v="Aug-2025"/>
    <s v="Q3-2025"/>
  </r>
  <r>
    <s v="TXN-102007"/>
    <x v="342"/>
    <x v="1"/>
    <s v="S-002"/>
    <x v="4"/>
    <s v="Face Moisturizer"/>
    <s v="Member"/>
    <n v="1"/>
    <n v="53.78"/>
    <n v="0.245"/>
    <n v="23.65"/>
    <s v="Yes"/>
    <n v="40.6"/>
    <n v="16.95"/>
    <n v="0.417487684729064"/>
    <s v="May-2025"/>
    <s v="Q2-2025"/>
  </r>
  <r>
    <s v="TXN-102008"/>
    <x v="388"/>
    <x v="0"/>
    <s v="N-002"/>
    <x v="0"/>
    <s v="Granola Pack"/>
    <s v="Non-Member"/>
    <n v="1"/>
    <n v="22.14"/>
    <n v="8.1000000000000003E-2"/>
    <n v="14.1"/>
    <s v="No"/>
    <n v="20.350000000000001"/>
    <n v="6.25"/>
    <n v="0.30712530712530711"/>
    <s v="Feb-2025"/>
    <s v="Q1-2025"/>
  </r>
  <r>
    <s v="TXN-102009"/>
    <x v="489"/>
    <x v="2"/>
    <s v="E-001"/>
    <x v="0"/>
    <s v="Granola Pack"/>
    <s v="Member"/>
    <n v="1"/>
    <n v="4.3899999999999997"/>
    <n v="7.3999999999999996E-2"/>
    <n v="2.87"/>
    <s v="No"/>
    <n v="4.07"/>
    <n v="1.2"/>
    <n v="0.29484029484029484"/>
    <s v="Sep-2024"/>
    <s v="Q3-2024"/>
  </r>
  <r>
    <s v="TXN-102010"/>
    <x v="465"/>
    <x v="3"/>
    <s v="W-011"/>
    <x v="1"/>
    <s v="Men's T-Shirt"/>
    <s v="Member"/>
    <n v="5"/>
    <n v="67.23"/>
    <n v="3.7999999999999999E-2"/>
    <n v="35.270000000000003"/>
    <s v="No"/>
    <n v="323.38"/>
    <n v="147.03"/>
    <n v="0.45466633681736657"/>
    <s v="Oct-2024"/>
    <s v="Q4-2024"/>
  </r>
  <r>
    <s v="TXN-102011"/>
    <x v="536"/>
    <x v="0"/>
    <s v="N-010"/>
    <x v="4"/>
    <s v="Face Moisturizer"/>
    <s v="Non-Member"/>
    <n v="5"/>
    <n v="57.89"/>
    <n v="0.121"/>
    <n v="24.98"/>
    <s v="No"/>
    <n v="254.43"/>
    <n v="129.53"/>
    <n v="0.50909876979915891"/>
    <s v="Apr-2025"/>
    <s v="Q2-2025"/>
  </r>
  <r>
    <s v="TXN-102012"/>
    <x v="128"/>
    <x v="3"/>
    <s v="W-004"/>
    <x v="0"/>
    <s v="Organic Coffee 12oz"/>
    <s v="Member"/>
    <n v="1"/>
    <n v="17.77"/>
    <n v="0.13600000000000001"/>
    <n v="12.34"/>
    <s v="No"/>
    <n v="15.35"/>
    <n v="3.01"/>
    <n v="0.19609120521172638"/>
    <s v="Aug-2025"/>
    <s v="Q3-2025"/>
  </r>
  <r>
    <s v="TXN-102013"/>
    <x v="149"/>
    <x v="3"/>
    <s v="W-013"/>
    <x v="2"/>
    <s v="Bluetooth Speaker"/>
    <s v="Member"/>
    <n v="8"/>
    <n v="265.22000000000003"/>
    <n v="5.6000000000000001E-2"/>
    <n v="205.63"/>
    <s v="No"/>
    <n v="2002.94"/>
    <n v="357.9"/>
    <n v="0.17868732962545056"/>
    <s v="Jun-2025"/>
    <s v="Q2-2025"/>
  </r>
  <r>
    <s v="TXN-102014"/>
    <x v="441"/>
    <x v="3"/>
    <s v="W-013"/>
    <x v="1"/>
    <s v="Men's T-Shirt"/>
    <s v="Non-Member"/>
    <n v="1"/>
    <n v="24.28"/>
    <n v="0.182"/>
    <n v="11.05"/>
    <s v="No"/>
    <n v="19.86"/>
    <n v="8.81"/>
    <n v="0.44360523665659624"/>
    <s v="Nov-2024"/>
    <s v="Q4-2024"/>
  </r>
  <r>
    <s v="TXN-102015"/>
    <x v="473"/>
    <x v="1"/>
    <s v="S-006"/>
    <x v="0"/>
    <s v="Olive Oil 500ml"/>
    <s v="Non-Member"/>
    <n v="5"/>
    <n v="14.9"/>
    <n v="0.23799999999999999"/>
    <n v="8.91"/>
    <s v="No"/>
    <n v="56.77"/>
    <n v="12.22"/>
    <n v="0.21525453584639775"/>
    <s v="Nov-2024"/>
    <s v="Q4-2024"/>
  </r>
  <r>
    <s v="TXN-102016"/>
    <x v="492"/>
    <x v="3"/>
    <s v="W-003"/>
    <x v="3"/>
    <s v="LED Desk Lamp"/>
    <s v="Member"/>
    <n v="7"/>
    <n v="47.4"/>
    <n v="7.5999999999999998E-2"/>
    <n v="19.059999999999999"/>
    <s v="No"/>
    <n v="306.58"/>
    <n v="173.16"/>
    <n v="0.56481179463761499"/>
    <s v="Jun-2024"/>
    <s v="Q2-2024"/>
  </r>
  <r>
    <s v="TXN-102017"/>
    <x v="371"/>
    <x v="3"/>
    <s v="W-011"/>
    <x v="3"/>
    <s v="LED Desk Lamp"/>
    <s v="Member"/>
    <n v="1"/>
    <n v="86.91"/>
    <n v="7.6999999999999999E-2"/>
    <n v="31.55"/>
    <s v="No"/>
    <n v="80.22"/>
    <n v="48.67"/>
    <n v="0.60670655696833709"/>
    <s v="Sep-2024"/>
    <s v="Q3-2024"/>
  </r>
  <r>
    <s v="TXN-102018"/>
    <x v="567"/>
    <x v="1"/>
    <s v="S-006"/>
    <x v="4"/>
    <s v="Sunscreen SPF50"/>
    <s v="Non-Member"/>
    <n v="5"/>
    <n v="31.44"/>
    <n v="0.27300000000000002"/>
    <n v="11.97"/>
    <s v="No"/>
    <n v="114.28"/>
    <n v="54.43"/>
    <n v="0.47628631431571578"/>
    <s v="May-2024"/>
    <s v="Q2-2024"/>
  </r>
  <r>
    <s v="TXN-102019"/>
    <x v="614"/>
    <x v="0"/>
    <s v="N-006"/>
    <x v="3"/>
    <s v="Ceramic Mug Set"/>
    <s v="Member"/>
    <n v="2"/>
    <n v="53.22"/>
    <n v="0.11"/>
    <n v="25.27"/>
    <s v="No"/>
    <n v="94.73"/>
    <n v="44.19"/>
    <n v="0.46648369048875749"/>
    <s v="Nov-2024"/>
    <s v="Q4-2024"/>
  </r>
  <r>
    <s v="TXN-102020"/>
    <x v="159"/>
    <x v="1"/>
    <s v="S-014"/>
    <x v="0"/>
    <s v="Granola Pack"/>
    <s v="Member"/>
    <n v="4"/>
    <n v="4.8"/>
    <n v="0.188"/>
    <n v="2.94"/>
    <s v="No"/>
    <n v="15.59"/>
    <n v="3.83"/>
    <n v="0.24567030147530469"/>
    <s v="Jul-2025"/>
    <s v="Q3-2025"/>
  </r>
  <r>
    <s v="TXN-102021"/>
    <x v="434"/>
    <x v="0"/>
    <s v="N-009"/>
    <x v="2"/>
    <s v="Bluetooth Speaker"/>
    <s v="Non-Member"/>
    <n v="4"/>
    <n v="95.05"/>
    <n v="0.11899999999999999"/>
    <n v="69.63"/>
    <s v="No"/>
    <n v="334.96"/>
    <n v="56.44"/>
    <n v="0.16849773107236685"/>
    <s v="May-2025"/>
    <s v="Q2-2025"/>
  </r>
  <r>
    <s v="TXN-102022"/>
    <x v="416"/>
    <x v="1"/>
    <s v="S-011"/>
    <x v="0"/>
    <s v="Olive Oil 500ml"/>
    <s v="Non-Member"/>
    <n v="2"/>
    <n v="13.76"/>
    <n v="0.27800000000000002"/>
    <n v="8.24"/>
    <s v="No"/>
    <n v="19.87"/>
    <n v="3.39"/>
    <n v="0.17060895822848515"/>
    <s v="Jul-2025"/>
    <s v="Q3-2025"/>
  </r>
  <r>
    <s v="TXN-102023"/>
    <x v="322"/>
    <x v="2"/>
    <s v="E-009"/>
    <x v="4"/>
    <s v="Perfume 50ml"/>
    <s v="Non-Member"/>
    <n v="1"/>
    <n v="42.16"/>
    <n v="3.7999999999999999E-2"/>
    <n v="15.13"/>
    <s v="No"/>
    <n v="40.56"/>
    <n v="25.43"/>
    <n v="0.62697238658777121"/>
    <s v="Feb-2024"/>
    <s v="Q1-2024"/>
  </r>
  <r>
    <s v="TXN-102024"/>
    <x v="365"/>
    <x v="3"/>
    <s v="W-012"/>
    <x v="0"/>
    <s v="Organic Coffee 12oz"/>
    <s v="Member"/>
    <n v="1"/>
    <n v="7.97"/>
    <n v="2.3E-2"/>
    <n v="5.15"/>
    <s v="No"/>
    <n v="7.79"/>
    <n v="2.64"/>
    <n v="0.3388960205391528"/>
    <s v="Sep-2024"/>
    <s v="Q3-2024"/>
  </r>
  <r>
    <s v="TXN-102025"/>
    <x v="163"/>
    <x v="1"/>
    <s v="S-012"/>
    <x v="2"/>
    <s v="Power Bank"/>
    <s v="Non-Member"/>
    <n v="4"/>
    <n v="244.98"/>
    <n v="0.36499999999999999"/>
    <n v="177.43"/>
    <s v="No"/>
    <n v="622.25"/>
    <n v="-87.47"/>
    <n v="-0.14057051024507836"/>
    <s v="Aug-2025"/>
    <s v="Q3-2025"/>
  </r>
  <r>
    <s v="TXN-102026"/>
    <x v="18"/>
    <x v="2"/>
    <s v="E-004"/>
    <x v="0"/>
    <s v="Olive Oil 500ml"/>
    <s v="Member"/>
    <n v="4"/>
    <n v="21.16"/>
    <n v="0.13"/>
    <n v="13.36"/>
    <s v="No"/>
    <n v="73.64"/>
    <n v="20.2"/>
    <n v="0.27430744160782183"/>
    <s v="Apr-2025"/>
    <s v="Q2-2025"/>
  </r>
  <r>
    <s v="TXN-102027"/>
    <x v="447"/>
    <x v="1"/>
    <s v="S-001"/>
    <x v="2"/>
    <s v="Smart Watch"/>
    <s v="Non-Member"/>
    <n v="3"/>
    <n v="156.18"/>
    <n v="2.4E-2"/>
    <n v="39.520000000000003"/>
    <s v="No"/>
    <n v="457.3"/>
    <n v="338.74"/>
    <n v="0.7407391209271813"/>
    <s v="Oct-2024"/>
    <s v="Q4-2024"/>
  </r>
  <r>
    <s v="TXN-102028"/>
    <x v="596"/>
    <x v="0"/>
    <s v="N-002"/>
    <x v="1"/>
    <s v="Men's T-Shirt"/>
    <s v="Member"/>
    <n v="1"/>
    <n v="59.3"/>
    <n v="0.10299999999999999"/>
    <n v="26.9"/>
    <s v="No"/>
    <n v="53.19"/>
    <n v="26.29"/>
    <n v="0.49426583944350444"/>
    <s v="Jan-2025"/>
    <s v="Q1-2025"/>
  </r>
  <r>
    <s v="TXN-102029"/>
    <x v="352"/>
    <x v="2"/>
    <s v="E-006"/>
    <x v="1"/>
    <s v="Women's Jeans"/>
    <s v="Non-Member"/>
    <n v="2"/>
    <n v="46.9"/>
    <n v="4.0000000000000001E-3"/>
    <n v="23.12"/>
    <s v="No"/>
    <n v="93.42"/>
    <n v="47.18"/>
    <n v="0.5050310426032969"/>
    <s v="May-2025"/>
    <s v="Q2-2025"/>
  </r>
  <r>
    <s v="TXN-102030"/>
    <x v="212"/>
    <x v="0"/>
    <s v="N-011"/>
    <x v="3"/>
    <s v="Throw Pillow"/>
    <s v="Member"/>
    <n v="5"/>
    <n v="38.119999999999997"/>
    <n v="0.13600000000000001"/>
    <n v="14.8"/>
    <s v="No"/>
    <n v="164.68"/>
    <n v="90.68"/>
    <n v="0.55064367257711933"/>
    <s v="Dec-2024"/>
    <s v="Q4-2024"/>
  </r>
  <r>
    <s v="TXN-102031"/>
    <x v="344"/>
    <x v="3"/>
    <s v="W-013"/>
    <x v="3"/>
    <s v="Throw Pillow"/>
    <s v="Non-Member"/>
    <n v="5"/>
    <n v="43.82"/>
    <n v="0.109"/>
    <n v="19.2"/>
    <s v="No"/>
    <n v="195.22"/>
    <n v="99.22"/>
    <n v="0.50824710582932076"/>
    <s v="Apr-2024"/>
    <s v="Q2-2024"/>
  </r>
  <r>
    <s v="TXN-102032"/>
    <x v="319"/>
    <x v="3"/>
    <s v="W-001"/>
    <x v="1"/>
    <s v="Running Shoes"/>
    <s v="Member"/>
    <n v="11"/>
    <n v="94.7"/>
    <n v="0.01"/>
    <n v="39.11"/>
    <s v="No"/>
    <n v="1031.28"/>
    <n v="601.07000000000005"/>
    <n v="0.58283880226514628"/>
    <s v="Apr-2025"/>
    <s v="Q2-2025"/>
  </r>
  <r>
    <s v="TXN-102033"/>
    <x v="129"/>
    <x v="0"/>
    <s v="N-002"/>
    <x v="2"/>
    <s v="Bluetooth Speaker"/>
    <s v="Member"/>
    <n v="3"/>
    <n v="150.04"/>
    <n v="0.10100000000000001"/>
    <n v="114.38"/>
    <s v="No"/>
    <n v="404.66"/>
    <n v="61.52"/>
    <n v="0.15202886373745861"/>
    <s v="Jun-2025"/>
    <s v="Q2-2025"/>
  </r>
  <r>
    <s v="TXN-102034"/>
    <x v="573"/>
    <x v="3"/>
    <s v="W-001"/>
    <x v="1"/>
    <s v="Casual Dress"/>
    <s v="Member"/>
    <n v="4"/>
    <n v="96.6"/>
    <n v="0.13900000000000001"/>
    <n v="51.02"/>
    <s v="No"/>
    <n v="332.69"/>
    <n v="128.61000000000001"/>
    <n v="0.38657609185728459"/>
    <s v="Oct-2024"/>
    <s v="Q4-2024"/>
  </r>
  <r>
    <s v="TXN-102035"/>
    <x v="68"/>
    <x v="3"/>
    <s v="W-002"/>
    <x v="2"/>
    <s v="Wireless Earbuds"/>
    <s v="Member"/>
    <n v="2"/>
    <n v="188.19"/>
    <n v="5.8000000000000003E-2"/>
    <n v="141.38"/>
    <s v="No"/>
    <n v="354.55"/>
    <n v="71.790000000000006"/>
    <n v="0.20248201946128896"/>
    <s v="Aug-2025"/>
    <s v="Q3-2025"/>
  </r>
  <r>
    <s v="TXN-102036"/>
    <x v="52"/>
    <x v="3"/>
    <s v="W-002"/>
    <x v="3"/>
    <s v="Bath Towel Set"/>
    <s v="Member"/>
    <n v="9"/>
    <n v="55.2"/>
    <n v="0.123"/>
    <n v="25.95"/>
    <s v="No"/>
    <n v="435.69"/>
    <n v="202.14"/>
    <n v="0.46395372856847755"/>
    <s v="Nov-2025"/>
    <s v="Q4-2025"/>
  </r>
  <r>
    <s v="TXN-102037"/>
    <x v="62"/>
    <x v="0"/>
    <s v="N-005"/>
    <x v="3"/>
    <s v="Storage Bin"/>
    <s v="Member"/>
    <n v="3"/>
    <n v="49.29"/>
    <n v="0.13100000000000001"/>
    <n v="23.92"/>
    <s v="Yes"/>
    <n v="128.5"/>
    <n v="56.74"/>
    <n v="0.44155642023346303"/>
    <s v="May-2025"/>
    <s v="Q2-2025"/>
  </r>
  <r>
    <s v="TXN-102038"/>
    <x v="466"/>
    <x v="1"/>
    <s v="S-001"/>
    <x v="1"/>
    <s v="Winter Jacket"/>
    <s v="Non-Member"/>
    <n v="11"/>
    <n v="59.81"/>
    <n v="0.28799999999999998"/>
    <n v="30.09"/>
    <s v="No"/>
    <n v="468.43"/>
    <n v="137.44"/>
    <n v="0.29340563157782379"/>
    <s v="Jun-2025"/>
    <s v="Q2-2025"/>
  </r>
  <r>
    <s v="TXN-102039"/>
    <x v="363"/>
    <x v="0"/>
    <s v="N-004"/>
    <x v="3"/>
    <s v="Ceramic Mug Set"/>
    <s v="Non-Member"/>
    <n v="1"/>
    <n v="10.46"/>
    <n v="3.4000000000000002E-2"/>
    <n v="4.88"/>
    <s v="No"/>
    <n v="10.1"/>
    <n v="5.22"/>
    <n v="0.51683168316831685"/>
    <s v="Apr-2025"/>
    <s v="Q2-2025"/>
  </r>
  <r>
    <s v="TXN-102040"/>
    <x v="323"/>
    <x v="1"/>
    <s v="S-013"/>
    <x v="1"/>
    <s v="Winter Jacket"/>
    <s v="Non-Member"/>
    <n v="4"/>
    <n v="34.18"/>
    <n v="0.16800000000000001"/>
    <n v="15.42"/>
    <s v="No"/>
    <n v="113.75"/>
    <n v="52.07"/>
    <n v="0.45775824175824176"/>
    <s v="Sep-2024"/>
    <s v="Q3-2024"/>
  </r>
  <r>
    <s v="TXN-102041"/>
    <x v="514"/>
    <x v="3"/>
    <s v="W-004"/>
    <x v="0"/>
    <s v="Organic Coffee 12oz"/>
    <s v="Non-Member"/>
    <n v="10"/>
    <n v="5.23"/>
    <n v="1.7999999999999999E-2"/>
    <n v="2.99"/>
    <s v="No"/>
    <n v="51.36"/>
    <n v="21.46"/>
    <n v="0.41783489096573212"/>
    <s v="Feb-2025"/>
    <s v="Q1-2025"/>
  </r>
  <r>
    <s v="TXN-102042"/>
    <x v="324"/>
    <x v="0"/>
    <s v="N-008"/>
    <x v="3"/>
    <s v="Bath Towel Set"/>
    <s v="Non-Member"/>
    <n v="2"/>
    <n v="11.64"/>
    <n v="5.0999999999999997E-2"/>
    <n v="4.99"/>
    <s v="No"/>
    <n v="22.09"/>
    <n v="12.11"/>
    <n v="0.54821186057039384"/>
    <s v="May-2024"/>
    <s v="Q2-2024"/>
  </r>
  <r>
    <s v="TXN-102043"/>
    <x v="337"/>
    <x v="0"/>
    <s v="N-007"/>
    <x v="3"/>
    <s v="LED Desk Lamp"/>
    <s v="Member"/>
    <n v="1"/>
    <n v="44.9"/>
    <n v="0"/>
    <n v="20.440000000000001"/>
    <s v="No"/>
    <n v="44.9"/>
    <n v="24.46"/>
    <n v="0.54476614699331849"/>
    <s v="Apr-2024"/>
    <s v="Q2-2024"/>
  </r>
  <r>
    <s v="TXN-102044"/>
    <x v="242"/>
    <x v="0"/>
    <s v="N-005"/>
    <x v="4"/>
    <s v="Lipstick"/>
    <s v="Member"/>
    <n v="7"/>
    <n v="32.68"/>
    <n v="6.8000000000000005E-2"/>
    <n v="12.29"/>
    <s v="No"/>
    <n v="213.2"/>
    <n v="127.17"/>
    <n v="0.59648217636022516"/>
    <s v="Jul-2025"/>
    <s v="Q3-2025"/>
  </r>
  <r>
    <s v="TXN-102045"/>
    <x v="247"/>
    <x v="1"/>
    <s v="S-002"/>
    <x v="2"/>
    <s v="Bluetooth Speaker"/>
    <s v="Member"/>
    <n v="6"/>
    <n v="181.87"/>
    <n v="0.218"/>
    <n v="136.35"/>
    <s v="No"/>
    <n v="853.33"/>
    <n v="35.229999999999997"/>
    <n v="4.128531752077156E-2"/>
    <s v="Aug-2024"/>
    <s v="Q3-2024"/>
  </r>
  <r>
    <s v="TXN-102046"/>
    <x v="200"/>
    <x v="2"/>
    <s v="E-009"/>
    <x v="2"/>
    <s v="Bluetooth Speaker"/>
    <s v="Non-Member"/>
    <n v="2"/>
    <n v="291.99"/>
    <n v="0.14499999999999999"/>
    <n v="218.54"/>
    <s v="No"/>
    <n v="499.3"/>
    <n v="62.22"/>
    <n v="0.12461446024434207"/>
    <s v="Jul-2025"/>
    <s v="Q3-2025"/>
  </r>
  <r>
    <s v="TXN-102047"/>
    <x v="250"/>
    <x v="0"/>
    <s v="N-009"/>
    <x v="2"/>
    <s v="Wireless Earbuds"/>
    <s v="Non-Member"/>
    <n v="10"/>
    <n v="65.53"/>
    <n v="3.2000000000000001E-2"/>
    <n v="43.9"/>
    <s v="No"/>
    <n v="634.33000000000004"/>
    <n v="195.33"/>
    <n v="0.30793120300159221"/>
    <s v="Sep-2025"/>
    <s v="Q3-2025"/>
  </r>
  <r>
    <s v="TXN-102048"/>
    <x v="573"/>
    <x v="0"/>
    <s v="N-006"/>
    <x v="2"/>
    <s v="Bluetooth Speaker"/>
    <s v="Non-Member"/>
    <n v="2"/>
    <n v="56.01"/>
    <n v="7.4999999999999997E-2"/>
    <n v="42"/>
    <s v="No"/>
    <n v="103.62"/>
    <n v="19.62"/>
    <n v="0.18934568616097278"/>
    <s v="Oct-2024"/>
    <s v="Q4-2024"/>
  </r>
  <r>
    <s v="TXN-102049"/>
    <x v="119"/>
    <x v="0"/>
    <s v="N-005"/>
    <x v="4"/>
    <s v="Shampoo 300ml"/>
    <s v="Member"/>
    <n v="1"/>
    <n v="24.62"/>
    <n v="0.123"/>
    <n v="8.2899999999999991"/>
    <s v="No"/>
    <n v="21.59"/>
    <n v="13.3"/>
    <n v="0.61602593793422888"/>
    <s v="Mar-2025"/>
    <s v="Q1-2025"/>
  </r>
  <r>
    <s v="TXN-102050"/>
    <x v="304"/>
    <x v="1"/>
    <s v="S-004"/>
    <x v="0"/>
    <s v="Granola Pack"/>
    <s v="Member"/>
    <n v="4"/>
    <n v="13.53"/>
    <n v="0.14599999999999999"/>
    <n v="8.8699999999999992"/>
    <s v="No"/>
    <n v="46.22"/>
    <n v="10.74"/>
    <n v="0.23236694071830377"/>
    <s v="Aug-2024"/>
    <s v="Q3-2024"/>
  </r>
  <r>
    <s v="TXN-102051"/>
    <x v="5"/>
    <x v="0"/>
    <s v="N-003"/>
    <x v="0"/>
    <s v="Sparkling Water 12pk"/>
    <s v="Non-Member"/>
    <n v="5"/>
    <n v="14"/>
    <n v="2.5000000000000001E-2"/>
    <n v="12.27"/>
    <s v="No"/>
    <n v="68.25"/>
    <n v="6.9"/>
    <n v="0.1010989010989011"/>
    <s v="Nov-2025"/>
    <s v="Q4-2025"/>
  </r>
  <r>
    <s v="TXN-102052"/>
    <x v="12"/>
    <x v="0"/>
    <s v="N-010"/>
    <x v="2"/>
    <s v="Laptop Stand"/>
    <s v="Member"/>
    <n v="2"/>
    <n v="255.94"/>
    <n v="8.5999999999999993E-2"/>
    <n v="180.25"/>
    <s v="No"/>
    <n v="467.86"/>
    <n v="107.36"/>
    <n v="0.22947035437951524"/>
    <s v="Jan-2025"/>
    <s v="Q1-2025"/>
  </r>
  <r>
    <s v="TXN-102053"/>
    <x v="16"/>
    <x v="2"/>
    <s v="E-007"/>
    <x v="2"/>
    <s v="Laptop Stand"/>
    <s v="Member"/>
    <n v="2"/>
    <n v="36.799999999999997"/>
    <n v="3.9E-2"/>
    <n v="25.69"/>
    <s v="No"/>
    <n v="70.73"/>
    <n v="19.350000000000001"/>
    <n v="0.27357556906546021"/>
    <s v="May-2025"/>
    <s v="Q2-2025"/>
  </r>
  <r>
    <s v="TXN-102054"/>
    <x v="200"/>
    <x v="1"/>
    <s v="S-011"/>
    <x v="0"/>
    <s v="Olive Oil 500ml"/>
    <s v="Non-Member"/>
    <n v="1"/>
    <n v="14.49"/>
    <n v="0.105"/>
    <n v="7.44"/>
    <s v="No"/>
    <n v="12.97"/>
    <n v="5.53"/>
    <n v="0.42636854279105629"/>
    <s v="Jul-2025"/>
    <s v="Q3-2025"/>
  </r>
  <r>
    <s v="TXN-102055"/>
    <x v="24"/>
    <x v="1"/>
    <s v="S-008"/>
    <x v="3"/>
    <s v="Storage Bin"/>
    <s v="Non-Member"/>
    <n v="1"/>
    <n v="81.099999999999994"/>
    <n v="0.252"/>
    <n v="36.24"/>
    <s v="No"/>
    <n v="60.66"/>
    <n v="24.42"/>
    <n v="0.40257171117705248"/>
    <s v="May-2025"/>
    <s v="Q2-2025"/>
  </r>
  <r>
    <s v="TXN-102056"/>
    <x v="168"/>
    <x v="1"/>
    <s v="S-004"/>
    <x v="0"/>
    <s v="Olive Oil 500ml"/>
    <s v="Non-Member"/>
    <n v="2"/>
    <n v="13.94"/>
    <n v="0.104"/>
    <n v="7.82"/>
    <s v="Unknown"/>
    <n v="24.98"/>
    <n v="9.34"/>
    <n v="0.37389911929543634"/>
    <s v="May-2024"/>
    <s v="Q2-2024"/>
  </r>
  <r>
    <s v="TXN-102057"/>
    <x v="230"/>
    <x v="3"/>
    <s v="W-002"/>
    <x v="3"/>
    <s v="Ceramic Mug Set"/>
    <s v="Member"/>
    <n v="1"/>
    <n v="13.2"/>
    <n v="0.111"/>
    <n v="5.17"/>
    <s v="No"/>
    <n v="11.73"/>
    <n v="6.56"/>
    <n v="0.55924978687127025"/>
    <s v="Dec-2024"/>
    <s v="Q4-2024"/>
  </r>
  <r>
    <s v="TXN-102058"/>
    <x v="129"/>
    <x v="2"/>
    <s v="E-005"/>
    <x v="4"/>
    <s v="Perfume 50ml"/>
    <s v="Non-Member"/>
    <n v="9"/>
    <n v="25.01"/>
    <n v="4.2000000000000003E-2"/>
    <n v="8.66"/>
    <s v="No"/>
    <n v="215.64"/>
    <n v="137.69999999999999"/>
    <n v="0.63856427378964942"/>
    <s v="Jun-2025"/>
    <s v="Q2-2025"/>
  </r>
  <r>
    <s v="TXN-102059"/>
    <x v="98"/>
    <x v="3"/>
    <s v="W-007"/>
    <x v="0"/>
    <s v="Sparkling Water 12pk"/>
    <s v="Non-Member"/>
    <n v="2"/>
    <n v="18.3"/>
    <n v="6.0999999999999999E-2"/>
    <n v="12.6"/>
    <s v="No"/>
    <n v="34.369999999999997"/>
    <n v="9.17"/>
    <n v="0.26680244399185338"/>
    <s v="Feb-2025"/>
    <s v="Q1-2025"/>
  </r>
  <r>
    <s v="TXN-102060"/>
    <x v="537"/>
    <x v="1"/>
    <s v="S-008"/>
    <x v="1"/>
    <s v="Running Shoes"/>
    <s v="Non-Member"/>
    <n v="3"/>
    <n v="117.4"/>
    <n v="0.27500000000000002"/>
    <n v="56.34"/>
    <s v="No"/>
    <n v="255.35"/>
    <n v="86.33"/>
    <n v="0.33808498139808107"/>
    <s v="Feb-2025"/>
    <s v="Q1-2025"/>
  </r>
  <r>
    <s v="TXN-102061"/>
    <x v="224"/>
    <x v="0"/>
    <s v="N-005"/>
    <x v="0"/>
    <s v="Olive Oil 500ml"/>
    <s v="Member"/>
    <n v="1"/>
    <n v="22.24"/>
    <n v="7.5999999999999998E-2"/>
    <n v="14.22"/>
    <s v="No"/>
    <n v="20.55"/>
    <n v="6.33"/>
    <n v="0.30802919708029197"/>
    <s v="Jan-2025"/>
    <s v="Q1-2025"/>
  </r>
  <r>
    <s v="TXN-102062"/>
    <x v="564"/>
    <x v="2"/>
    <s v="E-015"/>
    <x v="2"/>
    <s v="Wireless Earbuds"/>
    <s v="Non-Member"/>
    <n v="1"/>
    <n v="167.83"/>
    <n v="4.7E-2"/>
    <n v="84.1"/>
    <s v="No"/>
    <n v="159.94"/>
    <n v="75.84"/>
    <n v="0.47417781668125553"/>
    <s v="Sep-2025"/>
    <s v="Q3-2025"/>
  </r>
  <r>
    <s v="TXN-102063"/>
    <x v="510"/>
    <x v="3"/>
    <s v="W-005"/>
    <x v="1"/>
    <s v="Running Shoes"/>
    <s v="Non-Member"/>
    <n v="3"/>
    <n v="85.32"/>
    <n v="0.13900000000000001"/>
    <n v="36.54"/>
    <s v="No"/>
    <n v="220.38"/>
    <n v="110.76"/>
    <n v="0.50258644160087129"/>
    <s v="May-2025"/>
    <s v="Q2-2025"/>
  </r>
  <r>
    <s v="TXN-102064"/>
    <x v="66"/>
    <x v="1"/>
    <s v="S-013"/>
    <x v="0"/>
    <s v="Olive Oil 500ml"/>
    <s v="Non-Member"/>
    <n v="2"/>
    <n v="7.18"/>
    <n v="0.246"/>
    <n v="4.6900000000000004"/>
    <s v="No"/>
    <n v="10.83"/>
    <n v="1.45"/>
    <n v="0.13388734995383195"/>
    <s v="Oct-2024"/>
    <s v="Q4-2024"/>
  </r>
  <r>
    <s v="TXN-102065"/>
    <x v="181"/>
    <x v="2"/>
    <s v="E-004"/>
    <x v="0"/>
    <s v="Sparkling Water 12pk"/>
    <s v="Member"/>
    <n v="6"/>
    <n v="5.58"/>
    <n v="9.0999999999999998E-2"/>
    <n v="3.67"/>
    <s v="No"/>
    <n v="30.43"/>
    <n v="8.41"/>
    <n v="0.2763720013144923"/>
    <s v="Nov-2025"/>
    <s v="Q4-2025"/>
  </r>
  <r>
    <s v="TXN-102066"/>
    <x v="51"/>
    <x v="1"/>
    <s v="S-004"/>
    <x v="3"/>
    <s v="LED Desk Lamp"/>
    <s v="Member"/>
    <n v="3"/>
    <n v="61.8"/>
    <n v="0.40799999999999997"/>
    <n v="26.24"/>
    <s v="No"/>
    <n v="109.76"/>
    <n v="31.04"/>
    <n v="0.28279883381924198"/>
    <s v="Dec-2025"/>
    <s v="Q4-2025"/>
  </r>
  <r>
    <s v="TXN-102067"/>
    <x v="201"/>
    <x v="3"/>
    <s v="W-012"/>
    <x v="1"/>
    <s v="Casual Dress"/>
    <s v="Member"/>
    <n v="3"/>
    <n v="63.2"/>
    <n v="1.4999999999999999E-2"/>
    <n v="28.52"/>
    <s v="No"/>
    <n v="186.76"/>
    <n v="101.2"/>
    <n v="0.54187192118226601"/>
    <s v="May-2025"/>
    <s v="Q2-2025"/>
  </r>
  <r>
    <s v="TXN-102068"/>
    <x v="170"/>
    <x v="0"/>
    <s v="N-005"/>
    <x v="2"/>
    <s v="Laptop Stand"/>
    <s v="Member"/>
    <n v="1"/>
    <n v="248.61"/>
    <n v="0.04"/>
    <n v="198.29"/>
    <s v="No"/>
    <n v="238.67"/>
    <n v="40.380000000000003"/>
    <n v="0.16918758117903382"/>
    <s v="Jun-2025"/>
    <s v="Q2-2025"/>
  </r>
  <r>
    <s v="TXN-102069"/>
    <x v="615"/>
    <x v="1"/>
    <s v="S-013"/>
    <x v="4"/>
    <s v="Sunscreen SPF50"/>
    <s v="Unknown"/>
    <n v="6"/>
    <n v="31.65"/>
    <n v="0.312"/>
    <n v="14.2"/>
    <s v="No"/>
    <n v="130.65"/>
    <n v="45.45"/>
    <n v="0.34787600459242252"/>
    <s v="Apr-2024"/>
    <s v="Q2-2024"/>
  </r>
  <r>
    <s v="TXN-102070"/>
    <x v="116"/>
    <x v="2"/>
    <s v="E-009"/>
    <x v="3"/>
    <s v="Ceramic Mug Set"/>
    <s v="Non-Member"/>
    <n v="3"/>
    <n v="31.26"/>
    <n v="0.121"/>
    <n v="15.54"/>
    <s v="No"/>
    <n v="82.43"/>
    <n v="35.81"/>
    <n v="0.43442921266529178"/>
    <s v="Jul-2025"/>
    <s v="Q3-2025"/>
  </r>
  <r>
    <s v="TXN-102071"/>
    <x v="149"/>
    <x v="3"/>
    <s v="W-010"/>
    <x v="2"/>
    <s v="Laptop Stand"/>
    <s v="Member"/>
    <n v="5"/>
    <n v="131.38999999999999"/>
    <n v="1.7000000000000001E-2"/>
    <n v="87.76"/>
    <s v="No"/>
    <n v="645.78"/>
    <n v="206.98"/>
    <n v="0.32051162934745581"/>
    <s v="Jun-2025"/>
    <s v="Q2-2025"/>
  </r>
  <r>
    <s v="TXN-102072"/>
    <x v="133"/>
    <x v="2"/>
    <s v="E-013"/>
    <x v="0"/>
    <s v="Organic Coffee 12oz"/>
    <s v="Member"/>
    <n v="1"/>
    <n v="3.9"/>
    <n v="7.0999999999999994E-2"/>
    <n v="2.19"/>
    <s v="No"/>
    <n v="3.62"/>
    <n v="1.43"/>
    <n v="0.39502762430939226"/>
    <s v="Jun-2025"/>
    <s v="Q2-2025"/>
  </r>
  <r>
    <s v="TXN-102073"/>
    <x v="300"/>
    <x v="2"/>
    <s v="E-003"/>
    <x v="0"/>
    <s v="Granola Pack"/>
    <s v="Non-Member"/>
    <n v="4"/>
    <n v="7.51"/>
    <n v="0"/>
    <n v="5.13"/>
    <s v="No"/>
    <n v="30.04"/>
    <n v="9.52"/>
    <n v="0.31691078561917441"/>
    <s v="Jan-2025"/>
    <s v="Q1-2025"/>
  </r>
  <r>
    <s v="TXN-102074"/>
    <x v="539"/>
    <x v="0"/>
    <s v="N-002"/>
    <x v="1"/>
    <s v="Casual Dress"/>
    <s v="Member"/>
    <n v="5"/>
    <n v="90.56"/>
    <n v="0.108"/>
    <n v="40.08"/>
    <s v="No"/>
    <n v="403.9"/>
    <n v="203.5"/>
    <n v="0.50383758356028718"/>
    <s v="Jul-2025"/>
    <s v="Q3-2025"/>
  </r>
  <r>
    <s v="TXN-102075"/>
    <x v="197"/>
    <x v="1"/>
    <s v="S-010"/>
    <x v="3"/>
    <s v="LED Desk Lamp"/>
    <s v="Member"/>
    <n v="6"/>
    <n v="84.23"/>
    <n v="0.129"/>
    <n v="33.950000000000003"/>
    <s v="No"/>
    <n v="440.19"/>
    <n v="236.49"/>
    <n v="0.53724528044707964"/>
    <s v="Mar-2025"/>
    <s v="Q1-2025"/>
  </r>
  <r>
    <s v="TXN-102076"/>
    <x v="438"/>
    <x v="0"/>
    <s v="N-009"/>
    <x v="3"/>
    <s v="Ceramic Mug Set"/>
    <s v="Member"/>
    <n v="7"/>
    <n v="87.31"/>
    <n v="6.0999999999999999E-2"/>
    <n v="35.58"/>
    <s v="No"/>
    <n v="573.89"/>
    <n v="324.83"/>
    <n v="0.56601439300214329"/>
    <s v="Dec-2025"/>
    <s v="Q4-2025"/>
  </r>
  <r>
    <s v="TXN-102077"/>
    <x v="332"/>
    <x v="0"/>
    <s v="N-003"/>
    <x v="2"/>
    <s v="Power Bank"/>
    <s v="Member"/>
    <n v="5"/>
    <n v="294.13"/>
    <n v="0.14499999999999999"/>
    <n v="203.08"/>
    <s v="No"/>
    <n v="1257.4100000000001"/>
    <n v="242.01"/>
    <n v="0.19246705529620409"/>
    <s v="Feb-2025"/>
    <s v="Q1-2025"/>
  </r>
  <r>
    <s v="TXN-102078"/>
    <x v="89"/>
    <x v="0"/>
    <s v="N-004"/>
    <x v="4"/>
    <s v="Shampoo 300ml"/>
    <s v="Non-Member"/>
    <n v="3"/>
    <n v="39.700000000000003"/>
    <n v="1.7000000000000001E-2"/>
    <n v="17.22"/>
    <s v="No"/>
    <n v="117.08"/>
    <n v="65.42"/>
    <n v="0.55876323881106937"/>
    <s v="Dec-2025"/>
    <s v="Q4-2025"/>
  </r>
  <r>
    <s v="TXN-102079"/>
    <x v="294"/>
    <x v="2"/>
    <s v="E-002"/>
    <x v="2"/>
    <s v="Smart Watch"/>
    <s v="Non-Member"/>
    <n v="9"/>
    <n v="144.68"/>
    <n v="0.10299999999999999"/>
    <n v="112.73"/>
    <s v="No"/>
    <n v="1168"/>
    <n v="153.43"/>
    <n v="0.13136130136986301"/>
    <s v="Jun-2024"/>
    <s v="Q2-2024"/>
  </r>
  <r>
    <s v="TXN-102080"/>
    <x v="486"/>
    <x v="3"/>
    <s v="W-004"/>
    <x v="2"/>
    <s v="Bluetooth Speaker"/>
    <s v="Member"/>
    <n v="7"/>
    <n v="137.35"/>
    <n v="0.10299999999999999"/>
    <n v="98.43"/>
    <s v="No"/>
    <n v="862.42"/>
    <n v="173.41"/>
    <n v="0.20107372278008395"/>
    <s v="Feb-2025"/>
    <s v="Q1-2025"/>
  </r>
  <r>
    <s v="TXN-102081"/>
    <x v="151"/>
    <x v="3"/>
    <s v="W-014"/>
    <x v="0"/>
    <s v="Granola Pack"/>
    <s v="Member"/>
    <n v="2"/>
    <n v="3.51"/>
    <n v="3.1E-2"/>
    <n v="2.33"/>
    <s v="No"/>
    <n v="6.8"/>
    <n v="2.14"/>
    <n v="0.31470588235294122"/>
    <s v="Oct-2024"/>
    <s v="Q4-2024"/>
  </r>
  <r>
    <s v="TXN-102082"/>
    <x v="21"/>
    <x v="3"/>
    <s v="W-007"/>
    <x v="0"/>
    <s v="Sparkling Water 12pk"/>
    <s v="Member"/>
    <n v="2"/>
    <n v="10.53"/>
    <n v="0.01"/>
    <n v="5.82"/>
    <s v="No"/>
    <n v="20.85"/>
    <n v="9.2100000000000009"/>
    <n v="0.44172661870503599"/>
    <s v="Jan-2025"/>
    <s v="Q1-2025"/>
  </r>
  <r>
    <s v="TXN-102083"/>
    <x v="10"/>
    <x v="3"/>
    <s v="W-014"/>
    <x v="3"/>
    <s v="Ceramic Mug Set"/>
    <s v="Non-Member"/>
    <n v="3"/>
    <n v="66.28"/>
    <n v="0.10199999999999999"/>
    <n v="29.17"/>
    <s v="No"/>
    <n v="178.56"/>
    <n v="91.05"/>
    <n v="0.50991263440860213"/>
    <s v="Dec-2024"/>
    <s v="Q4-2024"/>
  </r>
  <r>
    <s v="TXN-102084"/>
    <x v="225"/>
    <x v="3"/>
    <s v="W-003"/>
    <x v="0"/>
    <s v="Snack Box"/>
    <s v="Non-Member"/>
    <n v="7"/>
    <n v="10.77"/>
    <n v="0.124"/>
    <n v="6.37"/>
    <s v="No"/>
    <n v="66.040000000000006"/>
    <n v="21.45"/>
    <n v="0.32480314960629919"/>
    <s v="Dec-2024"/>
    <s v="Q4-2024"/>
  </r>
  <r>
    <s v="TXN-102085"/>
    <x v="451"/>
    <x v="1"/>
    <s v="S-007"/>
    <x v="3"/>
    <s v="Bath Towel Set"/>
    <s v="Non-Member"/>
    <n v="4"/>
    <n v="86.85"/>
    <n v="0.27"/>
    <n v="39.340000000000003"/>
    <s v="No"/>
    <n v="253.6"/>
    <n v="96.24"/>
    <n v="0.37949526813880124"/>
    <s v="Oct-2025"/>
    <s v="Q4-2025"/>
  </r>
  <r>
    <s v="TXN-102086"/>
    <x v="71"/>
    <x v="0"/>
    <s v="N-008"/>
    <x v="0"/>
    <s v="Organic Coffee 12oz"/>
    <s v="Member"/>
    <n v="7"/>
    <n v="11.56"/>
    <n v="9.8000000000000004E-2"/>
    <n v="6.96"/>
    <s v="No"/>
    <n v="72.989999999999995"/>
    <n v="24.27"/>
    <n v="0.33251130291820802"/>
    <m/>
    <m/>
  </r>
  <r>
    <s v="TXN-102087"/>
    <x v="327"/>
    <x v="3"/>
    <s v="W-007"/>
    <x v="0"/>
    <s v="Granola Pack"/>
    <s v="Member"/>
    <n v="3"/>
    <n v="4.97"/>
    <n v="8.7999999999999995E-2"/>
    <n v="2.92"/>
    <s v="No"/>
    <n v="13.6"/>
    <n v="4.84"/>
    <n v="0.35588235294117648"/>
    <s v="Sep-2025"/>
    <s v="Q3-2025"/>
  </r>
  <r>
    <s v="TXN-102088"/>
    <x v="349"/>
    <x v="2"/>
    <s v="E-015"/>
    <x v="4"/>
    <s v="Sunscreen SPF50"/>
    <s v="Member"/>
    <n v="4"/>
    <n v="19.399999999999999"/>
    <n v="0.13300000000000001"/>
    <n v="7.52"/>
    <s v="No"/>
    <n v="67.28"/>
    <n v="37.200000000000003"/>
    <n v="0.55291319857312726"/>
    <s v="Nov-2024"/>
    <s v="Q4-2024"/>
  </r>
  <r>
    <s v="TXN-102089"/>
    <x v="42"/>
    <x v="1"/>
    <s v="S-014"/>
    <x v="2"/>
    <s v="Laptop Stand"/>
    <s v="Member"/>
    <n v="7"/>
    <n v="125.26"/>
    <n v="0.216"/>
    <n v="95.71"/>
    <s v="No"/>
    <n v="687.43"/>
    <n v="17.46"/>
    <n v="2.5398949711243329E-2"/>
    <s v="Jan-2025"/>
    <s v="Q1-2025"/>
  </r>
  <r>
    <s v="TXN-102090"/>
    <x v="260"/>
    <x v="1"/>
    <s v="S-002"/>
    <x v="0"/>
    <s v="Sparkling Water 12pk"/>
    <s v="Non-Member"/>
    <n v="5"/>
    <n v="4.0999999999999996"/>
    <n v="0.316"/>
    <n v="2.2999999999999998"/>
    <s v="No"/>
    <n v="14.02"/>
    <n v="2.52"/>
    <n v="0.1797432239657632"/>
    <s v="Oct-2024"/>
    <s v="Q4-2024"/>
  </r>
  <r>
    <s v="TXN-102091"/>
    <x v="157"/>
    <x v="3"/>
    <s v="W-003"/>
    <x v="1"/>
    <s v="Running Shoes"/>
    <s v="Member"/>
    <n v="5"/>
    <n v="44.24"/>
    <n v="0.10299999999999999"/>
    <n v="23.77"/>
    <s v="No"/>
    <n v="198.42"/>
    <n v="79.569999999999993"/>
    <n v="0.40101804253603468"/>
    <s v="Apr-2025"/>
    <s v="Q2-2025"/>
  </r>
  <r>
    <s v="TXN-102092"/>
    <x v="536"/>
    <x v="2"/>
    <s v="E-003"/>
    <x v="3"/>
    <s v="Ceramic Mug Set"/>
    <s v="Non-Member"/>
    <n v="3"/>
    <n v="79.739999999999995"/>
    <n v="7.4999999999999997E-2"/>
    <n v="35.340000000000003"/>
    <s v="No"/>
    <n v="221.28"/>
    <n v="115.26"/>
    <n v="0.52087852494577014"/>
    <s v="Apr-2025"/>
    <s v="Q2-2025"/>
  </r>
  <r>
    <s v="TXN-102093"/>
    <x v="409"/>
    <x v="1"/>
    <s v="S-005"/>
    <x v="3"/>
    <s v="Bath Towel Set"/>
    <s v="Non-Member"/>
    <n v="6"/>
    <n v="81.59"/>
    <n v="8.7999999999999995E-2"/>
    <n v="31.45"/>
    <s v="No"/>
    <n v="446.46"/>
    <n v="257.76"/>
    <n v="0.57734175514043817"/>
    <s v="Oct-2024"/>
    <s v="Q4-2024"/>
  </r>
  <r>
    <s v="TXN-102094"/>
    <x v="596"/>
    <x v="1"/>
    <s v="S-010"/>
    <x v="0"/>
    <s v="Organic Coffee 12oz"/>
    <s v="Non-Member"/>
    <n v="3"/>
    <n v="20"/>
    <n v="8.0000000000000002E-3"/>
    <n v="11.81"/>
    <s v="No"/>
    <n v="59.52"/>
    <n v="24.09"/>
    <n v="0.40473790322580644"/>
    <s v="Jan-2025"/>
    <s v="Q1-2025"/>
  </r>
  <r>
    <s v="TXN-102095"/>
    <x v="242"/>
    <x v="0"/>
    <s v="N-013"/>
    <x v="3"/>
    <s v="LED Desk Lamp"/>
    <s v="Non-Member"/>
    <n v="4"/>
    <n v="67.86"/>
    <n v="0.14699999999999999"/>
    <n v="25.31"/>
    <s v="No"/>
    <n v="231.54"/>
    <n v="130.30000000000001"/>
    <n v="0.56275373585557575"/>
    <s v="Jul-2025"/>
    <s v="Q3-2025"/>
  </r>
  <r>
    <s v="TXN-102096"/>
    <x v="584"/>
    <x v="1"/>
    <s v="S-013"/>
    <x v="2"/>
    <s v="Wireless Earbuds"/>
    <s v="Member"/>
    <n v="1"/>
    <n v="166.14"/>
    <n v="0"/>
    <n v="108.51"/>
    <s v="No"/>
    <n v="166.14"/>
    <n v="57.63"/>
    <n v="0.34687612856626948"/>
    <s v="Nov-2024"/>
    <s v="Q4-2024"/>
  </r>
  <r>
    <s v="TXN-102097"/>
    <x v="129"/>
    <x v="0"/>
    <s v="N-007"/>
    <x v="2"/>
    <s v="Bluetooth Speaker"/>
    <s v="Member"/>
    <n v="1"/>
    <n v="153.99"/>
    <n v="8.1000000000000003E-2"/>
    <n v="119.65"/>
    <s v="No"/>
    <n v="141.52000000000001"/>
    <n v="21.87"/>
    <n v="0.15453646127755793"/>
    <s v="Jun-2025"/>
    <s v="Q2-2025"/>
  </r>
  <r>
    <s v="TXN-102098"/>
    <x v="145"/>
    <x v="2"/>
    <s v="E-010"/>
    <x v="0"/>
    <s v="Granola Pack"/>
    <s v="Member"/>
    <n v="4"/>
    <n v="8.41"/>
    <n v="9.0999999999999998E-2"/>
    <n v="4.8499999999999996"/>
    <s v="No"/>
    <n v="30.58"/>
    <n v="11.18"/>
    <n v="0.36559843034663181"/>
    <s v="Apr-2025"/>
    <s v="Q2-2025"/>
  </r>
  <r>
    <s v="TXN-102099"/>
    <x v="452"/>
    <x v="1"/>
    <s v="S-003"/>
    <x v="0"/>
    <s v="Organic Coffee 12oz"/>
    <s v="Member"/>
    <n v="1"/>
    <n v="4.4800000000000004"/>
    <n v="0.14899999999999999"/>
    <n v="2.72"/>
    <s v="No"/>
    <n v="3.81"/>
    <n v="1.0900000000000001"/>
    <n v="0.28608923884514437"/>
    <s v="Sep-2025"/>
    <s v="Q3-2025"/>
  </r>
  <r>
    <s v="TXN-102100"/>
    <x v="395"/>
    <x v="3"/>
    <s v="W-009"/>
    <x v="0"/>
    <s v="Granola Pack"/>
    <s v="Non-Member"/>
    <n v="2"/>
    <n v="15.11"/>
    <n v="0.154"/>
    <n v="9.9600000000000009"/>
    <s v="No"/>
    <n v="25.57"/>
    <n v="5.65"/>
    <n v="0.22096206491982792"/>
    <s v="Jun-2025"/>
    <s v="Q2-2025"/>
  </r>
  <r>
    <s v="TXN-102101"/>
    <x v="579"/>
    <x v="3"/>
    <s v="W-011"/>
    <x v="4"/>
    <s v="Lipstick"/>
    <s v="Member"/>
    <n v="1"/>
    <n v="38.03"/>
    <n v="4.2999999999999997E-2"/>
    <n v="16.190000000000001"/>
    <s v="No"/>
    <n v="36.39"/>
    <n v="20.2"/>
    <n v="0.55509755427315188"/>
    <s v="Nov-2024"/>
    <s v="Q4-2024"/>
  </r>
  <r>
    <s v="TXN-102102"/>
    <x v="616"/>
    <x v="2"/>
    <s v="E-009"/>
    <x v="4"/>
    <s v="Shampoo 300ml"/>
    <s v="Non-Member"/>
    <n v="1"/>
    <n v="34.159999999999997"/>
    <n v="0.182"/>
    <n v="12.81"/>
    <s v="No"/>
    <n v="27.94"/>
    <n v="15.13"/>
    <n v="0.54151753758052967"/>
    <s v="Aug-2024"/>
    <s v="Q3-2024"/>
  </r>
  <r>
    <s v="TXN-102103"/>
    <x v="121"/>
    <x v="1"/>
    <s v="S-002"/>
    <x v="3"/>
    <s v="LED Desk Lamp"/>
    <s v="Non-Member"/>
    <n v="2"/>
    <n v="77.36"/>
    <n v="0.16700000000000001"/>
    <n v="28.42"/>
    <s v="No"/>
    <n v="128.88"/>
    <n v="72.040000000000006"/>
    <n v="0.55896958410924902"/>
    <s v="Apr-2025"/>
    <s v="Q2-2025"/>
  </r>
  <r>
    <s v="TXN-102104"/>
    <x v="206"/>
    <x v="3"/>
    <s v="W-007"/>
    <x v="1"/>
    <s v="Men's T-Shirt"/>
    <s v="Member"/>
    <n v="1"/>
    <n v="48.03"/>
    <n v="0"/>
    <n v="20.64"/>
    <s v="No"/>
    <n v="48.03"/>
    <n v="27.39"/>
    <n v="0.57026858213616494"/>
    <s v="Jun-2025"/>
    <s v="Q2-2025"/>
  </r>
  <r>
    <s v="TXN-102105"/>
    <x v="291"/>
    <x v="3"/>
    <s v="W-013"/>
    <x v="0"/>
    <s v="Snack Box"/>
    <s v="Non-Member"/>
    <n v="20"/>
    <n v="12.9"/>
    <n v="0.123"/>
    <n v="8.24"/>
    <s v="No"/>
    <n v="226.27"/>
    <n v="61.47"/>
    <n v="0.27166659300835283"/>
    <s v="May-2025"/>
    <s v="Q2-2025"/>
  </r>
  <r>
    <s v="TXN-102106"/>
    <x v="302"/>
    <x v="1"/>
    <s v="S-011"/>
    <x v="0"/>
    <s v="Granola Pack"/>
    <s v="Member"/>
    <n v="1"/>
    <n v="8.3800000000000008"/>
    <n v="8.6999999999999994E-2"/>
    <n v="4.63"/>
    <s v="No"/>
    <n v="7.65"/>
    <n v="3.02"/>
    <n v="0.39477124183006534"/>
    <s v="Oct-2025"/>
    <s v="Q4-2025"/>
  </r>
  <r>
    <s v="TXN-102107"/>
    <x v="379"/>
    <x v="3"/>
    <s v="W-005"/>
    <x v="3"/>
    <s v="Bath Towel Set"/>
    <s v="Member"/>
    <n v="16"/>
    <n v="39.729999999999997"/>
    <n v="3.1E-2"/>
    <n v="15.13"/>
    <s v="No"/>
    <n v="615.97"/>
    <n v="373.89"/>
    <n v="0.60699384710294324"/>
    <s v="Nov-2024"/>
    <s v="Q4-2024"/>
  </r>
  <r>
    <s v="TXN-102108"/>
    <x v="617"/>
    <x v="0"/>
    <s v="N-004"/>
    <x v="4"/>
    <s v="Face Moisturizer"/>
    <s v="Member"/>
    <n v="6"/>
    <n v="23.36"/>
    <n v="0"/>
    <n v="7.19"/>
    <s v="No"/>
    <n v="140.16"/>
    <n v="97.02"/>
    <n v="0.69220890410958902"/>
    <s v="Sep-2024"/>
    <s v="Q3-2024"/>
  </r>
  <r>
    <s v="TXN-102109"/>
    <x v="95"/>
    <x v="3"/>
    <s v="W-015"/>
    <x v="0"/>
    <s v="Granola Pack"/>
    <s v="Non-Member"/>
    <n v="1"/>
    <n v="14.25"/>
    <n v="0.10100000000000001"/>
    <n v="2.8"/>
    <s v="No"/>
    <n v="12.81"/>
    <n v="10.01"/>
    <n v="0.78142076502732238"/>
    <s v="Oct-2024"/>
    <s v="Q4-2024"/>
  </r>
  <r>
    <s v="TXN-102110"/>
    <x v="417"/>
    <x v="3"/>
    <s v="W-001"/>
    <x v="4"/>
    <s v="Sunscreen SPF50"/>
    <s v="Member"/>
    <n v="1"/>
    <n v="11.52"/>
    <n v="0"/>
    <n v="4.03"/>
    <s v="Unknown"/>
    <n v="11.52"/>
    <n v="7.49"/>
    <n v="0.65017361111111116"/>
    <s v="Jul-2025"/>
    <s v="Q3-2025"/>
  </r>
  <r>
    <s v="TXN-102111"/>
    <x v="71"/>
    <x v="1"/>
    <s v="S-001"/>
    <x v="4"/>
    <s v="Shampoo 300ml"/>
    <s v="Member"/>
    <n v="4"/>
    <n v="37.200000000000003"/>
    <n v="0.25600000000000001"/>
    <n v="11.49"/>
    <s v="No"/>
    <n v="110.71"/>
    <n v="64.75"/>
    <n v="0.58486134947159252"/>
    <m/>
    <m/>
  </r>
  <r>
    <s v="TXN-102112"/>
    <x v="618"/>
    <x v="2"/>
    <s v="Unknown"/>
    <x v="3"/>
    <s v="LED Desk Lamp"/>
    <s v="Non-Member"/>
    <n v="8"/>
    <n v="73.88"/>
    <n v="0.11700000000000001"/>
    <n v="30.96"/>
    <s v="No"/>
    <n v="521.89"/>
    <n v="274.20999999999998"/>
    <n v="0.52541723351664138"/>
    <s v="Jun-2024"/>
    <s v="Q2-2024"/>
  </r>
  <r>
    <s v="TXN-102113"/>
    <x v="613"/>
    <x v="2"/>
    <s v="E-006"/>
    <x v="2"/>
    <s v="Power Bank"/>
    <s v="Non-Member"/>
    <n v="2"/>
    <n v="186.05"/>
    <n v="5.1999999999999998E-2"/>
    <n v="145.59"/>
    <s v="No"/>
    <n v="352.75"/>
    <n v="61.57"/>
    <n v="0.17454287739192062"/>
    <s v="Mar-2025"/>
    <s v="Q1-2025"/>
  </r>
  <r>
    <s v="TXN-102114"/>
    <x v="31"/>
    <x v="3"/>
    <s v="W-013"/>
    <x v="3"/>
    <s v="Storage Bin"/>
    <s v="Member"/>
    <n v="3"/>
    <n v="68.290000000000006"/>
    <n v="0.155"/>
    <n v="29.7"/>
    <s v="No"/>
    <n v="173.12"/>
    <n v="84.02"/>
    <n v="0.48532809611829941"/>
    <s v="Jan-2025"/>
    <s v="Q1-2025"/>
  </r>
  <r>
    <s v="TXN-102115"/>
    <x v="424"/>
    <x v="1"/>
    <s v="S-015"/>
    <x v="4"/>
    <s v="Lipstick"/>
    <s v="Non-Member"/>
    <n v="2"/>
    <n v="42.35"/>
    <n v="0.35299999999999998"/>
    <n v="15.5"/>
    <s v="No"/>
    <n v="54.8"/>
    <n v="23.8"/>
    <n v="0.43430656934306572"/>
    <s v="Apr-2025"/>
    <s v="Q2-2025"/>
  </r>
  <r>
    <s v="TXN-102116"/>
    <x v="261"/>
    <x v="2"/>
    <s v="E-003"/>
    <x v="2"/>
    <s v="Wireless Earbuds"/>
    <s v="Unknown"/>
    <n v="4"/>
    <n v="130.57"/>
    <n v="0.121"/>
    <n v="92.6"/>
    <s v="No"/>
    <n v="459.08"/>
    <n v="88.68"/>
    <n v="0.19316894658882985"/>
    <s v="Nov-2024"/>
    <s v="Q4-2024"/>
  </r>
  <r>
    <s v="TXN-102117"/>
    <x v="405"/>
    <x v="2"/>
    <s v="E-001"/>
    <x v="4"/>
    <s v="Shampoo 300ml"/>
    <s v="Non-Member"/>
    <n v="2"/>
    <n v="29.76"/>
    <n v="0.16300000000000001"/>
    <n v="9.7899999999999991"/>
    <s v="No"/>
    <n v="49.82"/>
    <n v="30.24"/>
    <n v="0.60698514652749891"/>
    <s v="Aug-2025"/>
    <s v="Q3-2025"/>
  </r>
  <r>
    <s v="TXN-102118"/>
    <x v="300"/>
    <x v="1"/>
    <s v="S-007"/>
    <x v="3"/>
    <s v="LED Desk Lamp"/>
    <s v="Non-Member"/>
    <n v="1"/>
    <n v="89.23"/>
    <n v="0.28299999999999997"/>
    <n v="34.049999999999997"/>
    <s v="No"/>
    <n v="63.98"/>
    <n v="29.93"/>
    <n v="0.46780243826195689"/>
    <s v="Jan-2025"/>
    <s v="Q1-2025"/>
  </r>
  <r>
    <s v="TXN-102119"/>
    <x v="292"/>
    <x v="1"/>
    <s v="S-014"/>
    <x v="2"/>
    <s v="Laptop Stand"/>
    <s v="Non-Member"/>
    <n v="3"/>
    <n v="241.43"/>
    <n v="0.32900000000000001"/>
    <n v="164.86"/>
    <s v="No"/>
    <n v="486"/>
    <n v="-8.58"/>
    <n v="-1.7654320987654321E-2"/>
    <s v="Jun-2025"/>
    <s v="Q2-2025"/>
  </r>
  <r>
    <s v="TXN-102120"/>
    <x v="239"/>
    <x v="1"/>
    <s v="S-015"/>
    <x v="0"/>
    <s v="Organic Coffee 12oz"/>
    <s v="Non-Member"/>
    <n v="1"/>
    <n v="4.76"/>
    <n v="7.4999999999999997E-2"/>
    <n v="2.95"/>
    <s v="No"/>
    <n v="4.4000000000000004"/>
    <n v="1.45"/>
    <n v="0.32954545454545453"/>
    <s v="Aug-2024"/>
    <s v="Q3-2024"/>
  </r>
  <r>
    <s v="TXN-102121"/>
    <x v="146"/>
    <x v="2"/>
    <s v="E-014"/>
    <x v="3"/>
    <s v="LED Desk Lamp"/>
    <s v="Non-Member"/>
    <n v="2"/>
    <n v="56.16"/>
    <n v="0.03"/>
    <n v="24.27"/>
    <s v="No"/>
    <n v="108.95"/>
    <n v="60.41"/>
    <n v="0.55447452960073429"/>
    <s v="Sep-2025"/>
    <s v="Q3-2025"/>
  </r>
  <r>
    <s v="TXN-102122"/>
    <x v="71"/>
    <x v="2"/>
    <s v="E-011"/>
    <x v="0"/>
    <s v="Sparkling Water 12pk"/>
    <s v="Non-Member"/>
    <n v="2"/>
    <n v="6.42"/>
    <n v="2.9000000000000001E-2"/>
    <n v="4.1900000000000004"/>
    <s v="No"/>
    <n v="12.47"/>
    <n v="4.09"/>
    <n v="0.32798716920609461"/>
    <m/>
    <m/>
  </r>
  <r>
    <s v="TXN-102123"/>
    <x v="614"/>
    <x v="2"/>
    <s v="E-013"/>
    <x v="3"/>
    <s v="Ceramic Mug Set"/>
    <s v="Member"/>
    <n v="4"/>
    <n v="11.78"/>
    <n v="0.13900000000000001"/>
    <n v="4.9800000000000004"/>
    <s v="No"/>
    <n v="40.57"/>
    <n v="20.65"/>
    <n v="0.50899679566181899"/>
    <s v="Nov-2024"/>
    <s v="Q4-2024"/>
  </r>
  <r>
    <s v="TXN-102124"/>
    <x v="156"/>
    <x v="2"/>
    <s v="E-008"/>
    <x v="4"/>
    <s v="Sunscreen SPF50"/>
    <s v="Non-Member"/>
    <n v="2"/>
    <n v="10.67"/>
    <n v="0.17399999999999999"/>
    <n v="4.1500000000000004"/>
    <s v="No"/>
    <n v="17.63"/>
    <n v="9.33"/>
    <n v="0.52921157118547935"/>
    <s v="Oct-2025"/>
    <s v="Q4-2025"/>
  </r>
  <r>
    <s v="TXN-102125"/>
    <x v="63"/>
    <x v="2"/>
    <s v="E-002"/>
    <x v="4"/>
    <s v="Perfume 50ml"/>
    <s v="Unknown"/>
    <n v="8"/>
    <n v="19.63"/>
    <n v="0"/>
    <n v="8.1999999999999993"/>
    <s v="No"/>
    <n v="157.04"/>
    <n v="91.44"/>
    <n v="0.58227203260315841"/>
    <s v="Jun-2025"/>
    <s v="Q2-2025"/>
  </r>
  <r>
    <s v="TXN-102126"/>
    <x v="157"/>
    <x v="1"/>
    <s v="S-008"/>
    <x v="4"/>
    <s v="Face Moisturizer"/>
    <s v="Member"/>
    <n v="7"/>
    <n v="44.26"/>
    <n v="0.32"/>
    <n v="16.64"/>
    <s v="No"/>
    <n v="210.68"/>
    <n v="94.2"/>
    <n v="0.44712359977216631"/>
    <s v="Apr-2025"/>
    <s v="Q2-2025"/>
  </r>
  <r>
    <s v="TXN-102127"/>
    <x v="457"/>
    <x v="3"/>
    <s v="W-007"/>
    <x v="3"/>
    <s v="LED Desk Lamp"/>
    <s v="Member"/>
    <n v="5"/>
    <n v="16.489999999999998"/>
    <n v="8.9999999999999993E-3"/>
    <n v="6.17"/>
    <s v="No"/>
    <n v="81.709999999999994"/>
    <n v="50.86"/>
    <n v="0.62244523314159839"/>
    <s v="Oct-2025"/>
    <s v="Q4-2025"/>
  </r>
  <r>
    <s v="TXN-102128"/>
    <x v="237"/>
    <x v="0"/>
    <s v="N-013"/>
    <x v="1"/>
    <s v="Men's T-Shirt"/>
    <s v="Member"/>
    <n v="2"/>
    <n v="60.74"/>
    <n v="0.16"/>
    <n v="31.72"/>
    <s v="No"/>
    <n v="102.04"/>
    <n v="38.6"/>
    <n v="0.37828302626421012"/>
    <s v="Aug-2025"/>
    <s v="Q3-2025"/>
  </r>
  <r>
    <s v="TXN-102129"/>
    <x v="370"/>
    <x v="3"/>
    <s v="W-001"/>
    <x v="1"/>
    <s v="Winter Jacket"/>
    <s v="Non-Member"/>
    <n v="6"/>
    <n v="27.41"/>
    <n v="0"/>
    <n v="11.93"/>
    <s v="No"/>
    <n v="164.46"/>
    <n v="92.88"/>
    <n v="0.56475738781466611"/>
    <s v="Aug-2025"/>
    <s v="Q3-2025"/>
  </r>
  <r>
    <s v="TXN-102130"/>
    <x v="299"/>
    <x v="3"/>
    <s v="W-015"/>
    <x v="4"/>
    <s v="Perfume 50ml"/>
    <s v="Member"/>
    <n v="1"/>
    <n v="30.37"/>
    <n v="0"/>
    <n v="10.18"/>
    <s v="No"/>
    <n v="30.37"/>
    <n v="20.190000000000001"/>
    <n v="0.66480079025353966"/>
    <s v="Dec-2025"/>
    <s v="Q4-2025"/>
  </r>
  <r>
    <s v="TXN-102131"/>
    <x v="291"/>
    <x v="1"/>
    <s v="S-006"/>
    <x v="2"/>
    <s v="Smart Watch"/>
    <s v="Member"/>
    <n v="1"/>
    <n v="188.2"/>
    <n v="8.7999999999999995E-2"/>
    <n v="146.41999999999999"/>
    <s v="No"/>
    <n v="171.64"/>
    <n v="25.22"/>
    <n v="0.14693544628291774"/>
    <s v="May-2025"/>
    <s v="Q2-2025"/>
  </r>
  <r>
    <s v="TXN-102132"/>
    <x v="374"/>
    <x v="0"/>
    <s v="N-013"/>
    <x v="0"/>
    <s v="Snack Box"/>
    <s v="Member"/>
    <n v="12"/>
    <n v="14.89"/>
    <n v="0"/>
    <n v="9.2899999999999991"/>
    <s v="No"/>
    <n v="178.68"/>
    <n v="67.2"/>
    <n v="0.37609133646742782"/>
    <s v="Feb-2025"/>
    <s v="Q1-2025"/>
  </r>
  <r>
    <s v="TXN-102133"/>
    <x v="71"/>
    <x v="1"/>
    <s v="S-001"/>
    <x v="2"/>
    <s v="Wireless Earbuds"/>
    <s v="Non-Member"/>
    <n v="6"/>
    <n v="33.99"/>
    <n v="0.27100000000000002"/>
    <n v="23.58"/>
    <s v="No"/>
    <n v="148.66999999999999"/>
    <n v="7.19"/>
    <n v="4.8362144346539321E-2"/>
    <m/>
    <m/>
  </r>
  <r>
    <s v="TXN-102134"/>
    <x v="306"/>
    <x v="2"/>
    <s v="E-011"/>
    <x v="3"/>
    <s v="Throw Pillow"/>
    <s v="Member"/>
    <n v="4"/>
    <n v="23.22"/>
    <n v="8.5000000000000006E-2"/>
    <n v="9.2100000000000009"/>
    <s v="No"/>
    <n v="84.99"/>
    <n v="48.15"/>
    <n v="0.56653723967525593"/>
    <s v="May-2025"/>
    <s v="Q2-2025"/>
  </r>
  <r>
    <s v="TXN-102135"/>
    <x v="274"/>
    <x v="0"/>
    <s v="N-001"/>
    <x v="3"/>
    <s v="Ceramic Mug Set"/>
    <s v="Non-Member"/>
    <n v="12"/>
    <n v="73.16"/>
    <n v="9.6000000000000002E-2"/>
    <n v="21.19"/>
    <s v="No"/>
    <n v="793.64"/>
    <n v="539.36"/>
    <n v="0.67960284259865933"/>
    <s v="May-2025"/>
    <s v="Q2-2025"/>
  </r>
  <r>
    <s v="TXN-102136"/>
    <x v="619"/>
    <x v="3"/>
    <s v="W-002"/>
    <x v="1"/>
    <s v="Winter Jacket"/>
    <s v="Non-Member"/>
    <n v="3"/>
    <n v="79.62"/>
    <n v="6.2E-2"/>
    <n v="38.130000000000003"/>
    <s v="No"/>
    <n v="224.05"/>
    <n v="109.66"/>
    <n v="0.48944432046418207"/>
    <s v="Jul-2025"/>
    <s v="Q3-2025"/>
  </r>
  <r>
    <s v="TXN-102137"/>
    <x v="620"/>
    <x v="2"/>
    <s v="E-003"/>
    <x v="2"/>
    <s v="Power Bank"/>
    <s v="Non-Member"/>
    <n v="1"/>
    <n v="259.41000000000003"/>
    <n v="9.1999999999999998E-2"/>
    <n v="174.74"/>
    <s v="No"/>
    <n v="235.54"/>
    <n v="60.8"/>
    <n v="0.25813025388469052"/>
    <s v="Feb-2024"/>
    <s v="Q1-2024"/>
  </r>
  <r>
    <s v="TXN-102138"/>
    <x v="206"/>
    <x v="0"/>
    <s v="N-008"/>
    <x v="3"/>
    <s v="LED Desk Lamp"/>
    <s v="Non-Member"/>
    <n v="1"/>
    <n v="12.56"/>
    <n v="9.2999999999999999E-2"/>
    <n v="6"/>
    <s v="No"/>
    <n v="11.39"/>
    <n v="5.39"/>
    <n v="0.4732221246707638"/>
    <s v="Jun-2025"/>
    <s v="Q2-2025"/>
  </r>
  <r>
    <s v="TXN-102139"/>
    <x v="269"/>
    <x v="3"/>
    <s v="W-013"/>
    <x v="3"/>
    <s v="Storage Bin"/>
    <s v="Non-Member"/>
    <n v="4"/>
    <n v="34.51"/>
    <n v="6.4000000000000001E-2"/>
    <n v="15.46"/>
    <s v="No"/>
    <n v="129.21"/>
    <n v="67.37"/>
    <n v="0.52139927250212836"/>
    <s v="Aug-2025"/>
    <s v="Q3-2025"/>
  </r>
  <r>
    <s v="TXN-102140"/>
    <x v="228"/>
    <x v="3"/>
    <s v="W-013"/>
    <x v="4"/>
    <s v="Lipstick"/>
    <s v="Member"/>
    <n v="5"/>
    <n v="42.65"/>
    <n v="0.14499999999999999"/>
    <n v="14.14"/>
    <s v="No"/>
    <n v="182.33"/>
    <n v="111.63"/>
    <n v="0.61224154006471776"/>
    <s v="Aug-2025"/>
    <s v="Q3-2025"/>
  </r>
  <r>
    <s v="TXN-102141"/>
    <x v="440"/>
    <x v="1"/>
    <s v="S-001"/>
    <x v="2"/>
    <s v="Power Bank"/>
    <s v="Non-Member"/>
    <n v="1"/>
    <n v="265.66000000000003"/>
    <n v="0.20399999999999999"/>
    <n v="178.56"/>
    <s v="Unknown"/>
    <n v="211.47"/>
    <n v="32.909999999999997"/>
    <n v="0.15562491133494111"/>
    <s v="Jan-2025"/>
    <s v="Q1-2025"/>
  </r>
  <r>
    <s v="TXN-102142"/>
    <x v="222"/>
    <x v="1"/>
    <s v="S-003"/>
    <x v="0"/>
    <s v="Olive Oil 500ml"/>
    <s v="Non-Member"/>
    <n v="2"/>
    <n v="19.95"/>
    <n v="0.126"/>
    <n v="13.03"/>
    <s v="No"/>
    <n v="34.869999999999997"/>
    <n v="8.81"/>
    <n v="0.2526527100659593"/>
    <s v="Mar-2025"/>
    <s v="Q1-2025"/>
  </r>
  <r>
    <s v="TXN-102143"/>
    <x v="19"/>
    <x v="3"/>
    <s v="W-007"/>
    <x v="1"/>
    <s v="Casual Dress"/>
    <s v="Non-Member"/>
    <n v="4"/>
    <n v="66.489999999999995"/>
    <n v="8.2000000000000003E-2"/>
    <n v="40.79"/>
    <s v="No"/>
    <n v="244.15"/>
    <n v="80.989999999999995"/>
    <n v="0.3317223018636084"/>
    <s v="Feb-2025"/>
    <s v="Q1-2025"/>
  </r>
  <r>
    <s v="TXN-102144"/>
    <x v="548"/>
    <x v="3"/>
    <s v="W-011"/>
    <x v="2"/>
    <s v="Wireless Earbuds"/>
    <s v="Member"/>
    <n v="4"/>
    <n v="132.47"/>
    <n v="3.5999999999999997E-2"/>
    <n v="92.96"/>
    <s v="No"/>
    <n v="510.8"/>
    <n v="138.96"/>
    <n v="0.27204385277995302"/>
    <s v="Apr-2024"/>
    <s v="Q2-2024"/>
  </r>
  <r>
    <s v="TXN-102145"/>
    <x v="389"/>
    <x v="2"/>
    <s v="E-007"/>
    <x v="2"/>
    <s v="Laptop Stand"/>
    <s v="Non-Member"/>
    <n v="3"/>
    <n v="152.46"/>
    <n v="0.129"/>
    <n v="121.2"/>
    <s v="No"/>
    <n v="398.38"/>
    <n v="34.78"/>
    <n v="8.7303579496962699E-2"/>
    <s v="Sep-2025"/>
    <s v="Q3-2025"/>
  </r>
  <r>
    <s v="TXN-102146"/>
    <x v="433"/>
    <x v="2"/>
    <s v="E-008"/>
    <x v="2"/>
    <s v="Smart Watch"/>
    <s v="Non-Member"/>
    <n v="8"/>
    <n v="229.95"/>
    <n v="0.154"/>
    <n v="173.87"/>
    <s v="No"/>
    <n v="1556.3"/>
    <n v="165.34"/>
    <n v="0.10623915697487632"/>
    <s v="Oct-2025"/>
    <s v="Q4-2025"/>
  </r>
  <r>
    <s v="TXN-102147"/>
    <x v="248"/>
    <x v="1"/>
    <s v="S-001"/>
    <x v="4"/>
    <s v="Shampoo 300ml"/>
    <s v="Non-Member"/>
    <n v="3"/>
    <n v="29.62"/>
    <n v="0.21099999999999999"/>
    <n v="11.05"/>
    <s v="Yes"/>
    <n v="70.11"/>
    <n v="36.96"/>
    <n v="0.52717158750534876"/>
    <s v="Dec-2025"/>
    <s v="Q4-2025"/>
  </r>
  <r>
    <s v="TXN-102148"/>
    <x v="19"/>
    <x v="1"/>
    <s v="S-001"/>
    <x v="4"/>
    <s v="Shampoo 300ml"/>
    <s v="Member"/>
    <n v="4"/>
    <n v="34.659999999999997"/>
    <n v="0.222"/>
    <n v="12.97"/>
    <s v="No"/>
    <n v="107.86"/>
    <n v="55.98"/>
    <n v="0.51900611904320415"/>
    <s v="Feb-2025"/>
    <s v="Q1-2025"/>
  </r>
  <r>
    <s v="TXN-102149"/>
    <x v="213"/>
    <x v="1"/>
    <s v="S-012"/>
    <x v="2"/>
    <s v="Bluetooth Speaker"/>
    <s v="Non-Member"/>
    <n v="1"/>
    <n v="236.99"/>
    <n v="0.29399999999999998"/>
    <n v="176.49"/>
    <s v="No"/>
    <n v="167.31"/>
    <n v="-9.18"/>
    <n v="-5.4868208714362557E-2"/>
    <s v="Feb-2025"/>
    <s v="Q1-2025"/>
  </r>
  <r>
    <s v="TXN-102150"/>
    <x v="240"/>
    <x v="2"/>
    <s v="E-006"/>
    <x v="2"/>
    <s v="Laptop Stand"/>
    <s v="Member"/>
    <n v="1"/>
    <n v="237.18"/>
    <n v="4.4999999999999998E-2"/>
    <n v="119.58"/>
    <s v="No"/>
    <n v="226.51"/>
    <n v="106.93"/>
    <n v="0.47207628802260393"/>
    <s v="Mar-2025"/>
    <s v="Q1-2025"/>
  </r>
  <r>
    <s v="TXN-102151"/>
    <x v="487"/>
    <x v="1"/>
    <s v="S-006"/>
    <x v="0"/>
    <s v="Sparkling Water 12pk"/>
    <s v="Member"/>
    <n v="1"/>
    <n v="9.02"/>
    <n v="0.20100000000000001"/>
    <n v="5.49"/>
    <s v="No"/>
    <n v="7.21"/>
    <n v="1.72"/>
    <n v="0.23855755894590847"/>
    <s v="Sep-2024"/>
    <s v="Q3-2024"/>
  </r>
  <r>
    <s v="TXN-102152"/>
    <x v="416"/>
    <x v="1"/>
    <s v="S-007"/>
    <x v="0"/>
    <s v="Organic Coffee 12oz"/>
    <s v="Member"/>
    <n v="6"/>
    <n v="13.01"/>
    <n v="7.2999999999999995E-2"/>
    <n v="8.56"/>
    <s v="No"/>
    <n v="72.36"/>
    <n v="21"/>
    <n v="0.29021558872305142"/>
    <s v="Jul-2025"/>
    <s v="Q3-2025"/>
  </r>
  <r>
    <s v="TXN-102153"/>
    <x v="122"/>
    <x v="3"/>
    <s v="W-001"/>
    <x v="1"/>
    <s v="Men's T-Shirt"/>
    <s v="Non-Member"/>
    <n v="1"/>
    <n v="57.77"/>
    <n v="0.11899999999999999"/>
    <n v="28.54"/>
    <s v="No"/>
    <n v="50.9"/>
    <n v="22.36"/>
    <n v="0.4392927308447937"/>
    <s v="May-2025"/>
    <s v="Q2-2025"/>
  </r>
  <r>
    <s v="TXN-102154"/>
    <x v="340"/>
    <x v="3"/>
    <s v="W-014"/>
    <x v="4"/>
    <s v="Sunscreen SPF50"/>
    <s v="Member"/>
    <n v="4"/>
    <n v="55.53"/>
    <n v="8.3000000000000004E-2"/>
    <n v="21.73"/>
    <s v="No"/>
    <n v="203.68"/>
    <n v="116.76"/>
    <n v="0.57325216025137471"/>
    <s v="Oct-2025"/>
    <s v="Q4-2025"/>
  </r>
  <r>
    <s v="TXN-102155"/>
    <x v="621"/>
    <x v="2"/>
    <s v="E-014"/>
    <x v="0"/>
    <s v="Granola Pack"/>
    <s v="Non-Member"/>
    <n v="9"/>
    <n v="8.82"/>
    <n v="0"/>
    <n v="6.03"/>
    <s v="No"/>
    <n v="79.38"/>
    <n v="25.11"/>
    <n v="0.31632653061224492"/>
    <s v="May-2024"/>
    <s v="Q2-2024"/>
  </r>
  <r>
    <s v="TXN-102156"/>
    <x v="129"/>
    <x v="1"/>
    <s v="S-011"/>
    <x v="4"/>
    <s v="Lipstick"/>
    <s v="Member"/>
    <n v="6"/>
    <n v="28.53"/>
    <n v="0.26800000000000002"/>
    <n v="8.58"/>
    <s v="No"/>
    <n v="125.3"/>
    <n v="73.819999999999993"/>
    <n v="0.58914604948124494"/>
    <s v="Jun-2025"/>
    <s v="Q2-2025"/>
  </r>
  <r>
    <s v="TXN-102157"/>
    <x v="617"/>
    <x v="1"/>
    <s v="S-014"/>
    <x v="3"/>
    <s v="Bath Towel Set"/>
    <s v="Member"/>
    <n v="2"/>
    <n v="51.53"/>
    <n v="0.13400000000000001"/>
    <n v="3.64"/>
    <s v="No"/>
    <n v="89.25"/>
    <n v="81.97"/>
    <n v="0.91843137254901963"/>
    <s v="Sep-2024"/>
    <s v="Q3-2024"/>
  </r>
  <r>
    <s v="TXN-102158"/>
    <x v="129"/>
    <x v="2"/>
    <s v="E-009"/>
    <x v="0"/>
    <s v="Sparkling Water 12pk"/>
    <s v="Unknown"/>
    <n v="4"/>
    <n v="23.68"/>
    <n v="6.5000000000000002E-2"/>
    <n v="13.08"/>
    <s v="No"/>
    <n v="88.56"/>
    <n v="36.24"/>
    <n v="0.40921409214092141"/>
    <s v="Jun-2025"/>
    <s v="Q2-2025"/>
  </r>
  <r>
    <s v="TXN-102159"/>
    <x v="622"/>
    <x v="2"/>
    <s v="E-013"/>
    <x v="3"/>
    <s v="Throw Pillow"/>
    <s v="Member"/>
    <n v="3"/>
    <n v="49.73"/>
    <n v="7.0999999999999994E-2"/>
    <n v="21.73"/>
    <s v="No"/>
    <n v="138.6"/>
    <n v="73.41"/>
    <n v="0.5296536796536796"/>
    <s v="Sep-2024"/>
    <s v="Q3-2024"/>
  </r>
  <r>
    <s v="TXN-102160"/>
    <x v="65"/>
    <x v="2"/>
    <s v="E-013"/>
    <x v="2"/>
    <s v="Wireless Earbuds"/>
    <s v="Non-Member"/>
    <n v="5"/>
    <n v="279.55"/>
    <n v="0.127"/>
    <n v="123"/>
    <s v="No"/>
    <n v="1220.24"/>
    <n v="605.24"/>
    <n v="0.49600078673047926"/>
    <s v="Jun-2025"/>
    <s v="Q2-2025"/>
  </r>
  <r>
    <s v="TXN-102161"/>
    <x v="468"/>
    <x v="1"/>
    <s v="S-009"/>
    <x v="0"/>
    <s v="Organic Coffee 12oz"/>
    <s v="Non-Member"/>
    <n v="1"/>
    <n v="18.07"/>
    <n v="0.17799999999999999"/>
    <n v="10.15"/>
    <s v="No"/>
    <n v="14.85"/>
    <n v="4.7"/>
    <n v="0.3164983164983165"/>
    <s v="Jul-2025"/>
    <s v="Q3-2025"/>
  </r>
  <r>
    <s v="TXN-102162"/>
    <x v="101"/>
    <x v="3"/>
    <s v="W-001"/>
    <x v="2"/>
    <s v="Smart Watch"/>
    <s v="Member"/>
    <n v="1"/>
    <n v="71.48"/>
    <n v="2.3E-2"/>
    <n v="49.6"/>
    <s v="No"/>
    <n v="69.84"/>
    <n v="20.239999999999998"/>
    <n v="0.28980526918671246"/>
    <s v="Aug-2024"/>
    <s v="Q3-2024"/>
  </r>
  <r>
    <s v="TXN-102163"/>
    <x v="182"/>
    <x v="1"/>
    <s v="S-015"/>
    <x v="3"/>
    <s v="Ceramic Mug Set"/>
    <s v="Member"/>
    <n v="4"/>
    <n v="38.909999999999997"/>
    <n v="0.128"/>
    <n v="18.079999999999998"/>
    <s v="No"/>
    <n v="135.72"/>
    <n v="63.4"/>
    <n v="0.46713822575891539"/>
    <s v="Aug-2024"/>
    <s v="Q3-2024"/>
  </r>
  <r>
    <s v="TXN-102164"/>
    <x v="245"/>
    <x v="0"/>
    <s v="N-002"/>
    <x v="4"/>
    <s v="Face Moisturizer"/>
    <s v="Member"/>
    <n v="2"/>
    <n v="52.36"/>
    <n v="0.09"/>
    <n v="15.73"/>
    <s v="No"/>
    <n v="95.3"/>
    <n v="63.84"/>
    <n v="0.669884575026233"/>
    <s v="May-2025"/>
    <s v="Q2-2025"/>
  </r>
  <r>
    <s v="TXN-102165"/>
    <x v="430"/>
    <x v="2"/>
    <s v="Unknown"/>
    <x v="2"/>
    <s v="Laptop Stand"/>
    <s v="Non-Member"/>
    <n v="2"/>
    <n v="117.82"/>
    <n v="9.9000000000000005E-2"/>
    <n v="85.43"/>
    <s v="Yes"/>
    <n v="212.31"/>
    <n v="41.45"/>
    <n v="0.19523338514436439"/>
    <s v="Jul-2025"/>
    <s v="Q3-2025"/>
  </r>
  <r>
    <s v="TXN-102166"/>
    <x v="151"/>
    <x v="3"/>
    <s v="W-009"/>
    <x v="2"/>
    <s v="Power Bank"/>
    <s v="Non-Member"/>
    <n v="6"/>
    <n v="101.53"/>
    <n v="5.8999999999999997E-2"/>
    <n v="67.260000000000005"/>
    <s v="No"/>
    <n v="573.24"/>
    <n v="169.68"/>
    <n v="0.29600167469122879"/>
    <s v="Oct-2024"/>
    <s v="Q4-2024"/>
  </r>
  <r>
    <s v="TXN-102167"/>
    <x v="396"/>
    <x v="2"/>
    <s v="E-003"/>
    <x v="1"/>
    <s v="Women's Jeans"/>
    <s v="Unknown"/>
    <n v="8"/>
    <n v="72.260000000000005"/>
    <n v="4.4999999999999998E-2"/>
    <n v="31.62"/>
    <s v="No"/>
    <n v="552.07000000000005"/>
    <n v="299.11"/>
    <n v="0.54179723585777162"/>
    <s v="May-2025"/>
    <s v="Q2-2025"/>
  </r>
  <r>
    <s v="TXN-102168"/>
    <x v="623"/>
    <x v="0"/>
    <s v="N-002"/>
    <x v="2"/>
    <s v="Smart Watch"/>
    <s v="Member"/>
    <n v="2"/>
    <n v="249.18"/>
    <n v="4.0000000000000001E-3"/>
    <n v="181.96"/>
    <s v="No"/>
    <n v="496.37"/>
    <n v="132.44999999999999"/>
    <n v="0.26683723835042406"/>
    <s v="Dec-2025"/>
    <s v="Q4-2025"/>
  </r>
  <r>
    <s v="TXN-102169"/>
    <x v="62"/>
    <x v="2"/>
    <s v="E-001"/>
    <x v="1"/>
    <s v="Running Shoes"/>
    <s v="Non-Member"/>
    <n v="5"/>
    <n v="98.23"/>
    <n v="0.14899999999999999"/>
    <n v="45.66"/>
    <s v="No"/>
    <n v="417.97"/>
    <n v="189.67"/>
    <n v="0.45378854941742225"/>
    <s v="May-2025"/>
    <s v="Q2-2025"/>
  </r>
  <r>
    <s v="TXN-102170"/>
    <x v="141"/>
    <x v="3"/>
    <s v="W-004"/>
    <x v="2"/>
    <s v="Power Bank"/>
    <s v="Member"/>
    <n v="4"/>
    <n v="237.7"/>
    <n v="7.0000000000000001E-3"/>
    <n v="181.17"/>
    <s v="No"/>
    <n v="944.14"/>
    <n v="219.46"/>
    <n v="0.23244434088164892"/>
    <s v="Nov-2025"/>
    <s v="Q4-2025"/>
  </r>
  <r>
    <s v="TXN-102171"/>
    <x v="497"/>
    <x v="1"/>
    <s v="S-014"/>
    <x v="0"/>
    <s v="Granola Pack"/>
    <s v="Member"/>
    <n v="3"/>
    <n v="15.26"/>
    <n v="0.36099999999999999"/>
    <n v="9.44"/>
    <s v="No"/>
    <n v="29.25"/>
    <n v="0.93"/>
    <n v="3.1794871794871796E-2"/>
    <s v="Aug-2024"/>
    <s v="Q3-2024"/>
  </r>
  <r>
    <s v="TXN-102172"/>
    <x v="475"/>
    <x v="2"/>
    <s v="E-004"/>
    <x v="4"/>
    <s v="Face Moisturizer"/>
    <s v="Member"/>
    <n v="3"/>
    <n v="31.55"/>
    <n v="7.2999999999999995E-2"/>
    <n v="9.48"/>
    <s v="No"/>
    <n v="87.74"/>
    <n v="59.3"/>
    <n v="0.67586049692272621"/>
    <s v="Jun-2024"/>
    <s v="Q2-2024"/>
  </r>
  <r>
    <s v="TXN-102173"/>
    <x v="315"/>
    <x v="2"/>
    <s v="E-011"/>
    <x v="1"/>
    <s v="Men's T-Shirt"/>
    <s v="Non-Member"/>
    <n v="9"/>
    <n v="105.51"/>
    <n v="0.08"/>
    <n v="43.55"/>
    <s v="No"/>
    <n v="873.62"/>
    <n v="481.67"/>
    <n v="0.55134955701563615"/>
    <s v="Dec-2024"/>
    <s v="Q4-2024"/>
  </r>
  <r>
    <s v="TXN-102174"/>
    <x v="233"/>
    <x v="0"/>
    <s v="N-010"/>
    <x v="2"/>
    <s v="Laptop Stand"/>
    <s v="Member"/>
    <n v="8"/>
    <n v="176.69"/>
    <n v="0.14899999999999999"/>
    <n v="135.03"/>
    <s v="No"/>
    <n v="1202.9100000000001"/>
    <n v="122.67"/>
    <n v="0.10197770406763598"/>
    <s v="Dec-2025"/>
    <s v="Q4-2025"/>
  </r>
  <r>
    <s v="TXN-102175"/>
    <x v="624"/>
    <x v="0"/>
    <s v="N-013"/>
    <x v="4"/>
    <s v="Lipstick"/>
    <s v="Member"/>
    <n v="7"/>
    <n v="20.79"/>
    <n v="7.0999999999999994E-2"/>
    <n v="7.91"/>
    <s v="No"/>
    <n v="135.19999999999999"/>
    <n v="79.83"/>
    <n v="0.59045857988165684"/>
    <s v="Mar-2024"/>
    <s v="Q1-2024"/>
  </r>
  <r>
    <s v="TXN-102176"/>
    <x v="40"/>
    <x v="0"/>
    <s v="N-014"/>
    <x v="2"/>
    <s v="Smart Watch"/>
    <s v="Non-Member"/>
    <n v="2"/>
    <n v="207.83"/>
    <n v="0.107"/>
    <n v="166.21"/>
    <s v="No"/>
    <n v="371.18"/>
    <n v="38.76"/>
    <n v="0.10442372972681717"/>
    <s v="May-2025"/>
    <s v="Q2-2025"/>
  </r>
  <r>
    <s v="TXN-102177"/>
    <x v="442"/>
    <x v="3"/>
    <s v="W-003"/>
    <x v="1"/>
    <s v="Running Shoes"/>
    <s v="Member"/>
    <n v="1"/>
    <n v="118.04"/>
    <n v="0.11600000000000001"/>
    <n v="64.48"/>
    <s v="No"/>
    <n v="104.35"/>
    <n v="39.869999999999997"/>
    <n v="0.38207954000958311"/>
    <s v="Jan-2025"/>
    <s v="Q1-2025"/>
  </r>
  <r>
    <s v="TXN-102178"/>
    <x v="372"/>
    <x v="3"/>
    <s v="W-005"/>
    <x v="0"/>
    <s v="Granola Pack"/>
    <s v="Unknown"/>
    <n v="5"/>
    <n v="24.59"/>
    <n v="0.01"/>
    <n v="14.73"/>
    <s v="No"/>
    <n v="121.72"/>
    <n v="48.07"/>
    <n v="0.39492277357870526"/>
    <s v="Nov-2025"/>
    <s v="Q4-2025"/>
  </r>
  <r>
    <s v="TXN-102179"/>
    <x v="625"/>
    <x v="1"/>
    <s v="S-015"/>
    <x v="3"/>
    <s v="Storage Bin"/>
    <s v="Member"/>
    <n v="4"/>
    <n v="49.92"/>
    <n v="0.192"/>
    <n v="31.59"/>
    <s v="No"/>
    <n v="161.34"/>
    <n v="34.979999999999997"/>
    <n v="0.21680922275939007"/>
    <s v="May-2025"/>
    <s v="Q2-2025"/>
  </r>
  <r>
    <s v="TXN-102180"/>
    <x v="497"/>
    <x v="2"/>
    <s v="E-013"/>
    <x v="1"/>
    <s v="Men's T-Shirt"/>
    <s v="Non-Member"/>
    <n v="1"/>
    <n v="34.17"/>
    <n v="0.111"/>
    <n v="14.76"/>
    <s v="No"/>
    <n v="30.38"/>
    <n v="15.62"/>
    <n v="0.51415404871626069"/>
    <s v="Aug-2024"/>
    <s v="Q3-2024"/>
  </r>
  <r>
    <s v="TXN-102181"/>
    <x v="339"/>
    <x v="1"/>
    <s v="S-001"/>
    <x v="1"/>
    <s v="Casual Dress"/>
    <s v="Member"/>
    <n v="2"/>
    <n v="94.26"/>
    <n v="0.34899999999999998"/>
    <n v="50.61"/>
    <s v="No"/>
    <n v="122.73"/>
    <n v="21.51"/>
    <n v="0.17526277193840137"/>
    <s v="Aug-2025"/>
    <s v="Q3-2025"/>
  </r>
  <r>
    <s v="TXN-102182"/>
    <x v="619"/>
    <x v="2"/>
    <s v="E-015"/>
    <x v="3"/>
    <s v="LED Desk Lamp"/>
    <s v="Non-Member"/>
    <n v="8"/>
    <n v="18.03"/>
    <n v="6.6000000000000003E-2"/>
    <n v="7.4"/>
    <s v="No"/>
    <n v="134.72"/>
    <n v="75.52"/>
    <n v="0.56057007125890734"/>
    <s v="Jul-2025"/>
    <s v="Q3-2025"/>
  </r>
  <r>
    <s v="TXN-102183"/>
    <x v="176"/>
    <x v="2"/>
    <s v="E-015"/>
    <x v="4"/>
    <s v="Face Moisturizer"/>
    <s v="Member"/>
    <n v="2"/>
    <n v="42.21"/>
    <n v="4.8000000000000001E-2"/>
    <n v="14.37"/>
    <s v="No"/>
    <n v="80.37"/>
    <n v="51.63"/>
    <n v="0.64240388204553933"/>
    <s v="Oct-2025"/>
    <s v="Q4-2025"/>
  </r>
  <r>
    <s v="TXN-102184"/>
    <x v="146"/>
    <x v="0"/>
    <s v="N-002"/>
    <x v="4"/>
    <s v="Perfume 50ml"/>
    <s v="Member"/>
    <n v="8"/>
    <n v="8.2100000000000009"/>
    <n v="6.5000000000000002E-2"/>
    <n v="3.56"/>
    <s v="No"/>
    <n v="61.41"/>
    <n v="32.93"/>
    <n v="0.53623188405797106"/>
    <s v="Sep-2025"/>
    <s v="Q3-2025"/>
  </r>
  <r>
    <s v="TXN-102185"/>
    <x v="225"/>
    <x v="2"/>
    <s v="E-007"/>
    <x v="3"/>
    <s v="LED Desk Lamp"/>
    <s v="Member"/>
    <n v="1"/>
    <n v="85.17"/>
    <n v="0.06"/>
    <n v="41.24"/>
    <s v="No"/>
    <n v="80.06"/>
    <n v="38.82"/>
    <n v="0.48488633524856356"/>
    <s v="Dec-2024"/>
    <s v="Q4-2024"/>
  </r>
  <r>
    <s v="TXN-102186"/>
    <x v="496"/>
    <x v="2"/>
    <s v="E-003"/>
    <x v="2"/>
    <s v="Power Bank"/>
    <s v="Non-Member"/>
    <n v="1"/>
    <n v="217.69"/>
    <n v="0.03"/>
    <n v="144.88999999999999"/>
    <s v="No"/>
    <n v="211.16"/>
    <n v="66.27"/>
    <n v="0.31383784807728737"/>
    <s v="Sep-2025"/>
    <s v="Q3-2025"/>
  </r>
  <r>
    <s v="TXN-102187"/>
    <x v="473"/>
    <x v="3"/>
    <s v="W-004"/>
    <x v="0"/>
    <s v="Snack Box"/>
    <s v="Member"/>
    <n v="5"/>
    <n v="24.06"/>
    <n v="0.05"/>
    <n v="16.350000000000001"/>
    <s v="No"/>
    <n v="114.29"/>
    <n v="32.54"/>
    <n v="0.28471432321287948"/>
    <s v="Nov-2024"/>
    <s v="Q4-2024"/>
  </r>
  <r>
    <s v="TXN-102188"/>
    <x v="485"/>
    <x v="3"/>
    <s v="W-001"/>
    <x v="0"/>
    <s v="Olive Oil 500ml"/>
    <s v="Non-Member"/>
    <n v="1"/>
    <n v="15.69"/>
    <n v="8.8999999999999996E-2"/>
    <n v="10.35"/>
    <s v="No"/>
    <n v="14.29"/>
    <n v="3.94"/>
    <n v="0.27571728481455565"/>
    <s v="Sep-2025"/>
    <s v="Q3-2025"/>
  </r>
  <r>
    <s v="TXN-102189"/>
    <x v="128"/>
    <x v="3"/>
    <s v="W-009"/>
    <x v="2"/>
    <s v="Laptop Stand"/>
    <s v="Member"/>
    <n v="3"/>
    <n v="83.03"/>
    <n v="3.4000000000000002E-2"/>
    <n v="62.28"/>
    <s v="No"/>
    <n v="240.62"/>
    <n v="53.78"/>
    <n v="0.22350594298063337"/>
    <s v="Aug-2025"/>
    <s v="Q3-2025"/>
  </r>
  <r>
    <s v="TXN-102190"/>
    <x v="296"/>
    <x v="2"/>
    <s v="E-006"/>
    <x v="2"/>
    <s v="Power Bank"/>
    <s v="Member"/>
    <n v="1"/>
    <n v="138.16999999999999"/>
    <n v="3.5000000000000003E-2"/>
    <n v="101.8"/>
    <s v="No"/>
    <n v="133.33000000000001"/>
    <n v="31.53"/>
    <n v="0.23648091202280055"/>
    <s v="Oct-2025"/>
    <s v="Q4-2025"/>
  </r>
  <r>
    <s v="TXN-102191"/>
    <x v="164"/>
    <x v="0"/>
    <s v="N-012"/>
    <x v="1"/>
    <s v="Casual Dress"/>
    <s v="Unknown"/>
    <n v="2"/>
    <n v="67.260000000000005"/>
    <n v="2E-3"/>
    <n v="36.770000000000003"/>
    <s v="No"/>
    <n v="134.25"/>
    <n v="60.71"/>
    <n v="0.45221601489757918"/>
    <s v="Jan-2025"/>
    <s v="Q1-2025"/>
  </r>
  <r>
    <s v="TXN-102192"/>
    <x v="445"/>
    <x v="1"/>
    <s v="S-012"/>
    <x v="1"/>
    <s v="Women's Jeans"/>
    <s v="Non-Member"/>
    <n v="4"/>
    <n v="75.540000000000006"/>
    <n v="0.156"/>
    <n v="39.44"/>
    <s v="No"/>
    <n v="255.02"/>
    <n v="97.26"/>
    <n v="0.38138185240373307"/>
    <s v="Sep-2024"/>
    <s v="Q3-2024"/>
  </r>
  <r>
    <s v="TXN-102193"/>
    <x v="626"/>
    <x v="1"/>
    <s v="S-003"/>
    <x v="0"/>
    <s v="Snack Box"/>
    <s v="Non-Member"/>
    <n v="1"/>
    <n v="19.39"/>
    <n v="0.33300000000000002"/>
    <n v="8.7799999999999994"/>
    <s v="No"/>
    <n v="12.93"/>
    <n v="4.1500000000000004"/>
    <n v="0.32095901005413768"/>
    <s v="Nov-2025"/>
    <s v="Q4-2025"/>
  </r>
  <r>
    <s v="TXN-102194"/>
    <x v="316"/>
    <x v="1"/>
    <s v="S-004"/>
    <x v="1"/>
    <s v="Men's T-Shirt"/>
    <s v="Non-Member"/>
    <n v="2"/>
    <n v="75.33"/>
    <n v="0.25800000000000001"/>
    <n v="37.5"/>
    <s v="No"/>
    <n v="111.79"/>
    <n v="36.79"/>
    <n v="0.32909920386438857"/>
    <s v="Aug-2024"/>
    <s v="Q3-2024"/>
  </r>
  <r>
    <s v="TXN-102195"/>
    <x v="572"/>
    <x v="0"/>
    <s v="N-007"/>
    <x v="2"/>
    <s v="Wireless Earbuds"/>
    <s v="Non-Member"/>
    <n v="3"/>
    <n v="147.94999999999999"/>
    <n v="4.7E-2"/>
    <n v="99.43"/>
    <s v="No"/>
    <n v="422.99"/>
    <n v="124.7"/>
    <n v="0.29480602378306814"/>
    <s v="Oct-2024"/>
    <s v="Q4-2024"/>
  </r>
  <r>
    <s v="TXN-102196"/>
    <x v="585"/>
    <x v="0"/>
    <s v="N-014"/>
    <x v="1"/>
    <s v="Running Shoes"/>
    <s v="Member"/>
    <n v="4"/>
    <n v="54.77"/>
    <n v="0.13800000000000001"/>
    <n v="26.17"/>
    <s v="No"/>
    <n v="188.85"/>
    <n v="84.17"/>
    <n v="0.44569764363251257"/>
    <s v="Oct-2025"/>
    <s v="Q4-2025"/>
  </r>
  <r>
    <s v="TXN-102197"/>
    <x v="21"/>
    <x v="1"/>
    <s v="S-014"/>
    <x v="0"/>
    <s v="Snack Box"/>
    <s v="Unknown"/>
    <n v="2"/>
    <n v="11.56"/>
    <n v="0.183"/>
    <n v="6.68"/>
    <s v="Unknown"/>
    <n v="18.89"/>
    <n v="5.53"/>
    <n v="0.29274748544203283"/>
    <s v="Jan-2025"/>
    <s v="Q1-2025"/>
  </r>
  <r>
    <s v="TXN-102198"/>
    <x v="174"/>
    <x v="1"/>
    <s v="S-008"/>
    <x v="3"/>
    <s v="LED Desk Lamp"/>
    <s v="Member"/>
    <n v="7"/>
    <n v="45"/>
    <n v="7.5999999999999998E-2"/>
    <n v="17.45"/>
    <s v="No"/>
    <n v="291.06"/>
    <n v="168.91"/>
    <n v="0.58032708032708036"/>
    <s v="Oct-2025"/>
    <s v="Q4-2025"/>
  </r>
  <r>
    <s v="TXN-102199"/>
    <x v="606"/>
    <x v="1"/>
    <s v="S-001"/>
    <x v="0"/>
    <s v="Organic Coffee 12oz"/>
    <s v="Member"/>
    <n v="3"/>
    <n v="19.46"/>
    <n v="0.19700000000000001"/>
    <n v="12.23"/>
    <s v="No"/>
    <n v="46.88"/>
    <n v="10.19"/>
    <n v="0.21736348122866891"/>
    <s v="Jan-2025"/>
    <s v="Q1-2025"/>
  </r>
  <r>
    <s v="TXN-102200"/>
    <x v="223"/>
    <x v="0"/>
    <s v="N-015"/>
    <x v="2"/>
    <s v="Smart Watch"/>
    <s v="Non-Member"/>
    <n v="2"/>
    <n v="142.19"/>
    <n v="0.08"/>
    <n v="92.72"/>
    <s v="No"/>
    <n v="261.63"/>
    <n v="76.19"/>
    <n v="0.29121278140885981"/>
    <s v="Nov-2025"/>
    <s v="Q4-2025"/>
  </r>
  <r>
    <s v="TXN-102201"/>
    <x v="452"/>
    <x v="0"/>
    <s v="N-010"/>
    <x v="1"/>
    <s v="Winter Jacket"/>
    <s v="Non-Member"/>
    <n v="12"/>
    <n v="82.65"/>
    <n v="0.153"/>
    <n v="38.630000000000003"/>
    <s v="No"/>
    <n v="840.05"/>
    <n v="376.49"/>
    <n v="0.44817570382715316"/>
    <s v="Sep-2025"/>
    <s v="Q3-2025"/>
  </r>
  <r>
    <s v="TXN-102202"/>
    <x v="409"/>
    <x v="2"/>
    <s v="E-014"/>
    <x v="3"/>
    <s v="Bath Towel Set"/>
    <s v="Member"/>
    <n v="8"/>
    <n v="31.57"/>
    <n v="5.0000000000000001E-3"/>
    <n v="13.32"/>
    <s v="No"/>
    <n v="251.3"/>
    <n v="144.74"/>
    <n v="0.57596498209311586"/>
    <s v="Oct-2024"/>
    <s v="Q4-2024"/>
  </r>
  <r>
    <s v="TXN-102203"/>
    <x v="293"/>
    <x v="1"/>
    <s v="S-001"/>
    <x v="0"/>
    <s v="Granola Pack"/>
    <s v="Non-Member"/>
    <n v="1"/>
    <n v="11.46"/>
    <n v="0.20699999999999999"/>
    <n v="8"/>
    <s v="No"/>
    <n v="9.09"/>
    <n v="1.0900000000000001"/>
    <n v="0.11991199119911992"/>
    <s v="Jun-2025"/>
    <s v="Q2-2025"/>
  </r>
  <r>
    <s v="TXN-102204"/>
    <x v="16"/>
    <x v="1"/>
    <s v="S-002"/>
    <x v="1"/>
    <s v="Winter Jacket"/>
    <s v="Member"/>
    <n v="1"/>
    <n v="69.81"/>
    <n v="0.35499999999999998"/>
    <n v="35.15"/>
    <s v="No"/>
    <n v="45.03"/>
    <n v="9.8800000000000008"/>
    <n v="0.21940928270042195"/>
    <s v="May-2025"/>
    <s v="Q2-2025"/>
  </r>
  <r>
    <s v="TXN-102205"/>
    <x v="149"/>
    <x v="2"/>
    <s v="E-012"/>
    <x v="1"/>
    <s v="Men's T-Shirt"/>
    <s v="Member"/>
    <n v="5"/>
    <n v="74.55"/>
    <n v="0.155"/>
    <n v="39.71"/>
    <s v="No"/>
    <n v="314.97000000000003"/>
    <n v="116.42"/>
    <n v="0.36962250373051397"/>
    <s v="Jun-2025"/>
    <s v="Q2-2025"/>
  </r>
  <r>
    <s v="TXN-102206"/>
    <x v="389"/>
    <x v="2"/>
    <s v="E-005"/>
    <x v="0"/>
    <s v="Sparkling Water 12pk"/>
    <s v="Non-Member"/>
    <n v="1"/>
    <n v="21.83"/>
    <n v="0"/>
    <n v="13.89"/>
    <s v="No"/>
    <n v="21.83"/>
    <n v="7.94"/>
    <n v="0.36371965185524513"/>
    <s v="Sep-2025"/>
    <s v="Q3-2025"/>
  </r>
  <r>
    <s v="TXN-102207"/>
    <x v="92"/>
    <x v="1"/>
    <s v="S-011"/>
    <x v="3"/>
    <s v="Storage Bin"/>
    <s v="Member"/>
    <n v="1"/>
    <n v="10.27"/>
    <n v="2.5999999999999999E-2"/>
    <n v="5.07"/>
    <s v="No"/>
    <n v="10"/>
    <n v="4.93"/>
    <n v="0.49299999999999999"/>
    <s v="Jun-2025"/>
    <s v="Q2-2025"/>
  </r>
  <r>
    <s v="TXN-102208"/>
    <x v="578"/>
    <x v="3"/>
    <s v="W-010"/>
    <x v="1"/>
    <s v="Running Shoes"/>
    <s v="Member"/>
    <n v="1"/>
    <n v="35.31"/>
    <n v="3.1E-2"/>
    <n v="14.7"/>
    <s v="No"/>
    <n v="34.22"/>
    <n v="19.52"/>
    <n v="0.57042665108123902"/>
    <s v="Apr-2024"/>
    <s v="Q2-2024"/>
  </r>
  <r>
    <s v="TXN-102209"/>
    <x v="608"/>
    <x v="3"/>
    <s v="W-005"/>
    <x v="0"/>
    <s v="Olive Oil 500ml"/>
    <s v="Non-Member"/>
    <n v="4"/>
    <n v="16.829999999999998"/>
    <n v="9.1999999999999998E-2"/>
    <n v="10.95"/>
    <s v="No"/>
    <n v="61.13"/>
    <n v="17.329999999999998"/>
    <n v="0.28349419270407322"/>
    <s v="Nov-2024"/>
    <s v="Q4-2024"/>
  </r>
  <r>
    <s v="TXN-102210"/>
    <x v="627"/>
    <x v="2"/>
    <s v="E-002"/>
    <x v="1"/>
    <s v="Casual Dress"/>
    <s v="Member"/>
    <n v="7"/>
    <n v="35.61"/>
    <n v="0"/>
    <n v="15.55"/>
    <s v="No"/>
    <n v="249.27"/>
    <n v="140.41999999999999"/>
    <n v="0.56332490873350172"/>
    <s v="Aug-2024"/>
    <s v="Q3-2024"/>
  </r>
  <r>
    <s v="TXN-102211"/>
    <x v="1"/>
    <x v="2"/>
    <s v="E-006"/>
    <x v="3"/>
    <s v="Ceramic Mug Set"/>
    <s v="Member"/>
    <n v="2"/>
    <n v="50.26"/>
    <n v="3.1E-2"/>
    <n v="22.3"/>
    <s v="No"/>
    <n v="97.4"/>
    <n v="52.8"/>
    <n v="0.54209445585215599"/>
    <s v="May-2025"/>
    <s v="Q2-2025"/>
  </r>
  <r>
    <s v="TXN-102212"/>
    <x v="416"/>
    <x v="0"/>
    <s v="N-012"/>
    <x v="2"/>
    <s v="Power Bank"/>
    <s v="Non-Member"/>
    <n v="1"/>
    <n v="271.38"/>
    <n v="0.10299999999999999"/>
    <n v="185.81"/>
    <s v="No"/>
    <n v="243.43"/>
    <n v="57.62"/>
    <n v="0.23670048884689643"/>
    <s v="Jul-2025"/>
    <s v="Q3-2025"/>
  </r>
  <r>
    <s v="TXN-102213"/>
    <x v="228"/>
    <x v="1"/>
    <s v="S-008"/>
    <x v="1"/>
    <s v="Men's T-Shirt"/>
    <s v="Member"/>
    <n v="5"/>
    <n v="25.77"/>
    <n v="0.27500000000000002"/>
    <n v="14.13"/>
    <s v="No"/>
    <n v="93.42"/>
    <n v="22.77"/>
    <n v="0.24373795761078998"/>
    <s v="Aug-2025"/>
    <s v="Q3-2025"/>
  </r>
  <r>
    <s v="TXN-102214"/>
    <x v="503"/>
    <x v="1"/>
    <s v="S-004"/>
    <x v="0"/>
    <s v="Snack Box"/>
    <s v="Member"/>
    <n v="3"/>
    <n v="11.16"/>
    <n v="0.193"/>
    <n v="6.2"/>
    <s v="No"/>
    <n v="27.02"/>
    <n v="8.42"/>
    <n v="0.31162102146558107"/>
    <s v="Jun-2025"/>
    <s v="Q2-2025"/>
  </r>
  <r>
    <s v="TXN-102215"/>
    <x v="225"/>
    <x v="3"/>
    <s v="W-002"/>
    <x v="4"/>
    <s v="Perfume 50ml"/>
    <s v="Non-Member"/>
    <n v="9"/>
    <n v="54.44"/>
    <n v="0.14699999999999999"/>
    <n v="17.100000000000001"/>
    <s v="No"/>
    <n v="417.94"/>
    <n v="264.04000000000002"/>
    <n v="0.63176532516629191"/>
    <s v="Dec-2024"/>
    <s v="Q4-2024"/>
  </r>
  <r>
    <s v="TXN-102216"/>
    <x v="488"/>
    <x v="0"/>
    <s v="N-002"/>
    <x v="0"/>
    <s v="Sparkling Water 12pk"/>
    <s v="Non-Member"/>
    <n v="7"/>
    <n v="14.81"/>
    <n v="0.161"/>
    <n v="9.5399999999999991"/>
    <s v="No"/>
    <n v="86.98"/>
    <n v="20.2"/>
    <n v="0.23223729593009884"/>
    <s v="Apr-2025"/>
    <s v="Q2-2025"/>
  </r>
  <r>
    <s v="TXN-102217"/>
    <x v="571"/>
    <x v="0"/>
    <s v="N-008"/>
    <x v="0"/>
    <s v="Sparkling Water 12pk"/>
    <s v="Non-Member"/>
    <n v="5"/>
    <n v="6.67"/>
    <n v="0.108"/>
    <n v="4.43"/>
    <s v="No"/>
    <n v="29.75"/>
    <n v="7.6"/>
    <n v="0.25546218487394956"/>
    <s v="May-2024"/>
    <s v="Q2-2024"/>
  </r>
  <r>
    <s v="TXN-102218"/>
    <x v="429"/>
    <x v="3"/>
    <s v="W-014"/>
    <x v="4"/>
    <s v="Sunscreen SPF50"/>
    <s v="Member"/>
    <n v="2"/>
    <n v="54.15"/>
    <n v="1.2E-2"/>
    <n v="17.059999999999999"/>
    <s v="No"/>
    <n v="107"/>
    <n v="72.88"/>
    <n v="0.68112149532710276"/>
    <s v="Jul-2024"/>
    <s v="Q3-2024"/>
  </r>
  <r>
    <s v="TXN-102219"/>
    <x v="80"/>
    <x v="1"/>
    <s v="S-015"/>
    <x v="3"/>
    <s v="Throw Pillow"/>
    <s v="Member"/>
    <n v="3"/>
    <n v="37.92"/>
    <n v="0.193"/>
    <n v="15.3"/>
    <s v="No"/>
    <n v="91.8"/>
    <n v="45.9"/>
    <n v="0.5"/>
    <s v="Dec-2024"/>
    <s v="Q4-2024"/>
  </r>
  <r>
    <s v="TXN-102220"/>
    <x v="422"/>
    <x v="1"/>
    <s v="S-001"/>
    <x v="0"/>
    <s v="Sparkling Water 12pk"/>
    <s v="Member"/>
    <n v="1"/>
    <n v="9.06"/>
    <n v="0.33100000000000002"/>
    <n v="5.22"/>
    <s v="No"/>
    <n v="6.06"/>
    <n v="0.84"/>
    <n v="0.13861386138613863"/>
    <s v="Dec-2024"/>
    <s v="Q4-2024"/>
  </r>
  <r>
    <s v="TXN-102221"/>
    <x v="379"/>
    <x v="0"/>
    <s v="N-012"/>
    <x v="2"/>
    <s v="Wireless Earbuds"/>
    <s v="Member"/>
    <n v="3"/>
    <n v="106.12"/>
    <n v="0.05"/>
    <n v="69.95"/>
    <s v="No"/>
    <n v="302.44"/>
    <n v="92.59"/>
    <n v="0.3061433672794604"/>
    <s v="Nov-2024"/>
    <s v="Q4-2024"/>
  </r>
  <r>
    <s v="TXN-102222"/>
    <x v="391"/>
    <x v="1"/>
    <s v="S-001"/>
    <x v="2"/>
    <s v="Wireless Earbuds"/>
    <s v="Non-Member"/>
    <n v="7"/>
    <n v="125.83"/>
    <n v="0.14000000000000001"/>
    <n v="96.07"/>
    <s v="Unknown"/>
    <n v="757.5"/>
    <n v="85.01"/>
    <n v="0.11222442244224423"/>
    <s v="Jun-2025"/>
    <s v="Q2-2025"/>
  </r>
  <r>
    <s v="TXN-102223"/>
    <x v="420"/>
    <x v="3"/>
    <s v="W-003"/>
    <x v="0"/>
    <s v="Snack Box"/>
    <s v="Member"/>
    <n v="3"/>
    <n v="13.42"/>
    <n v="0.183"/>
    <n v="7.4"/>
    <s v="No"/>
    <n v="32.89"/>
    <n v="10.69"/>
    <n v="0.32502280328367283"/>
    <s v="May-2025"/>
    <s v="Q2-2025"/>
  </r>
  <r>
    <s v="TXN-102224"/>
    <x v="126"/>
    <x v="1"/>
    <s v="S-011"/>
    <x v="4"/>
    <s v="Sunscreen SPF50"/>
    <s v="Member"/>
    <n v="2"/>
    <n v="13.64"/>
    <n v="0.28399999999999997"/>
    <n v="5.66"/>
    <s v="No"/>
    <n v="19.53"/>
    <n v="8.2100000000000009"/>
    <n v="0.42037890424987201"/>
    <s v="Aug-2025"/>
    <s v="Q3-2025"/>
  </r>
  <r>
    <s v="TXN-102225"/>
    <x v="190"/>
    <x v="1"/>
    <s v="S-007"/>
    <x v="2"/>
    <s v="Wireless Earbuds"/>
    <s v="Non-Member"/>
    <n v="4"/>
    <n v="217.41"/>
    <n v="0.26300000000000001"/>
    <n v="146.74"/>
    <s v="No"/>
    <n v="640.91999999999996"/>
    <n v="53.96"/>
    <n v="8.419147475503963E-2"/>
    <s v="Oct-2025"/>
    <s v="Q4-2025"/>
  </r>
  <r>
    <s v="TXN-102226"/>
    <x v="86"/>
    <x v="2"/>
    <s v="E-015"/>
    <x v="3"/>
    <s v="Storage Bin"/>
    <s v="Non-Member"/>
    <n v="3"/>
    <n v="52.63"/>
    <n v="9.1999999999999998E-2"/>
    <n v="22.9"/>
    <s v="No"/>
    <n v="143.36000000000001"/>
    <n v="74.66"/>
    <n v="0.52078683035714279"/>
    <s v="Mar-2025"/>
    <s v="Q1-2025"/>
  </r>
  <r>
    <s v="TXN-102227"/>
    <x v="194"/>
    <x v="3"/>
    <s v="W-003"/>
    <x v="0"/>
    <s v="Granola Pack"/>
    <s v="Member"/>
    <n v="3"/>
    <n v="9.14"/>
    <n v="6.2E-2"/>
    <n v="5.38"/>
    <s v="No"/>
    <n v="25.72"/>
    <n v="9.58"/>
    <n v="0.3724727838258165"/>
    <s v="Oct-2024"/>
    <s v="Q4-2024"/>
  </r>
  <r>
    <s v="TXN-102228"/>
    <x v="403"/>
    <x v="0"/>
    <s v="N-004"/>
    <x v="1"/>
    <s v="Running Shoes"/>
    <s v="Member"/>
    <n v="1"/>
    <n v="96.12"/>
    <n v="0.158"/>
    <n v="45.15"/>
    <s v="No"/>
    <n v="80.930000000000007"/>
    <n v="35.78"/>
    <n v="0.4421104658346719"/>
    <s v="Jan-2025"/>
    <s v="Q1-2025"/>
  </r>
  <r>
    <s v="TXN-102229"/>
    <x v="274"/>
    <x v="0"/>
    <s v="N-013"/>
    <x v="0"/>
    <s v="Organic Coffee 12oz"/>
    <s v="Non-Member"/>
    <n v="4"/>
    <n v="8.0500000000000007"/>
    <n v="7.5999999999999998E-2"/>
    <n v="5.27"/>
    <s v="No"/>
    <n v="29.75"/>
    <n v="8.67"/>
    <n v="0.29142857142857143"/>
    <s v="May-2025"/>
    <s v="Q2-2025"/>
  </r>
  <r>
    <s v="TXN-102230"/>
    <x v="466"/>
    <x v="0"/>
    <s v="N-009"/>
    <x v="3"/>
    <s v="Storage Bin"/>
    <s v="Member"/>
    <n v="2"/>
    <n v="67"/>
    <n v="6.8000000000000005E-2"/>
    <n v="31.66"/>
    <s v="No"/>
    <n v="124.89"/>
    <n v="61.57"/>
    <n v="0.49299383457442547"/>
    <s v="Jun-2025"/>
    <s v="Q2-2025"/>
  </r>
  <r>
    <s v="TXN-102231"/>
    <x v="550"/>
    <x v="1"/>
    <s v="S-009"/>
    <x v="4"/>
    <s v="Shampoo 300ml"/>
    <s v="Unknown"/>
    <n v="6"/>
    <n v="10.64"/>
    <n v="0.14899999999999999"/>
    <n v="4.5599999999999996"/>
    <s v="Yes"/>
    <n v="54.33"/>
    <n v="26.97"/>
    <n v="0.49641082274986192"/>
    <s v="Dec-2024"/>
    <s v="Q4-2024"/>
  </r>
  <r>
    <s v="TXN-102232"/>
    <x v="476"/>
    <x v="0"/>
    <s v="N-004"/>
    <x v="3"/>
    <s v="Throw Pillow"/>
    <s v="Member"/>
    <n v="1"/>
    <n v="37.130000000000003"/>
    <n v="0.09"/>
    <n v="15.99"/>
    <s v="No"/>
    <n v="33.79"/>
    <n v="17.8"/>
    <n v="0.5267830719147677"/>
    <s v="Jul-2024"/>
    <s v="Q3-2024"/>
  </r>
  <r>
    <s v="TXN-102233"/>
    <x v="5"/>
    <x v="2"/>
    <s v="E-009"/>
    <x v="2"/>
    <s v="Wireless Earbuds"/>
    <s v="Member"/>
    <n v="10"/>
    <n v="167.83"/>
    <n v="0"/>
    <n v="124.02"/>
    <s v="No"/>
    <n v="1678.3"/>
    <n v="438.1"/>
    <n v="0.2610379550735864"/>
    <s v="Nov-2025"/>
    <s v="Q4-2025"/>
  </r>
  <r>
    <s v="TXN-102234"/>
    <x v="540"/>
    <x v="1"/>
    <s v="S-012"/>
    <x v="0"/>
    <s v="Sparkling Water 12pk"/>
    <s v="Member"/>
    <n v="2"/>
    <n v="6.25"/>
    <n v="2.3E-2"/>
    <n v="3.85"/>
    <s v="No"/>
    <n v="12.21"/>
    <n v="4.51"/>
    <n v="0.36936936936936932"/>
    <s v="Aug-2025"/>
    <s v="Q3-2025"/>
  </r>
  <r>
    <s v="TXN-102235"/>
    <x v="170"/>
    <x v="0"/>
    <s v="N-012"/>
    <x v="0"/>
    <s v="Granola Pack"/>
    <s v="Non-Member"/>
    <n v="1"/>
    <n v="6.62"/>
    <n v="0.04"/>
    <n v="3.92"/>
    <s v="No"/>
    <n v="6.36"/>
    <n v="2.44"/>
    <n v="0.38364779874213834"/>
    <s v="Jun-2025"/>
    <s v="Q2-2025"/>
  </r>
  <r>
    <s v="TXN-102236"/>
    <x v="1"/>
    <x v="0"/>
    <s v="N-001"/>
    <x v="0"/>
    <s v="Organic Coffee 12oz"/>
    <s v="Non-Member"/>
    <n v="3"/>
    <n v="20.059999999999999"/>
    <n v="9.7000000000000003E-2"/>
    <n v="13.11"/>
    <s v="No"/>
    <n v="54.34"/>
    <n v="15.01"/>
    <n v="0.2762237762237762"/>
    <s v="May-2025"/>
    <s v="Q2-2025"/>
  </r>
  <r>
    <s v="TXN-102237"/>
    <x v="628"/>
    <x v="0"/>
    <s v="N-002"/>
    <x v="1"/>
    <s v="Casual Dress"/>
    <s v="Member"/>
    <n v="1"/>
    <n v="23.51"/>
    <n v="5.6000000000000001E-2"/>
    <n v="11.83"/>
    <s v="No"/>
    <n v="22.19"/>
    <n v="10.36"/>
    <n v="0.46687697160883274"/>
    <s v="Oct-2025"/>
    <s v="Q4-2025"/>
  </r>
  <r>
    <s v="TXN-102238"/>
    <x v="375"/>
    <x v="0"/>
    <s v="N-008"/>
    <x v="0"/>
    <s v="Sparkling Water 12pk"/>
    <s v="Non-Member"/>
    <n v="4"/>
    <n v="4.26"/>
    <n v="9.8000000000000004E-2"/>
    <n v="2.75"/>
    <s v="No"/>
    <n v="15.37"/>
    <n v="4.37"/>
    <n v="0.28432010409889397"/>
    <s v="Nov-2024"/>
    <s v="Q4-2024"/>
  </r>
  <r>
    <s v="TXN-102239"/>
    <x v="629"/>
    <x v="0"/>
    <s v="N-012"/>
    <x v="2"/>
    <s v="Smart Watch"/>
    <s v="Non-Member"/>
    <n v="3"/>
    <n v="156.18"/>
    <n v="0"/>
    <n v="83.36"/>
    <s v="No"/>
    <n v="468.54"/>
    <n v="218.46"/>
    <n v="0.46625688308362145"/>
    <s v="Mar-2025"/>
    <s v="Q1-2025"/>
  </r>
  <r>
    <s v="TXN-102240"/>
    <x v="630"/>
    <x v="2"/>
    <s v="E-013"/>
    <x v="1"/>
    <s v="Women's Jeans"/>
    <s v="Non-Member"/>
    <n v="2"/>
    <n v="23.93"/>
    <n v="8.5999999999999993E-2"/>
    <n v="12.49"/>
    <s v="No"/>
    <n v="43.74"/>
    <n v="18.760000000000002"/>
    <n v="0.42889803383630548"/>
    <s v="Oct-2024"/>
    <s v="Q4-2024"/>
  </r>
  <r>
    <s v="TXN-102241"/>
    <x v="73"/>
    <x v="3"/>
    <s v="W-005"/>
    <x v="3"/>
    <s v="Throw Pillow"/>
    <s v="Member"/>
    <n v="1"/>
    <n v="22.05"/>
    <n v="0"/>
    <n v="10.44"/>
    <s v="No"/>
    <n v="22.05"/>
    <n v="11.61"/>
    <n v="0.52653061224489794"/>
    <s v="Jul-2025"/>
    <s v="Q3-2025"/>
  </r>
  <r>
    <s v="TXN-102242"/>
    <x v="290"/>
    <x v="0"/>
    <s v="N-006"/>
    <x v="1"/>
    <s v="Men's T-Shirt"/>
    <s v="Member"/>
    <n v="1"/>
    <n v="68.25"/>
    <n v="0"/>
    <n v="32.08"/>
    <s v="No"/>
    <n v="68.25"/>
    <n v="36.17"/>
    <n v="0.52996336996337001"/>
    <s v="Apr-2025"/>
    <s v="Q2-2025"/>
  </r>
  <r>
    <s v="TXN-102243"/>
    <x v="504"/>
    <x v="0"/>
    <s v="N-001"/>
    <x v="0"/>
    <s v="Snack Box"/>
    <s v="Member"/>
    <n v="7"/>
    <n v="11.31"/>
    <n v="0.104"/>
    <n v="7.3"/>
    <s v="No"/>
    <n v="70.94"/>
    <n v="19.84"/>
    <n v="0.27967296306738088"/>
    <s v="Oct-2025"/>
    <s v="Q4-2025"/>
  </r>
  <r>
    <s v="TXN-102244"/>
    <x v="149"/>
    <x v="2"/>
    <s v="E-009"/>
    <x v="2"/>
    <s v="Laptop Stand"/>
    <s v="Member"/>
    <n v="1"/>
    <n v="179.83"/>
    <n v="0.16900000000000001"/>
    <n v="123.25"/>
    <s v="No"/>
    <n v="149.44"/>
    <n v="26.19"/>
    <n v="0.17525428265524626"/>
    <s v="Jun-2025"/>
    <s v="Q2-2025"/>
  </r>
  <r>
    <s v="TXN-102245"/>
    <x v="392"/>
    <x v="2"/>
    <s v="E-009"/>
    <x v="1"/>
    <s v="Winter Jacket"/>
    <s v="Member"/>
    <n v="6"/>
    <n v="53.8"/>
    <n v="4.5999999999999999E-2"/>
    <n v="21.92"/>
    <s v="No"/>
    <n v="307.95"/>
    <n v="176.43"/>
    <n v="0.57291768144179256"/>
    <s v="Oct-2024"/>
    <s v="Q4-2024"/>
  </r>
  <r>
    <s v="TXN-102246"/>
    <x v="350"/>
    <x v="1"/>
    <s v="S-013"/>
    <x v="3"/>
    <s v="Throw Pillow"/>
    <s v="Member"/>
    <n v="7"/>
    <n v="54.2"/>
    <n v="0.33500000000000002"/>
    <n v="19.29"/>
    <s v="No"/>
    <n v="252.3"/>
    <n v="117.27"/>
    <n v="0.46480380499405466"/>
    <s v="Apr-2025"/>
    <s v="Q2-2025"/>
  </r>
  <r>
    <s v="TXN-102247"/>
    <x v="183"/>
    <x v="3"/>
    <s v="W-004"/>
    <x v="1"/>
    <s v="Casual Dress"/>
    <s v="Non-Member"/>
    <n v="1"/>
    <n v="104.88"/>
    <n v="6.4000000000000001E-2"/>
    <n v="50.73"/>
    <s v="No"/>
    <n v="98.17"/>
    <n v="47.44"/>
    <n v="0.4832433533666089"/>
    <s v="Sep-2024"/>
    <s v="Q3-2024"/>
  </r>
  <r>
    <s v="TXN-102248"/>
    <x v="138"/>
    <x v="0"/>
    <s v="N-013"/>
    <x v="3"/>
    <s v="Storage Bin"/>
    <s v="Member"/>
    <n v="2"/>
    <n v="49.92"/>
    <n v="6.5000000000000002E-2"/>
    <n v="5.92"/>
    <s v="No"/>
    <n v="93.35"/>
    <n v="81.510000000000005"/>
    <n v="0.87316550615961441"/>
    <s v="Nov-2025"/>
    <s v="Q4-2025"/>
  </r>
  <r>
    <s v="TXN-102249"/>
    <x v="146"/>
    <x v="0"/>
    <s v="N-014"/>
    <x v="1"/>
    <s v="Casual Dress"/>
    <s v="Member"/>
    <n v="5"/>
    <n v="28.05"/>
    <n v="0"/>
    <n v="13.56"/>
    <s v="No"/>
    <n v="140.25"/>
    <n v="72.45"/>
    <n v="0.51657754010695189"/>
    <s v="Sep-2025"/>
    <s v="Q3-2025"/>
  </r>
  <r>
    <s v="TXN-102250"/>
    <x v="185"/>
    <x v="0"/>
    <s v="N-005"/>
    <x v="0"/>
    <s v="Olive Oil 500ml"/>
    <s v="Member"/>
    <n v="1"/>
    <n v="24.17"/>
    <n v="3.1E-2"/>
    <n v="15.63"/>
    <s v="No"/>
    <n v="23.42"/>
    <n v="7.79"/>
    <n v="0.33262169086251064"/>
    <s v="May-2025"/>
    <s v="Q2-2025"/>
  </r>
  <r>
    <s v="TXN-102251"/>
    <x v="442"/>
    <x v="3"/>
    <s v="W-008"/>
    <x v="4"/>
    <s v="Shampoo 300ml"/>
    <s v="Non-Member"/>
    <n v="3"/>
    <n v="34.81"/>
    <n v="5.0000000000000001E-3"/>
    <n v="12.42"/>
    <s v="No"/>
    <n v="103.91"/>
    <n v="66.650000000000006"/>
    <n v="0.6414204600134733"/>
    <s v="Jan-2025"/>
    <s v="Q1-2025"/>
  </r>
  <r>
    <s v="TXN-102252"/>
    <x v="300"/>
    <x v="0"/>
    <s v="N-007"/>
    <x v="1"/>
    <s v="Women's Jeans"/>
    <s v="Member"/>
    <n v="4"/>
    <n v="85.66"/>
    <n v="0"/>
    <n v="36.08"/>
    <s v="No"/>
    <n v="342.64"/>
    <n v="198.32"/>
    <n v="0.57879990660751812"/>
    <s v="Jan-2025"/>
    <s v="Q1-2025"/>
  </r>
  <r>
    <s v="TXN-102253"/>
    <x v="437"/>
    <x v="2"/>
    <s v="E-012"/>
    <x v="2"/>
    <s v="Power Bank"/>
    <s v="Member"/>
    <n v="12"/>
    <n v="202.43"/>
    <n v="8.6999999999999994E-2"/>
    <n v="151.83000000000001"/>
    <s v="No"/>
    <n v="2217.8200000000002"/>
    <n v="395.86"/>
    <n v="0.17849058985850971"/>
    <s v="Jun-2024"/>
    <s v="Q2-2024"/>
  </r>
  <r>
    <s v="TXN-102254"/>
    <x v="91"/>
    <x v="2"/>
    <s v="E-003"/>
    <x v="2"/>
    <s v="Laptop Stand"/>
    <s v="Non-Member"/>
    <n v="4"/>
    <n v="233.03"/>
    <n v="7.1999999999999995E-2"/>
    <n v="156.03"/>
    <s v="No"/>
    <n v="865.01"/>
    <n v="240.89"/>
    <n v="0.2784823296840499"/>
    <s v="Mar-2025"/>
    <s v="Q1-2025"/>
  </r>
  <r>
    <s v="TXN-102255"/>
    <x v="122"/>
    <x v="3"/>
    <s v="W-004"/>
    <x v="2"/>
    <s v="Smart Watch"/>
    <s v="Non-Member"/>
    <n v="3"/>
    <n v="47.6"/>
    <n v="7.0999999999999994E-2"/>
    <n v="37.18"/>
    <s v="No"/>
    <n v="132.66"/>
    <n v="21.12"/>
    <n v="0.15920398009950251"/>
    <s v="May-2025"/>
    <s v="Q2-2025"/>
  </r>
  <r>
    <s v="TXN-102256"/>
    <x v="360"/>
    <x v="2"/>
    <s v="E-011"/>
    <x v="1"/>
    <s v="Winter Jacket"/>
    <s v="Member"/>
    <n v="5"/>
    <n v="114.34"/>
    <n v="5.0999999999999997E-2"/>
    <n v="52.14"/>
    <s v="Unknown"/>
    <n v="542.54"/>
    <n v="281.83999999999997"/>
    <n v="0.51948243447487741"/>
    <s v="Aug-2024"/>
    <s v="Q3-2024"/>
  </r>
  <r>
    <s v="TXN-102257"/>
    <x v="370"/>
    <x v="0"/>
    <s v="N-003"/>
    <x v="1"/>
    <s v="Women's Jeans"/>
    <s v="Member"/>
    <n v="5"/>
    <n v="90.72"/>
    <n v="0.10100000000000001"/>
    <n v="41.31"/>
    <s v="No"/>
    <n v="407.79"/>
    <n v="201.24"/>
    <n v="0.49348929596115648"/>
    <s v="Aug-2025"/>
    <s v="Q3-2025"/>
  </r>
  <r>
    <s v="TXN-102258"/>
    <x v="631"/>
    <x v="1"/>
    <s v="S-005"/>
    <x v="1"/>
    <s v="Men's T-Shirt"/>
    <s v="Member"/>
    <n v="3"/>
    <n v="85.21"/>
    <n v="0.191"/>
    <n v="40.090000000000003"/>
    <s v="No"/>
    <n v="206.8"/>
    <n v="86.53"/>
    <n v="0.41842359767891679"/>
    <s v="Apr-2024"/>
    <s v="Q2-2024"/>
  </r>
  <r>
    <s v="TXN-102259"/>
    <x v="392"/>
    <x v="2"/>
    <s v="E-014"/>
    <x v="1"/>
    <s v="Casual Dress"/>
    <s v="Non-Member"/>
    <n v="1"/>
    <n v="115.8"/>
    <n v="0.11899999999999999"/>
    <n v="55.53"/>
    <s v="No"/>
    <n v="102.02"/>
    <n v="46.49"/>
    <n v="0.45569496177220159"/>
    <s v="Oct-2024"/>
    <s v="Q4-2024"/>
  </r>
  <r>
    <s v="TXN-102260"/>
    <x v="572"/>
    <x v="0"/>
    <s v="N-013"/>
    <x v="1"/>
    <s v="Men's T-Shirt"/>
    <s v="Member"/>
    <n v="6"/>
    <n v="53.68"/>
    <n v="8.9999999999999993E-3"/>
    <n v="25.95"/>
    <s v="No"/>
    <n v="319.18"/>
    <n v="163.47999999999999"/>
    <n v="0.51218748041857254"/>
    <s v="Oct-2024"/>
    <s v="Q4-2024"/>
  </r>
  <r>
    <s v="TXN-102261"/>
    <x v="200"/>
    <x v="1"/>
    <s v="S-014"/>
    <x v="4"/>
    <s v="Lipstick"/>
    <s v="Non-Member"/>
    <n v="7"/>
    <n v="45.73"/>
    <n v="0"/>
    <n v="14.64"/>
    <s v="No"/>
    <n v="320.11"/>
    <n v="217.63"/>
    <n v="0.67986004810846268"/>
    <s v="Jul-2025"/>
    <s v="Q3-2025"/>
  </r>
  <r>
    <s v="TXN-102262"/>
    <x v="105"/>
    <x v="0"/>
    <s v="N-011"/>
    <x v="0"/>
    <s v="Organic Coffee 12oz"/>
    <s v="Non-Member"/>
    <n v="2"/>
    <n v="9.3699999999999992"/>
    <n v="0.05"/>
    <n v="6.05"/>
    <s v="No"/>
    <n v="17.8"/>
    <n v="5.7"/>
    <n v="0.3202247191011236"/>
    <s v="Apr-2025"/>
    <s v="Q2-2025"/>
  </r>
  <r>
    <s v="TXN-102263"/>
    <x v="423"/>
    <x v="2"/>
    <s v="E-004"/>
    <x v="1"/>
    <s v="Women's Jeans"/>
    <s v="Member"/>
    <n v="2"/>
    <n v="36.94"/>
    <n v="9.8000000000000004E-2"/>
    <n v="19.02"/>
    <s v="No"/>
    <n v="66.64"/>
    <n v="28.6"/>
    <n v="0.42917166866746698"/>
    <s v="Jul-2024"/>
    <s v="Q3-2024"/>
  </r>
  <r>
    <s v="TXN-102264"/>
    <x v="466"/>
    <x v="2"/>
    <s v="E-010"/>
    <x v="1"/>
    <s v="Men's T-Shirt"/>
    <s v="Member"/>
    <n v="13"/>
    <n v="56.45"/>
    <n v="6.4000000000000001E-2"/>
    <n v="24.46"/>
    <s v="No"/>
    <n v="686.88"/>
    <n v="368.9"/>
    <n v="0.53706615420451898"/>
    <s v="Jun-2025"/>
    <s v="Q2-2025"/>
  </r>
  <r>
    <s v="TXN-102265"/>
    <x v="333"/>
    <x v="0"/>
    <s v="N-002"/>
    <x v="2"/>
    <s v="Power Bank"/>
    <s v="Non-Member"/>
    <n v="1"/>
    <n v="150.05000000000001"/>
    <n v="6.7000000000000004E-2"/>
    <n v="108.03"/>
    <s v="No"/>
    <n v="140"/>
    <n v="31.97"/>
    <n v="0.22835714285714284"/>
    <s v="Jun-2024"/>
    <s v="Q2-2024"/>
  </r>
  <r>
    <s v="TXN-102266"/>
    <x v="293"/>
    <x v="0"/>
    <s v="N-009"/>
    <x v="2"/>
    <s v="Wireless Earbuds"/>
    <s v="Non-Member"/>
    <n v="3"/>
    <n v="91.3"/>
    <n v="8.5999999999999993E-2"/>
    <n v="60.6"/>
    <s v="No"/>
    <n v="250.34"/>
    <n v="68.540000000000006"/>
    <n v="0.27378764879763523"/>
    <s v="Jun-2025"/>
    <s v="Q2-2025"/>
  </r>
  <r>
    <s v="TXN-102267"/>
    <x v="345"/>
    <x v="3"/>
    <s v="W-004"/>
    <x v="2"/>
    <s v="Smart Watch"/>
    <s v="Member"/>
    <n v="3"/>
    <n v="299.85000000000002"/>
    <n v="5.5E-2"/>
    <n v="196.67"/>
    <s v="No"/>
    <n v="850.07"/>
    <n v="260.06"/>
    <n v="0.30592774712670717"/>
    <s v="Jul-2025"/>
    <s v="Q3-2025"/>
  </r>
  <r>
    <s v="TXN-102268"/>
    <x v="534"/>
    <x v="0"/>
    <s v="N-012"/>
    <x v="2"/>
    <s v="Bluetooth Speaker"/>
    <s v="Member"/>
    <n v="3"/>
    <n v="277.49"/>
    <n v="0.112"/>
    <n v="205.84"/>
    <s v="No"/>
    <n v="739.23"/>
    <n v="121.71"/>
    <n v="0.16464429203360251"/>
    <s v="Jul-2024"/>
    <s v="Q3-2024"/>
  </r>
  <r>
    <s v="TXN-102269"/>
    <x v="603"/>
    <x v="2"/>
    <s v="E-007"/>
    <x v="2"/>
    <s v="Power Bank"/>
    <s v="Non-Member"/>
    <n v="1"/>
    <n v="261.05"/>
    <n v="0.126"/>
    <n v="200.18"/>
    <s v="No"/>
    <n v="228.16"/>
    <n v="27.98"/>
    <n v="0.12263323983169706"/>
    <s v="Feb-2025"/>
    <s v="Q1-2025"/>
  </r>
  <r>
    <s v="TXN-102270"/>
    <x v="329"/>
    <x v="0"/>
    <s v="N-001"/>
    <x v="4"/>
    <s v="Shampoo 300ml"/>
    <s v="Member"/>
    <n v="4"/>
    <n v="50.66"/>
    <n v="0.107"/>
    <n v="22.78"/>
    <s v="No"/>
    <n v="180.96"/>
    <n v="89.84"/>
    <n v="0.49646330680813439"/>
    <s v="Aug-2024"/>
    <s v="Q3-2024"/>
  </r>
  <r>
    <s v="TXN-102271"/>
    <x v="152"/>
    <x v="0"/>
    <s v="N-006"/>
    <x v="0"/>
    <s v="Organic Coffee 12oz"/>
    <s v="Member"/>
    <n v="4"/>
    <n v="15.09"/>
    <n v="5.8000000000000003E-2"/>
    <n v="10.199999999999999"/>
    <s v="Yes"/>
    <n v="56.86"/>
    <n v="16.059999999999999"/>
    <n v="0.28244811818501581"/>
    <s v="Oct-2025"/>
    <s v="Q4-2025"/>
  </r>
  <r>
    <s v="TXN-102272"/>
    <x v="170"/>
    <x v="0"/>
    <s v="N-004"/>
    <x v="0"/>
    <s v="Olive Oil 500ml"/>
    <s v="Member"/>
    <n v="1"/>
    <n v="13.39"/>
    <n v="0.12"/>
    <n v="8.7799999999999994"/>
    <s v="No"/>
    <n v="11.78"/>
    <n v="3"/>
    <n v="0.25466893039049238"/>
    <s v="Jun-2025"/>
    <s v="Q2-2025"/>
  </r>
  <r>
    <s v="TXN-102273"/>
    <x v="153"/>
    <x v="2"/>
    <s v="E-014"/>
    <x v="4"/>
    <s v="Face Moisturizer"/>
    <s v="Non-Member"/>
    <n v="8"/>
    <n v="57.94"/>
    <n v="8.2000000000000003E-2"/>
    <n v="25.27"/>
    <s v="No"/>
    <n v="425.51"/>
    <n v="223.35"/>
    <n v="0.5248995323259148"/>
    <s v="Mar-2025"/>
    <s v="Q1-2025"/>
  </r>
  <r>
    <s v="TXN-102274"/>
    <x v="632"/>
    <x v="1"/>
    <s v="S-007"/>
    <x v="1"/>
    <s v="Winter Jacket"/>
    <s v="Member"/>
    <n v="1"/>
    <n v="29.06"/>
    <n v="0.314"/>
    <n v="11.88"/>
    <s v="No"/>
    <n v="19.940000000000001"/>
    <n v="8.06"/>
    <n v="0.40421263791374124"/>
    <s v="May-2024"/>
    <s v="Q2-2024"/>
  </r>
  <r>
    <s v="TXN-102275"/>
    <x v="353"/>
    <x v="0"/>
    <s v="N-013"/>
    <x v="2"/>
    <s v="Power Bank"/>
    <s v="Member"/>
    <n v="2"/>
    <n v="183.13"/>
    <n v="0.17199999999999999"/>
    <n v="122.02"/>
    <s v="No"/>
    <n v="303.26"/>
    <n v="59.22"/>
    <n v="0.19527797929169691"/>
    <s v="Dec-2025"/>
    <s v="Q4-2025"/>
  </r>
  <r>
    <s v="TXN-102276"/>
    <x v="410"/>
    <x v="1"/>
    <s v="S-007"/>
    <x v="3"/>
    <s v="LED Desk Lamp"/>
    <s v="Member"/>
    <n v="6"/>
    <n v="56.92"/>
    <n v="0.216"/>
    <n v="26.38"/>
    <s v="Yes"/>
    <n v="267.75"/>
    <n v="109.47"/>
    <n v="0.40885154061624651"/>
    <s v="Nov-2025"/>
    <s v="Q4-2025"/>
  </r>
  <r>
    <s v="TXN-102277"/>
    <x v="395"/>
    <x v="1"/>
    <s v="S-014"/>
    <x v="0"/>
    <s v="Snack Box"/>
    <s v="Member"/>
    <n v="3"/>
    <n v="16.34"/>
    <n v="0.16700000000000001"/>
    <n v="10.23"/>
    <s v="No"/>
    <n v="40.83"/>
    <n v="10.14"/>
    <n v="0.24834680382072008"/>
    <s v="Jun-2025"/>
    <s v="Q2-2025"/>
  </r>
  <r>
    <s v="TXN-102278"/>
    <x v="413"/>
    <x v="3"/>
    <s v="W-005"/>
    <x v="1"/>
    <s v="Running Shoes"/>
    <s v="Member"/>
    <n v="6"/>
    <n v="23.06"/>
    <n v="5.1999999999999998E-2"/>
    <n v="10.11"/>
    <s v="No"/>
    <n v="131.16999999999999"/>
    <n v="70.510000000000005"/>
    <n v="0.53754669512845932"/>
    <s v="Jul-2025"/>
    <s v="Q3-2025"/>
  </r>
  <r>
    <s v="TXN-102279"/>
    <x v="606"/>
    <x v="2"/>
    <s v="E-003"/>
    <x v="3"/>
    <s v="Bath Towel Set"/>
    <s v="Member"/>
    <n v="1"/>
    <n v="85.25"/>
    <n v="7.3999999999999996E-2"/>
    <n v="30.39"/>
    <s v="No"/>
    <n v="78.94"/>
    <n v="48.55"/>
    <n v="0.61502406891309858"/>
    <s v="Jan-2025"/>
    <s v="Q1-2025"/>
  </r>
  <r>
    <s v="TXN-102280"/>
    <x v="71"/>
    <x v="0"/>
    <s v="N-013"/>
    <x v="0"/>
    <s v="Snack Box"/>
    <s v="Member"/>
    <n v="1"/>
    <n v="13.83"/>
    <n v="0.123"/>
    <n v="8.43"/>
    <s v="Yes"/>
    <n v="12.13"/>
    <n v="3.7"/>
    <n v="0.30502885408079145"/>
    <m/>
    <m/>
  </r>
  <r>
    <s v="TXN-102281"/>
    <x v="13"/>
    <x v="0"/>
    <s v="N-009"/>
    <x v="0"/>
    <s v="Organic Coffee 12oz"/>
    <s v="Non-Member"/>
    <n v="1"/>
    <n v="19.420000000000002"/>
    <n v="0"/>
    <n v="11.92"/>
    <s v="No"/>
    <n v="19.420000000000002"/>
    <n v="7.5"/>
    <n v="0.38619979402677651"/>
    <s v="May-2025"/>
    <s v="Q2-2025"/>
  </r>
  <r>
    <s v="TXN-102282"/>
    <x v="159"/>
    <x v="0"/>
    <s v="N-004"/>
    <x v="4"/>
    <s v="Face Moisturizer"/>
    <s v="Member"/>
    <n v="4"/>
    <n v="35.049999999999997"/>
    <n v="4.9000000000000002E-2"/>
    <n v="11.58"/>
    <s v="No"/>
    <n v="133.33000000000001"/>
    <n v="87.01"/>
    <n v="0.65259131478286958"/>
    <s v="Jul-2025"/>
    <s v="Q3-2025"/>
  </r>
  <r>
    <s v="TXN-102283"/>
    <x v="395"/>
    <x v="0"/>
    <s v="N-014"/>
    <x v="4"/>
    <s v="Face Moisturizer"/>
    <s v="Member"/>
    <n v="2"/>
    <n v="28.09"/>
    <n v="2.5000000000000001E-2"/>
    <n v="11.31"/>
    <s v="Yes"/>
    <n v="54.78"/>
    <n v="32.159999999999997"/>
    <n v="0.58707557502738217"/>
    <s v="Jun-2025"/>
    <s v="Q2-2025"/>
  </r>
  <r>
    <s v="TXN-102284"/>
    <x v="495"/>
    <x v="1"/>
    <s v="S-002"/>
    <x v="4"/>
    <s v="Shampoo 300ml"/>
    <s v="Member"/>
    <n v="8"/>
    <n v="21.21"/>
    <n v="0.29399999999999998"/>
    <n v="7.45"/>
    <s v="No"/>
    <n v="119.79"/>
    <n v="60.19"/>
    <n v="0.50246264295851073"/>
    <s v="Sep-2024"/>
    <s v="Q3-2024"/>
  </r>
  <r>
    <s v="TXN-102285"/>
    <x v="293"/>
    <x v="3"/>
    <s v="W-009"/>
    <x v="3"/>
    <s v="Bath Towel Set"/>
    <s v="Non-Member"/>
    <n v="5"/>
    <n v="55.76"/>
    <n v="8.7999999999999995E-2"/>
    <n v="23.58"/>
    <s v="No"/>
    <n v="254.27"/>
    <n v="136.37"/>
    <n v="0.53631966020372046"/>
    <s v="Jun-2025"/>
    <s v="Q2-2025"/>
  </r>
  <r>
    <s v="TXN-102286"/>
    <x v="625"/>
    <x v="3"/>
    <s v="W-013"/>
    <x v="3"/>
    <s v="Ceramic Mug Set"/>
    <s v="Non-Member"/>
    <n v="1"/>
    <n v="59.69"/>
    <n v="0.111"/>
    <n v="29.7"/>
    <s v="No"/>
    <n v="53.06"/>
    <n v="23.36"/>
    <n v="0.44025631360723705"/>
    <s v="May-2025"/>
    <s v="Q2-2025"/>
  </r>
  <r>
    <s v="TXN-102287"/>
    <x v="415"/>
    <x v="2"/>
    <s v="E-012"/>
    <x v="4"/>
    <s v="Face Moisturizer"/>
    <s v="Member"/>
    <n v="9"/>
    <n v="20.59"/>
    <n v="2.9000000000000001E-2"/>
    <n v="8.9499999999999993"/>
    <s v="No"/>
    <n v="179.94"/>
    <n v="99.39"/>
    <n v="0.55235078359453149"/>
    <s v="Aug-2025"/>
    <s v="Q3-2025"/>
  </r>
  <r>
    <s v="TXN-102288"/>
    <x v="22"/>
    <x v="3"/>
    <s v="W-013"/>
    <x v="2"/>
    <s v="Smart Watch"/>
    <s v="Non-Member"/>
    <n v="4"/>
    <n v="262.27999999999997"/>
    <n v="0.14699999999999999"/>
    <n v="206.39"/>
    <s v="No"/>
    <n v="894.9"/>
    <n v="69.34"/>
    <n v="7.7483517711476144E-2"/>
    <s v="Nov-2024"/>
    <s v="Q4-2024"/>
  </r>
  <r>
    <s v="TXN-102289"/>
    <x v="111"/>
    <x v="1"/>
    <s v="S-007"/>
    <x v="2"/>
    <s v="Wireless Earbuds"/>
    <s v="Member"/>
    <n v="6"/>
    <n v="202.41"/>
    <n v="0.30299999999999999"/>
    <n v="150.22"/>
    <s v="No"/>
    <n v="846.48"/>
    <n v="-54.84"/>
    <n v="-6.4785937056988943E-2"/>
    <s v="Jan-2025"/>
    <s v="Q1-2025"/>
  </r>
  <r>
    <s v="TXN-102290"/>
    <x v="197"/>
    <x v="0"/>
    <s v="N-011"/>
    <x v="1"/>
    <s v="Men's T-Shirt"/>
    <s v="Member"/>
    <n v="2"/>
    <n v="78.599999999999994"/>
    <n v="7.5999999999999998E-2"/>
    <n v="32"/>
    <s v="No"/>
    <n v="145.25"/>
    <n v="81.25"/>
    <n v="0.55938037865748713"/>
    <s v="Mar-2025"/>
    <s v="Q1-2025"/>
  </r>
  <r>
    <s v="TXN-102291"/>
    <x v="173"/>
    <x v="0"/>
    <s v="N-013"/>
    <x v="1"/>
    <s v="Casual Dress"/>
    <s v="Non-Member"/>
    <n v="8"/>
    <n v="16.66"/>
    <n v="6.0999999999999999E-2"/>
    <n v="9.15"/>
    <s v="No"/>
    <n v="125.15"/>
    <n v="51.95"/>
    <n v="0.41510187774670398"/>
    <s v="Nov-2024"/>
    <s v="Q4-2024"/>
  </r>
  <r>
    <s v="TXN-102292"/>
    <x v="372"/>
    <x v="1"/>
    <s v="S-007"/>
    <x v="0"/>
    <s v="Sparkling Water 12pk"/>
    <s v="Non-Member"/>
    <n v="7"/>
    <n v="16.77"/>
    <n v="0.154"/>
    <n v="11.15"/>
    <s v="Yes"/>
    <n v="99.31"/>
    <n v="21.26"/>
    <n v="0.21407713221226463"/>
    <s v="Nov-2025"/>
    <s v="Q4-2025"/>
  </r>
  <r>
    <s v="TXN-102293"/>
    <x v="591"/>
    <x v="3"/>
    <s v="W-014"/>
    <x v="0"/>
    <s v="Olive Oil 500ml"/>
    <s v="Non-Member"/>
    <n v="6"/>
    <n v="21.27"/>
    <n v="0.13700000000000001"/>
    <n v="9.0399999999999991"/>
    <s v="No"/>
    <n v="110.14"/>
    <n v="55.9"/>
    <n v="0.50753586344652257"/>
    <s v="Jul-2025"/>
    <s v="Q3-2025"/>
  </r>
  <r>
    <s v="TXN-102294"/>
    <x v="537"/>
    <x v="3"/>
    <s v="W-002"/>
    <x v="4"/>
    <s v="Lipstick"/>
    <s v="Non-Member"/>
    <n v="2"/>
    <n v="15.55"/>
    <n v="5.6000000000000001E-2"/>
    <n v="6.49"/>
    <s v="No"/>
    <n v="29.36"/>
    <n v="16.38"/>
    <n v="0.55790190735694822"/>
    <s v="Feb-2025"/>
    <s v="Q1-2025"/>
  </r>
  <r>
    <s v="TXN-102295"/>
    <x v="127"/>
    <x v="1"/>
    <s v="S-003"/>
    <x v="1"/>
    <s v="Men's T-Shirt"/>
    <s v="Non-Member"/>
    <n v="3"/>
    <n v="45.91"/>
    <n v="7.8E-2"/>
    <n v="23.68"/>
    <s v="Yes"/>
    <n v="126.99"/>
    <n v="55.95"/>
    <n v="0.44058587290337825"/>
    <s v="Jun-2024"/>
    <s v="Q2-2024"/>
  </r>
  <r>
    <s v="TXN-102296"/>
    <x v="591"/>
    <x v="1"/>
    <s v="S-003"/>
    <x v="4"/>
    <s v="Face Moisturizer"/>
    <s v="Non-Member"/>
    <n v="2"/>
    <n v="17.62"/>
    <n v="0.24099999999999999"/>
    <n v="7.35"/>
    <s v="No"/>
    <n v="26.75"/>
    <n v="12.05"/>
    <n v="0.45046728971962618"/>
    <s v="Jul-2025"/>
    <s v="Q3-2025"/>
  </r>
  <r>
    <s v="TXN-102297"/>
    <x v="87"/>
    <x v="2"/>
    <s v="E-013"/>
    <x v="2"/>
    <s v="Laptop Stand"/>
    <s v="Non-Member"/>
    <n v="6"/>
    <n v="136.16"/>
    <n v="1.4E-2"/>
    <n v="99.94"/>
    <s v="No"/>
    <n v="805.52"/>
    <n v="205.88"/>
    <n v="0.25558645347104975"/>
    <s v="Jul-2024"/>
    <s v="Q3-2024"/>
  </r>
  <r>
    <s v="TXN-102298"/>
    <x v="633"/>
    <x v="3"/>
    <s v="W-010"/>
    <x v="0"/>
    <s v="Sparkling Water 12pk"/>
    <s v="Member"/>
    <n v="9"/>
    <n v="14"/>
    <n v="9.0999999999999998E-2"/>
    <n v="8.18"/>
    <s v="No"/>
    <n v="114.53"/>
    <n v="40.909999999999997"/>
    <n v="0.35719898716493492"/>
    <s v="Jan-2025"/>
    <s v="Q1-2025"/>
  </r>
  <r>
    <s v="TXN-102299"/>
    <x v="78"/>
    <x v="3"/>
    <s v="W-015"/>
    <x v="2"/>
    <s v="Laptop Stand"/>
    <s v="Non-Member"/>
    <n v="1"/>
    <n v="72.83"/>
    <n v="3.4000000000000002E-2"/>
    <n v="49.7"/>
    <s v="No"/>
    <n v="70.349999999999994"/>
    <n v="20.65"/>
    <n v="0.29353233830845771"/>
    <s v="Oct-2025"/>
    <s v="Q4-2025"/>
  </r>
  <r>
    <s v="TXN-102300"/>
    <x v="384"/>
    <x v="1"/>
    <s v="S-009"/>
    <x v="0"/>
    <s v="Olive Oil 500ml"/>
    <s v="Member"/>
    <n v="3"/>
    <n v="17.739999999999998"/>
    <n v="0.22600000000000001"/>
    <n v="11.36"/>
    <s v="Yes"/>
    <n v="41.19"/>
    <n v="7.11"/>
    <n v="0.17261471230881284"/>
    <s v="Aug-2024"/>
    <s v="Q3-2024"/>
  </r>
  <r>
    <s v="TXN-102301"/>
    <x v="255"/>
    <x v="1"/>
    <s v="S-015"/>
    <x v="4"/>
    <s v="Shampoo 300ml"/>
    <s v="Member"/>
    <n v="8"/>
    <n v="42.18"/>
    <n v="0.26"/>
    <n v="16.2"/>
    <s v="No"/>
    <n v="249.71"/>
    <n v="120.11"/>
    <n v="0.48099795763085179"/>
    <s v="Sep-2024"/>
    <s v="Q3-2024"/>
  </r>
  <r>
    <s v="TXN-102302"/>
    <x v="413"/>
    <x v="2"/>
    <s v="E-014"/>
    <x v="2"/>
    <s v="Smart Watch"/>
    <s v="Member"/>
    <n v="1"/>
    <n v="289.01"/>
    <n v="0.105"/>
    <n v="226.32"/>
    <s v="No"/>
    <n v="258.66000000000003"/>
    <n v="32.340000000000003"/>
    <n v="0.12502899559266992"/>
    <s v="Jul-2025"/>
    <s v="Q3-2025"/>
  </r>
  <r>
    <s v="TXN-102303"/>
    <x v="352"/>
    <x v="1"/>
    <s v="S-015"/>
    <x v="0"/>
    <s v="Sparkling Water 12pk"/>
    <s v="Non-Member"/>
    <n v="5"/>
    <n v="12.55"/>
    <n v="0.221"/>
    <n v="6.96"/>
    <s v="No"/>
    <n v="48.88"/>
    <n v="14.08"/>
    <n v="0.28805237315875615"/>
    <s v="May-2025"/>
    <s v="Q2-2025"/>
  </r>
  <r>
    <s v="TXN-102304"/>
    <x v="554"/>
    <x v="1"/>
    <s v="S-007"/>
    <x v="3"/>
    <s v="LED Desk Lamp"/>
    <s v="Member"/>
    <n v="4"/>
    <n v="21.73"/>
    <n v="8.5000000000000006E-2"/>
    <n v="9.76"/>
    <s v="No"/>
    <n v="79.53"/>
    <n v="40.49"/>
    <n v="0.50911605683389916"/>
    <s v="Dec-2025"/>
    <s v="Q4-2025"/>
  </r>
  <r>
    <s v="TXN-102305"/>
    <x v="581"/>
    <x v="3"/>
    <s v="W-010"/>
    <x v="1"/>
    <s v="Running Shoes"/>
    <s v="Non-Member"/>
    <n v="5"/>
    <n v="111.96"/>
    <n v="4.5999999999999999E-2"/>
    <n v="48.42"/>
    <s v="No"/>
    <n v="534.04999999999995"/>
    <n v="291.95"/>
    <n v="0.5466716599569329"/>
    <s v="Nov-2025"/>
    <s v="Q4-2025"/>
  </r>
  <r>
    <s v="TXN-102306"/>
    <x v="481"/>
    <x v="3"/>
    <s v="W-002"/>
    <x v="0"/>
    <s v="Snack Box"/>
    <s v="Member"/>
    <n v="2"/>
    <n v="19.86"/>
    <n v="0.02"/>
    <n v="13.33"/>
    <s v="Unknown"/>
    <n v="38.93"/>
    <n v="12.27"/>
    <n v="0.31518109427176982"/>
    <s v="Apr-2025"/>
    <s v="Q2-2025"/>
  </r>
  <r>
    <s v="TXN-102307"/>
    <x v="330"/>
    <x v="2"/>
    <s v="E-015"/>
    <x v="0"/>
    <s v="Olive Oil 500ml"/>
    <s v="Member"/>
    <n v="1"/>
    <n v="21.55"/>
    <n v="9.2999999999999999E-2"/>
    <n v="14.36"/>
    <s v="No"/>
    <n v="19.55"/>
    <n v="5.19"/>
    <n v="0.26547314578005116"/>
    <s v="Jun-2024"/>
    <s v="Q2-2024"/>
  </r>
  <r>
    <s v="TXN-102308"/>
    <x v="634"/>
    <x v="1"/>
    <s v="S-004"/>
    <x v="3"/>
    <s v="LED Desk Lamp"/>
    <s v="Non-Member"/>
    <n v="1"/>
    <n v="77.98"/>
    <n v="0.28100000000000003"/>
    <n v="30.47"/>
    <s v="No"/>
    <n v="56.07"/>
    <n v="25.6"/>
    <n v="0.45657214196540041"/>
    <s v="May-2024"/>
    <s v="Q2-2024"/>
  </r>
  <r>
    <s v="TXN-102309"/>
    <x v="401"/>
    <x v="0"/>
    <s v="N-014"/>
    <x v="4"/>
    <s v="Sunscreen SPF50"/>
    <s v="Non-Member"/>
    <n v="3"/>
    <n v="47.12"/>
    <n v="0.13400000000000001"/>
    <n v="14.14"/>
    <s v="Yes"/>
    <n v="122.42"/>
    <n v="80"/>
    <n v="0.65348799215814413"/>
    <s v="Sep-2025"/>
    <s v="Q3-2025"/>
  </r>
  <r>
    <s v="TXN-102310"/>
    <x v="29"/>
    <x v="3"/>
    <s v="W-010"/>
    <x v="1"/>
    <s v="Running Shoes"/>
    <s v="Non-Member"/>
    <n v="1"/>
    <n v="21.57"/>
    <n v="9.6000000000000002E-2"/>
    <n v="8.81"/>
    <s v="No"/>
    <n v="19.5"/>
    <n v="10.69"/>
    <n v="0.54820512820512823"/>
    <s v="Oct-2024"/>
    <s v="Q4-2024"/>
  </r>
  <r>
    <s v="TXN-102311"/>
    <x v="605"/>
    <x v="3"/>
    <s v="W-009"/>
    <x v="2"/>
    <s v="Bluetooth Speaker"/>
    <s v="Member"/>
    <n v="10"/>
    <n v="208.79"/>
    <n v="0"/>
    <n v="161.22"/>
    <s v="No"/>
    <n v="2087.9"/>
    <n v="475.7"/>
    <n v="0.22783658221179173"/>
    <s v="Apr-2025"/>
    <s v="Q2-2025"/>
  </r>
  <r>
    <s v="TXN-102312"/>
    <x v="446"/>
    <x v="0"/>
    <s v="N-001"/>
    <x v="4"/>
    <s v="Sunscreen SPF50"/>
    <s v="Member"/>
    <n v="3"/>
    <n v="35.450000000000003"/>
    <n v="0.13900000000000001"/>
    <n v="13.89"/>
    <s v="No"/>
    <n v="91.57"/>
    <n v="49.9"/>
    <n v="0.54493829856940046"/>
    <s v="Apr-2025"/>
    <s v="Q2-2025"/>
  </r>
  <r>
    <s v="TXN-102313"/>
    <x v="361"/>
    <x v="2"/>
    <s v="E-011"/>
    <x v="0"/>
    <s v="Olive Oil 500ml"/>
    <s v="Member"/>
    <n v="3"/>
    <n v="4.2"/>
    <n v="2.5000000000000001E-2"/>
    <n v="2.57"/>
    <s v="No"/>
    <n v="12.29"/>
    <n v="4.58"/>
    <n v="0.37266069975589916"/>
    <s v="May-2024"/>
    <s v="Q2-2024"/>
  </r>
  <r>
    <s v="TXN-102314"/>
    <x v="446"/>
    <x v="1"/>
    <s v="S-014"/>
    <x v="3"/>
    <s v="Bath Towel Set"/>
    <s v="Member"/>
    <n v="1"/>
    <n v="61.37"/>
    <n v="0.216"/>
    <n v="27.25"/>
    <s v="No"/>
    <n v="48.11"/>
    <n v="20.86"/>
    <n v="0.43358969029307837"/>
    <s v="Apr-2025"/>
    <s v="Q2-2025"/>
  </r>
  <r>
    <s v="TXN-102315"/>
    <x v="206"/>
    <x v="2"/>
    <s v="E-004"/>
    <x v="0"/>
    <s v="Olive Oil 500ml"/>
    <s v="Member"/>
    <n v="1"/>
    <n v="3.37"/>
    <n v="7.4999999999999997E-2"/>
    <n v="2.1"/>
    <s v="No"/>
    <n v="3.12"/>
    <n v="1.02"/>
    <n v="0.32692307692307693"/>
    <s v="Jun-2025"/>
    <s v="Q2-2025"/>
  </r>
  <r>
    <s v="TXN-102316"/>
    <x v="442"/>
    <x v="2"/>
    <s v="E-007"/>
    <x v="2"/>
    <s v="Laptop Stand"/>
    <s v="Non-Member"/>
    <n v="6"/>
    <n v="268.49"/>
    <n v="6.5000000000000002E-2"/>
    <n v="203.76"/>
    <s v="No"/>
    <n v="1506.23"/>
    <n v="283.67"/>
    <n v="0.18833113136771942"/>
    <s v="Jan-2025"/>
    <s v="Q1-2025"/>
  </r>
  <r>
    <s v="TXN-102317"/>
    <x v="42"/>
    <x v="3"/>
    <s v="W-011"/>
    <x v="2"/>
    <s v="Wireless Earbuds"/>
    <s v="Member"/>
    <n v="8"/>
    <n v="119.75"/>
    <n v="0.13900000000000001"/>
    <n v="87.82"/>
    <s v="No"/>
    <n v="824.84"/>
    <n v="122.28"/>
    <n v="0.14824693273847048"/>
    <s v="Jan-2025"/>
    <s v="Q1-2025"/>
  </r>
  <r>
    <s v="TXN-102318"/>
    <x v="40"/>
    <x v="3"/>
    <s v="W-012"/>
    <x v="0"/>
    <s v="Granola Pack"/>
    <s v="Non-Member"/>
    <n v="8"/>
    <n v="23.3"/>
    <n v="0.04"/>
    <n v="16.04"/>
    <s v="Yes"/>
    <n v="178.94"/>
    <n v="50.62"/>
    <n v="0.28288811892254384"/>
    <s v="May-2025"/>
    <s v="Q2-2025"/>
  </r>
  <r>
    <s v="TXN-102319"/>
    <x v="500"/>
    <x v="0"/>
    <s v="N-013"/>
    <x v="0"/>
    <s v="Organic Coffee 12oz"/>
    <s v="Unknown"/>
    <n v="1"/>
    <n v="11.74"/>
    <n v="8.4000000000000005E-2"/>
    <n v="9.11"/>
    <s v="Yes"/>
    <n v="10.75"/>
    <n v="1.64"/>
    <n v="0.1525581395348837"/>
    <s v="Jul-2025"/>
    <s v="Q3-2025"/>
  </r>
  <r>
    <s v="TXN-102320"/>
    <x v="458"/>
    <x v="0"/>
    <s v="N-004"/>
    <x v="2"/>
    <s v="Laptop Stand"/>
    <s v="Member"/>
    <n v="6"/>
    <n v="282.74"/>
    <n v="9.6000000000000002E-2"/>
    <n v="224.25"/>
    <s v="No"/>
    <n v="1533.58"/>
    <n v="188.08"/>
    <n v="0.12264114033829342"/>
    <s v="Nov-2025"/>
    <s v="Q4-2025"/>
  </r>
  <r>
    <s v="TXN-102321"/>
    <x v="570"/>
    <x v="1"/>
    <s v="S-004"/>
    <x v="1"/>
    <s v="Running Shoes"/>
    <s v="Member"/>
    <n v="1"/>
    <n v="26.41"/>
    <n v="0.28999999999999998"/>
    <n v="12.72"/>
    <s v="No"/>
    <n v="18.75"/>
    <n v="6.03"/>
    <n v="0.3216"/>
    <s v="Sep-2025"/>
    <s v="Q3-2025"/>
  </r>
  <r>
    <s v="TXN-102322"/>
    <x v="614"/>
    <x v="0"/>
    <s v="N-004"/>
    <x v="4"/>
    <s v="Shampoo 300ml"/>
    <s v="Member"/>
    <n v="5"/>
    <n v="12.09"/>
    <n v="6.3E-2"/>
    <n v="3.92"/>
    <s v="No"/>
    <n v="56.64"/>
    <n v="37.04"/>
    <n v="0.653954802259887"/>
    <s v="Nov-2024"/>
    <s v="Q4-2024"/>
  </r>
  <r>
    <s v="TXN-102323"/>
    <x v="332"/>
    <x v="1"/>
    <s v="S-013"/>
    <x v="1"/>
    <s v="Casual Dress"/>
    <s v="Member"/>
    <n v="7"/>
    <n v="117.85"/>
    <n v="8.6999999999999994E-2"/>
    <n v="52.76"/>
    <s v="No"/>
    <n v="753.18"/>
    <n v="383.86"/>
    <n v="0.50965240712711446"/>
    <s v="Feb-2025"/>
    <s v="Q1-2025"/>
  </r>
  <r>
    <s v="TXN-102324"/>
    <x v="118"/>
    <x v="2"/>
    <s v="E-007"/>
    <x v="2"/>
    <s v="Wireless Earbuds"/>
    <s v="Member"/>
    <n v="2"/>
    <n v="148.06"/>
    <n v="0.14299999999999999"/>
    <n v="116.04"/>
    <s v="Unknown"/>
    <n v="253.77"/>
    <n v="21.69"/>
    <n v="8.5471095874216807E-2"/>
    <s v="Sep-2025"/>
    <s v="Q3-2025"/>
  </r>
  <r>
    <s v="TXN-102325"/>
    <x v="441"/>
    <x v="2"/>
    <s v="E-005"/>
    <x v="3"/>
    <s v="Ceramic Mug Set"/>
    <s v="Member"/>
    <n v="7"/>
    <n v="35.840000000000003"/>
    <n v="0.121"/>
    <n v="13.3"/>
    <s v="No"/>
    <n v="220.52"/>
    <n v="127.42"/>
    <n v="0.57781607110466171"/>
    <s v="Nov-2024"/>
    <s v="Q4-2024"/>
  </r>
  <r>
    <s v="TXN-102326"/>
    <x v="527"/>
    <x v="0"/>
    <s v="N-014"/>
    <x v="2"/>
    <s v="Smart Watch"/>
    <s v="Member"/>
    <n v="5"/>
    <n v="103.31"/>
    <n v="0.17399999999999999"/>
    <n v="67.97"/>
    <s v="No"/>
    <n v="426.67"/>
    <n v="86.82"/>
    <n v="0.2034827852907399"/>
    <s v="Feb-2025"/>
    <s v="Q1-2025"/>
  </r>
  <r>
    <s v="TXN-102327"/>
    <x v="141"/>
    <x v="2"/>
    <s v="E-014"/>
    <x v="2"/>
    <s v="Laptop Stand"/>
    <s v="Non-Member"/>
    <n v="8"/>
    <n v="280.11"/>
    <n v="5.8000000000000003E-2"/>
    <n v="220.1"/>
    <s v="No"/>
    <n v="2110.91"/>
    <n v="350.11"/>
    <n v="0.1658573790450564"/>
    <s v="Nov-2025"/>
    <s v="Q4-2025"/>
  </r>
  <r>
    <s v="TXN-102328"/>
    <x v="394"/>
    <x v="3"/>
    <s v="W-011"/>
    <x v="3"/>
    <s v="Ceramic Mug Set"/>
    <s v="Non-Member"/>
    <n v="8"/>
    <n v="16.010000000000002"/>
    <n v="0.159"/>
    <n v="7.61"/>
    <s v="No"/>
    <n v="107.72"/>
    <n v="46.84"/>
    <n v="0.43483104344597107"/>
    <s v="Sep-2025"/>
    <s v="Q3-2025"/>
  </r>
  <r>
    <s v="TXN-102329"/>
    <x v="403"/>
    <x v="3"/>
    <s v="W-015"/>
    <x v="4"/>
    <s v="Perfume 50ml"/>
    <s v="Member"/>
    <n v="1"/>
    <n v="51.02"/>
    <n v="0.19800000000000001"/>
    <n v="16.09"/>
    <s v="No"/>
    <n v="40.92"/>
    <n v="24.83"/>
    <n v="0.60679374389051799"/>
    <s v="Jan-2025"/>
    <s v="Q1-2025"/>
  </r>
  <r>
    <s v="TXN-102330"/>
    <x v="635"/>
    <x v="3"/>
    <s v="W-003"/>
    <x v="3"/>
    <s v="LED Desk Lamp"/>
    <s v="Non-Member"/>
    <n v="3"/>
    <n v="68.760000000000005"/>
    <n v="7.8E-2"/>
    <n v="29.13"/>
    <s v="No"/>
    <n v="190.19"/>
    <n v="102.8"/>
    <n v="0.54051211945948785"/>
    <s v="Jul-2024"/>
    <s v="Q3-2024"/>
  </r>
  <r>
    <s v="TXN-102331"/>
    <x v="207"/>
    <x v="3"/>
    <s v="W-004"/>
    <x v="0"/>
    <s v="Snack Box"/>
    <s v="Non-Member"/>
    <n v="16"/>
    <n v="14.87"/>
    <n v="0.115"/>
    <n v="10.130000000000001"/>
    <s v="No"/>
    <n v="210.56"/>
    <n v="48.48"/>
    <n v="0.23024316109422491"/>
    <s v="Nov-2025"/>
    <s v="Q4-2025"/>
  </r>
  <r>
    <s v="TXN-102332"/>
    <x v="486"/>
    <x v="1"/>
    <s v="S-009"/>
    <x v="0"/>
    <s v="Olive Oil 500ml"/>
    <s v="Non-Member"/>
    <n v="3"/>
    <n v="11.99"/>
    <n v="0.32"/>
    <n v="7.2"/>
    <s v="No"/>
    <n v="24.46"/>
    <n v="2.86"/>
    <n v="0.1169255928045789"/>
    <s v="Feb-2025"/>
    <s v="Q1-2025"/>
  </r>
  <r>
    <s v="TXN-102333"/>
    <x v="482"/>
    <x v="3"/>
    <s v="W-012"/>
    <x v="2"/>
    <s v="Power Bank"/>
    <s v="Non-Member"/>
    <n v="5"/>
    <n v="200.08"/>
    <n v="0.10100000000000001"/>
    <n v="142.13999999999999"/>
    <s v="No"/>
    <n v="899.36"/>
    <n v="188.66"/>
    <n v="0.20977139299057107"/>
    <s v="Nov-2025"/>
    <s v="Q4-2025"/>
  </r>
  <r>
    <s v="TXN-102334"/>
    <x v="473"/>
    <x v="0"/>
    <s v="N-008"/>
    <x v="3"/>
    <s v="Throw Pillow"/>
    <s v="Member"/>
    <n v="14"/>
    <n v="85.06"/>
    <n v="0.13100000000000001"/>
    <n v="32.78"/>
    <s v="No"/>
    <n v="1034.8399999999999"/>
    <n v="575.91999999999996"/>
    <n v="0.55653047814154843"/>
    <s v="Nov-2024"/>
    <s v="Q4-2024"/>
  </r>
  <r>
    <s v="TXN-102335"/>
    <x v="95"/>
    <x v="1"/>
    <s v="S-014"/>
    <x v="0"/>
    <s v="Olive Oil 500ml"/>
    <s v="Member"/>
    <n v="6"/>
    <n v="19.82"/>
    <n v="0.29299999999999998"/>
    <n v="12.02"/>
    <s v="No"/>
    <n v="84.08"/>
    <n v="11.96"/>
    <n v="0.1422454804947669"/>
    <s v="Oct-2024"/>
    <s v="Q4-2024"/>
  </r>
  <r>
    <s v="TXN-102336"/>
    <x v="367"/>
    <x v="1"/>
    <s v="S-003"/>
    <x v="1"/>
    <s v="Winter Jacket"/>
    <s v="Non-Member"/>
    <n v="2"/>
    <n v="49.43"/>
    <n v="0.23799999999999999"/>
    <n v="20.95"/>
    <s v="No"/>
    <n v="75.33"/>
    <n v="33.43"/>
    <n v="0.44378069826098498"/>
    <s v="Jun-2024"/>
    <s v="Q2-2024"/>
  </r>
  <r>
    <s v="TXN-102337"/>
    <x v="394"/>
    <x v="2"/>
    <s v="E-001"/>
    <x v="0"/>
    <s v="Sparkling Water 12pk"/>
    <s v="Non-Member"/>
    <n v="1"/>
    <n v="24.76"/>
    <n v="0.104"/>
    <n v="17.100000000000001"/>
    <s v="No"/>
    <n v="22.18"/>
    <n v="5.08"/>
    <n v="0.22903516681695221"/>
    <s v="Sep-2025"/>
    <s v="Q3-2025"/>
  </r>
  <r>
    <s v="TXN-102338"/>
    <x v="221"/>
    <x v="3"/>
    <s v="W-010"/>
    <x v="2"/>
    <s v="Bluetooth Speaker"/>
    <s v="Member"/>
    <n v="9"/>
    <n v="168.78"/>
    <n v="0.13100000000000001"/>
    <n v="129.19999999999999"/>
    <s v="No"/>
    <n v="1320.03"/>
    <n v="157.22999999999999"/>
    <n v="0.11911092929706142"/>
    <s v="Jul-2024"/>
    <s v="Q3-2024"/>
  </r>
  <r>
    <s v="TXN-102339"/>
    <x v="327"/>
    <x v="1"/>
    <s v="S-006"/>
    <x v="3"/>
    <s v="Bath Towel Set"/>
    <s v="Non-Member"/>
    <n v="4"/>
    <n v="70.400000000000006"/>
    <n v="0.30299999999999999"/>
    <n v="34.72"/>
    <s v="No"/>
    <n v="196.28"/>
    <n v="57.4"/>
    <n v="0.29243937232524964"/>
    <s v="Sep-2025"/>
    <s v="Q3-2025"/>
  </r>
  <r>
    <s v="TXN-102340"/>
    <x v="332"/>
    <x v="2"/>
    <s v="E-004"/>
    <x v="3"/>
    <s v="Storage Bin"/>
    <s v="Non-Member"/>
    <n v="4"/>
    <n v="53.35"/>
    <n v="7.0000000000000007E-2"/>
    <n v="24.94"/>
    <s v="No"/>
    <n v="198.46"/>
    <n v="98.7"/>
    <n v="0.49732943666229973"/>
    <s v="Feb-2025"/>
    <s v="Q1-2025"/>
  </r>
  <r>
    <s v="TXN-102341"/>
    <x v="550"/>
    <x v="1"/>
    <s v="S-003"/>
    <x v="4"/>
    <s v="Face Moisturizer"/>
    <s v="Non-Member"/>
    <n v="3"/>
    <n v="49.52"/>
    <n v="0.28000000000000003"/>
    <n v="21.92"/>
    <s v="Yes"/>
    <n v="106.96"/>
    <n v="41.2"/>
    <n v="0.38519072550486166"/>
    <s v="Dec-2024"/>
    <s v="Q4-2024"/>
  </r>
  <r>
    <s v="TXN-102342"/>
    <x v="451"/>
    <x v="1"/>
    <s v="S-011"/>
    <x v="4"/>
    <s v="Sunscreen SPF50"/>
    <s v="Non-Member"/>
    <n v="2"/>
    <n v="58.7"/>
    <n v="6.8000000000000005E-2"/>
    <n v="22.88"/>
    <s v="No"/>
    <n v="109.42"/>
    <n v="63.66"/>
    <n v="0.58179491866203614"/>
    <s v="Oct-2025"/>
    <s v="Q4-2025"/>
  </r>
  <r>
    <s v="TXN-102343"/>
    <x v="570"/>
    <x v="2"/>
    <s v="E-011"/>
    <x v="2"/>
    <s v="Power Bank"/>
    <s v="Member"/>
    <n v="1"/>
    <n v="117.87"/>
    <n v="3.4000000000000002E-2"/>
    <n v="89.62"/>
    <s v="No"/>
    <n v="113.86"/>
    <n v="24.24"/>
    <n v="0.21289302652380115"/>
    <s v="Sep-2025"/>
    <s v="Q3-2025"/>
  </r>
  <r>
    <s v="TXN-102344"/>
    <x v="65"/>
    <x v="0"/>
    <s v="Unknown"/>
    <x v="2"/>
    <s v="Smart Watch"/>
    <s v="Member"/>
    <n v="20"/>
    <n v="149.26"/>
    <n v="0.15"/>
    <n v="109.24"/>
    <s v="No"/>
    <n v="2537.42"/>
    <n v="352.62"/>
    <n v="0.13896792805290412"/>
    <s v="Jun-2025"/>
    <s v="Q2-2025"/>
  </r>
  <r>
    <s v="TXN-102345"/>
    <x v="205"/>
    <x v="0"/>
    <s v="N-012"/>
    <x v="0"/>
    <s v="Organic Coffee 12oz"/>
    <s v="Non-Member"/>
    <n v="3"/>
    <n v="10.85"/>
    <n v="9.4E-2"/>
    <n v="6.26"/>
    <s v="No"/>
    <n v="29.49"/>
    <n v="10.71"/>
    <n v="0.36317395727365215"/>
    <s v="Feb-2025"/>
    <s v="Q1-2025"/>
  </r>
  <r>
    <s v="TXN-102346"/>
    <x v="45"/>
    <x v="3"/>
    <s v="W-008"/>
    <x v="3"/>
    <s v="Ceramic Mug Set"/>
    <s v="Member"/>
    <n v="1"/>
    <n v="53.14"/>
    <n v="2E-3"/>
    <n v="26.35"/>
    <s v="No"/>
    <n v="53.03"/>
    <n v="26.68"/>
    <n v="0.50311144635112204"/>
    <s v="Jun-2024"/>
    <s v="Q2-2024"/>
  </r>
  <r>
    <s v="TXN-102347"/>
    <x v="311"/>
    <x v="3"/>
    <s v="W-005"/>
    <x v="1"/>
    <s v="Men's T-Shirt"/>
    <s v="Non-Member"/>
    <n v="14"/>
    <n v="21.67"/>
    <n v="9.9000000000000005E-2"/>
    <n v="10.71"/>
    <s v="No"/>
    <n v="273.35000000000002"/>
    <n v="123.41"/>
    <n v="0.45147247119078099"/>
    <s v="Dec-2024"/>
    <s v="Q4-2024"/>
  </r>
  <r>
    <s v="TXN-102348"/>
    <x v="419"/>
    <x v="3"/>
    <s v="W-010"/>
    <x v="3"/>
    <s v="Bath Towel Set"/>
    <s v="Non-Member"/>
    <n v="7"/>
    <n v="53.36"/>
    <n v="0"/>
    <n v="25.54"/>
    <s v="No"/>
    <n v="373.52"/>
    <n v="194.74"/>
    <n v="0.52136431784107951"/>
    <s v="Jun-2025"/>
    <s v="Q2-2025"/>
  </r>
  <r>
    <s v="TXN-102349"/>
    <x v="604"/>
    <x v="3"/>
    <s v="W-009"/>
    <x v="3"/>
    <s v="Ceramic Mug Set"/>
    <s v="Member"/>
    <n v="2"/>
    <n v="76.959999999999994"/>
    <n v="7.9000000000000001E-2"/>
    <n v="28.43"/>
    <s v="No"/>
    <n v="141.76"/>
    <n v="84.9"/>
    <n v="0.59889954853273142"/>
    <s v="Jul-2024"/>
    <s v="Q3-2024"/>
  </r>
  <r>
    <s v="TXN-102350"/>
    <x v="360"/>
    <x v="1"/>
    <s v="S-008"/>
    <x v="4"/>
    <s v="Face Moisturizer"/>
    <s v="Non-Member"/>
    <n v="12"/>
    <n v="49.11"/>
    <n v="0.32700000000000001"/>
    <n v="18.649999999999999"/>
    <s v="No"/>
    <n v="396.61"/>
    <n v="172.81"/>
    <n v="0.43571770757166989"/>
    <s v="Aug-2024"/>
    <s v="Q3-2024"/>
  </r>
  <r>
    <s v="TXN-102351"/>
    <x v="589"/>
    <x v="0"/>
    <s v="N-007"/>
    <x v="3"/>
    <s v="Ceramic Mug Set"/>
    <s v="Non-Member"/>
    <n v="2"/>
    <n v="65.64"/>
    <n v="8.2000000000000003E-2"/>
    <n v="31.67"/>
    <s v="No"/>
    <n v="120.52"/>
    <n v="57.18"/>
    <n v="0.47444407567208763"/>
    <s v="Nov-2025"/>
    <s v="Q4-2025"/>
  </r>
  <r>
    <s v="TXN-102352"/>
    <x v="545"/>
    <x v="2"/>
    <s v="E-013"/>
    <x v="4"/>
    <s v="Sunscreen SPF50"/>
    <s v="Member"/>
    <n v="1"/>
    <n v="25.26"/>
    <n v="5.8000000000000003E-2"/>
    <n v="9.31"/>
    <s v="Yes"/>
    <n v="23.79"/>
    <n v="14.48"/>
    <n v="0.60865910046237914"/>
    <s v="Dec-2025"/>
    <s v="Q4-2025"/>
  </r>
  <r>
    <s v="TXN-102353"/>
    <x v="171"/>
    <x v="0"/>
    <s v="N-003"/>
    <x v="1"/>
    <s v="Casual Dress"/>
    <s v="Non-Member"/>
    <n v="1"/>
    <n v="33.47"/>
    <n v="8.7999999999999995E-2"/>
    <n v="17.14"/>
    <s v="No"/>
    <n v="30.52"/>
    <n v="13.38"/>
    <n v="0.43840104849279166"/>
    <s v="Aug-2025"/>
    <s v="Q3-2025"/>
  </r>
  <r>
    <s v="TXN-102354"/>
    <x v="568"/>
    <x v="2"/>
    <s v="E-005"/>
    <x v="2"/>
    <s v="Power Bank"/>
    <s v="Member"/>
    <n v="4"/>
    <n v="133.12"/>
    <n v="0"/>
    <n v="98.38"/>
    <s v="No"/>
    <n v="532.48"/>
    <n v="138.96"/>
    <n v="0.26096754807692307"/>
    <s v="Jul-2024"/>
    <s v="Q3-2024"/>
  </r>
  <r>
    <s v="TXN-102355"/>
    <x v="167"/>
    <x v="2"/>
    <s v="E-014"/>
    <x v="0"/>
    <s v="Olive Oil 500ml"/>
    <s v="Non-Member"/>
    <n v="1"/>
    <n v="7.09"/>
    <n v="8.0000000000000002E-3"/>
    <n v="4.16"/>
    <s v="No"/>
    <n v="7.03"/>
    <n v="2.87"/>
    <n v="0.40825035561877665"/>
    <s v="Jul-2025"/>
    <s v="Q3-2025"/>
  </r>
  <r>
    <s v="TXN-102356"/>
    <x v="112"/>
    <x v="2"/>
    <s v="E-013"/>
    <x v="1"/>
    <s v="Women's Jeans"/>
    <s v="Non-Member"/>
    <n v="2"/>
    <n v="105.96"/>
    <n v="0.13500000000000001"/>
    <n v="45.48"/>
    <s v="No"/>
    <n v="183.31"/>
    <n v="92.35"/>
    <n v="0.5037913916316622"/>
    <s v="Sep-2024"/>
    <s v="Q3-2024"/>
  </r>
  <r>
    <s v="TXN-102357"/>
    <x v="158"/>
    <x v="0"/>
    <s v="N-006"/>
    <x v="1"/>
    <s v="Winter Jacket"/>
    <s v="Member"/>
    <n v="6"/>
    <n v="86.46"/>
    <n v="3.6999999999999998E-2"/>
    <n v="38.840000000000003"/>
    <s v="No"/>
    <n v="499.57"/>
    <n v="266.52999999999997"/>
    <n v="0.53351882619052382"/>
    <s v="Dec-2024"/>
    <s v="Q4-2024"/>
  </r>
  <r>
    <s v="TXN-102358"/>
    <x v="520"/>
    <x v="2"/>
    <s v="E-012"/>
    <x v="4"/>
    <s v="Sunscreen SPF50"/>
    <s v="Member"/>
    <n v="4"/>
    <n v="17.25"/>
    <n v="0.20200000000000001"/>
    <n v="7.62"/>
    <s v="No"/>
    <n v="55.06"/>
    <n v="24.58"/>
    <n v="0.44642208499818375"/>
    <s v="Aug-2024"/>
    <s v="Q3-2024"/>
  </r>
  <r>
    <s v="TXN-102359"/>
    <x v="514"/>
    <x v="1"/>
    <s v="Unknown"/>
    <x v="4"/>
    <s v="Shampoo 300ml"/>
    <s v="Member"/>
    <n v="4"/>
    <n v="53.15"/>
    <n v="0.122"/>
    <n v="17.72"/>
    <s v="No"/>
    <n v="186.66"/>
    <n v="115.78"/>
    <n v="0.62027215257687773"/>
    <s v="Feb-2025"/>
    <s v="Q1-2025"/>
  </r>
  <r>
    <s v="TXN-102360"/>
    <x v="162"/>
    <x v="2"/>
    <s v="E-002"/>
    <x v="2"/>
    <s v="Power Bank"/>
    <s v="Member"/>
    <n v="3"/>
    <n v="54.21"/>
    <n v="2.1000000000000001E-2"/>
    <n v="41.01"/>
    <s v="No"/>
    <n v="159.21"/>
    <n v="36.18"/>
    <n v="0.22724703222159412"/>
    <s v="Aug-2025"/>
    <s v="Q3-2025"/>
  </r>
  <r>
    <s v="TXN-102361"/>
    <x v="316"/>
    <x v="0"/>
    <s v="N-011"/>
    <x v="3"/>
    <s v="LED Desk Lamp"/>
    <s v="Non-Member"/>
    <n v="5"/>
    <n v="86.5"/>
    <n v="0.10100000000000001"/>
    <n v="42.6"/>
    <s v="No"/>
    <n v="388.82"/>
    <n v="175.82"/>
    <n v="0.45218867342214908"/>
    <s v="Aug-2024"/>
    <s v="Q3-2024"/>
  </r>
  <r>
    <s v="TXN-102362"/>
    <x v="154"/>
    <x v="0"/>
    <s v="N-010"/>
    <x v="1"/>
    <s v="Running Shoes"/>
    <s v="Member"/>
    <n v="3"/>
    <n v="96.17"/>
    <n v="3.6999999999999998E-2"/>
    <n v="42.61"/>
    <s v="No"/>
    <n v="277.83999999999997"/>
    <n v="150.01"/>
    <n v="0.53991505902677805"/>
    <s v="Jan-2025"/>
    <s v="Q1-2025"/>
  </r>
  <r>
    <s v="TXN-102363"/>
    <x v="296"/>
    <x v="0"/>
    <s v="N-004"/>
    <x v="1"/>
    <s v="Casual Dress"/>
    <s v="Member"/>
    <n v="1"/>
    <n v="27.6"/>
    <n v="1.9E-2"/>
    <n v="13.84"/>
    <s v="No"/>
    <n v="27.08"/>
    <n v="13.24"/>
    <n v="0.48892171344165442"/>
    <s v="Oct-2025"/>
    <s v="Q4-2025"/>
  </r>
  <r>
    <s v="TXN-102364"/>
    <x v="401"/>
    <x v="0"/>
    <s v="N-015"/>
    <x v="4"/>
    <s v="Sunscreen SPF50"/>
    <s v="Member"/>
    <n v="9"/>
    <n v="39.15"/>
    <n v="0"/>
    <n v="12.71"/>
    <s v="No"/>
    <n v="352.35"/>
    <n v="237.96"/>
    <n v="0.67535121328224779"/>
    <s v="Sep-2025"/>
    <s v="Q3-2025"/>
  </r>
  <r>
    <s v="TXN-102365"/>
    <x v="71"/>
    <x v="2"/>
    <s v="E-010"/>
    <x v="1"/>
    <s v="Men's T-Shirt"/>
    <s v="Member"/>
    <n v="3"/>
    <n v="53.24"/>
    <n v="6.0999999999999999E-2"/>
    <n v="24.45"/>
    <s v="Yes"/>
    <n v="149.97999999999999"/>
    <n v="76.63"/>
    <n v="0.51093479130550745"/>
    <m/>
    <m/>
  </r>
  <r>
    <s v="TXN-102366"/>
    <x v="379"/>
    <x v="2"/>
    <s v="E-008"/>
    <x v="2"/>
    <s v="Smart Watch"/>
    <s v="Non-Member"/>
    <n v="7"/>
    <n v="84.56"/>
    <n v="0.11799999999999999"/>
    <n v="57.16"/>
    <s v="No"/>
    <n v="522.07000000000005"/>
    <n v="121.95"/>
    <n v="0.23358936541076866"/>
    <s v="Nov-2024"/>
    <s v="Q4-2024"/>
  </r>
  <r>
    <s v="TXN-102367"/>
    <x v="466"/>
    <x v="1"/>
    <s v="S-014"/>
    <x v="1"/>
    <s v="Casual Dress"/>
    <s v="Member"/>
    <n v="4"/>
    <n v="25.22"/>
    <n v="0.27200000000000002"/>
    <n v="13.11"/>
    <s v="No"/>
    <n v="73.44"/>
    <n v="21"/>
    <n v="0.28594771241830064"/>
    <s v="Jun-2025"/>
    <s v="Q2-2025"/>
  </r>
  <r>
    <s v="TXN-102368"/>
    <x v="56"/>
    <x v="2"/>
    <s v="E-001"/>
    <x v="2"/>
    <s v="Power Bank"/>
    <s v="Non-Member"/>
    <n v="4"/>
    <n v="98.08"/>
    <n v="0.13200000000000001"/>
    <n v="76.209999999999994"/>
    <s v="No"/>
    <n v="340.53"/>
    <n v="35.69"/>
    <n v="0.10480721228672951"/>
    <s v="Jun-2025"/>
    <s v="Q2-2025"/>
  </r>
  <r>
    <s v="TXN-102369"/>
    <x v="276"/>
    <x v="0"/>
    <s v="N-005"/>
    <x v="4"/>
    <s v="Face Moisturizer"/>
    <s v="Member"/>
    <n v="1"/>
    <n v="9.83"/>
    <n v="0"/>
    <n v="3.47"/>
    <s v="No"/>
    <n v="9.83"/>
    <n v="6.36"/>
    <n v="0.64699898270600209"/>
    <s v="Mar-2025"/>
    <s v="Q1-2025"/>
  </r>
  <r>
    <s v="TXN-102370"/>
    <x v="450"/>
    <x v="0"/>
    <s v="N-012"/>
    <x v="3"/>
    <s v="Bath Towel Set"/>
    <s v="Non-Member"/>
    <n v="1"/>
    <n v="54.92"/>
    <n v="0.11899999999999999"/>
    <n v="24.21"/>
    <s v="No"/>
    <n v="48.38"/>
    <n v="24.17"/>
    <n v="0.49958660603555188"/>
    <s v="Jan-2025"/>
    <s v="Q1-2025"/>
  </r>
  <r>
    <s v="TXN-102371"/>
    <x v="527"/>
    <x v="3"/>
    <s v="W-001"/>
    <x v="1"/>
    <s v="Women's Jeans"/>
    <s v="Non-Member"/>
    <n v="2"/>
    <n v="39.68"/>
    <n v="6.4000000000000001E-2"/>
    <n v="18.93"/>
    <s v="No"/>
    <n v="74.28"/>
    <n v="36.42"/>
    <n v="0.49030694668820679"/>
    <s v="Feb-2025"/>
    <s v="Q1-2025"/>
  </r>
  <r>
    <s v="TXN-102372"/>
    <x v="636"/>
    <x v="2"/>
    <s v="E-007"/>
    <x v="2"/>
    <s v="Wireless Earbuds"/>
    <s v="Non-Member"/>
    <n v="1"/>
    <n v="282.17"/>
    <n v="0"/>
    <n v="207"/>
    <s v="No"/>
    <n v="282.17"/>
    <n v="75.17"/>
    <n v="0.26639968813126835"/>
    <s v="Apr-2024"/>
    <s v="Q2-2024"/>
  </r>
  <r>
    <s v="TXN-102373"/>
    <x v="33"/>
    <x v="3"/>
    <s v="W-007"/>
    <x v="2"/>
    <s v="Smart Watch"/>
    <s v="Member"/>
    <n v="11"/>
    <n v="262.61"/>
    <n v="5.8999999999999997E-2"/>
    <n v="193.68"/>
    <s v="No"/>
    <n v="2718.28"/>
    <n v="587.79999999999995"/>
    <n v="0.21623968097473398"/>
    <s v="Oct-2025"/>
    <s v="Q4-2025"/>
  </r>
  <r>
    <s v="TXN-102374"/>
    <x v="81"/>
    <x v="3"/>
    <s v="W-009"/>
    <x v="1"/>
    <s v="Winter Jacket"/>
    <s v="Non-Member"/>
    <n v="4"/>
    <n v="105.57"/>
    <n v="0.14099999999999999"/>
    <n v="44.42"/>
    <s v="No"/>
    <n v="362.74"/>
    <n v="185.06"/>
    <n v="0.51017257539835692"/>
    <s v="Oct-2025"/>
    <s v="Q4-2025"/>
  </r>
  <r>
    <s v="TXN-102375"/>
    <x v="212"/>
    <x v="2"/>
    <s v="E-012"/>
    <x v="4"/>
    <s v="Lipstick"/>
    <s v="Non-Member"/>
    <n v="6"/>
    <n v="25.66"/>
    <n v="0.16600000000000001"/>
    <n v="9.9600000000000009"/>
    <s v="No"/>
    <n v="128.4"/>
    <n v="68.64"/>
    <n v="0.53457943925233642"/>
    <s v="Dec-2024"/>
    <s v="Q4-2024"/>
  </r>
  <r>
    <s v="TXN-102376"/>
    <x v="491"/>
    <x v="2"/>
    <s v="E-013"/>
    <x v="0"/>
    <s v="Sparkling Water 12pk"/>
    <s v="Member"/>
    <n v="6"/>
    <n v="9.34"/>
    <n v="3.6999999999999998E-2"/>
    <n v="5.84"/>
    <s v="No"/>
    <n v="53.97"/>
    <n v="18.93"/>
    <n v="0.3507504168982768"/>
    <s v="Jul-2025"/>
    <s v="Q3-2025"/>
  </r>
  <r>
    <s v="TXN-102377"/>
    <x v="559"/>
    <x v="0"/>
    <s v="N-002"/>
    <x v="4"/>
    <s v="Sunscreen SPF50"/>
    <s v="Non-Member"/>
    <n v="8"/>
    <n v="59.24"/>
    <n v="8.6999999999999994E-2"/>
    <n v="18"/>
    <s v="No"/>
    <n v="432.69"/>
    <n v="288.69"/>
    <n v="0.66719822505720028"/>
    <s v="Aug-2024"/>
    <s v="Q3-2024"/>
  </r>
  <r>
    <s v="TXN-102378"/>
    <x v="293"/>
    <x v="0"/>
    <s v="N-015"/>
    <x v="2"/>
    <s v="Wireless Earbuds"/>
    <s v="Member"/>
    <n v="10"/>
    <n v="245.45"/>
    <n v="0.16"/>
    <n v="173.26"/>
    <s v="No"/>
    <n v="2061.7800000000002"/>
    <n v="329.18"/>
    <n v="0.15965815945445197"/>
    <s v="Jun-2025"/>
    <s v="Q2-2025"/>
  </r>
  <r>
    <s v="TXN-102379"/>
    <x v="95"/>
    <x v="1"/>
    <s v="S-002"/>
    <x v="4"/>
    <s v="Shampoo 300ml"/>
    <s v="Unknown"/>
    <n v="2"/>
    <n v="41.42"/>
    <n v="0.20499999999999999"/>
    <n v="17.559999999999999"/>
    <s v="No"/>
    <n v="65.86"/>
    <n v="30.74"/>
    <n v="0.46674764652292738"/>
    <s v="Oct-2024"/>
    <s v="Q4-2024"/>
  </r>
  <r>
    <s v="TXN-102380"/>
    <x v="188"/>
    <x v="0"/>
    <s v="N-013"/>
    <x v="1"/>
    <s v="Winter Jacket"/>
    <s v="Member"/>
    <n v="1"/>
    <n v="15.58"/>
    <n v="2.5999999999999999E-2"/>
    <n v="7.03"/>
    <s v="No"/>
    <n v="15.17"/>
    <n v="8.14"/>
    <n v="0.53658536585365857"/>
    <s v="Nov-2024"/>
    <s v="Q4-2024"/>
  </r>
  <r>
    <s v="TXN-102381"/>
    <x v="521"/>
    <x v="1"/>
    <s v="S-011"/>
    <x v="0"/>
    <s v="Sparkling Water 12pk"/>
    <s v="Member"/>
    <n v="6"/>
    <n v="19.239999999999998"/>
    <n v="0.18"/>
    <n v="12.55"/>
    <s v="No"/>
    <n v="94.66"/>
    <n v="19.36"/>
    <n v="0.20452144517219523"/>
    <s v="Jun-2025"/>
    <s v="Q2-2025"/>
  </r>
  <r>
    <s v="TXN-102382"/>
    <x v="122"/>
    <x v="2"/>
    <s v="E-014"/>
    <x v="3"/>
    <s v="Storage Bin"/>
    <s v="Non-Member"/>
    <n v="1"/>
    <n v="40.65"/>
    <n v="0.11700000000000001"/>
    <n v="17.8"/>
    <s v="No"/>
    <n v="35.89"/>
    <n v="18.09"/>
    <n v="0.50404012259682363"/>
    <s v="May-2025"/>
    <s v="Q2-2025"/>
  </r>
  <r>
    <s v="TXN-102383"/>
    <x v="285"/>
    <x v="3"/>
    <s v="W-003"/>
    <x v="3"/>
    <s v="Ceramic Mug Set"/>
    <s v="Non-Member"/>
    <n v="1"/>
    <n v="43.85"/>
    <n v="7.9000000000000001E-2"/>
    <n v="21.26"/>
    <s v="No"/>
    <n v="40.39"/>
    <n v="19.13"/>
    <n v="0.47363208715028471"/>
    <s v="Sep-2025"/>
    <s v="Q3-2025"/>
  </r>
  <r>
    <s v="TXN-102384"/>
    <x v="583"/>
    <x v="2"/>
    <s v="E-011"/>
    <x v="1"/>
    <s v="Men's T-Shirt"/>
    <s v="Non-Member"/>
    <n v="8"/>
    <n v="28.62"/>
    <n v="0.159"/>
    <n v="15.08"/>
    <s v="No"/>
    <n v="192.56"/>
    <n v="71.92"/>
    <n v="0.37349397590361444"/>
    <s v="Aug-2025"/>
    <s v="Q3-2025"/>
  </r>
  <r>
    <s v="TXN-102385"/>
    <x v="386"/>
    <x v="1"/>
    <s v="S-015"/>
    <x v="1"/>
    <s v="Women's Jeans"/>
    <s v="Member"/>
    <n v="3"/>
    <n v="114.72"/>
    <n v="0.17199999999999999"/>
    <n v="47.09"/>
    <s v="Unknown"/>
    <n v="284.95999999999998"/>
    <n v="143.69"/>
    <n v="0.50424620999438519"/>
    <s v="Sep-2025"/>
    <s v="Q3-2025"/>
  </r>
  <r>
    <s v="TXN-102386"/>
    <x v="342"/>
    <x v="1"/>
    <s v="S-012"/>
    <x v="3"/>
    <s v="Throw Pillow"/>
    <s v="Member"/>
    <n v="1"/>
    <n v="68.959999999999994"/>
    <n v="0.23100000000000001"/>
    <n v="26.11"/>
    <s v="No"/>
    <n v="53.03"/>
    <n v="26.92"/>
    <n v="0.50763718649820855"/>
    <s v="May-2025"/>
    <s v="Q2-2025"/>
  </r>
  <r>
    <s v="TXN-102387"/>
    <x v="637"/>
    <x v="1"/>
    <s v="S-010"/>
    <x v="2"/>
    <s v="Bluetooth Speaker"/>
    <s v="Non-Member"/>
    <n v="7"/>
    <n v="196.62"/>
    <n v="0.22"/>
    <n v="129.54"/>
    <s v="No"/>
    <n v="1073.55"/>
    <n v="166.77"/>
    <n v="0.15534441805225654"/>
    <s v="Dec-2024"/>
    <s v="Q4-2024"/>
  </r>
  <r>
    <s v="TXN-102388"/>
    <x v="468"/>
    <x v="0"/>
    <s v="N-009"/>
    <x v="2"/>
    <s v="Smart Watch"/>
    <s v="Non-Member"/>
    <n v="1"/>
    <n v="159.62"/>
    <n v="0.03"/>
    <n v="108.64"/>
    <s v="No"/>
    <n v="154.83000000000001"/>
    <n v="46.19"/>
    <n v="0.29832719757153003"/>
    <s v="Jul-2025"/>
    <s v="Q3-2025"/>
  </r>
  <r>
    <s v="TXN-102389"/>
    <x v="611"/>
    <x v="2"/>
    <s v="E-001"/>
    <x v="3"/>
    <s v="Bath Towel Set"/>
    <s v="Member"/>
    <n v="6"/>
    <n v="66.489999999999995"/>
    <n v="1.4E-2"/>
    <n v="29.91"/>
    <s v="No"/>
    <n v="393.35"/>
    <n v="213.89"/>
    <n v="0.54376509469937706"/>
    <s v="Dec-2024"/>
    <s v="Q4-2024"/>
  </r>
  <r>
    <s v="TXN-102390"/>
    <x v="638"/>
    <x v="1"/>
    <s v="S-015"/>
    <x v="1"/>
    <s v="Running Shoes"/>
    <s v="Member"/>
    <n v="1"/>
    <n v="48.69"/>
    <n v="0.34100000000000003"/>
    <n v="24.93"/>
    <s v="No"/>
    <n v="32.090000000000003"/>
    <n v="7.16"/>
    <n v="0.22312246805858521"/>
    <s v="Apr-2024"/>
    <s v="Q2-2024"/>
  </r>
  <r>
    <s v="TXN-102391"/>
    <x v="522"/>
    <x v="2"/>
    <s v="E-008"/>
    <x v="2"/>
    <s v="Wireless Earbuds"/>
    <s v="Member"/>
    <n v="9"/>
    <n v="262.25"/>
    <n v="0"/>
    <n v="207.52"/>
    <s v="No"/>
    <n v="2360.25"/>
    <n v="492.57"/>
    <n v="0.20869399428026691"/>
    <s v="Jun-2025"/>
    <s v="Q2-2025"/>
  </r>
  <r>
    <s v="TXN-102392"/>
    <x v="190"/>
    <x v="0"/>
    <s v="N-009"/>
    <x v="0"/>
    <s v="Granola Pack"/>
    <s v="Member"/>
    <n v="2"/>
    <n v="11.41"/>
    <n v="3.0000000000000001E-3"/>
    <n v="7.4"/>
    <s v="No"/>
    <n v="22.75"/>
    <n v="7.95"/>
    <n v="0.34945054945054949"/>
    <s v="Oct-2025"/>
    <s v="Q4-2025"/>
  </r>
  <r>
    <s v="TXN-102393"/>
    <x v="457"/>
    <x v="0"/>
    <s v="N-007"/>
    <x v="2"/>
    <s v="Wireless Earbuds"/>
    <s v="Non-Member"/>
    <n v="7"/>
    <n v="222.53"/>
    <n v="0"/>
    <n v="176.7"/>
    <s v="No"/>
    <n v="1557.71"/>
    <n v="320.81"/>
    <n v="0.20594975958297757"/>
    <s v="Oct-2025"/>
    <s v="Q4-2025"/>
  </r>
  <r>
    <s v="TXN-102394"/>
    <x v="28"/>
    <x v="1"/>
    <s v="S-002"/>
    <x v="1"/>
    <s v="Women's Jeans"/>
    <s v="Non-Member"/>
    <n v="1"/>
    <n v="35.82"/>
    <n v="0.13400000000000001"/>
    <n v="18.559999999999999"/>
    <s v="No"/>
    <n v="31.02"/>
    <n v="12.46"/>
    <n v="0.40167633784655066"/>
    <s v="Oct-2025"/>
    <s v="Q4-2025"/>
  </r>
  <r>
    <s v="TXN-102395"/>
    <x v="318"/>
    <x v="1"/>
    <s v="S-014"/>
    <x v="4"/>
    <s v="Lipstick"/>
    <s v="Non-Member"/>
    <n v="1"/>
    <n v="17.45"/>
    <n v="0.34399999999999997"/>
    <n v="5.64"/>
    <s v="No"/>
    <n v="11.45"/>
    <n v="5.81"/>
    <n v="0.50742358078602623"/>
    <s v="Oct-2025"/>
    <s v="Q4-2025"/>
  </r>
  <r>
    <s v="TXN-102396"/>
    <x v="325"/>
    <x v="1"/>
    <s v="S-012"/>
    <x v="3"/>
    <s v="Ceramic Mug Set"/>
    <s v="Unknown"/>
    <n v="6"/>
    <n v="86.43"/>
    <n v="0.26600000000000001"/>
    <n v="39.75"/>
    <s v="No"/>
    <n v="380.64"/>
    <n v="142.13999999999999"/>
    <n v="0.37342370744010084"/>
    <s v="Jun-2024"/>
    <s v="Q2-2024"/>
  </r>
  <r>
    <s v="TXN-102397"/>
    <x v="546"/>
    <x v="0"/>
    <s v="N-011"/>
    <x v="1"/>
    <s v="Casual Dress"/>
    <s v="Non-Member"/>
    <n v="2"/>
    <n v="39.83"/>
    <n v="0.124"/>
    <n v="16.93"/>
    <s v="No"/>
    <n v="69.78"/>
    <n v="35.92"/>
    <n v="0.5147606764115793"/>
    <s v="Dec-2024"/>
    <s v="Q4-2024"/>
  </r>
  <r>
    <s v="TXN-102398"/>
    <x v="558"/>
    <x v="1"/>
    <s v="S-013"/>
    <x v="3"/>
    <s v="Storage Bin"/>
    <s v="Member"/>
    <n v="8"/>
    <n v="54.48"/>
    <n v="0.254"/>
    <n v="21.59"/>
    <s v="Yes"/>
    <n v="325.14"/>
    <n v="152.41999999999999"/>
    <n v="0.46878267823091591"/>
    <s v="Dec-2025"/>
    <s v="Q4-2025"/>
  </r>
  <r>
    <s v="TXN-102399"/>
    <x v="186"/>
    <x v="3"/>
    <s v="W-012"/>
    <x v="0"/>
    <s v="Granola Pack"/>
    <s v="Member"/>
    <n v="2"/>
    <n v="7.82"/>
    <n v="0.121"/>
    <n v="5.25"/>
    <s v="No"/>
    <n v="13.75"/>
    <n v="3.25"/>
    <n v="0.23636363636363636"/>
    <s v="Sep-2024"/>
    <s v="Q3-2024"/>
  </r>
  <r>
    <s v="TXN-102400"/>
    <x v="629"/>
    <x v="0"/>
    <s v="N-010"/>
    <x v="1"/>
    <s v="Winter Jacket"/>
    <s v="Member"/>
    <n v="2"/>
    <n v="75.650000000000006"/>
    <n v="0.127"/>
    <n v="41.08"/>
    <s v="No"/>
    <n v="132.08000000000001"/>
    <n v="49.92"/>
    <n v="0.37795275590551181"/>
    <s v="Mar-2025"/>
    <s v="Q1-2025"/>
  </r>
  <r>
    <s v="TXN-102401"/>
    <x v="352"/>
    <x v="0"/>
    <s v="N-003"/>
    <x v="4"/>
    <s v="Perfume 50ml"/>
    <s v="Member"/>
    <n v="3"/>
    <n v="50.89"/>
    <n v="8.5999999999999993E-2"/>
    <n v="21.84"/>
    <s v="No"/>
    <n v="139.54"/>
    <n v="74.02"/>
    <n v="0.5304572165687258"/>
    <s v="May-2025"/>
    <s v="Q2-2025"/>
  </r>
  <r>
    <s v="TXN-102402"/>
    <x v="591"/>
    <x v="1"/>
    <s v="S-010"/>
    <x v="2"/>
    <s v="Bluetooth Speaker"/>
    <s v="Non-Member"/>
    <n v="2"/>
    <n v="69.569999999999993"/>
    <n v="0.127"/>
    <n v="48.68"/>
    <s v="Yes"/>
    <n v="121.47"/>
    <n v="24.11"/>
    <n v="0.19848522268872973"/>
    <s v="Jul-2025"/>
    <s v="Q3-2025"/>
  </r>
  <r>
    <s v="TXN-102403"/>
    <x v="639"/>
    <x v="3"/>
    <s v="W-013"/>
    <x v="3"/>
    <s v="Bath Towel Set"/>
    <s v="Non-Member"/>
    <n v="5"/>
    <n v="67.5"/>
    <n v="0.19"/>
    <n v="25.79"/>
    <s v="No"/>
    <n v="273.38"/>
    <n v="144.43"/>
    <n v="0.52831223937376548"/>
    <s v="Aug-2024"/>
    <s v="Q3-2024"/>
  </r>
  <r>
    <s v="TXN-102404"/>
    <x v="363"/>
    <x v="2"/>
    <s v="E-003"/>
    <x v="3"/>
    <s v="Storage Bin"/>
    <s v="Member"/>
    <n v="8"/>
    <n v="85.66"/>
    <n v="0"/>
    <n v="36.65"/>
    <s v="No"/>
    <n v="685.28"/>
    <n v="392.08"/>
    <n v="0.57214569227177214"/>
    <s v="Apr-2025"/>
    <s v="Q2-2025"/>
  </r>
  <r>
    <s v="TXN-102405"/>
    <x v="577"/>
    <x v="0"/>
    <s v="N-013"/>
    <x v="0"/>
    <s v="Organic Coffee 12oz"/>
    <s v="Non-Member"/>
    <n v="5"/>
    <n v="5.96"/>
    <n v="0.10199999999999999"/>
    <n v="3.6"/>
    <s v="No"/>
    <n v="26.76"/>
    <n v="8.76"/>
    <n v="0.32735426008968604"/>
    <s v="Aug-2025"/>
    <s v="Q3-2025"/>
  </r>
  <r>
    <s v="TXN-102406"/>
    <x v="640"/>
    <x v="0"/>
    <s v="N-009"/>
    <x v="2"/>
    <s v="Bluetooth Speaker"/>
    <s v="Non-Member"/>
    <n v="4"/>
    <n v="267.93"/>
    <n v="4.7E-2"/>
    <n v="184.82"/>
    <s v="No"/>
    <n v="1021.35"/>
    <n v="282.07"/>
    <n v="0.27617369168257699"/>
    <s v="Oct-2024"/>
    <s v="Q4-2024"/>
  </r>
  <r>
    <s v="TXN-102407"/>
    <x v="71"/>
    <x v="3"/>
    <s v="W-009"/>
    <x v="3"/>
    <s v="Storage Bin"/>
    <s v="Non-Member"/>
    <n v="1"/>
    <n v="45.07"/>
    <n v="0"/>
    <n v="20.399999999999999"/>
    <s v="No"/>
    <n v="45.07"/>
    <n v="24.67"/>
    <n v="0.54737075660084322"/>
    <m/>
    <m/>
  </r>
  <r>
    <s v="TXN-102408"/>
    <x v="578"/>
    <x v="2"/>
    <s v="E-011"/>
    <x v="3"/>
    <s v="Ceramic Mug Set"/>
    <s v="Non-Member"/>
    <n v="4"/>
    <n v="28.94"/>
    <n v="8.1000000000000003E-2"/>
    <n v="12.45"/>
    <s v="No"/>
    <n v="106.38"/>
    <n v="56.58"/>
    <n v="0.53186689227298367"/>
    <s v="Apr-2024"/>
    <s v="Q2-2024"/>
  </r>
  <r>
    <s v="TXN-102409"/>
    <x v="5"/>
    <x v="0"/>
    <s v="N-004"/>
    <x v="2"/>
    <s v="Smart Watch"/>
    <s v="Non-Member"/>
    <n v="7"/>
    <n v="131.66"/>
    <n v="0.17399999999999999"/>
    <n v="87.2"/>
    <s v="No"/>
    <n v="761.26"/>
    <n v="150.86000000000001"/>
    <n v="0.19817145259175578"/>
    <s v="Nov-2025"/>
    <s v="Q4-2025"/>
  </r>
  <r>
    <s v="TXN-102410"/>
    <x v="98"/>
    <x v="2"/>
    <s v="Unknown"/>
    <x v="3"/>
    <s v="LED Desk Lamp"/>
    <s v="Member"/>
    <n v="2"/>
    <n v="76.81"/>
    <n v="1.9E-2"/>
    <n v="28.76"/>
    <s v="No"/>
    <n v="150.69999999999999"/>
    <n v="93.18"/>
    <n v="0.61831453218314536"/>
    <s v="Feb-2025"/>
    <s v="Q1-2025"/>
  </r>
  <r>
    <s v="TXN-102411"/>
    <x v="392"/>
    <x v="0"/>
    <s v="N-001"/>
    <x v="0"/>
    <s v="Sparkling Water 12pk"/>
    <s v="Non-Member"/>
    <n v="1"/>
    <n v="6.68"/>
    <n v="0.121"/>
    <n v="4.5999999999999996"/>
    <s v="No"/>
    <n v="5.87"/>
    <n v="1.27"/>
    <n v="0.21635434412265758"/>
    <s v="Oct-2024"/>
    <s v="Q4-2024"/>
  </r>
  <r>
    <s v="TXN-102412"/>
    <x v="384"/>
    <x v="2"/>
    <s v="E-011"/>
    <x v="2"/>
    <s v="Smart Watch"/>
    <s v="Non-Member"/>
    <n v="3"/>
    <n v="79.680000000000007"/>
    <n v="0.1"/>
    <n v="55.1"/>
    <s v="No"/>
    <n v="215.14"/>
    <n v="49.84"/>
    <n v="0.23166310309565868"/>
    <s v="Aug-2024"/>
    <s v="Q3-2024"/>
  </r>
  <r>
    <s v="TXN-102413"/>
    <x v="85"/>
    <x v="1"/>
    <s v="S-001"/>
    <x v="3"/>
    <s v="Ceramic Mug Set"/>
    <s v="Non-Member"/>
    <n v="7"/>
    <n v="82.93"/>
    <n v="0.17499999999999999"/>
    <n v="36.200000000000003"/>
    <s v="No"/>
    <n v="478.92"/>
    <n v="225.52"/>
    <n v="0.4708928422283471"/>
    <s v="Mar-2025"/>
    <s v="Q1-2025"/>
  </r>
  <r>
    <s v="TXN-102414"/>
    <x v="42"/>
    <x v="0"/>
    <s v="N-004"/>
    <x v="0"/>
    <s v="Granola Pack"/>
    <s v="Member"/>
    <n v="2"/>
    <n v="5.04"/>
    <n v="1.7000000000000001E-2"/>
    <n v="3.5"/>
    <s v="Unknown"/>
    <n v="9.91"/>
    <n v="2.91"/>
    <n v="0.29364278506559033"/>
    <s v="Jan-2025"/>
    <s v="Q1-2025"/>
  </r>
  <r>
    <s v="TXN-102415"/>
    <x v="315"/>
    <x v="0"/>
    <s v="N-011"/>
    <x v="2"/>
    <s v="Wireless Earbuds"/>
    <s v="Non-Member"/>
    <n v="1"/>
    <n v="68.290000000000006"/>
    <n v="0"/>
    <n v="53.27"/>
    <s v="No"/>
    <n v="68.290000000000006"/>
    <n v="15.02"/>
    <n v="0.21994435495680184"/>
    <s v="Dec-2024"/>
    <s v="Q4-2024"/>
  </r>
  <r>
    <s v="TXN-102416"/>
    <x v="179"/>
    <x v="3"/>
    <s v="W-007"/>
    <x v="3"/>
    <s v="Ceramic Mug Set"/>
    <s v="Non-Member"/>
    <n v="2"/>
    <n v="14.28"/>
    <n v="2.8000000000000001E-2"/>
    <n v="6.3"/>
    <s v="Yes"/>
    <n v="27.76"/>
    <n v="15.16"/>
    <n v="0.54610951008645525"/>
    <s v="Apr-2025"/>
    <s v="Q2-2025"/>
  </r>
  <r>
    <s v="TXN-102417"/>
    <x v="232"/>
    <x v="0"/>
    <s v="N-002"/>
    <x v="2"/>
    <s v="Laptop Stand"/>
    <s v="Member"/>
    <n v="1"/>
    <n v="53.74"/>
    <n v="0.04"/>
    <n v="42.29"/>
    <s v="Unknown"/>
    <n v="51.59"/>
    <n v="9.3000000000000007"/>
    <n v="0.18026749370032952"/>
    <s v="Sep-2025"/>
    <s v="Q3-2025"/>
  </r>
  <r>
    <s v="TXN-102418"/>
    <x v="443"/>
    <x v="0"/>
    <s v="N-008"/>
    <x v="2"/>
    <s v="Smart Watch"/>
    <s v="Non-Member"/>
    <n v="3"/>
    <n v="206.97"/>
    <n v="0.125"/>
    <n v="163.26"/>
    <s v="No"/>
    <n v="543.29999999999995"/>
    <n v="53.52"/>
    <n v="9.8509110988404217E-2"/>
    <s v="Jan-2025"/>
    <s v="Q1-2025"/>
  </r>
  <r>
    <s v="TXN-102419"/>
    <x v="517"/>
    <x v="1"/>
    <s v="S-004"/>
    <x v="4"/>
    <s v="Shampoo 300ml"/>
    <s v="Member"/>
    <n v="4"/>
    <n v="9.93"/>
    <n v="0.23100000000000001"/>
    <n v="3.83"/>
    <s v="No"/>
    <n v="30.54"/>
    <n v="15.22"/>
    <n v="0.49836280288146695"/>
    <s v="Aug-2025"/>
    <s v="Q3-2025"/>
  </r>
  <r>
    <s v="TXN-102420"/>
    <x v="473"/>
    <x v="2"/>
    <s v="E-004"/>
    <x v="3"/>
    <s v="Ceramic Mug Set"/>
    <s v="Non-Member"/>
    <n v="1"/>
    <n v="80.150000000000006"/>
    <n v="7.2999999999999995E-2"/>
    <n v="37.81"/>
    <s v="No"/>
    <n v="74.3"/>
    <n v="36.49"/>
    <n v="0.49111709286675642"/>
    <s v="Nov-2024"/>
    <s v="Q4-2024"/>
  </r>
  <r>
    <s v="TXN-102421"/>
    <x v="98"/>
    <x v="0"/>
    <s v="N-003"/>
    <x v="0"/>
    <s v="Olive Oil 500ml"/>
    <s v="Member"/>
    <n v="6"/>
    <n v="6.88"/>
    <n v="0.10199999999999999"/>
    <n v="3.88"/>
    <s v="No"/>
    <n v="37.07"/>
    <n v="13.79"/>
    <n v="0.37199892096034526"/>
    <s v="Feb-2025"/>
    <s v="Q1-2025"/>
  </r>
  <r>
    <s v="TXN-102422"/>
    <x v="3"/>
    <x v="3"/>
    <s v="W-011"/>
    <x v="3"/>
    <s v="LED Desk Lamp"/>
    <s v="Member"/>
    <n v="6"/>
    <n v="78.790000000000006"/>
    <n v="0.10100000000000001"/>
    <n v="34.39"/>
    <s v="No"/>
    <n v="424.99"/>
    <n v="218.65"/>
    <n v="0.5144826937104402"/>
    <s v="Sep-2025"/>
    <s v="Q3-2025"/>
  </r>
  <r>
    <s v="TXN-102423"/>
    <x v="510"/>
    <x v="1"/>
    <s v="S-003"/>
    <x v="3"/>
    <s v="Bath Towel Set"/>
    <s v="Non-Member"/>
    <n v="4"/>
    <n v="20.3"/>
    <n v="0.25700000000000001"/>
    <n v="9.66"/>
    <s v="No"/>
    <n v="60.33"/>
    <n v="21.69"/>
    <n v="0.35952262555942321"/>
    <s v="May-2025"/>
    <s v="Q2-2025"/>
  </r>
  <r>
    <s v="TXN-102424"/>
    <x v="393"/>
    <x v="2"/>
    <s v="E-006"/>
    <x v="0"/>
    <s v="Organic Coffee 12oz"/>
    <s v="Member"/>
    <n v="3"/>
    <n v="20.83"/>
    <n v="0.106"/>
    <n v="13.76"/>
    <s v="No"/>
    <n v="55.87"/>
    <n v="14.59"/>
    <n v="0.26114193663862539"/>
    <s v="Jun-2025"/>
    <s v="Q2-2025"/>
  </r>
  <r>
    <s v="TXN-102425"/>
    <x v="318"/>
    <x v="1"/>
    <s v="S-012"/>
    <x v="0"/>
    <s v="Sparkling Water 12pk"/>
    <s v="Non-Member"/>
    <n v="1"/>
    <n v="10.6"/>
    <n v="0.26600000000000001"/>
    <n v="7.07"/>
    <s v="No"/>
    <n v="7.78"/>
    <n v="0.71"/>
    <n v="9.1259640102827749E-2"/>
    <s v="Oct-2025"/>
    <s v="Q4-2025"/>
  </r>
  <r>
    <s v="TXN-102426"/>
    <x v="234"/>
    <x v="0"/>
    <s v="N-013"/>
    <x v="2"/>
    <s v="Laptop Stand"/>
    <s v="Member"/>
    <n v="2"/>
    <n v="57.63"/>
    <n v="0.125"/>
    <n v="39.840000000000003"/>
    <s v="No"/>
    <n v="100.85"/>
    <n v="21.17"/>
    <n v="0.20991571641051068"/>
    <s v="Oct-2024"/>
    <s v="Q4-2024"/>
  </r>
  <r>
    <s v="TXN-102427"/>
    <x v="321"/>
    <x v="2"/>
    <s v="E-009"/>
    <x v="1"/>
    <s v="Winter Jacket"/>
    <s v="Member"/>
    <n v="2"/>
    <n v="55.67"/>
    <n v="0.115"/>
    <n v="28.64"/>
    <s v="No"/>
    <n v="98.54"/>
    <n v="41.26"/>
    <n v="0.41871321290846353"/>
    <s v="Mar-2025"/>
    <s v="Q1-2025"/>
  </r>
  <r>
    <s v="TXN-102428"/>
    <x v="496"/>
    <x v="0"/>
    <s v="N-005"/>
    <x v="4"/>
    <s v="Shampoo 300ml"/>
    <s v="Non-Member"/>
    <n v="1"/>
    <n v="9.33"/>
    <n v="6.4000000000000001E-2"/>
    <n v="4.18"/>
    <s v="No"/>
    <n v="8.73"/>
    <n v="4.55"/>
    <n v="0.5211912943871706"/>
    <s v="Sep-2025"/>
    <s v="Q3-2025"/>
  </r>
  <r>
    <s v="TXN-102429"/>
    <x v="118"/>
    <x v="3"/>
    <s v="W-002"/>
    <x v="1"/>
    <s v="Women's Jeans"/>
    <s v="Member"/>
    <n v="4"/>
    <n v="65.33"/>
    <n v="7.5999999999999998E-2"/>
    <n v="31.6"/>
    <s v="No"/>
    <n v="241.46"/>
    <n v="115.06"/>
    <n v="0.47651784974737016"/>
    <s v="Sep-2025"/>
    <s v="Q3-2025"/>
  </r>
  <r>
    <s v="TXN-102430"/>
    <x v="318"/>
    <x v="1"/>
    <s v="S-010"/>
    <x v="3"/>
    <s v="Bath Towel Set"/>
    <s v="Member"/>
    <n v="5"/>
    <n v="67.510000000000005"/>
    <n v="0.19500000000000001"/>
    <n v="33.39"/>
    <s v="No"/>
    <n v="271.73"/>
    <n v="104.78"/>
    <n v="0.38560335627277076"/>
    <s v="Oct-2025"/>
    <s v="Q4-2025"/>
  </r>
  <r>
    <s v="TXN-102431"/>
    <x v="212"/>
    <x v="0"/>
    <s v="N-007"/>
    <x v="1"/>
    <s v="Women's Jeans"/>
    <s v="Member"/>
    <n v="3"/>
    <n v="70.760000000000005"/>
    <n v="4.5999999999999999E-2"/>
    <n v="38.340000000000003"/>
    <s v="No"/>
    <n v="202.52"/>
    <n v="87.5"/>
    <n v="0.43205609322536043"/>
    <s v="Dec-2024"/>
    <s v="Q4-2024"/>
  </r>
  <r>
    <s v="TXN-102432"/>
    <x v="312"/>
    <x v="2"/>
    <s v="E-005"/>
    <x v="4"/>
    <s v="Shampoo 300ml"/>
    <s v="Member"/>
    <n v="12"/>
    <n v="43.59"/>
    <n v="0.105"/>
    <n v="17.27"/>
    <s v="Yes"/>
    <n v="468.16"/>
    <n v="260.92"/>
    <n v="0.55733082706766923"/>
    <s v="Nov-2024"/>
    <s v="Q4-2024"/>
  </r>
  <r>
    <s v="TXN-102433"/>
    <x v="393"/>
    <x v="2"/>
    <s v="E-001"/>
    <x v="2"/>
    <s v="Bluetooth Speaker"/>
    <s v="Non-Member"/>
    <n v="1"/>
    <n v="29.64"/>
    <n v="0.18"/>
    <n v="20.88"/>
    <s v="No"/>
    <n v="24.3"/>
    <n v="3.42"/>
    <n v="0.14074074074074072"/>
    <s v="Jun-2025"/>
    <s v="Q2-2025"/>
  </r>
  <r>
    <s v="TXN-102434"/>
    <x v="127"/>
    <x v="3"/>
    <s v="W-010"/>
    <x v="4"/>
    <s v="Sunscreen SPF50"/>
    <s v="Member"/>
    <n v="2"/>
    <n v="27.17"/>
    <n v="3.1E-2"/>
    <n v="11.79"/>
    <s v="No"/>
    <n v="52.66"/>
    <n v="29.08"/>
    <n v="0.55222180022787692"/>
    <s v="Jun-2024"/>
    <s v="Q2-2024"/>
  </r>
  <r>
    <s v="TXN-102435"/>
    <x v="236"/>
    <x v="0"/>
    <s v="N-006"/>
    <x v="1"/>
    <s v="Winter Jacket"/>
    <s v="Member"/>
    <n v="3"/>
    <n v="54.06"/>
    <n v="4.0000000000000001E-3"/>
    <n v="25.07"/>
    <s v="No"/>
    <n v="161.53"/>
    <n v="86.32"/>
    <n v="0.53438989661363212"/>
    <s v="Jun-2025"/>
    <s v="Q2-2025"/>
  </r>
  <r>
    <s v="TXN-102436"/>
    <x v="566"/>
    <x v="1"/>
    <s v="S-005"/>
    <x v="3"/>
    <s v="Throw Pillow"/>
    <s v="Member"/>
    <n v="6"/>
    <n v="20.95"/>
    <n v="0.2"/>
    <n v="9.8800000000000008"/>
    <s v="No"/>
    <n v="100.56"/>
    <n v="41.28"/>
    <n v="0.41050119331742246"/>
    <s v="Sep-2025"/>
    <s v="Q3-2025"/>
  </r>
  <r>
    <s v="TXN-102437"/>
    <x v="628"/>
    <x v="0"/>
    <s v="N-002"/>
    <x v="2"/>
    <s v="Bluetooth Speaker"/>
    <s v="Member"/>
    <n v="3"/>
    <n v="236.52"/>
    <n v="1.9E-2"/>
    <n v="182.02"/>
    <s v="No"/>
    <n v="696.08"/>
    <n v="150.02000000000001"/>
    <n v="0.21552120445925757"/>
    <s v="Oct-2025"/>
    <s v="Q4-2025"/>
  </r>
  <r>
    <s v="TXN-102438"/>
    <x v="71"/>
    <x v="0"/>
    <s v="N-004"/>
    <x v="2"/>
    <s v="Laptop Stand"/>
    <s v="Member"/>
    <n v="4"/>
    <n v="177.31"/>
    <n v="8.2000000000000003E-2"/>
    <n v="119.75"/>
    <s v="Yes"/>
    <n v="651.08000000000004"/>
    <n v="172.08"/>
    <n v="0.26429931805615287"/>
    <m/>
    <m/>
  </r>
  <r>
    <s v="TXN-102439"/>
    <x v="508"/>
    <x v="0"/>
    <s v="N-008"/>
    <x v="2"/>
    <s v="Power Bank"/>
    <s v="Member"/>
    <n v="5"/>
    <n v="36.72"/>
    <n v="0.10100000000000001"/>
    <n v="23.94"/>
    <s v="No"/>
    <n v="165.06"/>
    <n v="45.36"/>
    <n v="0.27480916030534353"/>
    <s v="May-2024"/>
    <s v="Q2-2024"/>
  </r>
  <r>
    <s v="TXN-102440"/>
    <x v="68"/>
    <x v="2"/>
    <s v="E-008"/>
    <x v="2"/>
    <s v="Power Bank"/>
    <s v="Non-Member"/>
    <n v="1"/>
    <n v="33.380000000000003"/>
    <n v="0.08"/>
    <n v="25.3"/>
    <s v="No"/>
    <n v="30.71"/>
    <n v="5.41"/>
    <n v="0.17616411592315206"/>
    <s v="Aug-2025"/>
    <s v="Q3-2025"/>
  </r>
  <r>
    <s v="TXN-102441"/>
    <x v="31"/>
    <x v="0"/>
    <s v="N-008"/>
    <x v="2"/>
    <s v="Power Bank"/>
    <s v="Member"/>
    <n v="1"/>
    <n v="36.67"/>
    <n v="0.192"/>
    <n v="26.33"/>
    <s v="No"/>
    <n v="29.63"/>
    <n v="3.3"/>
    <n v="0.11137360782990212"/>
    <s v="Jan-2025"/>
    <s v="Q1-2025"/>
  </r>
  <r>
    <s v="TXN-102442"/>
    <x v="201"/>
    <x v="3"/>
    <s v="W-012"/>
    <x v="2"/>
    <s v="Bluetooth Speaker"/>
    <s v="Member"/>
    <n v="4"/>
    <n v="291.41000000000003"/>
    <n v="0.06"/>
    <n v="224.95"/>
    <s v="No"/>
    <n v="1095.7"/>
    <n v="195.9"/>
    <n v="0.17878981473030939"/>
    <s v="May-2025"/>
    <s v="Q2-2025"/>
  </r>
  <r>
    <s v="TXN-102443"/>
    <x v="103"/>
    <x v="2"/>
    <s v="E-008"/>
    <x v="1"/>
    <s v="Running Shoes"/>
    <s v="Member"/>
    <n v="4"/>
    <n v="33.369999999999997"/>
    <n v="0.114"/>
    <n v="16.87"/>
    <s v="No"/>
    <n v="118.26"/>
    <n v="50.78"/>
    <n v="0.4293928631828175"/>
    <s v="Sep-2025"/>
    <s v="Q3-2025"/>
  </r>
  <r>
    <s v="TXN-102444"/>
    <x v="612"/>
    <x v="3"/>
    <s v="W-003"/>
    <x v="1"/>
    <s v="Casual Dress"/>
    <s v="Non-Member"/>
    <n v="1"/>
    <n v="86.02"/>
    <n v="6.3E-2"/>
    <n v="40.17"/>
    <s v="No"/>
    <n v="80.599999999999994"/>
    <n v="40.43"/>
    <n v="0.50161290322580654"/>
    <s v="Apr-2024"/>
    <s v="Q2-2024"/>
  </r>
  <r>
    <s v="TXN-102445"/>
    <x v="387"/>
    <x v="2"/>
    <s v="E-008"/>
    <x v="2"/>
    <s v="Bluetooth Speaker"/>
    <s v="Non-Member"/>
    <n v="5"/>
    <n v="179.35"/>
    <n v="4.1000000000000002E-2"/>
    <n v="125.56"/>
    <s v="No"/>
    <n v="859.98"/>
    <n v="232.18"/>
    <n v="0.26998302286099679"/>
    <s v="Aug-2025"/>
    <s v="Q3-2025"/>
  </r>
  <r>
    <s v="TXN-102446"/>
    <x v="434"/>
    <x v="1"/>
    <s v="S-010"/>
    <x v="1"/>
    <s v="Running Shoes"/>
    <s v="Non-Member"/>
    <n v="1"/>
    <n v="111.81"/>
    <n v="0.32800000000000001"/>
    <n v="58.78"/>
    <s v="No"/>
    <n v="75.14"/>
    <n v="16.36"/>
    <n v="0.21772690976843226"/>
    <s v="May-2025"/>
    <s v="Q2-2025"/>
  </r>
  <r>
    <s v="TXN-102447"/>
    <x v="5"/>
    <x v="3"/>
    <s v="W-014"/>
    <x v="2"/>
    <s v="Smart Watch"/>
    <s v="Non-Member"/>
    <n v="5"/>
    <n v="169.27"/>
    <n v="6.3E-2"/>
    <n v="131.12"/>
    <s v="No"/>
    <n v="793.03"/>
    <n v="137.43"/>
    <n v="0.17329735318966497"/>
    <s v="Nov-2025"/>
    <s v="Q4-2025"/>
  </r>
  <r>
    <s v="TXN-102448"/>
    <x v="95"/>
    <x v="3"/>
    <s v="W-001"/>
    <x v="2"/>
    <s v="Smart Watch"/>
    <s v="Member"/>
    <n v="2"/>
    <n v="135.82"/>
    <n v="9.8000000000000004E-2"/>
    <n v="96.95"/>
    <s v="No"/>
    <n v="245.02"/>
    <n v="51.12"/>
    <n v="0.20863602971186024"/>
    <s v="Oct-2024"/>
    <s v="Q4-2024"/>
  </r>
  <r>
    <s v="TXN-102449"/>
    <x v="430"/>
    <x v="2"/>
    <s v="E-011"/>
    <x v="3"/>
    <s v="Throw Pillow"/>
    <s v="Non-Member"/>
    <n v="5"/>
    <n v="73.61"/>
    <n v="0.129"/>
    <n v="26.32"/>
    <s v="No"/>
    <n v="320.57"/>
    <n v="188.97"/>
    <n v="0.58948123654739992"/>
    <s v="Jul-2025"/>
    <s v="Q3-2025"/>
  </r>
  <r>
    <s v="TXN-102450"/>
    <x v="537"/>
    <x v="3"/>
    <s v="W-002"/>
    <x v="4"/>
    <s v="Face Moisturizer"/>
    <s v="Non-Member"/>
    <n v="1"/>
    <n v="9.02"/>
    <n v="0.04"/>
    <n v="3.59"/>
    <s v="No"/>
    <n v="8.66"/>
    <n v="5.07"/>
    <n v="0.58545034642032334"/>
    <s v="Feb-2025"/>
    <s v="Q1-2025"/>
  </r>
  <r>
    <s v="TXN-102451"/>
    <x v="224"/>
    <x v="0"/>
    <s v="N-014"/>
    <x v="0"/>
    <s v="Olive Oil 500ml"/>
    <s v="Non-Member"/>
    <n v="2"/>
    <n v="15.63"/>
    <n v="0.14899999999999999"/>
    <n v="9.34"/>
    <s v="No"/>
    <n v="26.6"/>
    <n v="7.92"/>
    <n v="0.29774436090225564"/>
    <s v="Jan-2025"/>
    <s v="Q1-2025"/>
  </r>
  <r>
    <s v="TXN-102452"/>
    <x v="641"/>
    <x v="0"/>
    <s v="N-006"/>
    <x v="0"/>
    <s v="Organic Coffee 12oz"/>
    <s v="Member"/>
    <n v="1"/>
    <n v="8.6199999999999992"/>
    <n v="6.8000000000000005E-2"/>
    <n v="5.53"/>
    <s v="No"/>
    <n v="8.0299999999999994"/>
    <n v="2.5"/>
    <n v="0.31133250311332505"/>
    <s v="Mar-2024"/>
    <s v="Q1-2024"/>
  </r>
  <r>
    <s v="TXN-102453"/>
    <x v="332"/>
    <x v="2"/>
    <s v="E-011"/>
    <x v="4"/>
    <s v="Sunscreen SPF50"/>
    <s v="Non-Member"/>
    <n v="1"/>
    <n v="56.32"/>
    <n v="8.3000000000000004E-2"/>
    <n v="20.23"/>
    <s v="No"/>
    <n v="51.65"/>
    <n v="31.42"/>
    <n v="0.60832526621490812"/>
    <s v="Feb-2025"/>
    <s v="Q1-2025"/>
  </r>
  <r>
    <s v="TXN-102454"/>
    <x v="173"/>
    <x v="3"/>
    <s v="W-011"/>
    <x v="1"/>
    <s v="Men's T-Shirt"/>
    <s v="Non-Member"/>
    <n v="5"/>
    <n v="76.98"/>
    <n v="5.1999999999999998E-2"/>
    <n v="38.700000000000003"/>
    <s v="No"/>
    <n v="364.89"/>
    <n v="171.39"/>
    <n v="0.46970319822412232"/>
    <s v="Nov-2024"/>
    <s v="Q4-2024"/>
  </r>
  <r>
    <s v="TXN-102455"/>
    <x v="642"/>
    <x v="3"/>
    <s v="W-010"/>
    <x v="3"/>
    <s v="LED Desk Lamp"/>
    <s v="Member"/>
    <n v="1"/>
    <n v="82.65"/>
    <n v="0.13300000000000001"/>
    <n v="40.770000000000003"/>
    <s v="No"/>
    <n v="71.66"/>
    <n v="30.89"/>
    <n v="0.43106335473067264"/>
    <s v="Nov-2025"/>
    <s v="Q4-2025"/>
  </r>
  <r>
    <s v="TXN-102456"/>
    <x v="555"/>
    <x v="3"/>
    <s v="W-005"/>
    <x v="4"/>
    <s v="Sunscreen SPF50"/>
    <s v="Member"/>
    <n v="6"/>
    <n v="21.84"/>
    <n v="7.0000000000000007E-2"/>
    <n v="7.32"/>
    <s v="Yes"/>
    <n v="121.87"/>
    <n v="77.95"/>
    <n v="0.63961598424550747"/>
    <s v="Dec-2024"/>
    <s v="Q4-2024"/>
  </r>
  <r>
    <s v="TXN-102457"/>
    <x v="282"/>
    <x v="2"/>
    <s v="E-007"/>
    <x v="2"/>
    <s v="Power Bank"/>
    <s v="Non-Member"/>
    <n v="8"/>
    <n v="188.66"/>
    <n v="6.0999999999999999E-2"/>
    <n v="139.12"/>
    <s v="No"/>
    <n v="1417.21"/>
    <n v="304.25"/>
    <n v="0.21468236887970024"/>
    <s v="Nov-2025"/>
    <s v="Q4-2025"/>
  </r>
  <r>
    <s v="TXN-102458"/>
    <x v="229"/>
    <x v="3"/>
    <s v="W-013"/>
    <x v="2"/>
    <s v="Smart Watch"/>
    <s v="Non-Member"/>
    <n v="2"/>
    <n v="70.41"/>
    <n v="5.6000000000000001E-2"/>
    <n v="50.32"/>
    <s v="No"/>
    <n v="132.93"/>
    <n v="32.29"/>
    <n v="0.24290980215150829"/>
    <s v="Sep-2025"/>
    <s v="Q3-2025"/>
  </r>
  <r>
    <s v="TXN-102459"/>
    <x v="223"/>
    <x v="1"/>
    <s v="S-001"/>
    <x v="2"/>
    <s v="Bluetooth Speaker"/>
    <s v="Member"/>
    <n v="2"/>
    <n v="250.45"/>
    <n v="0.34699999999999998"/>
    <n v="183.1"/>
    <s v="No"/>
    <n v="327.08999999999997"/>
    <n v="-39.11"/>
    <n v="-0.11956953743617965"/>
    <s v="Nov-2025"/>
    <s v="Q4-2025"/>
  </r>
  <r>
    <s v="TXN-102460"/>
    <x v="409"/>
    <x v="0"/>
    <s v="N-007"/>
    <x v="2"/>
    <s v="Wireless Earbuds"/>
    <s v="Non-Member"/>
    <n v="3"/>
    <n v="206.71"/>
    <n v="0.15"/>
    <n v="154.80000000000001"/>
    <s v="No"/>
    <n v="527.11"/>
    <n v="62.71"/>
    <n v="0.11896947506213124"/>
    <s v="Oct-2024"/>
    <s v="Q4-2024"/>
  </r>
  <r>
    <s v="TXN-102461"/>
    <x v="36"/>
    <x v="2"/>
    <s v="E-002"/>
    <x v="4"/>
    <s v="Perfume 50ml"/>
    <s v="Member"/>
    <n v="2"/>
    <n v="57.07"/>
    <n v="0.15"/>
    <n v="23.96"/>
    <s v="No"/>
    <n v="97.02"/>
    <n v="49.1"/>
    <n v="0.5060812203669347"/>
    <s v="May-2024"/>
    <s v="Q2-2024"/>
  </r>
  <r>
    <s v="TXN-102462"/>
    <x v="268"/>
    <x v="3"/>
    <s v="W-015"/>
    <x v="2"/>
    <s v="Bluetooth Speaker"/>
    <s v="Member"/>
    <n v="1"/>
    <n v="169.77"/>
    <n v="0.121"/>
    <n v="34.369999999999997"/>
    <s v="No"/>
    <n v="149.22999999999999"/>
    <n v="114.86"/>
    <n v="0.76968437981639082"/>
    <s v="May-2024"/>
    <s v="Q2-2024"/>
  </r>
  <r>
    <s v="TXN-102463"/>
    <x v="68"/>
    <x v="2"/>
    <s v="E-015"/>
    <x v="0"/>
    <s v="Organic Coffee 12oz"/>
    <s v="Non-Member"/>
    <n v="5"/>
    <n v="20.94"/>
    <n v="0.122"/>
    <n v="14.19"/>
    <s v="No"/>
    <n v="91.93"/>
    <n v="20.98"/>
    <n v="0.22821712172305014"/>
    <s v="Aug-2025"/>
    <s v="Q3-2025"/>
  </r>
  <r>
    <s v="TXN-102464"/>
    <x v="208"/>
    <x v="3"/>
    <s v="W-015"/>
    <x v="2"/>
    <s v="Power Bank"/>
    <s v="Member"/>
    <n v="4"/>
    <n v="63.02"/>
    <n v="0.108"/>
    <n v="48.13"/>
    <s v="No"/>
    <n v="224.86"/>
    <n v="32.340000000000003"/>
    <n v="0.14382282308992261"/>
    <s v="Sep-2025"/>
    <s v="Q3-2025"/>
  </r>
  <r>
    <s v="TXN-102465"/>
    <x v="643"/>
    <x v="2"/>
    <s v="E-009"/>
    <x v="3"/>
    <s v="Ceramic Mug Set"/>
    <s v="Member"/>
    <n v="6"/>
    <n v="55.69"/>
    <n v="0.113"/>
    <n v="23.17"/>
    <s v="No"/>
    <n v="296.38"/>
    <n v="157.36000000000001"/>
    <n v="0.53094000944733122"/>
    <s v="Aug-2024"/>
    <s v="Q3-2024"/>
  </r>
  <r>
    <s v="TXN-102466"/>
    <x v="17"/>
    <x v="3"/>
    <s v="W-015"/>
    <x v="2"/>
    <s v="Wireless Earbuds"/>
    <s v="Member"/>
    <n v="4"/>
    <n v="41.97"/>
    <n v="0"/>
    <n v="27.44"/>
    <s v="No"/>
    <n v="167.88"/>
    <n v="58.12"/>
    <n v="0.34619966642840122"/>
    <s v="Jun-2024"/>
    <s v="Q2-2024"/>
  </r>
  <r>
    <s v="TXN-102467"/>
    <x v="628"/>
    <x v="3"/>
    <s v="W-008"/>
    <x v="1"/>
    <s v="Men's T-Shirt"/>
    <s v="Member"/>
    <n v="2"/>
    <n v="102.03"/>
    <n v="5.5E-2"/>
    <n v="43.56"/>
    <s v="No"/>
    <n v="192.84"/>
    <n v="105.72"/>
    <n v="0.54822650902302428"/>
    <s v="Oct-2025"/>
    <s v="Q4-2025"/>
  </r>
  <r>
    <s v="TXN-102468"/>
    <x v="621"/>
    <x v="0"/>
    <s v="N-005"/>
    <x v="0"/>
    <s v="Organic Coffee 12oz"/>
    <s v="Non-Member"/>
    <n v="4"/>
    <n v="14.41"/>
    <n v="7.0999999999999994E-2"/>
    <n v="12.89"/>
    <s v="No"/>
    <n v="53.55"/>
    <n v="1.99"/>
    <n v="3.7161531279178338E-2"/>
    <s v="May-2024"/>
    <s v="Q2-2024"/>
  </r>
  <r>
    <s v="TXN-102469"/>
    <x v="367"/>
    <x v="3"/>
    <s v="W-011"/>
    <x v="4"/>
    <s v="Lipstick"/>
    <s v="Member"/>
    <n v="6"/>
    <n v="49.16"/>
    <n v="0.13400000000000001"/>
    <n v="19.170000000000002"/>
    <s v="No"/>
    <n v="255.44"/>
    <n v="140.41999999999999"/>
    <n v="0.54971813341684928"/>
    <s v="Jun-2024"/>
    <s v="Q2-2024"/>
  </r>
  <r>
    <s v="TXN-102470"/>
    <x v="414"/>
    <x v="1"/>
    <s v="S-008"/>
    <x v="0"/>
    <s v="Granola Pack"/>
    <s v="Non-Member"/>
    <n v="4"/>
    <n v="15.73"/>
    <n v="0.32600000000000001"/>
    <n v="11.01"/>
    <s v="No"/>
    <n v="42.41"/>
    <n v="-1.63"/>
    <n v="-3.8434331525583593E-2"/>
    <s v="Jun-2025"/>
    <s v="Q2-2025"/>
  </r>
  <r>
    <s v="TXN-102471"/>
    <x v="605"/>
    <x v="3"/>
    <s v="W-011"/>
    <x v="0"/>
    <s v="Olive Oil 500ml"/>
    <s v="Non-Member"/>
    <n v="6"/>
    <n v="3.95"/>
    <n v="0.04"/>
    <n v="2.38"/>
    <s v="No"/>
    <n v="22.75"/>
    <n v="8.4700000000000006"/>
    <n v="0.37230769230769234"/>
    <s v="Apr-2025"/>
    <s v="Q2-2025"/>
  </r>
  <r>
    <s v="TXN-102472"/>
    <x v="600"/>
    <x v="2"/>
    <s v="E-015"/>
    <x v="0"/>
    <s v="Sparkling Water 12pk"/>
    <s v="Member"/>
    <n v="2"/>
    <n v="12.32"/>
    <n v="0.13600000000000001"/>
    <n v="7.43"/>
    <s v="No"/>
    <n v="21.29"/>
    <n v="6.43"/>
    <n v="0.30201972757162987"/>
    <s v="Oct-2024"/>
    <s v="Q4-2024"/>
  </r>
  <r>
    <s v="TXN-102473"/>
    <x v="345"/>
    <x v="1"/>
    <s v="S-003"/>
    <x v="3"/>
    <s v="Storage Bin"/>
    <s v="Member"/>
    <n v="9"/>
    <n v="54.66"/>
    <n v="0.154"/>
    <n v="21.86"/>
    <s v="No"/>
    <n v="416.18"/>
    <n v="219.44"/>
    <n v="0.52727185352491712"/>
    <s v="Jul-2025"/>
    <s v="Q3-2025"/>
  </r>
  <r>
    <s v="TXN-102474"/>
    <x v="46"/>
    <x v="0"/>
    <s v="N-013"/>
    <x v="4"/>
    <s v="Perfume 50ml"/>
    <s v="Member"/>
    <n v="1"/>
    <n v="49.85"/>
    <n v="2.1000000000000001E-2"/>
    <n v="19.97"/>
    <s v="No"/>
    <n v="48.8"/>
    <n v="28.83"/>
    <n v="0.59077868852459015"/>
    <s v="Nov-2024"/>
    <s v="Q4-2024"/>
  </r>
  <r>
    <s v="TXN-102475"/>
    <x v="566"/>
    <x v="2"/>
    <s v="E-011"/>
    <x v="2"/>
    <s v="Power Bank"/>
    <s v="Member"/>
    <n v="3"/>
    <n v="279.70999999999998"/>
    <n v="0.11"/>
    <n v="211.27"/>
    <s v="No"/>
    <n v="746.83"/>
    <n v="113.02"/>
    <n v="0.15133296734196536"/>
    <s v="Sep-2025"/>
    <s v="Q3-2025"/>
  </r>
  <r>
    <s v="TXN-102476"/>
    <x v="278"/>
    <x v="3"/>
    <s v="W-007"/>
    <x v="3"/>
    <s v="LED Desk Lamp"/>
    <s v="Member"/>
    <n v="1"/>
    <n v="84.84"/>
    <n v="0.11600000000000001"/>
    <n v="35.159999999999997"/>
    <s v="No"/>
    <n v="75"/>
    <n v="39.840000000000003"/>
    <n v="0.53120000000000001"/>
    <s v="Jan-2025"/>
    <s v="Q1-2025"/>
  </r>
  <r>
    <s v="TXN-102477"/>
    <x v="348"/>
    <x v="2"/>
    <s v="E-003"/>
    <x v="2"/>
    <s v="Bluetooth Speaker"/>
    <s v="Member"/>
    <n v="2"/>
    <n v="117.95"/>
    <n v="0.13300000000000001"/>
    <n v="83.5"/>
    <s v="No"/>
    <n v="204.53"/>
    <n v="37.53"/>
    <n v="0.18349386398083412"/>
    <s v="Dec-2024"/>
    <s v="Q4-2024"/>
  </r>
  <r>
    <s v="TXN-102478"/>
    <x v="252"/>
    <x v="2"/>
    <s v="E-010"/>
    <x v="0"/>
    <s v="Granola Pack"/>
    <s v="Member"/>
    <n v="2"/>
    <n v="9.0500000000000007"/>
    <n v="7.2999999999999995E-2"/>
    <n v="5.72"/>
    <s v="No"/>
    <n v="16.78"/>
    <n v="5.34"/>
    <n v="0.31823599523241952"/>
    <s v="Mar-2025"/>
    <s v="Q1-2025"/>
  </r>
  <r>
    <s v="TXN-102479"/>
    <x v="633"/>
    <x v="1"/>
    <s v="S-005"/>
    <x v="3"/>
    <s v="Storage Bin"/>
    <s v="Member"/>
    <n v="1"/>
    <n v="65.739999999999995"/>
    <n v="0.25800000000000001"/>
    <n v="25.26"/>
    <s v="No"/>
    <n v="48.78"/>
    <n v="23.52"/>
    <n v="0.48216482164821645"/>
    <s v="Jan-2025"/>
    <s v="Q1-2025"/>
  </r>
  <r>
    <s v="TXN-102480"/>
    <x v="100"/>
    <x v="3"/>
    <s v="Unknown"/>
    <x v="4"/>
    <s v="Sunscreen SPF50"/>
    <s v="Non-Member"/>
    <n v="1"/>
    <n v="32.94"/>
    <n v="4.7E-2"/>
    <n v="14.78"/>
    <s v="No"/>
    <n v="31.39"/>
    <n v="16.61"/>
    <n v="0.52914941064033127"/>
    <s v="Feb-2025"/>
    <s v="Q1-2025"/>
  </r>
  <r>
    <s v="TXN-102481"/>
    <x v="453"/>
    <x v="3"/>
    <s v="W-010"/>
    <x v="3"/>
    <s v="Bath Towel Set"/>
    <s v="Member"/>
    <n v="3"/>
    <n v="11.76"/>
    <n v="6.5000000000000002E-2"/>
    <n v="5.59"/>
    <s v="No"/>
    <n v="32.99"/>
    <n v="16.22"/>
    <n v="0.49166414064868136"/>
    <s v="Jul-2025"/>
    <s v="Q3-2025"/>
  </r>
  <r>
    <s v="TXN-102482"/>
    <x v="366"/>
    <x v="0"/>
    <s v="N-004"/>
    <x v="4"/>
    <s v="Face Moisturizer"/>
    <s v="Non-Member"/>
    <n v="4"/>
    <n v="38.5"/>
    <n v="5.0999999999999997E-2"/>
    <n v="15.92"/>
    <s v="No"/>
    <n v="146.15"/>
    <n v="82.47"/>
    <n v="0.56428327061238448"/>
    <s v="Sep-2024"/>
    <s v="Q3-2024"/>
  </r>
  <r>
    <s v="TXN-102483"/>
    <x v="606"/>
    <x v="2"/>
    <s v="E-011"/>
    <x v="0"/>
    <s v="Sparkling Water 12pk"/>
    <s v="Non-Member"/>
    <n v="2"/>
    <n v="17.079999999999998"/>
    <n v="0"/>
    <n v="9.81"/>
    <s v="No"/>
    <n v="34.159999999999997"/>
    <n v="14.54"/>
    <n v="0.42564402810304452"/>
    <s v="Jan-2025"/>
    <s v="Q1-2025"/>
  </r>
  <r>
    <s v="TXN-102484"/>
    <x v="158"/>
    <x v="1"/>
    <s v="S-012"/>
    <x v="1"/>
    <s v="Women's Jeans"/>
    <s v="Member"/>
    <n v="1"/>
    <n v="90.57"/>
    <n v="0.32300000000000001"/>
    <n v="48.38"/>
    <s v="Yes"/>
    <n v="61.32"/>
    <n v="12.94"/>
    <n v="0.21102413568166992"/>
    <s v="Dec-2024"/>
    <s v="Q4-2024"/>
  </r>
  <r>
    <s v="TXN-102485"/>
    <x v="146"/>
    <x v="1"/>
    <s v="S-001"/>
    <x v="4"/>
    <s v="Lipstick"/>
    <s v="Member"/>
    <n v="1"/>
    <n v="36.93"/>
    <n v="0.189"/>
    <n v="11.6"/>
    <s v="No"/>
    <n v="29.95"/>
    <n v="18.350000000000001"/>
    <n v="0.61268781302170294"/>
    <s v="Sep-2025"/>
    <s v="Q3-2025"/>
  </r>
  <r>
    <s v="TXN-102486"/>
    <x v="129"/>
    <x v="0"/>
    <s v="N-015"/>
    <x v="2"/>
    <s v="Smart Watch"/>
    <s v="Member"/>
    <n v="2"/>
    <n v="231.38"/>
    <n v="3.7999999999999999E-2"/>
    <n v="167.6"/>
    <s v="No"/>
    <n v="445.18"/>
    <n v="109.98"/>
    <n v="0.24704613864054989"/>
    <s v="Jun-2025"/>
    <s v="Q2-2025"/>
  </r>
  <r>
    <s v="TXN-102487"/>
    <x v="224"/>
    <x v="0"/>
    <s v="N-007"/>
    <x v="1"/>
    <s v="Men's T-Shirt"/>
    <s v="Member"/>
    <n v="1"/>
    <n v="106.67"/>
    <n v="6.8000000000000005E-2"/>
    <n v="53.82"/>
    <s v="No"/>
    <n v="99.42"/>
    <n v="45.6"/>
    <n v="0.45866022933011469"/>
    <s v="Jan-2025"/>
    <s v="Q1-2025"/>
  </r>
  <r>
    <s v="TXN-102488"/>
    <x v="644"/>
    <x v="3"/>
    <s v="W-007"/>
    <x v="4"/>
    <s v="Sunscreen SPF50"/>
    <s v="Non-Member"/>
    <n v="3"/>
    <n v="47.29"/>
    <n v="0.04"/>
    <n v="17.62"/>
    <s v="No"/>
    <n v="136.19999999999999"/>
    <n v="83.34"/>
    <n v="0.61189427312775335"/>
    <s v="Apr-2024"/>
    <s v="Q2-2024"/>
  </r>
  <r>
    <s v="TXN-102489"/>
    <x v="251"/>
    <x v="0"/>
    <s v="N-013"/>
    <x v="3"/>
    <s v="LED Desk Lamp"/>
    <s v="Member"/>
    <n v="5"/>
    <n v="55.86"/>
    <n v="0"/>
    <n v="24.13"/>
    <s v="No"/>
    <n v="279.3"/>
    <n v="158.65"/>
    <n v="0.56802721088435371"/>
    <s v="Nov-2025"/>
    <s v="Q4-2025"/>
  </r>
  <r>
    <s v="TXN-102490"/>
    <x v="16"/>
    <x v="0"/>
    <s v="N-014"/>
    <x v="1"/>
    <s v="Casual Dress"/>
    <s v="Member"/>
    <n v="1"/>
    <n v="30.27"/>
    <n v="0.10100000000000001"/>
    <n v="13.34"/>
    <s v="No"/>
    <n v="27.21"/>
    <n v="13.87"/>
    <n v="0.50973906651966183"/>
    <s v="May-2025"/>
    <s v="Q2-2025"/>
  </r>
  <r>
    <s v="TXN-102491"/>
    <x v="412"/>
    <x v="3"/>
    <s v="W-009"/>
    <x v="4"/>
    <s v="Face Moisturizer"/>
    <s v="Non-Member"/>
    <n v="13"/>
    <n v="51.67"/>
    <n v="0.152"/>
    <n v="20.329999999999998"/>
    <s v="No"/>
    <n v="569.61"/>
    <n v="305.32"/>
    <n v="0.53601587050789135"/>
    <s v="Nov-2024"/>
    <s v="Q4-2024"/>
  </r>
  <r>
    <s v="TXN-102492"/>
    <x v="422"/>
    <x v="3"/>
    <s v="W-005"/>
    <x v="3"/>
    <s v="Storage Bin"/>
    <s v="Non-Member"/>
    <n v="1"/>
    <n v="59.39"/>
    <n v="0"/>
    <n v="28.94"/>
    <s v="No"/>
    <n v="59.39"/>
    <n v="30.45"/>
    <n v="0.51271257787506308"/>
    <s v="Dec-2024"/>
    <s v="Q4-2024"/>
  </r>
  <r>
    <s v="TXN-102493"/>
    <x v="408"/>
    <x v="3"/>
    <s v="W-012"/>
    <x v="0"/>
    <s v="Granola Pack"/>
    <s v="Non-Member"/>
    <n v="2"/>
    <n v="9.86"/>
    <n v="7.6999999999999999E-2"/>
    <n v="6.17"/>
    <s v="No"/>
    <n v="18.2"/>
    <n v="5.86"/>
    <n v="0.321978021978022"/>
    <s v="Feb-2025"/>
    <s v="Q1-2025"/>
  </r>
  <r>
    <s v="TXN-102494"/>
    <x v="571"/>
    <x v="0"/>
    <s v="N-006"/>
    <x v="1"/>
    <s v="Winter Jacket"/>
    <s v="Member"/>
    <n v="2"/>
    <n v="117.78"/>
    <n v="6.4000000000000001E-2"/>
    <n v="61.31"/>
    <s v="No"/>
    <n v="220.48"/>
    <n v="97.86"/>
    <n v="0.44384978229317856"/>
    <s v="May-2024"/>
    <s v="Q2-2024"/>
  </r>
  <r>
    <s v="TXN-102495"/>
    <x v="39"/>
    <x v="0"/>
    <s v="N-010"/>
    <x v="2"/>
    <s v="Power Bank"/>
    <s v="Non-Member"/>
    <n v="6"/>
    <n v="211.87"/>
    <n v="0.10199999999999999"/>
    <n v="139.58000000000001"/>
    <s v="No"/>
    <n v="1141.56"/>
    <n v="304.08"/>
    <n v="0.26637233259749815"/>
    <s v="Jul-2024"/>
    <s v="Q3-2024"/>
  </r>
  <r>
    <s v="TXN-102496"/>
    <x v="356"/>
    <x v="3"/>
    <s v="W-006"/>
    <x v="1"/>
    <s v="Running Shoes"/>
    <s v="Member"/>
    <n v="1"/>
    <n v="108.36"/>
    <n v="0.14199999999999999"/>
    <n v="44.07"/>
    <s v="No"/>
    <n v="92.97"/>
    <n v="48.9"/>
    <n v="0.52597612132946114"/>
    <s v="Feb-2025"/>
    <s v="Q1-2025"/>
  </r>
  <r>
    <s v="TXN-102497"/>
    <x v="118"/>
    <x v="3"/>
    <s v="W-002"/>
    <x v="1"/>
    <s v="Men's T-Shirt"/>
    <s v="Non-Member"/>
    <n v="2"/>
    <n v="38.840000000000003"/>
    <n v="5.0999999999999997E-2"/>
    <n v="19.010000000000002"/>
    <s v="No"/>
    <n v="73.72"/>
    <n v="35.700000000000003"/>
    <n v="0.48426478567552905"/>
    <s v="Sep-2025"/>
    <s v="Q3-2025"/>
  </r>
  <r>
    <s v="TXN-102498"/>
    <x v="628"/>
    <x v="3"/>
    <s v="W-004"/>
    <x v="1"/>
    <s v="Women's Jeans"/>
    <s v="Member"/>
    <n v="3"/>
    <n v="58.13"/>
    <n v="6.6000000000000003E-2"/>
    <n v="29.44"/>
    <s v="No"/>
    <n v="162.88"/>
    <n v="74.56"/>
    <n v="0.45776031434184677"/>
    <s v="Oct-2025"/>
    <s v="Q4-2025"/>
  </r>
  <r>
    <s v="TXN-102499"/>
    <x v="581"/>
    <x v="2"/>
    <s v="E-006"/>
    <x v="1"/>
    <s v="Men's T-Shirt"/>
    <s v="Non-Member"/>
    <n v="5"/>
    <n v="15.81"/>
    <n v="0.14699999999999999"/>
    <n v="6.38"/>
    <s v="No"/>
    <n v="67.430000000000007"/>
    <n v="35.53"/>
    <n v="0.5269168026101142"/>
    <s v="Nov-2025"/>
    <s v="Q4-2025"/>
  </r>
  <r>
    <s v="TXN-102500"/>
    <x v="273"/>
    <x v="2"/>
    <s v="E-013"/>
    <x v="2"/>
    <s v="Power Bank"/>
    <s v="Member"/>
    <n v="1"/>
    <n v="292.10000000000002"/>
    <n v="0"/>
    <n v="200.83"/>
    <s v="No"/>
    <n v="292.10000000000002"/>
    <n v="91.27"/>
    <n v="0.31246148579253674"/>
    <s v="Oct-2024"/>
    <s v="Q4-2024"/>
  </r>
  <r>
    <s v="TXN-102501"/>
    <x v="323"/>
    <x v="3"/>
    <s v="W-007"/>
    <x v="0"/>
    <s v="Olive Oil 500ml"/>
    <s v="Non-Member"/>
    <n v="1"/>
    <n v="20.28"/>
    <n v="8.7999999999999995E-2"/>
    <n v="13.41"/>
    <s v="No"/>
    <n v="18.5"/>
    <n v="5.09"/>
    <n v="0.2751351351351351"/>
    <s v="Sep-2024"/>
    <s v="Q3-2024"/>
  </r>
  <r>
    <s v="TXN-102502"/>
    <x v="71"/>
    <x v="3"/>
    <s v="W-007"/>
    <x v="3"/>
    <s v="Throw Pillow"/>
    <s v="Non-Member"/>
    <n v="6"/>
    <n v="44.86"/>
    <n v="0.109"/>
    <n v="16.79"/>
    <s v="No"/>
    <n v="239.82"/>
    <n v="139.08000000000001"/>
    <n v="0.5799349512134101"/>
    <m/>
    <m/>
  </r>
  <r>
    <s v="TXN-102503"/>
    <x v="80"/>
    <x v="2"/>
    <s v="E-006"/>
    <x v="3"/>
    <s v="LED Desk Lamp"/>
    <s v="Member"/>
    <n v="1"/>
    <n v="45.45"/>
    <n v="2.1999999999999999E-2"/>
    <n v="19.57"/>
    <s v="No"/>
    <n v="44.45"/>
    <n v="24.88"/>
    <n v="0.55973003374578167"/>
    <s v="Dec-2024"/>
    <s v="Q4-2024"/>
  </r>
  <r>
    <s v="TXN-102504"/>
    <x v="574"/>
    <x v="3"/>
    <s v="W-013"/>
    <x v="4"/>
    <s v="Lipstick"/>
    <s v="Member"/>
    <n v="4"/>
    <n v="58.17"/>
    <n v="0.16400000000000001"/>
    <n v="19.13"/>
    <s v="No"/>
    <n v="194.52"/>
    <n v="118"/>
    <n v="0.60662142710261158"/>
    <s v="Sep-2024"/>
    <s v="Q3-2024"/>
  </r>
  <r>
    <s v="TXN-102505"/>
    <x v="170"/>
    <x v="0"/>
    <s v="N-007"/>
    <x v="2"/>
    <s v="Smart Watch"/>
    <s v="Member"/>
    <n v="1"/>
    <n v="95.97"/>
    <n v="0.11600000000000001"/>
    <n v="68.2"/>
    <s v="No"/>
    <n v="84.84"/>
    <n v="16.64"/>
    <n v="0.19613389910419612"/>
    <s v="Jun-2025"/>
    <s v="Q2-2025"/>
  </r>
  <r>
    <s v="TXN-102506"/>
    <x v="265"/>
    <x v="1"/>
    <s v="Unknown"/>
    <x v="0"/>
    <s v="Granola Pack"/>
    <s v="Member"/>
    <n v="3"/>
    <n v="10.4"/>
    <n v="0.15"/>
    <n v="6.17"/>
    <s v="No"/>
    <n v="26.52"/>
    <n v="8.01"/>
    <n v="0.30203619909502261"/>
    <s v="May-2025"/>
    <s v="Q2-2025"/>
  </r>
  <r>
    <s v="TXN-102507"/>
    <x v="174"/>
    <x v="2"/>
    <s v="E-010"/>
    <x v="3"/>
    <s v="Ceramic Mug Set"/>
    <s v="Non-Member"/>
    <n v="4"/>
    <n v="84.03"/>
    <n v="0.08"/>
    <n v="29.53"/>
    <s v="No"/>
    <n v="309.23"/>
    <n v="191.11"/>
    <n v="0.61801895029589626"/>
    <s v="Oct-2025"/>
    <s v="Q4-2025"/>
  </r>
  <r>
    <s v="TXN-102508"/>
    <x v="645"/>
    <x v="3"/>
    <s v="W-003"/>
    <x v="4"/>
    <s v="Face Moisturizer"/>
    <s v="Non-Member"/>
    <n v="3"/>
    <n v="17.100000000000001"/>
    <n v="4.4999999999999998E-2"/>
    <n v="5.88"/>
    <s v="No"/>
    <n v="48.99"/>
    <n v="31.35"/>
    <n v="0.63992651561543168"/>
    <s v="May-2024"/>
    <s v="Q2-2024"/>
  </r>
  <r>
    <s v="TXN-102509"/>
    <x v="563"/>
    <x v="3"/>
    <s v="W-007"/>
    <x v="4"/>
    <s v="Sunscreen SPF50"/>
    <s v="Member"/>
    <n v="5"/>
    <n v="44.09"/>
    <n v="8.7999999999999995E-2"/>
    <n v="16.36"/>
    <s v="No"/>
    <n v="201.05"/>
    <n v="119.25"/>
    <n v="0.59313603581198704"/>
    <s v="Mar-2025"/>
    <s v="Q1-2025"/>
  </r>
  <r>
    <s v="TXN-102510"/>
    <x v="475"/>
    <x v="2"/>
    <s v="E-010"/>
    <x v="2"/>
    <s v="Bluetooth Speaker"/>
    <s v="Non-Member"/>
    <n v="2"/>
    <n v="53.51"/>
    <n v="5.5E-2"/>
    <n v="36.200000000000003"/>
    <s v="No"/>
    <n v="101.13"/>
    <n v="28.73"/>
    <n v="0.28408978542470092"/>
    <s v="Jun-2024"/>
    <s v="Q2-2024"/>
  </r>
  <r>
    <s v="TXN-102511"/>
    <x v="72"/>
    <x v="0"/>
    <s v="N-002"/>
    <x v="1"/>
    <s v="Casual Dress"/>
    <s v="Non-Member"/>
    <n v="6"/>
    <n v="100.6"/>
    <n v="7.8E-2"/>
    <n v="44.03"/>
    <s v="No"/>
    <n v="556.52"/>
    <n v="292.33999999999997"/>
    <n v="0.52530007906274701"/>
    <s v="Aug-2025"/>
    <s v="Q3-2025"/>
  </r>
  <r>
    <s v="TXN-102512"/>
    <x v="10"/>
    <x v="3"/>
    <s v="W-001"/>
    <x v="2"/>
    <s v="Power Bank"/>
    <s v="Member"/>
    <n v="3"/>
    <n v="155.51"/>
    <n v="0.03"/>
    <n v="113.12"/>
    <s v="No"/>
    <n v="452.53"/>
    <n v="113.17"/>
    <n v="0.25008286743420327"/>
    <s v="Dec-2024"/>
    <s v="Q4-2024"/>
  </r>
  <r>
    <s v="TXN-102513"/>
    <x v="94"/>
    <x v="3"/>
    <s v="W-009"/>
    <x v="2"/>
    <s v="Bluetooth Speaker"/>
    <s v="Non-Member"/>
    <n v="3"/>
    <n v="72.540000000000006"/>
    <n v="0.13400000000000001"/>
    <n v="53.63"/>
    <s v="No"/>
    <n v="188.46"/>
    <n v="27.57"/>
    <n v="0.14629099013053168"/>
    <s v="May-2025"/>
    <s v="Q2-2025"/>
  </r>
  <r>
    <s v="TXN-102514"/>
    <x v="611"/>
    <x v="3"/>
    <s v="W-015"/>
    <x v="0"/>
    <s v="Organic Coffee 12oz"/>
    <s v="Non-Member"/>
    <n v="6"/>
    <n v="9.01"/>
    <n v="0.155"/>
    <n v="5.14"/>
    <s v="No"/>
    <n v="45.68"/>
    <n v="14.84"/>
    <n v="0.32486865148861649"/>
    <s v="Dec-2024"/>
    <s v="Q4-2024"/>
  </r>
  <r>
    <s v="TXN-102515"/>
    <x v="351"/>
    <x v="2"/>
    <s v="E-014"/>
    <x v="2"/>
    <s v="Laptop Stand"/>
    <s v="Non-Member"/>
    <n v="1"/>
    <n v="45.94"/>
    <n v="9.0999999999999998E-2"/>
    <n v="34.89"/>
    <s v="Unknown"/>
    <n v="41.76"/>
    <n v="6.87"/>
    <n v="0.16451149425287356"/>
    <s v="May-2025"/>
    <s v="Q2-2025"/>
  </r>
  <r>
    <s v="TXN-102516"/>
    <x v="455"/>
    <x v="0"/>
    <s v="N-004"/>
    <x v="3"/>
    <s v="Ceramic Mug Set"/>
    <s v="Member"/>
    <n v="13"/>
    <n v="68.83"/>
    <n v="6.9000000000000006E-2"/>
    <n v="33.22"/>
    <s v="No"/>
    <n v="833.05"/>
    <n v="401.19"/>
    <n v="0.48159174119200532"/>
    <s v="Aug-2025"/>
    <s v="Q3-2025"/>
  </r>
  <r>
    <s v="TXN-102517"/>
    <x v="215"/>
    <x v="3"/>
    <s v="W-006"/>
    <x v="0"/>
    <s v="Granola Pack"/>
    <s v="Member"/>
    <n v="3"/>
    <n v="22.06"/>
    <n v="8.5999999999999993E-2"/>
    <n v="13.89"/>
    <s v="Unknown"/>
    <n v="60.49"/>
    <n v="18.82"/>
    <n v="0.31112580591833361"/>
    <s v="Mar-2025"/>
    <s v="Q1-2025"/>
  </r>
  <r>
    <s v="TXN-102518"/>
    <x v="137"/>
    <x v="2"/>
    <s v="E-014"/>
    <x v="3"/>
    <s v="LED Desk Lamp"/>
    <s v="Member"/>
    <n v="2"/>
    <n v="88.67"/>
    <n v="9.5000000000000001E-2"/>
    <n v="43.64"/>
    <s v="No"/>
    <n v="160.49"/>
    <n v="73.209999999999994"/>
    <n v="0.45616549317714494"/>
    <s v="Oct-2025"/>
    <s v="Q4-2025"/>
  </r>
  <r>
    <s v="TXN-102519"/>
    <x v="486"/>
    <x v="1"/>
    <s v="S-002"/>
    <x v="0"/>
    <s v="Snack Box"/>
    <s v="Member"/>
    <n v="6"/>
    <n v="14.08"/>
    <n v="0.10199999999999999"/>
    <n v="9.6"/>
    <s v="No"/>
    <n v="75.86"/>
    <n v="18.260000000000002"/>
    <n v="0.24070656472449251"/>
    <s v="Feb-2025"/>
    <s v="Q1-2025"/>
  </r>
  <r>
    <s v="TXN-102520"/>
    <x v="260"/>
    <x v="2"/>
    <s v="E-001"/>
    <x v="2"/>
    <s v="Laptop Stand"/>
    <s v="Member"/>
    <n v="7"/>
    <n v="94.98"/>
    <n v="0.153"/>
    <n v="71.040000000000006"/>
    <s v="No"/>
    <n v="563.14"/>
    <n v="65.86"/>
    <n v="0.11695137976346912"/>
    <s v="Oct-2024"/>
    <s v="Q4-2024"/>
  </r>
  <r>
    <s v="TXN-102521"/>
    <x v="427"/>
    <x v="3"/>
    <s v="W-006"/>
    <x v="0"/>
    <s v="Snack Box"/>
    <s v="Member"/>
    <n v="3"/>
    <n v="21.6"/>
    <n v="0.107"/>
    <n v="12.13"/>
    <s v="No"/>
    <n v="57.87"/>
    <n v="21.48"/>
    <n v="0.37117677553136341"/>
    <s v="Apr-2025"/>
    <s v="Q2-2025"/>
  </r>
  <r>
    <s v="TXN-102522"/>
    <x v="297"/>
    <x v="1"/>
    <s v="S-003"/>
    <x v="4"/>
    <s v="Sunscreen SPF50"/>
    <s v="Non-Member"/>
    <n v="6"/>
    <n v="35.94"/>
    <n v="0.27300000000000002"/>
    <n v="14.91"/>
    <s v="No"/>
    <n v="156.77000000000001"/>
    <n v="67.31"/>
    <n v="0.4293551062065446"/>
    <s v="Dec-2024"/>
    <s v="Q4-2024"/>
  </r>
  <r>
    <s v="TXN-102523"/>
    <x v="23"/>
    <x v="3"/>
    <s v="W-011"/>
    <x v="4"/>
    <s v="Face Moisturizer"/>
    <s v="Member"/>
    <n v="1"/>
    <n v="31.44"/>
    <n v="0.17299999999999999"/>
    <n v="13.68"/>
    <s v="Unknown"/>
    <n v="26"/>
    <n v="12.32"/>
    <n v="0.47384615384615386"/>
    <s v="Jul-2025"/>
    <s v="Q3-2025"/>
  </r>
  <r>
    <s v="TXN-102524"/>
    <x v="437"/>
    <x v="1"/>
    <s v="S-004"/>
    <x v="0"/>
    <s v="Snack Box"/>
    <s v="Non-Member"/>
    <n v="2"/>
    <n v="13.76"/>
    <n v="0.22500000000000001"/>
    <n v="7.63"/>
    <s v="No"/>
    <n v="21.33"/>
    <n v="6.07"/>
    <n v="0.2845757149554618"/>
    <s v="Jun-2024"/>
    <s v="Q2-2024"/>
  </r>
  <r>
    <s v="TXN-102525"/>
    <x v="362"/>
    <x v="3"/>
    <s v="W-011"/>
    <x v="2"/>
    <s v="Bluetooth Speaker"/>
    <s v="Member"/>
    <n v="4"/>
    <n v="271.88"/>
    <n v="0.153"/>
    <n v="191.14"/>
    <s v="No"/>
    <n v="921.13"/>
    <n v="156.57"/>
    <n v="0.16997600772963642"/>
    <s v="Sep-2024"/>
    <s v="Q3-2024"/>
  </r>
  <r>
    <s v="TXN-102526"/>
    <x v="133"/>
    <x v="0"/>
    <s v="N-013"/>
    <x v="4"/>
    <s v="Perfume 50ml"/>
    <s v="Non-Member"/>
    <n v="3"/>
    <n v="48.77"/>
    <n v="9.6000000000000002E-2"/>
    <n v="21.67"/>
    <s v="No"/>
    <n v="132.26"/>
    <n v="67.25"/>
    <n v="0.50846816875850598"/>
    <s v="Jun-2025"/>
    <s v="Q2-2025"/>
  </r>
  <r>
    <s v="TXN-102527"/>
    <x v="132"/>
    <x v="2"/>
    <s v="E-006"/>
    <x v="0"/>
    <s v="Snack Box"/>
    <s v="Non-Member"/>
    <n v="1"/>
    <n v="3.73"/>
    <n v="3.0000000000000001E-3"/>
    <n v="2.39"/>
    <s v="No"/>
    <n v="3.72"/>
    <n v="1.33"/>
    <n v="0.35752688172043012"/>
    <s v="Oct-2025"/>
    <s v="Q4-2025"/>
  </r>
  <r>
    <s v="TXN-102528"/>
    <x v="190"/>
    <x v="1"/>
    <s v="S-006"/>
    <x v="0"/>
    <s v="Sparkling Water 12pk"/>
    <s v="Non-Member"/>
    <n v="3"/>
    <n v="21.25"/>
    <n v="0.32700000000000001"/>
    <n v="12.54"/>
    <s v="No"/>
    <n v="42.9"/>
    <n v="5.28"/>
    <n v="0.12307692307692308"/>
    <s v="Oct-2025"/>
    <s v="Q4-2025"/>
  </r>
  <r>
    <s v="TXN-102529"/>
    <x v="616"/>
    <x v="2"/>
    <s v="E-014"/>
    <x v="1"/>
    <s v="Winter Jacket"/>
    <s v="Non-Member"/>
    <n v="5"/>
    <n v="16.239999999999998"/>
    <n v="6.7000000000000004E-2"/>
    <n v="8.59"/>
    <s v="No"/>
    <n v="75.760000000000005"/>
    <n v="32.81"/>
    <n v="0.43307814149947199"/>
    <s v="Aug-2024"/>
    <s v="Q3-2024"/>
  </r>
  <r>
    <s v="TXN-102530"/>
    <x v="551"/>
    <x v="0"/>
    <s v="N-009"/>
    <x v="2"/>
    <s v="Laptop Stand"/>
    <s v="Member"/>
    <n v="1"/>
    <n v="146.15"/>
    <n v="0.154"/>
    <n v="106.07"/>
    <s v="No"/>
    <n v="123.64"/>
    <n v="17.57"/>
    <n v="0.14210611452604335"/>
    <s v="Apr-2025"/>
    <s v="Q2-2025"/>
  </r>
  <r>
    <s v="TXN-102531"/>
    <x v="563"/>
    <x v="0"/>
    <s v="N-014"/>
    <x v="1"/>
    <s v="Women's Jeans"/>
    <s v="Non-Member"/>
    <n v="1"/>
    <n v="44.28"/>
    <n v="8.3000000000000004E-2"/>
    <n v="19.399999999999999"/>
    <s v="No"/>
    <n v="40.6"/>
    <n v="21.2"/>
    <n v="0.52216748768472898"/>
    <s v="Mar-2025"/>
    <s v="Q1-2025"/>
  </r>
  <r>
    <s v="TXN-102532"/>
    <x v="162"/>
    <x v="2"/>
    <s v="E-005"/>
    <x v="2"/>
    <s v="Bluetooth Speaker"/>
    <s v="Member"/>
    <n v="1"/>
    <n v="252.11"/>
    <n v="0.1"/>
    <n v="171.82"/>
    <s v="No"/>
    <n v="226.9"/>
    <n v="55.08"/>
    <n v="0.24275011018069634"/>
    <s v="Aug-2025"/>
    <s v="Q3-2025"/>
  </r>
  <r>
    <s v="TXN-102533"/>
    <x v="88"/>
    <x v="2"/>
    <s v="E-012"/>
    <x v="2"/>
    <s v="Power Bank"/>
    <s v="Non-Member"/>
    <n v="3"/>
    <n v="195.37"/>
    <n v="8.6999999999999994E-2"/>
    <n v="140.19"/>
    <s v="No"/>
    <n v="535.12"/>
    <n v="114.55"/>
    <n v="0.2140641351472567"/>
    <s v="Apr-2025"/>
    <s v="Q2-2025"/>
  </r>
  <r>
    <s v="TXN-102534"/>
    <x v="285"/>
    <x v="0"/>
    <s v="N-001"/>
    <x v="0"/>
    <s v="Olive Oil 500ml"/>
    <s v="Member"/>
    <n v="7"/>
    <n v="8.3000000000000007"/>
    <n v="2.7E-2"/>
    <n v="5.31"/>
    <s v="No"/>
    <n v="56.53"/>
    <n v="19.36"/>
    <n v="0.34247302317353617"/>
    <s v="Sep-2025"/>
    <s v="Q3-2025"/>
  </r>
  <r>
    <s v="TXN-102535"/>
    <x v="86"/>
    <x v="3"/>
    <s v="W-009"/>
    <x v="3"/>
    <s v="LED Desk Lamp"/>
    <s v="Non-Member"/>
    <n v="2"/>
    <n v="79.930000000000007"/>
    <n v="5.0999999999999997E-2"/>
    <n v="36.79"/>
    <s v="No"/>
    <n v="151.71"/>
    <n v="78.13"/>
    <n v="0.51499571550985423"/>
    <s v="Mar-2025"/>
    <s v="Q1-2025"/>
  </r>
  <r>
    <s v="TXN-102536"/>
    <x v="68"/>
    <x v="3"/>
    <s v="W-010"/>
    <x v="3"/>
    <s v="Ceramic Mug Set"/>
    <s v="Non-Member"/>
    <n v="6"/>
    <n v="80.78"/>
    <n v="9.6000000000000002E-2"/>
    <n v="37.53"/>
    <s v="No"/>
    <n v="438.15"/>
    <n v="212.97"/>
    <n v="0.4860664156110921"/>
    <s v="Aug-2025"/>
    <s v="Q3-2025"/>
  </r>
  <r>
    <s v="TXN-102537"/>
    <x v="194"/>
    <x v="2"/>
    <s v="E-006"/>
    <x v="3"/>
    <s v="Ceramic Mug Set"/>
    <s v="Non-Member"/>
    <n v="10"/>
    <n v="77"/>
    <n v="0.159"/>
    <n v="28.16"/>
    <s v="No"/>
    <n v="647.57000000000005"/>
    <n v="365.97"/>
    <n v="0.56514353660608119"/>
    <s v="Oct-2024"/>
    <s v="Q4-2024"/>
  </r>
  <r>
    <s v="TXN-102538"/>
    <x v="181"/>
    <x v="1"/>
    <s v="S-005"/>
    <x v="1"/>
    <s v="Men's T-Shirt"/>
    <s v="Member"/>
    <n v="10"/>
    <n v="105.49"/>
    <n v="0.27600000000000002"/>
    <n v="57.81"/>
    <s v="No"/>
    <n v="763.75"/>
    <n v="185.65"/>
    <n v="0.24307692307692308"/>
    <s v="Nov-2025"/>
    <s v="Q4-2025"/>
  </r>
  <r>
    <s v="TXN-102539"/>
    <x v="113"/>
    <x v="3"/>
    <s v="W-012"/>
    <x v="2"/>
    <s v="Smart Watch"/>
    <s v="Non-Member"/>
    <n v="8"/>
    <n v="61.36"/>
    <n v="8.6999999999999994E-2"/>
    <n v="41.76"/>
    <s v="No"/>
    <n v="448.17"/>
    <n v="114.09"/>
    <n v="0.25456857888747575"/>
    <s v="May-2025"/>
    <s v="Q2-2025"/>
  </r>
  <r>
    <s v="TXN-102540"/>
    <x v="222"/>
    <x v="1"/>
    <s v="S-010"/>
    <x v="3"/>
    <s v="Storage Bin"/>
    <s v="Member"/>
    <n v="5"/>
    <n v="28.84"/>
    <n v="0.36499999999999999"/>
    <n v="12.55"/>
    <s v="Yes"/>
    <n v="91.57"/>
    <n v="28.82"/>
    <n v="0.31473189909358962"/>
    <s v="Mar-2025"/>
    <s v="Q1-2025"/>
  </r>
  <r>
    <s v="TXN-102541"/>
    <x v="541"/>
    <x v="0"/>
    <s v="N-011"/>
    <x v="0"/>
    <s v="Granola Pack"/>
    <s v="Non-Member"/>
    <n v="16"/>
    <n v="23.24"/>
    <n v="9.2999999999999999E-2"/>
    <n v="13.33"/>
    <s v="No"/>
    <n v="337.26"/>
    <n v="123.98"/>
    <n v="0.36760955939038131"/>
    <s v="Dec-2025"/>
    <s v="Q4-2025"/>
  </r>
  <r>
    <s v="TXN-102542"/>
    <x v="594"/>
    <x v="1"/>
    <s v="S-003"/>
    <x v="3"/>
    <s v="Storage Bin"/>
    <s v="Member"/>
    <n v="21"/>
    <n v="66.94"/>
    <n v="0.16500000000000001"/>
    <n v="29.02"/>
    <s v="No"/>
    <n v="1173.79"/>
    <n v="564.37"/>
    <n v="0.48081002564342856"/>
    <s v="Nov-2024"/>
    <s v="Q4-2024"/>
  </r>
  <r>
    <s v="TXN-102543"/>
    <x v="352"/>
    <x v="1"/>
    <s v="S-002"/>
    <x v="2"/>
    <s v="Bluetooth Speaker"/>
    <s v="Non-Member"/>
    <n v="6"/>
    <n v="29.1"/>
    <n v="0.247"/>
    <n v="19.920000000000002"/>
    <s v="No"/>
    <n v="131.47"/>
    <n v="11.95"/>
    <n v="9.0895261276336806E-2"/>
    <s v="May-2025"/>
    <s v="Q2-2025"/>
  </r>
  <r>
    <s v="TXN-102544"/>
    <x v="161"/>
    <x v="0"/>
    <s v="N-002"/>
    <x v="0"/>
    <s v="Granola Pack"/>
    <s v="Member"/>
    <n v="2"/>
    <n v="13.15"/>
    <n v="5.3999999999999999E-2"/>
    <n v="7.98"/>
    <s v="No"/>
    <n v="24.88"/>
    <n v="8.92"/>
    <n v="0.35852090032154343"/>
    <s v="Aug-2025"/>
    <s v="Q3-2025"/>
  </r>
  <r>
    <s v="TXN-102545"/>
    <x v="178"/>
    <x v="0"/>
    <s v="N-009"/>
    <x v="4"/>
    <s v="Perfume 50ml"/>
    <s v="Non-Member"/>
    <n v="6"/>
    <n v="42.92"/>
    <n v="8.7999999999999995E-2"/>
    <n v="16.47"/>
    <s v="No"/>
    <n v="234.86"/>
    <n v="136.04"/>
    <n v="0.57923869539299999"/>
    <s v="Mar-2025"/>
    <s v="Q1-2025"/>
  </r>
  <r>
    <s v="TXN-102546"/>
    <x v="229"/>
    <x v="3"/>
    <s v="W-012"/>
    <x v="1"/>
    <s v="Men's T-Shirt"/>
    <s v="Member"/>
    <n v="1"/>
    <n v="72.510000000000005"/>
    <n v="0.11600000000000001"/>
    <n v="37.9"/>
    <s v="No"/>
    <n v="64.099999999999994"/>
    <n v="26.2"/>
    <n v="0.40873634945397819"/>
    <s v="Sep-2025"/>
    <s v="Q3-2025"/>
  </r>
  <r>
    <s v="TXN-102547"/>
    <x v="239"/>
    <x v="3"/>
    <s v="W-013"/>
    <x v="2"/>
    <s v="Bluetooth Speaker"/>
    <s v="Non-Member"/>
    <n v="1"/>
    <n v="277.25"/>
    <n v="0.182"/>
    <n v="190"/>
    <s v="No"/>
    <n v="226.79"/>
    <n v="36.79"/>
    <n v="0.16222055646192513"/>
    <s v="Aug-2024"/>
    <s v="Q3-2024"/>
  </r>
  <r>
    <s v="TXN-102548"/>
    <x v="639"/>
    <x v="2"/>
    <s v="E-011"/>
    <x v="1"/>
    <s v="Men's T-Shirt"/>
    <s v="Non-Member"/>
    <n v="1"/>
    <n v="76.91"/>
    <n v="0.08"/>
    <n v="39.479999999999997"/>
    <s v="Unknown"/>
    <n v="70.760000000000005"/>
    <n v="31.28"/>
    <n v="0.44205765969474276"/>
    <s v="Aug-2024"/>
    <s v="Q3-2024"/>
  </r>
  <r>
    <s v="TXN-102549"/>
    <x v="297"/>
    <x v="2"/>
    <s v="E-007"/>
    <x v="0"/>
    <s v="Sparkling Water 12pk"/>
    <s v="Non-Member"/>
    <n v="4"/>
    <n v="7.29"/>
    <n v="2.8000000000000001E-2"/>
    <n v="4.3499999999999996"/>
    <s v="No"/>
    <n v="28.34"/>
    <n v="10.94"/>
    <n v="0.38602681721947774"/>
    <s v="Dec-2024"/>
    <s v="Q4-2024"/>
  </r>
  <r>
    <s v="TXN-102550"/>
    <x v="616"/>
    <x v="2"/>
    <s v="E-014"/>
    <x v="0"/>
    <s v="Organic Coffee 12oz"/>
    <s v="Non-Member"/>
    <n v="3"/>
    <n v="3.77"/>
    <n v="6.3E-2"/>
    <n v="2.19"/>
    <s v="No"/>
    <n v="10.6"/>
    <n v="4.03"/>
    <n v="0.38018867924528305"/>
    <s v="Aug-2024"/>
    <s v="Q3-2024"/>
  </r>
  <r>
    <s v="TXN-102551"/>
    <x v="319"/>
    <x v="0"/>
    <s v="N-008"/>
    <x v="4"/>
    <s v="Sunscreen SPF50"/>
    <s v="Non-Member"/>
    <n v="1"/>
    <n v="55.63"/>
    <n v="0"/>
    <n v="16.72"/>
    <s v="No"/>
    <n v="55.63"/>
    <n v="38.909999999999997"/>
    <n v="0.69944274671939588"/>
    <s v="Apr-2025"/>
    <s v="Q2-2025"/>
  </r>
  <r>
    <s v="TXN-102552"/>
    <x v="618"/>
    <x v="2"/>
    <s v="E-006"/>
    <x v="4"/>
    <s v="Perfume 50ml"/>
    <s v="Member"/>
    <n v="20"/>
    <n v="27.72"/>
    <n v="0.13200000000000001"/>
    <n v="11.78"/>
    <s v="No"/>
    <n v="481.22"/>
    <n v="245.62"/>
    <n v="0.5104110386101991"/>
    <s v="Jun-2024"/>
    <s v="Q2-2024"/>
  </r>
  <r>
    <s v="TXN-102553"/>
    <x v="259"/>
    <x v="0"/>
    <s v="N-007"/>
    <x v="3"/>
    <s v="Bath Towel Set"/>
    <s v="Member"/>
    <n v="5"/>
    <n v="43.77"/>
    <n v="8.3000000000000004E-2"/>
    <n v="21.57"/>
    <s v="No"/>
    <n v="200.69"/>
    <n v="92.84"/>
    <n v="0.46260401614430219"/>
    <s v="Sep-2024"/>
    <s v="Q3-2024"/>
  </r>
  <r>
    <s v="TXN-102554"/>
    <x v="646"/>
    <x v="3"/>
    <s v="W-015"/>
    <x v="1"/>
    <s v="Men's T-Shirt"/>
    <s v="Non-Member"/>
    <n v="2"/>
    <n v="89.44"/>
    <n v="7.8E-2"/>
    <n v="45.22"/>
    <s v="No"/>
    <n v="164.93"/>
    <n v="74.489999999999995"/>
    <n v="0.45164615291335714"/>
    <s v="Jun-2024"/>
    <s v="Q2-2024"/>
  </r>
  <r>
    <s v="TXN-102555"/>
    <x v="130"/>
    <x v="1"/>
    <s v="S-005"/>
    <x v="2"/>
    <s v="Laptop Stand"/>
    <s v="Non-Member"/>
    <n v="5"/>
    <n v="173.95"/>
    <n v="0.19500000000000001"/>
    <n v="115.69"/>
    <s v="No"/>
    <n v="700.15"/>
    <n v="121.7"/>
    <n v="0.17381989573662787"/>
    <s v="Apr-2025"/>
    <s v="Q2-2025"/>
  </r>
  <r>
    <s v="TXN-102556"/>
    <x v="476"/>
    <x v="2"/>
    <s v="E-013"/>
    <x v="0"/>
    <s v="Organic Coffee 12oz"/>
    <s v="Non-Member"/>
    <n v="7"/>
    <n v="14.5"/>
    <n v="5.3999999999999999E-2"/>
    <n v="8.01"/>
    <s v="No"/>
    <n v="96.02"/>
    <n v="39.950000000000003"/>
    <n v="0.41605915434284529"/>
    <s v="Jul-2024"/>
    <s v="Q3-2024"/>
  </r>
  <r>
    <s v="TXN-102557"/>
    <x v="501"/>
    <x v="1"/>
    <s v="S-007"/>
    <x v="1"/>
    <s v="Women's Jeans"/>
    <s v="Member"/>
    <n v="3"/>
    <n v="45.89"/>
    <n v="0.39400000000000002"/>
    <n v="19.329999999999998"/>
    <s v="No"/>
    <n v="83.43"/>
    <n v="25.44"/>
    <n v="0.30492628550880979"/>
    <s v="Feb-2025"/>
    <s v="Q1-2025"/>
  </r>
  <r>
    <s v="TXN-102558"/>
    <x v="43"/>
    <x v="3"/>
    <s v="W-003"/>
    <x v="1"/>
    <s v="Running Shoes"/>
    <s v="Member"/>
    <n v="6"/>
    <n v="97.42"/>
    <n v="7.6999999999999999E-2"/>
    <n v="46.68"/>
    <s v="No"/>
    <n v="539.51"/>
    <n v="259.43"/>
    <n v="0.48086226390613707"/>
    <s v="Feb-2025"/>
    <s v="Q1-2025"/>
  </r>
  <r>
    <s v="TXN-102559"/>
    <x v="501"/>
    <x v="0"/>
    <s v="N-008"/>
    <x v="3"/>
    <s v="Bath Towel Set"/>
    <s v="Member"/>
    <n v="1"/>
    <n v="72.53"/>
    <n v="7.8E-2"/>
    <n v="26.18"/>
    <s v="No"/>
    <n v="66.87"/>
    <n v="40.69"/>
    <n v="0.6084940930163002"/>
    <s v="Feb-2025"/>
    <s v="Q1-2025"/>
  </r>
  <r>
    <s v="TXN-102560"/>
    <x v="642"/>
    <x v="3"/>
    <s v="W-003"/>
    <x v="1"/>
    <s v="Men's T-Shirt"/>
    <s v="Non-Member"/>
    <n v="12"/>
    <n v="109.16"/>
    <n v="7.8E-2"/>
    <n v="44.05"/>
    <s v="No"/>
    <n v="1207.75"/>
    <n v="679.15"/>
    <n v="0.56232664044711234"/>
    <s v="Nov-2025"/>
    <s v="Q4-2025"/>
  </r>
  <r>
    <s v="TXN-102561"/>
    <x v="539"/>
    <x v="1"/>
    <s v="S-001"/>
    <x v="4"/>
    <s v="Shampoo 300ml"/>
    <s v="Non-Member"/>
    <n v="4"/>
    <n v="30.44"/>
    <n v="0.20499999999999999"/>
    <n v="12.34"/>
    <s v="No"/>
    <n v="96.8"/>
    <n v="47.44"/>
    <n v="0.49008264462809914"/>
    <s v="Jul-2025"/>
    <s v="Q3-2025"/>
  </r>
  <r>
    <s v="TXN-102562"/>
    <x v="302"/>
    <x v="3"/>
    <s v="W-014"/>
    <x v="4"/>
    <s v="Perfume 50ml"/>
    <s v="Member"/>
    <n v="4"/>
    <n v="38.020000000000003"/>
    <n v="4.3999999999999997E-2"/>
    <n v="16.149999999999999"/>
    <s v="No"/>
    <n v="145.38999999999999"/>
    <n v="80.790000000000006"/>
    <n v="0.55567783203796695"/>
    <s v="Oct-2025"/>
    <s v="Q4-2025"/>
  </r>
  <r>
    <s v="TXN-102563"/>
    <x v="305"/>
    <x v="0"/>
    <s v="N-005"/>
    <x v="4"/>
    <s v="Perfume 50ml"/>
    <s v="Non-Member"/>
    <n v="1"/>
    <n v="52.45"/>
    <n v="0"/>
    <n v="21.72"/>
    <s v="No"/>
    <n v="52.45"/>
    <n v="30.73"/>
    <n v="0.58589132507149666"/>
    <s v="Feb-2025"/>
    <s v="Q1-2025"/>
  </r>
  <r>
    <s v="TXN-102564"/>
    <x v="49"/>
    <x v="2"/>
    <s v="E-015"/>
    <x v="2"/>
    <s v="Bluetooth Speaker"/>
    <s v="Member"/>
    <n v="2"/>
    <n v="240.59"/>
    <n v="0.115"/>
    <n v="169.42"/>
    <s v="No"/>
    <n v="425.84"/>
    <n v="87"/>
    <n v="0.20430208529024987"/>
    <s v="Apr-2025"/>
    <s v="Q2-2025"/>
  </r>
  <r>
    <s v="TXN-102565"/>
    <x v="387"/>
    <x v="0"/>
    <s v="N-008"/>
    <x v="3"/>
    <s v="LED Desk Lamp"/>
    <s v="Member"/>
    <n v="8"/>
    <n v="48.7"/>
    <n v="3.2000000000000001E-2"/>
    <n v="29.96"/>
    <s v="No"/>
    <n v="377.13"/>
    <n v="137.44999999999999"/>
    <n v="0.36446318245697767"/>
    <s v="Aug-2025"/>
    <s v="Q3-2025"/>
  </r>
  <r>
    <s v="TXN-102566"/>
    <x v="361"/>
    <x v="2"/>
    <s v="E-007"/>
    <x v="0"/>
    <s v="Organic Coffee 12oz"/>
    <s v="Non-Member"/>
    <n v="4"/>
    <n v="5.12"/>
    <n v="4.2000000000000003E-2"/>
    <n v="3.33"/>
    <s v="No"/>
    <n v="19.62"/>
    <n v="6.3"/>
    <n v="0.32110091743119262"/>
    <s v="May-2024"/>
    <s v="Q2-2024"/>
  </r>
  <r>
    <s v="TXN-102567"/>
    <x v="18"/>
    <x v="1"/>
    <s v="S-005"/>
    <x v="2"/>
    <s v="Power Bank"/>
    <s v="Member"/>
    <n v="2"/>
    <n v="135.77000000000001"/>
    <n v="0.159"/>
    <n v="91.06"/>
    <s v="No"/>
    <n v="228.37"/>
    <n v="46.25"/>
    <n v="0.20252222270876211"/>
    <s v="Apr-2025"/>
    <s v="Q2-2025"/>
  </r>
  <r>
    <s v="TXN-102568"/>
    <x v="87"/>
    <x v="1"/>
    <s v="S-003"/>
    <x v="0"/>
    <s v="Granola Pack"/>
    <s v="Member"/>
    <n v="2"/>
    <n v="10.35"/>
    <n v="0.30199999999999999"/>
    <n v="6.6"/>
    <s v="No"/>
    <n v="14.45"/>
    <n v="1.25"/>
    <n v="8.6505190311418692E-2"/>
    <s v="Jul-2024"/>
    <s v="Q3-2024"/>
  </r>
  <r>
    <s v="TXN-102569"/>
    <x v="647"/>
    <x v="2"/>
    <s v="E-012"/>
    <x v="0"/>
    <s v="Olive Oil 500ml"/>
    <s v="Non-Member"/>
    <n v="1"/>
    <n v="23.16"/>
    <n v="0.17299999999999999"/>
    <n v="13.1"/>
    <s v="No"/>
    <n v="19.149999999999999"/>
    <n v="6.05"/>
    <n v="0.31592689295039167"/>
    <s v="Apr-2024"/>
    <s v="Q2-2024"/>
  </r>
  <r>
    <s v="TXN-102570"/>
    <x v="451"/>
    <x v="2"/>
    <s v="E-006"/>
    <x v="3"/>
    <s v="Throw Pillow"/>
    <s v="Member"/>
    <n v="5"/>
    <n v="35.520000000000003"/>
    <n v="0.02"/>
    <n v="16.59"/>
    <s v="No"/>
    <n v="174.05"/>
    <n v="91.1"/>
    <n v="0.52341281241022686"/>
    <s v="Oct-2025"/>
    <s v="Q4-2025"/>
  </r>
  <r>
    <s v="TXN-102571"/>
    <x v="248"/>
    <x v="1"/>
    <s v="S-003"/>
    <x v="4"/>
    <s v="Lipstick"/>
    <s v="Non-Member"/>
    <n v="1"/>
    <n v="8"/>
    <n v="0.17699999999999999"/>
    <n v="3.09"/>
    <s v="No"/>
    <n v="6.58"/>
    <n v="3.49"/>
    <n v="0.53039513677811556"/>
    <s v="Dec-2025"/>
    <s v="Q4-2025"/>
  </r>
  <r>
    <s v="TXN-102572"/>
    <x v="160"/>
    <x v="0"/>
    <s v="N-002"/>
    <x v="3"/>
    <s v="Ceramic Mug Set"/>
    <s v="Non-Member"/>
    <n v="9"/>
    <n v="81.88"/>
    <n v="0"/>
    <n v="33.69"/>
    <s v="No"/>
    <n v="736.92"/>
    <n v="433.71"/>
    <n v="0.58854421104054711"/>
    <s v="Dec-2025"/>
    <s v="Q4-2025"/>
  </r>
  <r>
    <s v="TXN-102573"/>
    <x v="287"/>
    <x v="3"/>
    <s v="W-003"/>
    <x v="2"/>
    <s v="Wireless Earbuds"/>
    <s v="Non-Member"/>
    <n v="1"/>
    <n v="101.57"/>
    <n v="0.151"/>
    <n v="79.19"/>
    <s v="No"/>
    <n v="86.23"/>
    <n v="7.04"/>
    <n v="8.1642119911863612E-2"/>
    <s v="Sep-2025"/>
    <s v="Q3-2025"/>
  </r>
  <r>
    <s v="TXN-102574"/>
    <x v="556"/>
    <x v="1"/>
    <s v="S-015"/>
    <x v="3"/>
    <s v="LED Desk Lamp"/>
    <s v="Member"/>
    <n v="6"/>
    <n v="80.84"/>
    <n v="0.182"/>
    <n v="31.69"/>
    <s v="No"/>
    <n v="396.76"/>
    <n v="206.62"/>
    <n v="0.52076822260308497"/>
    <s v="Nov-2025"/>
    <s v="Q4-2025"/>
  </r>
  <r>
    <s v="TXN-102575"/>
    <x v="1"/>
    <x v="3"/>
    <s v="W-009"/>
    <x v="0"/>
    <s v="Sparkling Water 12pk"/>
    <s v="Non-Member"/>
    <n v="5"/>
    <n v="7.02"/>
    <n v="7.6999999999999999E-2"/>
    <n v="4.59"/>
    <s v="No"/>
    <n v="32.4"/>
    <n v="9.4499999999999993"/>
    <n v="0.29166666666666669"/>
    <s v="May-2025"/>
    <s v="Q2-2025"/>
  </r>
  <r>
    <s v="TXN-102576"/>
    <x v="420"/>
    <x v="1"/>
    <s v="S-002"/>
    <x v="2"/>
    <s v="Laptop Stand"/>
    <s v="Unknown"/>
    <n v="3"/>
    <n v="44.93"/>
    <n v="0.29599999999999999"/>
    <n v="35.549999999999997"/>
    <s v="No"/>
    <n v="94.89"/>
    <n v="-11.76"/>
    <n v="-0.12393297502371166"/>
    <s v="May-2025"/>
    <s v="Q2-2025"/>
  </r>
  <r>
    <s v="TXN-102577"/>
    <x v="161"/>
    <x v="2"/>
    <s v="E-001"/>
    <x v="3"/>
    <s v="Throw Pillow"/>
    <s v="Non-Member"/>
    <n v="6"/>
    <n v="72.900000000000006"/>
    <n v="0.10199999999999999"/>
    <n v="35.83"/>
    <s v="No"/>
    <n v="392.79"/>
    <n v="177.81"/>
    <n v="0.45268464064767433"/>
    <s v="Aug-2025"/>
    <s v="Q3-2025"/>
  </r>
  <r>
    <s v="TXN-102578"/>
    <x v="293"/>
    <x v="0"/>
    <s v="N-002"/>
    <x v="2"/>
    <s v="Smart Watch"/>
    <s v="Non-Member"/>
    <n v="1"/>
    <n v="293.05"/>
    <n v="0.123"/>
    <n v="217.31"/>
    <s v="No"/>
    <n v="257"/>
    <n v="39.69"/>
    <n v="0.15443579766536963"/>
    <s v="Jun-2025"/>
    <s v="Q2-2025"/>
  </r>
  <r>
    <s v="TXN-102579"/>
    <x v="132"/>
    <x v="0"/>
    <s v="N-014"/>
    <x v="0"/>
    <s v="Olive Oil 500ml"/>
    <s v="Non-Member"/>
    <n v="2"/>
    <n v="7.09"/>
    <n v="4.2000000000000003E-2"/>
    <n v="3.99"/>
    <s v="No"/>
    <n v="13.58"/>
    <n v="5.6"/>
    <n v="0.41237113402061853"/>
    <s v="Oct-2025"/>
    <s v="Q4-2025"/>
  </r>
  <r>
    <s v="TXN-102580"/>
    <x v="421"/>
    <x v="2"/>
    <s v="E-004"/>
    <x v="4"/>
    <s v="Sunscreen SPF50"/>
    <s v="Member"/>
    <n v="2"/>
    <n v="10.77"/>
    <n v="0.126"/>
    <n v="4.1500000000000004"/>
    <s v="No"/>
    <n v="18.829999999999998"/>
    <n v="10.53"/>
    <n v="0.55921402018056299"/>
    <s v="Mar-2024"/>
    <s v="Q1-2024"/>
  </r>
  <r>
    <s v="TXN-102581"/>
    <x v="372"/>
    <x v="0"/>
    <s v="N-008"/>
    <x v="2"/>
    <s v="Laptop Stand"/>
    <s v="Unknown"/>
    <n v="12"/>
    <n v="212.13"/>
    <n v="6.4000000000000001E-2"/>
    <n v="138.03"/>
    <s v="No"/>
    <n v="2382.64"/>
    <n v="726.28"/>
    <n v="0.30482154249068261"/>
    <s v="Nov-2025"/>
    <s v="Q4-2025"/>
  </r>
  <r>
    <s v="TXN-102582"/>
    <x v="180"/>
    <x v="0"/>
    <s v="N-015"/>
    <x v="3"/>
    <s v="LED Desk Lamp"/>
    <s v="Member"/>
    <n v="2"/>
    <n v="54.94"/>
    <n v="0.03"/>
    <n v="21.93"/>
    <s v="No"/>
    <n v="106.58"/>
    <n v="62.72"/>
    <n v="0.58847813848752106"/>
    <s v="Jan-2025"/>
    <s v="Q1-2025"/>
  </r>
  <r>
    <s v="TXN-102583"/>
    <x v="360"/>
    <x v="1"/>
    <s v="S-013"/>
    <x v="3"/>
    <s v="Bath Towel Set"/>
    <s v="Member"/>
    <n v="10"/>
    <n v="43.06"/>
    <n v="0.20599999999999999"/>
    <n v="18.66"/>
    <s v="Yes"/>
    <n v="341.9"/>
    <n v="155.30000000000001"/>
    <n v="0.45422638198303605"/>
    <s v="Aug-2024"/>
    <s v="Q3-2024"/>
  </r>
  <r>
    <s v="TXN-102584"/>
    <x v="38"/>
    <x v="3"/>
    <s v="W-006"/>
    <x v="2"/>
    <s v="Smart Watch"/>
    <s v="Member"/>
    <n v="5"/>
    <n v="101.73"/>
    <n v="1.9E-2"/>
    <n v="73.33"/>
    <s v="No"/>
    <n v="498.99"/>
    <n v="132.34"/>
    <n v="0.26521573578628832"/>
    <s v="Apr-2024"/>
    <s v="Q2-2024"/>
  </r>
  <r>
    <s v="TXN-102585"/>
    <x v="135"/>
    <x v="0"/>
    <s v="N-010"/>
    <x v="0"/>
    <s v="Sparkling Water 12pk"/>
    <s v="Member"/>
    <n v="4"/>
    <n v="23.37"/>
    <n v="7.6999999999999999E-2"/>
    <n v="16.28"/>
    <s v="No"/>
    <n v="86.28"/>
    <n v="21.16"/>
    <n v="0.24524802967083914"/>
    <s v="Oct-2025"/>
    <s v="Q4-2025"/>
  </r>
  <r>
    <s v="TXN-102586"/>
    <x v="628"/>
    <x v="2"/>
    <s v="E-013"/>
    <x v="3"/>
    <s v="Ceramic Mug Set"/>
    <s v="Member"/>
    <n v="1"/>
    <n v="82.14"/>
    <n v="7.6999999999999999E-2"/>
    <n v="37.69"/>
    <s v="No"/>
    <n v="75.819999999999993"/>
    <n v="38.130000000000003"/>
    <n v="0.50290160907412296"/>
    <s v="Oct-2025"/>
    <s v="Q4-2025"/>
  </r>
  <r>
    <s v="TXN-102587"/>
    <x v="422"/>
    <x v="2"/>
    <s v="E-006"/>
    <x v="2"/>
    <s v="Smart Watch"/>
    <s v="Non-Member"/>
    <n v="1"/>
    <n v="207.6"/>
    <n v="0.123"/>
    <n v="147.5"/>
    <s v="No"/>
    <n v="182.07"/>
    <n v="34.57"/>
    <n v="0.18987202724226945"/>
    <s v="Dec-2024"/>
    <s v="Q4-2024"/>
  </r>
  <r>
    <s v="TXN-102588"/>
    <x v="312"/>
    <x v="0"/>
    <s v="N-008"/>
    <x v="4"/>
    <s v="Shampoo 300ml"/>
    <s v="Member"/>
    <n v="14"/>
    <n v="48.75"/>
    <n v="7.3999999999999996E-2"/>
    <n v="19.95"/>
    <s v="No"/>
    <n v="632"/>
    <n v="352.7"/>
    <n v="0.55806962025316453"/>
    <s v="Nov-2024"/>
    <s v="Q4-2024"/>
  </r>
  <r>
    <s v="TXN-102589"/>
    <x v="379"/>
    <x v="1"/>
    <s v="S-006"/>
    <x v="4"/>
    <s v="Shampoo 300ml"/>
    <s v="Non-Member"/>
    <n v="3"/>
    <n v="11.14"/>
    <n v="0.39600000000000002"/>
    <n v="4.78"/>
    <s v="No"/>
    <n v="20.190000000000001"/>
    <n v="5.85"/>
    <n v="0.28974739970282315"/>
    <s v="Nov-2024"/>
    <s v="Q4-2024"/>
  </r>
  <r>
    <s v="TXN-102590"/>
    <x v="307"/>
    <x v="3"/>
    <s v="W-001"/>
    <x v="0"/>
    <s v="Granola Pack"/>
    <s v="Non-Member"/>
    <n v="2"/>
    <n v="7.26"/>
    <n v="8.5000000000000006E-2"/>
    <n v="4.59"/>
    <s v="No"/>
    <n v="13.29"/>
    <n v="4.1100000000000003"/>
    <n v="0.30925507900677207"/>
    <s v="Oct-2024"/>
    <s v="Q4-2024"/>
  </r>
  <r>
    <s v="TXN-102591"/>
    <x v="590"/>
    <x v="2"/>
    <s v="E-015"/>
    <x v="1"/>
    <s v="Casual Dress"/>
    <s v="Member"/>
    <n v="5"/>
    <n v="72.45"/>
    <n v="5.1999999999999998E-2"/>
    <n v="39.5"/>
    <s v="No"/>
    <n v="343.41"/>
    <n v="145.91"/>
    <n v="0.42488570513380503"/>
    <s v="Dec-2025"/>
    <s v="Q4-2025"/>
  </r>
  <r>
    <s v="TXN-102592"/>
    <x v="180"/>
    <x v="1"/>
    <s v="S-007"/>
    <x v="4"/>
    <s v="Lipstick"/>
    <s v="Member"/>
    <n v="1"/>
    <n v="29.11"/>
    <n v="0.115"/>
    <n v="9.34"/>
    <s v="No"/>
    <n v="25.76"/>
    <n v="16.420000000000002"/>
    <n v="0.63742236024844723"/>
    <s v="Jan-2025"/>
    <s v="Q1-2025"/>
  </r>
  <r>
    <s v="TXN-102593"/>
    <x v="417"/>
    <x v="2"/>
    <s v="E-001"/>
    <x v="1"/>
    <s v="Running Shoes"/>
    <s v="Member"/>
    <n v="1"/>
    <n v="112.34"/>
    <n v="7.2999999999999995E-2"/>
    <n v="56.81"/>
    <s v="No"/>
    <n v="104.14"/>
    <n v="47.33"/>
    <n v="0.45448434799308624"/>
    <s v="Jul-2025"/>
    <s v="Q3-2025"/>
  </r>
  <r>
    <s v="TXN-102594"/>
    <x v="69"/>
    <x v="3"/>
    <s v="W-010"/>
    <x v="1"/>
    <s v="Men's T-Shirt"/>
    <s v="Member"/>
    <n v="7"/>
    <n v="56.69"/>
    <n v="0.17799999999999999"/>
    <n v="24.43"/>
    <s v="No"/>
    <n v="326.19"/>
    <n v="155.18"/>
    <n v="0.47573500107299427"/>
    <s v="Dec-2024"/>
    <s v="Q4-2024"/>
  </r>
  <r>
    <s v="TXN-102595"/>
    <x v="600"/>
    <x v="0"/>
    <s v="N-010"/>
    <x v="2"/>
    <s v="Smart Watch"/>
    <s v="Member"/>
    <n v="1"/>
    <n v="273.14"/>
    <n v="0.129"/>
    <n v="190.84"/>
    <s v="No"/>
    <n v="237.9"/>
    <n v="47.06"/>
    <n v="0.19781420765027322"/>
    <s v="Oct-2024"/>
    <s v="Q4-2024"/>
  </r>
  <r>
    <s v="TXN-102596"/>
    <x v="549"/>
    <x v="2"/>
    <s v="E-012"/>
    <x v="2"/>
    <s v="Power Bank"/>
    <s v="Non-Member"/>
    <n v="5"/>
    <n v="52.97"/>
    <n v="0.128"/>
    <n v="36.29"/>
    <s v="No"/>
    <n v="230.95"/>
    <n v="49.5"/>
    <n v="0.21433210651656204"/>
    <s v="Aug-2025"/>
    <s v="Q3-2025"/>
  </r>
  <r>
    <s v="TXN-102597"/>
    <x v="648"/>
    <x v="0"/>
    <s v="N-008"/>
    <x v="0"/>
    <s v="Granola Pack"/>
    <s v="Member"/>
    <n v="3"/>
    <n v="24.7"/>
    <n v="6.5000000000000002E-2"/>
    <n v="13.66"/>
    <s v="No"/>
    <n v="69.28"/>
    <n v="28.3"/>
    <n v="0.40848729792147809"/>
    <s v="Nov-2024"/>
    <s v="Q4-2024"/>
  </r>
  <r>
    <s v="TXN-102598"/>
    <x v="133"/>
    <x v="2"/>
    <s v="E-012"/>
    <x v="4"/>
    <s v="Sunscreen SPF50"/>
    <s v="Member"/>
    <n v="3"/>
    <n v="10.81"/>
    <n v="7.5999999999999998E-2"/>
    <n v="4.38"/>
    <s v="No"/>
    <n v="29.97"/>
    <n v="16.829999999999998"/>
    <n v="0.56156156156156156"/>
    <s v="Jun-2025"/>
    <s v="Q2-2025"/>
  </r>
  <r>
    <s v="TXN-102599"/>
    <x v="557"/>
    <x v="0"/>
    <s v="N-007"/>
    <x v="0"/>
    <s v="Olive Oil 500ml"/>
    <s v="Member"/>
    <n v="7"/>
    <n v="9.93"/>
    <n v="0"/>
    <n v="6.83"/>
    <s v="No"/>
    <n v="69.510000000000005"/>
    <n v="21.7"/>
    <n v="0.31218529707955689"/>
    <s v="Dec-2025"/>
    <s v="Q4-2025"/>
  </r>
  <r>
    <s v="TXN-102600"/>
    <x v="13"/>
    <x v="0"/>
    <s v="N-011"/>
    <x v="2"/>
    <s v="Bluetooth Speaker"/>
    <s v="Member"/>
    <n v="1"/>
    <n v="270.57"/>
    <n v="8.3000000000000004E-2"/>
    <n v="202.94"/>
    <s v="No"/>
    <n v="248.11"/>
    <n v="45.17"/>
    <n v="0.18205634597557535"/>
    <s v="May-2025"/>
    <s v="Q2-2025"/>
  </r>
  <r>
    <s v="TXN-102601"/>
    <x v="123"/>
    <x v="2"/>
    <s v="E-013"/>
    <x v="0"/>
    <s v="Sparkling Water 12pk"/>
    <s v="Member"/>
    <n v="3"/>
    <n v="14"/>
    <n v="5.8999999999999997E-2"/>
    <n v="7.54"/>
    <s v="No"/>
    <n v="39.520000000000003"/>
    <n v="16.899999999999999"/>
    <n v="0.42763157894736836"/>
    <s v="Jun-2025"/>
    <s v="Q2-2025"/>
  </r>
  <r>
    <s v="TXN-102602"/>
    <x v="537"/>
    <x v="3"/>
    <s v="W-013"/>
    <x v="4"/>
    <s v="Face Moisturizer"/>
    <s v="Member"/>
    <n v="2"/>
    <n v="12.1"/>
    <n v="7.8E-2"/>
    <n v="3.83"/>
    <s v="No"/>
    <n v="22.31"/>
    <n v="14.65"/>
    <n v="0.65665620797848501"/>
    <s v="Feb-2025"/>
    <s v="Q1-2025"/>
  </r>
  <r>
    <s v="TXN-102603"/>
    <x v="444"/>
    <x v="1"/>
    <s v="S-015"/>
    <x v="4"/>
    <s v="Perfume 50ml"/>
    <s v="Non-Member"/>
    <n v="1"/>
    <n v="21.5"/>
    <n v="0.24099999999999999"/>
    <n v="8.49"/>
    <s v="Yes"/>
    <n v="16.32"/>
    <n v="7.83"/>
    <n v="0.4797794117647059"/>
    <s v="Jul-2024"/>
    <s v="Q3-2024"/>
  </r>
  <r>
    <s v="TXN-102604"/>
    <x v="415"/>
    <x v="0"/>
    <s v="N-008"/>
    <x v="1"/>
    <s v="Running Shoes"/>
    <s v="Member"/>
    <n v="7"/>
    <n v="25.49"/>
    <n v="0"/>
    <n v="11.89"/>
    <s v="No"/>
    <n v="178.43"/>
    <n v="95.2"/>
    <n v="0.53354256571204395"/>
    <s v="Aug-2025"/>
    <s v="Q3-2025"/>
  </r>
  <r>
    <s v="TXN-102605"/>
    <x v="347"/>
    <x v="1"/>
    <s v="S-008"/>
    <x v="3"/>
    <s v="Throw Pillow"/>
    <s v="Non-Member"/>
    <n v="9"/>
    <n v="84.46"/>
    <n v="0.26800000000000002"/>
    <n v="38.53"/>
    <s v="No"/>
    <n v="556.41999999999996"/>
    <n v="209.65"/>
    <n v="0.37678372452463971"/>
    <s v="Feb-2025"/>
    <s v="Q1-2025"/>
  </r>
  <r>
    <s v="TXN-102606"/>
    <x v="357"/>
    <x v="2"/>
    <s v="E-011"/>
    <x v="2"/>
    <s v="Wireless Earbuds"/>
    <s v="Member"/>
    <n v="8"/>
    <n v="208.27"/>
    <n v="0.14599999999999999"/>
    <n v="161.28"/>
    <s v="No"/>
    <n v="1422.9"/>
    <n v="132.66"/>
    <n v="9.3232131562302326E-2"/>
    <s v="Aug-2025"/>
    <s v="Q3-2025"/>
  </r>
  <r>
    <s v="TXN-102607"/>
    <x v="208"/>
    <x v="3"/>
    <s v="W-005"/>
    <x v="4"/>
    <s v="Perfume 50ml"/>
    <s v="Non-Member"/>
    <n v="1"/>
    <n v="19.239999999999998"/>
    <n v="2E-3"/>
    <n v="6.65"/>
    <s v="No"/>
    <n v="19.2"/>
    <n v="12.55"/>
    <n v="0.65364583333333337"/>
    <s v="Sep-2025"/>
    <s v="Q3-2025"/>
  </r>
  <r>
    <s v="TXN-102608"/>
    <x v="141"/>
    <x v="1"/>
    <s v="S-012"/>
    <x v="4"/>
    <s v="Face Moisturizer"/>
    <s v="Non-Member"/>
    <n v="4"/>
    <n v="26.11"/>
    <n v="0.222"/>
    <n v="11.51"/>
    <s v="No"/>
    <n v="81.25"/>
    <n v="35.21"/>
    <n v="0.43335384615384615"/>
    <s v="Nov-2025"/>
    <s v="Q4-2025"/>
  </r>
  <r>
    <s v="TXN-102609"/>
    <x v="54"/>
    <x v="3"/>
    <s v="W-001"/>
    <x v="3"/>
    <s v="LED Desk Lamp"/>
    <s v="Non-Member"/>
    <n v="4"/>
    <n v="15.15"/>
    <n v="0.15"/>
    <n v="6.54"/>
    <s v="No"/>
    <n v="51.51"/>
    <n v="25.35"/>
    <n v="0.49213744903902157"/>
    <s v="May-2025"/>
    <s v="Q2-2025"/>
  </r>
  <r>
    <s v="TXN-102610"/>
    <x v="129"/>
    <x v="0"/>
    <s v="Unknown"/>
    <x v="4"/>
    <s v="Lipstick"/>
    <s v="Member"/>
    <n v="6"/>
    <n v="53.79"/>
    <n v="0.159"/>
    <n v="21.11"/>
    <s v="Yes"/>
    <n v="271.42"/>
    <n v="144.76"/>
    <n v="0.53334315820499589"/>
    <s v="Jun-2025"/>
    <s v="Q2-2025"/>
  </r>
  <r>
    <s v="TXN-102611"/>
    <x v="27"/>
    <x v="2"/>
    <s v="E-006"/>
    <x v="0"/>
    <s v="Snack Box"/>
    <s v="Member"/>
    <n v="1"/>
    <n v="18.09"/>
    <n v="0.152"/>
    <n v="10.87"/>
    <s v="No"/>
    <n v="15.34"/>
    <n v="4.47"/>
    <n v="0.29139504563233376"/>
    <s v="Nov-2024"/>
    <s v="Q4-2024"/>
  </r>
  <r>
    <s v="TXN-102612"/>
    <x v="342"/>
    <x v="3"/>
    <s v="W-002"/>
    <x v="2"/>
    <s v="Laptop Stand"/>
    <s v="Non-Member"/>
    <n v="2"/>
    <n v="290.02999999999997"/>
    <n v="0.105"/>
    <n v="213.29"/>
    <s v="No"/>
    <n v="519.15"/>
    <n v="92.57"/>
    <n v="0.17831070018299142"/>
    <s v="May-2025"/>
    <s v="Q2-2025"/>
  </r>
  <r>
    <s v="TXN-102613"/>
    <x v="336"/>
    <x v="0"/>
    <s v="N-007"/>
    <x v="3"/>
    <s v="Storage Bin"/>
    <s v="Member"/>
    <n v="1"/>
    <n v="49.92"/>
    <n v="9.2999999999999999E-2"/>
    <n v="24.59"/>
    <s v="No"/>
    <n v="45.28"/>
    <n v="20.69"/>
    <n v="0.45693462897526504"/>
    <s v="Nov-2025"/>
    <s v="Q4-2025"/>
  </r>
  <r>
    <s v="TXN-102614"/>
    <x v="159"/>
    <x v="0"/>
    <s v="N-013"/>
    <x v="0"/>
    <s v="Snack Box"/>
    <s v="Non-Member"/>
    <n v="6"/>
    <n v="24.91"/>
    <n v="0.104"/>
    <n v="15.57"/>
    <s v="No"/>
    <n v="133.91999999999999"/>
    <n v="40.5"/>
    <n v="0.30241935483870969"/>
    <s v="Jul-2025"/>
    <s v="Q3-2025"/>
  </r>
  <r>
    <s v="TXN-102615"/>
    <x v="361"/>
    <x v="1"/>
    <s v="S-012"/>
    <x v="4"/>
    <s v="Shampoo 300ml"/>
    <s v="Member"/>
    <n v="1"/>
    <n v="42.44"/>
    <n v="0.20399999999999999"/>
    <n v="16.36"/>
    <s v="No"/>
    <n v="33.78"/>
    <n v="17.420000000000002"/>
    <n v="0.5156897572528123"/>
    <s v="May-2024"/>
    <s v="Q2-2024"/>
  </r>
  <r>
    <s v="TXN-102616"/>
    <x v="482"/>
    <x v="2"/>
    <s v="E-014"/>
    <x v="2"/>
    <s v="Bluetooth Speaker"/>
    <s v="Non-Member"/>
    <n v="3"/>
    <n v="151.08000000000001"/>
    <n v="9.9000000000000005E-2"/>
    <n v="115.4"/>
    <s v="No"/>
    <n v="408.37"/>
    <n v="62.17"/>
    <n v="0.15223939074858583"/>
    <s v="Nov-2025"/>
    <s v="Q4-2025"/>
  </r>
  <r>
    <s v="TXN-102617"/>
    <x v="71"/>
    <x v="2"/>
    <s v="E-006"/>
    <x v="2"/>
    <s v="Wireless Earbuds"/>
    <s v="Member"/>
    <n v="8"/>
    <n v="199.04"/>
    <n v="7.1999999999999995E-2"/>
    <n v="154.11000000000001"/>
    <s v="No"/>
    <n v="1477.67"/>
    <n v="244.79"/>
    <n v="0.16565945035089025"/>
    <m/>
    <m/>
  </r>
  <r>
    <s v="TXN-102618"/>
    <x v="629"/>
    <x v="1"/>
    <s v="S-007"/>
    <x v="1"/>
    <s v="Women's Jeans"/>
    <s v="Member"/>
    <n v="1"/>
    <n v="109.38"/>
    <n v="0.127"/>
    <n v="46.77"/>
    <s v="No"/>
    <n v="95.49"/>
    <n v="48.72"/>
    <n v="0.51021049324536605"/>
    <s v="Mar-2025"/>
    <s v="Q1-2025"/>
  </r>
  <r>
    <s v="TXN-102619"/>
    <x v="348"/>
    <x v="2"/>
    <s v="E-003"/>
    <x v="3"/>
    <s v="Ceramic Mug Set"/>
    <s v="Member"/>
    <n v="4"/>
    <n v="55.81"/>
    <n v="0"/>
    <n v="26.06"/>
    <s v="Unknown"/>
    <n v="223.24"/>
    <n v="119"/>
    <n v="0.53305859165024183"/>
    <s v="Dec-2024"/>
    <s v="Q4-2024"/>
  </r>
  <r>
    <s v="TXN-102620"/>
    <x v="61"/>
    <x v="1"/>
    <s v="S-005"/>
    <x v="1"/>
    <s v="Men's T-Shirt"/>
    <s v="Member"/>
    <n v="13"/>
    <n v="22.32"/>
    <n v="0.26800000000000002"/>
    <n v="11.4"/>
    <s v="No"/>
    <n v="212.4"/>
    <n v="64.2"/>
    <n v="0.30225988700564971"/>
    <s v="Apr-2024"/>
    <s v="Q2-2024"/>
  </r>
  <r>
    <s v="TXN-102621"/>
    <x v="202"/>
    <x v="0"/>
    <s v="N-011"/>
    <x v="4"/>
    <s v="Sunscreen SPF50"/>
    <s v="Member"/>
    <n v="7"/>
    <n v="51.62"/>
    <n v="8.7999999999999995E-2"/>
    <n v="15.85"/>
    <s v="No"/>
    <n v="329.54"/>
    <n v="218.59"/>
    <n v="0.66331856527280453"/>
    <s v="Mar-2025"/>
    <s v="Q1-2025"/>
  </r>
  <r>
    <s v="TXN-102622"/>
    <x v="516"/>
    <x v="3"/>
    <s v="W-009"/>
    <x v="1"/>
    <s v="Men's T-Shirt"/>
    <s v="Member"/>
    <n v="3"/>
    <n v="30.9"/>
    <n v="2.3E-2"/>
    <n v="16.54"/>
    <s v="No"/>
    <n v="90.57"/>
    <n v="40.950000000000003"/>
    <n v="0.45213646902948001"/>
    <s v="Jul-2024"/>
    <s v="Q3-2024"/>
  </r>
  <r>
    <s v="TXN-102623"/>
    <x v="94"/>
    <x v="3"/>
    <s v="W-008"/>
    <x v="2"/>
    <s v="Wireless Earbuds"/>
    <s v="Non-Member"/>
    <n v="1"/>
    <n v="194.47"/>
    <n v="6.7000000000000004E-2"/>
    <n v="126.59"/>
    <s v="No"/>
    <n v="181.44"/>
    <n v="54.85"/>
    <n v="0.30230379188712525"/>
    <s v="May-2025"/>
    <s v="Q2-2025"/>
  </r>
  <r>
    <s v="TXN-102624"/>
    <x v="499"/>
    <x v="2"/>
    <s v="E-015"/>
    <x v="4"/>
    <s v="Lipstick"/>
    <s v="Non-Member"/>
    <n v="2"/>
    <n v="47.22"/>
    <n v="7.2999999999999995E-2"/>
    <n v="21.22"/>
    <s v="No"/>
    <n v="87.55"/>
    <n v="45.11"/>
    <n v="0.51524842946887495"/>
    <s v="Oct-2025"/>
    <s v="Q4-2025"/>
  </r>
  <r>
    <s v="TXN-102625"/>
    <x v="160"/>
    <x v="3"/>
    <s v="W-006"/>
    <x v="4"/>
    <s v="Shampoo 300ml"/>
    <s v="Member"/>
    <n v="5"/>
    <n v="38.86"/>
    <n v="9.9000000000000005E-2"/>
    <n v="12.48"/>
    <s v="No"/>
    <n v="175.06"/>
    <n v="112.66"/>
    <n v="0.6435507825888267"/>
    <s v="Dec-2025"/>
    <s v="Q4-2025"/>
  </r>
  <r>
    <s v="TXN-102626"/>
    <x v="559"/>
    <x v="1"/>
    <s v="S-007"/>
    <x v="2"/>
    <s v="Wireless Earbuds"/>
    <s v="Member"/>
    <n v="9"/>
    <n v="140.25"/>
    <n v="0.29299999999999998"/>
    <n v="108.08"/>
    <s v="Yes"/>
    <n v="892.41"/>
    <n v="-80.31"/>
    <n v="-8.9992268127878444E-2"/>
    <s v="Aug-2024"/>
    <s v="Q3-2024"/>
  </r>
  <r>
    <s v="TXN-102627"/>
    <x v="460"/>
    <x v="0"/>
    <s v="N-015"/>
    <x v="0"/>
    <s v="Granola Pack"/>
    <s v="Member"/>
    <n v="3"/>
    <n v="11.14"/>
    <n v="0.16700000000000001"/>
    <n v="7"/>
    <s v="No"/>
    <n v="27.84"/>
    <n v="6.84"/>
    <n v="0.24568965517241378"/>
    <s v="Jun-2025"/>
    <s v="Q2-2025"/>
  </r>
  <r>
    <s v="TXN-102628"/>
    <x v="351"/>
    <x v="3"/>
    <s v="W-008"/>
    <x v="4"/>
    <s v="Perfume 50ml"/>
    <s v="Member"/>
    <n v="1"/>
    <n v="14.56"/>
    <n v="0.109"/>
    <n v="6.35"/>
    <s v="No"/>
    <n v="12.97"/>
    <n v="6.62"/>
    <n v="0.510408635312259"/>
    <s v="May-2025"/>
    <s v="Q2-2025"/>
  </r>
  <r>
    <s v="TXN-102629"/>
    <x v="411"/>
    <x v="2"/>
    <s v="E-014"/>
    <x v="2"/>
    <s v="Power Bank"/>
    <s v="Non-Member"/>
    <n v="2"/>
    <n v="26.68"/>
    <n v="8.8999999999999996E-2"/>
    <n v="18.100000000000001"/>
    <s v="No"/>
    <n v="48.61"/>
    <n v="12.41"/>
    <n v="0.25529726393746144"/>
    <s v="Apr-2025"/>
    <s v="Q2-2025"/>
  </r>
  <r>
    <s v="TXN-102630"/>
    <x v="172"/>
    <x v="1"/>
    <s v="S-002"/>
    <x v="0"/>
    <s v="Sparkling Water 12pk"/>
    <s v="Member"/>
    <n v="1"/>
    <n v="18.96"/>
    <n v="0.127"/>
    <n v="10.91"/>
    <s v="No"/>
    <n v="16.55"/>
    <n v="5.64"/>
    <n v="0.34078549848942596"/>
    <s v="Oct-2024"/>
    <s v="Q4-2024"/>
  </r>
  <r>
    <s v="TXN-102631"/>
    <x v="154"/>
    <x v="0"/>
    <s v="N-009"/>
    <x v="3"/>
    <s v="Bath Towel Set"/>
    <s v="Non-Member"/>
    <n v="5"/>
    <n v="67.819999999999993"/>
    <n v="0.17499999999999999"/>
    <n v="30.72"/>
    <s v="No"/>
    <n v="279.76"/>
    <n v="126.16"/>
    <n v="0.45095796396911642"/>
    <s v="Jan-2025"/>
    <s v="Q1-2025"/>
  </r>
  <r>
    <s v="TXN-102632"/>
    <x v="209"/>
    <x v="3"/>
    <s v="W-002"/>
    <x v="0"/>
    <s v="Sparkling Water 12pk"/>
    <s v="Member"/>
    <n v="1"/>
    <n v="12.6"/>
    <n v="6.2E-2"/>
    <n v="7.94"/>
    <s v="No"/>
    <n v="11.82"/>
    <n v="3.88"/>
    <n v="0.3282571912013536"/>
    <s v="Sep-2024"/>
    <s v="Q3-2024"/>
  </r>
  <r>
    <s v="TXN-102633"/>
    <x v="204"/>
    <x v="0"/>
    <s v="N-012"/>
    <x v="3"/>
    <s v="LED Desk Lamp"/>
    <s v="Member"/>
    <n v="1"/>
    <n v="47.1"/>
    <n v="0.11799999999999999"/>
    <n v="23.36"/>
    <s v="No"/>
    <n v="41.54"/>
    <n v="18.18"/>
    <n v="0.43765045739046704"/>
    <s v="Nov-2024"/>
    <s v="Q4-2024"/>
  </r>
  <r>
    <s v="TXN-102634"/>
    <x v="289"/>
    <x v="0"/>
    <s v="N-007"/>
    <x v="3"/>
    <s v="Throw Pillow"/>
    <s v="Non-Member"/>
    <n v="5"/>
    <n v="70.03"/>
    <n v="9.8000000000000004E-2"/>
    <n v="32.630000000000003"/>
    <s v="No"/>
    <n v="315.83999999999997"/>
    <n v="152.69"/>
    <n v="0.48344098277608921"/>
    <s v="Dec-2024"/>
    <s v="Q4-2024"/>
  </r>
  <r>
    <s v="TXN-102635"/>
    <x v="135"/>
    <x v="3"/>
    <s v="W-009"/>
    <x v="0"/>
    <s v="Sparkling Water 12pk"/>
    <s v="Non-Member"/>
    <n v="5"/>
    <n v="21.88"/>
    <n v="0.161"/>
    <n v="12.25"/>
    <s v="No"/>
    <n v="91.79"/>
    <n v="30.54"/>
    <n v="0.33271598213312992"/>
    <s v="Oct-2025"/>
    <s v="Q4-2025"/>
  </r>
  <r>
    <s v="TXN-102636"/>
    <x v="173"/>
    <x v="1"/>
    <s v="S-009"/>
    <x v="4"/>
    <s v="Sunscreen SPF50"/>
    <s v="Non-Member"/>
    <n v="10"/>
    <n v="49.79"/>
    <n v="0.129"/>
    <n v="17"/>
    <s v="No"/>
    <n v="433.67"/>
    <n v="263.67"/>
    <n v="0.60799686397491182"/>
    <s v="Nov-2024"/>
    <s v="Q4-2024"/>
  </r>
  <r>
    <s v="TXN-102637"/>
    <x v="178"/>
    <x v="2"/>
    <s v="E-014"/>
    <x v="2"/>
    <s v="Bluetooth Speaker"/>
    <s v="Non-Member"/>
    <n v="2"/>
    <n v="298.74"/>
    <n v="7.6999999999999999E-2"/>
    <n v="200.37"/>
    <s v="No"/>
    <n v="551.47"/>
    <n v="150.72999999999999"/>
    <n v="0.27332402487895985"/>
    <s v="Mar-2025"/>
    <s v="Q1-2025"/>
  </r>
  <r>
    <s v="TXN-102638"/>
    <x v="243"/>
    <x v="3"/>
    <s v="W-003"/>
    <x v="2"/>
    <s v="Wireless Earbuds"/>
    <s v="Non-Member"/>
    <n v="1"/>
    <n v="194.14"/>
    <n v="8.3000000000000004E-2"/>
    <n v="141.82"/>
    <s v="No"/>
    <n v="178.03"/>
    <n v="36.21"/>
    <n v="0.20339268662584958"/>
    <s v="Dec-2024"/>
    <s v="Q4-2024"/>
  </r>
  <r>
    <s v="TXN-102639"/>
    <x v="352"/>
    <x v="1"/>
    <s v="S-003"/>
    <x v="0"/>
    <s v="Snack Box"/>
    <s v="Member"/>
    <n v="4"/>
    <n v="4.3"/>
    <n v="0.32500000000000001"/>
    <n v="2.42"/>
    <s v="No"/>
    <n v="11.61"/>
    <n v="1.93"/>
    <n v="0.16623600344530579"/>
    <s v="May-2025"/>
    <s v="Q2-2025"/>
  </r>
  <r>
    <s v="TXN-102640"/>
    <x v="98"/>
    <x v="2"/>
    <s v="E-011"/>
    <x v="2"/>
    <s v="Wireless Earbuds"/>
    <s v="Non-Member"/>
    <n v="1"/>
    <n v="279.25"/>
    <n v="7.0999999999999994E-2"/>
    <n v="217.55"/>
    <s v="No"/>
    <n v="259.42"/>
    <n v="41.87"/>
    <n v="0.16139850435587078"/>
    <s v="Feb-2025"/>
    <s v="Q1-2025"/>
  </r>
  <r>
    <s v="TXN-102641"/>
    <x v="326"/>
    <x v="0"/>
    <s v="N-007"/>
    <x v="4"/>
    <s v="Lipstick"/>
    <s v="Non-Member"/>
    <n v="1"/>
    <n v="38.020000000000003"/>
    <n v="0.05"/>
    <n v="15.46"/>
    <s v="No"/>
    <n v="36.119999999999997"/>
    <n v="20.66"/>
    <n v="0.57198228128460693"/>
    <s v="Aug-2025"/>
    <s v="Q3-2025"/>
  </r>
  <r>
    <s v="TXN-102642"/>
    <x v="290"/>
    <x v="1"/>
    <s v="Unknown"/>
    <x v="0"/>
    <s v="Organic Coffee 12oz"/>
    <s v="Non-Member"/>
    <n v="6"/>
    <n v="5.81"/>
    <n v="0.16900000000000001"/>
    <n v="3.75"/>
    <s v="No"/>
    <n v="28.97"/>
    <n v="6.47"/>
    <n v="0.22333448394891267"/>
    <s v="Apr-2025"/>
    <s v="Q2-2025"/>
  </r>
  <r>
    <s v="TXN-102643"/>
    <x v="629"/>
    <x v="2"/>
    <s v="E-015"/>
    <x v="0"/>
    <s v="Snack Box"/>
    <s v="Non-Member"/>
    <n v="6"/>
    <n v="7.82"/>
    <n v="0"/>
    <n v="4.45"/>
    <s v="No"/>
    <n v="46.92"/>
    <n v="20.22"/>
    <n v="0.43094629156010228"/>
    <s v="Mar-2025"/>
    <s v="Q1-2025"/>
  </r>
  <r>
    <s v="TXN-102644"/>
    <x v="510"/>
    <x v="3"/>
    <s v="W-006"/>
    <x v="4"/>
    <s v="Shampoo 300ml"/>
    <s v="Member"/>
    <n v="1"/>
    <n v="44.16"/>
    <n v="0.16500000000000001"/>
    <n v="13.93"/>
    <s v="No"/>
    <n v="36.869999999999997"/>
    <n v="22.94"/>
    <n v="0.62218605912666136"/>
    <s v="May-2025"/>
    <s v="Q2-2025"/>
  </r>
  <r>
    <s v="TXN-102645"/>
    <x v="366"/>
    <x v="1"/>
    <s v="S-001"/>
    <x v="4"/>
    <s v="Shampoo 300ml"/>
    <s v="Non-Member"/>
    <n v="2"/>
    <n v="34.17"/>
    <n v="0.29599999999999999"/>
    <n v="12.39"/>
    <s v="No"/>
    <n v="48.11"/>
    <n v="23.33"/>
    <n v="0.48493036790688004"/>
    <s v="Sep-2024"/>
    <s v="Q3-2024"/>
  </r>
  <r>
    <s v="TXN-102646"/>
    <x v="306"/>
    <x v="3"/>
    <s v="W-005"/>
    <x v="1"/>
    <s v="Men's T-Shirt"/>
    <s v="Member"/>
    <n v="5"/>
    <n v="86.63"/>
    <n v="6.4000000000000001E-2"/>
    <n v="45.37"/>
    <s v="No"/>
    <n v="405.43"/>
    <n v="178.58"/>
    <n v="0.44047061144957206"/>
    <s v="May-2025"/>
    <s v="Q2-2025"/>
  </r>
  <r>
    <s v="TXN-102647"/>
    <x v="633"/>
    <x v="1"/>
    <s v="S-015"/>
    <x v="4"/>
    <s v="Sunscreen SPF50"/>
    <s v="Unknown"/>
    <n v="4"/>
    <n v="31.9"/>
    <n v="0.245"/>
    <n v="11.47"/>
    <s v="No"/>
    <n v="96.34"/>
    <n v="50.46"/>
    <n v="0.52376998131617192"/>
    <s v="Jan-2025"/>
    <s v="Q1-2025"/>
  </r>
  <r>
    <s v="TXN-102648"/>
    <x v="478"/>
    <x v="1"/>
    <s v="S-003"/>
    <x v="0"/>
    <s v="Organic Coffee 12oz"/>
    <s v="Member"/>
    <n v="4"/>
    <n v="17.34"/>
    <n v="0.114"/>
    <n v="12.11"/>
    <s v="No"/>
    <n v="61.45"/>
    <n v="13.01"/>
    <n v="0.21171684296175752"/>
    <s v="May-2025"/>
    <s v="Q2-2025"/>
  </r>
  <r>
    <s v="TXN-102649"/>
    <x v="128"/>
    <x v="0"/>
    <s v="N-008"/>
    <x v="1"/>
    <s v="Casual Dress"/>
    <s v="Non-Member"/>
    <n v="1"/>
    <n v="19.29"/>
    <n v="0.13500000000000001"/>
    <n v="10.45"/>
    <s v="No"/>
    <n v="16.690000000000001"/>
    <n v="6.24"/>
    <n v="0.37387657279808267"/>
    <s v="Aug-2025"/>
    <s v="Q3-2025"/>
  </r>
  <r>
    <s v="TXN-102650"/>
    <x v="397"/>
    <x v="1"/>
    <s v="S-002"/>
    <x v="4"/>
    <s v="Face Moisturizer"/>
    <s v="Non-Member"/>
    <n v="5"/>
    <n v="21.71"/>
    <n v="0.217"/>
    <n v="9.26"/>
    <s v="No"/>
    <n v="84.99"/>
    <n v="38.69"/>
    <n v="0.45523002706200727"/>
    <s v="Aug-2025"/>
    <s v="Q3-2025"/>
  </r>
  <r>
    <s v="TXN-102651"/>
    <x v="82"/>
    <x v="2"/>
    <s v="E-002"/>
    <x v="3"/>
    <s v="Bath Towel Set"/>
    <s v="Non-Member"/>
    <n v="1"/>
    <n v="22.98"/>
    <n v="4.7E-2"/>
    <n v="10"/>
    <s v="No"/>
    <n v="21.9"/>
    <n v="11.9"/>
    <n v="0.54337899543378998"/>
    <s v="Aug-2025"/>
    <s v="Q3-2025"/>
  </r>
  <r>
    <s v="TXN-102652"/>
    <x v="223"/>
    <x v="1"/>
    <s v="S-002"/>
    <x v="1"/>
    <s v="Men's T-Shirt"/>
    <s v="Member"/>
    <n v="8"/>
    <n v="53.52"/>
    <n v="0.26"/>
    <n v="25.88"/>
    <s v="Yes"/>
    <n v="316.83999999999997"/>
    <n v="109.8"/>
    <n v="0.34654715313723017"/>
    <s v="Nov-2025"/>
    <s v="Q4-2025"/>
  </r>
  <r>
    <s v="TXN-102653"/>
    <x v="31"/>
    <x v="3"/>
    <s v="W-014"/>
    <x v="4"/>
    <s v="Sunscreen SPF50"/>
    <s v="Non-Member"/>
    <n v="7"/>
    <n v="31.95"/>
    <n v="0.14000000000000001"/>
    <n v="13.19"/>
    <s v="No"/>
    <n v="192.34"/>
    <n v="100.01"/>
    <n v="0.51996464593948222"/>
    <s v="Jan-2025"/>
    <s v="Q1-2025"/>
  </r>
  <r>
    <s v="TXN-102654"/>
    <x v="280"/>
    <x v="3"/>
    <s v="W-004"/>
    <x v="0"/>
    <s v="Snack Box"/>
    <s v="Member"/>
    <n v="5"/>
    <n v="4.8499999999999996"/>
    <n v="5.1999999999999998E-2"/>
    <n v="3.04"/>
    <s v="No"/>
    <n v="22.99"/>
    <n v="7.79"/>
    <n v="0.33884297520661161"/>
    <s v="May-2025"/>
    <s v="Q2-2025"/>
  </r>
  <r>
    <s v="TXN-102655"/>
    <x v="205"/>
    <x v="2"/>
    <s v="E-001"/>
    <x v="1"/>
    <s v="Winter Jacket"/>
    <s v="Member"/>
    <n v="1"/>
    <n v="96.77"/>
    <n v="6.5000000000000002E-2"/>
    <n v="50.08"/>
    <s v="No"/>
    <n v="90.48"/>
    <n v="40.4"/>
    <n v="0.44650751547303269"/>
    <s v="Feb-2025"/>
    <s v="Q1-2025"/>
  </r>
  <r>
    <s v="TXN-102656"/>
    <x v="395"/>
    <x v="0"/>
    <s v="N-008"/>
    <x v="4"/>
    <s v="Sunscreen SPF50"/>
    <s v="Non-Member"/>
    <n v="2"/>
    <n v="58.94"/>
    <n v="6.7000000000000004E-2"/>
    <n v="23.74"/>
    <s v="No"/>
    <n v="109.98"/>
    <n v="62.5"/>
    <n v="0.56828514275322783"/>
    <s v="Jun-2025"/>
    <s v="Q2-2025"/>
  </r>
  <r>
    <s v="TXN-102657"/>
    <x v="510"/>
    <x v="1"/>
    <s v="S-012"/>
    <x v="2"/>
    <s v="Laptop Stand"/>
    <s v="Non-Member"/>
    <n v="2"/>
    <n v="119.54"/>
    <n v="0.28499999999999998"/>
    <n v="83.12"/>
    <s v="No"/>
    <n v="170.94"/>
    <n v="4.7"/>
    <n v="2.7495027495027496E-2"/>
    <s v="May-2025"/>
    <s v="Q2-2025"/>
  </r>
  <r>
    <s v="TXN-102658"/>
    <x v="274"/>
    <x v="1"/>
    <s v="S-008"/>
    <x v="2"/>
    <s v="Wireless Earbuds"/>
    <s v="Non-Member"/>
    <n v="10"/>
    <n v="130.97"/>
    <n v="0.23599999999999999"/>
    <n v="93.65"/>
    <s v="No"/>
    <n v="1000.61"/>
    <n v="64.11"/>
    <n v="6.4070916740788117E-2"/>
    <s v="May-2025"/>
    <s v="Q2-2025"/>
  </r>
  <r>
    <s v="TXN-102659"/>
    <x v="282"/>
    <x v="0"/>
    <s v="N-005"/>
    <x v="4"/>
    <s v="Lipstick"/>
    <s v="Non-Member"/>
    <n v="1"/>
    <n v="29.37"/>
    <n v="8.6999999999999994E-2"/>
    <n v="9.42"/>
    <s v="No"/>
    <n v="26.81"/>
    <n v="17.39"/>
    <n v="0.64863856769861994"/>
    <s v="Nov-2025"/>
    <s v="Q4-2025"/>
  </r>
  <r>
    <s v="TXN-102660"/>
    <x v="399"/>
    <x v="2"/>
    <s v="E-011"/>
    <x v="3"/>
    <s v="LED Desk Lamp"/>
    <s v="Non-Member"/>
    <n v="8"/>
    <n v="31.32"/>
    <n v="7.5999999999999998E-2"/>
    <n v="11.67"/>
    <s v="No"/>
    <n v="231.52"/>
    <n v="138.16"/>
    <n v="0.59675190048375948"/>
    <s v="Oct-2024"/>
    <s v="Q4-2024"/>
  </r>
  <r>
    <s v="TXN-102661"/>
    <x v="123"/>
    <x v="0"/>
    <s v="N-009"/>
    <x v="0"/>
    <s v="Sparkling Water 12pk"/>
    <s v="Non-Member"/>
    <n v="6"/>
    <n v="23.91"/>
    <n v="7.9000000000000001E-2"/>
    <n v="15.37"/>
    <s v="No"/>
    <n v="132.13"/>
    <n v="39.909999999999997"/>
    <n v="0.3020510103685764"/>
    <s v="Jun-2025"/>
    <s v="Q2-2025"/>
  </r>
  <r>
    <s v="TXN-102662"/>
    <x v="10"/>
    <x v="3"/>
    <s v="W-003"/>
    <x v="0"/>
    <s v="Olive Oil 500ml"/>
    <s v="Non-Member"/>
    <n v="3"/>
    <n v="18.649999999999999"/>
    <n v="6.6000000000000003E-2"/>
    <n v="12.1"/>
    <s v="No"/>
    <n v="52.26"/>
    <n v="15.96"/>
    <n v="0.30539609644087257"/>
    <s v="Dec-2024"/>
    <s v="Q4-2024"/>
  </r>
  <r>
    <s v="TXN-102663"/>
    <x v="601"/>
    <x v="3"/>
    <s v="W-005"/>
    <x v="1"/>
    <s v="Casual Dress"/>
    <s v="Member"/>
    <n v="3"/>
    <n v="50.58"/>
    <n v="5.5E-2"/>
    <n v="22.05"/>
    <s v="No"/>
    <n v="143.38999999999999"/>
    <n v="77.239999999999995"/>
    <n v="0.53867075807238995"/>
    <s v="Jul-2024"/>
    <s v="Q3-2024"/>
  </r>
  <r>
    <s v="TXN-102664"/>
    <x v="378"/>
    <x v="2"/>
    <s v="E-008"/>
    <x v="4"/>
    <s v="Shampoo 300ml"/>
    <s v="Member"/>
    <n v="5"/>
    <n v="54.23"/>
    <n v="6.4000000000000001E-2"/>
    <n v="21.69"/>
    <s v="No"/>
    <n v="253.8"/>
    <n v="145.35"/>
    <n v="0.57269503546099287"/>
    <s v="Sep-2024"/>
    <s v="Q3-2024"/>
  </r>
  <r>
    <s v="TXN-102665"/>
    <x v="360"/>
    <x v="1"/>
    <s v="S-004"/>
    <x v="1"/>
    <s v="Women's Jeans"/>
    <s v="Non-Member"/>
    <n v="1"/>
    <n v="114.68"/>
    <n v="0.20599999999999999"/>
    <n v="46.47"/>
    <s v="No"/>
    <n v="91.06"/>
    <n v="44.59"/>
    <n v="0.48967713595431583"/>
    <s v="Aug-2024"/>
    <s v="Q3-2024"/>
  </r>
  <r>
    <s v="TXN-102666"/>
    <x v="486"/>
    <x v="0"/>
    <s v="N-002"/>
    <x v="0"/>
    <s v="Olive Oil 500ml"/>
    <s v="Member"/>
    <n v="3"/>
    <n v="21.66"/>
    <n v="0"/>
    <n v="13.63"/>
    <s v="No"/>
    <n v="64.98"/>
    <n v="24.09"/>
    <n v="0.3707294552169898"/>
    <s v="Feb-2025"/>
    <s v="Q1-2025"/>
  </r>
  <r>
    <s v="TXN-102667"/>
    <x v="163"/>
    <x v="2"/>
    <s v="E-012"/>
    <x v="2"/>
    <s v="Laptop Stand"/>
    <s v="Non-Member"/>
    <n v="7"/>
    <n v="239.05"/>
    <n v="0.04"/>
    <n v="169.38"/>
    <s v="No"/>
    <n v="1606.42"/>
    <n v="420.76"/>
    <n v="0.26192402983030588"/>
    <s v="Aug-2025"/>
    <s v="Q3-2025"/>
  </r>
  <r>
    <s v="TXN-102668"/>
    <x v="172"/>
    <x v="2"/>
    <s v="E-008"/>
    <x v="1"/>
    <s v="Running Shoes"/>
    <s v="Non-Member"/>
    <n v="4"/>
    <n v="57.14"/>
    <n v="0"/>
    <n v="28.96"/>
    <s v="No"/>
    <n v="228.56"/>
    <n v="112.72"/>
    <n v="0.49317465873293664"/>
    <s v="Oct-2024"/>
    <s v="Q4-2024"/>
  </r>
  <r>
    <s v="TXN-102669"/>
    <x v="18"/>
    <x v="2"/>
    <s v="E-012"/>
    <x v="0"/>
    <s v="Olive Oil 500ml"/>
    <s v="Member"/>
    <n v="1"/>
    <n v="23.83"/>
    <n v="9.8000000000000004E-2"/>
    <n v="14.4"/>
    <s v="No"/>
    <n v="21.49"/>
    <n v="7.09"/>
    <n v="0.32992089343880876"/>
    <s v="Apr-2025"/>
    <s v="Q2-2025"/>
  </r>
  <r>
    <s v="TXN-102670"/>
    <x v="617"/>
    <x v="2"/>
    <s v="E-010"/>
    <x v="3"/>
    <s v="LED Desk Lamp"/>
    <s v="Non-Member"/>
    <n v="7"/>
    <n v="41.44"/>
    <n v="0.121"/>
    <n v="20.29"/>
    <s v="No"/>
    <n v="254.98"/>
    <n v="112.95"/>
    <n v="0.44297591967997491"/>
    <s v="Sep-2024"/>
    <s v="Q3-2024"/>
  </r>
  <r>
    <s v="TXN-102671"/>
    <x v="167"/>
    <x v="3"/>
    <s v="W-013"/>
    <x v="2"/>
    <s v="Wireless Earbuds"/>
    <s v="Member"/>
    <n v="1"/>
    <n v="274.13"/>
    <n v="7.8E-2"/>
    <n v="183.39"/>
    <s v="No"/>
    <n v="252.75"/>
    <n v="69.36"/>
    <n v="0.27442136498516323"/>
    <s v="Jul-2025"/>
    <s v="Q3-2025"/>
  </r>
  <r>
    <s v="TXN-102672"/>
    <x v="108"/>
    <x v="2"/>
    <s v="E-006"/>
    <x v="2"/>
    <s v="Bluetooth Speaker"/>
    <s v="Non-Member"/>
    <n v="2"/>
    <n v="182.49"/>
    <n v="0.114"/>
    <n v="143.94999999999999"/>
    <s v="Yes"/>
    <n v="323.37"/>
    <n v="35.47"/>
    <n v="0.10968859201533847"/>
    <s v="Mar-2025"/>
    <s v="Q1-2025"/>
  </r>
  <r>
    <s v="TXN-102673"/>
    <x v="19"/>
    <x v="2"/>
    <s v="E-009"/>
    <x v="2"/>
    <s v="Smart Watch"/>
    <s v="Member"/>
    <n v="1"/>
    <n v="75.98"/>
    <n v="8.2000000000000003E-2"/>
    <n v="53.94"/>
    <s v="No"/>
    <n v="69.75"/>
    <n v="15.81"/>
    <n v="0.22666666666666668"/>
    <s v="Feb-2025"/>
    <s v="Q1-2025"/>
  </r>
  <r>
    <s v="TXN-102674"/>
    <x v="82"/>
    <x v="2"/>
    <s v="E-010"/>
    <x v="1"/>
    <s v="Winter Jacket"/>
    <s v="Non-Member"/>
    <n v="6"/>
    <n v="103.65"/>
    <n v="0.12"/>
    <n v="44.29"/>
    <s v="No"/>
    <n v="547.27"/>
    <n v="281.52999999999997"/>
    <n v="0.51442615162534033"/>
    <s v="Aug-2025"/>
    <s v="Q3-2025"/>
  </r>
  <r>
    <s v="TXN-102675"/>
    <x v="290"/>
    <x v="1"/>
    <s v="S-001"/>
    <x v="3"/>
    <s v="LED Desk Lamp"/>
    <s v="Non-Member"/>
    <n v="7"/>
    <n v="20.94"/>
    <n v="0.14699999999999999"/>
    <n v="20.79"/>
    <s v="No"/>
    <n v="125.03"/>
    <n v="-20.5"/>
    <n v="-0.16396064944413341"/>
    <s v="Apr-2025"/>
    <s v="Q2-2025"/>
  </r>
  <r>
    <s v="TXN-102676"/>
    <x v="374"/>
    <x v="0"/>
    <s v="N-005"/>
    <x v="2"/>
    <s v="Bluetooth Speaker"/>
    <s v="Non-Member"/>
    <n v="5"/>
    <n v="281.61"/>
    <n v="7.2999999999999995E-2"/>
    <n v="195.12"/>
    <s v="No"/>
    <n v="1305.26"/>
    <n v="329.66"/>
    <n v="0.25256270781300277"/>
    <s v="Feb-2025"/>
    <s v="Q1-2025"/>
  </r>
  <r>
    <s v="TXN-102677"/>
    <x v="426"/>
    <x v="2"/>
    <s v="E-011"/>
    <x v="3"/>
    <s v="Ceramic Mug Set"/>
    <s v="Non-Member"/>
    <n v="1"/>
    <n v="29.82"/>
    <n v="2.7E-2"/>
    <n v="14.45"/>
    <s v="No"/>
    <n v="29.01"/>
    <n v="14.56"/>
    <n v="0.50189589796621858"/>
    <s v="Sep-2024"/>
    <s v="Q3-2024"/>
  </r>
  <r>
    <s v="TXN-102678"/>
    <x v="513"/>
    <x v="0"/>
    <s v="N-005"/>
    <x v="0"/>
    <s v="Olive Oil 500ml"/>
    <s v="Member"/>
    <n v="2"/>
    <n v="7.7"/>
    <n v="0.13300000000000001"/>
    <n v="5.17"/>
    <s v="No"/>
    <n v="13.35"/>
    <n v="3.01"/>
    <n v="0.22546816479400747"/>
    <s v="Aug-2025"/>
    <s v="Q3-2025"/>
  </r>
  <r>
    <s v="TXN-102679"/>
    <x v="260"/>
    <x v="3"/>
    <s v="W-004"/>
    <x v="0"/>
    <s v="Granola Pack"/>
    <s v="Non-Member"/>
    <n v="5"/>
    <n v="7.97"/>
    <n v="4.8000000000000001E-2"/>
    <n v="5.53"/>
    <s v="No"/>
    <n v="37.94"/>
    <n v="10.29"/>
    <n v="0.27121771217712176"/>
    <s v="Oct-2024"/>
    <s v="Q4-2024"/>
  </r>
  <r>
    <s v="TXN-102680"/>
    <x v="427"/>
    <x v="0"/>
    <s v="N-001"/>
    <x v="3"/>
    <s v="Throw Pillow"/>
    <s v="Member"/>
    <n v="7"/>
    <n v="49.65"/>
    <n v="0.115"/>
    <n v="21.33"/>
    <s v="No"/>
    <n v="307.58"/>
    <n v="158.27000000000001"/>
    <n v="0.51456531634046432"/>
    <s v="Apr-2025"/>
    <s v="Q2-2025"/>
  </r>
  <r>
    <s v="TXN-102681"/>
    <x v="244"/>
    <x v="1"/>
    <s v="S-003"/>
    <x v="4"/>
    <s v="Face Moisturizer"/>
    <s v="Member"/>
    <n v="2"/>
    <n v="27.15"/>
    <n v="0.222"/>
    <n v="14.1"/>
    <s v="No"/>
    <n v="42.25"/>
    <n v="14.05"/>
    <n v="0.3325443786982249"/>
    <s v="Jul-2024"/>
    <s v="Q3-2024"/>
  </r>
  <r>
    <s v="TXN-102682"/>
    <x v="65"/>
    <x v="2"/>
    <s v="E-006"/>
    <x v="2"/>
    <s v="Smart Watch"/>
    <s v="Non-Member"/>
    <n v="8"/>
    <n v="249.3"/>
    <n v="0"/>
    <n v="186.65"/>
    <s v="No"/>
    <n v="1994.4"/>
    <n v="501.2"/>
    <n v="0.25130365022061774"/>
    <s v="Jun-2025"/>
    <s v="Q2-2025"/>
  </r>
  <r>
    <s v="TXN-102683"/>
    <x v="417"/>
    <x v="1"/>
    <s v="S-007"/>
    <x v="4"/>
    <s v="Perfume 50ml"/>
    <s v="Non-Member"/>
    <n v="6"/>
    <n v="49.47"/>
    <n v="0.08"/>
    <n v="16.77"/>
    <s v="Yes"/>
    <n v="273.07"/>
    <n v="172.45"/>
    <n v="0.63152305269711062"/>
    <s v="Jul-2025"/>
    <s v="Q3-2025"/>
  </r>
  <r>
    <s v="TXN-102684"/>
    <x v="649"/>
    <x v="3"/>
    <s v="W-001"/>
    <x v="2"/>
    <s v="Wireless Earbuds"/>
    <s v="Non-Member"/>
    <n v="1"/>
    <n v="201.77"/>
    <n v="5.8000000000000003E-2"/>
    <n v="136.1"/>
    <s v="No"/>
    <n v="190.07"/>
    <n v="53.97"/>
    <n v="0.28394801915083917"/>
    <s v="May-2024"/>
    <s v="Q2-2024"/>
  </r>
  <r>
    <s v="TXN-102685"/>
    <x v="214"/>
    <x v="0"/>
    <s v="N-012"/>
    <x v="3"/>
    <s v="LED Desk Lamp"/>
    <s v="Member"/>
    <n v="9"/>
    <n v="75.63"/>
    <n v="0.1"/>
    <n v="29"/>
    <s v="No"/>
    <n v="612.6"/>
    <n v="351.6"/>
    <n v="0.57394711067580806"/>
    <s v="Dec-2024"/>
    <s v="Q4-2024"/>
  </r>
  <r>
    <s v="TXN-102686"/>
    <x v="96"/>
    <x v="3"/>
    <s v="W-003"/>
    <x v="3"/>
    <s v="Bath Towel Set"/>
    <s v="Member"/>
    <n v="2"/>
    <n v="64.56"/>
    <n v="0.127"/>
    <n v="26.53"/>
    <s v="Yes"/>
    <n v="112.72"/>
    <n v="59.66"/>
    <n v="0.52927608232789214"/>
    <s v="Jun-2025"/>
    <s v="Q2-2025"/>
  </r>
  <r>
    <s v="TXN-102687"/>
    <x v="246"/>
    <x v="0"/>
    <s v="N-002"/>
    <x v="1"/>
    <s v="Men's T-Shirt"/>
    <s v="Non-Member"/>
    <n v="2"/>
    <n v="19.899999999999999"/>
    <n v="0"/>
    <n v="10.24"/>
    <s v="No"/>
    <n v="39.799999999999997"/>
    <n v="19.32"/>
    <n v="0.48542713567839202"/>
    <s v="Nov-2024"/>
    <s v="Q4-2024"/>
  </r>
  <r>
    <s v="TXN-102688"/>
    <x v="133"/>
    <x v="1"/>
    <s v="S-014"/>
    <x v="1"/>
    <s v="Casual Dress"/>
    <s v="Member"/>
    <n v="1"/>
    <n v="21.6"/>
    <n v="0.43"/>
    <n v="11.65"/>
    <s v="No"/>
    <n v="12.31"/>
    <n v="0.66"/>
    <n v="5.3614947197400488E-2"/>
    <s v="Jun-2025"/>
    <s v="Q2-2025"/>
  </r>
  <r>
    <s v="TXN-102689"/>
    <x v="178"/>
    <x v="0"/>
    <s v="N-001"/>
    <x v="2"/>
    <s v="Wireless Earbuds"/>
    <s v="Non-Member"/>
    <n v="1"/>
    <n v="158.06"/>
    <n v="6.4000000000000001E-2"/>
    <n v="118.92"/>
    <s v="No"/>
    <n v="147.94"/>
    <n v="29.02"/>
    <n v="0.19616060565093957"/>
    <s v="Mar-2025"/>
    <s v="Q1-2025"/>
  </r>
  <r>
    <s v="TXN-102690"/>
    <x v="537"/>
    <x v="0"/>
    <s v="N-005"/>
    <x v="2"/>
    <s v="Laptop Stand"/>
    <s v="Member"/>
    <n v="1"/>
    <n v="207.21"/>
    <n v="6.4000000000000001E-2"/>
    <n v="164.07"/>
    <s v="No"/>
    <n v="193.95"/>
    <n v="29.88"/>
    <n v="0.15406032482598608"/>
    <s v="Feb-2025"/>
    <s v="Q1-2025"/>
  </r>
  <r>
    <s v="TXN-102691"/>
    <x v="211"/>
    <x v="0"/>
    <s v="N-010"/>
    <x v="1"/>
    <s v="Casual Dress"/>
    <s v="Non-Member"/>
    <n v="2"/>
    <n v="87.69"/>
    <n v="0.159"/>
    <n v="36.700000000000003"/>
    <s v="No"/>
    <n v="147.49"/>
    <n v="74.09"/>
    <n v="0.50233914163672111"/>
    <s v="Apr-2025"/>
    <s v="Q2-2025"/>
  </r>
  <r>
    <s v="TXN-102692"/>
    <x v="210"/>
    <x v="3"/>
    <s v="W-009"/>
    <x v="0"/>
    <s v="Organic Coffee 12oz"/>
    <s v="Member"/>
    <n v="4"/>
    <n v="13.88"/>
    <n v="0.03"/>
    <n v="7.98"/>
    <s v="Yes"/>
    <n v="53.85"/>
    <n v="21.93"/>
    <n v="0.40724233983286906"/>
    <s v="Oct-2025"/>
    <s v="Q4-2025"/>
  </r>
  <r>
    <s v="TXN-102693"/>
    <x v="417"/>
    <x v="0"/>
    <s v="N-004"/>
    <x v="1"/>
    <s v="Winter Jacket"/>
    <s v="Non-Member"/>
    <n v="3"/>
    <n v="51.86"/>
    <n v="7.5999999999999998E-2"/>
    <n v="21.94"/>
    <s v="No"/>
    <n v="143.76"/>
    <n v="77.94"/>
    <n v="0.54215358931552593"/>
    <s v="Jul-2025"/>
    <s v="Q3-2025"/>
  </r>
  <r>
    <s v="TXN-102694"/>
    <x v="324"/>
    <x v="1"/>
    <s v="S-015"/>
    <x v="0"/>
    <s v="Sparkling Water 12pk"/>
    <s v="Non-Member"/>
    <n v="2"/>
    <n v="17.190000000000001"/>
    <n v="0.248"/>
    <n v="10.94"/>
    <s v="No"/>
    <n v="25.85"/>
    <n v="3.97"/>
    <n v="0.15357833655705996"/>
    <s v="May-2024"/>
    <s v="Q2-2024"/>
  </r>
  <r>
    <s v="TXN-102695"/>
    <x v="358"/>
    <x v="3"/>
    <s v="W-013"/>
    <x v="2"/>
    <s v="Wireless Earbuds"/>
    <s v="Member"/>
    <n v="1"/>
    <n v="222.76"/>
    <n v="0.104"/>
    <n v="177.08"/>
    <s v="No"/>
    <n v="199.59"/>
    <n v="22.51"/>
    <n v="0.11278120146299915"/>
    <s v="Jun-2025"/>
    <s v="Q2-2025"/>
  </r>
  <r>
    <s v="TXN-102696"/>
    <x v="71"/>
    <x v="1"/>
    <s v="S-015"/>
    <x v="2"/>
    <s v="Wireless Earbuds"/>
    <s v="Member"/>
    <n v="1"/>
    <n v="215.64"/>
    <n v="0.16200000000000001"/>
    <n v="166.52"/>
    <s v="No"/>
    <n v="180.71"/>
    <n v="14.19"/>
    <n v="7.8523601350229649E-2"/>
    <m/>
    <m/>
  </r>
  <r>
    <s v="TXN-102697"/>
    <x v="153"/>
    <x v="1"/>
    <s v="S-015"/>
    <x v="3"/>
    <s v="Storage Bin"/>
    <s v="Non-Member"/>
    <n v="3"/>
    <n v="23.94"/>
    <n v="0.121"/>
    <n v="9.41"/>
    <s v="No"/>
    <n v="63.13"/>
    <n v="34.9"/>
    <n v="0.55282749881197524"/>
    <s v="Mar-2025"/>
    <s v="Q1-2025"/>
  </r>
  <r>
    <s v="TXN-102698"/>
    <x v="51"/>
    <x v="1"/>
    <s v="S-013"/>
    <x v="1"/>
    <s v="Women's Jeans"/>
    <s v="Non-Member"/>
    <n v="3"/>
    <n v="59.82"/>
    <n v="0.246"/>
    <n v="28.48"/>
    <s v="Yes"/>
    <n v="135.31"/>
    <n v="49.87"/>
    <n v="0.3685610819599438"/>
    <s v="Dec-2025"/>
    <s v="Q4-2025"/>
  </r>
  <r>
    <s v="TXN-102699"/>
    <x v="644"/>
    <x v="3"/>
    <s v="W-007"/>
    <x v="2"/>
    <s v="Bluetooth Speaker"/>
    <s v="Member"/>
    <n v="1"/>
    <n v="176.59"/>
    <n v="0.11600000000000001"/>
    <n v="126.94"/>
    <s v="No"/>
    <n v="156.11000000000001"/>
    <n v="29.17"/>
    <n v="0.18685542245852282"/>
    <s v="Apr-2024"/>
    <s v="Q2-2024"/>
  </r>
  <r>
    <s v="TXN-102700"/>
    <x v="481"/>
    <x v="3"/>
    <s v="W-010"/>
    <x v="3"/>
    <s v="Throw Pillow"/>
    <s v="Non-Member"/>
    <n v="3"/>
    <n v="71.16"/>
    <n v="0.224"/>
    <n v="33.520000000000003"/>
    <s v="No"/>
    <n v="165.66"/>
    <n v="65.099999999999994"/>
    <n v="0.39297356030423758"/>
    <s v="Apr-2025"/>
    <s v="Q2-2025"/>
  </r>
  <r>
    <s v="TXN-102701"/>
    <x v="251"/>
    <x v="1"/>
    <s v="S-007"/>
    <x v="2"/>
    <s v="Bluetooth Speaker"/>
    <s v="Non-Member"/>
    <n v="5"/>
    <n v="67.89"/>
    <n v="0.28299999999999997"/>
    <n v="45.14"/>
    <s v="No"/>
    <n v="243.39"/>
    <n v="17.690000000000001"/>
    <n v="7.2681704260651639E-2"/>
    <s v="Nov-2025"/>
    <s v="Q4-2025"/>
  </r>
  <r>
    <s v="TXN-102702"/>
    <x v="311"/>
    <x v="1"/>
    <s v="S-015"/>
    <x v="4"/>
    <s v="Perfume 50ml"/>
    <s v="Non-Member"/>
    <n v="9"/>
    <n v="17.510000000000002"/>
    <n v="0.14699999999999999"/>
    <n v="5.49"/>
    <s v="No"/>
    <n v="134.41999999999999"/>
    <n v="85.01"/>
    <n v="0.63242077071864311"/>
    <s v="Dec-2024"/>
    <s v="Q4-2024"/>
  </r>
  <r>
    <s v="TXN-102703"/>
    <x v="82"/>
    <x v="3"/>
    <s v="W-015"/>
    <x v="0"/>
    <s v="Olive Oil 500ml"/>
    <s v="Member"/>
    <n v="1"/>
    <n v="14.75"/>
    <n v="0.02"/>
    <n v="8.68"/>
    <s v="No"/>
    <n v="14.46"/>
    <n v="5.78"/>
    <n v="0.39972337482710923"/>
    <s v="Aug-2025"/>
    <s v="Q3-2025"/>
  </r>
  <r>
    <s v="TXN-102704"/>
    <x v="275"/>
    <x v="1"/>
    <s v="S-006"/>
    <x v="1"/>
    <s v="Winter Jacket"/>
    <s v="Non-Member"/>
    <n v="6"/>
    <n v="28.76"/>
    <n v="0.23699999999999999"/>
    <n v="12.41"/>
    <s v="No"/>
    <n v="131.66"/>
    <n v="57.2"/>
    <n v="0.4344523773355613"/>
    <s v="Sep-2025"/>
    <s v="Q3-2025"/>
  </r>
  <r>
    <s v="TXN-102705"/>
    <x v="152"/>
    <x v="1"/>
    <s v="S-012"/>
    <x v="4"/>
    <s v="Shampoo 300ml"/>
    <s v="Member"/>
    <n v="1"/>
    <n v="57.52"/>
    <n v="5.0999999999999997E-2"/>
    <n v="25.19"/>
    <s v="Yes"/>
    <n v="54.59"/>
    <n v="29.4"/>
    <n v="0.53856017585638394"/>
    <s v="Oct-2025"/>
    <s v="Q4-2025"/>
  </r>
  <r>
    <s v="TXN-102706"/>
    <x v="89"/>
    <x v="0"/>
    <s v="N-013"/>
    <x v="3"/>
    <s v="LED Desk Lamp"/>
    <s v="Non-Member"/>
    <n v="1"/>
    <n v="37.69"/>
    <n v="9.4E-2"/>
    <n v="18.79"/>
    <s v="No"/>
    <n v="34.15"/>
    <n v="15.36"/>
    <n v="0.44978038067349929"/>
    <s v="Dec-2025"/>
    <s v="Q4-2025"/>
  </r>
  <r>
    <s v="TXN-102707"/>
    <x v="428"/>
    <x v="1"/>
    <s v="S-012"/>
    <x v="4"/>
    <s v="Shampoo 300ml"/>
    <s v="Member"/>
    <n v="1"/>
    <n v="17.29"/>
    <n v="0.13800000000000001"/>
    <n v="7.67"/>
    <s v="No"/>
    <n v="14.9"/>
    <n v="7.23"/>
    <n v="0.4852348993288591"/>
    <s v="Aug-2024"/>
    <s v="Q3-2024"/>
  </r>
  <r>
    <s v="TXN-102708"/>
    <x v="246"/>
    <x v="3"/>
    <s v="W-003"/>
    <x v="4"/>
    <s v="Perfume 50ml"/>
    <s v="Member"/>
    <n v="1"/>
    <n v="25.55"/>
    <n v="0.16"/>
    <n v="9.09"/>
    <s v="No"/>
    <n v="21.46"/>
    <n v="12.37"/>
    <n v="0.57642124883504187"/>
    <s v="Nov-2024"/>
    <s v="Q4-2024"/>
  </r>
  <r>
    <s v="TXN-102709"/>
    <x v="0"/>
    <x v="3"/>
    <s v="W-004"/>
    <x v="4"/>
    <s v="Sunscreen SPF50"/>
    <s v="Non-Member"/>
    <n v="1"/>
    <n v="52.95"/>
    <n v="0"/>
    <n v="17.829999999999998"/>
    <s v="No"/>
    <n v="52.95"/>
    <n v="35.119999999999997"/>
    <n v="0.66326723323890457"/>
    <s v="Jun-2025"/>
    <s v="Q2-2025"/>
  </r>
  <r>
    <s v="TXN-102710"/>
    <x v="609"/>
    <x v="0"/>
    <s v="N-009"/>
    <x v="2"/>
    <s v="Laptop Stand"/>
    <s v="Member"/>
    <n v="2"/>
    <n v="213.01"/>
    <n v="8.0000000000000002E-3"/>
    <n v="154.16999999999999"/>
    <s v="No"/>
    <n v="422.61"/>
    <n v="114.27"/>
    <n v="0.27039114076808402"/>
    <s v="Jan-2025"/>
    <s v="Q1-2025"/>
  </r>
  <r>
    <s v="TXN-102711"/>
    <x v="221"/>
    <x v="1"/>
    <s v="S-001"/>
    <x v="3"/>
    <s v="LED Desk Lamp"/>
    <s v="Member"/>
    <n v="9"/>
    <n v="28.33"/>
    <n v="0.40899999999999997"/>
    <n v="12.29"/>
    <s v="No"/>
    <n v="150.69"/>
    <n v="40.08"/>
    <n v="0.26597650806291062"/>
    <s v="Jul-2024"/>
    <s v="Q3-2024"/>
  </r>
  <r>
    <s v="TXN-102712"/>
    <x v="130"/>
    <x v="0"/>
    <s v="N-011"/>
    <x v="3"/>
    <s v="Ceramic Mug Set"/>
    <s v="Member"/>
    <n v="5"/>
    <n v="11.08"/>
    <n v="0.08"/>
    <n v="4.97"/>
    <s v="No"/>
    <n v="50.97"/>
    <n v="26.12"/>
    <n v="0.51245830880910348"/>
    <s v="Apr-2025"/>
    <s v="Q2-2025"/>
  </r>
  <r>
    <s v="TXN-102713"/>
    <x v="346"/>
    <x v="3"/>
    <s v="W-003"/>
    <x v="3"/>
    <s v="Throw Pillow"/>
    <s v="Member"/>
    <n v="3"/>
    <n v="50.7"/>
    <n v="8.4000000000000005E-2"/>
    <n v="19.93"/>
    <s v="No"/>
    <n v="139.32"/>
    <n v="79.53"/>
    <n v="0.57084409991386742"/>
    <s v="Sep-2024"/>
    <s v="Q3-2024"/>
  </r>
  <r>
    <s v="TXN-102714"/>
    <x v="418"/>
    <x v="3"/>
    <s v="W-011"/>
    <x v="1"/>
    <s v="Men's T-Shirt"/>
    <s v="Member"/>
    <n v="3"/>
    <n v="47.95"/>
    <n v="0"/>
    <n v="21.17"/>
    <s v="No"/>
    <n v="143.85"/>
    <n v="80.34"/>
    <n v="0.5584984358706987"/>
    <s v="Oct-2024"/>
    <s v="Q4-2024"/>
  </r>
  <r>
    <s v="TXN-102715"/>
    <x v="347"/>
    <x v="2"/>
    <s v="E-006"/>
    <x v="1"/>
    <s v="Men's T-Shirt"/>
    <s v="Non-Member"/>
    <n v="1"/>
    <n v="98.92"/>
    <n v="8.3000000000000004E-2"/>
    <n v="53.47"/>
    <s v="No"/>
    <n v="90.71"/>
    <n v="37.24"/>
    <n v="0.41053908058648447"/>
    <s v="Feb-2025"/>
    <s v="Q1-2025"/>
  </r>
  <r>
    <s v="TXN-102716"/>
    <x v="51"/>
    <x v="2"/>
    <s v="E-002"/>
    <x v="1"/>
    <s v="Winter Jacket"/>
    <s v="Member"/>
    <n v="1"/>
    <n v="74.45"/>
    <n v="8.4000000000000005E-2"/>
    <n v="40.04"/>
    <s v="No"/>
    <n v="68.2"/>
    <n v="28.16"/>
    <n v="0.41290322580645161"/>
    <s v="Dec-2025"/>
    <s v="Q4-2025"/>
  </r>
  <r>
    <s v="TXN-102717"/>
    <x v="468"/>
    <x v="3"/>
    <s v="W-005"/>
    <x v="2"/>
    <s v="Bluetooth Speaker"/>
    <s v="Non-Member"/>
    <n v="1"/>
    <n v="183.46"/>
    <n v="0.151"/>
    <n v="129.6"/>
    <s v="No"/>
    <n v="155.76"/>
    <n v="26.16"/>
    <n v="0.1679506933744222"/>
    <s v="Jul-2025"/>
    <s v="Q3-2025"/>
  </r>
  <r>
    <s v="TXN-102718"/>
    <x v="90"/>
    <x v="2"/>
    <s v="E-008"/>
    <x v="3"/>
    <s v="LED Desk Lamp"/>
    <s v="Non-Member"/>
    <n v="1"/>
    <n v="74.39"/>
    <n v="8.2000000000000003E-2"/>
    <n v="26.71"/>
    <s v="No"/>
    <n v="68.290000000000006"/>
    <n v="41.58"/>
    <n v="0.60887392004685892"/>
    <s v="Oct-2025"/>
    <s v="Q4-2025"/>
  </r>
  <r>
    <s v="TXN-102719"/>
    <x v="21"/>
    <x v="1"/>
    <s v="S-001"/>
    <x v="1"/>
    <s v="Running Shoes"/>
    <s v="Member"/>
    <n v="5"/>
    <n v="117.52"/>
    <n v="0.24099999999999999"/>
    <n v="58.76"/>
    <s v="No"/>
    <n v="445.99"/>
    <n v="152.19"/>
    <n v="0.34124083499630037"/>
    <s v="Jan-2025"/>
    <s v="Q1-2025"/>
  </r>
  <r>
    <s v="TXN-102720"/>
    <x v="387"/>
    <x v="3"/>
    <s v="W-002"/>
    <x v="2"/>
    <s v="Bluetooth Speaker"/>
    <s v="Member"/>
    <n v="9"/>
    <n v="66.16"/>
    <n v="0.108"/>
    <n v="43.73"/>
    <s v="No"/>
    <n v="531.13"/>
    <n v="137.56"/>
    <n v="0.25899497298213242"/>
    <s v="Aug-2025"/>
    <s v="Q3-2025"/>
  </r>
  <r>
    <s v="TXN-102721"/>
    <x v="542"/>
    <x v="1"/>
    <s v="S-013"/>
    <x v="0"/>
    <s v="Sparkling Water 12pk"/>
    <s v="Member"/>
    <n v="2"/>
    <n v="14.7"/>
    <n v="0.33"/>
    <n v="9.51"/>
    <s v="No"/>
    <n v="19.7"/>
    <n v="0.68"/>
    <n v="3.4517766497461931E-2"/>
    <s v="Nov-2024"/>
    <s v="Q4-2024"/>
  </r>
  <r>
    <s v="TXN-102722"/>
    <x v="277"/>
    <x v="3"/>
    <s v="W-004"/>
    <x v="2"/>
    <s v="Laptop Stand"/>
    <s v="Member"/>
    <n v="11"/>
    <n v="159.9"/>
    <n v="9.5000000000000001E-2"/>
    <n v="115.54"/>
    <s v="No"/>
    <n v="1591.8"/>
    <n v="320.86"/>
    <n v="0.20157054906395278"/>
    <s v="Sep-2025"/>
    <s v="Q3-2025"/>
  </r>
  <r>
    <s v="TXN-102723"/>
    <x v="129"/>
    <x v="1"/>
    <s v="S-003"/>
    <x v="1"/>
    <s v="Running Shoes"/>
    <s v="Non-Member"/>
    <n v="5"/>
    <n v="85.87"/>
    <n v="0.13900000000000001"/>
    <n v="34.71"/>
    <s v="Yes"/>
    <n v="369.67"/>
    <n v="196.12"/>
    <n v="0.530527226986231"/>
    <s v="Jun-2025"/>
    <s v="Q2-2025"/>
  </r>
  <r>
    <s v="TXN-102724"/>
    <x v="566"/>
    <x v="3"/>
    <s v="W-011"/>
    <x v="3"/>
    <s v="LED Desk Lamp"/>
    <s v="Member"/>
    <n v="15"/>
    <n v="28.98"/>
    <n v="3.5999999999999997E-2"/>
    <n v="12.91"/>
    <s v="No"/>
    <n v="419.05"/>
    <n v="225.4"/>
    <n v="0.5378833074812075"/>
    <s v="Sep-2025"/>
    <s v="Q3-2025"/>
  </r>
  <r>
    <s v="TXN-102725"/>
    <x v="44"/>
    <x v="2"/>
    <s v="E-004"/>
    <x v="2"/>
    <s v="Bluetooth Speaker"/>
    <s v="Member"/>
    <n v="1"/>
    <n v="198.24"/>
    <n v="0.156"/>
    <n v="123.22"/>
    <s v="No"/>
    <n v="167.31"/>
    <n v="44.09"/>
    <n v="0.26352280198434047"/>
    <s v="May-2025"/>
    <s v="Q2-2025"/>
  </r>
  <r>
    <s v="TXN-102726"/>
    <x v="173"/>
    <x v="0"/>
    <s v="N-009"/>
    <x v="0"/>
    <s v="Sparkling Water 12pk"/>
    <s v="Member"/>
    <n v="1"/>
    <n v="7"/>
    <n v="0.13600000000000001"/>
    <n v="3.98"/>
    <s v="No"/>
    <n v="6.05"/>
    <n v="2.0699999999999998"/>
    <n v="0.34214876033057851"/>
    <s v="Nov-2024"/>
    <s v="Q4-2024"/>
  </r>
  <r>
    <s v="TXN-102727"/>
    <x v="107"/>
    <x v="0"/>
    <s v="N-010"/>
    <x v="2"/>
    <s v="Bluetooth Speaker"/>
    <s v="Member"/>
    <n v="3"/>
    <n v="238.01"/>
    <n v="0.10199999999999999"/>
    <n v="172.07"/>
    <s v="No"/>
    <n v="641.20000000000005"/>
    <n v="124.99"/>
    <n v="0.1949313786650031"/>
    <s v="Jan-2025"/>
    <s v="Q1-2025"/>
  </r>
  <r>
    <s v="TXN-102728"/>
    <x v="161"/>
    <x v="2"/>
    <s v="E-010"/>
    <x v="0"/>
    <s v="Olive Oil 500ml"/>
    <s v="Member"/>
    <n v="5"/>
    <n v="13.56"/>
    <n v="7.4999999999999997E-2"/>
    <n v="8.9"/>
    <s v="No"/>
    <n v="62.72"/>
    <n v="18.22"/>
    <n v="0.29049744897959184"/>
    <s v="Aug-2025"/>
    <s v="Q3-2025"/>
  </r>
  <r>
    <s v="TXN-102729"/>
    <x v="622"/>
    <x v="3"/>
    <s v="W-009"/>
    <x v="3"/>
    <s v="LED Desk Lamp"/>
    <s v="Member"/>
    <n v="1"/>
    <n v="34.729999999999997"/>
    <n v="7.0999999999999994E-2"/>
    <n v="15.62"/>
    <s v="No"/>
    <n v="32.26"/>
    <n v="16.64"/>
    <n v="0.51580905145691258"/>
    <s v="Sep-2024"/>
    <s v="Q3-2024"/>
  </r>
  <r>
    <s v="TXN-102730"/>
    <x v="313"/>
    <x v="3"/>
    <s v="W-005"/>
    <x v="3"/>
    <s v="Storage Bin"/>
    <s v="Non-Member"/>
    <n v="3"/>
    <n v="46.01"/>
    <n v="8.8999999999999996E-2"/>
    <n v="18.239999999999998"/>
    <s v="No"/>
    <n v="125.75"/>
    <n v="71.03"/>
    <n v="0.56485089463220672"/>
    <s v="Jun-2024"/>
    <s v="Q2-2024"/>
  </r>
  <r>
    <s v="TXN-102731"/>
    <x v="262"/>
    <x v="3"/>
    <s v="W-014"/>
    <x v="2"/>
    <s v="Smart Watch"/>
    <s v="Member"/>
    <n v="5"/>
    <n v="142.32"/>
    <n v="0.20100000000000001"/>
    <n v="113.66"/>
    <s v="No"/>
    <n v="568.57000000000005"/>
    <n v="0.27"/>
    <n v="4.7487556501398241E-4"/>
    <s v="Feb-2025"/>
    <s v="Q1-2025"/>
  </r>
  <r>
    <s v="TXN-102732"/>
    <x v="96"/>
    <x v="2"/>
    <s v="E-001"/>
    <x v="2"/>
    <s v="Wireless Earbuds"/>
    <s v="Member"/>
    <n v="2"/>
    <n v="122.08"/>
    <n v="6.9000000000000006E-2"/>
    <n v="92.15"/>
    <s v="No"/>
    <n v="227.31"/>
    <n v="43.01"/>
    <n v="0.189212969073072"/>
    <s v="Jun-2025"/>
    <s v="Q2-2025"/>
  </r>
  <r>
    <s v="TXN-102733"/>
    <x v="376"/>
    <x v="0"/>
    <s v="N-010"/>
    <x v="0"/>
    <s v="Olive Oil 500ml"/>
    <s v="Non-Member"/>
    <n v="3"/>
    <n v="15.43"/>
    <n v="9.6000000000000002E-2"/>
    <n v="9.91"/>
    <s v="No"/>
    <n v="41.85"/>
    <n v="12.12"/>
    <n v="0.28960573476702506"/>
    <s v="Sep-2024"/>
    <s v="Q3-2024"/>
  </r>
  <r>
    <s v="TXN-102734"/>
    <x v="485"/>
    <x v="3"/>
    <s v="W-002"/>
    <x v="2"/>
    <s v="Power Bank"/>
    <s v="Non-Member"/>
    <n v="5"/>
    <n v="203.77"/>
    <n v="3.1E-2"/>
    <n v="136.65"/>
    <s v="No"/>
    <n v="987.27"/>
    <n v="304.02"/>
    <n v="0.30794007718253363"/>
    <s v="Sep-2025"/>
    <s v="Q3-2025"/>
  </r>
  <r>
    <s v="TXN-102735"/>
    <x v="43"/>
    <x v="1"/>
    <s v="S-006"/>
    <x v="2"/>
    <s v="Smart Watch"/>
    <s v="Member"/>
    <n v="1"/>
    <n v="156.18"/>
    <n v="0.25700000000000001"/>
    <n v="142.65"/>
    <s v="No"/>
    <n v="116.04"/>
    <n v="-26.61"/>
    <n v="-0.2293174767321613"/>
    <s v="Feb-2025"/>
    <s v="Q1-2025"/>
  </r>
  <r>
    <s v="TXN-102736"/>
    <x v="432"/>
    <x v="2"/>
    <s v="E-002"/>
    <x v="2"/>
    <s v="Wireless Earbuds"/>
    <s v="Member"/>
    <n v="6"/>
    <n v="167.83"/>
    <n v="7.4999999999999997E-2"/>
    <n v="114.35"/>
    <s v="No"/>
    <n v="931.46"/>
    <n v="245.36"/>
    <n v="0.26341442466665238"/>
    <s v="Aug-2025"/>
    <s v="Q3-2025"/>
  </r>
  <r>
    <s v="TXN-102737"/>
    <x v="175"/>
    <x v="1"/>
    <s v="S-002"/>
    <x v="4"/>
    <s v="Perfume 50ml"/>
    <s v="Non-Member"/>
    <n v="5"/>
    <n v="23.08"/>
    <n v="0.26500000000000001"/>
    <n v="8.74"/>
    <s v="No"/>
    <n v="84.82"/>
    <n v="41.12"/>
    <n v="0.48479132280122611"/>
    <s v="Oct-2025"/>
    <s v="Q4-2025"/>
  </r>
  <r>
    <s v="TXN-102738"/>
    <x v="297"/>
    <x v="2"/>
    <s v="E-010"/>
    <x v="1"/>
    <s v="Winter Jacket"/>
    <s v="Member"/>
    <n v="2"/>
    <n v="60.64"/>
    <n v="6.6000000000000003E-2"/>
    <n v="26.97"/>
    <s v="No"/>
    <n v="113.28"/>
    <n v="59.34"/>
    <n v="0.52383474576271194"/>
    <s v="Dec-2024"/>
    <s v="Q4-2024"/>
  </r>
  <r>
    <s v="TXN-102739"/>
    <x v="302"/>
    <x v="2"/>
    <s v="E-014"/>
    <x v="4"/>
    <s v="Lipstick"/>
    <s v="Member"/>
    <n v="2"/>
    <n v="46.76"/>
    <n v="8.3000000000000004E-2"/>
    <n v="16.18"/>
    <s v="No"/>
    <n v="85.76"/>
    <n v="53.4"/>
    <n v="0.62266791044776115"/>
    <s v="Oct-2025"/>
    <s v="Q4-2025"/>
  </r>
  <r>
    <s v="TXN-102740"/>
    <x v="374"/>
    <x v="0"/>
    <s v="N-013"/>
    <x v="4"/>
    <s v="Perfume 50ml"/>
    <s v="Non-Member"/>
    <n v="3"/>
    <n v="14.31"/>
    <n v="0.11600000000000001"/>
    <n v="5.52"/>
    <s v="No"/>
    <n v="37.950000000000003"/>
    <n v="21.39"/>
    <n v="0.5636363636363636"/>
    <s v="Feb-2025"/>
    <s v="Q1-2025"/>
  </r>
  <r>
    <s v="TXN-102741"/>
    <x v="46"/>
    <x v="1"/>
    <s v="Unknown"/>
    <x v="3"/>
    <s v="LED Desk Lamp"/>
    <s v="Non-Member"/>
    <n v="2"/>
    <n v="46.07"/>
    <n v="0.316"/>
    <n v="17.690000000000001"/>
    <s v="No"/>
    <n v="63.02"/>
    <n v="27.64"/>
    <n v="0.43859092351634399"/>
    <s v="Nov-2024"/>
    <s v="Q4-2024"/>
  </r>
  <r>
    <s v="TXN-102742"/>
    <x v="181"/>
    <x v="3"/>
    <s v="W-005"/>
    <x v="2"/>
    <s v="Power Bank"/>
    <s v="Member"/>
    <n v="7"/>
    <n v="86.75"/>
    <n v="2.1000000000000001E-2"/>
    <n v="64.11"/>
    <s v="No"/>
    <n v="594.5"/>
    <n v="145.72999999999999"/>
    <n v="0.24513036164844407"/>
    <s v="Nov-2025"/>
    <s v="Q4-2025"/>
  </r>
  <r>
    <s v="TXN-102743"/>
    <x v="151"/>
    <x v="1"/>
    <s v="S-010"/>
    <x v="0"/>
    <s v="Snack Box"/>
    <s v="Member"/>
    <n v="1"/>
    <n v="24.74"/>
    <n v="0.26900000000000002"/>
    <n v="16.09"/>
    <s v="No"/>
    <n v="18.079999999999998"/>
    <n v="1.99"/>
    <n v="0.11006637168141593"/>
    <s v="Oct-2024"/>
    <s v="Q4-2024"/>
  </r>
  <r>
    <s v="TXN-102744"/>
    <x v="636"/>
    <x v="2"/>
    <s v="E-002"/>
    <x v="1"/>
    <s v="Men's T-Shirt"/>
    <s v="Non-Member"/>
    <n v="6"/>
    <n v="116.57"/>
    <n v="1.2E-2"/>
    <n v="64.069999999999993"/>
    <s v="No"/>
    <n v="691.03"/>
    <n v="306.61"/>
    <n v="0.44369998408173311"/>
    <s v="Apr-2024"/>
    <s v="Q2-2024"/>
  </r>
  <r>
    <s v="TXN-102745"/>
    <x v="552"/>
    <x v="3"/>
    <s v="W-003"/>
    <x v="2"/>
    <s v="Wireless Earbuds"/>
    <s v="Member"/>
    <n v="4"/>
    <n v="56.66"/>
    <n v="0.11799999999999999"/>
    <n v="40.9"/>
    <s v="Yes"/>
    <n v="199.9"/>
    <n v="36.299999999999997"/>
    <n v="0.18159079539769882"/>
    <s v="Jul-2024"/>
    <s v="Q3-2024"/>
  </r>
  <r>
    <s v="TXN-102746"/>
    <x v="533"/>
    <x v="2"/>
    <s v="E-005"/>
    <x v="4"/>
    <s v="Perfume 50ml"/>
    <s v="Non-Member"/>
    <n v="10"/>
    <n v="26.08"/>
    <n v="3.2000000000000001E-2"/>
    <n v="8.9499999999999993"/>
    <s v="No"/>
    <n v="252.45"/>
    <n v="162.94999999999999"/>
    <n v="0.64547435135670428"/>
    <s v="Sep-2024"/>
    <s v="Q3-2024"/>
  </r>
  <r>
    <s v="TXN-102747"/>
    <x v="270"/>
    <x v="3"/>
    <s v="W-006"/>
    <x v="1"/>
    <s v="Casual Dress"/>
    <s v="Member"/>
    <n v="3"/>
    <n v="96.66"/>
    <n v="9.9000000000000005E-2"/>
    <n v="39.200000000000003"/>
    <s v="No"/>
    <n v="261.27"/>
    <n v="143.66999999999999"/>
    <n v="0.54989091744172691"/>
    <s v="Dec-2024"/>
    <s v="Q4-2024"/>
  </r>
  <r>
    <s v="TXN-102748"/>
    <x v="56"/>
    <x v="2"/>
    <s v="E-005"/>
    <x v="3"/>
    <s v="LED Desk Lamp"/>
    <s v="Non-Member"/>
    <n v="2"/>
    <n v="40.520000000000003"/>
    <n v="8.7999999999999995E-2"/>
    <n v="14.57"/>
    <s v="No"/>
    <n v="73.91"/>
    <n v="44.77"/>
    <n v="0.60573670680557445"/>
    <s v="Jun-2025"/>
    <s v="Q2-2025"/>
  </r>
  <r>
    <s v="TXN-102749"/>
    <x v="606"/>
    <x v="1"/>
    <s v="S-010"/>
    <x v="2"/>
    <s v="Bluetooth Speaker"/>
    <s v="Member"/>
    <n v="2"/>
    <n v="63.89"/>
    <n v="0.22700000000000001"/>
    <n v="41.83"/>
    <s v="No"/>
    <n v="98.77"/>
    <n v="15.11"/>
    <n v="0.15298167459754985"/>
    <s v="Jan-2025"/>
    <s v="Q1-2025"/>
  </r>
  <r>
    <s v="TXN-102750"/>
    <x v="2"/>
    <x v="1"/>
    <s v="S-013"/>
    <x v="2"/>
    <s v="Laptop Stand"/>
    <s v="Non-Member"/>
    <n v="3"/>
    <n v="133.21"/>
    <n v="0.28000000000000003"/>
    <n v="93.7"/>
    <s v="No"/>
    <n v="287.73"/>
    <n v="6.63"/>
    <n v="2.3042435616724009E-2"/>
    <s v="Dec-2025"/>
    <s v="Q4-2025"/>
  </r>
  <r>
    <s v="TXN-102751"/>
    <x v="206"/>
    <x v="3"/>
    <s v="W-004"/>
    <x v="1"/>
    <s v="Winter Jacket"/>
    <s v="Non-Member"/>
    <n v="3"/>
    <n v="80.94"/>
    <n v="5.7000000000000002E-2"/>
    <n v="42.57"/>
    <s v="No"/>
    <n v="228.98"/>
    <n v="101.27"/>
    <n v="0.44226570006114069"/>
    <s v="Jun-2025"/>
    <s v="Q2-2025"/>
  </r>
  <r>
    <s v="TXN-102752"/>
    <x v="157"/>
    <x v="3"/>
    <s v="W-013"/>
    <x v="2"/>
    <s v="Power Bank"/>
    <s v="Member"/>
    <n v="1"/>
    <n v="192.61"/>
    <n v="0.20100000000000001"/>
    <n v="152.47999999999999"/>
    <s v="No"/>
    <n v="153.9"/>
    <n v="1.42"/>
    <n v="9.226770630279402E-3"/>
    <s v="Apr-2025"/>
    <s v="Q2-2025"/>
  </r>
  <r>
    <s v="TXN-102753"/>
    <x v="122"/>
    <x v="2"/>
    <s v="E-009"/>
    <x v="1"/>
    <s v="Winter Jacket"/>
    <s v="Member"/>
    <n v="1"/>
    <n v="88.06"/>
    <n v="0.16400000000000001"/>
    <n v="40.46"/>
    <s v="No"/>
    <n v="73.62"/>
    <n v="33.159999999999997"/>
    <n v="0.45042108122792712"/>
    <s v="May-2025"/>
    <s v="Q2-2025"/>
  </r>
  <r>
    <s v="TXN-102754"/>
    <x v="19"/>
    <x v="0"/>
    <s v="N-004"/>
    <x v="4"/>
    <s v="Perfume 50ml"/>
    <s v="Member"/>
    <n v="8"/>
    <n v="27.29"/>
    <n v="5.8000000000000003E-2"/>
    <n v="12.82"/>
    <s v="No"/>
    <n v="205.66"/>
    <n v="103.1"/>
    <n v="0.50131284644558982"/>
    <s v="Feb-2025"/>
    <s v="Q1-2025"/>
  </r>
  <r>
    <s v="TXN-102755"/>
    <x v="76"/>
    <x v="1"/>
    <s v="S-004"/>
    <x v="4"/>
    <s v="Shampoo 300ml"/>
    <s v="Member"/>
    <n v="7"/>
    <n v="56.5"/>
    <n v="0.22700000000000001"/>
    <n v="23.23"/>
    <s v="No"/>
    <n v="305.72000000000003"/>
    <n v="143.11000000000001"/>
    <n v="0.46810807274630378"/>
    <s v="Jul-2025"/>
    <s v="Q3-2025"/>
  </r>
  <r>
    <s v="TXN-102756"/>
    <x v="445"/>
    <x v="1"/>
    <s v="S-004"/>
    <x v="1"/>
    <s v="Winter Jacket"/>
    <s v="Non-Member"/>
    <n v="1"/>
    <n v="34.229999999999997"/>
    <n v="0.27400000000000002"/>
    <n v="15.78"/>
    <s v="No"/>
    <n v="24.85"/>
    <n v="9.07"/>
    <n v="0.36498993963782694"/>
    <s v="Sep-2024"/>
    <s v="Q3-2024"/>
  </r>
  <r>
    <s v="TXN-102757"/>
    <x v="22"/>
    <x v="0"/>
    <s v="N-005"/>
    <x v="1"/>
    <s v="Running Shoes"/>
    <s v="Non-Member"/>
    <n v="1"/>
    <n v="58.65"/>
    <n v="7.3999999999999996E-2"/>
    <n v="29.98"/>
    <s v="No"/>
    <n v="54.31"/>
    <n v="24.33"/>
    <n v="0.44798379672251881"/>
    <s v="Nov-2024"/>
    <s v="Q4-2024"/>
  </r>
  <r>
    <s v="TXN-102758"/>
    <x v="452"/>
    <x v="3"/>
    <s v="W-013"/>
    <x v="4"/>
    <s v="Face Moisturizer"/>
    <s v="Non-Member"/>
    <n v="4"/>
    <n v="9.6999999999999993"/>
    <n v="7.5999999999999998E-2"/>
    <n v="4.0599999999999996"/>
    <s v="No"/>
    <n v="35.85"/>
    <n v="19.61"/>
    <n v="0.54700139470013942"/>
    <s v="Sep-2025"/>
    <s v="Q3-2025"/>
  </r>
  <r>
    <s v="TXN-102759"/>
    <x v="499"/>
    <x v="2"/>
    <s v="E-012"/>
    <x v="0"/>
    <s v="Snack Box"/>
    <s v="Unknown"/>
    <n v="2"/>
    <n v="15.52"/>
    <n v="0.14599999999999999"/>
    <n v="9.19"/>
    <s v="No"/>
    <n v="26.51"/>
    <n v="8.1300000000000008"/>
    <n v="0.30667672576386268"/>
    <s v="Oct-2025"/>
    <s v="Q4-2025"/>
  </r>
  <r>
    <s v="TXN-102760"/>
    <x v="616"/>
    <x v="0"/>
    <s v="N-003"/>
    <x v="4"/>
    <s v="Face Moisturizer"/>
    <s v="Member"/>
    <n v="1"/>
    <n v="41.62"/>
    <n v="0.151"/>
    <n v="18.559999999999999"/>
    <s v="No"/>
    <n v="35.340000000000003"/>
    <n v="16.78"/>
    <n v="0.47481607243916241"/>
    <s v="Aug-2024"/>
    <s v="Q3-2024"/>
  </r>
  <r>
    <s v="TXN-102761"/>
    <x v="525"/>
    <x v="2"/>
    <s v="E-002"/>
    <x v="3"/>
    <s v="Ceramic Mug Set"/>
    <s v="Non-Member"/>
    <n v="1"/>
    <n v="89.48"/>
    <n v="0.108"/>
    <n v="35.369999999999997"/>
    <s v="No"/>
    <n v="79.819999999999993"/>
    <n v="44.45"/>
    <n v="0.55687797544475082"/>
    <s v="Apr-2025"/>
    <s v="Q2-2025"/>
  </r>
  <r>
    <s v="TXN-102762"/>
    <x v="146"/>
    <x v="0"/>
    <s v="N-003"/>
    <x v="2"/>
    <s v="Smart Watch"/>
    <s v="Non-Member"/>
    <n v="3"/>
    <n v="285.49"/>
    <n v="0.19400000000000001"/>
    <n v="192.56"/>
    <s v="No"/>
    <n v="690.31"/>
    <n v="112.63"/>
    <n v="0.16315858092740942"/>
    <s v="Sep-2025"/>
    <s v="Q3-2025"/>
  </r>
  <r>
    <s v="TXN-102763"/>
    <x v="238"/>
    <x v="2"/>
    <s v="E-007"/>
    <x v="1"/>
    <s v="Women's Jeans"/>
    <s v="Non-Member"/>
    <n v="1"/>
    <n v="62.09"/>
    <n v="3.9E-2"/>
    <n v="27.97"/>
    <s v="No"/>
    <n v="59.67"/>
    <n v="31.7"/>
    <n v="0.53125523713759004"/>
    <s v="Jan-2025"/>
    <s v="Q1-2025"/>
  </r>
  <r>
    <s v="TXN-102764"/>
    <x v="373"/>
    <x v="1"/>
    <s v="S-004"/>
    <x v="1"/>
    <s v="Casual Dress"/>
    <s v="Member"/>
    <n v="2"/>
    <n v="119.37"/>
    <n v="0.33200000000000002"/>
    <n v="58.91"/>
    <s v="No"/>
    <n v="159.47999999999999"/>
    <n v="41.66"/>
    <n v="0.26122397792826685"/>
    <s v="May-2024"/>
    <s v="Q2-2024"/>
  </r>
  <r>
    <s v="TXN-102765"/>
    <x v="522"/>
    <x v="1"/>
    <s v="S-001"/>
    <x v="2"/>
    <s v="Laptop Stand"/>
    <s v="Member"/>
    <n v="1"/>
    <n v="182.74"/>
    <n v="0.123"/>
    <n v="121.74"/>
    <s v="No"/>
    <n v="160.26"/>
    <n v="38.520000000000003"/>
    <n v="0.24035941594908278"/>
    <s v="Jun-2025"/>
    <s v="Q2-2025"/>
  </r>
  <r>
    <s v="TXN-102766"/>
    <x v="384"/>
    <x v="0"/>
    <s v="N-004"/>
    <x v="2"/>
    <s v="Wireless Earbuds"/>
    <s v="Member"/>
    <n v="1"/>
    <n v="94.75"/>
    <n v="0.11"/>
    <n v="68.25"/>
    <s v="Yes"/>
    <n v="84.33"/>
    <n v="16.079999999999998"/>
    <n v="0.19067947349697614"/>
    <s v="Aug-2024"/>
    <s v="Q3-2024"/>
  </r>
  <r>
    <s v="TXN-102767"/>
    <x v="54"/>
    <x v="0"/>
    <s v="N-011"/>
    <x v="4"/>
    <s v="Sunscreen SPF50"/>
    <s v="Member"/>
    <n v="3"/>
    <n v="26.99"/>
    <n v="8.4000000000000005E-2"/>
    <n v="11.4"/>
    <s v="No"/>
    <n v="74.17"/>
    <n v="39.97"/>
    <n v="0.53889712821895641"/>
    <s v="May-2025"/>
    <s v="Q2-2025"/>
  </r>
  <r>
    <s v="TXN-102768"/>
    <x v="343"/>
    <x v="3"/>
    <s v="W-003"/>
    <x v="0"/>
    <s v="Sparkling Water 12pk"/>
    <s v="Member"/>
    <n v="5"/>
    <n v="16.420000000000002"/>
    <n v="0.125"/>
    <n v="10.88"/>
    <s v="No"/>
    <n v="71.84"/>
    <n v="17.440000000000001"/>
    <n v="0.24276169265033409"/>
    <s v="Feb-2025"/>
    <s v="Q1-2025"/>
  </r>
  <r>
    <s v="TXN-102769"/>
    <x v="95"/>
    <x v="0"/>
    <s v="N-003"/>
    <x v="1"/>
    <s v="Winter Jacket"/>
    <s v="Non-Member"/>
    <n v="9"/>
    <n v="37.11"/>
    <n v="0.158"/>
    <n v="15.28"/>
    <s v="No"/>
    <n v="281.22000000000003"/>
    <n v="143.69999999999999"/>
    <n v="0.51098783870279485"/>
    <s v="Oct-2024"/>
    <s v="Q4-2024"/>
  </r>
  <r>
    <s v="TXN-102770"/>
    <x v="71"/>
    <x v="1"/>
    <s v="S-012"/>
    <x v="3"/>
    <s v="LED Desk Lamp"/>
    <s v="Member"/>
    <n v="2"/>
    <n v="75.290000000000006"/>
    <n v="6.4000000000000001E-2"/>
    <n v="28.28"/>
    <s v="No"/>
    <n v="140.94"/>
    <n v="84.38"/>
    <n v="0.59869447992053348"/>
    <m/>
    <m/>
  </r>
  <r>
    <s v="TXN-102771"/>
    <x v="22"/>
    <x v="2"/>
    <s v="E-012"/>
    <x v="4"/>
    <s v="Shampoo 300ml"/>
    <s v="Non-Member"/>
    <n v="5"/>
    <n v="36.090000000000003"/>
    <n v="0.106"/>
    <n v="13.31"/>
    <s v="No"/>
    <n v="161.32"/>
    <n v="94.77"/>
    <n v="0.58746590627324569"/>
    <s v="Nov-2024"/>
    <s v="Q4-2024"/>
  </r>
  <r>
    <s v="TXN-102772"/>
    <x v="218"/>
    <x v="0"/>
    <s v="N-002"/>
    <x v="3"/>
    <s v="Ceramic Mug Set"/>
    <s v="Member"/>
    <n v="12"/>
    <n v="62.95"/>
    <n v="7.0999999999999994E-2"/>
    <n v="23.28"/>
    <s v="No"/>
    <n v="701.77"/>
    <n v="422.41"/>
    <n v="0.60192085726092603"/>
    <s v="Dec-2024"/>
    <s v="Q4-2024"/>
  </r>
  <r>
    <s v="TXN-102773"/>
    <x v="53"/>
    <x v="2"/>
    <s v="E-001"/>
    <x v="1"/>
    <s v="Running Shoes"/>
    <s v="Non-Member"/>
    <n v="1"/>
    <n v="111.21"/>
    <n v="9.0999999999999998E-2"/>
    <n v="48.8"/>
    <s v="No"/>
    <n v="101.09"/>
    <n v="52.29"/>
    <n v="0.51726184587990898"/>
    <s v="Aug-2025"/>
    <s v="Q3-2025"/>
  </r>
  <r>
    <s v="TXN-102774"/>
    <x v="308"/>
    <x v="3"/>
    <s v="W-012"/>
    <x v="0"/>
    <s v="Organic Coffee 12oz"/>
    <s v="Non-Member"/>
    <n v="3"/>
    <n v="21.3"/>
    <n v="3.5000000000000003E-2"/>
    <n v="13.24"/>
    <s v="No"/>
    <n v="61.66"/>
    <n v="21.94"/>
    <n v="0.35582225105416804"/>
    <s v="Mar-2025"/>
    <s v="Q1-2025"/>
  </r>
  <r>
    <s v="TXN-102775"/>
    <x v="114"/>
    <x v="3"/>
    <s v="W-006"/>
    <x v="4"/>
    <s v="Sunscreen SPF50"/>
    <s v="Non-Member"/>
    <n v="4"/>
    <n v="13.51"/>
    <n v="0.23799999999999999"/>
    <n v="5.65"/>
    <s v="Yes"/>
    <n v="41.18"/>
    <n v="18.579999999999998"/>
    <n v="0.4511898980087421"/>
    <s v="Sep-2025"/>
    <s v="Q3-2025"/>
  </r>
  <r>
    <s v="TXN-102776"/>
    <x v="325"/>
    <x v="1"/>
    <s v="S-015"/>
    <x v="1"/>
    <s v="Running Shoes"/>
    <s v="Member"/>
    <n v="3"/>
    <n v="52.77"/>
    <n v="0.22600000000000001"/>
    <n v="25.4"/>
    <s v="No"/>
    <n v="122.53"/>
    <n v="46.33"/>
    <n v="0.37811148290214641"/>
    <s v="Jun-2024"/>
    <s v="Q2-2024"/>
  </r>
  <r>
    <s v="TXN-102777"/>
    <x v="416"/>
    <x v="3"/>
    <s v="Unknown"/>
    <x v="0"/>
    <s v="Granola Pack"/>
    <s v="Non-Member"/>
    <n v="2"/>
    <n v="16.84"/>
    <n v="0.17299999999999999"/>
    <n v="10.119999999999999"/>
    <s v="No"/>
    <n v="27.85"/>
    <n v="7.61"/>
    <n v="0.27324955116696586"/>
    <s v="Jul-2025"/>
    <s v="Q3-2025"/>
  </r>
  <r>
    <s v="TXN-102778"/>
    <x v="618"/>
    <x v="0"/>
    <s v="N-003"/>
    <x v="2"/>
    <s v="Power Bank"/>
    <s v="Non-Member"/>
    <n v="2"/>
    <n v="36.03"/>
    <n v="0"/>
    <n v="28.59"/>
    <s v="No"/>
    <n v="72.06"/>
    <n v="14.88"/>
    <n v="0.20649458784346378"/>
    <s v="Jun-2024"/>
    <s v="Q2-2024"/>
  </r>
  <r>
    <s v="TXN-102779"/>
    <x v="454"/>
    <x v="2"/>
    <s v="E-007"/>
    <x v="3"/>
    <s v="Storage Bin"/>
    <s v="Member"/>
    <n v="5"/>
    <n v="32.54"/>
    <n v="0"/>
    <n v="12.63"/>
    <s v="No"/>
    <n v="162.69999999999999"/>
    <n v="99.55"/>
    <n v="0.61186232329440693"/>
    <s v="Jun-2024"/>
    <s v="Q2-2024"/>
  </r>
  <r>
    <s v="TXN-102780"/>
    <x v="286"/>
    <x v="1"/>
    <s v="S-004"/>
    <x v="3"/>
    <s v="Ceramic Mug Set"/>
    <s v="Member"/>
    <n v="1"/>
    <n v="46.11"/>
    <n v="0.188"/>
    <n v="21.46"/>
    <s v="No"/>
    <n v="37.44"/>
    <n v="15.98"/>
    <n v="0.42681623931623935"/>
    <s v="Jul-2025"/>
    <s v="Q3-2025"/>
  </r>
  <r>
    <s v="TXN-102781"/>
    <x v="78"/>
    <x v="1"/>
    <s v="S-002"/>
    <x v="2"/>
    <s v="Bluetooth Speaker"/>
    <s v="Unknown"/>
    <n v="1"/>
    <n v="294.31"/>
    <n v="0.17399999999999999"/>
    <n v="196.56"/>
    <s v="No"/>
    <n v="243.1"/>
    <n v="46.54"/>
    <n v="0.19144385026737967"/>
    <s v="Oct-2025"/>
    <s v="Q4-2025"/>
  </r>
  <r>
    <s v="TXN-102782"/>
    <x v="252"/>
    <x v="0"/>
    <s v="N-004"/>
    <x v="0"/>
    <s v="Sparkling Water 12pk"/>
    <s v="Non-Member"/>
    <n v="1"/>
    <n v="12.15"/>
    <n v="7.9000000000000001E-2"/>
    <n v="8.36"/>
    <s v="No"/>
    <n v="11.19"/>
    <n v="2.83"/>
    <n v="0.25290437890974088"/>
    <s v="Mar-2025"/>
    <s v="Q1-2025"/>
  </r>
  <r>
    <s v="TXN-102783"/>
    <x v="2"/>
    <x v="0"/>
    <s v="N-008"/>
    <x v="4"/>
    <s v="Sunscreen SPF50"/>
    <s v="Member"/>
    <n v="4"/>
    <n v="9.8699999999999992"/>
    <n v="9.8000000000000004E-2"/>
    <n v="3.89"/>
    <s v="No"/>
    <n v="35.61"/>
    <n v="20.05"/>
    <n v="0.56304408873911826"/>
    <s v="Dec-2025"/>
    <s v="Q4-2025"/>
  </r>
  <r>
    <s v="TXN-102784"/>
    <x v="373"/>
    <x v="1"/>
    <s v="S-006"/>
    <x v="2"/>
    <s v="Power Bank"/>
    <s v="Member"/>
    <n v="1"/>
    <n v="194.74"/>
    <n v="0.27700000000000002"/>
    <n v="146.87"/>
    <s v="No"/>
    <n v="140.80000000000001"/>
    <n v="-6.07"/>
    <n v="-4.311079545454545E-2"/>
    <s v="May-2024"/>
    <s v="Q2-2024"/>
  </r>
  <r>
    <s v="TXN-102785"/>
    <x v="176"/>
    <x v="2"/>
    <s v="E-012"/>
    <x v="4"/>
    <s v="Face Moisturizer"/>
    <s v="Member"/>
    <n v="8"/>
    <n v="33.69"/>
    <n v="0"/>
    <n v="10.98"/>
    <s v="No"/>
    <n v="269.52"/>
    <n v="181.68"/>
    <n v="0.67408726625111315"/>
    <s v="Oct-2025"/>
    <s v="Q4-2025"/>
  </r>
  <r>
    <s v="TXN-102786"/>
    <x v="106"/>
    <x v="3"/>
    <s v="W-007"/>
    <x v="0"/>
    <s v="Snack Box"/>
    <s v="Member"/>
    <n v="2"/>
    <n v="7.85"/>
    <n v="2.3E-2"/>
    <n v="4.8499999999999996"/>
    <s v="No"/>
    <n v="15.34"/>
    <n v="5.64"/>
    <n v="0.36766623207301169"/>
    <s v="Oct-2025"/>
    <s v="Q4-2025"/>
  </r>
  <r>
    <s v="TXN-102787"/>
    <x v="532"/>
    <x v="2"/>
    <s v="E-014"/>
    <x v="1"/>
    <s v="Women's Jeans"/>
    <s v="Non-Member"/>
    <n v="4"/>
    <n v="26.86"/>
    <n v="0.16800000000000001"/>
    <n v="11.45"/>
    <s v="No"/>
    <n v="89.39"/>
    <n v="43.59"/>
    <n v="0.48763843830406089"/>
    <s v="Aug-2024"/>
    <s v="Q3-2024"/>
  </r>
  <r>
    <s v="TXN-102788"/>
    <x v="609"/>
    <x v="2"/>
    <s v="E-010"/>
    <x v="4"/>
    <s v="Sunscreen SPF50"/>
    <s v="Member"/>
    <n v="4"/>
    <n v="52.2"/>
    <n v="0.1"/>
    <n v="17.170000000000002"/>
    <s v="No"/>
    <n v="187.92"/>
    <n v="119.24"/>
    <n v="0.63452532992762878"/>
    <s v="Jan-2025"/>
    <s v="Q1-2025"/>
  </r>
  <r>
    <s v="TXN-102789"/>
    <x v="564"/>
    <x v="0"/>
    <s v="N-012"/>
    <x v="3"/>
    <s v="Ceramic Mug Set"/>
    <s v="Member"/>
    <n v="7"/>
    <n v="26.19"/>
    <n v="3.1E-2"/>
    <n v="10.31"/>
    <s v="No"/>
    <n v="177.65"/>
    <n v="105.48"/>
    <n v="0.59375175907683653"/>
    <s v="Sep-2025"/>
    <s v="Q3-2025"/>
  </r>
  <r>
    <s v="TXN-102790"/>
    <x v="629"/>
    <x v="0"/>
    <s v="N-005"/>
    <x v="3"/>
    <s v="Storage Bin"/>
    <s v="Non-Member"/>
    <n v="4"/>
    <n v="49.93"/>
    <n v="2.5999999999999999E-2"/>
    <n v="21.96"/>
    <s v="No"/>
    <n v="194.53"/>
    <n v="106.69"/>
    <n v="0.54845011052279857"/>
    <s v="Mar-2025"/>
    <s v="Q1-2025"/>
  </r>
  <r>
    <s v="TXN-102791"/>
    <x v="364"/>
    <x v="0"/>
    <s v="N-005"/>
    <x v="3"/>
    <s v="Ceramic Mug Set"/>
    <s v="Non-Member"/>
    <n v="9"/>
    <n v="10.83"/>
    <n v="4.1000000000000002E-2"/>
    <n v="4.4000000000000004"/>
    <s v="No"/>
    <n v="93.47"/>
    <n v="53.87"/>
    <n v="0.57633465282978491"/>
    <s v="Oct-2024"/>
    <s v="Q4-2024"/>
  </r>
  <r>
    <s v="TXN-102792"/>
    <x v="634"/>
    <x v="2"/>
    <s v="E-002"/>
    <x v="0"/>
    <s v="Olive Oil 500ml"/>
    <s v="Member"/>
    <n v="1"/>
    <n v="7.17"/>
    <n v="9.0999999999999998E-2"/>
    <n v="4.68"/>
    <s v="No"/>
    <n v="6.52"/>
    <n v="1.84"/>
    <n v="0.28220858895705525"/>
    <s v="May-2024"/>
    <s v="Q2-2024"/>
  </r>
  <r>
    <s v="TXN-102793"/>
    <x v="193"/>
    <x v="1"/>
    <s v="S-007"/>
    <x v="1"/>
    <s v="Women's Jeans"/>
    <s v="Non-Member"/>
    <n v="1"/>
    <n v="31.8"/>
    <n v="0.36299999999999999"/>
    <n v="16.91"/>
    <s v="No"/>
    <n v="20.260000000000002"/>
    <n v="3.35"/>
    <n v="0.16535044422507403"/>
    <s v="Apr-2025"/>
    <s v="Q2-2025"/>
  </r>
  <r>
    <s v="TXN-102794"/>
    <x v="364"/>
    <x v="3"/>
    <s v="W-004"/>
    <x v="1"/>
    <s v="Running Shoes"/>
    <s v="Non-Member"/>
    <n v="3"/>
    <n v="111.73"/>
    <n v="0.106"/>
    <n v="52.64"/>
    <s v="Yes"/>
    <n v="299.66000000000003"/>
    <n v="141.74"/>
    <n v="0.47300273643462593"/>
    <s v="Oct-2024"/>
    <s v="Q4-2024"/>
  </r>
  <r>
    <s v="TXN-102795"/>
    <x v="181"/>
    <x v="1"/>
    <s v="S-015"/>
    <x v="1"/>
    <s v="Women's Jeans"/>
    <s v="Member"/>
    <n v="1"/>
    <n v="23.46"/>
    <n v="0.17599999999999999"/>
    <n v="10.79"/>
    <s v="No"/>
    <n v="19.329999999999998"/>
    <n v="8.5399999999999991"/>
    <n v="0.44180031039834455"/>
    <s v="Nov-2025"/>
    <s v="Q4-2025"/>
  </r>
  <r>
    <s v="TXN-102796"/>
    <x v="434"/>
    <x v="1"/>
    <s v="S-013"/>
    <x v="3"/>
    <s v="Throw Pillow"/>
    <s v="Non-Member"/>
    <n v="2"/>
    <n v="62.33"/>
    <n v="0.192"/>
    <n v="27.17"/>
    <s v="No"/>
    <n v="100.73"/>
    <n v="46.39"/>
    <n v="0.46053807207386083"/>
    <s v="May-2025"/>
    <s v="Q2-2025"/>
  </r>
  <r>
    <s v="TXN-102797"/>
    <x v="199"/>
    <x v="1"/>
    <s v="S-010"/>
    <x v="1"/>
    <s v="Men's T-Shirt"/>
    <s v="Member"/>
    <n v="10"/>
    <n v="105.79"/>
    <n v="0.254"/>
    <n v="57.06"/>
    <s v="No"/>
    <n v="789.19"/>
    <n v="218.59"/>
    <n v="0.2769801948833614"/>
    <s v="Nov-2024"/>
    <s v="Q4-2024"/>
  </r>
  <r>
    <s v="TXN-102798"/>
    <x v="158"/>
    <x v="0"/>
    <s v="N-003"/>
    <x v="3"/>
    <s v="LED Desk Lamp"/>
    <s v="Member"/>
    <n v="1"/>
    <n v="66.09"/>
    <n v="0.157"/>
    <n v="27.12"/>
    <s v="No"/>
    <n v="55.71"/>
    <n v="28.59"/>
    <n v="0.5131933225632741"/>
    <s v="Dec-2024"/>
    <s v="Q4-2024"/>
  </r>
  <r>
    <s v="TXN-102799"/>
    <x v="166"/>
    <x v="3"/>
    <s v="W-011"/>
    <x v="0"/>
    <s v="Snack Box"/>
    <s v="Non-Member"/>
    <n v="1"/>
    <n v="17.21"/>
    <n v="4.2000000000000003E-2"/>
    <n v="9.91"/>
    <s v="No"/>
    <n v="16.489999999999998"/>
    <n v="6.58"/>
    <n v="0.39902971497877504"/>
    <s v="Sep-2025"/>
    <s v="Q3-2025"/>
  </r>
  <r>
    <s v="TXN-102800"/>
    <x v="10"/>
    <x v="2"/>
    <s v="E-011"/>
    <x v="0"/>
    <s v="Snack Box"/>
    <s v="Unknown"/>
    <n v="1"/>
    <n v="11.29"/>
    <n v="6.8000000000000005E-2"/>
    <n v="6.78"/>
    <s v="No"/>
    <n v="10.52"/>
    <n v="3.74"/>
    <n v="0.35551330798479092"/>
    <s v="Dec-2024"/>
    <s v="Q4-2024"/>
  </r>
  <r>
    <s v="TXN-102801"/>
    <x v="326"/>
    <x v="0"/>
    <s v="N-011"/>
    <x v="0"/>
    <s v="Olive Oil 500ml"/>
    <s v="Member"/>
    <n v="1"/>
    <n v="5.14"/>
    <n v="8.8999999999999996E-2"/>
    <n v="2.98"/>
    <s v="No"/>
    <n v="4.68"/>
    <n v="1.7"/>
    <n v="0.36324786324786323"/>
    <s v="Aug-2025"/>
    <s v="Q3-2025"/>
  </r>
  <r>
    <s v="TXN-102802"/>
    <x v="315"/>
    <x v="0"/>
    <s v="N-001"/>
    <x v="1"/>
    <s v="Casual Dress"/>
    <s v="Member"/>
    <n v="1"/>
    <n v="38.57"/>
    <n v="9.0999999999999998E-2"/>
    <n v="20.38"/>
    <s v="No"/>
    <n v="35.06"/>
    <n v="14.68"/>
    <n v="0.41871078151739871"/>
    <s v="Dec-2024"/>
    <s v="Q4-2024"/>
  </r>
  <r>
    <s v="TXN-102803"/>
    <x v="591"/>
    <x v="0"/>
    <s v="N-003"/>
    <x v="4"/>
    <s v="Face Moisturizer"/>
    <s v="Member"/>
    <n v="1"/>
    <n v="57.39"/>
    <n v="0.14899999999999999"/>
    <n v="18.71"/>
    <s v="No"/>
    <n v="48.84"/>
    <n v="30.13"/>
    <n v="0.61691236691236684"/>
    <s v="Jul-2025"/>
    <s v="Q3-2025"/>
  </r>
  <r>
    <s v="TXN-102804"/>
    <x v="140"/>
    <x v="2"/>
    <s v="E-009"/>
    <x v="0"/>
    <s v="Organic Coffee 12oz"/>
    <s v="Non-Member"/>
    <n v="2"/>
    <n v="18.649999999999999"/>
    <n v="0"/>
    <n v="11.76"/>
    <s v="No"/>
    <n v="37.299999999999997"/>
    <n v="13.78"/>
    <n v="0.36943699731903484"/>
    <s v="Aug-2024"/>
    <s v="Q3-2024"/>
  </r>
  <r>
    <s v="TXN-102805"/>
    <x v="24"/>
    <x v="3"/>
    <s v="W-009"/>
    <x v="3"/>
    <s v="Bath Towel Set"/>
    <s v="Non-Member"/>
    <n v="1"/>
    <n v="33.840000000000003"/>
    <n v="0.10299999999999999"/>
    <n v="11.89"/>
    <s v="No"/>
    <n v="30.35"/>
    <n v="18.46"/>
    <n v="0.60823723228995052"/>
    <s v="May-2025"/>
    <s v="Q2-2025"/>
  </r>
  <r>
    <s v="TXN-102806"/>
    <x v="27"/>
    <x v="0"/>
    <s v="N-009"/>
    <x v="1"/>
    <s v="Casual Dress"/>
    <s v="Non-Member"/>
    <n v="2"/>
    <n v="55.89"/>
    <n v="1.6E-2"/>
    <n v="30.65"/>
    <s v="No"/>
    <n v="109.99"/>
    <n v="48.69"/>
    <n v="0.44267660696426947"/>
    <s v="Nov-2024"/>
    <s v="Q4-2024"/>
  </r>
  <r>
    <s v="TXN-102807"/>
    <x v="136"/>
    <x v="0"/>
    <s v="N-001"/>
    <x v="4"/>
    <s v="Shampoo 300ml"/>
    <s v="Non-Member"/>
    <n v="3"/>
    <n v="37.64"/>
    <n v="7.0000000000000007E-2"/>
    <n v="14.13"/>
    <s v="No"/>
    <n v="105.02"/>
    <n v="62.63"/>
    <n v="0.59636259760045707"/>
    <s v="May-2024"/>
    <s v="Q2-2024"/>
  </r>
  <r>
    <s v="TXN-102808"/>
    <x v="585"/>
    <x v="3"/>
    <s v="W-011"/>
    <x v="3"/>
    <s v="Ceramic Mug Set"/>
    <s v="Non-Member"/>
    <n v="8"/>
    <n v="76.55"/>
    <n v="5.0999999999999997E-2"/>
    <n v="32.770000000000003"/>
    <s v="No"/>
    <n v="581.16999999999996"/>
    <n v="319.01"/>
    <n v="0.54890995749952687"/>
    <s v="Oct-2025"/>
    <s v="Q4-2025"/>
  </r>
  <r>
    <s v="TXN-102809"/>
    <x v="511"/>
    <x v="3"/>
    <s v="W-011"/>
    <x v="1"/>
    <s v="Running Shoes"/>
    <s v="Member"/>
    <n v="3"/>
    <n v="93.64"/>
    <n v="6.5000000000000002E-2"/>
    <n v="48.34"/>
    <s v="No"/>
    <n v="262.66000000000003"/>
    <n v="117.64"/>
    <n v="0.44787938780172082"/>
    <s v="Jul-2025"/>
    <s v="Q3-2025"/>
  </r>
  <r>
    <s v="TXN-102810"/>
    <x v="263"/>
    <x v="3"/>
    <s v="W-012"/>
    <x v="2"/>
    <s v="Smart Watch"/>
    <s v="Non-Member"/>
    <n v="8"/>
    <n v="55.74"/>
    <n v="2.9000000000000001E-2"/>
    <n v="37.409999999999997"/>
    <s v="No"/>
    <n v="432.99"/>
    <n v="133.71"/>
    <n v="0.30880620799556574"/>
    <s v="Nov-2025"/>
    <s v="Q4-2025"/>
  </r>
  <r>
    <s v="TXN-102811"/>
    <x v="524"/>
    <x v="1"/>
    <s v="S-003"/>
    <x v="2"/>
    <s v="Wireless Earbuds"/>
    <s v="Member"/>
    <n v="2"/>
    <n v="29.7"/>
    <n v="0.217"/>
    <n v="23.98"/>
    <s v="No"/>
    <n v="46.51"/>
    <n v="-1.45"/>
    <n v="-3.117609116319071E-2"/>
    <s v="Apr-2024"/>
    <s v="Q2-2024"/>
  </r>
  <r>
    <s v="TXN-102812"/>
    <x v="627"/>
    <x v="1"/>
    <s v="S-010"/>
    <x v="1"/>
    <s v="Women's Jeans"/>
    <s v="Non-Member"/>
    <n v="1"/>
    <n v="98.56"/>
    <n v="0.372"/>
    <n v="41.09"/>
    <s v="No"/>
    <n v="61.9"/>
    <n v="20.81"/>
    <n v="0.33618739903069467"/>
    <s v="Aug-2024"/>
    <s v="Q3-2024"/>
  </r>
  <r>
    <s v="TXN-102813"/>
    <x v="195"/>
    <x v="0"/>
    <s v="N-002"/>
    <x v="3"/>
    <s v="Storage Bin"/>
    <s v="Member"/>
    <n v="6"/>
    <n v="45.72"/>
    <n v="6.0999999999999999E-2"/>
    <n v="21.66"/>
    <s v="No"/>
    <n v="257.58999999999997"/>
    <n v="127.63"/>
    <n v="0.49547730890174313"/>
    <s v="Jun-2025"/>
    <s v="Q2-2025"/>
  </r>
  <r>
    <s v="TXN-102814"/>
    <x v="0"/>
    <x v="2"/>
    <s v="E-010"/>
    <x v="0"/>
    <s v="Organic Coffee 12oz"/>
    <s v="Member"/>
    <n v="1"/>
    <n v="17.34"/>
    <n v="9.2999999999999999E-2"/>
    <n v="10.87"/>
    <s v="No"/>
    <n v="15.73"/>
    <n v="4.8600000000000003"/>
    <n v="0.30896376350921806"/>
    <s v="Jun-2025"/>
    <s v="Q2-2025"/>
  </r>
  <r>
    <s v="TXN-102815"/>
    <x v="385"/>
    <x v="0"/>
    <s v="N-001"/>
    <x v="2"/>
    <s v="Laptop Stand"/>
    <s v="Non-Member"/>
    <n v="1"/>
    <n v="141.12"/>
    <n v="6.7000000000000004E-2"/>
    <n v="92.17"/>
    <s v="No"/>
    <n v="131.66"/>
    <n v="39.49"/>
    <n v="0.29993923742974332"/>
    <s v="Jul-2025"/>
    <s v="Q3-2025"/>
  </r>
  <r>
    <s v="TXN-102816"/>
    <x v="108"/>
    <x v="1"/>
    <s v="S-012"/>
    <x v="2"/>
    <s v="Bluetooth Speaker"/>
    <s v="Member"/>
    <n v="2"/>
    <n v="120.65"/>
    <n v="0.26800000000000002"/>
    <n v="81.98"/>
    <s v="No"/>
    <n v="176.63"/>
    <n v="12.67"/>
    <n v="7.1731868878446473E-2"/>
    <s v="Mar-2025"/>
    <s v="Q1-2025"/>
  </r>
  <r>
    <s v="TXN-102817"/>
    <x v="302"/>
    <x v="2"/>
    <s v="E-004"/>
    <x v="3"/>
    <s v="Ceramic Mug Set"/>
    <s v="Non-Member"/>
    <n v="3"/>
    <n v="79.84"/>
    <n v="5.0999999999999997E-2"/>
    <n v="27.99"/>
    <s v="No"/>
    <n v="227.3"/>
    <n v="143.33000000000001"/>
    <n v="0.63057633084029918"/>
    <s v="Oct-2025"/>
    <s v="Q4-2025"/>
  </r>
  <r>
    <s v="TXN-102818"/>
    <x v="605"/>
    <x v="2"/>
    <s v="E-013"/>
    <x v="2"/>
    <s v="Wireless Earbuds"/>
    <s v="Member"/>
    <n v="1"/>
    <n v="167.83"/>
    <n v="0.109"/>
    <n v="98.03"/>
    <s v="No"/>
    <n v="149.54"/>
    <n v="51.51"/>
    <n v="0.34445633275377824"/>
    <s v="Apr-2025"/>
    <s v="Q2-2025"/>
  </r>
  <r>
    <s v="TXN-102819"/>
    <x v="334"/>
    <x v="0"/>
    <s v="N-015"/>
    <x v="1"/>
    <s v="Women's Jeans"/>
    <s v="Non-Member"/>
    <n v="3"/>
    <n v="112.12"/>
    <n v="7.1999999999999995E-2"/>
    <n v="59.02"/>
    <s v="Yes"/>
    <n v="312.14"/>
    <n v="135.08000000000001"/>
    <n v="0.43275453322227214"/>
    <s v="Jul-2024"/>
    <s v="Q3-2024"/>
  </r>
  <r>
    <s v="TXN-102820"/>
    <x v="193"/>
    <x v="0"/>
    <s v="N-001"/>
    <x v="3"/>
    <s v="Storage Bin"/>
    <s v="Member"/>
    <n v="4"/>
    <n v="65.8"/>
    <n v="0.107"/>
    <n v="24.65"/>
    <s v="No"/>
    <n v="235.04"/>
    <n v="136.44"/>
    <n v="0.58049693669162694"/>
    <s v="Apr-2025"/>
    <s v="Q2-2025"/>
  </r>
  <r>
    <s v="TXN-102821"/>
    <x v="201"/>
    <x v="3"/>
    <s v="Unknown"/>
    <x v="2"/>
    <s v="Wireless Earbuds"/>
    <s v="Non-Member"/>
    <n v="8"/>
    <n v="73.760000000000005"/>
    <n v="8.5999999999999993E-2"/>
    <n v="54.09"/>
    <s v="No"/>
    <n v="539.33000000000004"/>
    <n v="106.61"/>
    <n v="0.19767118461795188"/>
    <s v="May-2025"/>
    <s v="Q2-2025"/>
  </r>
  <r>
    <s v="TXN-102822"/>
    <x v="110"/>
    <x v="3"/>
    <s v="W-011"/>
    <x v="0"/>
    <s v="Snack Box"/>
    <s v="Member"/>
    <n v="1"/>
    <n v="13.64"/>
    <n v="0.112"/>
    <n v="9.34"/>
    <s v="No"/>
    <n v="12.11"/>
    <n v="2.77"/>
    <n v="0.22873658133773742"/>
    <s v="Nov-2025"/>
    <s v="Q4-2025"/>
  </r>
  <r>
    <s v="TXN-102823"/>
    <x v="256"/>
    <x v="2"/>
    <s v="E-011"/>
    <x v="2"/>
    <s v="Power Bank"/>
    <s v="Non-Member"/>
    <n v="1"/>
    <n v="276.08999999999997"/>
    <n v="7.2999999999999995E-2"/>
    <n v="210.52"/>
    <s v="No"/>
    <n v="255.94"/>
    <n v="45.42"/>
    <n v="0.17746346800031257"/>
    <s v="Feb-2024"/>
    <s v="Q1-2024"/>
  </r>
  <r>
    <s v="TXN-102824"/>
    <x v="138"/>
    <x v="1"/>
    <s v="S-007"/>
    <x v="1"/>
    <s v="Women's Jeans"/>
    <s v="Member"/>
    <n v="2"/>
    <n v="46.99"/>
    <n v="0.28499999999999998"/>
    <n v="24.27"/>
    <s v="No"/>
    <n v="67.2"/>
    <n v="18.66"/>
    <n v="0.27767857142857144"/>
    <s v="Nov-2025"/>
    <s v="Q4-2025"/>
  </r>
  <r>
    <s v="TXN-102825"/>
    <x v="470"/>
    <x v="0"/>
    <s v="N-004"/>
    <x v="2"/>
    <s v="Power Bank"/>
    <s v="Member"/>
    <n v="2"/>
    <n v="242.55"/>
    <n v="0.13900000000000001"/>
    <n v="164.97"/>
    <s v="No"/>
    <n v="417.67"/>
    <n v="87.73"/>
    <n v="0.21004620872937965"/>
    <s v="Apr-2024"/>
    <s v="Q2-2024"/>
  </r>
  <r>
    <s v="TXN-102826"/>
    <x v="508"/>
    <x v="1"/>
    <s v="S-002"/>
    <x v="0"/>
    <s v="Sparkling Water 12pk"/>
    <s v="Non-Member"/>
    <n v="3"/>
    <n v="19.079999999999998"/>
    <n v="0.21199999999999999"/>
    <n v="11.13"/>
    <s v="No"/>
    <n v="45.11"/>
    <n v="11.72"/>
    <n v="0.2598093549102195"/>
    <s v="May-2024"/>
    <s v="Q2-2024"/>
  </r>
  <r>
    <s v="TXN-102827"/>
    <x v="219"/>
    <x v="3"/>
    <s v="W-012"/>
    <x v="3"/>
    <s v="Throw Pillow"/>
    <s v="Non-Member"/>
    <n v="5"/>
    <n v="52.27"/>
    <n v="6.5000000000000002E-2"/>
    <n v="20.85"/>
    <s v="No"/>
    <n v="244.36"/>
    <n v="140.11000000000001"/>
    <n v="0.57337534784743827"/>
    <s v="Mar-2025"/>
    <s v="Q1-2025"/>
  </r>
  <r>
    <s v="TXN-102828"/>
    <x v="58"/>
    <x v="0"/>
    <s v="N-007"/>
    <x v="4"/>
    <s v="Sunscreen SPF50"/>
    <s v="Member"/>
    <n v="2"/>
    <n v="33.64"/>
    <n v="0.11"/>
    <n v="10.57"/>
    <s v="No"/>
    <n v="59.88"/>
    <n v="38.74"/>
    <n v="0.64696058784235133"/>
    <s v="Sep-2025"/>
    <s v="Q3-2025"/>
  </r>
  <r>
    <s v="TXN-102829"/>
    <x v="515"/>
    <x v="2"/>
    <s v="E-014"/>
    <x v="3"/>
    <s v="Throw Pillow"/>
    <s v="Member"/>
    <n v="8"/>
    <n v="60.78"/>
    <n v="0"/>
    <n v="29.79"/>
    <s v="No"/>
    <n v="486.24"/>
    <n v="247.92"/>
    <n v="0.50987166831194464"/>
    <s v="Mar-2024"/>
    <s v="Q1-2024"/>
  </r>
  <r>
    <s v="TXN-102830"/>
    <x v="13"/>
    <x v="2"/>
    <s v="E-004"/>
    <x v="0"/>
    <s v="Sparkling Water 12pk"/>
    <s v="Non-Member"/>
    <n v="1"/>
    <n v="5.8"/>
    <n v="5.5E-2"/>
    <n v="3.72"/>
    <s v="No"/>
    <n v="5.48"/>
    <n v="1.76"/>
    <n v="0.32116788321167883"/>
    <s v="May-2025"/>
    <s v="Q2-2025"/>
  </r>
  <r>
    <s v="TXN-102831"/>
    <x v="366"/>
    <x v="0"/>
    <s v="N-008"/>
    <x v="4"/>
    <s v="Face Moisturizer"/>
    <s v="Non-Member"/>
    <n v="6"/>
    <n v="26.32"/>
    <n v="0"/>
    <n v="10.24"/>
    <s v="No"/>
    <n v="157.91999999999999"/>
    <n v="96.48"/>
    <n v="0.61094224924012164"/>
    <s v="Sep-2024"/>
    <s v="Q3-2024"/>
  </r>
  <r>
    <s v="TXN-102832"/>
    <x v="126"/>
    <x v="1"/>
    <s v="S-009"/>
    <x v="0"/>
    <s v="Olive Oil 500ml"/>
    <s v="Non-Member"/>
    <n v="3"/>
    <n v="17.54"/>
    <n v="0.27100000000000002"/>
    <n v="10.119999999999999"/>
    <s v="No"/>
    <n v="38.36"/>
    <n v="8"/>
    <n v="0.20855057351407716"/>
    <s v="Aug-2025"/>
    <s v="Q3-2025"/>
  </r>
  <r>
    <s v="TXN-102833"/>
    <x v="550"/>
    <x v="1"/>
    <s v="S-012"/>
    <x v="1"/>
    <s v="Winter Jacket"/>
    <s v="Non-Member"/>
    <n v="4"/>
    <n v="101.31"/>
    <n v="0.247"/>
    <n v="48.64"/>
    <s v="No"/>
    <n v="305.14999999999998"/>
    <n v="110.59"/>
    <n v="0.36241192855972476"/>
    <s v="Dec-2024"/>
    <s v="Q4-2024"/>
  </r>
  <r>
    <s v="TXN-102834"/>
    <x v="37"/>
    <x v="2"/>
    <s v="E-010"/>
    <x v="4"/>
    <s v="Shampoo 300ml"/>
    <s v="Non-Member"/>
    <n v="1"/>
    <n v="24.83"/>
    <n v="0.184"/>
    <n v="8.2100000000000009"/>
    <s v="No"/>
    <n v="20.260000000000002"/>
    <n v="12.05"/>
    <n v="0.59476801579466931"/>
    <s v="Oct-2025"/>
    <s v="Q4-2025"/>
  </r>
  <r>
    <s v="TXN-102835"/>
    <x v="187"/>
    <x v="1"/>
    <s v="S-006"/>
    <x v="1"/>
    <s v="Casual Dress"/>
    <s v="Non-Member"/>
    <n v="4"/>
    <n v="43.65"/>
    <n v="6.7000000000000004E-2"/>
    <n v="20.309999999999999"/>
    <s v="Yes"/>
    <n v="162.9"/>
    <n v="81.66"/>
    <n v="0.50128913443830569"/>
    <s v="Feb-2025"/>
    <s v="Q1-2025"/>
  </r>
  <r>
    <s v="TXN-102836"/>
    <x v="339"/>
    <x v="3"/>
    <s v="W-012"/>
    <x v="1"/>
    <s v="Women's Jeans"/>
    <s v="Member"/>
    <n v="1"/>
    <n v="75.83"/>
    <n v="0.13"/>
    <n v="37.25"/>
    <s v="No"/>
    <n v="65.97"/>
    <n v="28.72"/>
    <n v="0.43534940124298921"/>
    <s v="Aug-2025"/>
    <s v="Q3-2025"/>
  </r>
  <r>
    <s v="TXN-102837"/>
    <x v="296"/>
    <x v="3"/>
    <s v="W-003"/>
    <x v="0"/>
    <s v="Granola Pack"/>
    <s v="Member"/>
    <n v="6"/>
    <n v="12.31"/>
    <n v="0.13600000000000001"/>
    <n v="8.6"/>
    <s v="No"/>
    <n v="63.82"/>
    <n v="12.22"/>
    <n v="0.19147602632403637"/>
    <s v="Oct-2025"/>
    <s v="Q4-2025"/>
  </r>
  <r>
    <s v="TXN-102838"/>
    <x v="202"/>
    <x v="3"/>
    <s v="W-010"/>
    <x v="3"/>
    <s v="Bath Towel Set"/>
    <s v="Non-Member"/>
    <n v="3"/>
    <n v="11.73"/>
    <n v="5.7000000000000002E-2"/>
    <n v="4.1100000000000003"/>
    <s v="No"/>
    <n v="33.18"/>
    <n v="20.85"/>
    <n v="0.62839059674502717"/>
    <s v="Mar-2025"/>
    <s v="Q1-2025"/>
  </r>
  <r>
    <s v="TXN-102839"/>
    <x v="463"/>
    <x v="3"/>
    <s v="W-005"/>
    <x v="0"/>
    <s v="Granola Pack"/>
    <s v="Non-Member"/>
    <n v="4"/>
    <n v="8.61"/>
    <n v="5.5E-2"/>
    <n v="5.19"/>
    <s v="No"/>
    <n v="32.549999999999997"/>
    <n v="11.79"/>
    <n v="0.36221198156682027"/>
    <s v="Aug-2025"/>
    <s v="Q3-2025"/>
  </r>
  <r>
    <s v="TXN-102840"/>
    <x v="628"/>
    <x v="2"/>
    <s v="E-007"/>
    <x v="2"/>
    <s v="Power Bank"/>
    <s v="Member"/>
    <n v="5"/>
    <n v="78.22"/>
    <n v="9.6000000000000002E-2"/>
    <n v="57.98"/>
    <s v="No"/>
    <n v="353.55"/>
    <n v="63.65"/>
    <n v="0.18003111299674726"/>
    <s v="Oct-2025"/>
    <s v="Q4-2025"/>
  </r>
  <r>
    <s v="TXN-102841"/>
    <x v="194"/>
    <x v="2"/>
    <s v="E-002"/>
    <x v="3"/>
    <s v="Ceramic Mug Set"/>
    <s v="Non-Member"/>
    <n v="6"/>
    <n v="33.119999999999997"/>
    <n v="3.2000000000000001E-2"/>
    <n v="13.87"/>
    <s v="No"/>
    <n v="192.36"/>
    <n v="109.14"/>
    <n v="0.56737367436057384"/>
    <s v="Oct-2024"/>
    <s v="Q4-2024"/>
  </r>
  <r>
    <s v="TXN-102842"/>
    <x v="48"/>
    <x v="2"/>
    <s v="E-004"/>
    <x v="1"/>
    <s v="Casual Dress"/>
    <s v="Member"/>
    <n v="1"/>
    <n v="70.989999999999995"/>
    <n v="0.157"/>
    <n v="39.020000000000003"/>
    <s v="No"/>
    <n v="59.84"/>
    <n v="20.82"/>
    <n v="0.34792780748663099"/>
    <s v="Dec-2024"/>
    <s v="Q4-2024"/>
  </r>
  <r>
    <s v="TXN-102843"/>
    <x v="481"/>
    <x v="0"/>
    <s v="N-005"/>
    <x v="1"/>
    <s v="Men's T-Shirt"/>
    <s v="Non-Member"/>
    <n v="1"/>
    <n v="98.2"/>
    <n v="6.5000000000000002E-2"/>
    <n v="41.73"/>
    <s v="No"/>
    <n v="91.82"/>
    <n v="50.09"/>
    <n v="0.54552385101285128"/>
    <s v="Apr-2025"/>
    <s v="Q2-2025"/>
  </r>
  <r>
    <s v="TXN-102844"/>
    <x v="178"/>
    <x v="3"/>
    <s v="W-015"/>
    <x v="2"/>
    <s v="Wireless Earbuds"/>
    <s v="Member"/>
    <n v="5"/>
    <n v="57.52"/>
    <n v="0.107"/>
    <n v="45.05"/>
    <s v="No"/>
    <n v="256.83"/>
    <n v="31.58"/>
    <n v="0.12296071331230775"/>
    <s v="Mar-2025"/>
    <s v="Q1-2025"/>
  </r>
  <r>
    <s v="TXN-102845"/>
    <x v="513"/>
    <x v="3"/>
    <s v="W-003"/>
    <x v="4"/>
    <s v="Face Moisturizer"/>
    <s v="Non-Member"/>
    <n v="2"/>
    <n v="28.63"/>
    <n v="5.3999999999999999E-2"/>
    <n v="9.83"/>
    <s v="Yes"/>
    <n v="54.17"/>
    <n v="34.51"/>
    <n v="0.6370684880930404"/>
    <s v="Aug-2025"/>
    <s v="Q3-2025"/>
  </r>
  <r>
    <s v="TXN-102846"/>
    <x v="159"/>
    <x v="0"/>
    <s v="N-001"/>
    <x v="4"/>
    <s v="Shampoo 300ml"/>
    <s v="Member"/>
    <n v="4"/>
    <n v="22.07"/>
    <n v="0.11899999999999999"/>
    <n v="9.3800000000000008"/>
    <s v="No"/>
    <n v="77.77"/>
    <n v="40.25"/>
    <n v="0.51755175517551755"/>
    <s v="Jul-2025"/>
    <s v="Q3-2025"/>
  </r>
  <r>
    <s v="TXN-102847"/>
    <x v="74"/>
    <x v="0"/>
    <s v="N-013"/>
    <x v="1"/>
    <s v="Casual Dress"/>
    <s v="Member"/>
    <n v="1"/>
    <n v="107.11"/>
    <n v="0"/>
    <n v="52.05"/>
    <s v="No"/>
    <n v="107.11"/>
    <n v="55.06"/>
    <n v="0.51405097563252733"/>
    <s v="Aug-2024"/>
    <s v="Q3-2024"/>
  </r>
  <r>
    <s v="TXN-102848"/>
    <x v="576"/>
    <x v="0"/>
    <s v="N-006"/>
    <x v="3"/>
    <s v="Storage Bin"/>
    <s v="Member"/>
    <n v="1"/>
    <n v="59.51"/>
    <n v="8.5999999999999993E-2"/>
    <n v="27.41"/>
    <s v="No"/>
    <n v="54.39"/>
    <n v="26.98"/>
    <n v="0.49604706747563893"/>
    <s v="Nov-2025"/>
    <s v="Q4-2025"/>
  </r>
  <r>
    <s v="TXN-102849"/>
    <x v="244"/>
    <x v="0"/>
    <s v="N-009"/>
    <x v="1"/>
    <s v="Women's Jeans"/>
    <s v="Unknown"/>
    <n v="1"/>
    <n v="16.53"/>
    <n v="0.107"/>
    <n v="8.91"/>
    <s v="No"/>
    <n v="14.76"/>
    <n v="5.85"/>
    <n v="0.39634146341463411"/>
    <s v="Jul-2024"/>
    <s v="Q3-2024"/>
  </r>
  <r>
    <s v="TXN-102850"/>
    <x v="611"/>
    <x v="2"/>
    <s v="E-015"/>
    <x v="2"/>
    <s v="Bluetooth Speaker"/>
    <s v="Non-Member"/>
    <n v="1"/>
    <n v="211.91"/>
    <n v="8.5999999999999993E-2"/>
    <n v="160.63"/>
    <s v="No"/>
    <n v="193.69"/>
    <n v="33.06"/>
    <n v="0.17068511539057257"/>
    <s v="Dec-2024"/>
    <s v="Q4-2024"/>
  </r>
  <r>
    <s v="TXN-102851"/>
    <x v="234"/>
    <x v="3"/>
    <s v="W-002"/>
    <x v="3"/>
    <s v="Storage Bin"/>
    <s v="Non-Member"/>
    <n v="3"/>
    <n v="38.47"/>
    <n v="7.4999999999999997E-2"/>
    <n v="14.64"/>
    <s v="No"/>
    <n v="106.75"/>
    <n v="62.83"/>
    <n v="0.58857142857142852"/>
    <s v="Oct-2024"/>
    <s v="Q4-2024"/>
  </r>
  <r>
    <s v="TXN-102852"/>
    <x v="244"/>
    <x v="2"/>
    <s v="E-007"/>
    <x v="1"/>
    <s v="Casual Dress"/>
    <s v="Non-Member"/>
    <n v="3"/>
    <n v="42.41"/>
    <n v="9.5000000000000001E-2"/>
    <n v="20.56"/>
    <s v="No"/>
    <n v="115.14"/>
    <n v="53.46"/>
    <n v="0.46430432516935904"/>
    <s v="Jul-2024"/>
    <s v="Q3-2024"/>
  </r>
  <r>
    <s v="TXN-102853"/>
    <x v="171"/>
    <x v="2"/>
    <s v="E-007"/>
    <x v="1"/>
    <s v="Men's T-Shirt"/>
    <s v="Non-Member"/>
    <n v="1"/>
    <n v="67.78"/>
    <n v="0.156"/>
    <n v="31.99"/>
    <s v="No"/>
    <n v="57.21"/>
    <n v="25.22"/>
    <n v="0.44083202237371089"/>
    <s v="Aug-2025"/>
    <s v="Q3-2025"/>
  </r>
  <r>
    <s v="TXN-102854"/>
    <x v="225"/>
    <x v="0"/>
    <s v="Unknown"/>
    <x v="2"/>
    <s v="Laptop Stand"/>
    <s v="Member"/>
    <n v="10"/>
    <n v="164.57"/>
    <n v="5.2999999999999999E-2"/>
    <n v="94.82"/>
    <s v="No"/>
    <n v="1558.48"/>
    <n v="610.28"/>
    <n v="0.3915866741953698"/>
    <s v="Dec-2024"/>
    <s v="Q4-2024"/>
  </r>
  <r>
    <s v="TXN-102855"/>
    <x v="495"/>
    <x v="1"/>
    <s v="S-007"/>
    <x v="1"/>
    <s v="Men's T-Shirt"/>
    <s v="Member"/>
    <n v="1"/>
    <n v="20"/>
    <n v="0.13"/>
    <n v="8.81"/>
    <s v="No"/>
    <n v="17.399999999999999"/>
    <n v="8.59"/>
    <n v="0.49367816091954025"/>
    <s v="Sep-2024"/>
    <s v="Q3-2024"/>
  </r>
  <r>
    <s v="TXN-102856"/>
    <x v="610"/>
    <x v="2"/>
    <s v="E-003"/>
    <x v="0"/>
    <s v="Organic Coffee 12oz"/>
    <s v="Member"/>
    <n v="8"/>
    <n v="11.65"/>
    <n v="0"/>
    <n v="6.89"/>
    <s v="No"/>
    <n v="93.2"/>
    <n v="38.08"/>
    <n v="0.40858369098712444"/>
    <s v="Feb-2024"/>
    <s v="Q1-2024"/>
  </r>
  <r>
    <s v="TXN-102857"/>
    <x v="648"/>
    <x v="3"/>
    <s v="Unknown"/>
    <x v="4"/>
    <s v="Sunscreen SPF50"/>
    <s v="Member"/>
    <n v="4"/>
    <n v="27.46"/>
    <n v="5.8999999999999997E-2"/>
    <n v="9.48"/>
    <s v="No"/>
    <n v="103.36"/>
    <n v="65.44"/>
    <n v="0.63312693498452011"/>
    <s v="Nov-2024"/>
    <s v="Q4-2024"/>
  </r>
  <r>
    <s v="TXN-102858"/>
    <x v="616"/>
    <x v="1"/>
    <s v="S-013"/>
    <x v="0"/>
    <s v="Organic Coffee 12oz"/>
    <s v="Non-Member"/>
    <n v="1"/>
    <n v="10.119999999999999"/>
    <n v="0.153"/>
    <n v="6.09"/>
    <s v="No"/>
    <n v="8.57"/>
    <n v="2.48"/>
    <n v="0.2893815635939323"/>
    <s v="Aug-2024"/>
    <s v="Q3-2024"/>
  </r>
  <r>
    <s v="TXN-102859"/>
    <x v="490"/>
    <x v="3"/>
    <s v="W-003"/>
    <x v="1"/>
    <s v="Running Shoes"/>
    <s v="Member"/>
    <n v="2"/>
    <n v="34.340000000000003"/>
    <n v="0.14000000000000001"/>
    <n v="18.14"/>
    <s v="No"/>
    <n v="59.06"/>
    <n v="22.78"/>
    <n v="0.38570944801896379"/>
    <s v="Dec-2025"/>
    <s v="Q4-2025"/>
  </r>
  <r>
    <s v="TXN-102860"/>
    <x v="153"/>
    <x v="0"/>
    <s v="N-006"/>
    <x v="2"/>
    <s v="Smart Watch"/>
    <s v="Member"/>
    <n v="4"/>
    <n v="145.88"/>
    <n v="6.8000000000000005E-2"/>
    <n v="95.47"/>
    <s v="No"/>
    <n v="543.84"/>
    <n v="161.96"/>
    <n v="0.29780817887614003"/>
    <s v="Mar-2025"/>
    <s v="Q1-2025"/>
  </r>
  <r>
    <s v="TXN-102861"/>
    <x v="436"/>
    <x v="3"/>
    <s v="W-015"/>
    <x v="1"/>
    <s v="Casual Dress"/>
    <s v="Member"/>
    <n v="2"/>
    <n v="45.3"/>
    <n v="3.4000000000000002E-2"/>
    <n v="23.46"/>
    <s v="No"/>
    <n v="87.52"/>
    <n v="40.6"/>
    <n v="0.46389396709323588"/>
    <s v="Jan-2025"/>
    <s v="Q1-2025"/>
  </r>
  <r>
    <s v="TXN-102862"/>
    <x v="229"/>
    <x v="1"/>
    <s v="S-010"/>
    <x v="1"/>
    <s v="Women's Jeans"/>
    <s v="Member"/>
    <n v="1"/>
    <n v="25.12"/>
    <n v="0.3"/>
    <n v="13.15"/>
    <s v="No"/>
    <n v="17.579999999999998"/>
    <n v="4.43"/>
    <n v="0.25199089874857794"/>
    <s v="Sep-2025"/>
    <s v="Q3-2025"/>
  </r>
  <r>
    <s v="TXN-102863"/>
    <x v="278"/>
    <x v="1"/>
    <s v="S-006"/>
    <x v="2"/>
    <s v="Bluetooth Speaker"/>
    <s v="Non-Member"/>
    <n v="4"/>
    <n v="291.60000000000002"/>
    <n v="0.219"/>
    <n v="202.11"/>
    <s v="No"/>
    <n v="910.96"/>
    <n v="102.52"/>
    <n v="0.11254061649249143"/>
    <s v="Jan-2025"/>
    <s v="Q1-2025"/>
  </r>
  <r>
    <s v="TXN-102864"/>
    <x v="103"/>
    <x v="1"/>
    <s v="S-002"/>
    <x v="2"/>
    <s v="Power Bank"/>
    <s v="Member"/>
    <n v="4"/>
    <n v="40.5"/>
    <n v="0.13700000000000001"/>
    <n v="30.83"/>
    <s v="No"/>
    <n v="139.81"/>
    <n v="16.489999999999998"/>
    <n v="0.11794578356340747"/>
    <s v="Sep-2025"/>
    <s v="Q3-2025"/>
  </r>
  <r>
    <s v="TXN-102865"/>
    <x v="127"/>
    <x v="1"/>
    <s v="S-002"/>
    <x v="4"/>
    <s v="Face Moisturizer"/>
    <s v="Member"/>
    <n v="2"/>
    <n v="56.32"/>
    <n v="0.14199999999999999"/>
    <n v="23.48"/>
    <s v="Yes"/>
    <n v="96.65"/>
    <n v="49.69"/>
    <n v="0.51412312467666832"/>
    <s v="Jun-2024"/>
    <s v="Q2-2024"/>
  </r>
  <r>
    <s v="TXN-102866"/>
    <x v="287"/>
    <x v="1"/>
    <s v="S-011"/>
    <x v="4"/>
    <s v="Sunscreen SPF50"/>
    <s v="Member"/>
    <n v="5"/>
    <n v="16.170000000000002"/>
    <n v="0.32100000000000001"/>
    <n v="6.72"/>
    <s v="Unknown"/>
    <n v="54.9"/>
    <n v="21.3"/>
    <n v="0.38797814207650277"/>
    <s v="Sep-2025"/>
    <s v="Q3-2025"/>
  </r>
  <r>
    <s v="TXN-102867"/>
    <x v="148"/>
    <x v="1"/>
    <s v="S-010"/>
    <x v="1"/>
    <s v="Winter Jacket"/>
    <s v="Member"/>
    <n v="1"/>
    <n v="89.8"/>
    <n v="9.2999999999999999E-2"/>
    <n v="40.25"/>
    <s v="No"/>
    <n v="81.45"/>
    <n v="41.2"/>
    <n v="0.50583179864947825"/>
    <s v="Jul-2025"/>
    <s v="Q3-2025"/>
  </r>
  <r>
    <s v="TXN-102868"/>
    <x v="388"/>
    <x v="1"/>
    <s v="S-010"/>
    <x v="0"/>
    <s v="Snack Box"/>
    <s v="Non-Member"/>
    <n v="7"/>
    <n v="17.989999999999998"/>
    <n v="0.308"/>
    <n v="10.83"/>
    <s v="Yes"/>
    <n v="87.14"/>
    <n v="11.33"/>
    <n v="0.13002065641496444"/>
    <s v="Feb-2025"/>
    <s v="Q1-2025"/>
  </r>
  <r>
    <s v="TXN-102869"/>
    <x v="342"/>
    <x v="2"/>
    <s v="E-002"/>
    <x v="1"/>
    <s v="Casual Dress"/>
    <s v="Member"/>
    <n v="3"/>
    <n v="49.41"/>
    <n v="5.6000000000000001E-2"/>
    <n v="22.49"/>
    <s v="No"/>
    <n v="139.93"/>
    <n v="72.459999999999994"/>
    <n v="0.51783034374330017"/>
    <s v="May-2025"/>
    <s v="Q2-2025"/>
  </r>
  <r>
    <s v="TXN-102870"/>
    <x v="119"/>
    <x v="0"/>
    <s v="N-001"/>
    <x v="1"/>
    <s v="Men's T-Shirt"/>
    <s v="Member"/>
    <n v="8"/>
    <n v="70.55"/>
    <n v="0.13700000000000001"/>
    <n v="34.96"/>
    <s v="No"/>
    <n v="487.08"/>
    <n v="207.4"/>
    <n v="0.42580274287591363"/>
    <s v="Mar-2025"/>
    <s v="Q1-2025"/>
  </r>
  <r>
    <s v="TXN-102871"/>
    <x v="194"/>
    <x v="0"/>
    <s v="N-005"/>
    <x v="3"/>
    <s v="LED Desk Lamp"/>
    <s v="Member"/>
    <n v="5"/>
    <n v="31.54"/>
    <n v="0.105"/>
    <n v="12.13"/>
    <s v="No"/>
    <n v="141.13999999999999"/>
    <n v="80.489999999999995"/>
    <n v="0.57028482357942467"/>
    <s v="Oct-2024"/>
    <s v="Q4-2024"/>
  </r>
  <r>
    <s v="TXN-102872"/>
    <x v="537"/>
    <x v="1"/>
    <s v="S-006"/>
    <x v="0"/>
    <s v="Olive Oil 500ml"/>
    <s v="Non-Member"/>
    <n v="6"/>
    <n v="12.64"/>
    <n v="0.19400000000000001"/>
    <n v="7.95"/>
    <s v="Yes"/>
    <n v="61.13"/>
    <n v="13.43"/>
    <n v="0.21969573041060034"/>
    <s v="Feb-2025"/>
    <s v="Q1-2025"/>
  </r>
  <r>
    <s v="TXN-102873"/>
    <x v="616"/>
    <x v="2"/>
    <s v="E-002"/>
    <x v="4"/>
    <s v="Sunscreen SPF50"/>
    <s v="Non-Member"/>
    <n v="3"/>
    <n v="14.19"/>
    <n v="0.13300000000000001"/>
    <n v="5.49"/>
    <s v="No"/>
    <n v="36.909999999999997"/>
    <n v="20.440000000000001"/>
    <n v="0.55377946356001095"/>
    <s v="Aug-2024"/>
    <s v="Q3-2024"/>
  </r>
  <r>
    <s v="TXN-102874"/>
    <x v="650"/>
    <x v="3"/>
    <s v="W-004"/>
    <x v="2"/>
    <s v="Power Bank"/>
    <s v="Member"/>
    <n v="4"/>
    <n v="116.68"/>
    <n v="9.9000000000000005E-2"/>
    <n v="84.39"/>
    <s v="No"/>
    <n v="420.51"/>
    <n v="82.95"/>
    <n v="0.19726046942997791"/>
    <s v="Dec-2025"/>
    <s v="Q4-2025"/>
  </r>
  <r>
    <s v="TXN-102875"/>
    <x v="175"/>
    <x v="1"/>
    <s v="S-004"/>
    <x v="2"/>
    <s v="Wireless Earbuds"/>
    <s v="Member"/>
    <n v="2"/>
    <n v="140.85"/>
    <n v="0.16200000000000001"/>
    <n v="110.01"/>
    <s v="No"/>
    <n v="236.06"/>
    <n v="16.04"/>
    <n v="6.7948826569516216E-2"/>
    <s v="Oct-2025"/>
    <s v="Q4-2025"/>
  </r>
  <r>
    <s v="TXN-102876"/>
    <x v="359"/>
    <x v="1"/>
    <s v="S-004"/>
    <x v="4"/>
    <s v="Perfume 50ml"/>
    <s v="Member"/>
    <n v="7"/>
    <n v="58.98"/>
    <n v="0.155"/>
    <n v="21.47"/>
    <s v="Yes"/>
    <n v="348.87"/>
    <n v="198.58"/>
    <n v="0.5692091610055322"/>
    <s v="Nov-2025"/>
    <s v="Q4-2025"/>
  </r>
  <r>
    <s v="TXN-102877"/>
    <x v="555"/>
    <x v="3"/>
    <s v="W-009"/>
    <x v="3"/>
    <s v="Ceramic Mug Set"/>
    <s v="Member"/>
    <n v="3"/>
    <n v="54.55"/>
    <n v="0.11700000000000001"/>
    <n v="21.98"/>
    <s v="No"/>
    <n v="144.5"/>
    <n v="78.56"/>
    <n v="0.54366782006920422"/>
    <s v="Dec-2024"/>
    <s v="Q4-2024"/>
  </r>
  <r>
    <s v="TXN-102878"/>
    <x v="432"/>
    <x v="3"/>
    <s v="W-004"/>
    <x v="2"/>
    <s v="Power Bank"/>
    <s v="Member"/>
    <n v="1"/>
    <n v="144.57"/>
    <n v="8.2000000000000003E-2"/>
    <n v="100.82"/>
    <s v="No"/>
    <n v="132.72"/>
    <n v="31.9"/>
    <n v="0.24035563592525616"/>
    <s v="Aug-2025"/>
    <s v="Q3-2025"/>
  </r>
  <r>
    <s v="TXN-102879"/>
    <x v="32"/>
    <x v="1"/>
    <s v="S-002"/>
    <x v="3"/>
    <s v="LED Desk Lamp"/>
    <s v="Member"/>
    <n v="3"/>
    <n v="42.69"/>
    <n v="0.316"/>
    <n v="20.27"/>
    <s v="No"/>
    <n v="87.6"/>
    <n v="26.79"/>
    <n v="0.30582191780821921"/>
    <s v="May-2024"/>
    <s v="Q2-2024"/>
  </r>
  <r>
    <s v="TXN-102880"/>
    <x v="293"/>
    <x v="2"/>
    <s v="E-012"/>
    <x v="2"/>
    <s v="Power Bank"/>
    <s v="Non-Member"/>
    <n v="1"/>
    <n v="38.75"/>
    <n v="9.8000000000000004E-2"/>
    <n v="28.16"/>
    <s v="No"/>
    <n v="34.950000000000003"/>
    <n v="6.79"/>
    <n v="0.19427753934191702"/>
    <s v="Jun-2025"/>
    <s v="Q2-2025"/>
  </r>
  <r>
    <s v="TXN-102881"/>
    <x v="273"/>
    <x v="2"/>
    <s v="Unknown"/>
    <x v="0"/>
    <s v="Snack Box"/>
    <s v="Member"/>
    <n v="4"/>
    <n v="9.44"/>
    <n v="6.8000000000000005E-2"/>
    <n v="6.42"/>
    <s v="No"/>
    <n v="35.19"/>
    <n v="9.51"/>
    <n v="0.27024722932651324"/>
    <s v="Oct-2024"/>
    <s v="Q4-2024"/>
  </r>
  <r>
    <s v="TXN-102882"/>
    <x v="570"/>
    <x v="3"/>
    <s v="W-008"/>
    <x v="0"/>
    <s v="Snack Box"/>
    <s v="Non-Member"/>
    <n v="6"/>
    <n v="16.03"/>
    <n v="0.14000000000000001"/>
    <n v="9.77"/>
    <s v="No"/>
    <n v="82.71"/>
    <n v="24.09"/>
    <n v="0.29125861443598117"/>
    <s v="Sep-2025"/>
    <s v="Q3-2025"/>
  </r>
  <r>
    <s v="TXN-102883"/>
    <x v="55"/>
    <x v="2"/>
    <s v="E-004"/>
    <x v="2"/>
    <s v="Laptop Stand"/>
    <s v="Member"/>
    <n v="4"/>
    <n v="62.55"/>
    <n v="9.6000000000000002E-2"/>
    <n v="46.33"/>
    <s v="No"/>
    <n v="226.18"/>
    <n v="40.86"/>
    <n v="0.18065257759306746"/>
    <s v="Jan-2025"/>
    <s v="Q1-2025"/>
  </r>
  <r>
    <s v="TXN-102884"/>
    <x v="433"/>
    <x v="3"/>
    <s v="W-011"/>
    <x v="0"/>
    <s v="Olive Oil 500ml"/>
    <s v="Non-Member"/>
    <n v="6"/>
    <n v="24.38"/>
    <n v="7.6999999999999999E-2"/>
    <n v="14.66"/>
    <s v="No"/>
    <n v="135.02000000000001"/>
    <n v="47.06"/>
    <n v="0.34854095689527476"/>
    <s v="Oct-2025"/>
    <s v="Q4-2025"/>
  </r>
  <r>
    <s v="TXN-102885"/>
    <x v="40"/>
    <x v="0"/>
    <s v="N-012"/>
    <x v="2"/>
    <s v="Bluetooth Speaker"/>
    <s v="Member"/>
    <n v="1"/>
    <n v="171.37"/>
    <n v="6.8000000000000005E-2"/>
    <n v="125.63"/>
    <s v="No"/>
    <n v="159.72"/>
    <n v="34.090000000000003"/>
    <n v="0.21343601302278992"/>
    <s v="May-2025"/>
    <s v="Q2-2025"/>
  </r>
  <r>
    <s v="TXN-102886"/>
    <x v="78"/>
    <x v="0"/>
    <s v="N-009"/>
    <x v="4"/>
    <s v="Lipstick"/>
    <s v="Member"/>
    <n v="1"/>
    <n v="16.510000000000002"/>
    <n v="0"/>
    <n v="6.7"/>
    <s v="No"/>
    <n v="16.510000000000002"/>
    <n v="9.81"/>
    <n v="0.59418534221683827"/>
    <s v="Oct-2025"/>
    <s v="Q4-2025"/>
  </r>
  <r>
    <s v="TXN-102887"/>
    <x v="581"/>
    <x v="3"/>
    <s v="W-011"/>
    <x v="3"/>
    <s v="LED Desk Lamp"/>
    <s v="Non-Member"/>
    <n v="1"/>
    <n v="33.58"/>
    <n v="0.13400000000000001"/>
    <n v="13.15"/>
    <s v="No"/>
    <n v="29.08"/>
    <n v="15.93"/>
    <n v="0.54779917469050898"/>
    <s v="Nov-2025"/>
    <s v="Q4-2025"/>
  </r>
  <r>
    <s v="TXN-102888"/>
    <x v="51"/>
    <x v="2"/>
    <s v="E-010"/>
    <x v="0"/>
    <s v="Sparkling Water 12pk"/>
    <s v="Non-Member"/>
    <n v="2"/>
    <n v="15.82"/>
    <n v="0"/>
    <n v="9.74"/>
    <s v="No"/>
    <n v="31.64"/>
    <n v="12.16"/>
    <n v="0.38432364096080912"/>
    <s v="Dec-2025"/>
    <s v="Q4-2025"/>
  </r>
  <r>
    <s v="TXN-102889"/>
    <x v="447"/>
    <x v="2"/>
    <s v="E-014"/>
    <x v="0"/>
    <s v="Granola Pack"/>
    <s v="Member"/>
    <n v="2"/>
    <n v="10.23"/>
    <n v="0.11799999999999999"/>
    <n v="6.72"/>
    <s v="No"/>
    <n v="18.05"/>
    <n v="4.6100000000000003"/>
    <n v="0.25540166204986148"/>
    <s v="Oct-2024"/>
    <s v="Q4-2024"/>
  </r>
  <r>
    <s v="TXN-102890"/>
    <x v="298"/>
    <x v="1"/>
    <s v="S-009"/>
    <x v="0"/>
    <s v="Sparkling Water 12pk"/>
    <s v="Non-Member"/>
    <n v="1"/>
    <n v="6.16"/>
    <n v="0.23699999999999999"/>
    <n v="3.8"/>
    <s v="No"/>
    <n v="4.7"/>
    <n v="0.9"/>
    <n v="0.19148936170212766"/>
    <s v="Nov-2024"/>
    <s v="Q4-2024"/>
  </r>
  <r>
    <s v="TXN-102891"/>
    <x v="409"/>
    <x v="0"/>
    <s v="N-014"/>
    <x v="2"/>
    <s v="Power Bank"/>
    <s v="Non-Member"/>
    <n v="7"/>
    <n v="173.62"/>
    <n v="0.08"/>
    <n v="129.5"/>
    <s v="No"/>
    <n v="1118.1099999999999"/>
    <n v="211.61"/>
    <n v="0.18925687096976151"/>
    <s v="Oct-2024"/>
    <s v="Q4-2024"/>
  </r>
  <r>
    <s v="TXN-102892"/>
    <x v="496"/>
    <x v="3"/>
    <s v="W-015"/>
    <x v="2"/>
    <s v="Bluetooth Speaker"/>
    <s v="Member"/>
    <n v="1"/>
    <n v="279.70999999999998"/>
    <n v="0.11799999999999999"/>
    <n v="213.3"/>
    <s v="No"/>
    <n v="246.7"/>
    <n v="33.4"/>
    <n v="0.13538710985002028"/>
    <s v="Sep-2025"/>
    <s v="Q3-2025"/>
  </r>
  <r>
    <s v="TXN-102893"/>
    <x v="595"/>
    <x v="2"/>
    <s v="E-015"/>
    <x v="1"/>
    <s v="Men's T-Shirt"/>
    <s v="Member"/>
    <n v="5"/>
    <n v="64.260000000000005"/>
    <n v="0.13300000000000001"/>
    <n v="50.85"/>
    <s v="No"/>
    <n v="278.57"/>
    <n v="24.32"/>
    <n v="8.730301181031698E-2"/>
    <s v="Jun-2024"/>
    <s v="Q2-2024"/>
  </r>
  <r>
    <s v="TXN-102894"/>
    <x v="651"/>
    <x v="3"/>
    <s v="W-013"/>
    <x v="4"/>
    <s v="Perfume 50ml"/>
    <s v="Member"/>
    <n v="1"/>
    <n v="59.74"/>
    <n v="0.104"/>
    <n v="26.72"/>
    <s v="No"/>
    <n v="53.53"/>
    <n v="26.81"/>
    <n v="0.50084065010274614"/>
    <s v="Oct-2024"/>
    <s v="Q4-2024"/>
  </r>
  <r>
    <s v="TXN-102895"/>
    <x v="15"/>
    <x v="1"/>
    <s v="Unknown"/>
    <x v="1"/>
    <s v="Men's T-Shirt"/>
    <s v="Non-Member"/>
    <n v="13"/>
    <n v="37.04"/>
    <n v="0.36799999999999999"/>
    <n v="17.61"/>
    <s v="No"/>
    <n v="304.32"/>
    <n v="75.39"/>
    <n v="0.24773264984227131"/>
    <s v="Oct-2024"/>
    <s v="Q4-2024"/>
  </r>
  <r>
    <s v="TXN-102896"/>
    <x v="97"/>
    <x v="0"/>
    <s v="N-013"/>
    <x v="2"/>
    <s v="Wireless Earbuds"/>
    <s v="Non-Member"/>
    <n v="2"/>
    <n v="192.68"/>
    <n v="3.2000000000000001E-2"/>
    <n v="153.72999999999999"/>
    <s v="No"/>
    <n v="373.03"/>
    <n v="65.569999999999993"/>
    <n v="0.17577674717851111"/>
    <s v="Jul-2024"/>
    <s v="Q3-2024"/>
  </r>
  <r>
    <s v="TXN-102897"/>
    <x v="389"/>
    <x v="0"/>
    <s v="N-005"/>
    <x v="4"/>
    <s v="Lipstick"/>
    <s v="Member"/>
    <n v="4"/>
    <n v="37.97"/>
    <n v="6.7000000000000004E-2"/>
    <n v="16.45"/>
    <s v="No"/>
    <n v="141.69999999999999"/>
    <n v="75.900000000000006"/>
    <n v="0.53563867325335224"/>
    <s v="Sep-2025"/>
    <s v="Q3-2025"/>
  </r>
  <r>
    <s v="TXN-102898"/>
    <x v="455"/>
    <x v="1"/>
    <s v="S-014"/>
    <x v="2"/>
    <s v="Laptop Stand"/>
    <s v="Member"/>
    <n v="6"/>
    <n v="183.7"/>
    <n v="0.20399999999999999"/>
    <n v="129.61000000000001"/>
    <s v="No"/>
    <n v="877.35"/>
    <n v="99.69"/>
    <n v="0.11362626089929902"/>
    <s v="Aug-2025"/>
    <s v="Q3-2025"/>
  </r>
  <r>
    <s v="TXN-102899"/>
    <x v="80"/>
    <x v="3"/>
    <s v="W-015"/>
    <x v="3"/>
    <s v="Ceramic Mug Set"/>
    <s v="Non-Member"/>
    <n v="6"/>
    <n v="73.150000000000006"/>
    <n v="5.0999999999999997E-2"/>
    <n v="26.58"/>
    <s v="No"/>
    <n v="416.52"/>
    <n v="257.04000000000002"/>
    <n v="0.61711322385479694"/>
    <s v="Dec-2024"/>
    <s v="Q4-2024"/>
  </r>
  <r>
    <s v="TXN-102900"/>
    <x v="551"/>
    <x v="2"/>
    <s v="E-012"/>
    <x v="3"/>
    <s v="Throw Pillow"/>
    <s v="Non-Member"/>
    <n v="1"/>
    <n v="70.36"/>
    <n v="0"/>
    <n v="29.53"/>
    <s v="No"/>
    <n v="70.36"/>
    <n v="40.83"/>
    <n v="0.5803013075611142"/>
    <s v="Apr-2025"/>
    <s v="Q2-2025"/>
  </r>
  <r>
    <s v="TXN-102901"/>
    <x v="44"/>
    <x v="2"/>
    <s v="E-004"/>
    <x v="2"/>
    <s v="Laptop Stand"/>
    <s v="Member"/>
    <n v="8"/>
    <n v="30.49"/>
    <n v="6.2E-2"/>
    <n v="23.22"/>
    <s v="No"/>
    <n v="228.8"/>
    <n v="43.04"/>
    <n v="0.18811188811188809"/>
    <s v="May-2025"/>
    <s v="Q2-2025"/>
  </r>
  <r>
    <s v="TXN-102902"/>
    <x v="494"/>
    <x v="1"/>
    <s v="S-013"/>
    <x v="3"/>
    <s v="Throw Pillow"/>
    <s v="Non-Member"/>
    <n v="1"/>
    <n v="78.61"/>
    <n v="8.5000000000000006E-2"/>
    <n v="29"/>
    <s v="No"/>
    <n v="71.930000000000007"/>
    <n v="42.93"/>
    <n v="0.59683025163353254"/>
    <s v="Nov-2024"/>
    <s v="Q4-2024"/>
  </r>
  <r>
    <s v="TXN-102903"/>
    <x v="137"/>
    <x v="3"/>
    <s v="W-005"/>
    <x v="2"/>
    <s v="Smart Watch"/>
    <s v="Member"/>
    <n v="7"/>
    <n v="121.13"/>
    <n v="0"/>
    <n v="83.16"/>
    <s v="No"/>
    <n v="847.91"/>
    <n v="265.79000000000002"/>
    <n v="0.31346487245108562"/>
    <s v="Oct-2025"/>
    <s v="Q4-2025"/>
  </r>
  <r>
    <s v="TXN-102904"/>
    <x v="9"/>
    <x v="0"/>
    <s v="N-012"/>
    <x v="3"/>
    <s v="Storage Bin"/>
    <s v="Non-Member"/>
    <n v="2"/>
    <n v="73.81"/>
    <n v="0.13900000000000001"/>
    <n v="35.31"/>
    <s v="No"/>
    <n v="127.1"/>
    <n v="56.48"/>
    <n v="0.44437450826121166"/>
    <s v="Jan-2025"/>
    <s v="Q1-2025"/>
  </r>
  <r>
    <s v="TXN-102905"/>
    <x v="145"/>
    <x v="0"/>
    <s v="N-005"/>
    <x v="1"/>
    <s v="Women's Jeans"/>
    <s v="Member"/>
    <n v="1"/>
    <n v="46.43"/>
    <n v="9.7000000000000003E-2"/>
    <n v="23.55"/>
    <s v="No"/>
    <n v="41.93"/>
    <n v="18.38"/>
    <n v="0.43834963033627472"/>
    <s v="Apr-2025"/>
    <s v="Q2-2025"/>
  </r>
  <r>
    <s v="TXN-102906"/>
    <x v="652"/>
    <x v="0"/>
    <s v="N-015"/>
    <x v="1"/>
    <s v="Casual Dress"/>
    <s v="Member"/>
    <n v="2"/>
    <n v="67.099999999999994"/>
    <n v="0"/>
    <n v="30.66"/>
    <s v="No"/>
    <n v="134.19999999999999"/>
    <n v="72.88"/>
    <n v="0.54307004470938902"/>
    <s v="Jun-2024"/>
    <s v="Q2-2024"/>
  </r>
  <r>
    <s v="TXN-102907"/>
    <x v="9"/>
    <x v="3"/>
    <s v="W-002"/>
    <x v="2"/>
    <s v="Smart Watch"/>
    <s v="Non-Member"/>
    <n v="1"/>
    <n v="165.16"/>
    <n v="0.14000000000000001"/>
    <n v="122.21"/>
    <s v="No"/>
    <n v="142.04"/>
    <n v="19.829999999999998"/>
    <n v="0.13960856096874119"/>
    <s v="Jan-2025"/>
    <s v="Q1-2025"/>
  </r>
  <r>
    <s v="TXN-102908"/>
    <x v="6"/>
    <x v="1"/>
    <s v="S-006"/>
    <x v="2"/>
    <s v="Power Bank"/>
    <s v="Member"/>
    <n v="1"/>
    <n v="41.6"/>
    <n v="0.29499999999999998"/>
    <n v="27.08"/>
    <s v="No"/>
    <n v="29.33"/>
    <n v="2.25"/>
    <n v="7.6713262870780771E-2"/>
    <s v="Jun-2025"/>
    <s v="Q2-2025"/>
  </r>
  <r>
    <s v="TXN-102909"/>
    <x v="349"/>
    <x v="2"/>
    <s v="E-014"/>
    <x v="4"/>
    <s v="Sunscreen SPF50"/>
    <s v="Non-Member"/>
    <n v="4"/>
    <n v="40.909999999999997"/>
    <n v="0.153"/>
    <n v="14.06"/>
    <s v="No"/>
    <n v="138.6"/>
    <n v="82.36"/>
    <n v="0.59422799422799422"/>
    <s v="Nov-2024"/>
    <s v="Q4-2024"/>
  </r>
  <r>
    <s v="TXN-102910"/>
    <x v="121"/>
    <x v="0"/>
    <s v="N-011"/>
    <x v="1"/>
    <s v="Running Shoes"/>
    <s v="Member"/>
    <n v="3"/>
    <n v="101.14"/>
    <n v="0"/>
    <n v="44.09"/>
    <s v="No"/>
    <n v="303.42"/>
    <n v="171.15"/>
    <n v="0.56406960648605897"/>
    <s v="Apr-2025"/>
    <s v="Q2-2025"/>
  </r>
  <r>
    <s v="TXN-102911"/>
    <x v="292"/>
    <x v="1"/>
    <s v="S-006"/>
    <x v="1"/>
    <s v="Men's T-Shirt"/>
    <s v="Member"/>
    <n v="3"/>
    <n v="25.63"/>
    <n v="0.189"/>
    <n v="11.37"/>
    <s v="Yes"/>
    <n v="62.36"/>
    <n v="28.25"/>
    <n v="0.45301475304682487"/>
    <s v="Jun-2025"/>
    <s v="Q2-2025"/>
  </r>
  <r>
    <s v="TXN-102912"/>
    <x v="119"/>
    <x v="0"/>
    <s v="N-011"/>
    <x v="2"/>
    <s v="Power Bank"/>
    <s v="Member"/>
    <n v="2"/>
    <n v="275.52999999999997"/>
    <n v="0.09"/>
    <n v="198.58"/>
    <s v="No"/>
    <n v="501.46"/>
    <n v="104.3"/>
    <n v="0.20799266142862841"/>
    <s v="Mar-2025"/>
    <s v="Q1-2025"/>
  </r>
  <r>
    <s v="TXN-102913"/>
    <x v="186"/>
    <x v="0"/>
    <s v="N-014"/>
    <x v="2"/>
    <s v="Power Bank"/>
    <s v="Member"/>
    <n v="5"/>
    <n v="141"/>
    <n v="0.17"/>
    <n v="107.84"/>
    <s v="No"/>
    <n v="585.15"/>
    <n v="45.95"/>
    <n v="7.8526873451251825E-2"/>
    <s v="Sep-2024"/>
    <s v="Q3-2024"/>
  </r>
  <r>
    <s v="TXN-102914"/>
    <x v="574"/>
    <x v="0"/>
    <s v="N-006"/>
    <x v="4"/>
    <s v="Lipstick"/>
    <s v="Non-Member"/>
    <n v="1"/>
    <n v="17.21"/>
    <n v="8.8999999999999996E-2"/>
    <n v="5.38"/>
    <s v="No"/>
    <n v="15.68"/>
    <n v="10.3"/>
    <n v="0.65688775510204089"/>
    <s v="Sep-2024"/>
    <s v="Q3-2024"/>
  </r>
  <r>
    <s v="TXN-102915"/>
    <x v="180"/>
    <x v="2"/>
    <s v="E-002"/>
    <x v="4"/>
    <s v="Sunscreen SPF50"/>
    <s v="Non-Member"/>
    <n v="4"/>
    <n v="11.98"/>
    <n v="1.2999999999999999E-2"/>
    <n v="5.2"/>
    <s v="No"/>
    <n v="47.3"/>
    <n v="26.5"/>
    <n v="0.56025369978858353"/>
    <s v="Jan-2025"/>
    <s v="Q1-2025"/>
  </r>
  <r>
    <s v="TXN-102916"/>
    <x v="4"/>
    <x v="3"/>
    <s v="W-006"/>
    <x v="0"/>
    <s v="Snack Box"/>
    <s v="Non-Member"/>
    <n v="3"/>
    <n v="10.36"/>
    <n v="7.8E-2"/>
    <n v="7.05"/>
    <s v="No"/>
    <n v="28.66"/>
    <n v="7.51"/>
    <n v="0.26203768318213538"/>
    <s v="Mar-2025"/>
    <s v="Q1-2025"/>
  </r>
  <r>
    <s v="TXN-102917"/>
    <x v="220"/>
    <x v="2"/>
    <s v="E-007"/>
    <x v="4"/>
    <s v="Face Moisturizer"/>
    <s v="Non-Member"/>
    <n v="6"/>
    <n v="58.09"/>
    <n v="0.124"/>
    <n v="17.75"/>
    <s v="No"/>
    <n v="305.32"/>
    <n v="198.82"/>
    <n v="0.65118564129437961"/>
    <s v="Dec-2024"/>
    <s v="Q4-2024"/>
  </r>
  <r>
    <s v="TXN-102918"/>
    <x v="294"/>
    <x v="0"/>
    <s v="N-003"/>
    <x v="3"/>
    <s v="Ceramic Mug Set"/>
    <s v="Member"/>
    <n v="2"/>
    <n v="10.66"/>
    <n v="0.109"/>
    <n v="3.96"/>
    <s v="No"/>
    <n v="19"/>
    <n v="11.08"/>
    <n v="0.5831578947368421"/>
    <s v="Jun-2024"/>
    <s v="Q2-2024"/>
  </r>
  <r>
    <s v="TXN-102919"/>
    <x v="222"/>
    <x v="3"/>
    <s v="W-003"/>
    <x v="4"/>
    <s v="Perfume 50ml"/>
    <s v="Member"/>
    <n v="3"/>
    <n v="53.36"/>
    <n v="7.2999999999999995E-2"/>
    <n v="18.12"/>
    <s v="No"/>
    <n v="148.38999999999999"/>
    <n v="94.03"/>
    <n v="0.6336680369297123"/>
    <s v="Mar-2025"/>
    <s v="Q1-2025"/>
  </r>
  <r>
    <s v="TXN-102920"/>
    <x v="556"/>
    <x v="2"/>
    <s v="E-008"/>
    <x v="2"/>
    <s v="Power Bank"/>
    <s v="Member"/>
    <n v="2"/>
    <n v="112.17"/>
    <n v="0.13300000000000001"/>
    <n v="76.47"/>
    <s v="No"/>
    <n v="194.5"/>
    <n v="41.56"/>
    <n v="0.21367609254498715"/>
    <s v="Nov-2025"/>
    <s v="Q4-2025"/>
  </r>
  <r>
    <s v="TXN-102921"/>
    <x v="123"/>
    <x v="3"/>
    <s v="W-010"/>
    <x v="0"/>
    <s v="Granola Pack"/>
    <s v="Non-Member"/>
    <n v="1"/>
    <n v="13.9"/>
    <n v="9.6000000000000002E-2"/>
    <n v="8.19"/>
    <s v="Unknown"/>
    <n v="12.57"/>
    <n v="4.38"/>
    <n v="0.34844868735083528"/>
    <s v="Jun-2025"/>
    <s v="Q2-2025"/>
  </r>
  <r>
    <s v="TXN-102922"/>
    <x v="283"/>
    <x v="0"/>
    <s v="N-010"/>
    <x v="2"/>
    <s v="Power Bank"/>
    <s v="Non-Member"/>
    <n v="3"/>
    <n v="172.56"/>
    <n v="7.0000000000000001E-3"/>
    <n v="134.38"/>
    <s v="No"/>
    <n v="514.05999999999995"/>
    <n v="110.92"/>
    <n v="0.21577247792086529"/>
    <s v="Jul-2025"/>
    <s v="Q3-2025"/>
  </r>
  <r>
    <s v="TXN-102923"/>
    <x v="585"/>
    <x v="3"/>
    <s v="W-013"/>
    <x v="2"/>
    <s v="Smart Watch"/>
    <s v="Non-Member"/>
    <n v="3"/>
    <n v="232.46"/>
    <n v="5.1999999999999998E-2"/>
    <n v="163.32"/>
    <s v="No"/>
    <n v="661.12"/>
    <n v="171.16"/>
    <n v="0.25889399806389157"/>
    <s v="Oct-2025"/>
    <s v="Q4-2025"/>
  </r>
  <r>
    <s v="TXN-102924"/>
    <x v="320"/>
    <x v="1"/>
    <s v="Unknown"/>
    <x v="4"/>
    <s v="Lipstick"/>
    <s v="Member"/>
    <n v="8"/>
    <n v="35.96"/>
    <n v="0.318"/>
    <n v="15.6"/>
    <s v="No"/>
    <n v="196.2"/>
    <n v="71.400000000000006"/>
    <n v="0.36391437308868507"/>
    <s v="Apr-2025"/>
    <s v="Q2-2025"/>
  </r>
  <r>
    <s v="TXN-102925"/>
    <x v="653"/>
    <x v="3"/>
    <s v="W-002"/>
    <x v="3"/>
    <s v="Ceramic Mug Set"/>
    <s v="Non-Member"/>
    <n v="4"/>
    <n v="11.7"/>
    <n v="2.4E-2"/>
    <n v="7.33"/>
    <s v="No"/>
    <n v="45.68"/>
    <n v="16.36"/>
    <n v="0.3581436077057793"/>
    <s v="Mar-2024"/>
    <s v="Q1-2024"/>
  </r>
  <r>
    <s v="TXN-102926"/>
    <x v="466"/>
    <x v="0"/>
    <s v="N-013"/>
    <x v="2"/>
    <s v="Laptop Stand"/>
    <s v="Non-Member"/>
    <n v="2"/>
    <n v="255.76"/>
    <n v="6.0999999999999999E-2"/>
    <n v="197.73"/>
    <s v="No"/>
    <n v="480.32"/>
    <n v="84.86"/>
    <n v="0.17667388407728182"/>
    <s v="Jun-2025"/>
    <s v="Q2-2025"/>
  </r>
  <r>
    <s v="TXN-102927"/>
    <x v="501"/>
    <x v="0"/>
    <s v="N-004"/>
    <x v="1"/>
    <s v="Women's Jeans"/>
    <s v="Non-Member"/>
    <n v="1"/>
    <n v="77.02"/>
    <n v="0.10299999999999999"/>
    <n v="39.590000000000003"/>
    <s v="No"/>
    <n v="69.09"/>
    <n v="29.5"/>
    <n v="0.42697930235924153"/>
    <s v="Feb-2025"/>
    <s v="Q1-2025"/>
  </r>
  <r>
    <s v="TXN-102928"/>
    <x v="596"/>
    <x v="3"/>
    <s v="W-004"/>
    <x v="3"/>
    <s v="Bath Towel Set"/>
    <s v="Member"/>
    <n v="1"/>
    <n v="62.15"/>
    <n v="7.6999999999999999E-2"/>
    <n v="25.1"/>
    <s v="No"/>
    <n v="57.36"/>
    <n v="32.26"/>
    <n v="0.56241283124128305"/>
    <s v="Jan-2025"/>
    <s v="Q1-2025"/>
  </r>
  <r>
    <s v="TXN-102929"/>
    <x v="442"/>
    <x v="1"/>
    <s v="S-004"/>
    <x v="1"/>
    <s v="Running Shoes"/>
    <s v="Member"/>
    <n v="7"/>
    <n v="62.2"/>
    <n v="0.27900000000000003"/>
    <n v="32.619999999999997"/>
    <s v="No"/>
    <n v="313.92"/>
    <n v="85.58"/>
    <n v="0.27261722731906218"/>
    <s v="Jan-2025"/>
    <s v="Q1-2025"/>
  </r>
  <r>
    <s v="TXN-102930"/>
    <x v="185"/>
    <x v="0"/>
    <s v="N-010"/>
    <x v="2"/>
    <s v="Bluetooth Speaker"/>
    <s v="Member"/>
    <n v="2"/>
    <n v="284.07"/>
    <n v="0.13900000000000001"/>
    <n v="199.52"/>
    <s v="No"/>
    <n v="489.17"/>
    <n v="90.13"/>
    <n v="0.18425087392930881"/>
    <s v="May-2025"/>
    <s v="Q2-2025"/>
  </r>
  <r>
    <s v="TXN-102931"/>
    <x v="247"/>
    <x v="3"/>
    <s v="W-001"/>
    <x v="2"/>
    <s v="Wireless Earbuds"/>
    <s v="Non-Member"/>
    <n v="5"/>
    <n v="133.87"/>
    <n v="8.7999999999999995E-2"/>
    <n v="94.02"/>
    <s v="No"/>
    <n v="610.45000000000005"/>
    <n v="140.35"/>
    <n v="0.22991235973462198"/>
    <s v="Aug-2024"/>
    <s v="Q3-2024"/>
  </r>
  <r>
    <s v="TXN-102932"/>
    <x v="358"/>
    <x v="0"/>
    <s v="N-015"/>
    <x v="1"/>
    <s v="Women's Jeans"/>
    <s v="Member"/>
    <n v="3"/>
    <n v="105.55"/>
    <n v="0.10299999999999999"/>
    <n v="45.9"/>
    <s v="No"/>
    <n v="284.04000000000002"/>
    <n v="146.34"/>
    <n v="0.51520912547528519"/>
    <s v="Jun-2025"/>
    <s v="Q2-2025"/>
  </r>
  <r>
    <s v="TXN-102933"/>
    <x v="456"/>
    <x v="0"/>
    <s v="N-012"/>
    <x v="0"/>
    <s v="Granola Pack"/>
    <s v="Member"/>
    <n v="14"/>
    <n v="3.16"/>
    <n v="0"/>
    <n v="2.1"/>
    <s v="No"/>
    <n v="44.24"/>
    <n v="14.84"/>
    <n v="0.3354430379746835"/>
    <s v="Dec-2025"/>
    <s v="Q4-2025"/>
  </r>
  <r>
    <s v="TXN-102934"/>
    <x v="94"/>
    <x v="0"/>
    <s v="N-012"/>
    <x v="0"/>
    <s v="Sparkling Water 12pk"/>
    <s v="Non-Member"/>
    <n v="1"/>
    <n v="21.46"/>
    <n v="0.15"/>
    <n v="12.68"/>
    <s v="No"/>
    <n v="18.239999999999998"/>
    <n v="5.56"/>
    <n v="0.30482456140350878"/>
    <s v="May-2025"/>
    <s v="Q2-2025"/>
  </r>
  <r>
    <s v="TXN-102935"/>
    <x v="114"/>
    <x v="1"/>
    <s v="S-005"/>
    <x v="1"/>
    <s v="Women's Jeans"/>
    <s v="Member"/>
    <n v="5"/>
    <n v="103.22"/>
    <n v="0.17299999999999999"/>
    <n v="51.25"/>
    <s v="No"/>
    <n v="426.81"/>
    <n v="170.56"/>
    <n v="0.39961575408261285"/>
    <s v="Sep-2025"/>
    <s v="Q3-2025"/>
  </r>
  <r>
    <s v="TXN-102936"/>
    <x v="160"/>
    <x v="3"/>
    <s v="W-012"/>
    <x v="3"/>
    <s v="Throw Pillow"/>
    <s v="Member"/>
    <n v="4"/>
    <n v="83.89"/>
    <n v="9.6000000000000002E-2"/>
    <n v="31.18"/>
    <s v="No"/>
    <n v="303.35000000000002"/>
    <n v="178.63"/>
    <n v="0.58885775506840277"/>
    <s v="Dec-2025"/>
    <s v="Q4-2025"/>
  </r>
  <r>
    <s v="TXN-102937"/>
    <x v="370"/>
    <x v="3"/>
    <s v="W-001"/>
    <x v="3"/>
    <s v="Storage Bin"/>
    <s v="Unknown"/>
    <n v="3"/>
    <n v="47.97"/>
    <n v="0"/>
    <n v="22.15"/>
    <s v="No"/>
    <n v="143.91"/>
    <n v="77.459999999999994"/>
    <n v="0.53825307483844065"/>
    <s v="Aug-2025"/>
    <s v="Q3-2025"/>
  </r>
  <r>
    <s v="TXN-102938"/>
    <x v="430"/>
    <x v="3"/>
    <s v="Unknown"/>
    <x v="2"/>
    <s v="Smart Watch"/>
    <s v="Member"/>
    <n v="5"/>
    <n v="46.49"/>
    <n v="9.8000000000000004E-2"/>
    <n v="33.68"/>
    <s v="No"/>
    <n v="209.67"/>
    <n v="41.27"/>
    <n v="0.19683311871035439"/>
    <s v="Jul-2025"/>
    <s v="Q3-2025"/>
  </r>
  <r>
    <s v="TXN-102939"/>
    <x v="71"/>
    <x v="1"/>
    <s v="S-003"/>
    <x v="1"/>
    <s v="Winter Jacket"/>
    <s v="Non-Member"/>
    <n v="1"/>
    <n v="102.4"/>
    <n v="0.23100000000000001"/>
    <n v="51.62"/>
    <s v="No"/>
    <n v="78.75"/>
    <n v="27.13"/>
    <n v="0.34450793650793649"/>
    <m/>
    <m/>
  </r>
  <r>
    <s v="TXN-102940"/>
    <x v="95"/>
    <x v="1"/>
    <s v="S-007"/>
    <x v="2"/>
    <s v="Power Bank"/>
    <s v="Member"/>
    <n v="3"/>
    <n v="252.82"/>
    <n v="0.19600000000000001"/>
    <n v="166.29"/>
    <s v="Yes"/>
    <n v="609.79999999999995"/>
    <n v="110.93"/>
    <n v="0.18191210232863236"/>
    <s v="Oct-2024"/>
    <s v="Q4-2024"/>
  </r>
  <r>
    <s v="TXN-102941"/>
    <x v="539"/>
    <x v="3"/>
    <s v="W-009"/>
    <x v="1"/>
    <s v="Running Shoes"/>
    <s v="Member"/>
    <n v="4"/>
    <n v="37.590000000000003"/>
    <n v="0.09"/>
    <n v="17.71"/>
    <s v="No"/>
    <n v="136.83000000000001"/>
    <n v="65.989999999999995"/>
    <n v="0.48227727837462536"/>
    <s v="Jul-2025"/>
    <s v="Q3-2025"/>
  </r>
  <r>
    <s v="TXN-102942"/>
    <x v="654"/>
    <x v="3"/>
    <s v="W-008"/>
    <x v="0"/>
    <s v="Snack Box"/>
    <s v="Non-Member"/>
    <n v="3"/>
    <n v="4.2300000000000004"/>
    <n v="5.8999999999999997E-2"/>
    <n v="2.92"/>
    <s v="No"/>
    <n v="11.94"/>
    <n v="3.18"/>
    <n v="0.26633165829145733"/>
    <s v="Jan-2024"/>
    <s v="Q1-2024"/>
  </r>
  <r>
    <s v="TXN-102943"/>
    <x v="289"/>
    <x v="0"/>
    <s v="Unknown"/>
    <x v="1"/>
    <s v="Women's Jeans"/>
    <s v="Member"/>
    <n v="2"/>
    <n v="99.27"/>
    <n v="6.9000000000000006E-2"/>
    <n v="33.56"/>
    <s v="No"/>
    <n v="184.84"/>
    <n v="117.72"/>
    <n v="0.63687513525210993"/>
    <s v="Dec-2024"/>
    <s v="Q4-2024"/>
  </r>
  <r>
    <s v="TXN-102944"/>
    <x v="403"/>
    <x v="2"/>
    <s v="E-004"/>
    <x v="1"/>
    <s v="Casual Dress"/>
    <s v="Member"/>
    <n v="3"/>
    <n v="76.260000000000005"/>
    <n v="8.5000000000000006E-2"/>
    <n v="30.62"/>
    <s v="No"/>
    <n v="209.33"/>
    <n v="117.47"/>
    <n v="0.56117135623178704"/>
    <s v="Jan-2025"/>
    <s v="Q1-2025"/>
  </r>
  <r>
    <s v="TXN-102945"/>
    <x v="494"/>
    <x v="2"/>
    <s v="E-001"/>
    <x v="2"/>
    <s v="Laptop Stand"/>
    <s v="Non-Member"/>
    <n v="2"/>
    <n v="116.72"/>
    <n v="9.7000000000000003E-2"/>
    <n v="89.84"/>
    <s v="No"/>
    <n v="210.8"/>
    <n v="31.12"/>
    <n v="0.14762808349146109"/>
    <s v="Nov-2024"/>
    <s v="Q4-2024"/>
  </r>
  <r>
    <s v="TXN-102946"/>
    <x v="406"/>
    <x v="0"/>
    <s v="N-013"/>
    <x v="3"/>
    <s v="Storage Bin"/>
    <s v="Non-Member"/>
    <n v="2"/>
    <n v="46.92"/>
    <n v="0.14099999999999999"/>
    <n v="17.760000000000002"/>
    <s v="No"/>
    <n v="80.61"/>
    <n v="45.09"/>
    <n v="0.55935988090807598"/>
    <s v="Oct-2024"/>
    <s v="Q4-2024"/>
  </r>
  <r>
    <s v="TXN-102947"/>
    <x v="112"/>
    <x v="3"/>
    <s v="W-003"/>
    <x v="2"/>
    <s v="Bluetooth Speaker"/>
    <s v="Non-Member"/>
    <n v="4"/>
    <n v="81.150000000000006"/>
    <n v="3.2000000000000001E-2"/>
    <n v="62.64"/>
    <s v="No"/>
    <n v="314.20999999999998"/>
    <n v="63.65"/>
    <n v="0.2025715285955253"/>
    <s v="Sep-2024"/>
    <s v="Q3-2024"/>
  </r>
  <r>
    <s v="TXN-102948"/>
    <x v="252"/>
    <x v="3"/>
    <s v="W-015"/>
    <x v="2"/>
    <s v="Laptop Stand"/>
    <s v="Member"/>
    <n v="4"/>
    <n v="161.29"/>
    <n v="0"/>
    <n v="109.33"/>
    <s v="No"/>
    <n v="645.16"/>
    <n v="207.84"/>
    <n v="0.32215264430528862"/>
    <s v="Mar-2025"/>
    <s v="Q1-2025"/>
  </r>
  <r>
    <s v="TXN-102949"/>
    <x v="59"/>
    <x v="2"/>
    <s v="E-006"/>
    <x v="4"/>
    <s v="Lipstick"/>
    <s v="Non-Member"/>
    <n v="6"/>
    <n v="46.66"/>
    <n v="1.7000000000000001E-2"/>
    <n v="19.54"/>
    <s v="No"/>
    <n v="275.2"/>
    <n v="157.96"/>
    <n v="0.57398255813953492"/>
    <s v="Jan-2025"/>
    <s v="Q1-2025"/>
  </r>
  <r>
    <s v="TXN-102950"/>
    <x v="347"/>
    <x v="0"/>
    <s v="N-010"/>
    <x v="2"/>
    <s v="Bluetooth Speaker"/>
    <s v="Member"/>
    <n v="1"/>
    <n v="155.34"/>
    <n v="6.0999999999999999E-2"/>
    <n v="101.12"/>
    <s v="No"/>
    <n v="145.86000000000001"/>
    <n v="44.74"/>
    <n v="0.30673248320307145"/>
    <s v="Feb-2025"/>
    <s v="Q1-2025"/>
  </r>
  <r>
    <s v="TXN-102951"/>
    <x v="300"/>
    <x v="1"/>
    <s v="S-007"/>
    <x v="2"/>
    <s v="Wireless Earbuds"/>
    <s v="Member"/>
    <n v="3"/>
    <n v="251.89"/>
    <n v="0.255"/>
    <n v="192.43"/>
    <s v="Yes"/>
    <n v="562.97"/>
    <n v="-14.32"/>
    <n v="-2.5436524148711299E-2"/>
    <s v="Jan-2025"/>
    <s v="Q1-2025"/>
  </r>
  <r>
    <s v="TXN-102952"/>
    <x v="594"/>
    <x v="1"/>
    <s v="S-003"/>
    <x v="1"/>
    <s v="Men's T-Shirt"/>
    <s v="Unknown"/>
    <n v="11"/>
    <n v="16.62"/>
    <n v="0.23599999999999999"/>
    <n v="7.5"/>
    <s v="No"/>
    <n v="139.66999999999999"/>
    <n v="57.17"/>
    <n v="0.40932197322259617"/>
    <s v="Nov-2024"/>
    <s v="Q4-2024"/>
  </r>
  <r>
    <s v="TXN-102953"/>
    <x v="232"/>
    <x v="2"/>
    <s v="E-013"/>
    <x v="2"/>
    <s v="Bluetooth Speaker"/>
    <s v="Non-Member"/>
    <n v="1"/>
    <n v="185.42"/>
    <n v="0.17100000000000001"/>
    <n v="129.01"/>
    <s v="No"/>
    <n v="153.71"/>
    <n v="24.7"/>
    <n v="0.16069221260815822"/>
    <s v="Sep-2025"/>
    <s v="Q3-2025"/>
  </r>
  <r>
    <s v="TXN-102954"/>
    <x v="42"/>
    <x v="3"/>
    <s v="W-015"/>
    <x v="2"/>
    <s v="Power Bank"/>
    <s v="Member"/>
    <n v="7"/>
    <n v="31.22"/>
    <n v="1.7999999999999999E-2"/>
    <n v="23.45"/>
    <s v="No"/>
    <n v="214.61"/>
    <n v="50.46"/>
    <n v="0.23512417874283584"/>
    <s v="Jan-2025"/>
    <s v="Q1-2025"/>
  </r>
  <r>
    <s v="TXN-102955"/>
    <x v="128"/>
    <x v="2"/>
    <s v="E-006"/>
    <x v="2"/>
    <s v="Wireless Earbuds"/>
    <s v="Unknown"/>
    <n v="10"/>
    <n v="154.34"/>
    <n v="3.3000000000000002E-2"/>
    <n v="102.15"/>
    <s v="No"/>
    <n v="1492.47"/>
    <n v="470.97"/>
    <n v="0.31556413194235061"/>
    <s v="Aug-2025"/>
    <s v="Q3-2025"/>
  </r>
  <r>
    <s v="TXN-102956"/>
    <x v="277"/>
    <x v="2"/>
    <s v="E-012"/>
    <x v="3"/>
    <s v="Ceramic Mug Set"/>
    <s v="Non-Member"/>
    <n v="3"/>
    <n v="31.63"/>
    <n v="0.13400000000000001"/>
    <n v="12.71"/>
    <s v="No"/>
    <n v="82.17"/>
    <n v="44.04"/>
    <n v="0.53596202993793352"/>
    <s v="Sep-2025"/>
    <s v="Q3-2025"/>
  </r>
  <r>
    <s v="TXN-102957"/>
    <x v="59"/>
    <x v="2"/>
    <s v="E-002"/>
    <x v="1"/>
    <s v="Women's Jeans"/>
    <s v="Member"/>
    <n v="3"/>
    <n v="26.11"/>
    <n v="6.3E-2"/>
    <n v="15.6"/>
    <s v="No"/>
    <n v="73.400000000000006"/>
    <n v="26.6"/>
    <n v="0.3623978201634877"/>
    <s v="Jan-2025"/>
    <s v="Q1-2025"/>
  </r>
  <r>
    <s v="TXN-102958"/>
    <x v="152"/>
    <x v="0"/>
    <s v="N-003"/>
    <x v="0"/>
    <s v="Sparkling Water 12pk"/>
    <s v="Non-Member"/>
    <n v="2"/>
    <n v="22.38"/>
    <n v="9.8000000000000004E-2"/>
    <n v="15.64"/>
    <s v="Yes"/>
    <n v="40.369999999999997"/>
    <n v="9.09"/>
    <n v="0.22516720336883825"/>
    <s v="Oct-2025"/>
    <s v="Q4-2025"/>
  </r>
  <r>
    <s v="TXN-102959"/>
    <x v="104"/>
    <x v="3"/>
    <s v="W-005"/>
    <x v="3"/>
    <s v="Bath Towel Set"/>
    <s v="Member"/>
    <n v="15"/>
    <n v="73.290000000000006"/>
    <n v="0.13200000000000001"/>
    <n v="35.64"/>
    <s v="No"/>
    <n v="954.24"/>
    <n v="419.64"/>
    <n v="0.43976358148893357"/>
    <s v="Jan-2025"/>
    <s v="Q1-2025"/>
  </r>
  <r>
    <s v="TXN-102960"/>
    <x v="230"/>
    <x v="3"/>
    <s v="W-003"/>
    <x v="2"/>
    <s v="Laptop Stand"/>
    <s v="Member"/>
    <n v="7"/>
    <n v="274.66000000000003"/>
    <n v="0"/>
    <n v="199.14"/>
    <s v="No"/>
    <n v="1922.62"/>
    <n v="528.64"/>
    <n v="0.27495813005170028"/>
    <s v="Dec-2024"/>
    <s v="Q4-2024"/>
  </r>
  <r>
    <s v="TXN-102961"/>
    <x v="237"/>
    <x v="3"/>
    <s v="W-005"/>
    <x v="2"/>
    <s v="Wireless Earbuds"/>
    <s v="Non-Member"/>
    <n v="4"/>
    <n v="145.54"/>
    <n v="0"/>
    <n v="108.95"/>
    <s v="No"/>
    <n v="582.16"/>
    <n v="146.36000000000001"/>
    <n v="0.2514085474783565"/>
    <s v="Aug-2025"/>
    <s v="Q3-2025"/>
  </r>
  <r>
    <s v="TXN-102962"/>
    <x v="320"/>
    <x v="0"/>
    <s v="N-010"/>
    <x v="2"/>
    <s v="Smart Watch"/>
    <s v="Member"/>
    <n v="1"/>
    <n v="195.42"/>
    <n v="6.7000000000000004E-2"/>
    <n v="143.65"/>
    <s v="No"/>
    <n v="182.33"/>
    <n v="38.68"/>
    <n v="0.21214281796742168"/>
    <s v="Apr-2025"/>
    <s v="Q2-2025"/>
  </r>
  <r>
    <s v="TXN-102963"/>
    <x v="267"/>
    <x v="2"/>
    <s v="E-001"/>
    <x v="2"/>
    <s v="Power Bank"/>
    <s v="Non-Member"/>
    <n v="3"/>
    <n v="227.67"/>
    <n v="0.112"/>
    <n v="174.08"/>
    <s v="No"/>
    <n v="606.51"/>
    <n v="84.27"/>
    <n v="0.13894247415541375"/>
    <s v="Apr-2025"/>
    <s v="Q2-2025"/>
  </r>
  <r>
    <s v="TXN-102964"/>
    <x v="521"/>
    <x v="1"/>
    <s v="S-007"/>
    <x v="3"/>
    <s v="Ceramic Mug Set"/>
    <s v="Non-Member"/>
    <n v="3"/>
    <n v="76.69"/>
    <n v="0.28799999999999998"/>
    <n v="35.880000000000003"/>
    <s v="No"/>
    <n v="163.81"/>
    <n v="56.17"/>
    <n v="0.34289725901959589"/>
    <s v="Jun-2025"/>
    <s v="Q2-2025"/>
  </r>
  <r>
    <s v="TXN-102965"/>
    <x v="157"/>
    <x v="2"/>
    <s v="E-009"/>
    <x v="1"/>
    <s v="Running Shoes"/>
    <s v="Member"/>
    <n v="3"/>
    <n v="43.39"/>
    <n v="2.9000000000000001E-2"/>
    <n v="23.5"/>
    <s v="No"/>
    <n v="126.4"/>
    <n v="55.9"/>
    <n v="0.44224683544303794"/>
    <s v="Apr-2025"/>
    <s v="Q2-2025"/>
  </r>
  <r>
    <s v="TXN-102966"/>
    <x v="193"/>
    <x v="1"/>
    <s v="S-002"/>
    <x v="2"/>
    <s v="Power Bank"/>
    <s v="Member"/>
    <n v="2"/>
    <n v="137.81"/>
    <n v="0.17399999999999999"/>
    <n v="95.25"/>
    <s v="No"/>
    <n v="227.66"/>
    <n v="37.159999999999997"/>
    <n v="0.16322586312922779"/>
    <s v="Apr-2025"/>
    <s v="Q2-2025"/>
  </r>
  <r>
    <s v="TXN-102967"/>
    <x v="605"/>
    <x v="0"/>
    <s v="N-003"/>
    <x v="2"/>
    <s v="Wireless Earbuds"/>
    <s v="Non-Member"/>
    <n v="6"/>
    <n v="79.81"/>
    <n v="0.06"/>
    <n v="60.58"/>
    <s v="No"/>
    <n v="450.13"/>
    <n v="86.65"/>
    <n v="0.19249994446048921"/>
    <s v="Apr-2025"/>
    <s v="Q2-2025"/>
  </r>
  <r>
    <s v="TXN-102968"/>
    <x v="390"/>
    <x v="1"/>
    <s v="S-014"/>
    <x v="2"/>
    <s v="Smart Watch"/>
    <s v="Member"/>
    <n v="3"/>
    <n v="25.41"/>
    <n v="0.22700000000000001"/>
    <n v="17.309999999999999"/>
    <s v="No"/>
    <n v="58.93"/>
    <n v="7"/>
    <n v="0.11878499915153572"/>
    <s v="May-2024"/>
    <s v="Q2-2024"/>
  </r>
  <r>
    <s v="TXN-102969"/>
    <x v="1"/>
    <x v="0"/>
    <s v="N-001"/>
    <x v="2"/>
    <s v="Power Bank"/>
    <s v="Non-Member"/>
    <n v="3"/>
    <n v="128.65"/>
    <n v="0.151"/>
    <n v="98.93"/>
    <s v="No"/>
    <n v="327.67"/>
    <n v="30.88"/>
    <n v="9.4241157261879316E-2"/>
    <s v="May-2025"/>
    <s v="Q2-2025"/>
  </r>
  <r>
    <s v="TXN-102970"/>
    <x v="637"/>
    <x v="3"/>
    <s v="W-008"/>
    <x v="1"/>
    <s v="Men's T-Shirt"/>
    <s v="Non-Member"/>
    <n v="2"/>
    <n v="15.35"/>
    <n v="0.14199999999999999"/>
    <n v="7.34"/>
    <s v="No"/>
    <n v="26.34"/>
    <n v="11.66"/>
    <n v="0.44267274107820803"/>
    <s v="Dec-2024"/>
    <s v="Q4-2024"/>
  </r>
  <r>
    <s v="TXN-102971"/>
    <x v="76"/>
    <x v="0"/>
    <s v="N-002"/>
    <x v="2"/>
    <s v="Laptop Stand"/>
    <s v="Non-Member"/>
    <n v="7"/>
    <n v="244.54"/>
    <n v="0"/>
    <n v="159.80000000000001"/>
    <s v="No"/>
    <n v="1711.78"/>
    <n v="593.17999999999995"/>
    <n v="0.34652817534963604"/>
    <s v="Jul-2025"/>
    <s v="Q3-2025"/>
  </r>
  <r>
    <s v="TXN-102972"/>
    <x v="556"/>
    <x v="0"/>
    <s v="N-007"/>
    <x v="3"/>
    <s v="Ceramic Mug Set"/>
    <s v="Non-Member"/>
    <n v="1"/>
    <n v="21.11"/>
    <n v="9.8000000000000004E-2"/>
    <n v="8.9499999999999993"/>
    <s v="No"/>
    <n v="19.04"/>
    <n v="10.09"/>
    <n v="0.52993697478991597"/>
    <s v="Nov-2025"/>
    <s v="Q4-2025"/>
  </r>
  <r>
    <s v="TXN-102973"/>
    <x v="638"/>
    <x v="3"/>
    <s v="W-012"/>
    <x v="0"/>
    <s v="Organic Coffee 12oz"/>
    <s v="Non-Member"/>
    <n v="4"/>
    <n v="11.54"/>
    <n v="8.5999999999999993E-2"/>
    <n v="7.28"/>
    <s v="No"/>
    <n v="42.19"/>
    <n v="13.07"/>
    <n v="0.30978904953780517"/>
    <s v="Apr-2024"/>
    <s v="Q2-2024"/>
  </r>
  <r>
    <s v="TXN-102974"/>
    <x v="549"/>
    <x v="2"/>
    <s v="E-009"/>
    <x v="4"/>
    <s v="Face Moisturizer"/>
    <s v="Member"/>
    <n v="2"/>
    <n v="57.03"/>
    <n v="0.17"/>
    <n v="24.52"/>
    <s v="Yes"/>
    <n v="94.67"/>
    <n v="45.63"/>
    <n v="0.48199007077215594"/>
    <s v="Aug-2025"/>
    <s v="Q3-2025"/>
  </r>
  <r>
    <s v="TXN-102975"/>
    <x v="377"/>
    <x v="3"/>
    <s v="W-005"/>
    <x v="1"/>
    <s v="Men's T-Shirt"/>
    <s v="Non-Member"/>
    <n v="6"/>
    <n v="20.32"/>
    <n v="0.129"/>
    <n v="10.94"/>
    <s v="No"/>
    <n v="106.19"/>
    <n v="40.549999999999997"/>
    <n v="0.38186269893586966"/>
    <s v="Aug-2025"/>
    <s v="Q3-2025"/>
  </r>
  <r>
    <s v="TXN-102976"/>
    <x v="286"/>
    <x v="2"/>
    <s v="E-011"/>
    <x v="2"/>
    <s v="Laptop Stand"/>
    <s v="Non-Member"/>
    <n v="4"/>
    <n v="57.65"/>
    <n v="1.4E-2"/>
    <n v="38.31"/>
    <s v="No"/>
    <n v="227.37"/>
    <n v="74.13"/>
    <n v="0.3260324581079298"/>
    <s v="Jul-2025"/>
    <s v="Q3-2025"/>
  </r>
  <r>
    <s v="TXN-102977"/>
    <x v="71"/>
    <x v="3"/>
    <s v="W-002"/>
    <x v="4"/>
    <s v="Perfume 50ml"/>
    <s v="Unknown"/>
    <n v="4"/>
    <n v="24.55"/>
    <n v="0.13300000000000001"/>
    <n v="9.8000000000000007"/>
    <s v="No"/>
    <n v="85.14"/>
    <n v="45.94"/>
    <n v="0.53958186516326045"/>
    <m/>
    <m/>
  </r>
  <r>
    <s v="TXN-102978"/>
    <x v="37"/>
    <x v="2"/>
    <s v="Unknown"/>
    <x v="2"/>
    <s v="Power Bank"/>
    <s v="Non-Member"/>
    <n v="4"/>
    <n v="63.92"/>
    <n v="0"/>
    <n v="47.05"/>
    <s v="No"/>
    <n v="255.68"/>
    <n v="67.48"/>
    <n v="0.26392365456821026"/>
    <s v="Oct-2025"/>
    <s v="Q4-2025"/>
  </r>
  <r>
    <s v="TXN-102979"/>
    <x v="392"/>
    <x v="1"/>
    <s v="S-001"/>
    <x v="2"/>
    <s v="Smart Watch"/>
    <s v="Member"/>
    <n v="6"/>
    <n v="246.35"/>
    <n v="0.26500000000000001"/>
    <n v="184.69"/>
    <s v="No"/>
    <n v="1086.4000000000001"/>
    <n v="-21.74"/>
    <n v="-2.0011045655375551E-2"/>
    <s v="Oct-2024"/>
    <s v="Q4-2024"/>
  </r>
  <r>
    <s v="TXN-102980"/>
    <x v="416"/>
    <x v="1"/>
    <s v="S-006"/>
    <x v="0"/>
    <s v="Olive Oil 500ml"/>
    <s v="Member"/>
    <n v="1"/>
    <n v="12.08"/>
    <n v="0.22500000000000001"/>
    <n v="6.7"/>
    <s v="No"/>
    <n v="9.36"/>
    <n v="2.66"/>
    <n v="0.28418803418803423"/>
    <s v="Jul-2025"/>
    <s v="Q3-2025"/>
  </r>
  <r>
    <s v="TXN-102981"/>
    <x v="22"/>
    <x v="2"/>
    <s v="E-005"/>
    <x v="3"/>
    <s v="LED Desk Lamp"/>
    <s v="Member"/>
    <n v="6"/>
    <n v="44.56"/>
    <n v="9.2999999999999999E-2"/>
    <n v="16.59"/>
    <s v="No"/>
    <n v="242.5"/>
    <n v="142.96"/>
    <n v="0.58952577319587629"/>
    <s v="Nov-2024"/>
    <s v="Q4-2024"/>
  </r>
  <r>
    <s v="TXN-102982"/>
    <x v="380"/>
    <x v="0"/>
    <s v="N-009"/>
    <x v="2"/>
    <s v="Bluetooth Speaker"/>
    <s v="Member"/>
    <n v="2"/>
    <n v="247.78"/>
    <n v="0.14099999999999999"/>
    <n v="187.31"/>
    <s v="No"/>
    <n v="425.69"/>
    <n v="51.07"/>
    <n v="0.11996993117057013"/>
    <s v="Jun-2024"/>
    <s v="Q2-2024"/>
  </r>
  <r>
    <s v="TXN-102983"/>
    <x v="525"/>
    <x v="0"/>
    <s v="N-012"/>
    <x v="3"/>
    <s v="Ceramic Mug Set"/>
    <s v="Non-Member"/>
    <n v="6"/>
    <n v="62.21"/>
    <n v="1.4999999999999999E-2"/>
    <n v="26.56"/>
    <s v="No"/>
    <n v="367.66"/>
    <n v="208.3"/>
    <n v="0.56655605722678559"/>
    <s v="Apr-2025"/>
    <s v="Q2-2025"/>
  </r>
  <r>
    <s v="TXN-102984"/>
    <x v="248"/>
    <x v="2"/>
    <s v="E-001"/>
    <x v="2"/>
    <s v="Laptop Stand"/>
    <s v="Member"/>
    <n v="1"/>
    <n v="170.99"/>
    <n v="5.8000000000000003E-2"/>
    <n v="123.99"/>
    <s v="No"/>
    <n v="161.07"/>
    <n v="37.08"/>
    <n v="0.23021046749860308"/>
    <s v="Dec-2025"/>
    <s v="Q4-2025"/>
  </r>
  <r>
    <s v="TXN-102985"/>
    <x v="557"/>
    <x v="2"/>
    <s v="E-012"/>
    <x v="1"/>
    <s v="Women's Jeans"/>
    <s v="Non-Member"/>
    <n v="6"/>
    <n v="97.92"/>
    <n v="5.5E-2"/>
    <n v="44.43"/>
    <s v="No"/>
    <n v="555.21"/>
    <n v="288.63"/>
    <n v="0.51985735127249144"/>
    <s v="Dec-2025"/>
    <s v="Q4-2025"/>
  </r>
  <r>
    <s v="TXN-102986"/>
    <x v="175"/>
    <x v="3"/>
    <s v="W-005"/>
    <x v="2"/>
    <s v="Wireless Earbuds"/>
    <s v="Member"/>
    <n v="1"/>
    <n v="119.72"/>
    <n v="8.0000000000000002E-3"/>
    <n v="85.98"/>
    <s v="No"/>
    <n v="118.76"/>
    <n v="32.78"/>
    <n v="0.27601886156955202"/>
    <s v="Oct-2025"/>
    <s v="Q4-2025"/>
  </r>
  <r>
    <s v="TXN-102987"/>
    <x v="71"/>
    <x v="0"/>
    <s v="N-003"/>
    <x v="0"/>
    <s v="Sparkling Water 12pk"/>
    <s v="Member"/>
    <n v="2"/>
    <n v="23.91"/>
    <n v="8.5999999999999993E-2"/>
    <n v="15.13"/>
    <s v="No"/>
    <n v="43.71"/>
    <n v="13.45"/>
    <n v="0.3077099061999542"/>
    <m/>
    <m/>
  </r>
  <r>
    <s v="TXN-102988"/>
    <x v="636"/>
    <x v="0"/>
    <s v="N-011"/>
    <x v="3"/>
    <s v="Throw Pillow"/>
    <s v="Non-Member"/>
    <n v="2"/>
    <n v="60.27"/>
    <n v="5.3999999999999999E-2"/>
    <n v="28.2"/>
    <s v="No"/>
    <n v="114.03"/>
    <n v="57.63"/>
    <n v="0.50539331754801364"/>
    <s v="Apr-2024"/>
    <s v="Q2-2024"/>
  </r>
  <r>
    <s v="TXN-102989"/>
    <x v="157"/>
    <x v="2"/>
    <s v="E-010"/>
    <x v="2"/>
    <s v="Laptop Stand"/>
    <s v="Member"/>
    <n v="4"/>
    <n v="56.47"/>
    <n v="0.121"/>
    <n v="36.97"/>
    <s v="No"/>
    <n v="198.55"/>
    <n v="50.67"/>
    <n v="0.25520020146058925"/>
    <s v="Apr-2025"/>
    <s v="Q2-2025"/>
  </r>
  <r>
    <s v="TXN-102990"/>
    <x v="43"/>
    <x v="1"/>
    <s v="S-004"/>
    <x v="2"/>
    <s v="Laptop Stand"/>
    <s v="Member"/>
    <n v="3"/>
    <n v="137.31"/>
    <n v="0.125"/>
    <n v="90.36"/>
    <s v="No"/>
    <n v="360.44"/>
    <n v="89.36"/>
    <n v="0.24791920985462212"/>
    <s v="Feb-2025"/>
    <s v="Q1-2025"/>
  </r>
  <r>
    <s v="TXN-102991"/>
    <x v="320"/>
    <x v="1"/>
    <s v="S-009"/>
    <x v="2"/>
    <s v="Bluetooth Speaker"/>
    <s v="Non-Member"/>
    <n v="4"/>
    <n v="33.15"/>
    <n v="0.31900000000000001"/>
    <n v="24.84"/>
    <s v="No"/>
    <n v="90.3"/>
    <n v="-9.06"/>
    <n v="-0.10033222591362127"/>
    <s v="Apr-2025"/>
    <s v="Q2-2025"/>
  </r>
  <r>
    <s v="TXN-102992"/>
    <x v="117"/>
    <x v="1"/>
    <s v="S-004"/>
    <x v="4"/>
    <s v="Shampoo 300ml"/>
    <s v="Non-Member"/>
    <n v="4"/>
    <n v="37.53"/>
    <n v="0.156"/>
    <n v="16.829999999999998"/>
    <s v="No"/>
    <n v="126.7"/>
    <n v="59.38"/>
    <n v="0.46866614048934491"/>
    <s v="Feb-2025"/>
    <s v="Q1-2025"/>
  </r>
  <r>
    <s v="TXN-102993"/>
    <x v="362"/>
    <x v="0"/>
    <s v="N-006"/>
    <x v="2"/>
    <s v="Bluetooth Speaker"/>
    <s v="Member"/>
    <n v="1"/>
    <n v="205.09"/>
    <n v="9.9000000000000005E-2"/>
    <n v="141.44999999999999"/>
    <s v="No"/>
    <n v="184.79"/>
    <n v="43.34"/>
    <n v="0.23453650089290548"/>
    <s v="Sep-2024"/>
    <s v="Q3-2024"/>
  </r>
  <r>
    <s v="TXN-102994"/>
    <x v="301"/>
    <x v="2"/>
    <s v="E-001"/>
    <x v="3"/>
    <s v="Bath Towel Set"/>
    <s v="Non-Member"/>
    <n v="6"/>
    <n v="44.82"/>
    <n v="0.05"/>
    <n v="17.87"/>
    <s v="No"/>
    <n v="255.47"/>
    <n v="148.25"/>
    <n v="0.58030297099463735"/>
    <s v="Sep-2025"/>
    <s v="Q3-2025"/>
  </r>
  <r>
    <s v="TXN-102995"/>
    <x v="71"/>
    <x v="2"/>
    <s v="E-005"/>
    <x v="1"/>
    <s v="Men's T-Shirt"/>
    <s v="Unknown"/>
    <n v="4"/>
    <n v="116.92"/>
    <n v="5.1999999999999998E-2"/>
    <n v="52.13"/>
    <s v="No"/>
    <n v="443.36"/>
    <n v="234.84"/>
    <n v="0.52968242511728614"/>
    <m/>
    <m/>
  </r>
  <r>
    <s v="TXN-102996"/>
    <x v="425"/>
    <x v="1"/>
    <s v="S-008"/>
    <x v="3"/>
    <s v="Ceramic Mug Set"/>
    <s v="Non-Member"/>
    <n v="6"/>
    <n v="78.17"/>
    <n v="0.23499999999999999"/>
    <n v="30.88"/>
    <s v="Yes"/>
    <n v="358.8"/>
    <n v="173.52"/>
    <n v="0.48361204013377929"/>
    <s v="Jan-2024"/>
    <s v="Q1-2024"/>
  </r>
  <r>
    <s v="TXN-102997"/>
    <x v="363"/>
    <x v="0"/>
    <s v="N-002"/>
    <x v="3"/>
    <s v="LED Desk Lamp"/>
    <s v="Non-Member"/>
    <n v="1"/>
    <n v="28.93"/>
    <n v="8.3000000000000004E-2"/>
    <n v="11.71"/>
    <s v="No"/>
    <n v="26.53"/>
    <n v="14.82"/>
    <n v="0.55861289106671697"/>
    <s v="Apr-2025"/>
    <s v="Q2-2025"/>
  </r>
  <r>
    <s v="TXN-102998"/>
    <x v="137"/>
    <x v="1"/>
    <s v="S-012"/>
    <x v="1"/>
    <s v="Women's Jeans"/>
    <s v="Non-Member"/>
    <n v="5"/>
    <n v="42.24"/>
    <n v="0.16200000000000001"/>
    <n v="19.11"/>
    <s v="No"/>
    <n v="176.99"/>
    <n v="81.44"/>
    <n v="0.46013899090344085"/>
    <s v="Oct-2025"/>
    <s v="Q4-2025"/>
  </r>
  <r>
    <s v="TXN-102999"/>
    <x v="269"/>
    <x v="0"/>
    <s v="N-008"/>
    <x v="4"/>
    <s v="Perfume 50ml"/>
    <s v="Non-Member"/>
    <n v="3"/>
    <n v="16.79"/>
    <n v="0.14499999999999999"/>
    <n v="7.4"/>
    <s v="No"/>
    <n v="43.07"/>
    <n v="20.87"/>
    <n v="0.48456001857441378"/>
    <s v="Aug-2025"/>
    <s v="Q3-2025"/>
  </r>
  <r>
    <s v="TXN-103000"/>
    <x v="584"/>
    <x v="1"/>
    <s v="S-014"/>
    <x v="3"/>
    <s v="Ceramic Mug Set"/>
    <s v="Non-Member"/>
    <n v="9"/>
    <n v="88.95"/>
    <n v="0.19500000000000001"/>
    <n v="37.93"/>
    <s v="No"/>
    <n v="644.44000000000005"/>
    <n v="303.07"/>
    <n v="0.47028427782260562"/>
    <s v="Nov-2024"/>
    <s v="Q4-2024"/>
  </r>
  <r>
    <s v="TXN-103001"/>
    <x v="469"/>
    <x v="3"/>
    <s v="W-015"/>
    <x v="1"/>
    <s v="Running Shoes"/>
    <s v="Member"/>
    <n v="4"/>
    <n v="115.03"/>
    <n v="4.9000000000000002E-2"/>
    <n v="60.78"/>
    <s v="No"/>
    <n v="437.57"/>
    <n v="194.45"/>
    <n v="0.44438604109056834"/>
    <s v="Jul-2025"/>
    <s v="Q3-2025"/>
  </r>
  <r>
    <s v="TXN-103002"/>
    <x v="265"/>
    <x v="0"/>
    <s v="N-015"/>
    <x v="3"/>
    <s v="Bath Towel Set"/>
    <s v="Member"/>
    <n v="1"/>
    <n v="80.709999999999994"/>
    <n v="0.107"/>
    <n v="33.200000000000003"/>
    <s v="No"/>
    <n v="72.069999999999993"/>
    <n v="38.869999999999997"/>
    <n v="0.53933675593173303"/>
    <s v="May-2025"/>
    <s v="Q2-2025"/>
  </r>
  <r>
    <s v="TXN-103003"/>
    <x v="395"/>
    <x v="2"/>
    <s v="E-013"/>
    <x v="3"/>
    <s v="Bath Towel Set"/>
    <s v="Member"/>
    <n v="3"/>
    <n v="47.37"/>
    <n v="0.06"/>
    <n v="17.149999999999999"/>
    <s v="No"/>
    <n v="133.58000000000001"/>
    <n v="82.13"/>
    <n v="0.61483755053151656"/>
    <s v="Jun-2025"/>
    <s v="Q2-2025"/>
  </r>
  <r>
    <s v="TXN-103004"/>
    <x v="461"/>
    <x v="0"/>
    <s v="N-011"/>
    <x v="1"/>
    <s v="Men's T-Shirt"/>
    <s v="Member"/>
    <n v="3"/>
    <n v="18.829999999999998"/>
    <n v="0.06"/>
    <n v="10.29"/>
    <s v="No"/>
    <n v="53.1"/>
    <n v="22.23"/>
    <n v="0.41864406779661018"/>
    <s v="Aug-2024"/>
    <s v="Q3-2024"/>
  </r>
  <r>
    <s v="TXN-103005"/>
    <x v="247"/>
    <x v="2"/>
    <s v="E-009"/>
    <x v="3"/>
    <s v="LED Desk Lamp"/>
    <s v="Member"/>
    <n v="5"/>
    <n v="87.88"/>
    <n v="0.113"/>
    <n v="32.409999999999997"/>
    <s v="No"/>
    <n v="389.75"/>
    <n v="227.7"/>
    <n v="0.58422065426555481"/>
    <s v="Aug-2024"/>
    <s v="Q3-2024"/>
  </r>
  <r>
    <s v="TXN-103006"/>
    <x v="402"/>
    <x v="2"/>
    <s v="E-013"/>
    <x v="2"/>
    <s v="Bluetooth Speaker"/>
    <s v="Member"/>
    <n v="8"/>
    <n v="140.30000000000001"/>
    <n v="2.4E-2"/>
    <n v="106.75"/>
    <s v="No"/>
    <n v="1095.46"/>
    <n v="241.46"/>
    <n v="0.22041881949135522"/>
    <s v="Nov-2025"/>
    <s v="Q4-2025"/>
  </r>
  <r>
    <s v="TXN-103007"/>
    <x v="375"/>
    <x v="1"/>
    <s v="S-002"/>
    <x v="2"/>
    <s v="Smart Watch"/>
    <s v="Non-Member"/>
    <n v="5"/>
    <n v="144.03"/>
    <n v="0.158"/>
    <n v="99.08"/>
    <s v="No"/>
    <n v="606.37"/>
    <n v="110.97"/>
    <n v="0.18300707488826953"/>
    <s v="Nov-2024"/>
    <s v="Q4-2024"/>
  </r>
  <r>
    <s v="TXN-103008"/>
    <x v="174"/>
    <x v="2"/>
    <s v="E-003"/>
    <x v="1"/>
    <s v="Casual Dress"/>
    <s v="Member"/>
    <n v="3"/>
    <n v="97.49"/>
    <n v="9.2999999999999999E-2"/>
    <n v="39.25"/>
    <s v="No"/>
    <n v="265.27"/>
    <n v="147.52000000000001"/>
    <n v="0.55611263995174731"/>
    <s v="Oct-2025"/>
    <s v="Q4-2025"/>
  </r>
  <r>
    <s v="TXN-103009"/>
    <x v="219"/>
    <x v="2"/>
    <s v="E-013"/>
    <x v="1"/>
    <s v="Men's T-Shirt"/>
    <s v="Non-Member"/>
    <n v="2"/>
    <n v="95.47"/>
    <n v="0"/>
    <n v="39.64"/>
    <s v="No"/>
    <n v="190.94"/>
    <n v="111.66"/>
    <n v="0.58479103383261755"/>
    <s v="Mar-2025"/>
    <s v="Q1-2025"/>
  </r>
  <r>
    <s v="TXN-103010"/>
    <x v="263"/>
    <x v="3"/>
    <s v="W-013"/>
    <x v="2"/>
    <s v="Power Bank"/>
    <s v="Non-Member"/>
    <n v="3"/>
    <n v="65.36"/>
    <n v="0.108"/>
    <n v="44.93"/>
    <s v="No"/>
    <n v="174.9"/>
    <n v="40.11"/>
    <n v="0.22933104631217838"/>
    <s v="Nov-2025"/>
    <s v="Q4-2025"/>
  </r>
  <r>
    <s v="TXN-103011"/>
    <x v="116"/>
    <x v="3"/>
    <s v="W-004"/>
    <x v="1"/>
    <s v="Winter Jacket"/>
    <s v="Member"/>
    <n v="2"/>
    <n v="86.1"/>
    <n v="0.17399999999999999"/>
    <n v="44.63"/>
    <s v="No"/>
    <n v="142.24"/>
    <n v="52.98"/>
    <n v="0.37246906636670413"/>
    <s v="Jul-2025"/>
    <s v="Q3-2025"/>
  </r>
  <r>
    <s v="TXN-103012"/>
    <x v="504"/>
    <x v="1"/>
    <s v="S-012"/>
    <x v="2"/>
    <s v="Power Bank"/>
    <s v="Member"/>
    <n v="1"/>
    <n v="101.24"/>
    <n v="0.29599999999999999"/>
    <n v="77.98"/>
    <s v="No"/>
    <n v="71.27"/>
    <n v="-6.71"/>
    <n v="-9.4149010803984856E-2"/>
    <s v="Oct-2025"/>
    <s v="Q4-2025"/>
  </r>
  <r>
    <s v="TXN-103013"/>
    <x v="230"/>
    <x v="3"/>
    <s v="W-007"/>
    <x v="1"/>
    <s v="Men's T-Shirt"/>
    <s v="Member"/>
    <n v="5"/>
    <n v="25.33"/>
    <n v="7.8E-2"/>
    <n v="10.51"/>
    <s v="No"/>
    <n v="116.77"/>
    <n v="64.22"/>
    <n v="0.54997002654791471"/>
    <s v="Dec-2024"/>
    <s v="Q4-2024"/>
  </r>
  <r>
    <s v="TXN-103014"/>
    <x v="640"/>
    <x v="0"/>
    <s v="N-003"/>
    <x v="4"/>
    <s v="Lipstick"/>
    <s v="Member"/>
    <n v="1"/>
    <n v="24.17"/>
    <n v="0.104"/>
    <n v="9.6300000000000008"/>
    <s v="No"/>
    <n v="21.66"/>
    <n v="12.03"/>
    <n v="0.55540166204986141"/>
    <s v="Oct-2024"/>
    <s v="Q4-2024"/>
  </r>
  <r>
    <s v="TXN-103015"/>
    <x v="566"/>
    <x v="1"/>
    <s v="S-004"/>
    <x v="4"/>
    <s v="Face Moisturizer"/>
    <s v="Non-Member"/>
    <n v="2"/>
    <n v="44.83"/>
    <n v="0.24399999999999999"/>
    <n v="13.79"/>
    <s v="No"/>
    <n v="67.78"/>
    <n v="40.200000000000003"/>
    <n v="0.59309530835054591"/>
    <s v="Sep-2025"/>
    <s v="Q3-2025"/>
  </r>
  <r>
    <s v="TXN-103016"/>
    <x v="422"/>
    <x v="3"/>
    <s v="W-001"/>
    <x v="4"/>
    <s v="Shampoo 300ml"/>
    <s v="Non-Member"/>
    <n v="2"/>
    <n v="13.22"/>
    <n v="8.5000000000000006E-2"/>
    <n v="5.41"/>
    <s v="No"/>
    <n v="24.19"/>
    <n v="13.37"/>
    <n v="0.55270773046713517"/>
    <s v="Dec-2024"/>
    <s v="Q4-2024"/>
  </r>
  <r>
    <s v="TXN-103017"/>
    <x v="257"/>
    <x v="3"/>
    <s v="W-001"/>
    <x v="4"/>
    <s v="Shampoo 300ml"/>
    <s v="Member"/>
    <n v="3"/>
    <n v="16.48"/>
    <n v="0.159"/>
    <n v="7.41"/>
    <s v="No"/>
    <n v="41.58"/>
    <n v="19.350000000000001"/>
    <n v="0.46536796536796543"/>
    <s v="Aug-2024"/>
    <s v="Q3-2024"/>
  </r>
  <r>
    <s v="TXN-103018"/>
    <x v="625"/>
    <x v="3"/>
    <s v="W-009"/>
    <x v="4"/>
    <s v="Perfume 50ml"/>
    <s v="Member"/>
    <n v="4"/>
    <n v="39.43"/>
    <n v="7.8E-2"/>
    <n v="17.489999999999998"/>
    <s v="No"/>
    <n v="145.41999999999999"/>
    <n v="75.459999999999994"/>
    <n v="0.51891074130105896"/>
    <s v="May-2025"/>
    <s v="Q2-2025"/>
  </r>
  <r>
    <s v="TXN-103019"/>
    <x v="212"/>
    <x v="2"/>
    <s v="E-001"/>
    <x v="4"/>
    <s v="Shampoo 300ml"/>
    <s v="Member"/>
    <n v="1"/>
    <n v="56.71"/>
    <n v="5.2999999999999999E-2"/>
    <n v="23.93"/>
    <s v="No"/>
    <n v="53.7"/>
    <n v="29.77"/>
    <n v="0.55437616387337052"/>
    <s v="Dec-2024"/>
    <s v="Q4-2024"/>
  </r>
  <r>
    <s v="TXN-103020"/>
    <x v="247"/>
    <x v="3"/>
    <s v="W-012"/>
    <x v="2"/>
    <s v="Laptop Stand"/>
    <s v="Member"/>
    <n v="3"/>
    <n v="234.53"/>
    <n v="9.7000000000000003E-2"/>
    <n v="171.96"/>
    <s v="No"/>
    <n v="635.34"/>
    <n v="119.46"/>
    <n v="0.18802530928321842"/>
    <s v="Aug-2024"/>
    <s v="Q3-2024"/>
  </r>
  <r>
    <s v="TXN-103021"/>
    <x v="328"/>
    <x v="0"/>
    <s v="N-015"/>
    <x v="0"/>
    <s v="Granola Pack"/>
    <s v="Non-Member"/>
    <n v="5"/>
    <n v="22.45"/>
    <n v="0"/>
    <n v="12.87"/>
    <s v="No"/>
    <n v="112.25"/>
    <n v="47.9"/>
    <n v="0.42672605790645879"/>
    <s v="Sep-2024"/>
    <s v="Q3-2024"/>
  </r>
  <r>
    <s v="TXN-103022"/>
    <x v="367"/>
    <x v="2"/>
    <s v="E-011"/>
    <x v="0"/>
    <s v="Organic Coffee 12oz"/>
    <s v="Non-Member"/>
    <n v="2"/>
    <n v="18.88"/>
    <n v="0.193"/>
    <n v="11.12"/>
    <s v="No"/>
    <n v="30.47"/>
    <n v="8.23"/>
    <n v="0.27010173941581889"/>
    <s v="Jun-2024"/>
    <s v="Q2-2024"/>
  </r>
  <r>
    <s v="TXN-103023"/>
    <x v="433"/>
    <x v="2"/>
    <s v="E-014"/>
    <x v="4"/>
    <s v="Sunscreen SPF50"/>
    <s v="Member"/>
    <n v="6"/>
    <n v="50.72"/>
    <n v="0.13100000000000001"/>
    <n v="17.72"/>
    <s v="No"/>
    <n v="264.45"/>
    <n v="158.13"/>
    <n v="0.59795802609188886"/>
    <s v="Oct-2025"/>
    <s v="Q4-2025"/>
  </r>
  <r>
    <s v="TXN-103024"/>
    <x v="220"/>
    <x v="0"/>
    <s v="N-011"/>
    <x v="2"/>
    <s v="Wireless Earbuds"/>
    <s v="Member"/>
    <n v="3"/>
    <n v="118.7"/>
    <n v="2.9000000000000001E-2"/>
    <n v="83.17"/>
    <s v="No"/>
    <n v="345.77"/>
    <n v="96.26"/>
    <n v="0.2783931515169043"/>
    <s v="Dec-2024"/>
    <s v="Q4-2024"/>
  </r>
  <r>
    <s v="TXN-103025"/>
    <x v="357"/>
    <x v="0"/>
    <s v="N-001"/>
    <x v="3"/>
    <s v="Ceramic Mug Set"/>
    <s v="Non-Member"/>
    <n v="4"/>
    <n v="54.65"/>
    <n v="0.14099999999999999"/>
    <n v="24.67"/>
    <s v="No"/>
    <n v="187.78"/>
    <n v="89.1"/>
    <n v="0.47449142613696876"/>
    <s v="Aug-2025"/>
    <s v="Q3-2025"/>
  </r>
  <r>
    <s v="TXN-103026"/>
    <x v="389"/>
    <x v="0"/>
    <s v="N-008"/>
    <x v="2"/>
    <s v="Laptop Stand"/>
    <s v="Member"/>
    <n v="1"/>
    <n v="189.65"/>
    <n v="0"/>
    <n v="124.87"/>
    <s v="No"/>
    <n v="189.65"/>
    <n v="64.78"/>
    <n v="0.34157658845241234"/>
    <s v="Sep-2025"/>
    <s v="Q3-2025"/>
  </r>
  <r>
    <s v="TXN-103027"/>
    <x v="539"/>
    <x v="0"/>
    <s v="N-007"/>
    <x v="2"/>
    <s v="Bluetooth Speaker"/>
    <s v="Non-Member"/>
    <n v="1"/>
    <n v="176.94"/>
    <n v="1.2E-2"/>
    <n v="128.6"/>
    <s v="No"/>
    <n v="174.82"/>
    <n v="46.22"/>
    <n v="0.26438622583228466"/>
    <s v="Jul-2025"/>
    <s v="Q3-2025"/>
  </r>
  <r>
    <s v="TXN-103028"/>
    <x v="520"/>
    <x v="3"/>
    <s v="W-014"/>
    <x v="2"/>
    <s v="Wireless Earbuds"/>
    <s v="Non-Member"/>
    <n v="9"/>
    <n v="211.13"/>
    <n v="1.4E-2"/>
    <n v="165.08"/>
    <s v="No"/>
    <n v="1873.57"/>
    <n v="387.85"/>
    <n v="0.20701121388579025"/>
    <s v="Aug-2024"/>
    <s v="Q3-2024"/>
  </r>
  <r>
    <s v="TXN-103029"/>
    <x v="649"/>
    <x v="3"/>
    <s v="W-005"/>
    <x v="3"/>
    <s v="Throw Pillow"/>
    <s v="Non-Member"/>
    <n v="2"/>
    <n v="52.84"/>
    <n v="5.8999999999999997E-2"/>
    <n v="22.34"/>
    <s v="No"/>
    <n v="99.44"/>
    <n v="54.76"/>
    <n v="0.55068382944489136"/>
    <s v="May-2024"/>
    <s v="Q2-2024"/>
  </r>
  <r>
    <s v="TXN-103030"/>
    <x v="568"/>
    <x v="0"/>
    <s v="N-008"/>
    <x v="4"/>
    <s v="Perfume 50ml"/>
    <s v="Member"/>
    <n v="6"/>
    <n v="52.89"/>
    <n v="0"/>
    <n v="23"/>
    <s v="No"/>
    <n v="317.33999999999997"/>
    <n v="179.34"/>
    <n v="0.56513518623558334"/>
    <s v="Jul-2024"/>
    <s v="Q3-2024"/>
  </r>
  <r>
    <s v="TXN-103031"/>
    <x v="649"/>
    <x v="2"/>
    <s v="E-009"/>
    <x v="2"/>
    <s v="Power Bank"/>
    <s v="Non-Member"/>
    <n v="5"/>
    <n v="125.74"/>
    <n v="0"/>
    <n v="88.37"/>
    <s v="No"/>
    <n v="628.70000000000005"/>
    <n v="186.85"/>
    <n v="0.29720057261014787"/>
    <s v="May-2024"/>
    <s v="Q2-2024"/>
  </r>
  <r>
    <s v="TXN-103032"/>
    <x v="72"/>
    <x v="0"/>
    <s v="N-001"/>
    <x v="2"/>
    <s v="Smart Watch"/>
    <s v="Non-Member"/>
    <n v="9"/>
    <n v="209.01"/>
    <n v="0.08"/>
    <n v="145.05000000000001"/>
    <s v="Unknown"/>
    <n v="1730.6"/>
    <n v="425.15"/>
    <n v="0.24566624292153011"/>
    <s v="Aug-2025"/>
    <s v="Q3-2025"/>
  </r>
  <r>
    <s v="TXN-103033"/>
    <x v="19"/>
    <x v="1"/>
    <s v="S-004"/>
    <x v="4"/>
    <s v="Shampoo 300ml"/>
    <s v="Member"/>
    <n v="1"/>
    <n v="16.440000000000001"/>
    <n v="0.28999999999999998"/>
    <n v="6.96"/>
    <s v="No"/>
    <n v="11.67"/>
    <n v="4.71"/>
    <n v="0.40359897172236503"/>
    <s v="Feb-2025"/>
    <s v="Q1-2025"/>
  </r>
  <r>
    <s v="TXN-103034"/>
    <x v="31"/>
    <x v="0"/>
    <s v="N-013"/>
    <x v="4"/>
    <s v="Perfume 50ml"/>
    <s v="Member"/>
    <n v="2"/>
    <n v="42.78"/>
    <n v="0.09"/>
    <n v="15.29"/>
    <s v="No"/>
    <n v="77.86"/>
    <n v="47.28"/>
    <n v="0.60724377087079373"/>
    <s v="Jan-2025"/>
    <s v="Q1-2025"/>
  </r>
  <r>
    <s v="TXN-103035"/>
    <x v="84"/>
    <x v="3"/>
    <s v="W-005"/>
    <x v="3"/>
    <s v="Bath Towel Set"/>
    <s v="Non-Member"/>
    <n v="1"/>
    <n v="11.59"/>
    <n v="6.3E-2"/>
    <n v="5.45"/>
    <s v="No"/>
    <n v="10.86"/>
    <n v="5.41"/>
    <n v="0.49815837937384905"/>
    <s v="May-2024"/>
    <s v="Q2-2024"/>
  </r>
  <r>
    <s v="TXN-103036"/>
    <x v="637"/>
    <x v="2"/>
    <s v="E-002"/>
    <x v="3"/>
    <s v="Throw Pillow"/>
    <s v="Member"/>
    <n v="1"/>
    <n v="77.98"/>
    <n v="5.5E-2"/>
    <n v="37.99"/>
    <s v="No"/>
    <n v="73.69"/>
    <n v="35.700000000000003"/>
    <n v="0.48446193513366814"/>
    <s v="Dec-2024"/>
    <s v="Q4-2024"/>
  </r>
  <r>
    <s v="TXN-103037"/>
    <x v="458"/>
    <x v="1"/>
    <s v="S-002"/>
    <x v="1"/>
    <s v="Men's T-Shirt"/>
    <s v="Member"/>
    <n v="1"/>
    <n v="108.94"/>
    <n v="0.16700000000000001"/>
    <n v="57.03"/>
    <s v="No"/>
    <n v="90.75"/>
    <n v="33.72"/>
    <n v="0.37157024793388427"/>
    <s v="Nov-2025"/>
    <s v="Q4-2025"/>
  </r>
  <r>
    <s v="TXN-103038"/>
    <x v="655"/>
    <x v="0"/>
    <s v="N-008"/>
    <x v="4"/>
    <s v="Shampoo 300ml"/>
    <s v="Non-Member"/>
    <n v="5"/>
    <n v="18.28"/>
    <n v="2E-3"/>
    <n v="5.61"/>
    <s v="Yes"/>
    <n v="91.22"/>
    <n v="63.17"/>
    <n v="0.69250164437623329"/>
    <s v="Apr-2024"/>
    <s v="Q2-2024"/>
  </r>
  <r>
    <s v="TXN-103039"/>
    <x v="55"/>
    <x v="2"/>
    <s v="E-015"/>
    <x v="0"/>
    <s v="Olive Oil 500ml"/>
    <s v="Non-Member"/>
    <n v="2"/>
    <n v="21.67"/>
    <n v="0"/>
    <n v="14.2"/>
    <s v="No"/>
    <n v="43.34"/>
    <n v="14.94"/>
    <n v="0.34471619750807564"/>
    <s v="Jan-2025"/>
    <s v="Q1-2025"/>
  </r>
  <r>
    <s v="TXN-103040"/>
    <x v="152"/>
    <x v="1"/>
    <s v="S-010"/>
    <x v="2"/>
    <s v="Power Bank"/>
    <s v="Member"/>
    <n v="1"/>
    <n v="260.2"/>
    <n v="8.1000000000000003E-2"/>
    <n v="188.78"/>
    <s v="No"/>
    <n v="239.12"/>
    <n v="50.34"/>
    <n v="0.2105219136835062"/>
    <s v="Oct-2025"/>
    <s v="Q4-2025"/>
  </r>
  <r>
    <s v="TXN-103041"/>
    <x v="403"/>
    <x v="0"/>
    <s v="N-005"/>
    <x v="4"/>
    <s v="Sunscreen SPF50"/>
    <s v="Non-Member"/>
    <n v="1"/>
    <n v="39.24"/>
    <n v="0.06"/>
    <n v="16.54"/>
    <s v="No"/>
    <n v="36.89"/>
    <n v="20.350000000000001"/>
    <n v="0.55164001084304692"/>
    <s v="Jan-2025"/>
    <s v="Q1-2025"/>
  </r>
  <r>
    <s v="TXN-103042"/>
    <x v="656"/>
    <x v="2"/>
    <s v="E-014"/>
    <x v="1"/>
    <s v="Women's Jeans"/>
    <s v="Member"/>
    <n v="1"/>
    <n v="25.6"/>
    <n v="0.123"/>
    <n v="13.74"/>
    <s v="No"/>
    <n v="22.45"/>
    <n v="8.7100000000000009"/>
    <n v="0.38797327394209358"/>
    <s v="Jul-2024"/>
    <s v="Q3-2024"/>
  </r>
  <r>
    <s v="TXN-103043"/>
    <x v="451"/>
    <x v="2"/>
    <s v="E-013"/>
    <x v="0"/>
    <s v="Sparkling Water 12pk"/>
    <s v="Member"/>
    <n v="2"/>
    <n v="24.76"/>
    <n v="5.8999999999999997E-2"/>
    <n v="16.21"/>
    <s v="No"/>
    <n v="46.6"/>
    <n v="14.18"/>
    <n v="0.3042918454935622"/>
    <s v="Oct-2025"/>
    <s v="Q4-2025"/>
  </r>
  <r>
    <s v="TXN-103044"/>
    <x v="351"/>
    <x v="1"/>
    <s v="S-004"/>
    <x v="0"/>
    <s v="Sparkling Water 12pk"/>
    <s v="Member"/>
    <n v="3"/>
    <n v="21.98"/>
    <n v="0.20699999999999999"/>
    <n v="12.86"/>
    <s v="No"/>
    <n v="52.29"/>
    <n v="13.71"/>
    <n v="0.26219162363740678"/>
    <s v="May-2025"/>
    <s v="Q2-2025"/>
  </r>
  <r>
    <s v="TXN-103045"/>
    <x v="40"/>
    <x v="0"/>
    <s v="N-001"/>
    <x v="1"/>
    <s v="Men's T-Shirt"/>
    <s v="Member"/>
    <n v="4"/>
    <n v="107.45"/>
    <n v="0.20100000000000001"/>
    <n v="47.43"/>
    <s v="No"/>
    <n v="343.41"/>
    <n v="153.69"/>
    <n v="0.44754084039486325"/>
    <s v="May-2025"/>
    <s v="Q2-2025"/>
  </r>
  <r>
    <s v="TXN-103046"/>
    <x v="280"/>
    <x v="2"/>
    <s v="E-013"/>
    <x v="4"/>
    <s v="Sunscreen SPF50"/>
    <s v="Non-Member"/>
    <n v="4"/>
    <n v="34.29"/>
    <n v="0"/>
    <n v="14.44"/>
    <s v="No"/>
    <n v="137.16"/>
    <n v="79.400000000000006"/>
    <n v="0.57888597258676"/>
    <s v="May-2025"/>
    <s v="Q2-2025"/>
  </r>
  <r>
    <s v="TXN-103047"/>
    <x v="528"/>
    <x v="0"/>
    <s v="N-006"/>
    <x v="3"/>
    <s v="Storage Bin"/>
    <s v="Non-Member"/>
    <n v="1"/>
    <n v="36.96"/>
    <n v="0.121"/>
    <n v="17.059999999999999"/>
    <s v="No"/>
    <n v="32.49"/>
    <n v="15.43"/>
    <n v="0.47491535857186823"/>
    <s v="Sep-2024"/>
    <s v="Q3-2024"/>
  </r>
  <r>
    <s v="TXN-103048"/>
    <x v="350"/>
    <x v="0"/>
    <s v="N-003"/>
    <x v="3"/>
    <s v="Throw Pillow"/>
    <s v="Member"/>
    <n v="1"/>
    <n v="82.47"/>
    <n v="8.3000000000000004E-2"/>
    <n v="40.090000000000003"/>
    <s v="No"/>
    <n v="75.62"/>
    <n v="35.53"/>
    <n v="0.46984924623115576"/>
    <s v="Apr-2025"/>
    <s v="Q2-2025"/>
  </r>
  <r>
    <s v="TXN-103049"/>
    <x v="139"/>
    <x v="0"/>
    <s v="N-003"/>
    <x v="2"/>
    <s v="Smart Watch"/>
    <s v="Member"/>
    <n v="8"/>
    <n v="235.4"/>
    <n v="0.16700000000000001"/>
    <n v="170.59"/>
    <s v="No"/>
    <n v="1568.71"/>
    <n v="203.99"/>
    <n v="0.13003678181435702"/>
    <s v="Jul-2025"/>
    <s v="Q3-2025"/>
  </r>
  <r>
    <s v="TXN-103050"/>
    <x v="427"/>
    <x v="2"/>
    <s v="E-005"/>
    <x v="2"/>
    <s v="Bluetooth Speaker"/>
    <s v="Member"/>
    <n v="7"/>
    <n v="234.67"/>
    <n v="4.7E-2"/>
    <n v="181.12"/>
    <s v="No"/>
    <n v="1565.48"/>
    <n v="297.64"/>
    <n v="0.19012698980504381"/>
    <s v="Apr-2025"/>
    <s v="Q2-2025"/>
  </r>
  <r>
    <s v="TXN-103051"/>
    <x v="416"/>
    <x v="1"/>
    <s v="S-012"/>
    <x v="1"/>
    <s v="Women's Jeans"/>
    <s v="Unknown"/>
    <n v="2"/>
    <n v="46.04"/>
    <n v="0.16700000000000001"/>
    <n v="20.440000000000001"/>
    <s v="No"/>
    <n v="76.7"/>
    <n v="35.82"/>
    <n v="0.46701434159061278"/>
    <s v="Jul-2025"/>
    <s v="Q3-2025"/>
  </r>
  <r>
    <s v="TXN-103052"/>
    <x v="316"/>
    <x v="2"/>
    <s v="E-013"/>
    <x v="1"/>
    <s v="Running Shoes"/>
    <s v="Member"/>
    <n v="3"/>
    <n v="64.2"/>
    <n v="9.2999999999999999E-2"/>
    <n v="26.03"/>
    <s v="No"/>
    <n v="174.69"/>
    <n v="96.6"/>
    <n v="0.55297956379872915"/>
    <s v="Aug-2024"/>
    <s v="Q3-2024"/>
  </r>
  <r>
    <s v="TXN-103053"/>
    <x v="160"/>
    <x v="0"/>
    <s v="N-001"/>
    <x v="1"/>
    <s v="Men's T-Shirt"/>
    <s v="Non-Member"/>
    <n v="3"/>
    <n v="63.7"/>
    <n v="3.3000000000000002E-2"/>
    <n v="30.57"/>
    <s v="No"/>
    <n v="184.79"/>
    <n v="93.08"/>
    <n v="0.50370691054710759"/>
    <s v="Dec-2025"/>
    <s v="Q4-2025"/>
  </r>
  <r>
    <s v="TXN-103054"/>
    <x v="103"/>
    <x v="3"/>
    <s v="W-009"/>
    <x v="4"/>
    <s v="Shampoo 300ml"/>
    <s v="Member"/>
    <n v="6"/>
    <n v="33.020000000000003"/>
    <n v="2.5999999999999999E-2"/>
    <n v="13.49"/>
    <s v="No"/>
    <n v="192.97"/>
    <n v="112.03"/>
    <n v="0.58055656319635174"/>
    <s v="Sep-2025"/>
    <s v="Q3-2025"/>
  </r>
  <r>
    <s v="TXN-103055"/>
    <x v="372"/>
    <x v="3"/>
    <s v="W-006"/>
    <x v="1"/>
    <s v="Women's Jeans"/>
    <s v="Member"/>
    <n v="4"/>
    <n v="96.51"/>
    <n v="4.1000000000000002E-2"/>
    <n v="51.47"/>
    <s v="No"/>
    <n v="370.21"/>
    <n v="164.33"/>
    <n v="0.44388320142621762"/>
    <s v="Nov-2025"/>
    <s v="Q4-2025"/>
  </r>
  <r>
    <s v="TXN-103056"/>
    <x v="484"/>
    <x v="0"/>
    <s v="N-014"/>
    <x v="1"/>
    <s v="Winter Jacket"/>
    <s v="Member"/>
    <n v="1"/>
    <n v="89.1"/>
    <n v="7.9000000000000001E-2"/>
    <n v="44.62"/>
    <s v="No"/>
    <n v="82.06"/>
    <n v="37.44"/>
    <n v="0.45625152327565194"/>
    <s v="Apr-2024"/>
    <s v="Q2-2024"/>
  </r>
  <r>
    <s v="TXN-103057"/>
    <x v="554"/>
    <x v="1"/>
    <s v="S-010"/>
    <x v="2"/>
    <s v="Smart Watch"/>
    <s v="Non-Member"/>
    <n v="5"/>
    <n v="133.47"/>
    <n v="0.35799999999999998"/>
    <n v="97.33"/>
    <s v="No"/>
    <n v="428.44"/>
    <n v="-58.21"/>
    <n v="-0.13586499859957055"/>
    <s v="Dec-2025"/>
    <s v="Q4-2025"/>
  </r>
  <r>
    <s v="TXN-103058"/>
    <x v="220"/>
    <x v="3"/>
    <s v="W-003"/>
    <x v="3"/>
    <s v="LED Desk Lamp"/>
    <s v="Member"/>
    <n v="3"/>
    <n v="45.9"/>
    <n v="0.129"/>
    <n v="19.02"/>
    <s v="No"/>
    <n v="119.94"/>
    <n v="62.88"/>
    <n v="0.52426213106553277"/>
    <s v="Dec-2024"/>
    <s v="Q4-2024"/>
  </r>
  <r>
    <s v="TXN-103059"/>
    <x v="191"/>
    <x v="3"/>
    <s v="W-011"/>
    <x v="4"/>
    <s v="Shampoo 300ml"/>
    <s v="Non-Member"/>
    <n v="9"/>
    <n v="15.48"/>
    <n v="0.16500000000000001"/>
    <n v="6.84"/>
    <s v="No"/>
    <n v="116.33"/>
    <n v="54.77"/>
    <n v="0.47081578268718305"/>
    <s v="Oct-2024"/>
    <s v="Q4-2024"/>
  </r>
  <r>
    <s v="TXN-103060"/>
    <x v="336"/>
    <x v="1"/>
    <s v="S-006"/>
    <x v="2"/>
    <s v="Power Bank"/>
    <s v="Member"/>
    <n v="12"/>
    <n v="135.24"/>
    <n v="0.27300000000000002"/>
    <n v="96.38"/>
    <s v="No"/>
    <n v="1179.83"/>
    <n v="23.27"/>
    <n v="1.9723180458201605E-2"/>
    <s v="Nov-2025"/>
    <s v="Q4-2025"/>
  </r>
  <r>
    <s v="TXN-103061"/>
    <x v="291"/>
    <x v="1"/>
    <s v="S-004"/>
    <x v="4"/>
    <s v="Sunscreen SPF50"/>
    <s v="Non-Member"/>
    <n v="3"/>
    <n v="45.55"/>
    <n v="0.21"/>
    <n v="19.38"/>
    <s v="No"/>
    <n v="107.95"/>
    <n v="49.81"/>
    <n v="0.4614173228346457"/>
    <s v="May-2025"/>
    <s v="Q2-2025"/>
  </r>
  <r>
    <s v="TXN-103062"/>
    <x v="157"/>
    <x v="3"/>
    <s v="W-015"/>
    <x v="0"/>
    <s v="Organic Coffee 12oz"/>
    <s v="Non-Member"/>
    <n v="1"/>
    <n v="20.54"/>
    <n v="0"/>
    <n v="12.89"/>
    <s v="Yes"/>
    <n v="20.54"/>
    <n v="7.65"/>
    <n v="0.37244401168451807"/>
    <s v="Apr-2025"/>
    <s v="Q2-2025"/>
  </r>
  <r>
    <s v="TXN-103063"/>
    <x v="449"/>
    <x v="3"/>
    <s v="W-010"/>
    <x v="0"/>
    <s v="Snack Box"/>
    <s v="Member"/>
    <n v="1"/>
    <n v="4.2699999999999996"/>
    <n v="4.8000000000000001E-2"/>
    <n v="2.56"/>
    <s v="Yes"/>
    <n v="4.07"/>
    <n v="1.51"/>
    <n v="0.37100737100737097"/>
    <s v="Mar-2024"/>
    <s v="Q1-2024"/>
  </r>
  <r>
    <s v="TXN-103064"/>
    <x v="133"/>
    <x v="1"/>
    <s v="S-005"/>
    <x v="2"/>
    <s v="Bluetooth Speaker"/>
    <s v="Non-Member"/>
    <n v="4"/>
    <n v="214.01"/>
    <n v="0.184"/>
    <n v="169.4"/>
    <s v="No"/>
    <n v="698.53"/>
    <n v="20.93"/>
    <n v="2.9962922136486624E-2"/>
    <s v="Jun-2025"/>
    <s v="Q2-2025"/>
  </r>
  <r>
    <s v="TXN-103065"/>
    <x v="536"/>
    <x v="1"/>
    <s v="S-008"/>
    <x v="2"/>
    <s v="Laptop Stand"/>
    <s v="Member"/>
    <n v="4"/>
    <n v="229.11"/>
    <n v="0.23100000000000001"/>
    <n v="181.81"/>
    <s v="Yes"/>
    <n v="704.74"/>
    <n v="-22.5"/>
    <n v="-3.1926667991032151E-2"/>
    <s v="Apr-2025"/>
    <s v="Q2-2025"/>
  </r>
  <r>
    <s v="TXN-103066"/>
    <x v="657"/>
    <x v="3"/>
    <s v="W-007"/>
    <x v="4"/>
    <s v="Face Moisturizer"/>
    <s v="Non-Member"/>
    <n v="1"/>
    <n v="24.34"/>
    <n v="6.0999999999999999E-2"/>
    <n v="9.7899999999999991"/>
    <s v="No"/>
    <n v="22.86"/>
    <n v="13.07"/>
    <n v="0.57174103237095364"/>
    <s v="Jun-2024"/>
    <s v="Q2-2024"/>
  </r>
  <r>
    <s v="TXN-103067"/>
    <x v="371"/>
    <x v="3"/>
    <s v="W-008"/>
    <x v="2"/>
    <s v="Laptop Stand"/>
    <s v="Member"/>
    <n v="5"/>
    <n v="162.55000000000001"/>
    <n v="4.1000000000000002E-2"/>
    <n v="127.16"/>
    <s v="No"/>
    <n v="779.43"/>
    <n v="143.63"/>
    <n v="0.18427568864426569"/>
    <s v="Sep-2024"/>
    <s v="Q3-2024"/>
  </r>
  <r>
    <s v="TXN-103068"/>
    <x v="658"/>
    <x v="2"/>
    <s v="E-006"/>
    <x v="1"/>
    <s v="Running Shoes"/>
    <s v="Non-Member"/>
    <n v="1"/>
    <n v="104.31"/>
    <n v="4.2999999999999997E-2"/>
    <n v="50.9"/>
    <s v="Yes"/>
    <n v="99.82"/>
    <n v="48.92"/>
    <n v="0.49008214786615911"/>
    <s v="Mar-2024"/>
    <s v="Q1-2024"/>
  </r>
  <r>
    <s v="TXN-103069"/>
    <x v="102"/>
    <x v="1"/>
    <s v="S-014"/>
    <x v="0"/>
    <s v="Olive Oil 500ml"/>
    <s v="Member"/>
    <n v="2"/>
    <n v="6.24"/>
    <n v="0.20899999999999999"/>
    <n v="3.6"/>
    <s v="No"/>
    <n v="9.8699999999999992"/>
    <n v="2.67"/>
    <n v="0.27051671732522797"/>
    <s v="Mar-2025"/>
    <s v="Q1-2025"/>
  </r>
  <r>
    <s v="TXN-103070"/>
    <x v="308"/>
    <x v="3"/>
    <s v="W-012"/>
    <x v="4"/>
    <s v="Sunscreen SPF50"/>
    <s v="Non-Member"/>
    <n v="1"/>
    <n v="45.89"/>
    <n v="0.10299999999999999"/>
    <n v="15.01"/>
    <s v="No"/>
    <n v="41.16"/>
    <n v="26.15"/>
    <n v="0.63532555879494657"/>
    <s v="Mar-2025"/>
    <s v="Q1-2025"/>
  </r>
  <r>
    <s v="TXN-103071"/>
    <x v="504"/>
    <x v="1"/>
    <s v="S-011"/>
    <x v="2"/>
    <s v="Bluetooth Speaker"/>
    <s v="Member"/>
    <n v="6"/>
    <n v="54.26"/>
    <n v="0.183"/>
    <n v="35.880000000000003"/>
    <s v="No"/>
    <n v="265.98"/>
    <n v="50.7"/>
    <n v="0.1906158357771261"/>
    <s v="Oct-2025"/>
    <s v="Q4-2025"/>
  </r>
  <r>
    <s v="TXN-103072"/>
    <x v="77"/>
    <x v="2"/>
    <s v="E-011"/>
    <x v="4"/>
    <s v="Sunscreen SPF50"/>
    <s v="Member"/>
    <n v="1"/>
    <n v="39.549999999999997"/>
    <n v="0.04"/>
    <n v="17.61"/>
    <s v="No"/>
    <n v="37.97"/>
    <n v="20.36"/>
    <n v="0.53621279957861467"/>
    <s v="Sep-2025"/>
    <s v="Q3-2025"/>
  </r>
  <r>
    <s v="TXN-103073"/>
    <x v="296"/>
    <x v="1"/>
    <s v="S-001"/>
    <x v="0"/>
    <s v="Snack Box"/>
    <s v="Member"/>
    <n v="4"/>
    <n v="16.57"/>
    <n v="0.23400000000000001"/>
    <n v="10.46"/>
    <s v="No"/>
    <n v="50.77"/>
    <n v="8.93"/>
    <n v="0.17589127437463067"/>
    <s v="Oct-2025"/>
    <s v="Q4-2025"/>
  </r>
  <r>
    <s v="TXN-103074"/>
    <x v="402"/>
    <x v="2"/>
    <s v="E-014"/>
    <x v="3"/>
    <s v="Storage Bin"/>
    <s v="Member"/>
    <n v="5"/>
    <n v="12.59"/>
    <n v="0.127"/>
    <n v="4.74"/>
    <s v="No"/>
    <n v="54.96"/>
    <n v="31.26"/>
    <n v="0.56877729257641918"/>
    <s v="Nov-2025"/>
    <s v="Q4-2025"/>
  </r>
  <r>
    <s v="TXN-103075"/>
    <x v="327"/>
    <x v="3"/>
    <s v="W-010"/>
    <x v="2"/>
    <s v="Power Bank"/>
    <s v="Member"/>
    <n v="1"/>
    <n v="260.52999999999997"/>
    <n v="0.151"/>
    <n v="176.35"/>
    <s v="No"/>
    <n v="221.19"/>
    <n v="44.84"/>
    <n v="0.20272164202721643"/>
    <s v="Sep-2025"/>
    <s v="Q3-2025"/>
  </r>
  <r>
    <s v="TXN-103076"/>
    <x v="499"/>
    <x v="1"/>
    <s v="S-012"/>
    <x v="1"/>
    <s v="Casual Dress"/>
    <s v="Non-Member"/>
    <n v="3"/>
    <n v="98.44"/>
    <n v="0.19"/>
    <n v="39.58"/>
    <s v="No"/>
    <n v="239.21"/>
    <n v="120.47"/>
    <n v="0.5036160695623092"/>
    <s v="Oct-2025"/>
    <s v="Q4-2025"/>
  </r>
  <r>
    <s v="TXN-103077"/>
    <x v="442"/>
    <x v="2"/>
    <s v="E-003"/>
    <x v="0"/>
    <s v="Olive Oil 500ml"/>
    <s v="Member"/>
    <n v="2"/>
    <n v="13.9"/>
    <n v="8.9999999999999993E-3"/>
    <n v="7.81"/>
    <s v="No"/>
    <n v="27.55"/>
    <n v="11.93"/>
    <n v="0.43303085299455535"/>
    <s v="Jan-2025"/>
    <s v="Q1-2025"/>
  </r>
  <r>
    <s v="TXN-103078"/>
    <x v="485"/>
    <x v="0"/>
    <s v="N-014"/>
    <x v="2"/>
    <s v="Laptop Stand"/>
    <s v="Non-Member"/>
    <n v="2"/>
    <n v="267.97000000000003"/>
    <n v="0.159"/>
    <n v="119.58"/>
    <s v="No"/>
    <n v="450.73"/>
    <n v="211.57"/>
    <n v="0.4693940940252479"/>
    <s v="Sep-2025"/>
    <s v="Q3-2025"/>
  </r>
  <r>
    <s v="TXN-103079"/>
    <x v="21"/>
    <x v="0"/>
    <s v="N-007"/>
    <x v="4"/>
    <s v="Sunscreen SPF50"/>
    <s v="Member"/>
    <n v="6"/>
    <n v="54.13"/>
    <n v="4.2000000000000003E-2"/>
    <n v="16.559999999999999"/>
    <s v="No"/>
    <n v="311.14"/>
    <n v="211.78"/>
    <n v="0.68065822459343062"/>
    <s v="Jan-2025"/>
    <s v="Q1-2025"/>
  </r>
  <r>
    <s v="TXN-103080"/>
    <x v="248"/>
    <x v="0"/>
    <s v="N-001"/>
    <x v="2"/>
    <s v="Wireless Earbuds"/>
    <s v="Unknown"/>
    <n v="7"/>
    <n v="138.65"/>
    <n v="1.7000000000000001E-2"/>
    <n v="99.67"/>
    <s v="No"/>
    <n v="954.05"/>
    <n v="256.36"/>
    <n v="0.26870709082333216"/>
    <s v="Dec-2025"/>
    <s v="Q4-2025"/>
  </r>
  <r>
    <s v="TXN-103081"/>
    <x v="398"/>
    <x v="2"/>
    <s v="E-007"/>
    <x v="3"/>
    <s v="Throw Pillow"/>
    <s v="Non-Member"/>
    <n v="3"/>
    <n v="79.040000000000006"/>
    <n v="3.2000000000000001E-2"/>
    <n v="32.89"/>
    <s v="No"/>
    <n v="229.53"/>
    <n v="130.86000000000001"/>
    <n v="0.5701215527382042"/>
    <s v="Aug-2024"/>
    <s v="Q3-2024"/>
  </r>
  <r>
    <s v="TXN-103082"/>
    <x v="560"/>
    <x v="3"/>
    <s v="W-007"/>
    <x v="4"/>
    <s v="Perfume 50ml"/>
    <s v="Non-Member"/>
    <n v="3"/>
    <n v="8.2799999999999994"/>
    <n v="0.152"/>
    <n v="2.76"/>
    <s v="No"/>
    <n v="21.06"/>
    <n v="12.78"/>
    <n v="0.60683760683760679"/>
    <s v="Mar-2025"/>
    <s v="Q1-2025"/>
  </r>
  <r>
    <s v="TXN-103083"/>
    <x v="317"/>
    <x v="3"/>
    <s v="W-013"/>
    <x v="4"/>
    <s v="Lipstick"/>
    <s v="Non-Member"/>
    <n v="1"/>
    <n v="11.17"/>
    <n v="7.9000000000000001E-2"/>
    <n v="4.83"/>
    <s v="No"/>
    <n v="10.29"/>
    <n v="5.46"/>
    <n v="0.53061224489795922"/>
    <s v="Jan-2025"/>
    <s v="Q1-2025"/>
  </r>
  <r>
    <s v="TXN-103084"/>
    <x v="347"/>
    <x v="2"/>
    <s v="E-002"/>
    <x v="0"/>
    <s v="Snack Box"/>
    <s v="Member"/>
    <n v="1"/>
    <n v="19.239999999999998"/>
    <n v="0.09"/>
    <n v="8.7799999999999994"/>
    <s v="No"/>
    <n v="17.510000000000002"/>
    <n v="8.73"/>
    <n v="0.49857224443175324"/>
    <s v="Feb-2025"/>
    <s v="Q1-2025"/>
  </r>
  <r>
    <s v="TXN-103085"/>
    <x v="504"/>
    <x v="1"/>
    <s v="S-013"/>
    <x v="3"/>
    <s v="Storage Bin"/>
    <s v="Non-Member"/>
    <n v="17"/>
    <n v="78.89"/>
    <n v="0.252"/>
    <n v="29.51"/>
    <s v="No"/>
    <n v="1003.17"/>
    <n v="501.5"/>
    <n v="0.49991526859854263"/>
    <s v="Oct-2025"/>
    <s v="Q4-2025"/>
  </r>
  <r>
    <s v="TXN-103086"/>
    <x v="548"/>
    <x v="3"/>
    <s v="W-004"/>
    <x v="1"/>
    <s v="Men's T-Shirt"/>
    <s v="Non-Member"/>
    <n v="2"/>
    <n v="46.34"/>
    <n v="7.0999999999999994E-2"/>
    <n v="23.9"/>
    <s v="No"/>
    <n v="86.1"/>
    <n v="38.299999999999997"/>
    <n v="0.4448315911730546"/>
    <s v="Apr-2024"/>
    <s v="Q2-2024"/>
  </r>
  <r>
    <s v="TXN-103087"/>
    <x v="149"/>
    <x v="0"/>
    <s v="N-003"/>
    <x v="4"/>
    <s v="Sunscreen SPF50"/>
    <s v="Non-Member"/>
    <n v="1"/>
    <n v="31.53"/>
    <n v="0.09"/>
    <n v="12.51"/>
    <s v="No"/>
    <n v="28.69"/>
    <n v="16.18"/>
    <n v="0.5639595677936563"/>
    <s v="Jun-2025"/>
    <s v="Q2-2025"/>
  </r>
  <r>
    <s v="TXN-103088"/>
    <x v="241"/>
    <x v="3"/>
    <s v="W-014"/>
    <x v="2"/>
    <s v="Smart Watch"/>
    <s v="Non-Member"/>
    <n v="1"/>
    <n v="81.489999999999995"/>
    <n v="0.111"/>
    <n v="58.95"/>
    <s v="No"/>
    <n v="72.44"/>
    <n v="13.49"/>
    <n v="0.18622308117062397"/>
    <s v="Dec-2025"/>
    <s v="Q4-2025"/>
  </r>
  <r>
    <s v="TXN-103089"/>
    <x v="89"/>
    <x v="2"/>
    <s v="E-001"/>
    <x v="1"/>
    <s v="Men's T-Shirt"/>
    <s v="Member"/>
    <n v="6"/>
    <n v="72.34"/>
    <n v="0.151"/>
    <n v="32.21"/>
    <s v="No"/>
    <n v="368.5"/>
    <n v="175.24"/>
    <n v="0.47554952510176396"/>
    <s v="Dec-2025"/>
    <s v="Q4-2025"/>
  </r>
  <r>
    <s v="TXN-103090"/>
    <x v="155"/>
    <x v="3"/>
    <s v="W-006"/>
    <x v="0"/>
    <s v="Organic Coffee 12oz"/>
    <s v="Non-Member"/>
    <n v="2"/>
    <n v="6.73"/>
    <n v="7.3999999999999996E-2"/>
    <n v="4.25"/>
    <s v="No"/>
    <n v="12.46"/>
    <n v="3.96"/>
    <n v="0.3178170144462279"/>
    <s v="Aug-2024"/>
    <s v="Q3-2024"/>
  </r>
  <r>
    <s v="TXN-103091"/>
    <x v="379"/>
    <x v="0"/>
    <s v="N-010"/>
    <x v="4"/>
    <s v="Shampoo 300ml"/>
    <s v="Non-Member"/>
    <n v="16"/>
    <n v="16.63"/>
    <n v="5.5E-2"/>
    <n v="6.91"/>
    <s v="No"/>
    <n v="251.45"/>
    <n v="140.88999999999999"/>
    <n v="0.56031020083515604"/>
    <s v="Nov-2024"/>
    <s v="Q4-2024"/>
  </r>
  <r>
    <s v="TXN-103092"/>
    <x v="361"/>
    <x v="2"/>
    <s v="E-015"/>
    <x v="4"/>
    <s v="Perfume 50ml"/>
    <s v="Non-Member"/>
    <n v="5"/>
    <n v="9.69"/>
    <n v="0.10100000000000001"/>
    <n v="3.28"/>
    <s v="No"/>
    <n v="43.56"/>
    <n v="27.16"/>
    <n v="0.62350780532598715"/>
    <s v="May-2024"/>
    <s v="Q2-2024"/>
  </r>
  <r>
    <s v="TXN-103093"/>
    <x v="114"/>
    <x v="0"/>
    <s v="N-010"/>
    <x v="2"/>
    <s v="Wireless Earbuds"/>
    <s v="Member"/>
    <n v="4"/>
    <n v="120.84"/>
    <n v="0.155"/>
    <n v="82.03"/>
    <s v="No"/>
    <n v="408.44"/>
    <n v="80.319999999999993"/>
    <n v="0.19665067084516696"/>
    <s v="Sep-2025"/>
    <s v="Q3-2025"/>
  </r>
  <r>
    <s v="TXN-103094"/>
    <x v="155"/>
    <x v="0"/>
    <s v="N-003"/>
    <x v="1"/>
    <s v="Men's T-Shirt"/>
    <s v="Non-Member"/>
    <n v="2"/>
    <n v="19.28"/>
    <n v="0"/>
    <n v="10.050000000000001"/>
    <s v="No"/>
    <n v="38.56"/>
    <n v="18.46"/>
    <n v="0.47873443983402492"/>
    <s v="Aug-2024"/>
    <s v="Q3-2024"/>
  </r>
  <r>
    <s v="TXN-103095"/>
    <x v="583"/>
    <x v="2"/>
    <s v="E-006"/>
    <x v="4"/>
    <s v="Face Moisturizer"/>
    <s v="Member"/>
    <n v="4"/>
    <n v="13.9"/>
    <n v="4.1000000000000002E-2"/>
    <n v="6.01"/>
    <s v="No"/>
    <n v="53.32"/>
    <n v="29.28"/>
    <n v="0.54913728432108033"/>
    <s v="Aug-2025"/>
    <s v="Q3-2025"/>
  </r>
  <r>
    <s v="TXN-103096"/>
    <x v="659"/>
    <x v="2"/>
    <s v="E-005"/>
    <x v="1"/>
    <s v="Men's T-Shirt"/>
    <s v="Non-Member"/>
    <n v="4"/>
    <n v="57.51"/>
    <n v="0.114"/>
    <n v="27.35"/>
    <s v="No"/>
    <n v="203.82"/>
    <n v="94.42"/>
    <n v="0.46325188892159752"/>
    <s v="Nov-2025"/>
    <s v="Q4-2025"/>
  </r>
  <r>
    <s v="TXN-103097"/>
    <x v="161"/>
    <x v="2"/>
    <s v="E-012"/>
    <x v="0"/>
    <s v="Sparkling Water 12pk"/>
    <s v="Member"/>
    <n v="8"/>
    <n v="7.26"/>
    <n v="0"/>
    <n v="4.84"/>
    <s v="No"/>
    <n v="58.08"/>
    <n v="19.36"/>
    <n v="0.33333333333333331"/>
    <s v="Aug-2025"/>
    <s v="Q3-2025"/>
  </r>
  <r>
    <s v="TXN-103098"/>
    <x v="370"/>
    <x v="1"/>
    <s v="S-005"/>
    <x v="4"/>
    <s v="Sunscreen SPF50"/>
    <s v="Member"/>
    <n v="12"/>
    <n v="55.8"/>
    <n v="0.29899999999999999"/>
    <n v="21.7"/>
    <s v="No"/>
    <n v="469.39"/>
    <n v="208.99"/>
    <n v="0.44523743582095915"/>
    <s v="Aug-2025"/>
    <s v="Q3-2025"/>
  </r>
  <r>
    <s v="TXN-103099"/>
    <x v="376"/>
    <x v="0"/>
    <s v="N-006"/>
    <x v="3"/>
    <s v="Storage Bin"/>
    <s v="Member"/>
    <n v="6"/>
    <n v="89.99"/>
    <n v="9.4E-2"/>
    <n v="34.61"/>
    <s v="No"/>
    <n v="489.19"/>
    <n v="281.52999999999997"/>
    <n v="0.57550236104581032"/>
    <s v="Sep-2024"/>
    <s v="Q3-2024"/>
  </r>
  <r>
    <s v="TXN-103100"/>
    <x v="376"/>
    <x v="2"/>
    <s v="E-013"/>
    <x v="1"/>
    <s v="Women's Jeans"/>
    <s v="Non-Member"/>
    <n v="1"/>
    <n v="107.37"/>
    <n v="8.7999999999999995E-2"/>
    <n v="43.87"/>
    <s v="No"/>
    <n v="97.92"/>
    <n v="54.05"/>
    <n v="0.55198120915032678"/>
    <s v="Sep-2024"/>
    <s v="Q3-2024"/>
  </r>
  <r>
    <s v="TXN-103101"/>
    <x v="302"/>
    <x v="3"/>
    <s v="W-006"/>
    <x v="4"/>
    <s v="Perfume 50ml"/>
    <s v="Member"/>
    <n v="3"/>
    <n v="39.26"/>
    <n v="1.6E-2"/>
    <n v="12.57"/>
    <s v="No"/>
    <n v="115.9"/>
    <n v="78.19"/>
    <n v="0.6746333045729076"/>
    <s v="Oct-2025"/>
    <s v="Q4-2025"/>
  </r>
  <r>
    <s v="TXN-103102"/>
    <x v="219"/>
    <x v="1"/>
    <s v="S-004"/>
    <x v="4"/>
    <s v="Sunscreen SPF50"/>
    <s v="Member"/>
    <n v="2"/>
    <n v="18.3"/>
    <n v="0.33400000000000002"/>
    <n v="6.81"/>
    <s v="No"/>
    <n v="24.38"/>
    <n v="10.76"/>
    <n v="0.44134536505332239"/>
    <s v="Mar-2025"/>
    <s v="Q1-2025"/>
  </r>
  <r>
    <s v="TXN-103103"/>
    <x v="605"/>
    <x v="2"/>
    <s v="Unknown"/>
    <x v="2"/>
    <s v="Bluetooth Speaker"/>
    <s v="Non-Member"/>
    <n v="3"/>
    <n v="130.58000000000001"/>
    <n v="4.4999999999999998E-2"/>
    <n v="96.54"/>
    <s v="No"/>
    <n v="374.11"/>
    <n v="84.49"/>
    <n v="0.22584266659538635"/>
    <s v="Apr-2025"/>
    <s v="Q2-2025"/>
  </r>
  <r>
    <s v="TXN-103104"/>
    <x v="531"/>
    <x v="0"/>
    <s v="N-010"/>
    <x v="2"/>
    <s v="Laptop Stand"/>
    <s v="Member"/>
    <n v="1"/>
    <n v="119.02"/>
    <n v="8.8999999999999996E-2"/>
    <n v="94.97"/>
    <s v="No"/>
    <n v="108.43"/>
    <n v="13.46"/>
    <n v="0.12413538688554827"/>
    <s v="Sep-2024"/>
    <s v="Q3-2024"/>
  </r>
  <r>
    <s v="TXN-103105"/>
    <x v="427"/>
    <x v="1"/>
    <s v="S-003"/>
    <x v="1"/>
    <s v="Men's T-Shirt"/>
    <s v="Member"/>
    <n v="8"/>
    <n v="88.81"/>
    <n v="0.125"/>
    <n v="36.85"/>
    <s v="No"/>
    <n v="621.66999999999996"/>
    <n v="326.87"/>
    <n v="0.52579342738108648"/>
    <s v="Apr-2025"/>
    <s v="Q2-2025"/>
  </r>
  <r>
    <s v="TXN-103106"/>
    <x v="533"/>
    <x v="3"/>
    <s v="W-003"/>
    <x v="4"/>
    <s v="Lipstick"/>
    <s v="Non-Member"/>
    <n v="10"/>
    <n v="32.619999999999997"/>
    <n v="7.3999999999999996E-2"/>
    <n v="10.53"/>
    <s v="No"/>
    <n v="302.06"/>
    <n v="196.76"/>
    <n v="0.65139376282857708"/>
    <s v="Sep-2024"/>
    <s v="Q3-2024"/>
  </r>
  <r>
    <s v="TXN-103107"/>
    <x v="563"/>
    <x v="3"/>
    <s v="W-005"/>
    <x v="1"/>
    <s v="Women's Jeans"/>
    <s v="Member"/>
    <n v="1"/>
    <n v="88.63"/>
    <n v="2.1000000000000001E-2"/>
    <n v="47.29"/>
    <s v="No"/>
    <n v="86.77"/>
    <n v="39.479999999999997"/>
    <n v="0.45499596634781603"/>
    <s v="Mar-2025"/>
    <s v="Q1-2025"/>
  </r>
  <r>
    <s v="TXN-103108"/>
    <x v="375"/>
    <x v="3"/>
    <s v="W-013"/>
    <x v="0"/>
    <s v="Organic Coffee 12oz"/>
    <s v="Non-Member"/>
    <n v="3"/>
    <n v="16.05"/>
    <n v="9.0999999999999998E-2"/>
    <n v="10.42"/>
    <s v="No"/>
    <n v="43.77"/>
    <n v="12.51"/>
    <n v="0.28581220013708014"/>
    <s v="Nov-2024"/>
    <s v="Q4-2024"/>
  </r>
  <r>
    <s v="TXN-103109"/>
    <x v="198"/>
    <x v="2"/>
    <s v="E-006"/>
    <x v="4"/>
    <s v="Lipstick"/>
    <s v="Member"/>
    <n v="1"/>
    <n v="16.64"/>
    <n v="5.8000000000000003E-2"/>
    <n v="5.26"/>
    <s v="No"/>
    <n v="15.67"/>
    <n v="10.41"/>
    <n v="0.66432673899170391"/>
    <s v="Nov-2024"/>
    <s v="Q4-2024"/>
  </r>
  <r>
    <s v="TXN-103110"/>
    <x v="627"/>
    <x v="1"/>
    <s v="S-014"/>
    <x v="1"/>
    <s v="Men's T-Shirt"/>
    <s v="Non-Member"/>
    <n v="3"/>
    <n v="48.37"/>
    <n v="0.17399999999999999"/>
    <n v="21.31"/>
    <s v="No"/>
    <n v="119.86"/>
    <n v="55.93"/>
    <n v="0.46662773235441346"/>
    <s v="Aug-2024"/>
    <s v="Q3-2024"/>
  </r>
  <r>
    <s v="TXN-103111"/>
    <x v="107"/>
    <x v="1"/>
    <s v="S-002"/>
    <x v="3"/>
    <s v="Throw Pillow"/>
    <s v="Member"/>
    <n v="2"/>
    <n v="33.96"/>
    <n v="0.25"/>
    <n v="15.28"/>
    <s v="No"/>
    <n v="50.94"/>
    <n v="20.38"/>
    <n v="0.40007852375343539"/>
    <s v="Jan-2025"/>
    <s v="Q1-2025"/>
  </r>
  <r>
    <s v="TXN-103112"/>
    <x v="274"/>
    <x v="3"/>
    <s v="W-008"/>
    <x v="4"/>
    <s v="Sunscreen SPF50"/>
    <s v="Non-Member"/>
    <n v="5"/>
    <n v="41.16"/>
    <n v="0"/>
    <n v="13.96"/>
    <s v="No"/>
    <n v="205.8"/>
    <n v="136"/>
    <n v="0.66083576287657919"/>
    <s v="May-2025"/>
    <s v="Q2-2025"/>
  </r>
  <r>
    <s v="TXN-103113"/>
    <x v="4"/>
    <x v="1"/>
    <s v="S-006"/>
    <x v="0"/>
    <s v="Olive Oil 500ml"/>
    <s v="Member"/>
    <n v="6"/>
    <n v="21.92"/>
    <n v="0.30199999999999999"/>
    <n v="12.56"/>
    <s v="No"/>
    <n v="91.8"/>
    <n v="16.440000000000001"/>
    <n v="0.17908496732026147"/>
    <s v="Mar-2025"/>
    <s v="Q1-2025"/>
  </r>
  <r>
    <s v="TXN-103114"/>
    <x v="628"/>
    <x v="1"/>
    <s v="S-012"/>
    <x v="0"/>
    <s v="Olive Oil 500ml"/>
    <s v="Member"/>
    <n v="2"/>
    <n v="18.41"/>
    <n v="2.1999999999999999E-2"/>
    <n v="11.62"/>
    <s v="No"/>
    <n v="36.01"/>
    <n v="12.77"/>
    <n v="0.35462371563454598"/>
    <s v="Oct-2025"/>
    <s v="Q4-2025"/>
  </r>
  <r>
    <s v="TXN-103115"/>
    <x v="428"/>
    <x v="1"/>
    <s v="S-012"/>
    <x v="4"/>
    <s v="Face Moisturizer"/>
    <s v="Member"/>
    <n v="3"/>
    <n v="23.73"/>
    <n v="0.248"/>
    <n v="9.0500000000000007"/>
    <s v="No"/>
    <n v="53.53"/>
    <n v="26.38"/>
    <n v="0.492807771343172"/>
    <s v="Aug-2024"/>
    <s v="Q3-2024"/>
  </r>
  <r>
    <s v="TXN-103116"/>
    <x v="5"/>
    <x v="3"/>
    <s v="W-008"/>
    <x v="3"/>
    <s v="Storage Bin"/>
    <s v="Member"/>
    <n v="7"/>
    <n v="26.72"/>
    <n v="7.2999999999999995E-2"/>
    <n v="10.29"/>
    <s v="No"/>
    <n v="173.39"/>
    <n v="101.36"/>
    <n v="0.58457811869196608"/>
    <s v="Nov-2025"/>
    <s v="Q4-2025"/>
  </r>
  <r>
    <s v="TXN-103117"/>
    <x v="12"/>
    <x v="3"/>
    <s v="W-006"/>
    <x v="2"/>
    <s v="Power Bank"/>
    <s v="Member"/>
    <n v="11"/>
    <n v="284.26"/>
    <n v="0.115"/>
    <n v="191.84"/>
    <s v="No"/>
    <n v="2767.27"/>
    <n v="657.03"/>
    <n v="0.23742894621775251"/>
    <s v="Jan-2025"/>
    <s v="Q1-2025"/>
  </r>
  <r>
    <s v="TXN-103118"/>
    <x v="369"/>
    <x v="2"/>
    <s v="E-007"/>
    <x v="1"/>
    <s v="Casual Dress"/>
    <s v="Non-Member"/>
    <n v="3"/>
    <n v="50.02"/>
    <n v="8.5000000000000006E-2"/>
    <n v="23.79"/>
    <s v="Yes"/>
    <n v="137.30000000000001"/>
    <n v="65.930000000000007"/>
    <n v="0.48018936635105608"/>
    <s v="Apr-2024"/>
    <s v="Q2-2024"/>
  </r>
  <r>
    <s v="TXN-103119"/>
    <x v="626"/>
    <x v="1"/>
    <s v="S-014"/>
    <x v="0"/>
    <s v="Snack Box"/>
    <s v="Non-Member"/>
    <n v="6"/>
    <n v="10.050000000000001"/>
    <n v="0.28799999999999998"/>
    <n v="6.19"/>
    <s v="No"/>
    <n v="42.93"/>
    <n v="5.79"/>
    <n v="0.13487071977638015"/>
    <s v="Nov-2025"/>
    <s v="Q4-2025"/>
  </r>
  <r>
    <s v="TXN-103120"/>
    <x v="586"/>
    <x v="1"/>
    <s v="S-007"/>
    <x v="0"/>
    <s v="Organic Coffee 12oz"/>
    <s v="Non-Member"/>
    <n v="14"/>
    <n v="8.85"/>
    <n v="9.4E-2"/>
    <n v="5.51"/>
    <s v="No"/>
    <n v="112.25"/>
    <n v="35.11"/>
    <n v="0.31278396436525613"/>
    <s v="Nov-2024"/>
    <s v="Q4-2024"/>
  </r>
  <r>
    <s v="TXN-103121"/>
    <x v="248"/>
    <x v="1"/>
    <s v="S-006"/>
    <x v="1"/>
    <s v="Women's Jeans"/>
    <s v="Member"/>
    <n v="1"/>
    <n v="81.95"/>
    <n v="0.20200000000000001"/>
    <n v="36.700000000000003"/>
    <s v="No"/>
    <n v="65.400000000000006"/>
    <n v="28.7"/>
    <n v="0.4388379204892966"/>
    <s v="Dec-2025"/>
    <s v="Q4-2025"/>
  </r>
  <r>
    <s v="TXN-103122"/>
    <x v="94"/>
    <x v="3"/>
    <s v="W-003"/>
    <x v="3"/>
    <s v="Ceramic Mug Set"/>
    <s v="Non-Member"/>
    <n v="8"/>
    <n v="24.69"/>
    <n v="0.15"/>
    <n v="9.94"/>
    <s v="No"/>
    <n v="167.89"/>
    <n v="88.37"/>
    <n v="0.5263565429745668"/>
    <s v="May-2025"/>
    <s v="Q2-2025"/>
  </r>
  <r>
    <s v="TXN-103123"/>
    <x v="126"/>
    <x v="1"/>
    <s v="S-006"/>
    <x v="0"/>
    <s v="Granola Pack"/>
    <s v="Member"/>
    <n v="15"/>
    <n v="6.7"/>
    <n v="2.5000000000000001E-2"/>
    <n v="4.57"/>
    <s v="No"/>
    <n v="97.99"/>
    <n v="29.44"/>
    <n v="0.30043882028778451"/>
    <s v="Aug-2025"/>
    <s v="Q3-2025"/>
  </r>
  <r>
    <s v="TXN-103124"/>
    <x v="479"/>
    <x v="1"/>
    <s v="S-009"/>
    <x v="1"/>
    <s v="Casual Dress"/>
    <s v="Non-Member"/>
    <n v="4"/>
    <n v="94.85"/>
    <n v="0.26600000000000001"/>
    <n v="50.47"/>
    <s v="No"/>
    <n v="278.48"/>
    <n v="76.599999999999994"/>
    <n v="0.27506463659867852"/>
    <s v="Apr-2025"/>
    <s v="Q2-2025"/>
  </r>
  <r>
    <s v="TXN-103125"/>
    <x v="47"/>
    <x v="0"/>
    <s v="N-014"/>
    <x v="4"/>
    <s v="Shampoo 300ml"/>
    <s v="Member"/>
    <n v="7"/>
    <n v="20.78"/>
    <n v="0"/>
    <n v="7.09"/>
    <s v="No"/>
    <n v="145.46"/>
    <n v="95.83"/>
    <n v="0.65880654475457168"/>
    <s v="Oct-2024"/>
    <s v="Q4-2024"/>
  </r>
  <r>
    <s v="TXN-103126"/>
    <x v="456"/>
    <x v="1"/>
    <s v="S-010"/>
    <x v="2"/>
    <s v="Bluetooth Speaker"/>
    <s v="Non-Member"/>
    <n v="9"/>
    <n v="205.16"/>
    <n v="0.24399999999999999"/>
    <n v="145.49"/>
    <s v="No"/>
    <n v="1395.91"/>
    <n v="86.5"/>
    <n v="6.1966745707101457E-2"/>
    <s v="Dec-2025"/>
    <s v="Q4-2025"/>
  </r>
  <r>
    <s v="TXN-103127"/>
    <x v="660"/>
    <x v="3"/>
    <s v="W-001"/>
    <x v="2"/>
    <s v="Laptop Stand"/>
    <s v="Non-Member"/>
    <n v="2"/>
    <n v="277.60000000000002"/>
    <n v="6.2E-2"/>
    <n v="217.58"/>
    <s v="No"/>
    <n v="520.78"/>
    <n v="85.62"/>
    <n v="0.16440723530089482"/>
    <s v="Dec-2025"/>
    <s v="Q4-2025"/>
  </r>
  <r>
    <s v="TXN-103128"/>
    <x v="540"/>
    <x v="0"/>
    <s v="N-010"/>
    <x v="1"/>
    <s v="Women's Jeans"/>
    <s v="Member"/>
    <n v="3"/>
    <n v="34.44"/>
    <n v="0.129"/>
    <n v="16.239999999999998"/>
    <s v="No"/>
    <n v="89.99"/>
    <n v="41.27"/>
    <n v="0.45860651183464834"/>
    <s v="Aug-2025"/>
    <s v="Q3-2025"/>
  </r>
  <r>
    <s v="TXN-103129"/>
    <x v="566"/>
    <x v="0"/>
    <s v="N-001"/>
    <x v="0"/>
    <s v="Sparkling Water 12pk"/>
    <s v="Member"/>
    <n v="9"/>
    <n v="4.6500000000000004"/>
    <n v="0.17199999999999999"/>
    <n v="3.07"/>
    <s v="Yes"/>
    <n v="34.65"/>
    <n v="7.02"/>
    <n v="0.20259740259740258"/>
    <s v="Sep-2025"/>
    <s v="Q3-2025"/>
  </r>
  <r>
    <s v="TXN-103130"/>
    <x v="238"/>
    <x v="1"/>
    <s v="S-004"/>
    <x v="1"/>
    <s v="Women's Jeans"/>
    <s v="Member"/>
    <n v="17"/>
    <n v="71.569999999999993"/>
    <n v="0.30199999999999999"/>
    <n v="30.54"/>
    <s v="No"/>
    <n v="849.25"/>
    <n v="330.07"/>
    <n v="0.38866058286723582"/>
    <s v="Jan-2025"/>
    <s v="Q1-2025"/>
  </r>
  <r>
    <s v="TXN-103131"/>
    <x v="636"/>
    <x v="3"/>
    <s v="W-002"/>
    <x v="2"/>
    <s v="Power Bank"/>
    <s v="Non-Member"/>
    <n v="11"/>
    <n v="86.1"/>
    <n v="9.0999999999999998E-2"/>
    <n v="66.97"/>
    <s v="No"/>
    <n v="860.91"/>
    <n v="124.24"/>
    <n v="0.14431241360885574"/>
    <s v="Apr-2024"/>
    <s v="Q2-2024"/>
  </r>
  <r>
    <s v="TXN-103132"/>
    <x v="306"/>
    <x v="3"/>
    <s v="W-001"/>
    <x v="4"/>
    <s v="Shampoo 300ml"/>
    <s v="Member"/>
    <n v="8"/>
    <n v="31.99"/>
    <n v="4.1000000000000002E-2"/>
    <n v="12.76"/>
    <s v="No"/>
    <n v="245.43"/>
    <n v="143.35"/>
    <n v="0.5840769262111396"/>
    <s v="May-2025"/>
    <s v="Q2-2025"/>
  </r>
  <r>
    <s v="TXN-103133"/>
    <x v="627"/>
    <x v="2"/>
    <s v="E-007"/>
    <x v="2"/>
    <s v="Laptop Stand"/>
    <s v="Non-Member"/>
    <n v="6"/>
    <n v="253.51"/>
    <n v="0.182"/>
    <n v="166.87"/>
    <s v="No"/>
    <n v="1244.23"/>
    <n v="243.01"/>
    <n v="0.19530954887761909"/>
    <s v="Aug-2024"/>
    <s v="Q3-2024"/>
  </r>
  <r>
    <s v="TXN-103134"/>
    <x v="525"/>
    <x v="1"/>
    <s v="S-007"/>
    <x v="1"/>
    <s v="Casual Dress"/>
    <s v="Member"/>
    <n v="7"/>
    <n v="89.89"/>
    <n v="0.35399999999999998"/>
    <n v="40.729999999999997"/>
    <s v="No"/>
    <n v="406.48"/>
    <n v="121.37"/>
    <n v="0.29858787640228301"/>
    <s v="Apr-2025"/>
    <s v="Q2-2025"/>
  </r>
  <r>
    <s v="TXN-103135"/>
    <x v="103"/>
    <x v="2"/>
    <s v="E-004"/>
    <x v="3"/>
    <s v="Ceramic Mug Set"/>
    <s v="Non-Member"/>
    <n v="3"/>
    <n v="31.71"/>
    <n v="9.8000000000000004E-2"/>
    <n v="11.53"/>
    <s v="No"/>
    <n v="85.81"/>
    <n v="51.22"/>
    <n v="0.59690012819018756"/>
    <s v="Sep-2025"/>
    <s v="Q3-2025"/>
  </r>
  <r>
    <s v="TXN-103136"/>
    <x v="383"/>
    <x v="1"/>
    <s v="S-014"/>
    <x v="2"/>
    <s v="Bluetooth Speaker"/>
    <s v="Member"/>
    <n v="3"/>
    <n v="81.540000000000006"/>
    <n v="0.20100000000000001"/>
    <n v="63.61"/>
    <s v="No"/>
    <n v="195.45"/>
    <n v="4.62"/>
    <n v="2.3637759017651576E-2"/>
    <s v="Feb-2025"/>
    <s v="Q1-2025"/>
  </r>
  <r>
    <s v="TXN-103137"/>
    <x v="59"/>
    <x v="3"/>
    <s v="W-002"/>
    <x v="2"/>
    <s v="Power Bank"/>
    <s v="Non-Member"/>
    <n v="11"/>
    <n v="96.22"/>
    <n v="0.184"/>
    <n v="72.83"/>
    <s v="No"/>
    <n v="863.67"/>
    <n v="62.54"/>
    <n v="7.2411916588511815E-2"/>
    <s v="Jan-2025"/>
    <s v="Q1-2025"/>
  </r>
  <r>
    <s v="TXN-103138"/>
    <x v="229"/>
    <x v="2"/>
    <s v="E-003"/>
    <x v="4"/>
    <s v="Face Moisturizer"/>
    <s v="Unknown"/>
    <n v="3"/>
    <n v="28.23"/>
    <n v="2.3E-2"/>
    <n v="9.64"/>
    <s v="No"/>
    <n v="82.74"/>
    <n v="53.82"/>
    <n v="0.65047135605511242"/>
    <s v="Sep-2025"/>
    <s v="Q3-2025"/>
  </r>
  <r>
    <s v="TXN-103139"/>
    <x v="643"/>
    <x v="0"/>
    <s v="N-015"/>
    <x v="0"/>
    <s v="Granola Pack"/>
    <s v="Non-Member"/>
    <n v="2"/>
    <n v="6.93"/>
    <n v="0.16200000000000001"/>
    <n v="4.3"/>
    <s v="No"/>
    <n v="11.61"/>
    <n v="3.01"/>
    <n v="0.25925925925925924"/>
    <s v="Aug-2024"/>
    <s v="Q3-2024"/>
  </r>
  <r>
    <s v="TXN-103140"/>
    <x v="47"/>
    <x v="2"/>
    <s v="E-008"/>
    <x v="4"/>
    <s v="Face Moisturizer"/>
    <s v="Non-Member"/>
    <n v="12"/>
    <n v="29.94"/>
    <n v="0.06"/>
    <n v="12.09"/>
    <s v="No"/>
    <n v="337.72"/>
    <n v="192.64"/>
    <n v="0.57041336018003075"/>
    <s v="Oct-2024"/>
    <s v="Q4-2024"/>
  </r>
  <r>
    <s v="TXN-103141"/>
    <x v="588"/>
    <x v="2"/>
    <s v="E-003"/>
    <x v="0"/>
    <s v="Organic Coffee 12oz"/>
    <s v="Non-Member"/>
    <n v="10"/>
    <n v="21.01"/>
    <n v="0.05"/>
    <n v="14.33"/>
    <s v="No"/>
    <n v="199.6"/>
    <n v="56.3"/>
    <n v="0.282064128256513"/>
    <s v="Mar-2025"/>
    <s v="Q1-2025"/>
  </r>
  <r>
    <s v="TXN-103142"/>
    <x v="203"/>
    <x v="3"/>
    <s v="W-006"/>
    <x v="4"/>
    <s v="Face Moisturizer"/>
    <s v="Non-Member"/>
    <n v="1"/>
    <n v="34.6"/>
    <n v="9.2999999999999999E-2"/>
    <n v="12.67"/>
    <s v="Yes"/>
    <n v="31.38"/>
    <n v="18.71"/>
    <n v="0.5962396430847674"/>
    <s v="May-2024"/>
    <s v="Q2-2024"/>
  </r>
  <r>
    <s v="TXN-103143"/>
    <x v="661"/>
    <x v="3"/>
    <s v="W-010"/>
    <x v="0"/>
    <s v="Snack Box"/>
    <s v="Member"/>
    <n v="8"/>
    <n v="6.79"/>
    <n v="5.8000000000000003E-2"/>
    <n v="4.4400000000000004"/>
    <s v="No"/>
    <n v="51.17"/>
    <n v="15.65"/>
    <n v="0.30584326753957397"/>
    <s v="Oct-2024"/>
    <s v="Q4-2024"/>
  </r>
  <r>
    <s v="TXN-103144"/>
    <x v="50"/>
    <x v="1"/>
    <s v="S-005"/>
    <x v="3"/>
    <s v="Bath Towel Set"/>
    <s v="Member"/>
    <n v="5"/>
    <n v="34.61"/>
    <n v="0.217"/>
    <n v="16.12"/>
    <s v="Yes"/>
    <n v="135.5"/>
    <n v="54.9"/>
    <n v="0.40516605166051661"/>
    <s v="Aug-2024"/>
    <s v="Q3-2024"/>
  </r>
  <r>
    <s v="TXN-103145"/>
    <x v="251"/>
    <x v="3"/>
    <s v="W-003"/>
    <x v="2"/>
    <s v="Smart Watch"/>
    <s v="Non-Member"/>
    <n v="2"/>
    <n v="117.19"/>
    <n v="7.3999999999999996E-2"/>
    <n v="79.63"/>
    <s v="No"/>
    <n v="217.04"/>
    <n v="57.78"/>
    <n v="0.26621820862513823"/>
    <s v="Nov-2025"/>
    <s v="Q4-2025"/>
  </r>
  <r>
    <s v="TXN-103146"/>
    <x v="566"/>
    <x v="2"/>
    <s v="E-008"/>
    <x v="3"/>
    <s v="Throw Pillow"/>
    <s v="Non-Member"/>
    <n v="2"/>
    <n v="23.24"/>
    <n v="5.7000000000000002E-2"/>
    <n v="11.18"/>
    <s v="No"/>
    <n v="43.83"/>
    <n v="21.47"/>
    <n v="0.48984713666438512"/>
    <s v="Sep-2025"/>
    <s v="Q3-2025"/>
  </r>
  <r>
    <s v="TXN-103147"/>
    <x v="314"/>
    <x v="2"/>
    <s v="E-012"/>
    <x v="1"/>
    <s v="Women's Jeans"/>
    <s v="Member"/>
    <n v="6"/>
    <n v="74.62"/>
    <n v="1.2E-2"/>
    <n v="32.99"/>
    <s v="No"/>
    <n v="442.35"/>
    <n v="244.41"/>
    <n v="0.55252628009494742"/>
    <s v="Dec-2024"/>
    <s v="Q4-2024"/>
  </r>
  <r>
    <s v="TXN-103148"/>
    <x v="91"/>
    <x v="1"/>
    <s v="S-009"/>
    <x v="3"/>
    <s v="LED Desk Lamp"/>
    <s v="Non-Member"/>
    <n v="3"/>
    <n v="15.06"/>
    <n v="0.41699999999999998"/>
    <n v="5.3"/>
    <s v="No"/>
    <n v="26.34"/>
    <n v="10.44"/>
    <n v="0.39635535307517084"/>
    <s v="Mar-2025"/>
    <s v="Q1-2025"/>
  </r>
  <r>
    <s v="TXN-103149"/>
    <x v="206"/>
    <x v="2"/>
    <s v="E-004"/>
    <x v="3"/>
    <s v="LED Desk Lamp"/>
    <s v="Non-Member"/>
    <n v="2"/>
    <n v="60.07"/>
    <n v="5.7000000000000002E-2"/>
    <n v="23.84"/>
    <s v="Yes"/>
    <n v="113.29"/>
    <n v="65.61"/>
    <n v="0.57913319798746576"/>
    <s v="Jun-2025"/>
    <s v="Q2-2025"/>
  </r>
  <r>
    <s v="TXN-103150"/>
    <x v="121"/>
    <x v="2"/>
    <s v="E-003"/>
    <x v="2"/>
    <s v="Smart Watch"/>
    <s v="Non-Member"/>
    <n v="2"/>
    <n v="89.48"/>
    <n v="7.2999999999999995E-2"/>
    <n v="68.63"/>
    <s v="No"/>
    <n v="165.9"/>
    <n v="28.64"/>
    <n v="0.17263411693791442"/>
    <s v="Apr-2025"/>
    <s v="Q2-2025"/>
  </r>
  <r>
    <s v="TXN-103151"/>
    <x v="232"/>
    <x v="0"/>
    <s v="N-010"/>
    <x v="0"/>
    <s v="Granola Pack"/>
    <s v="Member"/>
    <n v="1"/>
    <n v="14.74"/>
    <n v="8.7999999999999995E-2"/>
    <n v="8.69"/>
    <s v="No"/>
    <n v="13.44"/>
    <n v="4.75"/>
    <n v="0.35342261904761907"/>
    <s v="Sep-2025"/>
    <s v="Q3-2025"/>
  </r>
  <r>
    <s v="TXN-103152"/>
    <x v="469"/>
    <x v="2"/>
    <s v="Unknown"/>
    <x v="4"/>
    <s v="Sunscreen SPF50"/>
    <s v="Member"/>
    <n v="1"/>
    <n v="46.33"/>
    <n v="0.128"/>
    <n v="15.94"/>
    <s v="No"/>
    <n v="40.4"/>
    <n v="24.46"/>
    <n v="0.60544554455445554"/>
    <s v="Jul-2025"/>
    <s v="Q3-2025"/>
  </r>
  <r>
    <s v="TXN-103153"/>
    <x v="265"/>
    <x v="2"/>
    <s v="E-005"/>
    <x v="2"/>
    <s v="Bluetooth Speaker"/>
    <s v="Member"/>
    <n v="5"/>
    <n v="133.94999999999999"/>
    <n v="0"/>
    <n v="94.61"/>
    <s v="No"/>
    <n v="669.75"/>
    <n v="196.7"/>
    <n v="0.29369167599850687"/>
    <s v="May-2025"/>
    <s v="Q2-2025"/>
  </r>
  <r>
    <s v="TXN-103154"/>
    <x v="529"/>
    <x v="3"/>
    <s v="W-014"/>
    <x v="0"/>
    <s v="Olive Oil 500ml"/>
    <s v="Member"/>
    <n v="5"/>
    <n v="22.33"/>
    <n v="7.6999999999999999E-2"/>
    <n v="13.14"/>
    <s v="No"/>
    <n v="103.05"/>
    <n v="37.35"/>
    <n v="0.36244541484716158"/>
    <s v="Jun-2024"/>
    <s v="Q2-2024"/>
  </r>
  <r>
    <s v="TXN-103155"/>
    <x v="662"/>
    <x v="3"/>
    <s v="W-003"/>
    <x v="0"/>
    <s v="Granola Pack"/>
    <s v="Non-Member"/>
    <n v="1"/>
    <n v="19.61"/>
    <n v="0.13400000000000001"/>
    <n v="11.97"/>
    <s v="No"/>
    <n v="16.98"/>
    <n v="5.01"/>
    <n v="0.29505300353356889"/>
    <s v="Apr-2024"/>
    <s v="Q2-2024"/>
  </r>
  <r>
    <s v="TXN-103156"/>
    <x v="438"/>
    <x v="0"/>
    <s v="N-006"/>
    <x v="0"/>
    <s v="Organic Coffee 12oz"/>
    <s v="Non-Member"/>
    <n v="1"/>
    <n v="20.96"/>
    <n v="6.6000000000000003E-2"/>
    <n v="13.88"/>
    <s v="No"/>
    <n v="19.579999999999998"/>
    <n v="5.7"/>
    <n v="0.29111338100102147"/>
    <s v="Dec-2025"/>
    <s v="Q4-2025"/>
  </r>
  <r>
    <s v="TXN-103157"/>
    <x v="349"/>
    <x v="0"/>
    <s v="N-003"/>
    <x v="3"/>
    <s v="Ceramic Mug Set"/>
    <s v="Member"/>
    <n v="4"/>
    <n v="18.8"/>
    <n v="2.8000000000000001E-2"/>
    <n v="8.77"/>
    <s v="No"/>
    <n v="73.09"/>
    <n v="38.01"/>
    <n v="0.52004378163907505"/>
    <s v="Nov-2024"/>
    <s v="Q4-2024"/>
  </r>
  <r>
    <s v="TXN-103158"/>
    <x v="71"/>
    <x v="0"/>
    <s v="N-012"/>
    <x v="1"/>
    <s v="Casual Dress"/>
    <s v="Member"/>
    <n v="2"/>
    <n v="55.43"/>
    <n v="0.13300000000000001"/>
    <n v="24.58"/>
    <s v="No"/>
    <n v="96.12"/>
    <n v="46.96"/>
    <n v="0.48855597170203913"/>
    <m/>
    <m/>
  </r>
  <r>
    <s v="TXN-103159"/>
    <x v="511"/>
    <x v="3"/>
    <s v="W-013"/>
    <x v="4"/>
    <s v="Face Moisturizer"/>
    <s v="Non-Member"/>
    <n v="2"/>
    <n v="25.55"/>
    <n v="0.105"/>
    <n v="7.8"/>
    <s v="No"/>
    <n v="45.73"/>
    <n v="30.13"/>
    <n v="0.65886726437787013"/>
    <s v="Jul-2025"/>
    <s v="Q3-2025"/>
  </r>
  <r>
    <s v="TXN-103160"/>
    <x v="38"/>
    <x v="3"/>
    <s v="W-005"/>
    <x v="4"/>
    <s v="Perfume 50ml"/>
    <s v="Member"/>
    <n v="3"/>
    <n v="34.479999999999997"/>
    <n v="4.5999999999999999E-2"/>
    <n v="11.44"/>
    <s v="No"/>
    <n v="98.68"/>
    <n v="64.36"/>
    <n v="0.65220916092419934"/>
    <s v="Apr-2024"/>
    <s v="Q2-2024"/>
  </r>
  <r>
    <s v="TXN-103161"/>
    <x v="40"/>
    <x v="3"/>
    <s v="W-011"/>
    <x v="2"/>
    <s v="Laptop Stand"/>
    <s v="Non-Member"/>
    <n v="2"/>
    <n v="154.53"/>
    <n v="7.2999999999999995E-2"/>
    <n v="118.79"/>
    <s v="No"/>
    <n v="286.5"/>
    <n v="48.92"/>
    <n v="0.17075043630017453"/>
    <s v="May-2025"/>
    <s v="Q2-2025"/>
  </r>
  <r>
    <s v="TXN-103162"/>
    <x v="370"/>
    <x v="1"/>
    <s v="S-003"/>
    <x v="0"/>
    <s v="Granola Pack"/>
    <s v="Non-Member"/>
    <n v="2"/>
    <n v="12.03"/>
    <n v="0.245"/>
    <n v="8.16"/>
    <s v="Yes"/>
    <n v="18.170000000000002"/>
    <n v="1.85"/>
    <n v="0.10181618051733626"/>
    <s v="Aug-2025"/>
    <s v="Q3-2025"/>
  </r>
  <r>
    <s v="TXN-103163"/>
    <x v="360"/>
    <x v="2"/>
    <s v="E-013"/>
    <x v="2"/>
    <s v="Bluetooth Speaker"/>
    <s v="Non-Member"/>
    <n v="1"/>
    <n v="237.05"/>
    <n v="0.08"/>
    <n v="170.16"/>
    <s v="No"/>
    <n v="218.09"/>
    <n v="47.93"/>
    <n v="0.21977165390435141"/>
    <s v="Aug-2024"/>
    <s v="Q3-2024"/>
  </r>
  <r>
    <s v="TXN-103164"/>
    <x v="596"/>
    <x v="3"/>
    <s v="W-006"/>
    <x v="2"/>
    <s v="Smart Watch"/>
    <s v="Member"/>
    <n v="3"/>
    <n v="210.97"/>
    <n v="6.7000000000000004E-2"/>
    <n v="162.71"/>
    <s v="No"/>
    <n v="590.51"/>
    <n v="102.38"/>
    <n v="0.17337555672215543"/>
    <s v="Jan-2025"/>
    <s v="Q1-2025"/>
  </r>
  <r>
    <s v="TXN-103165"/>
    <x v="326"/>
    <x v="3"/>
    <s v="W-013"/>
    <x v="2"/>
    <s v="Laptop Stand"/>
    <s v="Member"/>
    <n v="5"/>
    <n v="81.2"/>
    <n v="6.8000000000000005E-2"/>
    <n v="61.06"/>
    <s v="Yes"/>
    <n v="378.39"/>
    <n v="73.09"/>
    <n v="0.19316049578477235"/>
    <s v="Aug-2025"/>
    <s v="Q3-2025"/>
  </r>
  <r>
    <s v="TXN-103166"/>
    <x v="187"/>
    <x v="3"/>
    <s v="W-007"/>
    <x v="2"/>
    <s v="Smart Watch"/>
    <s v="Non-Member"/>
    <n v="1"/>
    <n v="244.68"/>
    <n v="6.9000000000000006E-2"/>
    <n v="182.45"/>
    <s v="No"/>
    <n v="227.8"/>
    <n v="45.35"/>
    <n v="0.19907813871817384"/>
    <s v="Feb-2025"/>
    <s v="Q1-2025"/>
  </r>
  <r>
    <s v="TXN-103167"/>
    <x v="513"/>
    <x v="2"/>
    <s v="E-010"/>
    <x v="2"/>
    <s v="Bluetooth Speaker"/>
    <s v="Non-Member"/>
    <n v="6"/>
    <n v="215.98"/>
    <n v="8.0000000000000002E-3"/>
    <n v="142.29"/>
    <s v="No"/>
    <n v="1285.51"/>
    <n v="431.77"/>
    <n v="0.33587447783370022"/>
    <s v="Aug-2025"/>
    <s v="Q3-2025"/>
  </r>
  <r>
    <s v="TXN-103168"/>
    <x v="154"/>
    <x v="3"/>
    <s v="W-013"/>
    <x v="0"/>
    <s v="Organic Coffee 12oz"/>
    <s v="Non-Member"/>
    <n v="4"/>
    <n v="14.99"/>
    <n v="4.3999999999999997E-2"/>
    <n v="9.15"/>
    <s v="No"/>
    <n v="57.32"/>
    <n v="20.72"/>
    <n v="0.36147941381716675"/>
    <s v="Jan-2025"/>
    <s v="Q1-2025"/>
  </r>
  <r>
    <s v="TXN-103169"/>
    <x v="485"/>
    <x v="0"/>
    <s v="N-007"/>
    <x v="1"/>
    <s v="Women's Jeans"/>
    <s v="Member"/>
    <n v="10"/>
    <n v="103.09"/>
    <n v="6.5000000000000002E-2"/>
    <n v="53.03"/>
    <s v="No"/>
    <n v="963.89"/>
    <n v="433.59"/>
    <n v="0.44983348722364586"/>
    <s v="Sep-2025"/>
    <s v="Q3-2025"/>
  </r>
  <r>
    <s v="TXN-103170"/>
    <x v="546"/>
    <x v="1"/>
    <s v="S-010"/>
    <x v="4"/>
    <s v="Face Moisturizer"/>
    <s v="Member"/>
    <n v="8"/>
    <n v="57.06"/>
    <n v="0.25"/>
    <n v="22.08"/>
    <s v="No"/>
    <n v="342.36"/>
    <n v="165.72"/>
    <n v="0.48405187521906762"/>
    <s v="Dec-2024"/>
    <s v="Q4-2024"/>
  </r>
  <r>
    <s v="TXN-103171"/>
    <x v="29"/>
    <x v="0"/>
    <s v="N-011"/>
    <x v="4"/>
    <s v="Perfume 50ml"/>
    <s v="Non-Member"/>
    <n v="3"/>
    <n v="56.39"/>
    <n v="6.6000000000000003E-2"/>
    <n v="21.07"/>
    <s v="Yes"/>
    <n v="158"/>
    <n v="94.79"/>
    <n v="0.59993670886075956"/>
    <s v="Oct-2024"/>
    <s v="Q4-2024"/>
  </r>
  <r>
    <s v="TXN-103172"/>
    <x v="285"/>
    <x v="3"/>
    <s v="W-012"/>
    <x v="1"/>
    <s v="Women's Jeans"/>
    <s v="Member"/>
    <n v="1"/>
    <n v="96.12"/>
    <n v="4.3999999999999997E-2"/>
    <n v="41.81"/>
    <s v="No"/>
    <n v="91.89"/>
    <n v="50.08"/>
    <n v="0.54499945587115028"/>
    <s v="Sep-2025"/>
    <s v="Q3-2025"/>
  </r>
  <r>
    <s v="TXN-103173"/>
    <x v="549"/>
    <x v="0"/>
    <s v="N-009"/>
    <x v="1"/>
    <s v="Winter Jacket"/>
    <s v="Non-Member"/>
    <n v="6"/>
    <n v="79.13"/>
    <n v="2.8000000000000001E-2"/>
    <n v="33.69"/>
    <s v="No"/>
    <n v="461.49"/>
    <n v="259.35000000000002"/>
    <n v="0.5619840083208737"/>
    <s v="Aug-2025"/>
    <s v="Q3-2025"/>
  </r>
  <r>
    <s v="TXN-103174"/>
    <x v="114"/>
    <x v="1"/>
    <s v="S-001"/>
    <x v="2"/>
    <s v="Power Bank"/>
    <s v="Member"/>
    <n v="6"/>
    <n v="172.28"/>
    <n v="0.35299999999999998"/>
    <n v="136.63"/>
    <s v="No"/>
    <n v="668.79"/>
    <n v="-150.99"/>
    <n v="-0.22576593549544702"/>
    <s v="Sep-2025"/>
    <s v="Q3-2025"/>
  </r>
  <r>
    <s v="TXN-103175"/>
    <x v="329"/>
    <x v="0"/>
    <s v="N-011"/>
    <x v="0"/>
    <s v="Olive Oil 500ml"/>
    <s v="Non-Member"/>
    <n v="3"/>
    <n v="9.65"/>
    <n v="5.5E-2"/>
    <n v="6.74"/>
    <s v="No"/>
    <n v="27.36"/>
    <n v="7.14"/>
    <n v="0.26096491228070173"/>
    <s v="Aug-2024"/>
    <s v="Q3-2024"/>
  </r>
  <r>
    <s v="TXN-103176"/>
    <x v="506"/>
    <x v="0"/>
    <s v="N-002"/>
    <x v="1"/>
    <s v="Casual Dress"/>
    <s v="Member"/>
    <n v="1"/>
    <n v="58.95"/>
    <n v="7.1999999999999995E-2"/>
    <n v="23.82"/>
    <s v="No"/>
    <n v="54.71"/>
    <n v="30.89"/>
    <n v="0.56461341619448002"/>
    <s v="Dec-2024"/>
    <s v="Q4-2024"/>
  </r>
  <r>
    <s v="TXN-103177"/>
    <x v="282"/>
    <x v="1"/>
    <s v="S-002"/>
    <x v="3"/>
    <s v="Storage Bin"/>
    <s v="Non-Member"/>
    <n v="1"/>
    <n v="10.16"/>
    <n v="0.16"/>
    <n v="3.95"/>
    <s v="Yes"/>
    <n v="8.5299999999999994"/>
    <n v="4.58"/>
    <n v="0.53692848769050416"/>
    <s v="Nov-2025"/>
    <s v="Q4-2025"/>
  </r>
  <r>
    <s v="TXN-103178"/>
    <x v="596"/>
    <x v="1"/>
    <s v="S-005"/>
    <x v="1"/>
    <s v="Casual Dress"/>
    <s v="Non-Member"/>
    <n v="3"/>
    <n v="92.96"/>
    <n v="0.27400000000000002"/>
    <n v="41.06"/>
    <s v="No"/>
    <n v="202.47"/>
    <n v="79.290000000000006"/>
    <n v="0.39161357238109351"/>
    <s v="Jan-2025"/>
    <s v="Q1-2025"/>
  </r>
  <r>
    <s v="TXN-103179"/>
    <x v="112"/>
    <x v="0"/>
    <s v="N-012"/>
    <x v="2"/>
    <s v="Bluetooth Speaker"/>
    <s v="Member"/>
    <n v="1"/>
    <n v="153.12"/>
    <n v="2.3E-2"/>
    <n v="111.9"/>
    <s v="No"/>
    <n v="149.6"/>
    <n v="37.700000000000003"/>
    <n v="0.2520053475935829"/>
    <s v="Sep-2024"/>
    <s v="Q3-2024"/>
  </r>
  <r>
    <s v="TXN-103180"/>
    <x v="34"/>
    <x v="0"/>
    <s v="N-007"/>
    <x v="0"/>
    <s v="Olive Oil 500ml"/>
    <s v="Non-Member"/>
    <n v="1"/>
    <n v="17.91"/>
    <n v="8.1000000000000003E-2"/>
    <n v="10.77"/>
    <s v="No"/>
    <n v="16.46"/>
    <n v="5.69"/>
    <n v="0.34568651275820172"/>
    <s v="Nov-2024"/>
    <s v="Q4-2024"/>
  </r>
  <r>
    <s v="TXN-103181"/>
    <x v="527"/>
    <x v="0"/>
    <s v="N-002"/>
    <x v="1"/>
    <s v="Winter Jacket"/>
    <s v="Non-Member"/>
    <n v="3"/>
    <n v="107.66"/>
    <n v="0.08"/>
    <n v="52.45"/>
    <s v="No"/>
    <n v="297.14"/>
    <n v="139.79"/>
    <n v="0.47045163895806691"/>
    <s v="Feb-2025"/>
    <s v="Q1-2025"/>
  </r>
  <r>
    <s v="TXN-103182"/>
    <x v="661"/>
    <x v="1"/>
    <s v="S-015"/>
    <x v="4"/>
    <s v="Perfume 50ml"/>
    <s v="Non-Member"/>
    <n v="7"/>
    <n v="12.84"/>
    <n v="0.11799999999999999"/>
    <n v="3.85"/>
    <s v="No"/>
    <n v="79.27"/>
    <n v="52.32"/>
    <n v="0.66002270720322953"/>
    <s v="Oct-2024"/>
    <s v="Q4-2024"/>
  </r>
  <r>
    <s v="TXN-103183"/>
    <x v="35"/>
    <x v="0"/>
    <s v="N-002"/>
    <x v="3"/>
    <s v="Storage Bin"/>
    <s v="Member"/>
    <n v="1"/>
    <n v="88.19"/>
    <n v="6.5000000000000002E-2"/>
    <n v="36.32"/>
    <s v="Unknown"/>
    <n v="82.46"/>
    <n v="46.14"/>
    <n v="0.55954402134368186"/>
    <s v="Jan-2025"/>
    <s v="Q1-2025"/>
  </r>
  <r>
    <s v="TXN-103184"/>
    <x v="527"/>
    <x v="3"/>
    <s v="W-015"/>
    <x v="2"/>
    <s v="Bluetooth Speaker"/>
    <s v="Member"/>
    <n v="1"/>
    <n v="166.12"/>
    <n v="3.0000000000000001E-3"/>
    <n v="121.42"/>
    <s v="No"/>
    <n v="165.62"/>
    <n v="44.2"/>
    <n v="0.26687598116169547"/>
    <s v="Feb-2025"/>
    <s v="Q1-2025"/>
  </r>
  <r>
    <s v="TXN-103185"/>
    <x v="193"/>
    <x v="0"/>
    <s v="N-008"/>
    <x v="2"/>
    <s v="Wireless Earbuds"/>
    <s v="Member"/>
    <n v="3"/>
    <n v="170.39"/>
    <n v="6.7000000000000004E-2"/>
    <n v="126.1"/>
    <s v="No"/>
    <n v="476.92"/>
    <n v="98.62"/>
    <n v="0.20678520506583914"/>
    <s v="Apr-2025"/>
    <s v="Q2-2025"/>
  </r>
  <r>
    <s v="TXN-103186"/>
    <x v="642"/>
    <x v="1"/>
    <s v="S-011"/>
    <x v="4"/>
    <s v="Lipstick"/>
    <s v="Non-Member"/>
    <n v="6"/>
    <n v="51.81"/>
    <n v="0.27900000000000003"/>
    <n v="18.079999999999998"/>
    <s v="No"/>
    <n v="224.13"/>
    <n v="115.65"/>
    <n v="0.51599518136795608"/>
    <s v="Nov-2025"/>
    <s v="Q4-2025"/>
  </r>
  <r>
    <s v="TXN-103187"/>
    <x v="232"/>
    <x v="0"/>
    <s v="N-008"/>
    <x v="2"/>
    <s v="Power Bank"/>
    <s v="Non-Member"/>
    <n v="1"/>
    <n v="206.44"/>
    <n v="5.8999999999999997E-2"/>
    <n v="164.1"/>
    <s v="No"/>
    <n v="194.26"/>
    <n v="30.16"/>
    <n v="0.15525584268506126"/>
    <s v="Sep-2025"/>
    <s v="Q3-2025"/>
  </r>
  <r>
    <s v="TXN-103188"/>
    <x v="114"/>
    <x v="1"/>
    <s v="S-011"/>
    <x v="0"/>
    <s v="Olive Oil 500ml"/>
    <s v="Member"/>
    <n v="5"/>
    <n v="4.95"/>
    <n v="0.23899999999999999"/>
    <n v="3.03"/>
    <s v="No"/>
    <n v="18.829999999999998"/>
    <n v="3.68"/>
    <n v="0.19543281996813597"/>
    <s v="Sep-2025"/>
    <s v="Q3-2025"/>
  </r>
  <r>
    <s v="TXN-103189"/>
    <x v="657"/>
    <x v="0"/>
    <s v="N-012"/>
    <x v="0"/>
    <s v="Granola Pack"/>
    <s v="Member"/>
    <n v="6"/>
    <n v="21.89"/>
    <n v="0.108"/>
    <n v="12.6"/>
    <s v="No"/>
    <n v="117.16"/>
    <n v="41.56"/>
    <n v="0.35472857630590648"/>
    <s v="Jun-2024"/>
    <s v="Q2-2024"/>
  </r>
  <r>
    <s v="TXN-103190"/>
    <x v="233"/>
    <x v="3"/>
    <s v="W-003"/>
    <x v="2"/>
    <s v="Bluetooth Speaker"/>
    <s v="Member"/>
    <n v="1"/>
    <n v="256.18"/>
    <n v="0.10199999999999999"/>
    <n v="175.74"/>
    <s v="No"/>
    <n v="230.05"/>
    <n v="54.31"/>
    <n v="0.236079113236253"/>
    <s v="Dec-2025"/>
    <s v="Q4-2025"/>
  </r>
  <r>
    <s v="TXN-103191"/>
    <x v="332"/>
    <x v="0"/>
    <s v="N-011"/>
    <x v="0"/>
    <s v="Snack Box"/>
    <s v="Non-Member"/>
    <n v="9"/>
    <n v="24.87"/>
    <n v="0.14099999999999999"/>
    <n v="15.25"/>
    <s v="Yes"/>
    <n v="192.27"/>
    <n v="55.02"/>
    <n v="0.28616008737712589"/>
    <s v="Feb-2025"/>
    <s v="Q1-2025"/>
  </r>
  <r>
    <s v="TXN-103192"/>
    <x v="44"/>
    <x v="2"/>
    <s v="E-005"/>
    <x v="1"/>
    <s v="Winter Jacket"/>
    <s v="Non-Member"/>
    <n v="5"/>
    <n v="99.32"/>
    <n v="0.11799999999999999"/>
    <n v="45.41"/>
    <s v="No"/>
    <n v="438"/>
    <n v="210.95"/>
    <n v="0.48162100456621004"/>
    <s v="May-2025"/>
    <s v="Q2-2025"/>
  </r>
  <r>
    <s v="TXN-103193"/>
    <x v="528"/>
    <x v="2"/>
    <s v="E-006"/>
    <x v="4"/>
    <s v="Sunscreen SPF50"/>
    <s v="Member"/>
    <n v="4"/>
    <n v="54.8"/>
    <n v="9.9000000000000005E-2"/>
    <n v="17.11"/>
    <s v="No"/>
    <n v="197.5"/>
    <n v="129.06"/>
    <n v="0.65346835443037976"/>
    <s v="Sep-2024"/>
    <s v="Q3-2024"/>
  </r>
  <r>
    <s v="TXN-103194"/>
    <x v="111"/>
    <x v="2"/>
    <s v="E-013"/>
    <x v="0"/>
    <s v="Snack Box"/>
    <s v="Member"/>
    <n v="6"/>
    <n v="9.56"/>
    <n v="3.4000000000000002E-2"/>
    <n v="6.2"/>
    <s v="No"/>
    <n v="55.41"/>
    <n v="18.21"/>
    <n v="0.32864103952355173"/>
    <s v="Jan-2025"/>
    <s v="Q1-2025"/>
  </r>
  <r>
    <s v="TXN-103195"/>
    <x v="201"/>
    <x v="3"/>
    <s v="W-010"/>
    <x v="2"/>
    <s v="Bluetooth Speaker"/>
    <s v="Member"/>
    <n v="1"/>
    <n v="283.17"/>
    <n v="0.125"/>
    <n v="190.7"/>
    <s v="No"/>
    <n v="247.77"/>
    <n v="57.07"/>
    <n v="0.23033458449368366"/>
    <s v="May-2025"/>
    <s v="Q2-2025"/>
  </r>
  <r>
    <s v="TXN-103196"/>
    <x v="386"/>
    <x v="2"/>
    <s v="E-004"/>
    <x v="2"/>
    <s v="Power Bank"/>
    <s v="Member"/>
    <n v="1"/>
    <n v="275.10000000000002"/>
    <n v="5.2999999999999999E-2"/>
    <n v="202.33"/>
    <s v="No"/>
    <n v="260.52"/>
    <n v="58.19"/>
    <n v="0.2233609703669584"/>
    <s v="Sep-2025"/>
    <s v="Q3-2025"/>
  </r>
  <r>
    <s v="TXN-103197"/>
    <x v="414"/>
    <x v="0"/>
    <s v="N-004"/>
    <x v="3"/>
    <s v="Bath Towel Set"/>
    <s v="Unknown"/>
    <n v="4"/>
    <n v="10.06"/>
    <n v="0.122"/>
    <n v="4.91"/>
    <s v="No"/>
    <n v="35.33"/>
    <n v="15.69"/>
    <n v="0.44409849985847721"/>
    <s v="Jun-2025"/>
    <s v="Q2-2025"/>
  </r>
  <r>
    <s v="TXN-103198"/>
    <x v="527"/>
    <x v="3"/>
    <s v="W-006"/>
    <x v="2"/>
    <s v="Smart Watch"/>
    <s v="Non-Member"/>
    <n v="1"/>
    <n v="36.56"/>
    <n v="6.5000000000000002E-2"/>
    <n v="25.71"/>
    <s v="No"/>
    <n v="34.18"/>
    <n v="8.4700000000000006"/>
    <n v="0.24780573434757169"/>
    <s v="Feb-2025"/>
    <s v="Q1-2025"/>
  </r>
  <r>
    <s v="TXN-103199"/>
    <x v="21"/>
    <x v="3"/>
    <s v="W-005"/>
    <x v="3"/>
    <s v="Throw Pillow"/>
    <s v="Non-Member"/>
    <n v="1"/>
    <n v="65.989999999999995"/>
    <n v="5.2999999999999999E-2"/>
    <n v="31.17"/>
    <s v="No"/>
    <n v="62.49"/>
    <n v="31.32"/>
    <n v="0.50120019203072486"/>
    <s v="Jan-2025"/>
    <s v="Q1-2025"/>
  </r>
  <r>
    <s v="TXN-103200"/>
    <x v="46"/>
    <x v="2"/>
    <s v="E-011"/>
    <x v="2"/>
    <s v="Wireless Earbuds"/>
    <s v="Non-Member"/>
    <n v="12"/>
    <n v="252.44"/>
    <n v="0"/>
    <n v="174.38"/>
    <s v="No"/>
    <n v="3029.28"/>
    <n v="936.72"/>
    <n v="0.30922199334495326"/>
    <s v="Nov-2024"/>
    <s v="Q4-2024"/>
  </r>
  <r>
    <s v="TXN-103201"/>
    <x v="651"/>
    <x v="1"/>
    <s v="S-002"/>
    <x v="1"/>
    <s v="Casual Dress"/>
    <s v="Member"/>
    <n v="2"/>
    <n v="62.44"/>
    <n v="0.30399999999999999"/>
    <n v="29.64"/>
    <s v="No"/>
    <n v="86.92"/>
    <n v="27.64"/>
    <n v="0.31799355729406353"/>
    <s v="Oct-2024"/>
    <s v="Q4-2024"/>
  </r>
  <r>
    <s v="TXN-103202"/>
    <x v="440"/>
    <x v="2"/>
    <s v="E-012"/>
    <x v="1"/>
    <s v="Women's Jeans"/>
    <s v="Member"/>
    <n v="2"/>
    <n v="119.9"/>
    <n v="4.7E-2"/>
    <n v="65.239999999999995"/>
    <s v="No"/>
    <n v="228.53"/>
    <n v="98.05"/>
    <n v="0.42904651468078586"/>
    <s v="Jan-2025"/>
    <s v="Q1-2025"/>
  </r>
  <r>
    <s v="TXN-103203"/>
    <x v="531"/>
    <x v="0"/>
    <s v="N-007"/>
    <x v="3"/>
    <s v="Bath Towel Set"/>
    <s v="Member"/>
    <n v="3"/>
    <n v="58.35"/>
    <n v="0.16300000000000001"/>
    <n v="25.89"/>
    <s v="No"/>
    <n v="146.52000000000001"/>
    <n v="68.849999999999994"/>
    <n v="0.46990171990171981"/>
    <s v="Sep-2024"/>
    <s v="Q3-2024"/>
  </r>
  <r>
    <s v="TXN-103204"/>
    <x v="381"/>
    <x v="2"/>
    <s v="E-010"/>
    <x v="2"/>
    <s v="Smart Watch"/>
    <s v="Member"/>
    <n v="1"/>
    <n v="184.91"/>
    <n v="0.11600000000000001"/>
    <n v="135.91999999999999"/>
    <s v="No"/>
    <n v="163.46"/>
    <n v="27.54"/>
    <n v="0.16848158570904195"/>
    <s v="May-2024"/>
    <s v="Q2-2024"/>
  </r>
  <r>
    <s v="TXN-103205"/>
    <x v="388"/>
    <x v="1"/>
    <s v="S-003"/>
    <x v="0"/>
    <s v="Olive Oil 500ml"/>
    <s v="Member"/>
    <n v="1"/>
    <n v="7.09"/>
    <n v="0.28999999999999998"/>
    <n v="4.46"/>
    <s v="No"/>
    <n v="5.03"/>
    <n v="0.56999999999999995"/>
    <n v="0.11332007952286281"/>
    <s v="Feb-2025"/>
    <s v="Q1-2025"/>
  </r>
  <r>
    <s v="TXN-103206"/>
    <x v="245"/>
    <x v="3"/>
    <s v="W-010"/>
    <x v="3"/>
    <s v="Throw Pillow"/>
    <s v="Non-Member"/>
    <n v="2"/>
    <n v="40.71"/>
    <n v="4.1000000000000002E-2"/>
    <n v="16.68"/>
    <s v="No"/>
    <n v="78.08"/>
    <n v="44.72"/>
    <n v="0.57274590163934425"/>
    <s v="May-2025"/>
    <s v="Q2-2025"/>
  </r>
  <r>
    <s v="TXN-103207"/>
    <x v="399"/>
    <x v="3"/>
    <s v="W-003"/>
    <x v="2"/>
    <s v="Smart Watch"/>
    <s v="Non-Member"/>
    <n v="2"/>
    <n v="128.66"/>
    <n v="7.1999999999999995E-2"/>
    <n v="102.64"/>
    <s v="No"/>
    <n v="238.79"/>
    <n v="33.51"/>
    <n v="0.14033250973658862"/>
    <s v="Oct-2024"/>
    <s v="Q4-2024"/>
  </r>
  <r>
    <s v="TXN-103208"/>
    <x v="422"/>
    <x v="1"/>
    <s v="S-010"/>
    <x v="4"/>
    <s v="Perfume 50ml"/>
    <s v="Member"/>
    <n v="4"/>
    <n v="46.17"/>
    <n v="0.17"/>
    <n v="15.57"/>
    <s v="No"/>
    <n v="153.28"/>
    <n v="91"/>
    <n v="0.59368475991649272"/>
    <s v="Dec-2024"/>
    <s v="Q4-2024"/>
  </r>
  <r>
    <s v="TXN-103209"/>
    <x v="595"/>
    <x v="3"/>
    <s v="Unknown"/>
    <x v="4"/>
    <s v="Perfume 50ml"/>
    <s v="Member"/>
    <n v="6"/>
    <n v="34.770000000000003"/>
    <n v="0.108"/>
    <n v="14.13"/>
    <s v="No"/>
    <n v="186.09"/>
    <n v="101.31"/>
    <n v="0.54441399322908268"/>
    <s v="Jun-2024"/>
    <s v="Q2-2024"/>
  </r>
  <r>
    <s v="TXN-103210"/>
    <x v="71"/>
    <x v="1"/>
    <s v="S-006"/>
    <x v="4"/>
    <s v="Sunscreen SPF50"/>
    <s v="Member"/>
    <n v="1"/>
    <n v="8.64"/>
    <n v="0.17699999999999999"/>
    <n v="2.75"/>
    <s v="No"/>
    <n v="7.11"/>
    <n v="4.3600000000000003"/>
    <n v="0.61322081575246135"/>
    <m/>
    <m/>
  </r>
  <r>
    <s v="TXN-103211"/>
    <x v="21"/>
    <x v="1"/>
    <s v="S-001"/>
    <x v="3"/>
    <s v="LED Desk Lamp"/>
    <s v="Member"/>
    <n v="3"/>
    <n v="81.62"/>
    <n v="0.252"/>
    <n v="38.520000000000003"/>
    <s v="No"/>
    <n v="183.16"/>
    <n v="67.599999999999994"/>
    <n v="0.36907621751474118"/>
    <s v="Jan-2025"/>
    <s v="Q1-2025"/>
  </r>
  <r>
    <s v="TXN-103212"/>
    <x v="595"/>
    <x v="1"/>
    <s v="S-010"/>
    <x v="3"/>
    <s v="Ceramic Mug Set"/>
    <s v="Member"/>
    <n v="2"/>
    <n v="88.08"/>
    <n v="0.25600000000000001"/>
    <n v="38.75"/>
    <s v="No"/>
    <n v="131.06"/>
    <n v="53.56"/>
    <n v="0.40866778574698615"/>
    <s v="Jun-2024"/>
    <s v="Q2-2024"/>
  </r>
  <r>
    <s v="TXN-103213"/>
    <x v="566"/>
    <x v="1"/>
    <s v="S-007"/>
    <x v="2"/>
    <s v="Bluetooth Speaker"/>
    <s v="Member"/>
    <n v="6"/>
    <n v="271.62"/>
    <n v="0.26800000000000002"/>
    <n v="188.35"/>
    <s v="No"/>
    <n v="1192.96"/>
    <n v="62.86"/>
    <n v="5.269246244635193E-2"/>
    <s v="Sep-2025"/>
    <s v="Q3-2025"/>
  </r>
  <r>
    <s v="TXN-103214"/>
    <x v="33"/>
    <x v="3"/>
    <s v="W-015"/>
    <x v="1"/>
    <s v="Casual Dress"/>
    <s v="Non-Member"/>
    <n v="9"/>
    <n v="91.06"/>
    <n v="8.1000000000000003E-2"/>
    <n v="49.32"/>
    <s v="No"/>
    <n v="753.16"/>
    <n v="309.27999999999997"/>
    <n v="0.41064315683254554"/>
    <s v="Oct-2025"/>
    <s v="Q4-2025"/>
  </r>
  <r>
    <s v="TXN-103215"/>
    <x v="275"/>
    <x v="2"/>
    <s v="E-012"/>
    <x v="0"/>
    <s v="Snack Box"/>
    <s v="Non-Member"/>
    <n v="5"/>
    <n v="21.76"/>
    <n v="8.6999999999999994E-2"/>
    <n v="14.81"/>
    <s v="No"/>
    <n v="99.33"/>
    <n v="25.28"/>
    <n v="0.25450518473774292"/>
    <s v="Sep-2025"/>
    <s v="Q3-2025"/>
  </r>
  <r>
    <s v="TXN-103216"/>
    <x v="137"/>
    <x v="0"/>
    <s v="N-004"/>
    <x v="1"/>
    <s v="Men's T-Shirt"/>
    <s v="Member"/>
    <n v="3"/>
    <n v="36.43"/>
    <n v="2.7E-2"/>
    <n v="19.010000000000002"/>
    <s v="No"/>
    <n v="106.34"/>
    <n v="49.31"/>
    <n v="0.46370133533947716"/>
    <s v="Oct-2025"/>
    <s v="Q4-2025"/>
  </r>
  <r>
    <s v="TXN-103217"/>
    <x v="588"/>
    <x v="1"/>
    <s v="S-015"/>
    <x v="0"/>
    <s v="Sparkling Water 12pk"/>
    <s v="Non-Member"/>
    <n v="3"/>
    <n v="13.34"/>
    <n v="0.221"/>
    <n v="7.4"/>
    <s v="No"/>
    <n v="31.18"/>
    <n v="8.98"/>
    <n v="0.28800513149454782"/>
    <s v="Mar-2025"/>
    <s v="Q1-2025"/>
  </r>
  <r>
    <s v="TXN-103218"/>
    <x v="77"/>
    <x v="3"/>
    <s v="W-011"/>
    <x v="1"/>
    <s v="Running Shoes"/>
    <s v="Non-Member"/>
    <n v="11"/>
    <n v="46.2"/>
    <n v="0.06"/>
    <n v="23.62"/>
    <s v="No"/>
    <n v="477.71"/>
    <n v="217.89"/>
    <n v="0.45611354168847207"/>
    <s v="Sep-2025"/>
    <s v="Q3-2025"/>
  </r>
  <r>
    <s v="TXN-103219"/>
    <x v="606"/>
    <x v="1"/>
    <s v="S-005"/>
    <x v="4"/>
    <s v="Lipstick"/>
    <s v="Member"/>
    <n v="2"/>
    <n v="40.299999999999997"/>
    <n v="0.28599999999999998"/>
    <n v="16.38"/>
    <s v="No"/>
    <n v="57.55"/>
    <n v="24.79"/>
    <n v="0.43075586446568204"/>
    <s v="Jan-2025"/>
    <s v="Q1-2025"/>
  </r>
  <r>
    <s v="TXN-103220"/>
    <x v="414"/>
    <x v="1"/>
    <s v="S-004"/>
    <x v="1"/>
    <s v="Women's Jeans"/>
    <s v="Non-Member"/>
    <n v="1"/>
    <n v="18.25"/>
    <n v="0.151"/>
    <n v="9.85"/>
    <s v="No"/>
    <n v="15.49"/>
    <n v="5.64"/>
    <n v="0.36410587475790829"/>
    <s v="Jun-2025"/>
    <s v="Q2-2025"/>
  </r>
  <r>
    <s v="TXN-103221"/>
    <x v="132"/>
    <x v="3"/>
    <s v="W-010"/>
    <x v="4"/>
    <s v="Face Moisturizer"/>
    <s v="Non-Member"/>
    <n v="5"/>
    <n v="40.36"/>
    <n v="0.17599999999999999"/>
    <n v="13.69"/>
    <s v="No"/>
    <n v="166.28"/>
    <n v="97.83"/>
    <n v="0.58834496030791439"/>
    <s v="Oct-2025"/>
    <s v="Q4-2025"/>
  </r>
  <r>
    <s v="TXN-103222"/>
    <x v="134"/>
    <x v="3"/>
    <s v="W-003"/>
    <x v="4"/>
    <s v="Perfume 50ml"/>
    <s v="Member"/>
    <n v="3"/>
    <n v="56.89"/>
    <n v="9.4E-2"/>
    <n v="24.13"/>
    <s v="No"/>
    <n v="154.63"/>
    <n v="82.24"/>
    <n v="0.53185022311323804"/>
    <s v="Jul-2025"/>
    <s v="Q3-2025"/>
  </r>
  <r>
    <s v="TXN-103223"/>
    <x v="402"/>
    <x v="0"/>
    <s v="N-011"/>
    <x v="4"/>
    <s v="Lipstick"/>
    <s v="Member"/>
    <n v="1"/>
    <n v="14.85"/>
    <n v="8.1000000000000003E-2"/>
    <n v="4.46"/>
    <s v="Unknown"/>
    <n v="13.65"/>
    <n v="9.19"/>
    <n v="0.6732600732600732"/>
    <s v="Nov-2025"/>
    <s v="Q4-2025"/>
  </r>
  <r>
    <s v="TXN-103224"/>
    <x v="71"/>
    <x v="2"/>
    <s v="E-004"/>
    <x v="0"/>
    <s v="Organic Coffee 12oz"/>
    <s v="Member"/>
    <n v="6"/>
    <n v="12.87"/>
    <n v="3.9E-2"/>
    <n v="7.87"/>
    <s v="No"/>
    <n v="74.209999999999994"/>
    <n v="26.99"/>
    <n v="0.36369761487670127"/>
    <m/>
    <m/>
  </r>
  <r>
    <s v="TXN-103225"/>
    <x v="605"/>
    <x v="3"/>
    <s v="W-010"/>
    <x v="1"/>
    <s v="Running Shoes"/>
    <s v="Non-Member"/>
    <n v="6"/>
    <n v="31.06"/>
    <n v="0.124"/>
    <n v="15.99"/>
    <s v="Yes"/>
    <n v="163.25"/>
    <n v="67.31"/>
    <n v="0.412312404287902"/>
    <s v="Apr-2025"/>
    <s v="Q2-2025"/>
  </r>
  <r>
    <s v="TXN-103226"/>
    <x v="216"/>
    <x v="2"/>
    <s v="E-014"/>
    <x v="4"/>
    <s v="Lipstick"/>
    <s v="Member"/>
    <n v="2"/>
    <n v="20.89"/>
    <n v="1.7999999999999999E-2"/>
    <n v="9.2100000000000009"/>
    <s v="No"/>
    <n v="41.03"/>
    <n v="22.61"/>
    <n v="0.55106019985376553"/>
    <s v="Jul-2025"/>
    <s v="Q3-2025"/>
  </r>
  <r>
    <s v="TXN-103227"/>
    <x v="333"/>
    <x v="0"/>
    <s v="N-012"/>
    <x v="2"/>
    <s v="Wireless Earbuds"/>
    <s v="Member"/>
    <n v="1"/>
    <n v="290.2"/>
    <n v="8.0000000000000002E-3"/>
    <n v="217.21"/>
    <s v="No"/>
    <n v="287.88"/>
    <n v="70.67"/>
    <n v="0.24548422954008617"/>
    <s v="Jun-2024"/>
    <s v="Q2-2024"/>
  </r>
  <r>
    <s v="TXN-103228"/>
    <x v="203"/>
    <x v="2"/>
    <s v="E-014"/>
    <x v="3"/>
    <s v="Throw Pillow"/>
    <s v="Member"/>
    <n v="4"/>
    <n v="14.15"/>
    <n v="0"/>
    <n v="5.99"/>
    <s v="No"/>
    <n v="56.6"/>
    <n v="32.64"/>
    <n v="0.57667844522968192"/>
    <s v="May-2024"/>
    <s v="Q2-2024"/>
  </r>
  <r>
    <s v="TXN-103229"/>
    <x v="90"/>
    <x v="1"/>
    <s v="S-002"/>
    <x v="3"/>
    <s v="LED Desk Lamp"/>
    <s v="Non-Member"/>
    <n v="1"/>
    <n v="14.97"/>
    <n v="0.28100000000000003"/>
    <n v="6.18"/>
    <s v="No"/>
    <n v="10.76"/>
    <n v="4.58"/>
    <n v="0.42565055762081788"/>
    <s v="Oct-2025"/>
    <s v="Q4-2025"/>
  </r>
  <r>
    <s v="TXN-103230"/>
    <x v="312"/>
    <x v="1"/>
    <s v="S-001"/>
    <x v="2"/>
    <s v="Smart Watch"/>
    <s v="Non-Member"/>
    <n v="1"/>
    <n v="229.66"/>
    <n v="0.216"/>
    <n v="169.39"/>
    <s v="Yes"/>
    <n v="180.05"/>
    <n v="10.66"/>
    <n v="5.9205776173285193E-2"/>
    <s v="Nov-2024"/>
    <s v="Q4-2024"/>
  </r>
  <r>
    <s v="TXN-103231"/>
    <x v="83"/>
    <x v="1"/>
    <s v="S-009"/>
    <x v="3"/>
    <s v="Ceramic Mug Set"/>
    <s v="Non-Member"/>
    <n v="1"/>
    <n v="46.77"/>
    <n v="0.161"/>
    <n v="21.19"/>
    <s v="Yes"/>
    <n v="39.24"/>
    <n v="18.05"/>
    <n v="0.45998980632008152"/>
    <s v="Aug-2024"/>
    <s v="Q3-2024"/>
  </r>
  <r>
    <s v="TXN-103232"/>
    <x v="435"/>
    <x v="2"/>
    <s v="E-014"/>
    <x v="4"/>
    <s v="Lipstick"/>
    <s v="Non-Member"/>
    <n v="2"/>
    <n v="52.02"/>
    <n v="0"/>
    <n v="17.84"/>
    <s v="No"/>
    <n v="104.04"/>
    <n v="68.36"/>
    <n v="0.65705497885428676"/>
    <s v="Oct-2024"/>
    <s v="Q4-2024"/>
  </r>
  <r>
    <s v="TXN-103233"/>
    <x v="106"/>
    <x v="2"/>
    <s v="E-008"/>
    <x v="1"/>
    <s v="Running Shoes"/>
    <s v="Non-Member"/>
    <n v="5"/>
    <n v="71.14"/>
    <n v="7.1999999999999995E-2"/>
    <n v="45.01"/>
    <s v="No"/>
    <n v="330.09"/>
    <n v="105.04"/>
    <n v="0.31821624405465182"/>
    <s v="Oct-2025"/>
    <s v="Q4-2025"/>
  </r>
  <r>
    <s v="TXN-103234"/>
    <x v="388"/>
    <x v="1"/>
    <s v="S-006"/>
    <x v="4"/>
    <s v="Face Moisturizer"/>
    <s v="Member"/>
    <n v="7"/>
    <n v="43.98"/>
    <n v="0.151"/>
    <n v="16.3"/>
    <s v="No"/>
    <n v="261.37"/>
    <n v="147.27000000000001"/>
    <n v="0.56345410720434641"/>
    <s v="Feb-2025"/>
    <s v="Q1-2025"/>
  </r>
  <r>
    <s v="TXN-103235"/>
    <x v="209"/>
    <x v="0"/>
    <s v="N-013"/>
    <x v="3"/>
    <s v="Throw Pillow"/>
    <s v="Non-Member"/>
    <n v="2"/>
    <n v="88.2"/>
    <n v="6.9000000000000006E-2"/>
    <n v="39.97"/>
    <s v="No"/>
    <n v="164.23"/>
    <n v="84.29"/>
    <n v="0.51324362174998484"/>
    <s v="Sep-2024"/>
    <s v="Q3-2024"/>
  </r>
  <r>
    <s v="TXN-103236"/>
    <x v="317"/>
    <x v="2"/>
    <s v="E-002"/>
    <x v="3"/>
    <s v="Ceramic Mug Set"/>
    <s v="Member"/>
    <n v="1"/>
    <n v="86.88"/>
    <n v="0.14000000000000001"/>
    <n v="32.58"/>
    <s v="No"/>
    <n v="74.72"/>
    <n v="42.14"/>
    <n v="0.56397216274089934"/>
    <s v="Jan-2025"/>
    <s v="Q1-2025"/>
  </r>
  <r>
    <s v="TXN-103237"/>
    <x v="642"/>
    <x v="2"/>
    <s v="E-002"/>
    <x v="2"/>
    <s v="Laptop Stand"/>
    <s v="Member"/>
    <n v="2"/>
    <n v="95.34"/>
    <n v="4.2000000000000003E-2"/>
    <n v="70.62"/>
    <s v="No"/>
    <n v="182.67"/>
    <n v="41.43"/>
    <n v="0.22680243061258007"/>
    <s v="Nov-2025"/>
    <s v="Q4-2025"/>
  </r>
  <r>
    <s v="TXN-103238"/>
    <x v="369"/>
    <x v="2"/>
    <s v="E-009"/>
    <x v="2"/>
    <s v="Smart Watch"/>
    <s v="Non-Member"/>
    <n v="6"/>
    <n v="174.77"/>
    <n v="0.09"/>
    <n v="115.67"/>
    <s v="No"/>
    <n v="954.24"/>
    <n v="260.22000000000003"/>
    <n v="0.27269869215291753"/>
    <s v="Apr-2024"/>
    <s v="Q2-2024"/>
  </r>
  <r>
    <s v="TXN-103239"/>
    <x v="127"/>
    <x v="0"/>
    <s v="N-006"/>
    <x v="4"/>
    <s v="Sunscreen SPF50"/>
    <s v="Non-Member"/>
    <n v="1"/>
    <n v="21.55"/>
    <n v="5.1999999999999998E-2"/>
    <n v="8.7899999999999991"/>
    <s v="No"/>
    <n v="20.43"/>
    <n v="11.64"/>
    <n v="0.56975036710719529"/>
    <s v="Jun-2024"/>
    <s v="Q2-2024"/>
  </r>
  <r>
    <s v="TXN-103240"/>
    <x v="104"/>
    <x v="2"/>
    <s v="E-004"/>
    <x v="3"/>
    <s v="Throw Pillow"/>
    <s v="Member"/>
    <n v="5"/>
    <n v="83.75"/>
    <n v="0.12"/>
    <n v="29.9"/>
    <s v="No"/>
    <n v="368.5"/>
    <n v="219"/>
    <n v="0.59430122116689277"/>
    <s v="Jan-2025"/>
    <s v="Q1-2025"/>
  </r>
  <r>
    <s v="TXN-103241"/>
    <x v="362"/>
    <x v="3"/>
    <s v="W-001"/>
    <x v="2"/>
    <s v="Bluetooth Speaker"/>
    <s v="Non-Member"/>
    <n v="2"/>
    <n v="186.65"/>
    <n v="4.2999999999999997E-2"/>
    <n v="146.30000000000001"/>
    <s v="No"/>
    <n v="357.25"/>
    <n v="64.650000000000006"/>
    <n v="0.18096571028691394"/>
    <s v="Sep-2024"/>
    <s v="Q3-2024"/>
  </r>
  <r>
    <s v="TXN-103242"/>
    <x v="550"/>
    <x v="2"/>
    <s v="E-006"/>
    <x v="4"/>
    <s v="Face Moisturizer"/>
    <s v="Member"/>
    <n v="6"/>
    <n v="59.21"/>
    <n v="7.8E-2"/>
    <n v="26.6"/>
    <s v="No"/>
    <n v="327.55"/>
    <n v="167.95"/>
    <n v="0.5127461456266218"/>
    <s v="Dec-2024"/>
    <s v="Q4-2024"/>
  </r>
  <r>
    <s v="TXN-103243"/>
    <x v="87"/>
    <x v="1"/>
    <s v="S-003"/>
    <x v="2"/>
    <s v="Power Bank"/>
    <s v="Member"/>
    <n v="6"/>
    <n v="31.64"/>
    <n v="0.19"/>
    <n v="21.56"/>
    <s v="No"/>
    <n v="153.77000000000001"/>
    <n v="24.41"/>
    <n v="0.1587435780711452"/>
    <s v="Jul-2024"/>
    <s v="Q3-2024"/>
  </r>
  <r>
    <s v="TXN-103244"/>
    <x v="408"/>
    <x v="1"/>
    <s v="S-013"/>
    <x v="4"/>
    <s v="Face Moisturizer"/>
    <s v="Non-Member"/>
    <n v="2"/>
    <n v="20.399999999999999"/>
    <n v="0.11799999999999999"/>
    <n v="7.26"/>
    <s v="No"/>
    <n v="35.99"/>
    <n v="21.47"/>
    <n v="0.59655459849958314"/>
    <s v="Feb-2025"/>
    <s v="Q1-2025"/>
  </r>
  <r>
    <s v="TXN-103245"/>
    <x v="285"/>
    <x v="3"/>
    <s v="W-011"/>
    <x v="4"/>
    <s v="Face Moisturizer"/>
    <s v="Member"/>
    <n v="4"/>
    <n v="42.32"/>
    <n v="7.5999999999999998E-2"/>
    <n v="16.09"/>
    <s v="No"/>
    <n v="156.41"/>
    <n v="92.05"/>
    <n v="0.58851735822517737"/>
    <s v="Sep-2025"/>
    <s v="Q3-2025"/>
  </r>
  <r>
    <s v="TXN-103246"/>
    <x v="222"/>
    <x v="3"/>
    <s v="Unknown"/>
    <x v="2"/>
    <s v="Smart Watch"/>
    <s v="Member"/>
    <n v="4"/>
    <n v="49.9"/>
    <n v="7.6999999999999999E-2"/>
    <n v="39.18"/>
    <s v="No"/>
    <n v="184.23"/>
    <n v="27.51"/>
    <n v="0.14932421429734571"/>
    <s v="Mar-2025"/>
    <s v="Q1-2025"/>
  </r>
  <r>
    <s v="TXN-103247"/>
    <x v="314"/>
    <x v="3"/>
    <s v="W-012"/>
    <x v="3"/>
    <s v="Ceramic Mug Set"/>
    <s v="Member"/>
    <n v="4"/>
    <n v="37.4"/>
    <n v="0.124"/>
    <n v="15.43"/>
    <s v="No"/>
    <n v="131.05000000000001"/>
    <n v="69.33"/>
    <n v="0.52903471957268211"/>
    <s v="Dec-2024"/>
    <s v="Q4-2024"/>
  </r>
  <r>
    <s v="TXN-103248"/>
    <x v="326"/>
    <x v="1"/>
    <s v="S-010"/>
    <x v="4"/>
    <s v="Lipstick"/>
    <s v="Non-Member"/>
    <n v="1"/>
    <n v="21.71"/>
    <n v="0.33500000000000002"/>
    <n v="6.58"/>
    <s v="Yes"/>
    <n v="14.44"/>
    <n v="7.86"/>
    <n v="0.54432132963988922"/>
    <s v="Aug-2025"/>
    <s v="Q3-2025"/>
  </r>
  <r>
    <s v="TXN-103249"/>
    <x v="162"/>
    <x v="0"/>
    <s v="N-013"/>
    <x v="0"/>
    <s v="Granola Pack"/>
    <s v="Non-Member"/>
    <n v="1"/>
    <n v="13.72"/>
    <n v="0"/>
    <n v="8.59"/>
    <s v="No"/>
    <n v="13.72"/>
    <n v="5.13"/>
    <n v="0.37390670553935856"/>
    <s v="Aug-2025"/>
    <s v="Q3-2025"/>
  </r>
  <r>
    <s v="TXN-103250"/>
    <x v="461"/>
    <x v="3"/>
    <s v="W-001"/>
    <x v="3"/>
    <s v="Throw Pillow"/>
    <s v="Non-Member"/>
    <n v="4"/>
    <n v="88.32"/>
    <n v="2.5000000000000001E-2"/>
    <n v="40.39"/>
    <s v="No"/>
    <n v="344.45"/>
    <n v="182.89"/>
    <n v="0.53096240383219628"/>
    <s v="Aug-2024"/>
    <s v="Q3-2024"/>
  </r>
  <r>
    <s v="TXN-103251"/>
    <x v="179"/>
    <x v="0"/>
    <s v="N-009"/>
    <x v="4"/>
    <s v="Lipstick"/>
    <s v="Member"/>
    <n v="3"/>
    <n v="53.01"/>
    <n v="5.3999999999999999E-2"/>
    <n v="16.53"/>
    <s v="No"/>
    <n v="150.44"/>
    <n v="100.85"/>
    <n v="0.67036692369050777"/>
    <s v="Apr-2025"/>
    <s v="Q2-2025"/>
  </r>
  <r>
    <s v="TXN-103252"/>
    <x v="466"/>
    <x v="1"/>
    <s v="S-013"/>
    <x v="1"/>
    <s v="Men's T-Shirt"/>
    <s v="Non-Member"/>
    <n v="4"/>
    <n v="25.11"/>
    <n v="0.33700000000000002"/>
    <n v="12.07"/>
    <s v="No"/>
    <n v="66.59"/>
    <n v="18.309999999999999"/>
    <n v="0.27496621114281422"/>
    <s v="Jun-2025"/>
    <s v="Q2-2025"/>
  </r>
  <r>
    <s v="TXN-103253"/>
    <x v="117"/>
    <x v="0"/>
    <s v="N-006"/>
    <x v="2"/>
    <s v="Laptop Stand"/>
    <s v="Member"/>
    <n v="5"/>
    <n v="91.27"/>
    <n v="0.109"/>
    <n v="68.34"/>
    <s v="No"/>
    <n v="406.61"/>
    <n v="64.91"/>
    <n v="0.1596369985981653"/>
    <s v="Feb-2025"/>
    <s v="Q1-2025"/>
  </r>
  <r>
    <s v="TXN-103254"/>
    <x v="47"/>
    <x v="3"/>
    <s v="W-001"/>
    <x v="1"/>
    <s v="Running Shoes"/>
    <s v="Member"/>
    <n v="5"/>
    <n v="98.87"/>
    <n v="1.0999999999999999E-2"/>
    <n v="49.52"/>
    <s v="No"/>
    <n v="488.91"/>
    <n v="241.31"/>
    <n v="0.4935673232292242"/>
    <s v="Oct-2024"/>
    <s v="Q4-2024"/>
  </r>
  <r>
    <s v="TXN-103255"/>
    <x v="68"/>
    <x v="0"/>
    <s v="N-006"/>
    <x v="2"/>
    <s v="Laptop Stand"/>
    <s v="Non-Member"/>
    <n v="5"/>
    <n v="211.48"/>
    <n v="0"/>
    <n v="152.56"/>
    <s v="No"/>
    <n v="1057.4000000000001"/>
    <n v="294.60000000000002"/>
    <n v="0.27860790618498205"/>
    <s v="Aug-2025"/>
    <s v="Q3-2025"/>
  </r>
  <r>
    <s v="TXN-103256"/>
    <x v="564"/>
    <x v="2"/>
    <s v="E-012"/>
    <x v="2"/>
    <s v="Laptop Stand"/>
    <s v="Member"/>
    <n v="3"/>
    <n v="224.76"/>
    <n v="0"/>
    <n v="178.41"/>
    <s v="No"/>
    <n v="674.28"/>
    <n v="139.05000000000001"/>
    <n v="0.20621996796583025"/>
    <s v="Sep-2025"/>
    <s v="Q3-2025"/>
  </r>
  <r>
    <s v="TXN-103257"/>
    <x v="195"/>
    <x v="1"/>
    <s v="S-015"/>
    <x v="0"/>
    <s v="Snack Box"/>
    <s v="Member"/>
    <n v="1"/>
    <n v="4.76"/>
    <n v="0.29099999999999998"/>
    <n v="3.15"/>
    <s v="No"/>
    <n v="3.37"/>
    <n v="0.22"/>
    <n v="6.5281899109792277E-2"/>
    <s v="Jun-2025"/>
    <s v="Q2-2025"/>
  </r>
  <r>
    <s v="TXN-103258"/>
    <x v="388"/>
    <x v="0"/>
    <s v="N-014"/>
    <x v="3"/>
    <s v="LED Desk Lamp"/>
    <s v="Member"/>
    <n v="100"/>
    <n v="68.34"/>
    <n v="0.13400000000000001"/>
    <n v="29.83"/>
    <s v="No"/>
    <n v="5918.24"/>
    <n v="2935.24"/>
    <n v="0.49596501662656461"/>
    <s v="Feb-2025"/>
    <s v="Q1-2025"/>
  </r>
  <r>
    <s v="TXN-103259"/>
    <x v="660"/>
    <x v="3"/>
    <s v="W-013"/>
    <x v="1"/>
    <s v="Running Shoes"/>
    <s v="Non-Member"/>
    <n v="5"/>
    <n v="57.78"/>
    <n v="0.03"/>
    <n v="25.26"/>
    <s v="No"/>
    <n v="280.23"/>
    <n v="153.93"/>
    <n v="0.54929879027941331"/>
    <s v="Dec-2025"/>
    <s v="Q4-2025"/>
  </r>
  <r>
    <s v="TXN-103260"/>
    <x v="266"/>
    <x v="3"/>
    <s v="W-015"/>
    <x v="2"/>
    <s v="Wireless Earbuds"/>
    <s v="Member"/>
    <n v="2"/>
    <n v="293.45999999999998"/>
    <n v="2.8000000000000001E-2"/>
    <n v="196.82"/>
    <s v="No"/>
    <n v="570.49"/>
    <n v="176.85"/>
    <n v="0.30999666952970251"/>
    <s v="May-2025"/>
    <s v="Q2-2025"/>
  </r>
  <r>
    <s v="TXN-103261"/>
    <x v="41"/>
    <x v="2"/>
    <s v="E-001"/>
    <x v="2"/>
    <s v="Laptop Stand"/>
    <s v="Member"/>
    <n v="2"/>
    <n v="248.56"/>
    <n v="7.1999999999999995E-2"/>
    <n v="195.39"/>
    <s v="No"/>
    <n v="461.33"/>
    <n v="70.55"/>
    <n v="0.15292740554483775"/>
    <s v="Mar-2025"/>
    <s v="Q1-2025"/>
  </r>
  <r>
    <s v="TXN-103262"/>
    <x v="76"/>
    <x v="3"/>
    <s v="W-009"/>
    <x v="1"/>
    <s v="Winter Jacket"/>
    <s v="Member"/>
    <n v="7"/>
    <n v="112.45"/>
    <n v="7.9000000000000001E-2"/>
    <n v="45.85"/>
    <s v="No"/>
    <n v="724.97"/>
    <n v="404.02"/>
    <n v="0.55729202587693283"/>
    <s v="Jul-2025"/>
    <s v="Q3-2025"/>
  </r>
  <r>
    <s v="TXN-103263"/>
    <x v="210"/>
    <x v="3"/>
    <s v="W-007"/>
    <x v="2"/>
    <s v="Bluetooth Speaker"/>
    <s v="Member"/>
    <n v="3"/>
    <n v="127.02"/>
    <n v="0"/>
    <n v="85.03"/>
    <s v="No"/>
    <n v="381.06"/>
    <n v="125.97"/>
    <n v="0.33057786175405446"/>
    <s v="Oct-2025"/>
    <s v="Q4-2025"/>
  </r>
  <r>
    <s v="TXN-103264"/>
    <x v="517"/>
    <x v="0"/>
    <s v="N-011"/>
    <x v="3"/>
    <s v="LED Desk Lamp"/>
    <s v="Non-Member"/>
    <n v="3"/>
    <n v="76.989999999999995"/>
    <n v="0.153"/>
    <n v="34.15"/>
    <s v="No"/>
    <n v="195.63"/>
    <n v="93.18"/>
    <n v="0.47630731482901401"/>
    <s v="Aug-2025"/>
    <s v="Q3-2025"/>
  </r>
  <r>
    <s v="TXN-103265"/>
    <x v="91"/>
    <x v="0"/>
    <s v="N-014"/>
    <x v="2"/>
    <s v="Bluetooth Speaker"/>
    <s v="Member"/>
    <n v="4"/>
    <n v="187.9"/>
    <n v="2.1999999999999999E-2"/>
    <n v="149.99"/>
    <s v="No"/>
    <n v="735.06"/>
    <n v="135.1"/>
    <n v="0.1837945201752238"/>
    <s v="Mar-2025"/>
    <s v="Q1-2025"/>
  </r>
  <r>
    <s v="TXN-103266"/>
    <x v="119"/>
    <x v="1"/>
    <s v="S-011"/>
    <x v="2"/>
    <s v="Smart Watch"/>
    <s v="Member"/>
    <n v="3"/>
    <n v="62.2"/>
    <n v="0.27700000000000002"/>
    <n v="46.11"/>
    <s v="No"/>
    <n v="134.91"/>
    <n v="-3.42"/>
    <n v="-2.5350233488992662E-2"/>
    <s v="Mar-2025"/>
    <s v="Q1-2025"/>
  </r>
  <r>
    <s v="TXN-103267"/>
    <x v="147"/>
    <x v="1"/>
    <s v="S-013"/>
    <x v="4"/>
    <s v="Lipstick"/>
    <s v="Member"/>
    <n v="1"/>
    <n v="37.56"/>
    <n v="0.21299999999999999"/>
    <n v="15.19"/>
    <s v="No"/>
    <n v="29.56"/>
    <n v="14.37"/>
    <n v="0.48612990527740191"/>
    <s v="Feb-2025"/>
    <s v="Q1-2025"/>
  </r>
  <r>
    <s v="TXN-103268"/>
    <x v="58"/>
    <x v="0"/>
    <s v="N-010"/>
    <x v="0"/>
    <s v="Snack Box"/>
    <s v="Non-Member"/>
    <n v="7"/>
    <n v="14.02"/>
    <n v="4.7E-2"/>
    <n v="13.53"/>
    <s v="No"/>
    <n v="93.53"/>
    <n v="-1.18"/>
    <n v="-1.261627285362985E-2"/>
    <s v="Sep-2025"/>
    <s v="Q3-2025"/>
  </r>
  <r>
    <s v="TXN-103269"/>
    <x v="457"/>
    <x v="3"/>
    <s v="W-001"/>
    <x v="2"/>
    <s v="Laptop Stand"/>
    <s v="Member"/>
    <n v="3"/>
    <n v="120.92"/>
    <n v="0.14799999999999999"/>
    <n v="93.38"/>
    <s v="No"/>
    <n v="309.07"/>
    <n v="28.93"/>
    <n v="9.3603390817614138E-2"/>
    <s v="Oct-2025"/>
    <s v="Q4-2025"/>
  </r>
  <r>
    <s v="TXN-103270"/>
    <x v="157"/>
    <x v="2"/>
    <s v="E-011"/>
    <x v="1"/>
    <s v="Winter Jacket"/>
    <s v="Member"/>
    <n v="6"/>
    <n v="118.06"/>
    <n v="9.6000000000000002E-2"/>
    <n v="57.68"/>
    <s v="No"/>
    <n v="640.36"/>
    <n v="294.27999999999997"/>
    <n v="0.45955400087450804"/>
    <s v="Apr-2025"/>
    <s v="Q2-2025"/>
  </r>
  <r>
    <s v="TXN-103271"/>
    <x v="158"/>
    <x v="2"/>
    <s v="E-005"/>
    <x v="0"/>
    <s v="Sparkling Water 12pk"/>
    <s v="Member"/>
    <n v="1"/>
    <n v="9.2799999999999994"/>
    <n v="0"/>
    <n v="5.56"/>
    <s v="No"/>
    <n v="9.2799999999999994"/>
    <n v="3.72"/>
    <n v="0.40086206896551729"/>
    <s v="Dec-2024"/>
    <s v="Q4-2024"/>
  </r>
  <r>
    <s v="TXN-103272"/>
    <x v="265"/>
    <x v="0"/>
    <s v="N-009"/>
    <x v="2"/>
    <s v="Power Bank"/>
    <s v="Member"/>
    <n v="8"/>
    <n v="58.21"/>
    <n v="0.10100000000000001"/>
    <n v="42.62"/>
    <s v="No"/>
    <n v="418.65"/>
    <n v="77.69"/>
    <n v="0.18557267407142006"/>
    <s v="May-2025"/>
    <s v="Q2-2025"/>
  </r>
  <r>
    <s v="TXN-103273"/>
    <x v="570"/>
    <x v="2"/>
    <s v="E-009"/>
    <x v="2"/>
    <s v="Smart Watch"/>
    <s v="Member"/>
    <n v="7"/>
    <n v="234.57"/>
    <n v="8.7999999999999995E-2"/>
    <n v="166.48"/>
    <s v="No"/>
    <n v="1497.49"/>
    <n v="332.13"/>
    <n v="0.22179113049168941"/>
    <s v="Sep-2025"/>
    <s v="Q3-2025"/>
  </r>
  <r>
    <s v="TXN-103274"/>
    <x v="150"/>
    <x v="1"/>
    <s v="S-010"/>
    <x v="0"/>
    <s v="Olive Oil 500ml"/>
    <s v="Member"/>
    <n v="6"/>
    <n v="6.29"/>
    <n v="0.191"/>
    <n v="3.92"/>
    <s v="No"/>
    <n v="30.53"/>
    <n v="7.01"/>
    <n v="0.2296102194562725"/>
    <s v="Jun-2025"/>
    <s v="Q2-2025"/>
  </r>
  <r>
    <s v="TXN-103275"/>
    <x v="222"/>
    <x v="2"/>
    <s v="E-012"/>
    <x v="1"/>
    <s v="Men's T-Shirt"/>
    <s v="Member"/>
    <n v="4"/>
    <n v="39.65"/>
    <n v="4.7E-2"/>
    <n v="20.69"/>
    <s v="No"/>
    <n v="151.15"/>
    <n v="68.39"/>
    <n v="0.45246443929870989"/>
    <s v="Mar-2025"/>
    <s v="Q1-2025"/>
  </r>
  <r>
    <s v="TXN-103276"/>
    <x v="422"/>
    <x v="3"/>
    <s v="W-014"/>
    <x v="2"/>
    <s v="Power Bank"/>
    <s v="Non-Member"/>
    <n v="14"/>
    <n v="148.1"/>
    <n v="4.5999999999999999E-2"/>
    <n v="102.85"/>
    <s v="No"/>
    <n v="1978.02"/>
    <n v="538.12"/>
    <n v="0.27204982760538315"/>
    <s v="Dec-2024"/>
    <s v="Q4-2024"/>
  </r>
  <r>
    <s v="TXN-103277"/>
    <x v="481"/>
    <x v="1"/>
    <s v="S-013"/>
    <x v="1"/>
    <s v="Running Shoes"/>
    <s v="Non-Member"/>
    <n v="1"/>
    <n v="71.14"/>
    <n v="0.223"/>
    <n v="7.16"/>
    <s v="Yes"/>
    <n v="55.28"/>
    <n v="48.12"/>
    <n v="0.87047756874095505"/>
    <s v="Apr-2025"/>
    <s v="Q2-2025"/>
  </r>
  <r>
    <s v="TXN-103278"/>
    <x v="630"/>
    <x v="0"/>
    <s v="N-006"/>
    <x v="3"/>
    <s v="Throw Pillow"/>
    <s v="Non-Member"/>
    <n v="2"/>
    <n v="15.68"/>
    <n v="0.115"/>
    <n v="7.73"/>
    <s v="Yes"/>
    <n v="27.75"/>
    <n v="12.29"/>
    <n v="0.44288288288288286"/>
    <s v="Oct-2024"/>
    <s v="Q4-2024"/>
  </r>
  <r>
    <s v="TXN-103279"/>
    <x v="663"/>
    <x v="0"/>
    <s v="N-008"/>
    <x v="1"/>
    <s v="Men's T-Shirt"/>
    <s v="Member"/>
    <n v="1"/>
    <n v="59.43"/>
    <n v="2.5999999999999999E-2"/>
    <n v="30.98"/>
    <s v="No"/>
    <n v="57.88"/>
    <n v="26.9"/>
    <n v="0.46475466482377326"/>
    <s v="Apr-2024"/>
    <s v="Q2-2024"/>
  </r>
  <r>
    <s v="TXN-103280"/>
    <x v="101"/>
    <x v="0"/>
    <s v="N-006"/>
    <x v="3"/>
    <s v="Storage Bin"/>
    <s v="Member"/>
    <n v="3"/>
    <n v="14.95"/>
    <n v="9.0999999999999998E-2"/>
    <n v="5.52"/>
    <s v="No"/>
    <n v="40.770000000000003"/>
    <n v="24.21"/>
    <n v="0.59381898454746129"/>
    <s v="Aug-2024"/>
    <s v="Q3-2024"/>
  </r>
  <r>
    <s v="TXN-103281"/>
    <x v="163"/>
    <x v="0"/>
    <s v="N-004"/>
    <x v="2"/>
    <s v="Smart Watch"/>
    <s v="Member"/>
    <n v="6"/>
    <n v="109.59"/>
    <n v="4.7E-2"/>
    <n v="80.56"/>
    <s v="No"/>
    <n v="626.64"/>
    <n v="143.28"/>
    <n v="0.22864802757564151"/>
    <s v="Aug-2025"/>
    <s v="Q3-2025"/>
  </r>
  <r>
    <s v="TXN-103282"/>
    <x v="581"/>
    <x v="3"/>
    <s v="W-005"/>
    <x v="0"/>
    <s v="Olive Oil 500ml"/>
    <s v="Non-Member"/>
    <n v="2"/>
    <n v="17.96"/>
    <n v="8.5000000000000006E-2"/>
    <n v="10.74"/>
    <s v="No"/>
    <n v="32.869999999999997"/>
    <n v="11.39"/>
    <n v="0.34651658046851236"/>
    <s v="Nov-2025"/>
    <s v="Q4-2025"/>
  </r>
  <r>
    <s v="TXN-103283"/>
    <x v="519"/>
    <x v="3"/>
    <s v="W-010"/>
    <x v="2"/>
    <s v="Laptop Stand"/>
    <s v="Non-Member"/>
    <n v="3"/>
    <n v="281.73"/>
    <n v="0.105"/>
    <n v="186.5"/>
    <s v="No"/>
    <n v="756.45"/>
    <n v="196.95"/>
    <n v="0.26036089629188974"/>
    <s v="Dec-2025"/>
    <s v="Q4-2025"/>
  </r>
  <r>
    <s v="TXN-103284"/>
    <x v="443"/>
    <x v="3"/>
    <s v="W-007"/>
    <x v="4"/>
    <s v="Lipstick"/>
    <s v="Member"/>
    <n v="1"/>
    <n v="52.08"/>
    <n v="0.01"/>
    <n v="18.78"/>
    <s v="No"/>
    <n v="51.56"/>
    <n v="32.78"/>
    <n v="0.63576415826221877"/>
    <s v="Jan-2025"/>
    <s v="Q1-2025"/>
  </r>
  <r>
    <s v="TXN-103285"/>
    <x v="181"/>
    <x v="2"/>
    <s v="E-007"/>
    <x v="4"/>
    <s v="Perfume 50ml"/>
    <s v="Member"/>
    <n v="2"/>
    <n v="53.82"/>
    <n v="0.17100000000000001"/>
    <n v="21.91"/>
    <s v="No"/>
    <n v="89.23"/>
    <n v="45.41"/>
    <n v="0.50890955956516859"/>
    <s v="Nov-2025"/>
    <s v="Q4-2025"/>
  </r>
  <r>
    <s v="TXN-103286"/>
    <x v="34"/>
    <x v="3"/>
    <s v="W-007"/>
    <x v="3"/>
    <s v="Throw Pillow"/>
    <s v="Non-Member"/>
    <n v="1"/>
    <n v="47.5"/>
    <n v="1.2E-2"/>
    <n v="22.13"/>
    <s v="No"/>
    <n v="46.93"/>
    <n v="24.8"/>
    <n v="0.52844662262944808"/>
    <s v="Nov-2024"/>
    <s v="Q4-2024"/>
  </r>
  <r>
    <s v="TXN-103287"/>
    <x v="39"/>
    <x v="3"/>
    <s v="W-014"/>
    <x v="3"/>
    <s v="Throw Pillow"/>
    <s v="Member"/>
    <n v="2"/>
    <n v="53.36"/>
    <n v="0.18099999999999999"/>
    <n v="20.63"/>
    <s v="No"/>
    <n v="87.4"/>
    <n v="46.14"/>
    <n v="0.5279176201372997"/>
    <s v="Jul-2024"/>
    <s v="Q3-2024"/>
  </r>
  <r>
    <s v="TXN-103288"/>
    <x v="433"/>
    <x v="0"/>
    <s v="N-010"/>
    <x v="2"/>
    <s v="Bluetooth Speaker"/>
    <s v="Member"/>
    <n v="2"/>
    <n v="190.95"/>
    <n v="2.7E-2"/>
    <n v="136.5"/>
    <s v="No"/>
    <n v="371.59"/>
    <n v="98.59"/>
    <n v="0.26531930353346433"/>
    <s v="Oct-2025"/>
    <s v="Q4-2025"/>
  </r>
  <r>
    <s v="TXN-103289"/>
    <x v="544"/>
    <x v="1"/>
    <s v="S-014"/>
    <x v="4"/>
    <s v="Perfume 50ml"/>
    <s v="Non-Member"/>
    <n v="6"/>
    <n v="44.33"/>
    <n v="0.20200000000000001"/>
    <n v="14.71"/>
    <s v="No"/>
    <n v="212.25"/>
    <n v="123.99"/>
    <n v="0.58416961130742051"/>
    <s v="Mar-2025"/>
    <s v="Q1-2025"/>
  </r>
  <r>
    <s v="TXN-103290"/>
    <x v="404"/>
    <x v="1"/>
    <s v="S-010"/>
    <x v="4"/>
    <s v="Sunscreen SPF50"/>
    <s v="Non-Member"/>
    <n v="1"/>
    <n v="33.81"/>
    <n v="0.16300000000000001"/>
    <n v="7.05"/>
    <s v="No"/>
    <n v="28.3"/>
    <n v="21.25"/>
    <n v="0.75088339222614842"/>
    <s v="Jul-2024"/>
    <s v="Q3-2024"/>
  </r>
  <r>
    <s v="TXN-103291"/>
    <x v="288"/>
    <x v="1"/>
    <s v="S-006"/>
    <x v="1"/>
    <s v="Women's Jeans"/>
    <s v="Non-Member"/>
    <n v="6"/>
    <n v="100.63"/>
    <n v="0.34100000000000003"/>
    <n v="54.36"/>
    <s v="No"/>
    <n v="397.89"/>
    <n v="71.73"/>
    <n v="0.18027595566613891"/>
    <s v="Feb-2025"/>
    <s v="Q1-2025"/>
  </r>
  <r>
    <s v="TXN-103292"/>
    <x v="145"/>
    <x v="3"/>
    <s v="W-007"/>
    <x v="3"/>
    <s v="Storage Bin"/>
    <s v="Member"/>
    <n v="4"/>
    <n v="62.22"/>
    <n v="0.01"/>
    <n v="24.19"/>
    <s v="No"/>
    <n v="246.39"/>
    <n v="149.63"/>
    <n v="0.60728925686919111"/>
    <s v="Apr-2025"/>
    <s v="Q2-2025"/>
  </r>
  <r>
    <s v="TXN-103293"/>
    <x v="103"/>
    <x v="1"/>
    <s v="S-010"/>
    <x v="4"/>
    <s v="Shampoo 300ml"/>
    <s v="Member"/>
    <n v="4"/>
    <n v="19.64"/>
    <n v="0.14699999999999999"/>
    <n v="7.47"/>
    <s v="No"/>
    <n v="67.010000000000005"/>
    <n v="37.130000000000003"/>
    <n v="0.5540964035218624"/>
    <s v="Sep-2025"/>
    <s v="Q3-2025"/>
  </r>
  <r>
    <s v="TXN-103294"/>
    <x v="145"/>
    <x v="1"/>
    <s v="S-001"/>
    <x v="2"/>
    <s v="Wireless Earbuds"/>
    <s v="Non-Member"/>
    <n v="7"/>
    <n v="30.97"/>
    <n v="0.253"/>
    <n v="20.57"/>
    <s v="No"/>
    <n v="161.94"/>
    <n v="17.95"/>
    <n v="0.11084352229220698"/>
    <s v="Apr-2025"/>
    <s v="Q2-2025"/>
  </r>
  <r>
    <s v="TXN-103295"/>
    <x v="440"/>
    <x v="0"/>
    <s v="N-002"/>
    <x v="1"/>
    <s v="Women's Jeans"/>
    <s v="Member"/>
    <n v="1"/>
    <n v="38.94"/>
    <n v="0.11"/>
    <n v="20.239999999999998"/>
    <s v="No"/>
    <n v="34.659999999999997"/>
    <n v="14.42"/>
    <n v="0.41604154645124064"/>
    <s v="Jan-2025"/>
    <s v="Q1-2025"/>
  </r>
  <r>
    <s v="TXN-103296"/>
    <x v="164"/>
    <x v="2"/>
    <s v="E-003"/>
    <x v="2"/>
    <s v="Smart Watch"/>
    <s v="Non-Member"/>
    <n v="5"/>
    <n v="161.03"/>
    <n v="7.0000000000000001E-3"/>
    <n v="106.37"/>
    <s v="Yes"/>
    <n v="799.51"/>
    <n v="267.66000000000003"/>
    <n v="0.3347800527823292"/>
    <s v="Jan-2025"/>
    <s v="Q1-2025"/>
  </r>
  <r>
    <s v="TXN-103297"/>
    <x v="265"/>
    <x v="1"/>
    <s v="S-015"/>
    <x v="3"/>
    <s v="Bath Towel Set"/>
    <s v="Member"/>
    <n v="2"/>
    <n v="36.51"/>
    <n v="0.17399999999999999"/>
    <n v="14.54"/>
    <s v="No"/>
    <n v="60.31"/>
    <n v="31.23"/>
    <n v="0.51782457303929696"/>
    <s v="May-2025"/>
    <s v="Q2-2025"/>
  </r>
  <r>
    <s v="TXN-103298"/>
    <x v="302"/>
    <x v="2"/>
    <s v="E-012"/>
    <x v="1"/>
    <s v="Running Shoes"/>
    <s v="Member"/>
    <n v="1"/>
    <n v="21.05"/>
    <n v="0.106"/>
    <n v="11.34"/>
    <s v="No"/>
    <n v="18.82"/>
    <n v="7.48"/>
    <n v="0.39744952178533477"/>
    <s v="Oct-2025"/>
    <s v="Q4-2025"/>
  </r>
  <r>
    <s v="TXN-103299"/>
    <x v="440"/>
    <x v="0"/>
    <s v="N-004"/>
    <x v="3"/>
    <s v="Ceramic Mug Set"/>
    <s v="Non-Member"/>
    <n v="3"/>
    <n v="19.95"/>
    <n v="6.8000000000000005E-2"/>
    <n v="6.99"/>
    <s v="No"/>
    <n v="55.78"/>
    <n v="34.81"/>
    <n v="0.62405880243814993"/>
    <s v="Jan-2025"/>
    <s v="Q1-2025"/>
  </r>
  <r>
    <s v="TXN-103300"/>
    <x v="286"/>
    <x v="2"/>
    <s v="E-004"/>
    <x v="2"/>
    <s v="Wireless Earbuds"/>
    <s v="Non-Member"/>
    <n v="1"/>
    <n v="75.680000000000007"/>
    <n v="1.6E-2"/>
    <n v="57.8"/>
    <s v="No"/>
    <n v="74.47"/>
    <n v="16.670000000000002"/>
    <n v="0.22384852960923865"/>
    <s v="Jul-2025"/>
    <s v="Q3-2025"/>
  </r>
  <r>
    <s v="TXN-103301"/>
    <x v="525"/>
    <x v="1"/>
    <s v="S-015"/>
    <x v="2"/>
    <s v="Laptop Stand"/>
    <s v="Non-Member"/>
    <n v="7"/>
    <n v="153.55000000000001"/>
    <n v="0.191"/>
    <n v="104.84"/>
    <s v="No"/>
    <n v="869.55"/>
    <n v="135.66999999999999"/>
    <n v="0.1560232304065321"/>
    <s v="Apr-2025"/>
    <s v="Q2-2025"/>
  </r>
  <r>
    <s v="TXN-103302"/>
    <x v="427"/>
    <x v="3"/>
    <s v="W-015"/>
    <x v="0"/>
    <s v="Organic Coffee 12oz"/>
    <s v="Member"/>
    <n v="1"/>
    <n v="24.01"/>
    <n v="0.09"/>
    <n v="14.65"/>
    <s v="No"/>
    <n v="21.85"/>
    <n v="7.2"/>
    <n v="0.32951945080091533"/>
    <s v="Apr-2025"/>
    <s v="Q2-2025"/>
  </r>
  <r>
    <s v="TXN-103303"/>
    <x v="630"/>
    <x v="3"/>
    <s v="W-001"/>
    <x v="4"/>
    <s v="Sunscreen SPF50"/>
    <s v="Member"/>
    <n v="1"/>
    <n v="8.18"/>
    <n v="8.0000000000000002E-3"/>
    <n v="3.14"/>
    <s v="No"/>
    <n v="8.11"/>
    <n v="4.97"/>
    <n v="0.61282367447595565"/>
    <s v="Oct-2024"/>
    <s v="Q4-2024"/>
  </r>
  <r>
    <s v="TXN-103304"/>
    <x v="473"/>
    <x v="3"/>
    <s v="W-013"/>
    <x v="2"/>
    <s v="Power Bank"/>
    <s v="Member"/>
    <n v="1"/>
    <n v="196.57"/>
    <n v="0.17199999999999999"/>
    <n v="151.25"/>
    <s v="No"/>
    <n v="162.76"/>
    <n v="11.51"/>
    <n v="7.0717621037109851E-2"/>
    <s v="Nov-2024"/>
    <s v="Q4-2024"/>
  </r>
  <r>
    <s v="TXN-103305"/>
    <x v="106"/>
    <x v="2"/>
    <s v="E-002"/>
    <x v="0"/>
    <s v="Organic Coffee 12oz"/>
    <s v="Member"/>
    <n v="1"/>
    <n v="17.09"/>
    <n v="0.105"/>
    <n v="11.43"/>
    <s v="No"/>
    <n v="15.3"/>
    <n v="3.87"/>
    <n v="0.25294117647058822"/>
    <s v="Oct-2025"/>
    <s v="Q4-2025"/>
  </r>
  <r>
    <s v="TXN-103306"/>
    <x v="194"/>
    <x v="0"/>
    <s v="N-003"/>
    <x v="4"/>
    <s v="Lipstick"/>
    <s v="Member"/>
    <n v="3"/>
    <n v="8.9600000000000009"/>
    <n v="0.183"/>
    <n v="3.56"/>
    <s v="No"/>
    <n v="21.96"/>
    <n v="11.28"/>
    <n v="0.51366120218579225"/>
    <s v="Oct-2024"/>
    <s v="Q4-2024"/>
  </r>
  <r>
    <s v="TXN-103307"/>
    <x v="404"/>
    <x v="2"/>
    <s v="E-009"/>
    <x v="2"/>
    <s v="Laptop Stand"/>
    <s v="Non-Member"/>
    <n v="4"/>
    <n v="140.57"/>
    <n v="1.0999999999999999E-2"/>
    <n v="99.2"/>
    <s v="No"/>
    <n v="556.09"/>
    <n v="159.29"/>
    <n v="0.28644643852613783"/>
    <s v="Jul-2024"/>
    <s v="Q3-2024"/>
  </r>
  <r>
    <s v="TXN-103308"/>
    <x v="450"/>
    <x v="3"/>
    <s v="W-014"/>
    <x v="2"/>
    <s v="Bluetooth Speaker"/>
    <s v="Non-Member"/>
    <n v="5"/>
    <n v="92.41"/>
    <n v="0.16600000000000001"/>
    <n v="65.680000000000007"/>
    <s v="No"/>
    <n v="385.35"/>
    <n v="56.95"/>
    <n v="0.14778772544440119"/>
    <s v="Jan-2025"/>
    <s v="Q1-2025"/>
  </r>
  <r>
    <s v="TXN-103309"/>
    <x v="368"/>
    <x v="2"/>
    <s v="E-011"/>
    <x v="4"/>
    <s v="Sunscreen SPF50"/>
    <s v="Non-Member"/>
    <n v="1"/>
    <n v="49.36"/>
    <n v="0.05"/>
    <n v="21.81"/>
    <s v="No"/>
    <n v="46.89"/>
    <n v="25.08"/>
    <n v="0.53486884197056939"/>
    <s v="Nov-2025"/>
    <s v="Q4-2025"/>
  </r>
  <r>
    <s v="TXN-103310"/>
    <x v="116"/>
    <x v="2"/>
    <s v="E-010"/>
    <x v="3"/>
    <s v="LED Desk Lamp"/>
    <s v="Member"/>
    <n v="2"/>
    <n v="57.6"/>
    <n v="0.13"/>
    <n v="25.74"/>
    <s v="No"/>
    <n v="100.22"/>
    <n v="48.74"/>
    <n v="0.48633007383755739"/>
    <s v="Jul-2025"/>
    <s v="Q3-2025"/>
  </r>
  <r>
    <s v="TXN-103311"/>
    <x v="53"/>
    <x v="1"/>
    <s v="S-010"/>
    <x v="0"/>
    <s v="Sparkling Water 12pk"/>
    <s v="Non-Member"/>
    <n v="3"/>
    <n v="17.95"/>
    <n v="0.16600000000000001"/>
    <n v="11.89"/>
    <s v="No"/>
    <n v="44.91"/>
    <n v="9.24"/>
    <n v="0.20574482297929195"/>
    <s v="Aug-2025"/>
    <s v="Q3-2025"/>
  </r>
  <r>
    <s v="TXN-103312"/>
    <x v="305"/>
    <x v="2"/>
    <s v="E-014"/>
    <x v="4"/>
    <s v="Face Moisturizer"/>
    <s v="Member"/>
    <n v="3"/>
    <n v="21.4"/>
    <n v="5.5E-2"/>
    <n v="9.35"/>
    <s v="No"/>
    <n v="60.67"/>
    <n v="32.619999999999997"/>
    <n v="0.53766276578209982"/>
    <s v="Feb-2025"/>
    <s v="Q1-2025"/>
  </r>
  <r>
    <s v="TXN-103313"/>
    <x v="222"/>
    <x v="0"/>
    <s v="N-010"/>
    <x v="0"/>
    <s v="Olive Oil 500ml"/>
    <s v="Member"/>
    <n v="4"/>
    <n v="20.91"/>
    <n v="5.3999999999999999E-2"/>
    <n v="11.55"/>
    <s v="No"/>
    <n v="79.12"/>
    <n v="32.92"/>
    <n v="0.41607684529828109"/>
    <s v="Mar-2025"/>
    <s v="Q1-2025"/>
  </r>
  <r>
    <s v="TXN-103314"/>
    <x v="208"/>
    <x v="1"/>
    <s v="S-003"/>
    <x v="4"/>
    <s v="Sunscreen SPF50"/>
    <s v="Non-Member"/>
    <n v="2"/>
    <n v="23.42"/>
    <n v="0.153"/>
    <n v="7.47"/>
    <s v="Yes"/>
    <n v="39.67"/>
    <n v="24.73"/>
    <n v="0.62339299218553057"/>
    <s v="Sep-2025"/>
    <s v="Q3-2025"/>
  </r>
  <r>
    <s v="TXN-103315"/>
    <x v="52"/>
    <x v="2"/>
    <s v="E-015"/>
    <x v="1"/>
    <s v="Women's Jeans"/>
    <s v="Non-Member"/>
    <n v="1"/>
    <n v="90.45"/>
    <n v="0.13800000000000001"/>
    <n v="44.13"/>
    <s v="No"/>
    <n v="77.97"/>
    <n v="33.840000000000003"/>
    <n v="0.43401308195459798"/>
    <s v="Nov-2025"/>
    <s v="Q4-2025"/>
  </r>
  <r>
    <s v="TXN-103316"/>
    <x v="76"/>
    <x v="0"/>
    <s v="N-011"/>
    <x v="4"/>
    <s v="Face Moisturizer"/>
    <s v="Non-Member"/>
    <n v="1"/>
    <n v="25.14"/>
    <n v="8.5000000000000006E-2"/>
    <n v="8.6300000000000008"/>
    <s v="No"/>
    <n v="23"/>
    <n v="14.37"/>
    <n v="0.62478260869565216"/>
    <s v="Jul-2025"/>
    <s v="Q3-2025"/>
  </r>
  <r>
    <s v="TXN-103317"/>
    <x v="136"/>
    <x v="1"/>
    <s v="S-005"/>
    <x v="2"/>
    <s v="Bluetooth Speaker"/>
    <s v="Non-Member"/>
    <n v="2"/>
    <n v="75.17"/>
    <n v="0.151"/>
    <n v="53.94"/>
    <s v="No"/>
    <n v="127.64"/>
    <n v="19.760000000000002"/>
    <n v="0.15481040426198686"/>
    <s v="May-2024"/>
    <s v="Q2-2024"/>
  </r>
  <r>
    <s v="TXN-103318"/>
    <x v="617"/>
    <x v="1"/>
    <s v="S-003"/>
    <x v="4"/>
    <s v="Perfume 50ml"/>
    <s v="Member"/>
    <n v="7"/>
    <n v="58.55"/>
    <n v="0.15"/>
    <n v="23.74"/>
    <s v="Yes"/>
    <n v="348.37"/>
    <n v="182.19"/>
    <n v="0.52297844246060221"/>
    <s v="Sep-2024"/>
    <s v="Q3-2024"/>
  </r>
  <r>
    <s v="TXN-103319"/>
    <x v="248"/>
    <x v="3"/>
    <s v="W-005"/>
    <x v="2"/>
    <s v="Wireless Earbuds"/>
    <s v="Non-Member"/>
    <n v="10"/>
    <n v="221.66"/>
    <n v="0.06"/>
    <n v="168.9"/>
    <s v="No"/>
    <n v="2083.6"/>
    <n v="394.6"/>
    <n v="0.18938375887886352"/>
    <s v="Dec-2025"/>
    <s v="Q4-2025"/>
  </r>
  <r>
    <s v="TXN-103320"/>
    <x v="313"/>
    <x v="0"/>
    <s v="N-014"/>
    <x v="3"/>
    <s v="Storage Bin"/>
    <s v="Member"/>
    <n v="6"/>
    <n v="52.11"/>
    <n v="5.2999999999999999E-2"/>
    <n v="25.34"/>
    <s v="No"/>
    <n v="296.08999999999997"/>
    <n v="144.05000000000001"/>
    <n v="0.4865074808335304"/>
    <s v="Jun-2024"/>
    <s v="Q2-2024"/>
  </r>
  <r>
    <s v="TXN-103321"/>
    <x v="588"/>
    <x v="3"/>
    <s v="W-009"/>
    <x v="0"/>
    <s v="Granola Pack"/>
    <s v="Non-Member"/>
    <n v="3"/>
    <n v="4.2699999999999996"/>
    <n v="8.7999999999999995E-2"/>
    <n v="2.77"/>
    <s v="No"/>
    <n v="11.68"/>
    <n v="3.37"/>
    <n v="0.28852739726027399"/>
    <s v="Mar-2025"/>
    <s v="Q1-2025"/>
  </r>
  <r>
    <s v="TXN-103322"/>
    <x v="600"/>
    <x v="2"/>
    <s v="E-002"/>
    <x v="1"/>
    <s v="Men's T-Shirt"/>
    <s v="Non-Member"/>
    <n v="2"/>
    <n v="55.36"/>
    <n v="0"/>
    <n v="22.78"/>
    <s v="No"/>
    <n v="110.72"/>
    <n v="65.16"/>
    <n v="0.58851156069364163"/>
    <s v="Oct-2024"/>
    <s v="Q4-2024"/>
  </r>
  <r>
    <s v="TXN-103323"/>
    <x v="62"/>
    <x v="2"/>
    <s v="E-010"/>
    <x v="0"/>
    <s v="Granola Pack"/>
    <s v="Non-Member"/>
    <n v="7"/>
    <n v="9.73"/>
    <n v="0.16400000000000001"/>
    <n v="6.44"/>
    <s v="No"/>
    <n v="56.94"/>
    <n v="11.86"/>
    <n v="0.20828942746750967"/>
    <s v="May-2025"/>
    <s v="Q2-2025"/>
  </r>
  <r>
    <s v="TXN-103324"/>
    <x v="34"/>
    <x v="2"/>
    <s v="E-007"/>
    <x v="2"/>
    <s v="Smart Watch"/>
    <s v="Non-Member"/>
    <n v="5"/>
    <n v="213.84"/>
    <n v="0.17299999999999999"/>
    <n v="159"/>
    <s v="No"/>
    <n v="884.23"/>
    <n v="89.23"/>
    <n v="0.10091265847121224"/>
    <s v="Nov-2024"/>
    <s v="Q4-2024"/>
  </r>
  <r>
    <s v="TXN-103325"/>
    <x v="167"/>
    <x v="3"/>
    <s v="W-004"/>
    <x v="4"/>
    <s v="Perfume 50ml"/>
    <s v="Non-Member"/>
    <n v="1"/>
    <n v="20.55"/>
    <n v="0.11899999999999999"/>
    <n v="6.18"/>
    <s v="No"/>
    <n v="18.100000000000001"/>
    <n v="11.92"/>
    <n v="0.6585635359116021"/>
    <s v="Jul-2025"/>
    <s v="Q3-2025"/>
  </r>
  <r>
    <s v="TXN-103326"/>
    <x v="29"/>
    <x v="3"/>
    <s v="W-003"/>
    <x v="2"/>
    <s v="Bluetooth Speaker"/>
    <s v="Non-Member"/>
    <n v="5"/>
    <n v="38.94"/>
    <n v="0.107"/>
    <n v="28.48"/>
    <s v="No"/>
    <n v="173.87"/>
    <n v="31.47"/>
    <n v="0.18099729683096566"/>
    <s v="Oct-2024"/>
    <s v="Q4-2024"/>
  </r>
  <r>
    <s v="TXN-103327"/>
    <x v="333"/>
    <x v="1"/>
    <s v="S-007"/>
    <x v="2"/>
    <s v="Laptop Stand"/>
    <s v="Member"/>
    <n v="8"/>
    <n v="61.41"/>
    <n v="0.219"/>
    <n v="40.83"/>
    <s v="No"/>
    <n v="383.69"/>
    <n v="57.05"/>
    <n v="0.14868774270895774"/>
    <s v="Jun-2024"/>
    <s v="Q2-2024"/>
  </r>
  <r>
    <s v="TXN-103328"/>
    <x v="320"/>
    <x v="2"/>
    <s v="E-012"/>
    <x v="3"/>
    <s v="Storage Bin"/>
    <s v="Member"/>
    <n v="3"/>
    <n v="42.51"/>
    <n v="0"/>
    <n v="16.649999999999999"/>
    <s v="No"/>
    <n v="127.53"/>
    <n v="77.58"/>
    <n v="0.60832745236414965"/>
    <s v="Apr-2025"/>
    <s v="Q2-2025"/>
  </r>
  <r>
    <s v="TXN-103329"/>
    <x v="523"/>
    <x v="3"/>
    <s v="W-006"/>
    <x v="1"/>
    <s v="Winter Jacket"/>
    <s v="Member"/>
    <n v="4"/>
    <n v="51.97"/>
    <n v="0.09"/>
    <n v="28.51"/>
    <s v="No"/>
    <n v="189.17"/>
    <n v="75.13"/>
    <n v="0.39715599725114975"/>
    <s v="Dec-2025"/>
    <s v="Q4-2025"/>
  </r>
  <r>
    <s v="TXN-103330"/>
    <x v="664"/>
    <x v="3"/>
    <s v="W-007"/>
    <x v="1"/>
    <s v="Men's T-Shirt"/>
    <s v="Non-Member"/>
    <n v="1"/>
    <n v="70"/>
    <n v="7.8E-2"/>
    <n v="31.54"/>
    <s v="No"/>
    <n v="64.540000000000006"/>
    <n v="33"/>
    <n v="0.51131081499845055"/>
    <s v="Dec-2024"/>
    <s v="Q4-2024"/>
  </r>
  <r>
    <s v="TXN-103331"/>
    <x v="89"/>
    <x v="3"/>
    <s v="W-013"/>
    <x v="3"/>
    <s v="Ceramic Mug Set"/>
    <s v="Member"/>
    <n v="6"/>
    <n v="14.6"/>
    <n v="9.8000000000000004E-2"/>
    <n v="5.27"/>
    <s v="No"/>
    <n v="79.02"/>
    <n v="47.4"/>
    <n v="0.59984813971146544"/>
    <s v="Dec-2025"/>
    <s v="Q4-2025"/>
  </r>
  <r>
    <s v="TXN-103332"/>
    <x v="533"/>
    <x v="2"/>
    <s v="E-006"/>
    <x v="2"/>
    <s v="Wireless Earbuds"/>
    <s v="Member"/>
    <n v="100"/>
    <n v="270.24"/>
    <n v="5.3999999999999999E-2"/>
    <n v="210.58"/>
    <s v="No"/>
    <n v="25564.7"/>
    <n v="4506.7"/>
    <n v="0.17628605068708023"/>
    <s v="Sep-2024"/>
    <s v="Q3-2024"/>
  </r>
  <r>
    <s v="TXN-103333"/>
    <x v="533"/>
    <x v="3"/>
    <s v="W-015"/>
    <x v="1"/>
    <s v="Women's Jeans"/>
    <s v="Member"/>
    <n v="2"/>
    <n v="99.18"/>
    <n v="0.16500000000000001"/>
    <n v="52.07"/>
    <s v="No"/>
    <n v="165.63"/>
    <n v="61.49"/>
    <n v="0.37124916983638234"/>
    <s v="Sep-2024"/>
    <s v="Q3-2024"/>
  </r>
  <r>
    <s v="TXN-103334"/>
    <x v="124"/>
    <x v="3"/>
    <s v="W-015"/>
    <x v="3"/>
    <s v="Bath Towel Set"/>
    <s v="Non-Member"/>
    <n v="9"/>
    <n v="11.36"/>
    <n v="0.11700000000000001"/>
    <n v="5.3"/>
    <s v="No"/>
    <n v="90.28"/>
    <n v="42.58"/>
    <n v="0.4716437749224634"/>
    <s v="Jul-2025"/>
    <s v="Q3-2025"/>
  </r>
  <r>
    <s v="TXN-103335"/>
    <x v="496"/>
    <x v="3"/>
    <s v="W-014"/>
    <x v="2"/>
    <s v="Bluetooth Speaker"/>
    <s v="Member"/>
    <n v="1"/>
    <n v="149.47"/>
    <n v="4.5999999999999999E-2"/>
    <n v="118.64"/>
    <s v="No"/>
    <n v="142.59"/>
    <n v="23.95"/>
    <n v="0.16796409285363628"/>
    <s v="Sep-2025"/>
    <s v="Q3-2025"/>
  </r>
  <r>
    <s v="TXN-103336"/>
    <x v="595"/>
    <x v="0"/>
    <s v="N-015"/>
    <x v="0"/>
    <s v="Olive Oil 500ml"/>
    <s v="Non-Member"/>
    <n v="3"/>
    <n v="6.39"/>
    <n v="0.113"/>
    <n v="3.72"/>
    <s v="No"/>
    <n v="17"/>
    <n v="5.84"/>
    <n v="0.34352941176470586"/>
    <s v="Jun-2024"/>
    <s v="Q2-2024"/>
  </r>
  <r>
    <s v="TXN-103337"/>
    <x v="193"/>
    <x v="0"/>
    <s v="N-003"/>
    <x v="2"/>
    <s v="Smart Watch"/>
    <s v="Non-Member"/>
    <n v="6"/>
    <n v="226.11"/>
    <n v="5.1999999999999998E-2"/>
    <n v="165.31"/>
    <s v="No"/>
    <n v="1286.1099999999999"/>
    <n v="294.25"/>
    <n v="0.22879069441960642"/>
    <s v="Apr-2025"/>
    <s v="Q2-2025"/>
  </r>
  <r>
    <s v="TXN-103338"/>
    <x v="499"/>
    <x v="1"/>
    <s v="S-001"/>
    <x v="4"/>
    <s v="Lipstick"/>
    <s v="Non-Member"/>
    <n v="4"/>
    <n v="46.83"/>
    <n v="8.8999999999999996E-2"/>
    <n v="15.54"/>
    <s v="No"/>
    <n v="170.65"/>
    <n v="108.49"/>
    <n v="0.63574567828889539"/>
    <s v="Oct-2025"/>
    <s v="Q4-2025"/>
  </r>
  <r>
    <s v="TXN-103339"/>
    <x v="646"/>
    <x v="0"/>
    <s v="N-010"/>
    <x v="0"/>
    <s v="Organic Coffee 12oz"/>
    <s v="Member"/>
    <n v="1"/>
    <n v="21.12"/>
    <n v="1.7999999999999999E-2"/>
    <n v="13.12"/>
    <s v="No"/>
    <n v="20.74"/>
    <n v="7.62"/>
    <n v="0.36740597878495662"/>
    <s v="Jun-2024"/>
    <s v="Q2-2024"/>
  </r>
  <r>
    <s v="TXN-103340"/>
    <x v="317"/>
    <x v="3"/>
    <s v="W-003"/>
    <x v="4"/>
    <s v="Lipstick"/>
    <s v="Unknown"/>
    <n v="1"/>
    <n v="34.21"/>
    <n v="9.0999999999999998E-2"/>
    <n v="22.8"/>
    <s v="No"/>
    <n v="31.1"/>
    <n v="8.3000000000000007"/>
    <n v="0.26688102893890675"/>
    <s v="Jan-2025"/>
    <s v="Q1-2025"/>
  </r>
  <r>
    <s v="TXN-103341"/>
    <x v="109"/>
    <x v="2"/>
    <s v="E-007"/>
    <x v="0"/>
    <s v="Sparkling Water 12pk"/>
    <s v="Member"/>
    <n v="9"/>
    <n v="3.29"/>
    <n v="0.1"/>
    <n v="1.97"/>
    <s v="No"/>
    <n v="26.65"/>
    <n v="8.92"/>
    <n v="0.33470919324577864"/>
    <s v="Jul-2024"/>
    <s v="Q3-2024"/>
  </r>
  <r>
    <s v="TXN-103342"/>
    <x v="14"/>
    <x v="1"/>
    <s v="S-006"/>
    <x v="0"/>
    <s v="Granola Pack"/>
    <s v="Non-Member"/>
    <n v="4"/>
    <n v="19.54"/>
    <n v="0.31"/>
    <n v="12.19"/>
    <s v="No"/>
    <n v="53.93"/>
    <n v="5.17"/>
    <n v="9.5865010198405334E-2"/>
    <s v="Feb-2025"/>
    <s v="Q1-2025"/>
  </r>
  <r>
    <s v="TXN-103343"/>
    <x v="371"/>
    <x v="0"/>
    <s v="N-010"/>
    <x v="1"/>
    <s v="Women's Jeans"/>
    <s v="Non-Member"/>
    <n v="1"/>
    <n v="75.17"/>
    <n v="0.18"/>
    <n v="37.700000000000003"/>
    <s v="No"/>
    <n v="61.64"/>
    <n v="23.94"/>
    <n v="0.38838416612589227"/>
    <s v="Sep-2024"/>
    <s v="Q3-2024"/>
  </r>
  <r>
    <s v="TXN-103344"/>
    <x v="606"/>
    <x v="0"/>
    <s v="N-003"/>
    <x v="0"/>
    <s v="Granola Pack"/>
    <s v="Member"/>
    <n v="4"/>
    <n v="3.02"/>
    <n v="4.7E-2"/>
    <n v="1.99"/>
    <s v="No"/>
    <n v="11.51"/>
    <n v="3.55"/>
    <n v="0.30842745438748914"/>
    <s v="Jan-2025"/>
    <s v="Q1-2025"/>
  </r>
  <r>
    <s v="TXN-103345"/>
    <x v="164"/>
    <x v="1"/>
    <s v="S-011"/>
    <x v="4"/>
    <s v="Face Moisturizer"/>
    <s v="Member"/>
    <n v="9"/>
    <n v="49.67"/>
    <n v="0.23100000000000001"/>
    <n v="22.12"/>
    <s v="No"/>
    <n v="343.77"/>
    <n v="144.69"/>
    <n v="0.42089187538179601"/>
    <s v="Jan-2025"/>
    <s v="Q1-2025"/>
  </r>
  <r>
    <s v="TXN-103346"/>
    <x v="14"/>
    <x v="1"/>
    <s v="S-006"/>
    <x v="3"/>
    <s v="Storage Bin"/>
    <s v="Member"/>
    <n v="3"/>
    <n v="77.319999999999993"/>
    <n v="0.28000000000000003"/>
    <n v="27.27"/>
    <s v="Unknown"/>
    <n v="167.01"/>
    <n v="85.2"/>
    <n v="0.51014909286869059"/>
    <s v="Feb-2025"/>
    <s v="Q1-2025"/>
  </r>
  <r>
    <s v="TXN-103347"/>
    <x v="409"/>
    <x v="2"/>
    <s v="E-003"/>
    <x v="2"/>
    <s v="Bluetooth Speaker"/>
    <s v="Member"/>
    <n v="2"/>
    <n v="169.77"/>
    <n v="0.104"/>
    <n v="128.86000000000001"/>
    <s v="Yes"/>
    <n v="304.23"/>
    <n v="46.51"/>
    <n v="0.15287775696019457"/>
    <s v="Oct-2024"/>
    <s v="Q4-2024"/>
  </r>
  <r>
    <s v="TXN-103348"/>
    <x v="536"/>
    <x v="2"/>
    <s v="E-009"/>
    <x v="3"/>
    <s v="LED Desk Lamp"/>
    <s v="Member"/>
    <n v="3"/>
    <n v="58.77"/>
    <n v="0.11700000000000001"/>
    <n v="28.99"/>
    <s v="No"/>
    <n v="155.68"/>
    <n v="68.709999999999994"/>
    <n v="0.44135405960945523"/>
    <s v="Apr-2025"/>
    <s v="Q2-2025"/>
  </r>
  <r>
    <s v="TXN-103349"/>
    <x v="151"/>
    <x v="2"/>
    <s v="E-002"/>
    <x v="3"/>
    <s v="Bath Towel Set"/>
    <s v="Non-Member"/>
    <n v="4"/>
    <n v="69.03"/>
    <n v="6.8000000000000005E-2"/>
    <n v="34.450000000000003"/>
    <s v="Yes"/>
    <n v="257.33999999999997"/>
    <n v="119.54"/>
    <n v="0.46452164451698147"/>
    <s v="Oct-2024"/>
    <s v="Q4-2024"/>
  </r>
  <r>
    <s v="TXN-103350"/>
    <x v="398"/>
    <x v="1"/>
    <s v="S-004"/>
    <x v="2"/>
    <s v="Power Bank"/>
    <s v="Non-Member"/>
    <n v="1"/>
    <n v="232.52"/>
    <n v="0.13500000000000001"/>
    <n v="155.63999999999999"/>
    <s v="No"/>
    <n v="201.13"/>
    <n v="45.49"/>
    <n v="0.2261721274797395"/>
    <s v="Aug-2024"/>
    <s v="Q3-2024"/>
  </r>
  <r>
    <s v="TXN-103351"/>
    <x v="220"/>
    <x v="3"/>
    <s v="W-012"/>
    <x v="3"/>
    <s v="LED Desk Lamp"/>
    <s v="Non-Member"/>
    <n v="3"/>
    <n v="43.62"/>
    <n v="5.0999999999999997E-2"/>
    <n v="16.87"/>
    <s v="No"/>
    <n v="124.19"/>
    <n v="73.58"/>
    <n v="0.592479265641356"/>
    <s v="Dec-2024"/>
    <s v="Q4-2024"/>
  </r>
  <r>
    <s v="TXN-103352"/>
    <x v="178"/>
    <x v="1"/>
    <s v="S-015"/>
    <x v="1"/>
    <s v="Winter Jacket"/>
    <s v="Non-Member"/>
    <n v="1"/>
    <n v="90.87"/>
    <n v="0.25600000000000001"/>
    <n v="41.48"/>
    <s v="No"/>
    <n v="67.61"/>
    <n v="26.13"/>
    <n v="0.38648128975003698"/>
    <s v="Mar-2025"/>
    <s v="Q1-2025"/>
  </r>
  <r>
    <s v="TXN-103353"/>
    <x v="157"/>
    <x v="2"/>
    <s v="E-003"/>
    <x v="3"/>
    <s v="Bath Towel Set"/>
    <s v="Unknown"/>
    <n v="5"/>
    <n v="33.4"/>
    <n v="6.8000000000000005E-2"/>
    <n v="14.28"/>
    <s v="No"/>
    <n v="155.63999999999999"/>
    <n v="84.24"/>
    <n v="0.54124903623747112"/>
    <s v="Apr-2025"/>
    <s v="Q2-2025"/>
  </r>
  <r>
    <s v="TXN-103354"/>
    <x v="167"/>
    <x v="3"/>
    <s v="W-004"/>
    <x v="0"/>
    <s v="Granola Pack"/>
    <s v="Member"/>
    <n v="1"/>
    <n v="11.86"/>
    <n v="0.11899999999999999"/>
    <n v="8.02"/>
    <s v="No"/>
    <n v="10.45"/>
    <n v="2.4300000000000002"/>
    <n v="0.23253588516746415"/>
    <s v="Jul-2025"/>
    <s v="Q3-2025"/>
  </r>
  <r>
    <s v="TXN-103355"/>
    <x v="469"/>
    <x v="0"/>
    <s v="N-006"/>
    <x v="2"/>
    <s v="Power Bank"/>
    <s v="Unknown"/>
    <n v="5"/>
    <n v="278.91000000000003"/>
    <n v="0.14399999999999999"/>
    <n v="214.69"/>
    <s v="No"/>
    <n v="1193.73"/>
    <n v="120.28"/>
    <n v="0.10075980330560512"/>
    <s v="Jul-2025"/>
    <s v="Q3-2025"/>
  </r>
  <r>
    <s v="TXN-103356"/>
    <x v="544"/>
    <x v="1"/>
    <s v="S-005"/>
    <x v="0"/>
    <s v="Granola Pack"/>
    <s v="Non-Member"/>
    <n v="2"/>
    <n v="21.11"/>
    <n v="0.16200000000000001"/>
    <n v="14.21"/>
    <s v="No"/>
    <n v="35.380000000000003"/>
    <n v="6.96"/>
    <n v="0.19672131147540983"/>
    <s v="Mar-2025"/>
    <s v="Q1-2025"/>
  </r>
  <r>
    <s v="TXN-103357"/>
    <x v="370"/>
    <x v="3"/>
    <s v="W-010"/>
    <x v="3"/>
    <s v="Throw Pillow"/>
    <s v="Member"/>
    <n v="2"/>
    <n v="84.69"/>
    <n v="0.14499999999999999"/>
    <n v="41.43"/>
    <s v="No"/>
    <n v="144.82"/>
    <n v="61.96"/>
    <n v="0.42784145836210469"/>
    <s v="Aug-2025"/>
    <s v="Q3-2025"/>
  </r>
  <r>
    <s v="TXN-103358"/>
    <x v="477"/>
    <x v="3"/>
    <s v="Unknown"/>
    <x v="2"/>
    <s v="Laptop Stand"/>
    <s v="Non-Member"/>
    <n v="4"/>
    <n v="57.74"/>
    <n v="7.0999999999999994E-2"/>
    <n v="42.94"/>
    <s v="No"/>
    <n v="214.56"/>
    <n v="42.8"/>
    <n v="0.19947800149142431"/>
    <s v="Jun-2024"/>
    <s v="Q2-2024"/>
  </r>
  <r>
    <s v="TXN-103359"/>
    <x v="64"/>
    <x v="0"/>
    <s v="N-003"/>
    <x v="4"/>
    <s v="Shampoo 300ml"/>
    <s v="Non-Member"/>
    <n v="10"/>
    <n v="51.03"/>
    <n v="0.13"/>
    <n v="15.74"/>
    <s v="No"/>
    <n v="443.96"/>
    <n v="286.56"/>
    <n v="0.64546355527525001"/>
    <s v="Dec-2024"/>
    <s v="Q4-2024"/>
  </r>
  <r>
    <s v="TXN-103360"/>
    <x v="656"/>
    <x v="3"/>
    <s v="W-006"/>
    <x v="4"/>
    <s v="Perfume 50ml"/>
    <s v="Non-Member"/>
    <n v="3"/>
    <n v="40.64"/>
    <n v="4.3999999999999997E-2"/>
    <n v="14.92"/>
    <s v="No"/>
    <n v="116.56"/>
    <n v="71.8"/>
    <n v="0.61599176389842136"/>
    <s v="Jul-2024"/>
    <s v="Q3-2024"/>
  </r>
  <r>
    <s v="TXN-103361"/>
    <x v="0"/>
    <x v="2"/>
    <s v="E-013"/>
    <x v="3"/>
    <s v="Bath Towel Set"/>
    <s v="Member"/>
    <n v="1"/>
    <n v="56.47"/>
    <n v="0.11700000000000001"/>
    <n v="25.72"/>
    <s v="No"/>
    <n v="49.86"/>
    <n v="24.14"/>
    <n v="0.48415563578018456"/>
    <s v="Jun-2025"/>
    <s v="Q2-2025"/>
  </r>
  <r>
    <s v="TXN-103362"/>
    <x v="158"/>
    <x v="3"/>
    <s v="Unknown"/>
    <x v="3"/>
    <s v="LED Desk Lamp"/>
    <s v="Non-Member"/>
    <n v="2"/>
    <n v="51.99"/>
    <n v="0.13500000000000001"/>
    <n v="25.91"/>
    <s v="No"/>
    <n v="89.94"/>
    <n v="38.119999999999997"/>
    <n v="0.42383811429842116"/>
    <s v="Dec-2024"/>
    <s v="Q4-2024"/>
  </r>
  <r>
    <s v="TXN-103363"/>
    <x v="311"/>
    <x v="0"/>
    <s v="N-014"/>
    <x v="3"/>
    <s v="Ceramic Mug Set"/>
    <s v="Member"/>
    <n v="3"/>
    <n v="15.3"/>
    <n v="1.2E-2"/>
    <n v="6.69"/>
    <s v="No"/>
    <n v="45.35"/>
    <n v="25.28"/>
    <n v="0.5574421168687983"/>
    <s v="Dec-2024"/>
    <s v="Q4-2024"/>
  </r>
  <r>
    <s v="TXN-103364"/>
    <x v="591"/>
    <x v="0"/>
    <s v="N-009"/>
    <x v="3"/>
    <s v="LED Desk Lamp"/>
    <s v="Non-Member"/>
    <n v="1"/>
    <n v="50.79"/>
    <n v="0.09"/>
    <n v="22.41"/>
    <s v="No"/>
    <n v="46.22"/>
    <n v="23.81"/>
    <n v="0.51514495889225442"/>
    <s v="Jul-2025"/>
    <s v="Q3-2025"/>
  </r>
  <r>
    <s v="TXN-103365"/>
    <x v="547"/>
    <x v="3"/>
    <s v="W-003"/>
    <x v="1"/>
    <s v="Casual Dress"/>
    <s v="Member"/>
    <n v="4"/>
    <n v="42.68"/>
    <n v="0.14299999999999999"/>
    <n v="20.350000000000001"/>
    <s v="No"/>
    <n v="146.31"/>
    <n v="64.91"/>
    <n v="0.44364705078258487"/>
    <s v="Nov-2025"/>
    <s v="Q4-2025"/>
  </r>
  <r>
    <s v="TXN-103366"/>
    <x v="51"/>
    <x v="0"/>
    <s v="N-014"/>
    <x v="2"/>
    <s v="Bluetooth Speaker"/>
    <s v="Non-Member"/>
    <n v="4"/>
    <n v="134.61000000000001"/>
    <n v="0.151"/>
    <n v="90.54"/>
    <s v="No"/>
    <n v="457.14"/>
    <n v="94.98"/>
    <n v="0.20777004856280354"/>
    <s v="Dec-2025"/>
    <s v="Q4-2025"/>
  </r>
  <r>
    <s v="TXN-103367"/>
    <x v="93"/>
    <x v="0"/>
    <s v="N-003"/>
    <x v="2"/>
    <s v="Power Bank"/>
    <s v="Member"/>
    <n v="4"/>
    <n v="258.67"/>
    <n v="0.13200000000000001"/>
    <n v="196.78"/>
    <s v="No"/>
    <n v="898.1"/>
    <n v="110.98"/>
    <n v="0.12357198530230487"/>
    <s v="Dec-2025"/>
    <s v="Q4-2025"/>
  </r>
  <r>
    <s v="TXN-103368"/>
    <x v="244"/>
    <x v="0"/>
    <s v="N-003"/>
    <x v="4"/>
    <s v="Perfume 50ml"/>
    <s v="Non-Member"/>
    <n v="8"/>
    <n v="35.200000000000003"/>
    <n v="1.6E-2"/>
    <n v="12.6"/>
    <s v="No"/>
    <n v="277.08999999999997"/>
    <n v="176.29"/>
    <n v="0.63621927893464225"/>
    <s v="Jul-2024"/>
    <s v="Q3-2024"/>
  </r>
  <r>
    <s v="TXN-103369"/>
    <x v="409"/>
    <x v="0"/>
    <s v="N-009"/>
    <x v="0"/>
    <s v="Organic Coffee 12oz"/>
    <s v="Non-Member"/>
    <n v="2"/>
    <n v="17.27"/>
    <n v="0.14799999999999999"/>
    <n v="10.76"/>
    <s v="No"/>
    <n v="29.43"/>
    <n v="7.91"/>
    <n v="0.26877336051647976"/>
    <s v="Oct-2024"/>
    <s v="Q4-2024"/>
  </r>
  <r>
    <s v="TXN-103370"/>
    <x v="22"/>
    <x v="3"/>
    <s v="W-012"/>
    <x v="0"/>
    <s v="Sparkling Water 12pk"/>
    <s v="Member"/>
    <n v="5"/>
    <n v="5.61"/>
    <n v="4.2000000000000003E-2"/>
    <n v="3.47"/>
    <s v="No"/>
    <n v="26.87"/>
    <n v="9.52"/>
    <n v="0.35429847413472271"/>
    <s v="Nov-2024"/>
    <s v="Q4-2024"/>
  </r>
  <r>
    <s v="TXN-103371"/>
    <x v="143"/>
    <x v="3"/>
    <s v="W-013"/>
    <x v="2"/>
    <s v="Power Bank"/>
    <s v="Non-Member"/>
    <n v="2"/>
    <n v="64.59"/>
    <n v="0"/>
    <n v="47.34"/>
    <s v="No"/>
    <n v="129.18"/>
    <n v="34.5"/>
    <n v="0.26706920575940546"/>
    <s v="Sep-2025"/>
    <s v="Q3-2025"/>
  </r>
  <r>
    <s v="TXN-103372"/>
    <x v="551"/>
    <x v="1"/>
    <s v="S-005"/>
    <x v="4"/>
    <s v="Perfume 50ml"/>
    <s v="Non-Member"/>
    <n v="5"/>
    <n v="42.46"/>
    <n v="0.245"/>
    <n v="18.149999999999999"/>
    <s v="No"/>
    <n v="160.29"/>
    <n v="69.540000000000006"/>
    <n v="0.4338386674153098"/>
    <s v="Apr-2025"/>
    <s v="Q2-2025"/>
  </r>
  <r>
    <s v="TXN-103373"/>
    <x v="19"/>
    <x v="3"/>
    <s v="W-015"/>
    <x v="2"/>
    <s v="Smart Watch"/>
    <s v="Member"/>
    <n v="1"/>
    <n v="37.17"/>
    <n v="0.13"/>
    <n v="26.9"/>
    <s v="No"/>
    <n v="32.340000000000003"/>
    <n v="5.44"/>
    <n v="0.16821273964131106"/>
    <s v="Feb-2025"/>
    <s v="Q1-2025"/>
  </r>
  <r>
    <s v="TXN-103374"/>
    <x v="107"/>
    <x v="3"/>
    <s v="W-014"/>
    <x v="3"/>
    <s v="Ceramic Mug Set"/>
    <s v="Member"/>
    <n v="9"/>
    <n v="89.72"/>
    <n v="7.8E-2"/>
    <n v="33.97"/>
    <s v="No"/>
    <n v="744.5"/>
    <n v="438.77"/>
    <n v="0.5893485560779046"/>
    <s v="Jan-2025"/>
    <s v="Q1-2025"/>
  </r>
  <r>
    <s v="TXN-103375"/>
    <x v="486"/>
    <x v="3"/>
    <s v="W-001"/>
    <x v="0"/>
    <s v="Granola Pack"/>
    <s v="Member"/>
    <n v="7"/>
    <n v="8.19"/>
    <n v="6.3E-2"/>
    <n v="4.63"/>
    <s v="No"/>
    <n v="53.72"/>
    <n v="21.31"/>
    <n v="0.39668652271034993"/>
    <s v="Feb-2025"/>
    <s v="Q1-2025"/>
  </r>
  <r>
    <s v="TXN-103376"/>
    <x v="387"/>
    <x v="1"/>
    <s v="S-002"/>
    <x v="1"/>
    <s v="Winter Jacket"/>
    <s v="Non-Member"/>
    <n v="4"/>
    <n v="81.37"/>
    <n v="0.31"/>
    <n v="40.86"/>
    <s v="No"/>
    <n v="224.58"/>
    <n v="61.14"/>
    <n v="0.27224151749933206"/>
    <s v="Aug-2025"/>
    <s v="Q3-2025"/>
  </r>
  <r>
    <s v="TXN-103377"/>
    <x v="335"/>
    <x v="3"/>
    <s v="W-011"/>
    <x v="4"/>
    <s v="Lipstick"/>
    <s v="Member"/>
    <n v="3"/>
    <n v="14.6"/>
    <n v="0.11"/>
    <n v="4.59"/>
    <s v="No"/>
    <n v="38.979999999999997"/>
    <n v="25.21"/>
    <n v="0.6467419189327861"/>
    <s v="Oct-2024"/>
    <s v="Q4-2024"/>
  </r>
  <r>
    <s v="TXN-103378"/>
    <x v="249"/>
    <x v="1"/>
    <s v="S-009"/>
    <x v="1"/>
    <s v="Winter Jacket"/>
    <s v="Member"/>
    <n v="6"/>
    <n v="47.67"/>
    <n v="0.13300000000000001"/>
    <n v="26.09"/>
    <s v="Yes"/>
    <n v="247.98"/>
    <n v="91.44"/>
    <n v="0.36873941446890879"/>
    <s v="Nov-2024"/>
    <s v="Q4-2024"/>
  </r>
  <r>
    <s v="TXN-103379"/>
    <x v="564"/>
    <x v="0"/>
    <s v="N-002"/>
    <x v="1"/>
    <s v="Winter Jacket"/>
    <s v="Non-Member"/>
    <n v="1"/>
    <n v="108.22"/>
    <n v="5.7000000000000002E-2"/>
    <n v="58.73"/>
    <s v="No"/>
    <n v="102.05"/>
    <n v="43.32"/>
    <n v="0.42449779519843217"/>
    <s v="Sep-2025"/>
    <s v="Q3-2025"/>
  </r>
  <r>
    <s v="TXN-103380"/>
    <x v="457"/>
    <x v="0"/>
    <s v="N-013"/>
    <x v="2"/>
    <s v="Wireless Earbuds"/>
    <s v="Non-Member"/>
    <n v="4"/>
    <n v="293.89"/>
    <n v="7.0999999999999994E-2"/>
    <n v="226"/>
    <s v="No"/>
    <n v="1092.0999999999999"/>
    <n v="188.1"/>
    <n v="0.17223697463602236"/>
    <s v="Oct-2025"/>
    <s v="Q4-2025"/>
  </r>
  <r>
    <s v="TXN-103381"/>
    <x v="183"/>
    <x v="1"/>
    <s v="S-007"/>
    <x v="3"/>
    <s v="Bath Towel Set"/>
    <s v="Unknown"/>
    <n v="3"/>
    <n v="19.11"/>
    <n v="0.20899999999999999"/>
    <n v="8.49"/>
    <s v="Yes"/>
    <n v="45.35"/>
    <n v="19.88"/>
    <n v="0.4383682469680264"/>
    <s v="Sep-2024"/>
    <s v="Q3-2024"/>
  </r>
  <r>
    <s v="TXN-103382"/>
    <x v="624"/>
    <x v="0"/>
    <s v="N-012"/>
    <x v="2"/>
    <s v="Laptop Stand"/>
    <s v="Member"/>
    <n v="7"/>
    <n v="266.54000000000002"/>
    <n v="0.127"/>
    <n v="191.26"/>
    <s v="No"/>
    <n v="1628.83"/>
    <n v="290.01"/>
    <n v="0.1780480467574885"/>
    <s v="Mar-2024"/>
    <s v="Q1-2024"/>
  </r>
  <r>
    <s v="TXN-103383"/>
    <x v="342"/>
    <x v="0"/>
    <s v="N-014"/>
    <x v="4"/>
    <s v="Shampoo 300ml"/>
    <s v="Non-Member"/>
    <n v="7"/>
    <n v="41.22"/>
    <n v="0"/>
    <n v="14.24"/>
    <s v="No"/>
    <n v="288.54000000000002"/>
    <n v="188.86"/>
    <n v="0.65453663270257156"/>
    <s v="May-2025"/>
    <s v="Q2-2025"/>
  </r>
  <r>
    <s v="TXN-103384"/>
    <x v="161"/>
    <x v="2"/>
    <s v="E-006"/>
    <x v="1"/>
    <s v="Winter Jacket"/>
    <s v="Non-Member"/>
    <n v="20"/>
    <n v="42.66"/>
    <n v="0.13400000000000001"/>
    <n v="23.31"/>
    <s v="No"/>
    <n v="738.87"/>
    <n v="272.67"/>
    <n v="0.36903650168500551"/>
    <s v="Aug-2025"/>
    <s v="Q3-2025"/>
  </r>
  <r>
    <s v="TXN-103385"/>
    <x v="80"/>
    <x v="2"/>
    <s v="E-001"/>
    <x v="4"/>
    <s v="Shampoo 300ml"/>
    <s v="Non-Member"/>
    <n v="4"/>
    <n v="30.01"/>
    <n v="3.4000000000000002E-2"/>
    <n v="12.86"/>
    <s v="No"/>
    <n v="115.96"/>
    <n v="64.52"/>
    <n v="0.55639875819248019"/>
    <s v="Dec-2024"/>
    <s v="Q4-2024"/>
  </r>
  <r>
    <s v="TXN-103386"/>
    <x v="468"/>
    <x v="0"/>
    <s v="N-002"/>
    <x v="1"/>
    <s v="Women's Jeans"/>
    <s v="Non-Member"/>
    <n v="5"/>
    <n v="79.38"/>
    <n v="3.9E-2"/>
    <n v="37.46"/>
    <s v="No"/>
    <n v="381.42"/>
    <n v="194.12"/>
    <n v="0.50894027581144141"/>
    <s v="Jul-2025"/>
    <s v="Q3-2025"/>
  </r>
  <r>
    <s v="TXN-103387"/>
    <x v="94"/>
    <x v="1"/>
    <s v="S-014"/>
    <x v="2"/>
    <s v="Power Bank"/>
    <s v="Non-Member"/>
    <n v="2"/>
    <n v="284.85000000000002"/>
    <n v="0.154"/>
    <n v="200.79"/>
    <s v="Yes"/>
    <n v="481.97"/>
    <n v="80.39"/>
    <n v="0.16679461377264143"/>
    <s v="May-2025"/>
    <s v="Q2-2025"/>
  </r>
  <r>
    <s v="TXN-103388"/>
    <x v="69"/>
    <x v="1"/>
    <s v="S-010"/>
    <x v="4"/>
    <s v="Shampoo 300ml"/>
    <s v="Non-Member"/>
    <n v="1"/>
    <n v="20.14"/>
    <n v="0.153"/>
    <n v="7.58"/>
    <s v="No"/>
    <n v="17.059999999999999"/>
    <n v="9.48"/>
    <n v="0.55568581477139511"/>
    <s v="Dec-2024"/>
    <s v="Q4-2024"/>
  </r>
  <r>
    <s v="TXN-103389"/>
    <x v="171"/>
    <x v="1"/>
    <s v="S-012"/>
    <x v="2"/>
    <s v="Power Bank"/>
    <s v="Member"/>
    <n v="5"/>
    <n v="253.21"/>
    <n v="0.32700000000000001"/>
    <n v="177.17"/>
    <s v="Yes"/>
    <n v="852.05"/>
    <n v="-33.799999999999997"/>
    <n v="-3.9669033507423269E-2"/>
    <s v="Aug-2025"/>
    <s v="Q3-2025"/>
  </r>
  <r>
    <s v="TXN-103390"/>
    <x v="285"/>
    <x v="2"/>
    <s v="E-011"/>
    <x v="2"/>
    <s v="Wireless Earbuds"/>
    <s v="Member"/>
    <n v="1"/>
    <n v="87.33"/>
    <n v="0.13500000000000001"/>
    <n v="60.7"/>
    <s v="No"/>
    <n v="75.540000000000006"/>
    <n v="14.84"/>
    <n v="0.19645221074927188"/>
    <s v="Sep-2025"/>
    <s v="Q3-2025"/>
  </r>
  <r>
    <s v="TXN-103391"/>
    <x v="377"/>
    <x v="2"/>
    <s v="E-002"/>
    <x v="3"/>
    <s v="LED Desk Lamp"/>
    <s v="Non-Member"/>
    <n v="4"/>
    <n v="53"/>
    <n v="5.6000000000000001E-2"/>
    <n v="23.19"/>
    <s v="No"/>
    <n v="200.13"/>
    <n v="107.37"/>
    <n v="0.53650127417178839"/>
    <s v="Aug-2025"/>
    <s v="Q3-2025"/>
  </r>
  <r>
    <s v="TXN-103392"/>
    <x v="283"/>
    <x v="0"/>
    <s v="N-008"/>
    <x v="4"/>
    <s v="Lipstick"/>
    <s v="Member"/>
    <n v="1"/>
    <n v="23.17"/>
    <n v="0.11"/>
    <n v="8.2899999999999991"/>
    <s v="No"/>
    <n v="20.62"/>
    <n v="12.33"/>
    <n v="0.59796314258001937"/>
    <s v="Jul-2025"/>
    <s v="Q3-2025"/>
  </r>
  <r>
    <s v="TXN-103393"/>
    <x v="605"/>
    <x v="2"/>
    <s v="E-007"/>
    <x v="2"/>
    <s v="Bluetooth Speaker"/>
    <s v="Unknown"/>
    <n v="7"/>
    <n v="119.98"/>
    <n v="0.13500000000000001"/>
    <n v="89.36"/>
    <s v="No"/>
    <n v="726.48"/>
    <n v="100.96"/>
    <n v="0.13897147891201408"/>
    <s v="Apr-2025"/>
    <s v="Q2-2025"/>
  </r>
  <r>
    <s v="TXN-103394"/>
    <x v="132"/>
    <x v="2"/>
    <s v="Unknown"/>
    <x v="2"/>
    <s v="Laptop Stand"/>
    <s v="Non-Member"/>
    <n v="1"/>
    <n v="98.63"/>
    <n v="9.6000000000000002E-2"/>
    <n v="77.900000000000006"/>
    <s v="No"/>
    <n v="89.16"/>
    <n v="11.26"/>
    <n v="0.12628981606101392"/>
    <s v="Oct-2025"/>
    <s v="Q4-2025"/>
  </r>
  <r>
    <s v="TXN-103395"/>
    <x v="418"/>
    <x v="0"/>
    <s v="N-007"/>
    <x v="2"/>
    <s v="Bluetooth Speaker"/>
    <s v="Non-Member"/>
    <n v="2"/>
    <n v="117.58"/>
    <n v="9.8000000000000004E-2"/>
    <n v="93.15"/>
    <s v="No"/>
    <n v="212.11"/>
    <n v="25.81"/>
    <n v="0.12168214605629153"/>
    <s v="Oct-2024"/>
    <s v="Q4-2024"/>
  </r>
  <r>
    <s v="TXN-103396"/>
    <x v="539"/>
    <x v="0"/>
    <s v="N-009"/>
    <x v="0"/>
    <s v="Granola Pack"/>
    <s v="Non-Member"/>
    <n v="6"/>
    <n v="15.42"/>
    <n v="0.107"/>
    <n v="8.65"/>
    <s v="No"/>
    <n v="82.62"/>
    <n v="30.72"/>
    <n v="0.37182280319535216"/>
    <s v="Jul-2025"/>
    <s v="Q3-2025"/>
  </r>
  <r>
    <s v="TXN-103397"/>
    <x v="87"/>
    <x v="2"/>
    <s v="E-015"/>
    <x v="4"/>
    <s v="Shampoo 300ml"/>
    <s v="Member"/>
    <n v="5"/>
    <n v="48.96"/>
    <n v="0.1"/>
    <n v="16.89"/>
    <s v="No"/>
    <n v="220.32"/>
    <n v="135.87"/>
    <n v="0.61669389978213507"/>
    <s v="Jul-2024"/>
    <s v="Q3-2024"/>
  </r>
  <r>
    <s v="TXN-103398"/>
    <x v="633"/>
    <x v="3"/>
    <s v="W-007"/>
    <x v="0"/>
    <s v="Organic Coffee 12oz"/>
    <s v="Non-Member"/>
    <n v="8"/>
    <n v="18.52"/>
    <n v="0.08"/>
    <n v="10.89"/>
    <s v="Yes"/>
    <n v="136.31"/>
    <n v="49.19"/>
    <n v="0.3608686083192722"/>
    <s v="Jan-2025"/>
    <s v="Q1-2025"/>
  </r>
  <r>
    <s v="TXN-103399"/>
    <x v="608"/>
    <x v="3"/>
    <s v="W-013"/>
    <x v="3"/>
    <s v="Throw Pillow"/>
    <s v="Non-Member"/>
    <n v="4"/>
    <n v="20.28"/>
    <n v="5.1999999999999998E-2"/>
    <n v="9.56"/>
    <s v="No"/>
    <n v="76.900000000000006"/>
    <n v="38.659999999999997"/>
    <n v="0.50273081924577367"/>
    <s v="Nov-2024"/>
    <s v="Q4-2024"/>
  </r>
  <r>
    <s v="TXN-103400"/>
    <x v="476"/>
    <x v="3"/>
    <s v="W-005"/>
    <x v="0"/>
    <s v="Snack Box"/>
    <s v="Member"/>
    <n v="6"/>
    <n v="24.36"/>
    <n v="8.4000000000000005E-2"/>
    <n v="16.21"/>
    <s v="No"/>
    <n v="133.88"/>
    <n v="36.619999999999997"/>
    <n v="0.27352853301463997"/>
    <s v="Jul-2024"/>
    <s v="Q3-2024"/>
  </r>
  <r>
    <s v="TXN-103401"/>
    <x v="74"/>
    <x v="1"/>
    <s v="S-007"/>
    <x v="4"/>
    <s v="Lipstick"/>
    <s v="Non-Member"/>
    <n v="3"/>
    <n v="58.4"/>
    <n v="0.11799999999999999"/>
    <n v="24.08"/>
    <s v="Yes"/>
    <n v="154.53"/>
    <n v="82.29"/>
    <n v="0.53251795767812082"/>
    <s v="Aug-2024"/>
    <s v="Q3-2024"/>
  </r>
  <r>
    <s v="TXN-103402"/>
    <x v="165"/>
    <x v="3"/>
    <s v="W-012"/>
    <x v="4"/>
    <s v="Face Moisturizer"/>
    <s v="Member"/>
    <n v="1"/>
    <n v="37.01"/>
    <n v="5.3999999999999999E-2"/>
    <n v="12.15"/>
    <s v="No"/>
    <n v="35.01"/>
    <n v="22.86"/>
    <n v="0.65295629820051415"/>
    <s v="Jul-2024"/>
    <s v="Q3-2024"/>
  </r>
  <r>
    <s v="TXN-103403"/>
    <x v="262"/>
    <x v="3"/>
    <s v="W-002"/>
    <x v="3"/>
    <s v="Bath Towel Set"/>
    <s v="Non-Member"/>
    <n v="6"/>
    <n v="89.2"/>
    <n v="0.08"/>
    <n v="36.76"/>
    <s v="No"/>
    <n v="492.38"/>
    <n v="271.82"/>
    <n v="0.55205329217271215"/>
    <s v="Feb-2025"/>
    <s v="Q1-2025"/>
  </r>
  <r>
    <s v="TXN-103404"/>
    <x v="595"/>
    <x v="0"/>
    <s v="N-003"/>
    <x v="4"/>
    <s v="Sunscreen SPF50"/>
    <s v="Non-Member"/>
    <n v="3"/>
    <n v="55.59"/>
    <n v="1.4999999999999999E-2"/>
    <n v="18.989999999999998"/>
    <s v="No"/>
    <n v="164.27"/>
    <n v="107.3"/>
    <n v="0.65319291410482738"/>
    <s v="Jun-2024"/>
    <s v="Q2-2024"/>
  </r>
  <r>
    <s v="TXN-103405"/>
    <x v="198"/>
    <x v="0"/>
    <s v="N-003"/>
    <x v="0"/>
    <s v="Snack Box"/>
    <s v="Non-Member"/>
    <n v="1"/>
    <n v="18.38"/>
    <n v="7.0999999999999994E-2"/>
    <n v="10.72"/>
    <s v="No"/>
    <n v="17.079999999999998"/>
    <n v="6.36"/>
    <n v="0.37236533957845441"/>
    <s v="Nov-2024"/>
    <s v="Q4-2024"/>
  </r>
  <r>
    <s v="TXN-103406"/>
    <x v="513"/>
    <x v="0"/>
    <s v="N-002"/>
    <x v="4"/>
    <s v="Shampoo 300ml"/>
    <s v="Non-Member"/>
    <n v="1"/>
    <n v="45.71"/>
    <n v="0.12"/>
    <n v="20.38"/>
    <s v="No"/>
    <n v="40.22"/>
    <n v="19.84"/>
    <n v="0.49328692192938839"/>
    <s v="Aug-2025"/>
    <s v="Q3-2025"/>
  </r>
  <r>
    <s v="TXN-103407"/>
    <x v="352"/>
    <x v="3"/>
    <s v="W-008"/>
    <x v="1"/>
    <s v="Men's T-Shirt"/>
    <s v="Non-Member"/>
    <n v="1"/>
    <n v="24.85"/>
    <n v="9.4E-2"/>
    <n v="13.16"/>
    <s v="No"/>
    <n v="22.51"/>
    <n v="9.35"/>
    <n v="0.41537094624611282"/>
    <s v="May-2025"/>
    <s v="Q2-2025"/>
  </r>
  <r>
    <s v="TXN-103408"/>
    <x v="181"/>
    <x v="2"/>
    <s v="E-003"/>
    <x v="3"/>
    <s v="LED Desk Lamp"/>
    <s v="Non-Member"/>
    <n v="4"/>
    <n v="19.62"/>
    <n v="6.6000000000000003E-2"/>
    <n v="7.73"/>
    <s v="No"/>
    <n v="73.3"/>
    <n v="42.38"/>
    <n v="0.57817189631650756"/>
    <s v="Nov-2025"/>
    <s v="Q4-2025"/>
  </r>
  <r>
    <s v="TXN-103409"/>
    <x v="239"/>
    <x v="1"/>
    <s v="S-004"/>
    <x v="0"/>
    <s v="Olive Oil 500ml"/>
    <s v="Member"/>
    <n v="2"/>
    <n v="4.38"/>
    <n v="0.20899999999999999"/>
    <n v="2.61"/>
    <s v="No"/>
    <n v="6.93"/>
    <n v="1.71"/>
    <n v="0.24675324675324675"/>
    <s v="Aug-2024"/>
    <s v="Q3-2024"/>
  </r>
  <r>
    <s v="TXN-103410"/>
    <x v="37"/>
    <x v="2"/>
    <s v="E-007"/>
    <x v="4"/>
    <s v="Shampoo 300ml"/>
    <s v="Member"/>
    <n v="7"/>
    <n v="53.16"/>
    <n v="0.20200000000000001"/>
    <n v="18.95"/>
    <s v="No"/>
    <n v="296.95"/>
    <n v="164.3"/>
    <n v="0.55329179996632438"/>
    <s v="Oct-2025"/>
    <s v="Q4-2025"/>
  </r>
  <r>
    <s v="TXN-103411"/>
    <x v="383"/>
    <x v="3"/>
    <s v="W-004"/>
    <x v="3"/>
    <s v="Ceramic Mug Set"/>
    <s v="Non-Member"/>
    <n v="14"/>
    <n v="40.369999999999997"/>
    <n v="2.5999999999999999E-2"/>
    <n v="14.53"/>
    <s v="No"/>
    <n v="550.49"/>
    <n v="347.07"/>
    <n v="0.63047466802303398"/>
    <s v="Feb-2025"/>
    <s v="Q1-2025"/>
  </r>
  <r>
    <s v="TXN-103412"/>
    <x v="95"/>
    <x v="2"/>
    <s v="E-012"/>
    <x v="4"/>
    <s v="Sunscreen SPF50"/>
    <s v="Member"/>
    <n v="3"/>
    <n v="54.47"/>
    <n v="0.127"/>
    <n v="21.52"/>
    <s v="No"/>
    <n v="142.66"/>
    <n v="78.099999999999994"/>
    <n v="0.54745548857423243"/>
    <s v="Oct-2024"/>
    <s v="Q4-2024"/>
  </r>
  <r>
    <s v="TXN-103413"/>
    <x v="608"/>
    <x v="1"/>
    <s v="S-011"/>
    <x v="2"/>
    <s v="Laptop Stand"/>
    <s v="Member"/>
    <n v="5"/>
    <n v="267.22000000000003"/>
    <n v="0.11700000000000001"/>
    <n v="206.24"/>
    <s v="No"/>
    <n v="1179.78"/>
    <n v="148.58000000000001"/>
    <n v="0.12593873434030076"/>
    <s v="Nov-2024"/>
    <s v="Q4-2024"/>
  </r>
  <r>
    <s v="TXN-103414"/>
    <x v="640"/>
    <x v="0"/>
    <s v="N-001"/>
    <x v="1"/>
    <s v="Casual Dress"/>
    <s v="Non-Member"/>
    <n v="2"/>
    <n v="48.95"/>
    <n v="9.2999999999999999E-2"/>
    <n v="26.72"/>
    <s v="No"/>
    <n v="88.8"/>
    <n v="35.36"/>
    <n v="0.39819819819819818"/>
    <s v="Oct-2024"/>
    <s v="Q4-2024"/>
  </r>
  <r>
    <s v="TXN-103415"/>
    <x v="163"/>
    <x v="2"/>
    <s v="E-006"/>
    <x v="2"/>
    <s v="Wireless Earbuds"/>
    <s v="Member"/>
    <n v="2"/>
    <n v="253.73"/>
    <n v="8.7999999999999995E-2"/>
    <n v="194.68"/>
    <s v="No"/>
    <n v="462.8"/>
    <n v="73.44"/>
    <n v="0.15868625756266205"/>
    <s v="Aug-2025"/>
    <s v="Q3-2025"/>
  </r>
  <r>
    <s v="TXN-103416"/>
    <x v="5"/>
    <x v="2"/>
    <s v="E-015"/>
    <x v="0"/>
    <s v="Sparkling Water 12pk"/>
    <s v="Member"/>
    <n v="3"/>
    <n v="6.1"/>
    <n v="0.13800000000000001"/>
    <n v="3.84"/>
    <s v="No"/>
    <n v="15.77"/>
    <n v="4.25"/>
    <n v="0.26949904882688652"/>
    <s v="Nov-2025"/>
    <s v="Q4-2025"/>
  </r>
  <r>
    <s v="TXN-103417"/>
    <x v="42"/>
    <x v="0"/>
    <s v="N-005"/>
    <x v="3"/>
    <s v="Ceramic Mug Set"/>
    <s v="Non-Member"/>
    <n v="8"/>
    <n v="86.54"/>
    <n v="8.6999999999999994E-2"/>
    <n v="31.15"/>
    <s v="No"/>
    <n v="632.09"/>
    <n v="382.89"/>
    <n v="0.60575234539385214"/>
    <s v="Jan-2025"/>
    <s v="Q1-2025"/>
  </r>
  <r>
    <s v="TXN-103418"/>
    <x v="71"/>
    <x v="2"/>
    <s v="E-007"/>
    <x v="0"/>
    <s v="Organic Coffee 12oz"/>
    <s v="Non-Member"/>
    <n v="6"/>
    <n v="11.22"/>
    <n v="9.1999999999999998E-2"/>
    <n v="6.98"/>
    <s v="No"/>
    <n v="61.13"/>
    <n v="19.25"/>
    <n v="0.31490266644855225"/>
    <m/>
    <m/>
  </r>
  <r>
    <s v="TXN-103419"/>
    <x v="41"/>
    <x v="1"/>
    <s v="S-003"/>
    <x v="1"/>
    <s v="Men's T-Shirt"/>
    <s v="Member"/>
    <n v="4"/>
    <n v="42.38"/>
    <n v="0.24399999999999999"/>
    <n v="21.92"/>
    <s v="No"/>
    <n v="128.16"/>
    <n v="40.479999999999997"/>
    <n v="0.31585518102372034"/>
    <s v="Mar-2025"/>
    <s v="Q1-2025"/>
  </r>
  <r>
    <s v="TXN-103420"/>
    <x v="619"/>
    <x v="3"/>
    <s v="W-010"/>
    <x v="4"/>
    <s v="Shampoo 300ml"/>
    <s v="Member"/>
    <n v="6"/>
    <n v="11.3"/>
    <n v="4.2999999999999997E-2"/>
    <n v="4.87"/>
    <s v="No"/>
    <n v="64.88"/>
    <n v="35.659999999999997"/>
    <n v="0.54963008631319354"/>
    <s v="Jul-2025"/>
    <s v="Q3-2025"/>
  </r>
  <r>
    <s v="TXN-103421"/>
    <x v="0"/>
    <x v="0"/>
    <s v="N-010"/>
    <x v="1"/>
    <s v="Women's Jeans"/>
    <s v="Member"/>
    <n v="1"/>
    <n v="61.29"/>
    <n v="0.14899999999999999"/>
    <n v="30.5"/>
    <s v="No"/>
    <n v="52.16"/>
    <n v="21.66"/>
    <n v="0.41526073619631904"/>
    <s v="Jun-2025"/>
    <s v="Q2-2025"/>
  </r>
  <r>
    <s v="TXN-103422"/>
    <x v="329"/>
    <x v="1"/>
    <s v="S-001"/>
    <x v="0"/>
    <s v="Olive Oil 500ml"/>
    <s v="Non-Member"/>
    <n v="12"/>
    <n v="14.05"/>
    <n v="0.27300000000000002"/>
    <n v="7.85"/>
    <s v="No"/>
    <n v="122.57"/>
    <n v="28.37"/>
    <n v="0.23145957412091053"/>
    <s v="Aug-2024"/>
    <s v="Q3-2024"/>
  </r>
  <r>
    <s v="TXN-103423"/>
    <x v="358"/>
    <x v="3"/>
    <s v="W-004"/>
    <x v="2"/>
    <s v="Wireless Earbuds"/>
    <s v="Non-Member"/>
    <n v="2"/>
    <n v="185.13"/>
    <n v="9.5000000000000001E-2"/>
    <n v="129.35"/>
    <s v="No"/>
    <n v="335.09"/>
    <n v="76.39"/>
    <n v="0.2279686054492823"/>
    <s v="Jun-2025"/>
    <s v="Q2-2025"/>
  </r>
  <r>
    <s v="TXN-103424"/>
    <x v="312"/>
    <x v="2"/>
    <s v="E-004"/>
    <x v="3"/>
    <s v="Storage Bin"/>
    <s v="Member"/>
    <n v="11"/>
    <n v="60.5"/>
    <n v="4.7E-2"/>
    <n v="29.75"/>
    <s v="No"/>
    <n v="634.22"/>
    <n v="306.97000000000003"/>
    <n v="0.48401185708429256"/>
    <s v="Nov-2024"/>
    <s v="Q4-2024"/>
  </r>
  <r>
    <s v="TXN-103425"/>
    <x v="72"/>
    <x v="0"/>
    <s v="N-009"/>
    <x v="3"/>
    <s v="Throw Pillow"/>
    <s v="Member"/>
    <n v="2"/>
    <n v="59.21"/>
    <n v="3.9E-2"/>
    <n v="24.32"/>
    <s v="No"/>
    <n v="113.8"/>
    <n v="65.16"/>
    <n v="0.57258347978910362"/>
    <s v="Aug-2025"/>
    <s v="Q3-2025"/>
  </r>
  <r>
    <s v="TXN-103426"/>
    <x v="166"/>
    <x v="3"/>
    <s v="W-005"/>
    <x v="2"/>
    <s v="Laptop Stand"/>
    <s v="Member"/>
    <n v="5"/>
    <n v="255.71"/>
    <n v="8.1000000000000003E-2"/>
    <n v="181.81"/>
    <s v="No"/>
    <n v="1174.99"/>
    <n v="265.94"/>
    <n v="0.22633384113907351"/>
    <s v="Sep-2025"/>
    <s v="Q3-2025"/>
  </r>
  <r>
    <s v="TXN-103427"/>
    <x v="356"/>
    <x v="0"/>
    <s v="N-003"/>
    <x v="4"/>
    <s v="Perfume 50ml"/>
    <s v="Non-Member"/>
    <n v="4"/>
    <n v="42.14"/>
    <n v="7.3999999999999996E-2"/>
    <n v="14.19"/>
    <s v="No"/>
    <n v="156.09"/>
    <n v="99.33"/>
    <n v="0.63636363636363635"/>
    <s v="Feb-2025"/>
    <s v="Q1-2025"/>
  </r>
  <r>
    <s v="TXN-103428"/>
    <x v="6"/>
    <x v="0"/>
    <s v="N-006"/>
    <x v="4"/>
    <s v="Shampoo 300ml"/>
    <s v="Member"/>
    <n v="5"/>
    <n v="44.75"/>
    <n v="2.5999999999999999E-2"/>
    <n v="14.74"/>
    <s v="Unknown"/>
    <n v="217.93"/>
    <n v="144.22999999999999"/>
    <n v="0.66181801495893167"/>
    <s v="Jun-2025"/>
    <s v="Q2-2025"/>
  </r>
  <r>
    <s v="TXN-103429"/>
    <x v="190"/>
    <x v="0"/>
    <s v="N-003"/>
    <x v="2"/>
    <s v="Wireless Earbuds"/>
    <s v="Member"/>
    <n v="3"/>
    <n v="288.70999999999998"/>
    <n v="3.3000000000000002E-2"/>
    <n v="206.36"/>
    <s v="No"/>
    <n v="837.55"/>
    <n v="218.47"/>
    <n v="0.2608441287087338"/>
    <s v="Oct-2025"/>
    <s v="Q4-2025"/>
  </r>
  <r>
    <s v="TXN-103430"/>
    <x v="479"/>
    <x v="2"/>
    <s v="E-015"/>
    <x v="0"/>
    <s v="Olive Oil 500ml"/>
    <s v="Member"/>
    <n v="3"/>
    <n v="23.14"/>
    <n v="5.3999999999999999E-2"/>
    <n v="13.21"/>
    <s v="No"/>
    <n v="65.67"/>
    <n v="26.04"/>
    <n v="0.3965280950205573"/>
    <s v="Apr-2025"/>
    <s v="Q2-2025"/>
  </r>
  <r>
    <s v="TXN-103431"/>
    <x v="377"/>
    <x v="0"/>
    <s v="N-002"/>
    <x v="1"/>
    <s v="Women's Jeans"/>
    <s v="Member"/>
    <n v="1"/>
    <n v="17.87"/>
    <n v="0.01"/>
    <n v="8.24"/>
    <s v="No"/>
    <n v="17.690000000000001"/>
    <n v="9.4499999999999993"/>
    <n v="0.5342001130582249"/>
    <s v="Aug-2025"/>
    <s v="Q3-2025"/>
  </r>
  <r>
    <s v="TXN-103432"/>
    <x v="496"/>
    <x v="2"/>
    <s v="E-002"/>
    <x v="2"/>
    <s v="Power Bank"/>
    <s v="Non-Member"/>
    <n v="5"/>
    <n v="180.76"/>
    <n v="6.2E-2"/>
    <n v="118.61"/>
    <s v="No"/>
    <n v="847.76"/>
    <n v="254.71"/>
    <n v="0.3004505992261961"/>
    <s v="Sep-2025"/>
    <s v="Q3-2025"/>
  </r>
  <r>
    <s v="TXN-103433"/>
    <x v="432"/>
    <x v="3"/>
    <s v="W-007"/>
    <x v="4"/>
    <s v="Shampoo 300ml"/>
    <s v="Member"/>
    <n v="4"/>
    <n v="52.14"/>
    <n v="0.09"/>
    <n v="19.7"/>
    <s v="No"/>
    <n v="189.79"/>
    <n v="110.99"/>
    <n v="0.58480425733705677"/>
    <s v="Aug-2025"/>
    <s v="Q3-2025"/>
  </r>
  <r>
    <s v="TXN-103434"/>
    <x v="418"/>
    <x v="1"/>
    <s v="S-005"/>
    <x v="2"/>
    <s v="Smart Watch"/>
    <s v="Member"/>
    <n v="3"/>
    <n v="88.83"/>
    <n v="0.13500000000000001"/>
    <n v="70.760000000000005"/>
    <s v="No"/>
    <n v="230.51"/>
    <n v="18.23"/>
    <n v="7.9085506051798191E-2"/>
    <s v="Oct-2024"/>
    <s v="Q4-2024"/>
  </r>
  <r>
    <s v="TXN-103435"/>
    <x v="71"/>
    <x v="1"/>
    <s v="S-001"/>
    <x v="1"/>
    <s v="Women's Jeans"/>
    <s v="Non-Member"/>
    <n v="1"/>
    <n v="83.78"/>
    <n v="0.161"/>
    <n v="34.71"/>
    <s v="No"/>
    <n v="70.290000000000006"/>
    <n v="35.58"/>
    <n v="0.50618864703371735"/>
    <m/>
    <m/>
  </r>
  <r>
    <s v="TXN-103436"/>
    <x v="76"/>
    <x v="0"/>
    <s v="N-014"/>
    <x v="2"/>
    <s v="Wireless Earbuds"/>
    <s v="Member"/>
    <n v="2"/>
    <n v="167.83"/>
    <n v="6.4000000000000001E-2"/>
    <n v="66.41"/>
    <s v="No"/>
    <n v="314.18"/>
    <n v="181.36"/>
    <n v="0.57724871093004015"/>
    <s v="Jul-2025"/>
    <s v="Q3-2025"/>
  </r>
  <r>
    <s v="TXN-103437"/>
    <x v="619"/>
    <x v="0"/>
    <s v="N-004"/>
    <x v="2"/>
    <s v="Wireless Earbuds"/>
    <s v="Non-Member"/>
    <n v="4"/>
    <n v="124.99"/>
    <n v="8.6999999999999994E-2"/>
    <n v="90.94"/>
    <s v="No"/>
    <n v="456.46"/>
    <n v="92.7"/>
    <n v="0.20308460763265129"/>
    <s v="Jul-2025"/>
    <s v="Q3-2025"/>
  </r>
  <r>
    <s v="TXN-103438"/>
    <x v="242"/>
    <x v="0"/>
    <s v="N-013"/>
    <x v="2"/>
    <s v="Wireless Earbuds"/>
    <s v="Non-Member"/>
    <n v="12"/>
    <n v="226.56"/>
    <n v="2.8000000000000001E-2"/>
    <n v="155.9"/>
    <s v="No"/>
    <n v="2642.6"/>
    <n v="771.8"/>
    <n v="0.2920608491637024"/>
    <s v="Jul-2025"/>
    <s v="Q3-2025"/>
  </r>
  <r>
    <s v="TXN-103439"/>
    <x v="68"/>
    <x v="3"/>
    <s v="W-011"/>
    <x v="1"/>
    <s v="Women's Jeans"/>
    <s v="Member"/>
    <n v="3"/>
    <n v="37.74"/>
    <n v="9.2999999999999999E-2"/>
    <n v="16.149999999999999"/>
    <s v="Unknown"/>
    <n v="102.69"/>
    <n v="54.24"/>
    <n v="0.52819164475606195"/>
    <s v="Aug-2025"/>
    <s v="Q3-2025"/>
  </r>
  <r>
    <s v="TXN-103440"/>
    <x v="171"/>
    <x v="2"/>
    <s v="E-010"/>
    <x v="1"/>
    <s v="Men's T-Shirt"/>
    <s v="Member"/>
    <n v="2"/>
    <n v="33.19"/>
    <n v="0"/>
    <n v="16.18"/>
    <s v="No"/>
    <n v="66.38"/>
    <n v="34.020000000000003"/>
    <n v="0.512503766194637"/>
    <s v="Aug-2025"/>
    <s v="Q3-2025"/>
  </r>
  <r>
    <s v="TXN-103441"/>
    <x v="369"/>
    <x v="1"/>
    <s v="S-005"/>
    <x v="1"/>
    <s v="Men's T-Shirt"/>
    <s v="Member"/>
    <n v="5"/>
    <n v="91.62"/>
    <n v="0.28100000000000003"/>
    <n v="44.66"/>
    <s v="No"/>
    <n v="329.37"/>
    <n v="106.07"/>
    <n v="0.32203904423596563"/>
    <s v="Apr-2024"/>
    <s v="Q2-2024"/>
  </r>
  <r>
    <s v="TXN-103442"/>
    <x v="331"/>
    <x v="3"/>
    <s v="W-013"/>
    <x v="3"/>
    <s v="Bath Towel Set"/>
    <s v="Member"/>
    <n v="4"/>
    <n v="60.01"/>
    <n v="1.2E-2"/>
    <n v="28.81"/>
    <s v="No"/>
    <n v="237.16"/>
    <n v="121.92"/>
    <n v="0.51408331927812445"/>
    <s v="Sep-2024"/>
    <s v="Q3-2024"/>
  </r>
  <r>
    <s v="TXN-103443"/>
    <x v="194"/>
    <x v="2"/>
    <s v="E-003"/>
    <x v="0"/>
    <s v="Snack Box"/>
    <s v="Member"/>
    <n v="1"/>
    <n v="10.84"/>
    <n v="4.5999999999999999E-2"/>
    <n v="7.32"/>
    <s v="No"/>
    <n v="10.34"/>
    <n v="3.02"/>
    <n v="0.29206963249516443"/>
    <s v="Oct-2024"/>
    <s v="Q4-2024"/>
  </r>
  <r>
    <s v="TXN-103444"/>
    <x v="103"/>
    <x v="1"/>
    <s v="S-007"/>
    <x v="4"/>
    <s v="Sunscreen SPF50"/>
    <s v="Non-Member"/>
    <n v="1"/>
    <n v="27.29"/>
    <n v="0.33600000000000002"/>
    <n v="9.5500000000000007"/>
    <s v="No"/>
    <n v="18.12"/>
    <n v="8.57"/>
    <n v="0.47295805739514346"/>
    <s v="Sep-2025"/>
    <s v="Q3-2025"/>
  </r>
  <r>
    <s v="TXN-103445"/>
    <x v="549"/>
    <x v="2"/>
    <s v="E-008"/>
    <x v="0"/>
    <s v="Granola Pack"/>
    <s v="Member"/>
    <n v="7"/>
    <n v="24.13"/>
    <n v="2.8000000000000001E-2"/>
    <n v="14.61"/>
    <s v="No"/>
    <n v="164.18"/>
    <n v="61.91"/>
    <n v="0.37708612498477279"/>
    <s v="Aug-2025"/>
    <s v="Q3-2025"/>
  </r>
  <r>
    <s v="TXN-103446"/>
    <x v="4"/>
    <x v="0"/>
    <s v="N-010"/>
    <x v="4"/>
    <s v="Sunscreen SPF50"/>
    <s v="Non-Member"/>
    <n v="2"/>
    <n v="23.61"/>
    <n v="0.115"/>
    <n v="8.0299999999999994"/>
    <s v="No"/>
    <n v="41.79"/>
    <n v="25.73"/>
    <n v="0.61569753529552529"/>
    <s v="Mar-2025"/>
    <s v="Q1-2025"/>
  </r>
  <r>
    <s v="TXN-103447"/>
    <x v="140"/>
    <x v="2"/>
    <s v="E-004"/>
    <x v="1"/>
    <s v="Casual Dress"/>
    <s v="Non-Member"/>
    <n v="2"/>
    <n v="88.29"/>
    <n v="3.3000000000000002E-2"/>
    <n v="37.43"/>
    <s v="No"/>
    <n v="170.75"/>
    <n v="95.89"/>
    <n v="0.56158125915080526"/>
    <s v="Aug-2024"/>
    <s v="Q3-2024"/>
  </r>
  <r>
    <s v="TXN-103448"/>
    <x v="147"/>
    <x v="2"/>
    <s v="E-015"/>
    <x v="0"/>
    <s v="Granola Pack"/>
    <s v="Member"/>
    <n v="1"/>
    <n v="18.829999999999998"/>
    <n v="0.14599999999999999"/>
    <n v="12.24"/>
    <s v="No"/>
    <n v="16.079999999999998"/>
    <n v="3.84"/>
    <n v="0.23880597014925375"/>
    <s v="Feb-2025"/>
    <s v="Q1-2025"/>
  </r>
  <r>
    <s v="TXN-103449"/>
    <x v="460"/>
    <x v="3"/>
    <s v="W-003"/>
    <x v="0"/>
    <s v="Sparkling Water 12pk"/>
    <s v="Member"/>
    <n v="4"/>
    <n v="15.13"/>
    <n v="8.1000000000000003E-2"/>
    <n v="9.09"/>
    <s v="No"/>
    <n v="55.62"/>
    <n v="19.260000000000002"/>
    <n v="0.34627831715210361"/>
    <s v="Jun-2025"/>
    <s v="Q2-2025"/>
  </r>
  <r>
    <s v="TXN-103450"/>
    <x v="506"/>
    <x v="2"/>
    <s v="E-004"/>
    <x v="4"/>
    <s v="Sunscreen SPF50"/>
    <s v="Member"/>
    <n v="6"/>
    <n v="38.799999999999997"/>
    <n v="6.3E-2"/>
    <n v="13.37"/>
    <s v="No"/>
    <n v="218.13"/>
    <n v="137.91"/>
    <n v="0.63223765644340535"/>
    <s v="Dec-2024"/>
    <s v="Q4-2024"/>
  </r>
  <r>
    <s v="TXN-103451"/>
    <x v="665"/>
    <x v="0"/>
    <s v="N-003"/>
    <x v="0"/>
    <s v="Granola Pack"/>
    <s v="Member"/>
    <n v="3"/>
    <n v="23.92"/>
    <n v="3.4000000000000002E-2"/>
    <n v="15.83"/>
    <s v="No"/>
    <n v="69.319999999999993"/>
    <n v="21.83"/>
    <n v="0.31491633006347375"/>
    <s v="Feb-2024"/>
    <s v="Q1-2024"/>
  </r>
  <r>
    <s v="TXN-103452"/>
    <x v="156"/>
    <x v="1"/>
    <s v="S-006"/>
    <x v="2"/>
    <s v="Smart Watch"/>
    <s v="Non-Member"/>
    <n v="5"/>
    <n v="137.97999999999999"/>
    <n v="0.13400000000000001"/>
    <n v="96.49"/>
    <s v="No"/>
    <n v="597.45000000000005"/>
    <n v="115"/>
    <n v="0.19248472675537701"/>
    <s v="Oct-2025"/>
    <s v="Q4-2025"/>
  </r>
  <r>
    <s v="TXN-103453"/>
    <x v="207"/>
    <x v="1"/>
    <s v="S-011"/>
    <x v="3"/>
    <s v="Bath Towel Set"/>
    <s v="Member"/>
    <n v="2"/>
    <n v="41.46"/>
    <n v="0.188"/>
    <n v="17.86"/>
    <s v="No"/>
    <n v="67.33"/>
    <n v="31.61"/>
    <n v="0.46947868706371604"/>
    <s v="Nov-2025"/>
    <s v="Q4-2025"/>
  </r>
  <r>
    <s v="TXN-103454"/>
    <x v="16"/>
    <x v="3"/>
    <s v="W-010"/>
    <x v="0"/>
    <s v="Sparkling Water 12pk"/>
    <s v="Member"/>
    <n v="1"/>
    <n v="16.39"/>
    <n v="7.3999999999999996E-2"/>
    <n v="11.2"/>
    <s v="No"/>
    <n v="15.18"/>
    <n v="3.98"/>
    <n v="0.2621870882740448"/>
    <s v="May-2025"/>
    <s v="Q2-2025"/>
  </r>
  <r>
    <s v="TXN-103455"/>
    <x v="48"/>
    <x v="0"/>
    <s v="N-007"/>
    <x v="2"/>
    <s v="Wireless Earbuds"/>
    <s v="Non-Member"/>
    <n v="1"/>
    <n v="162.53"/>
    <n v="0.05"/>
    <n v="108.12"/>
    <s v="No"/>
    <n v="154.4"/>
    <n v="46.28"/>
    <n v="0.29974093264248702"/>
    <s v="Dec-2024"/>
    <s v="Q4-2024"/>
  </r>
  <r>
    <s v="TXN-103456"/>
    <x v="149"/>
    <x v="1"/>
    <s v="S-012"/>
    <x v="3"/>
    <s v="Throw Pillow"/>
    <s v="Member"/>
    <n v="1"/>
    <n v="29.59"/>
    <n v="0.33200000000000002"/>
    <n v="12.56"/>
    <s v="No"/>
    <n v="19.77"/>
    <n v="7.21"/>
    <n v="0.36469398077895804"/>
    <s v="Jun-2025"/>
    <s v="Q2-2025"/>
  </r>
  <r>
    <s v="TXN-103457"/>
    <x v="108"/>
    <x v="1"/>
    <s v="S-007"/>
    <x v="2"/>
    <s v="Wireless Earbuds"/>
    <s v="Non-Member"/>
    <n v="1"/>
    <n v="238.13"/>
    <n v="6.6000000000000003E-2"/>
    <n v="182.41"/>
    <s v="No"/>
    <n v="222.41"/>
    <n v="40"/>
    <n v="0.17984802841598849"/>
    <s v="Mar-2025"/>
    <s v="Q1-2025"/>
  </r>
  <r>
    <s v="TXN-103458"/>
    <x v="263"/>
    <x v="2"/>
    <s v="E-009"/>
    <x v="3"/>
    <s v="Bath Towel Set"/>
    <s v="Non-Member"/>
    <n v="4"/>
    <n v="82.31"/>
    <n v="5.1999999999999998E-2"/>
    <n v="29.04"/>
    <s v="No"/>
    <n v="312.12"/>
    <n v="195.96"/>
    <n v="0.62783544790465207"/>
    <s v="Nov-2025"/>
    <s v="Q4-2025"/>
  </r>
  <r>
    <s v="TXN-103459"/>
    <x v="489"/>
    <x v="3"/>
    <s v="W-012"/>
    <x v="1"/>
    <s v="Women's Jeans"/>
    <s v="Non-Member"/>
    <n v="4"/>
    <n v="27.37"/>
    <n v="6.9000000000000006E-2"/>
    <n v="14.97"/>
    <s v="No"/>
    <n v="101.93"/>
    <n v="42.05"/>
    <n v="0.4125380162856862"/>
    <s v="Sep-2024"/>
    <s v="Q3-2024"/>
  </r>
  <r>
    <s v="TXN-103460"/>
    <x v="56"/>
    <x v="3"/>
    <s v="W-013"/>
    <x v="2"/>
    <s v="Smart Watch"/>
    <s v="Member"/>
    <n v="4"/>
    <n v="240.32"/>
    <n v="8.5999999999999993E-2"/>
    <n v="172.14"/>
    <s v="No"/>
    <n v="878.61"/>
    <n v="190.05"/>
    <n v="0.21630757674053336"/>
    <s v="Jun-2025"/>
    <s v="Q2-2025"/>
  </r>
  <r>
    <s v="TXN-103461"/>
    <x v="62"/>
    <x v="2"/>
    <s v="E-014"/>
    <x v="2"/>
    <s v="Power Bank"/>
    <s v="Member"/>
    <n v="3"/>
    <n v="297.66000000000003"/>
    <n v="4.3999999999999997E-2"/>
    <n v="221.73"/>
    <s v="No"/>
    <n v="853.69"/>
    <n v="188.5"/>
    <n v="0.22080614743056612"/>
    <s v="May-2025"/>
    <s v="Q2-2025"/>
  </r>
  <r>
    <s v="TXN-103462"/>
    <x v="123"/>
    <x v="2"/>
    <s v="E-006"/>
    <x v="0"/>
    <s v="Snack Box"/>
    <s v="Member"/>
    <n v="6"/>
    <n v="23.18"/>
    <n v="0"/>
    <n v="13.41"/>
    <s v="No"/>
    <n v="139.08000000000001"/>
    <n v="58.62"/>
    <n v="0.42148403796376183"/>
    <s v="Jun-2025"/>
    <s v="Q2-2025"/>
  </r>
  <r>
    <s v="TXN-103463"/>
    <x v="251"/>
    <x v="1"/>
    <s v="S-012"/>
    <x v="4"/>
    <s v="Perfume 50ml"/>
    <s v="Non-Member"/>
    <n v="9"/>
    <n v="23.63"/>
    <n v="0.25800000000000001"/>
    <n v="7.85"/>
    <s v="Yes"/>
    <n v="157.80000000000001"/>
    <n v="87.15"/>
    <n v="0.55228136882129275"/>
    <s v="Nov-2025"/>
    <s v="Q4-2025"/>
  </r>
  <r>
    <s v="TXN-103464"/>
    <x v="321"/>
    <x v="2"/>
    <s v="E-009"/>
    <x v="4"/>
    <s v="Face Moisturizer"/>
    <s v="Non-Member"/>
    <n v="1"/>
    <n v="37.65"/>
    <n v="0.16800000000000001"/>
    <n v="18.88"/>
    <s v="No"/>
    <n v="31.32"/>
    <n v="12.44"/>
    <n v="0.39719029374201786"/>
    <s v="Mar-2025"/>
    <s v="Q1-2025"/>
  </r>
  <r>
    <s v="TXN-103465"/>
    <x v="94"/>
    <x v="3"/>
    <s v="W-012"/>
    <x v="1"/>
    <s v="Running Shoes"/>
    <s v="Non-Member"/>
    <n v="2"/>
    <n v="24.29"/>
    <n v="7.1999999999999995E-2"/>
    <n v="11.21"/>
    <s v="No"/>
    <n v="45.08"/>
    <n v="22.66"/>
    <n v="0.50266193433895301"/>
    <s v="May-2025"/>
    <s v="Q2-2025"/>
  </r>
  <r>
    <s v="TXN-103466"/>
    <x v="389"/>
    <x v="0"/>
    <s v="N-007"/>
    <x v="0"/>
    <s v="Sparkling Water 12pk"/>
    <s v="Non-Member"/>
    <n v="1"/>
    <n v="7.93"/>
    <n v="0.10100000000000001"/>
    <n v="4.75"/>
    <s v="No"/>
    <n v="7.13"/>
    <n v="2.38"/>
    <n v="0.3338008415147265"/>
    <s v="Sep-2025"/>
    <s v="Q3-2025"/>
  </r>
  <r>
    <s v="TXN-103467"/>
    <x v="159"/>
    <x v="0"/>
    <s v="N-002"/>
    <x v="4"/>
    <s v="Face Moisturizer"/>
    <s v="Non-Member"/>
    <n v="6"/>
    <n v="16.829999999999998"/>
    <n v="0.03"/>
    <n v="7.03"/>
    <s v="No"/>
    <n v="97.95"/>
    <n v="55.77"/>
    <n v="0.56937212863705977"/>
    <s v="Jul-2025"/>
    <s v="Q3-2025"/>
  </r>
  <r>
    <s v="TXN-103468"/>
    <x v="405"/>
    <x v="0"/>
    <s v="N-007"/>
    <x v="0"/>
    <s v="Snack Box"/>
    <s v="Non-Member"/>
    <n v="10"/>
    <n v="15.49"/>
    <n v="0.106"/>
    <n v="9.15"/>
    <s v="No"/>
    <n v="138.47999999999999"/>
    <n v="46.98"/>
    <n v="0.33925476603119586"/>
    <s v="Aug-2025"/>
    <s v="Q3-2025"/>
  </r>
  <r>
    <s v="TXN-103469"/>
    <x v="232"/>
    <x v="0"/>
    <s v="N-004"/>
    <x v="2"/>
    <s v="Smart Watch"/>
    <s v="Non-Member"/>
    <n v="10"/>
    <n v="292.32"/>
    <n v="0.01"/>
    <n v="199.45"/>
    <s v="Yes"/>
    <n v="2893.97"/>
    <n v="899.47"/>
    <n v="0.31080833595372448"/>
    <s v="Sep-2025"/>
    <s v="Q3-2025"/>
  </r>
  <r>
    <s v="TXN-103470"/>
    <x v="197"/>
    <x v="3"/>
    <s v="W-014"/>
    <x v="3"/>
    <s v="Ceramic Mug Set"/>
    <s v="Non-Member"/>
    <n v="1"/>
    <n v="86.56"/>
    <n v="8.1000000000000003E-2"/>
    <n v="33.85"/>
    <s v="No"/>
    <n v="79.55"/>
    <n v="45.7"/>
    <n v="0.5744814582023885"/>
    <s v="Mar-2025"/>
    <s v="Q1-2025"/>
  </r>
  <r>
    <s v="TXN-103471"/>
    <x v="595"/>
    <x v="2"/>
    <s v="E-001"/>
    <x v="4"/>
    <s v="Perfume 50ml"/>
    <s v="Non-Member"/>
    <n v="1"/>
    <n v="49.45"/>
    <n v="0.111"/>
    <n v="16.8"/>
    <s v="No"/>
    <n v="43.96"/>
    <n v="27.16"/>
    <n v="0.61783439490445857"/>
    <s v="Jun-2024"/>
    <s v="Q2-2024"/>
  </r>
  <r>
    <s v="TXN-103472"/>
    <x v="34"/>
    <x v="0"/>
    <s v="N-014"/>
    <x v="3"/>
    <s v="Storage Bin"/>
    <s v="Member"/>
    <n v="2"/>
    <n v="15.91"/>
    <n v="3.5000000000000003E-2"/>
    <n v="6.17"/>
    <s v="No"/>
    <n v="30.71"/>
    <n v="18.37"/>
    <n v="0.59817648974275484"/>
    <s v="Nov-2024"/>
    <s v="Q4-2024"/>
  </r>
  <r>
    <s v="TXN-103473"/>
    <x v="501"/>
    <x v="0"/>
    <s v="N-007"/>
    <x v="2"/>
    <s v="Smart Watch"/>
    <s v="Non-Member"/>
    <n v="5"/>
    <n v="184.04"/>
    <n v="0.10199999999999999"/>
    <n v="139.24"/>
    <s v="No"/>
    <n v="826.34"/>
    <n v="130.13999999999999"/>
    <n v="0.15748965316939756"/>
    <s v="Feb-2025"/>
    <s v="Q1-2025"/>
  </r>
  <r>
    <s v="TXN-103474"/>
    <x v="486"/>
    <x v="0"/>
    <s v="N-013"/>
    <x v="2"/>
    <s v="Smart Watch"/>
    <s v="Non-Member"/>
    <n v="12"/>
    <n v="205.44"/>
    <n v="1.7999999999999999E-2"/>
    <n v="161.97"/>
    <s v="No"/>
    <n v="2420.9"/>
    <n v="477.26"/>
    <n v="0.19714155892436697"/>
    <s v="Feb-2025"/>
    <s v="Q1-2025"/>
  </r>
  <r>
    <s v="TXN-103475"/>
    <x v="116"/>
    <x v="0"/>
    <s v="N-003"/>
    <x v="3"/>
    <s v="Bath Towel Set"/>
    <s v="Member"/>
    <n v="20"/>
    <n v="78.260000000000005"/>
    <n v="1.4999999999999999E-2"/>
    <n v="38.26"/>
    <s v="No"/>
    <n v="1541.72"/>
    <n v="776.52"/>
    <n v="0.50367122434683342"/>
    <s v="Jul-2025"/>
    <s v="Q3-2025"/>
  </r>
  <r>
    <s v="TXN-103476"/>
    <x v="129"/>
    <x v="0"/>
    <s v="N-012"/>
    <x v="4"/>
    <s v="Perfume 50ml"/>
    <s v="Member"/>
    <n v="4"/>
    <n v="39.32"/>
    <n v="7.5999999999999998E-2"/>
    <n v="13.25"/>
    <s v="No"/>
    <n v="145.33000000000001"/>
    <n v="92.33"/>
    <n v="0.63531273653065434"/>
    <s v="Jun-2025"/>
    <s v="Q2-2025"/>
  </r>
  <r>
    <s v="TXN-103477"/>
    <x v="167"/>
    <x v="1"/>
    <s v="S-005"/>
    <x v="3"/>
    <s v="LED Desk Lamp"/>
    <s v="Member"/>
    <n v="1"/>
    <n v="34.19"/>
    <n v="0.19900000000000001"/>
    <n v="13.31"/>
    <s v="No"/>
    <n v="27.39"/>
    <n v="14.08"/>
    <n v="0.51405622489959835"/>
    <s v="Jul-2025"/>
    <s v="Q3-2025"/>
  </r>
  <r>
    <s v="TXN-103478"/>
    <x v="350"/>
    <x v="0"/>
    <s v="N-004"/>
    <x v="1"/>
    <s v="Men's T-Shirt"/>
    <s v="Non-Member"/>
    <n v="1"/>
    <n v="59.67"/>
    <n v="0.06"/>
    <n v="30.09"/>
    <s v="No"/>
    <n v="56.09"/>
    <n v="26"/>
    <n v="0.46354073809948293"/>
    <s v="Apr-2025"/>
    <s v="Q2-2025"/>
  </r>
  <r>
    <s v="TXN-103479"/>
    <x v="102"/>
    <x v="0"/>
    <s v="N-008"/>
    <x v="4"/>
    <s v="Perfume 50ml"/>
    <s v="Member"/>
    <n v="3"/>
    <n v="13.18"/>
    <n v="0.128"/>
    <n v="5.77"/>
    <s v="No"/>
    <n v="34.479999999999997"/>
    <n v="17.170000000000002"/>
    <n v="0.49796983758700708"/>
    <s v="Mar-2025"/>
    <s v="Q1-2025"/>
  </r>
  <r>
    <s v="TXN-103480"/>
    <x v="559"/>
    <x v="0"/>
    <s v="N-006"/>
    <x v="0"/>
    <s v="Organic Coffee 12oz"/>
    <s v="Non-Member"/>
    <n v="1"/>
    <n v="21.81"/>
    <n v="0.104"/>
    <n v="14.89"/>
    <s v="No"/>
    <n v="19.54"/>
    <n v="4.6500000000000004"/>
    <n v="0.23797338792221087"/>
    <s v="Aug-2024"/>
    <s v="Q3-2024"/>
  </r>
  <r>
    <s v="TXN-103481"/>
    <x v="70"/>
    <x v="0"/>
    <s v="N-004"/>
    <x v="4"/>
    <s v="Face Moisturizer"/>
    <s v="Non-Member"/>
    <n v="3"/>
    <n v="38.31"/>
    <n v="0.11799999999999999"/>
    <n v="13.27"/>
    <s v="No"/>
    <n v="101.37"/>
    <n v="61.56"/>
    <n v="0.6072802604320805"/>
    <s v="Jun-2024"/>
    <s v="Q2-2024"/>
  </r>
  <r>
    <s v="TXN-103482"/>
    <x v="666"/>
    <x v="0"/>
    <s v="N-003"/>
    <x v="1"/>
    <s v="Running Shoes"/>
    <s v="Non-Member"/>
    <n v="1"/>
    <n v="85.25"/>
    <n v="7.1999999999999995E-2"/>
    <n v="34.159999999999997"/>
    <s v="No"/>
    <n v="79.11"/>
    <n v="44.95"/>
    <n v="0.56819618253065352"/>
    <s v="Jan-2024"/>
    <s v="Q1-2024"/>
  </r>
  <r>
    <s v="TXN-103483"/>
    <x v="570"/>
    <x v="0"/>
    <s v="N-005"/>
    <x v="2"/>
    <s v="Wireless Earbuds"/>
    <s v="Non-Member"/>
    <n v="9"/>
    <n v="256.11"/>
    <n v="0.13200000000000001"/>
    <n v="184.12"/>
    <s v="No"/>
    <n v="2000.73"/>
    <n v="343.65"/>
    <n v="0.17176230675803331"/>
    <s v="Sep-2025"/>
    <s v="Q3-2025"/>
  </r>
  <r>
    <s v="TXN-103484"/>
    <x v="521"/>
    <x v="2"/>
    <s v="E-003"/>
    <x v="4"/>
    <s v="Face Moisturizer"/>
    <s v="Non-Member"/>
    <n v="4"/>
    <n v="48.18"/>
    <n v="0.121"/>
    <n v="18.84"/>
    <s v="No"/>
    <n v="169.4"/>
    <n v="94.04"/>
    <n v="0.55513577331759156"/>
    <s v="Jun-2025"/>
    <s v="Q2-2025"/>
  </r>
  <r>
    <s v="TXN-103485"/>
    <x v="82"/>
    <x v="3"/>
    <s v="W-014"/>
    <x v="3"/>
    <s v="Bath Towel Set"/>
    <s v="Member"/>
    <n v="2"/>
    <n v="40.450000000000003"/>
    <n v="0"/>
    <n v="19.38"/>
    <s v="No"/>
    <n v="80.900000000000006"/>
    <n v="42.14"/>
    <n v="0.52088998763906058"/>
    <s v="Aug-2025"/>
    <s v="Q3-2025"/>
  </r>
  <r>
    <s v="TXN-103486"/>
    <x v="509"/>
    <x v="0"/>
    <s v="N-004"/>
    <x v="3"/>
    <s v="Throw Pillow"/>
    <s v="Member"/>
    <n v="2"/>
    <n v="13"/>
    <n v="7.1999999999999995E-2"/>
    <n v="5.79"/>
    <s v="No"/>
    <n v="24.13"/>
    <n v="12.55"/>
    <n v="0.52009946125155415"/>
    <s v="Apr-2024"/>
    <s v="Q2-2024"/>
  </r>
  <r>
    <s v="TXN-103487"/>
    <x v="54"/>
    <x v="0"/>
    <s v="N-011"/>
    <x v="4"/>
    <s v="Face Moisturizer"/>
    <s v="Member"/>
    <n v="3"/>
    <n v="48.69"/>
    <n v="0.123"/>
    <n v="21.9"/>
    <s v="No"/>
    <n v="128.1"/>
    <n v="62.4"/>
    <n v="0.48711943793911006"/>
    <s v="May-2025"/>
    <s v="Q2-2025"/>
  </r>
  <r>
    <s v="TXN-103488"/>
    <x v="354"/>
    <x v="1"/>
    <s v="S-002"/>
    <x v="1"/>
    <s v="Men's T-Shirt"/>
    <s v="Unknown"/>
    <n v="3"/>
    <n v="22.99"/>
    <n v="0.26"/>
    <n v="10.01"/>
    <s v="Yes"/>
    <n v="51.04"/>
    <n v="21.01"/>
    <n v="0.41163793103448282"/>
    <s v="Jul-2024"/>
    <s v="Q3-2024"/>
  </r>
  <r>
    <s v="TXN-103489"/>
    <x v="65"/>
    <x v="1"/>
    <s v="S-006"/>
    <x v="2"/>
    <s v="Power Bank"/>
    <s v="Member"/>
    <n v="14"/>
    <n v="207.45"/>
    <n v="0.126"/>
    <n v="164.9"/>
    <s v="No"/>
    <n v="2538.36"/>
    <n v="229.76"/>
    <n v="9.051513575694542E-2"/>
    <s v="Jun-2025"/>
    <s v="Q2-2025"/>
  </r>
  <r>
    <s v="TXN-103490"/>
    <x v="452"/>
    <x v="0"/>
    <s v="N-007"/>
    <x v="3"/>
    <s v="LED Desk Lamp"/>
    <s v="Member"/>
    <n v="4"/>
    <n v="36.97"/>
    <n v="7.0999999999999994E-2"/>
    <n v="18.48"/>
    <s v="No"/>
    <n v="137.38"/>
    <n v="63.46"/>
    <n v="0.46193041199592372"/>
    <s v="Sep-2025"/>
    <s v="Q3-2025"/>
  </r>
  <r>
    <s v="TXN-103491"/>
    <x v="40"/>
    <x v="3"/>
    <s v="W-012"/>
    <x v="1"/>
    <s v="Men's T-Shirt"/>
    <s v="Member"/>
    <n v="4"/>
    <n v="15.21"/>
    <n v="3.2000000000000001E-2"/>
    <n v="7.53"/>
    <s v="No"/>
    <n v="58.89"/>
    <n v="28.77"/>
    <n v="0.48853795211411105"/>
    <s v="May-2025"/>
    <s v="Q2-2025"/>
  </r>
  <r>
    <s v="TXN-103492"/>
    <x v="148"/>
    <x v="0"/>
    <s v="N-015"/>
    <x v="0"/>
    <s v="Sparkling Water 12pk"/>
    <s v="Member"/>
    <n v="8"/>
    <n v="14.94"/>
    <n v="0.11700000000000001"/>
    <n v="9.8000000000000007"/>
    <s v="No"/>
    <n v="105.54"/>
    <n v="27.14"/>
    <n v="0.25715368580632936"/>
    <s v="Jul-2025"/>
    <s v="Q3-2025"/>
  </r>
  <r>
    <s v="TXN-103493"/>
    <x v="151"/>
    <x v="2"/>
    <s v="E-007"/>
    <x v="1"/>
    <s v="Winter Jacket"/>
    <s v="Non-Member"/>
    <n v="1"/>
    <n v="68.2"/>
    <n v="7.9000000000000001E-2"/>
    <n v="37.33"/>
    <s v="No"/>
    <n v="62.81"/>
    <n v="25.48"/>
    <n v="0.4056678872790957"/>
    <s v="Oct-2024"/>
    <s v="Q4-2024"/>
  </r>
  <r>
    <s v="TXN-103494"/>
    <x v="130"/>
    <x v="0"/>
    <s v="N-001"/>
    <x v="1"/>
    <s v="Casual Dress"/>
    <s v="Member"/>
    <n v="2"/>
    <n v="118.99"/>
    <n v="0.20200000000000001"/>
    <n v="60.1"/>
    <s v="No"/>
    <n v="189.91"/>
    <n v="69.709999999999994"/>
    <n v="0.36706861144752773"/>
    <s v="Apr-2025"/>
    <s v="Q2-2025"/>
  </r>
  <r>
    <s v="TXN-103495"/>
    <x v="378"/>
    <x v="3"/>
    <s v="W-006"/>
    <x v="4"/>
    <s v="Sunscreen SPF50"/>
    <s v="Member"/>
    <n v="2"/>
    <n v="18.829999999999998"/>
    <n v="0.03"/>
    <n v="6.68"/>
    <s v="No"/>
    <n v="36.53"/>
    <n v="23.17"/>
    <n v="0.63427320010949906"/>
    <s v="Sep-2024"/>
    <s v="Q3-2024"/>
  </r>
  <r>
    <s v="TXN-103496"/>
    <x v="274"/>
    <x v="1"/>
    <s v="S-014"/>
    <x v="4"/>
    <s v="Sunscreen SPF50"/>
    <s v="Member"/>
    <n v="5"/>
    <n v="41.18"/>
    <n v="0.29399999999999998"/>
    <n v="12.89"/>
    <s v="No"/>
    <n v="145.37"/>
    <n v="80.92"/>
    <n v="0.55664855197083307"/>
    <s v="May-2025"/>
    <s v="Q2-2025"/>
  </r>
  <r>
    <s v="TXN-103497"/>
    <x v="610"/>
    <x v="3"/>
    <s v="W-003"/>
    <x v="0"/>
    <s v="Olive Oil 500ml"/>
    <s v="Member"/>
    <n v="4"/>
    <n v="11.91"/>
    <n v="0.108"/>
    <n v="6.6"/>
    <s v="No"/>
    <n v="42.49"/>
    <n v="16.09"/>
    <n v="0.37867733584372792"/>
    <s v="Feb-2024"/>
    <s v="Q1-2024"/>
  </r>
  <r>
    <s v="TXN-103498"/>
    <x v="410"/>
    <x v="0"/>
    <s v="N-008"/>
    <x v="2"/>
    <s v="Bluetooth Speaker"/>
    <s v="Member"/>
    <n v="2"/>
    <n v="261.23"/>
    <n v="2.5000000000000001E-2"/>
    <n v="195.42"/>
    <s v="No"/>
    <n v="509.4"/>
    <n v="118.56"/>
    <n v="0.23274440518256775"/>
    <s v="Nov-2025"/>
    <s v="Q4-2025"/>
  </r>
  <r>
    <s v="TXN-103499"/>
    <x v="618"/>
    <x v="1"/>
    <s v="S-001"/>
    <x v="4"/>
    <s v="Sunscreen SPF50"/>
    <s v="Member"/>
    <n v="8"/>
    <n v="34.479999999999997"/>
    <n v="0.10100000000000001"/>
    <n v="15.29"/>
    <s v="Unknown"/>
    <n v="247.98"/>
    <n v="125.66"/>
    <n v="0.50673441406565045"/>
    <s v="Jun-2024"/>
    <s v="Q2-2024"/>
  </r>
  <r>
    <s v="TXN-103500"/>
    <x v="298"/>
    <x v="1"/>
    <s v="S-005"/>
    <x v="2"/>
    <s v="Power Bank"/>
    <s v="Member"/>
    <n v="7"/>
    <n v="247.21"/>
    <n v="0.22800000000000001"/>
    <n v="193.21"/>
    <s v="No"/>
    <n v="1335.92"/>
    <n v="-16.55"/>
    <n v="-1.2388466375232049E-2"/>
    <s v="Nov-2024"/>
    <s v="Q4-2024"/>
  </r>
  <r>
    <s v="TXN-103501"/>
    <x v="119"/>
    <x v="3"/>
    <s v="W-007"/>
    <x v="3"/>
    <s v="Throw Pillow"/>
    <s v="Non-Member"/>
    <n v="4"/>
    <n v="63.79"/>
    <n v="0.10299999999999999"/>
    <n v="31.78"/>
    <s v="No"/>
    <n v="228.88"/>
    <n v="101.76"/>
    <n v="0.4445997902831178"/>
    <s v="Mar-2025"/>
    <s v="Q1-2025"/>
  </r>
  <r>
    <s v="TXN-103502"/>
    <x v="454"/>
    <x v="0"/>
    <s v="N-008"/>
    <x v="2"/>
    <s v="Wireless Earbuds"/>
    <s v="Member"/>
    <n v="1"/>
    <n v="27.12"/>
    <n v="0.13900000000000001"/>
    <n v="19.29"/>
    <s v="No"/>
    <n v="23.35"/>
    <n v="4.0599999999999996"/>
    <n v="0.17387580299785865"/>
    <s v="Jun-2024"/>
    <s v="Q2-2024"/>
  </r>
  <r>
    <s v="TXN-103503"/>
    <x v="366"/>
    <x v="0"/>
    <s v="N-002"/>
    <x v="1"/>
    <s v="Women's Jeans"/>
    <s v="Member"/>
    <n v="1"/>
    <n v="29.7"/>
    <n v="0.10299999999999999"/>
    <n v="12.52"/>
    <s v="No"/>
    <n v="26.64"/>
    <n v="14.12"/>
    <n v="0.53003003003003002"/>
    <s v="Sep-2024"/>
    <s v="Q3-2024"/>
  </r>
  <r>
    <s v="TXN-103504"/>
    <x v="214"/>
    <x v="1"/>
    <s v="S-009"/>
    <x v="2"/>
    <s v="Bluetooth Speaker"/>
    <s v="Member"/>
    <n v="1"/>
    <n v="154.54"/>
    <n v="0.158"/>
    <n v="120.53"/>
    <s v="Unknown"/>
    <n v="130.12"/>
    <n v="9.59"/>
    <n v="7.3701198893329226E-2"/>
    <s v="Dec-2024"/>
    <s v="Q4-2024"/>
  </r>
  <r>
    <s v="TXN-103505"/>
    <x v="77"/>
    <x v="2"/>
    <s v="E-010"/>
    <x v="3"/>
    <s v="LED Desk Lamp"/>
    <s v="Member"/>
    <n v="4"/>
    <n v="12.56"/>
    <n v="2E-3"/>
    <n v="4.91"/>
    <s v="No"/>
    <n v="50.14"/>
    <n v="30.5"/>
    <n v="0.60829676904666929"/>
    <s v="Sep-2025"/>
    <s v="Q3-2025"/>
  </r>
  <r>
    <s v="TXN-103506"/>
    <x v="0"/>
    <x v="2"/>
    <s v="E-008"/>
    <x v="3"/>
    <s v="Throw Pillow"/>
    <s v="Member"/>
    <n v="10"/>
    <n v="28.25"/>
    <n v="5.6000000000000001E-2"/>
    <n v="13.66"/>
    <s v="No"/>
    <n v="266.68"/>
    <n v="130.08000000000001"/>
    <n v="0.48777561121943908"/>
    <s v="Jun-2025"/>
    <s v="Q2-2025"/>
  </r>
  <r>
    <s v="TXN-103507"/>
    <x v="132"/>
    <x v="0"/>
    <s v="N-015"/>
    <x v="2"/>
    <s v="Bluetooth Speaker"/>
    <s v="Member"/>
    <n v="5"/>
    <n v="252.16"/>
    <n v="0.16500000000000001"/>
    <n v="199.67"/>
    <s v="No"/>
    <n v="1052.77"/>
    <n v="54.42"/>
    <n v="5.1692202475374489E-2"/>
    <s v="Oct-2025"/>
    <s v="Q4-2025"/>
  </r>
  <r>
    <s v="TXN-103508"/>
    <x v="616"/>
    <x v="2"/>
    <s v="E-013"/>
    <x v="4"/>
    <s v="Shampoo 300ml"/>
    <s v="Non-Member"/>
    <n v="6"/>
    <n v="16.57"/>
    <n v="8.2000000000000003E-2"/>
    <n v="6.57"/>
    <s v="No"/>
    <n v="91.27"/>
    <n v="51.85"/>
    <n v="0.56809466418319277"/>
    <s v="Aug-2024"/>
    <s v="Q3-2024"/>
  </r>
  <r>
    <s v="TXN-103509"/>
    <x v="204"/>
    <x v="0"/>
    <s v="N-013"/>
    <x v="4"/>
    <s v="Lipstick"/>
    <s v="Non-Member"/>
    <n v="4"/>
    <n v="44.41"/>
    <n v="1.6E-2"/>
    <n v="17.75"/>
    <s v="No"/>
    <n v="174.8"/>
    <n v="103.8"/>
    <n v="0.59382151029748276"/>
    <s v="Nov-2024"/>
    <s v="Q4-2024"/>
  </r>
  <r>
    <s v="TXN-103510"/>
    <x v="629"/>
    <x v="0"/>
    <s v="Unknown"/>
    <x v="0"/>
    <s v="Sparkling Water 12pk"/>
    <s v="Member"/>
    <n v="4"/>
    <n v="8.2899999999999991"/>
    <n v="5.5E-2"/>
    <n v="4.72"/>
    <s v="No"/>
    <n v="31.34"/>
    <n v="12.46"/>
    <n v="0.39757498404594771"/>
    <s v="Mar-2025"/>
    <s v="Q1-2025"/>
  </r>
  <r>
    <s v="TXN-103511"/>
    <x v="372"/>
    <x v="0"/>
    <s v="N-001"/>
    <x v="4"/>
    <s v="Face Moisturizer"/>
    <s v="Member"/>
    <n v="5"/>
    <n v="55.32"/>
    <n v="9.8000000000000004E-2"/>
    <n v="22.51"/>
    <s v="No"/>
    <n v="249.49"/>
    <n v="136.94"/>
    <n v="0.54887971461782037"/>
    <s v="Nov-2025"/>
    <s v="Q4-2025"/>
  </r>
  <r>
    <s v="TXN-103512"/>
    <x v="272"/>
    <x v="2"/>
    <s v="E-002"/>
    <x v="0"/>
    <s v="Snack Box"/>
    <s v="Non-Member"/>
    <n v="2"/>
    <n v="20.309999999999999"/>
    <n v="3.6999999999999998E-2"/>
    <n v="12.73"/>
    <s v="No"/>
    <n v="39.119999999999997"/>
    <n v="13.66"/>
    <n v="0.34918200408997957"/>
    <s v="Oct-2024"/>
    <s v="Q4-2024"/>
  </r>
  <r>
    <s v="TXN-103513"/>
    <x v="471"/>
    <x v="2"/>
    <s v="E-005"/>
    <x v="3"/>
    <s v="Bath Towel Set"/>
    <s v="Non-Member"/>
    <n v="5"/>
    <n v="73.989999999999995"/>
    <n v="0.106"/>
    <n v="29.09"/>
    <s v="No"/>
    <n v="330.74"/>
    <n v="185.29"/>
    <n v="0.56022857833948114"/>
    <s v="Jul-2024"/>
    <s v="Q3-2024"/>
  </r>
  <r>
    <s v="TXN-103514"/>
    <x v="92"/>
    <x v="1"/>
    <s v="S-009"/>
    <x v="2"/>
    <s v="Bluetooth Speaker"/>
    <s v="Non-Member"/>
    <n v="1"/>
    <n v="201.43"/>
    <n v="0.14899999999999999"/>
    <n v="151.30000000000001"/>
    <s v="No"/>
    <n v="171.42"/>
    <n v="20.12"/>
    <n v="0.11737253529343135"/>
    <s v="Jun-2025"/>
    <s v="Q2-2025"/>
  </r>
  <r>
    <s v="TXN-103515"/>
    <x v="216"/>
    <x v="1"/>
    <s v="S-001"/>
    <x v="1"/>
    <s v="Winter Jacket"/>
    <s v="Non-Member"/>
    <n v="1"/>
    <n v="67.260000000000005"/>
    <n v="0.21099999999999999"/>
    <n v="36.11"/>
    <s v="No"/>
    <n v="53.07"/>
    <n v="16.96"/>
    <n v="0.31957791596005275"/>
    <s v="Jul-2025"/>
    <s v="Q3-2025"/>
  </r>
  <r>
    <s v="TXN-103516"/>
    <x v="385"/>
    <x v="0"/>
    <s v="N-011"/>
    <x v="4"/>
    <s v="Sunscreen SPF50"/>
    <s v="Non-Member"/>
    <n v="10"/>
    <n v="37.03"/>
    <n v="0.107"/>
    <n v="15.4"/>
    <s v="No"/>
    <n v="330.68"/>
    <n v="176.68"/>
    <n v="0.53429297205757831"/>
    <s v="Jul-2025"/>
    <s v="Q3-2025"/>
  </r>
  <r>
    <s v="TXN-103517"/>
    <x v="585"/>
    <x v="0"/>
    <s v="N-004"/>
    <x v="4"/>
    <s v="Perfume 50ml"/>
    <s v="Member"/>
    <n v="3"/>
    <n v="45.72"/>
    <n v="8.7999999999999995E-2"/>
    <n v="18.649999999999999"/>
    <s v="No"/>
    <n v="125.09"/>
    <n v="69.14"/>
    <n v="0.5527220401311056"/>
    <s v="Oct-2025"/>
    <s v="Q4-2025"/>
  </r>
  <r>
    <s v="TXN-103518"/>
    <x v="310"/>
    <x v="1"/>
    <s v="S-014"/>
    <x v="0"/>
    <s v="Sparkling Water 12pk"/>
    <s v="Unknown"/>
    <n v="12"/>
    <n v="15.67"/>
    <n v="0.19"/>
    <n v="9.3699999999999992"/>
    <s v="No"/>
    <n v="152.31"/>
    <n v="39.869999999999997"/>
    <n v="0.26176876107937758"/>
    <s v="Mar-2025"/>
    <s v="Q1-2025"/>
  </r>
  <r>
    <s v="TXN-103519"/>
    <x v="252"/>
    <x v="2"/>
    <s v="Unknown"/>
    <x v="4"/>
    <s v="Lipstick"/>
    <s v="Non-Member"/>
    <n v="2"/>
    <n v="38.799999999999997"/>
    <n v="6.5000000000000002E-2"/>
    <n v="13.42"/>
    <s v="No"/>
    <n v="72.56"/>
    <n v="45.72"/>
    <n v="0.63009922822491726"/>
    <s v="Mar-2025"/>
    <s v="Q1-2025"/>
  </r>
  <r>
    <s v="TXN-103520"/>
    <x v="375"/>
    <x v="2"/>
    <s v="E-003"/>
    <x v="3"/>
    <s v="Throw Pillow"/>
    <s v="Non-Member"/>
    <n v="12"/>
    <n v="58.22"/>
    <n v="2.3E-2"/>
    <n v="24.13"/>
    <s v="No"/>
    <n v="682.57"/>
    <n v="393.01"/>
    <n v="0.57577977350308385"/>
    <s v="Nov-2024"/>
    <s v="Q4-2024"/>
  </r>
  <r>
    <s v="TXN-103521"/>
    <x v="56"/>
    <x v="2"/>
    <s v="E-006"/>
    <x v="4"/>
    <s v="Perfume 50ml"/>
    <s v="Member"/>
    <n v="5"/>
    <n v="39.6"/>
    <n v="0.05"/>
    <n v="15.11"/>
    <s v="Yes"/>
    <n v="188.1"/>
    <n v="112.55"/>
    <n v="0.59835194045720363"/>
    <s v="Jun-2025"/>
    <s v="Q2-2025"/>
  </r>
  <r>
    <s v="TXN-103522"/>
    <x v="581"/>
    <x v="0"/>
    <s v="Unknown"/>
    <x v="2"/>
    <s v="Smart Watch"/>
    <s v="Member"/>
    <n v="5"/>
    <n v="91.16"/>
    <n v="9.9000000000000005E-2"/>
    <n v="65.44"/>
    <s v="No"/>
    <n v="410.68"/>
    <n v="83.48"/>
    <n v="0.20327262101879809"/>
    <s v="Nov-2025"/>
    <s v="Q4-2025"/>
  </r>
  <r>
    <s v="TXN-103523"/>
    <x v="207"/>
    <x v="3"/>
    <s v="W-015"/>
    <x v="2"/>
    <s v="Laptop Stand"/>
    <s v="Member"/>
    <n v="5"/>
    <n v="147.13999999999999"/>
    <n v="7.0000000000000001E-3"/>
    <n v="97.7"/>
    <s v="No"/>
    <n v="730.55"/>
    <n v="242.05"/>
    <n v="0.3313257135035248"/>
    <s v="Nov-2025"/>
    <s v="Q4-2025"/>
  </r>
  <r>
    <s v="TXN-103524"/>
    <x v="527"/>
    <x v="0"/>
    <s v="N-005"/>
    <x v="3"/>
    <s v="Storage Bin"/>
    <s v="Non-Member"/>
    <n v="2"/>
    <n v="14.69"/>
    <n v="1.4999999999999999E-2"/>
    <n v="5.93"/>
    <s v="No"/>
    <n v="28.94"/>
    <n v="17.079999999999998"/>
    <n v="0.5901865929509329"/>
    <s v="Feb-2025"/>
    <s v="Q1-2025"/>
  </r>
  <r>
    <s v="TXN-103525"/>
    <x v="223"/>
    <x v="2"/>
    <s v="E-004"/>
    <x v="3"/>
    <s v="Bath Towel Set"/>
    <s v="Unknown"/>
    <n v="1"/>
    <n v="22.86"/>
    <n v="0.05"/>
    <n v="10.1"/>
    <s v="Yes"/>
    <n v="21.72"/>
    <n v="11.62"/>
    <n v="0.53499079189686927"/>
    <s v="Nov-2025"/>
    <s v="Q4-2025"/>
  </r>
  <r>
    <s v="TXN-103526"/>
    <x v="228"/>
    <x v="2"/>
    <s v="E-005"/>
    <x v="3"/>
    <s v="Bath Towel Set"/>
    <s v="Non-Member"/>
    <n v="1"/>
    <n v="78.77"/>
    <n v="0.05"/>
    <n v="29.7"/>
    <s v="No"/>
    <n v="74.83"/>
    <n v="45.13"/>
    <n v="0.6031003608178539"/>
    <s v="Aug-2025"/>
    <s v="Q3-2025"/>
  </r>
  <r>
    <s v="TXN-103527"/>
    <x v="547"/>
    <x v="0"/>
    <s v="N-009"/>
    <x v="2"/>
    <s v="Wireless Earbuds"/>
    <s v="Member"/>
    <n v="1"/>
    <n v="63.73"/>
    <n v="3.5000000000000003E-2"/>
    <n v="43.82"/>
    <s v="No"/>
    <n v="61.5"/>
    <n v="17.68"/>
    <n v="0.28747967479674796"/>
    <s v="Nov-2025"/>
    <s v="Q4-2025"/>
  </r>
  <r>
    <s v="TXN-103528"/>
    <x v="91"/>
    <x v="0"/>
    <s v="N-013"/>
    <x v="2"/>
    <s v="Bluetooth Speaker"/>
    <s v="Member"/>
    <n v="2"/>
    <n v="149.94999999999999"/>
    <n v="7.8E-2"/>
    <n v="100.3"/>
    <s v="No"/>
    <n v="276.51"/>
    <n v="75.91"/>
    <n v="0.27452895012838596"/>
    <s v="Mar-2025"/>
    <s v="Q1-2025"/>
  </r>
  <r>
    <s v="TXN-103529"/>
    <x v="198"/>
    <x v="2"/>
    <s v="E-006"/>
    <x v="1"/>
    <s v="Running Shoes"/>
    <s v="Member"/>
    <n v="2"/>
    <n v="49.4"/>
    <n v="3.5000000000000003E-2"/>
    <n v="22.26"/>
    <s v="No"/>
    <n v="95.34"/>
    <n v="50.82"/>
    <n v="0.53303964757709255"/>
    <s v="Nov-2024"/>
    <s v="Q4-2024"/>
  </r>
  <r>
    <s v="TXN-103530"/>
    <x v="85"/>
    <x v="0"/>
    <s v="N-007"/>
    <x v="2"/>
    <s v="Laptop Stand"/>
    <s v="Member"/>
    <n v="1"/>
    <n v="179.85"/>
    <n v="0"/>
    <n v="127.12"/>
    <s v="No"/>
    <n v="179.85"/>
    <n v="52.73"/>
    <n v="0.29318876841812619"/>
    <s v="Mar-2025"/>
    <s v="Q1-2025"/>
  </r>
  <r>
    <s v="TXN-103531"/>
    <x v="483"/>
    <x v="1"/>
    <s v="S-006"/>
    <x v="3"/>
    <s v="Ceramic Mug Set"/>
    <s v="Non-Member"/>
    <n v="2"/>
    <n v="89.74"/>
    <n v="0.24199999999999999"/>
    <n v="34.270000000000003"/>
    <s v="No"/>
    <n v="136.05000000000001"/>
    <n v="67.510000000000005"/>
    <n v="0.49621462697537672"/>
    <s v="Apr-2025"/>
    <s v="Q2-2025"/>
  </r>
  <r>
    <s v="TXN-103532"/>
    <x v="242"/>
    <x v="2"/>
    <s v="E-011"/>
    <x v="3"/>
    <s v="LED Desk Lamp"/>
    <s v="Member"/>
    <n v="4"/>
    <n v="24.5"/>
    <n v="0"/>
    <n v="9.39"/>
    <s v="No"/>
    <n v="98"/>
    <n v="60.44"/>
    <n v="0.61673469387755098"/>
    <s v="Jul-2025"/>
    <s v="Q3-2025"/>
  </r>
  <r>
    <s v="TXN-103533"/>
    <x v="0"/>
    <x v="1"/>
    <s v="S-009"/>
    <x v="1"/>
    <s v="Men's T-Shirt"/>
    <s v="Unknown"/>
    <n v="2"/>
    <n v="44.35"/>
    <n v="0.28000000000000003"/>
    <n v="23.8"/>
    <s v="No"/>
    <n v="63.86"/>
    <n v="16.260000000000002"/>
    <n v="0.25461948011274665"/>
    <s v="Jun-2025"/>
    <s v="Q2-2025"/>
  </r>
  <r>
    <s v="TXN-103534"/>
    <x v="364"/>
    <x v="3"/>
    <s v="W-007"/>
    <x v="2"/>
    <s v="Power Bank"/>
    <s v="Member"/>
    <n v="7"/>
    <n v="190.03"/>
    <n v="3.5999999999999997E-2"/>
    <n v="136.13999999999999"/>
    <s v="No"/>
    <n v="1282.32"/>
    <n v="329.34"/>
    <n v="0.25683136814523677"/>
    <s v="Oct-2024"/>
    <s v="Q4-2024"/>
  </r>
  <r>
    <s v="TXN-103535"/>
    <x v="44"/>
    <x v="2"/>
    <s v="E-003"/>
    <x v="3"/>
    <s v="Ceramic Mug Set"/>
    <s v="Member"/>
    <n v="2"/>
    <n v="12.12"/>
    <n v="0.16400000000000001"/>
    <n v="4.4000000000000004"/>
    <s v="No"/>
    <n v="20.260000000000002"/>
    <n v="11.46"/>
    <n v="0.56564659427443242"/>
    <s v="May-2025"/>
    <s v="Q2-2025"/>
  </r>
  <r>
    <s v="TXN-103536"/>
    <x v="84"/>
    <x v="1"/>
    <s v="S-015"/>
    <x v="2"/>
    <s v="Wireless Earbuds"/>
    <s v="Member"/>
    <n v="9"/>
    <n v="187.34"/>
    <n v="0.29399999999999998"/>
    <n v="147.06"/>
    <s v="No"/>
    <n v="1190.3599999999999"/>
    <n v="-133.18"/>
    <n v="-0.11188211969488224"/>
    <s v="May-2024"/>
    <s v="Q2-2024"/>
  </r>
  <r>
    <s v="TXN-103537"/>
    <x v="141"/>
    <x v="1"/>
    <s v="S-008"/>
    <x v="4"/>
    <s v="Face Moisturizer"/>
    <s v="Non-Member"/>
    <n v="1"/>
    <n v="59.28"/>
    <n v="0.253"/>
    <n v="25.07"/>
    <s v="No"/>
    <n v="44.28"/>
    <n v="19.21"/>
    <n v="0.43383017163504967"/>
    <s v="Nov-2025"/>
    <s v="Q4-2025"/>
  </r>
  <r>
    <s v="TXN-103538"/>
    <x v="118"/>
    <x v="1"/>
    <s v="S-002"/>
    <x v="4"/>
    <s v="Perfume 50ml"/>
    <s v="Member"/>
    <n v="5"/>
    <n v="16.16"/>
    <n v="0"/>
    <n v="4.96"/>
    <s v="No"/>
    <n v="80.8"/>
    <n v="56"/>
    <n v="0.69306930693069313"/>
    <s v="Sep-2025"/>
    <s v="Q3-2025"/>
  </r>
  <r>
    <s v="TXN-103539"/>
    <x v="321"/>
    <x v="2"/>
    <s v="E-001"/>
    <x v="2"/>
    <s v="Bluetooth Speaker"/>
    <s v="Member"/>
    <n v="7"/>
    <n v="139.94999999999999"/>
    <n v="0"/>
    <n v="105.06"/>
    <s v="No"/>
    <n v="979.65"/>
    <n v="244.23"/>
    <n v="0.24930332261521973"/>
    <s v="Mar-2025"/>
    <s v="Q1-2025"/>
  </r>
  <r>
    <s v="TXN-103540"/>
    <x v="636"/>
    <x v="1"/>
    <s v="S-011"/>
    <x v="1"/>
    <s v="Winter Jacket"/>
    <s v="Member"/>
    <n v="1"/>
    <n v="79.989999999999995"/>
    <n v="0.11700000000000001"/>
    <n v="37.869999999999997"/>
    <s v="No"/>
    <n v="70.63"/>
    <n v="32.76"/>
    <n v="0.46382556987115958"/>
    <s v="Apr-2024"/>
    <s v="Q2-2024"/>
  </r>
  <r>
    <s v="TXN-103541"/>
    <x v="667"/>
    <x v="0"/>
    <s v="N-001"/>
    <x v="2"/>
    <s v="Bluetooth Speaker"/>
    <s v="Member"/>
    <n v="2"/>
    <n v="75.55"/>
    <n v="1.6E-2"/>
    <n v="55.7"/>
    <s v="No"/>
    <n v="148.68"/>
    <n v="37.28"/>
    <n v="0.25073984396018295"/>
    <s v="Jun-2024"/>
    <s v="Q2-2024"/>
  </r>
  <r>
    <s v="TXN-103542"/>
    <x v="13"/>
    <x v="0"/>
    <s v="N-007"/>
    <x v="2"/>
    <s v="Smart Watch"/>
    <s v="Member"/>
    <n v="3"/>
    <n v="128.56"/>
    <n v="4.5999999999999999E-2"/>
    <n v="97.41"/>
    <s v="No"/>
    <n v="367.94"/>
    <n v="75.709999999999994"/>
    <n v="0.20576724465945534"/>
    <s v="May-2025"/>
    <s v="Q2-2025"/>
  </r>
  <r>
    <s v="TXN-103543"/>
    <x v="668"/>
    <x v="3"/>
    <s v="W-002"/>
    <x v="3"/>
    <s v="LED Desk Lamp"/>
    <s v="Member"/>
    <n v="1"/>
    <n v="38.31"/>
    <n v="5.0000000000000001E-3"/>
    <n v="16.850000000000001"/>
    <s v="No"/>
    <n v="38.119999999999997"/>
    <n v="21.27"/>
    <n v="0.55797481636935997"/>
    <s v="Jan-2024"/>
    <s v="Q1-2024"/>
  </r>
  <r>
    <s v="TXN-103544"/>
    <x v="71"/>
    <x v="3"/>
    <s v="W-010"/>
    <x v="4"/>
    <s v="Shampoo 300ml"/>
    <s v="Unknown"/>
    <n v="6"/>
    <n v="22.85"/>
    <n v="0.10199999999999999"/>
    <n v="9.5299999999999994"/>
    <s v="No"/>
    <n v="123.12"/>
    <n v="65.94"/>
    <n v="0.53557504873294348"/>
    <m/>
    <m/>
  </r>
  <r>
    <s v="TXN-103545"/>
    <x v="273"/>
    <x v="1"/>
    <s v="S-003"/>
    <x v="0"/>
    <s v="Organic Coffee 12oz"/>
    <s v="Member"/>
    <n v="2"/>
    <n v="24.17"/>
    <n v="0.28299999999999997"/>
    <n v="15.65"/>
    <s v="No"/>
    <n v="34.659999999999997"/>
    <n v="3.36"/>
    <n v="9.6941719561454129E-2"/>
    <s v="Oct-2024"/>
    <s v="Q4-2024"/>
  </r>
  <r>
    <s v="TXN-103546"/>
    <x v="576"/>
    <x v="0"/>
    <s v="N-005"/>
    <x v="1"/>
    <s v="Winter Jacket"/>
    <s v="Member"/>
    <n v="3"/>
    <n v="45.23"/>
    <n v="9.0999999999999998E-2"/>
    <n v="19.75"/>
    <s v="No"/>
    <n v="123.34"/>
    <n v="64.09"/>
    <n v="0.51962056105075405"/>
    <s v="Nov-2025"/>
    <s v="Q4-2025"/>
  </r>
  <r>
    <s v="TXN-103547"/>
    <x v="443"/>
    <x v="0"/>
    <s v="N-010"/>
    <x v="1"/>
    <s v="Winter Jacket"/>
    <s v="Non-Member"/>
    <n v="4"/>
    <n v="35.56"/>
    <n v="1.7000000000000001E-2"/>
    <n v="17.5"/>
    <s v="No"/>
    <n v="139.82"/>
    <n v="69.819999999999993"/>
    <n v="0.49935631526248031"/>
    <s v="Jan-2025"/>
    <s v="Q1-2025"/>
  </r>
  <r>
    <s v="TXN-103548"/>
    <x v="315"/>
    <x v="0"/>
    <s v="N-011"/>
    <x v="3"/>
    <s v="Bath Towel Set"/>
    <s v="Member"/>
    <n v="3"/>
    <n v="43.66"/>
    <n v="9.1999999999999998E-2"/>
    <n v="18.079999999999998"/>
    <s v="No"/>
    <n v="118.93"/>
    <n v="64.69"/>
    <n v="0.54393340620533082"/>
    <s v="Dec-2024"/>
    <s v="Q4-2024"/>
  </r>
  <r>
    <s v="TXN-103549"/>
    <x v="388"/>
    <x v="1"/>
    <s v="S-011"/>
    <x v="3"/>
    <s v="Bath Towel Set"/>
    <s v="Non-Member"/>
    <n v="4"/>
    <n v="15.35"/>
    <n v="0.216"/>
    <n v="5.43"/>
    <s v="No"/>
    <n v="48.14"/>
    <n v="26.42"/>
    <n v="0.54881595346904866"/>
    <s v="Feb-2025"/>
    <s v="Q1-2025"/>
  </r>
  <r>
    <s v="TXN-103550"/>
    <x v="299"/>
    <x v="0"/>
    <s v="N-014"/>
    <x v="0"/>
    <s v="Olive Oil 500ml"/>
    <s v="Non-Member"/>
    <n v="1"/>
    <n v="4.21"/>
    <n v="8.6999999999999994E-2"/>
    <n v="2.73"/>
    <s v="No"/>
    <n v="3.84"/>
    <n v="1.1100000000000001"/>
    <n v="0.28906250000000006"/>
    <s v="Dec-2025"/>
    <s v="Q4-2025"/>
  </r>
  <r>
    <s v="TXN-103551"/>
    <x v="193"/>
    <x v="0"/>
    <s v="N-003"/>
    <x v="2"/>
    <s v="Bluetooth Speaker"/>
    <s v="Non-Member"/>
    <n v="2"/>
    <n v="210.67"/>
    <n v="0.10199999999999999"/>
    <n v="149.28"/>
    <s v="No"/>
    <n v="378.36"/>
    <n v="79.8"/>
    <n v="0.21091024421186169"/>
    <s v="Apr-2025"/>
    <s v="Q2-2025"/>
  </r>
  <r>
    <s v="TXN-103552"/>
    <x v="146"/>
    <x v="3"/>
    <s v="W-001"/>
    <x v="1"/>
    <s v="Running Shoes"/>
    <s v="Member"/>
    <n v="7"/>
    <n v="81.42"/>
    <n v="0.05"/>
    <n v="35.07"/>
    <s v="No"/>
    <n v="541.44000000000005"/>
    <n v="295.95"/>
    <n v="0.54659796099290769"/>
    <s v="Sep-2025"/>
    <s v="Q3-2025"/>
  </r>
  <r>
    <s v="TXN-103553"/>
    <x v="228"/>
    <x v="1"/>
    <s v="S-004"/>
    <x v="0"/>
    <s v="Organic Coffee 12oz"/>
    <s v="Member"/>
    <n v="2"/>
    <n v="14.86"/>
    <n v="0.28799999999999998"/>
    <n v="9.48"/>
    <s v="No"/>
    <n v="21.16"/>
    <n v="2.2000000000000002"/>
    <n v="0.10396975425330814"/>
    <s v="Aug-2025"/>
    <s v="Q3-2025"/>
  </r>
  <r>
    <s v="TXN-103554"/>
    <x v="350"/>
    <x v="1"/>
    <s v="S-007"/>
    <x v="4"/>
    <s v="Perfume 50ml"/>
    <s v="Member"/>
    <n v="1"/>
    <n v="45.46"/>
    <n v="0.214"/>
    <n v="18.05"/>
    <s v="No"/>
    <n v="35.729999999999997"/>
    <n v="17.68"/>
    <n v="0.49482227819759311"/>
    <s v="Apr-2025"/>
    <s v="Q2-2025"/>
  </r>
  <r>
    <s v="TXN-103555"/>
    <x v="548"/>
    <x v="1"/>
    <s v="S-015"/>
    <x v="3"/>
    <s v="Throw Pillow"/>
    <s v="Member"/>
    <n v="1"/>
    <n v="32.89"/>
    <n v="0.33400000000000002"/>
    <n v="12.26"/>
    <s v="No"/>
    <n v="21.9"/>
    <n v="9.64"/>
    <n v="0.44018264840182653"/>
    <s v="Apr-2024"/>
    <s v="Q2-2024"/>
  </r>
  <r>
    <s v="TXN-103556"/>
    <x v="318"/>
    <x v="0"/>
    <s v="N-001"/>
    <x v="2"/>
    <s v="Wireless Earbuds"/>
    <s v="Non-Member"/>
    <n v="6"/>
    <n v="149.72999999999999"/>
    <n v="0.14799999999999999"/>
    <n v="104.89"/>
    <s v="No"/>
    <n v="765.42"/>
    <n v="136.08000000000001"/>
    <n v="0.1777847456298503"/>
    <s v="Oct-2025"/>
    <s v="Q4-2025"/>
  </r>
  <r>
    <s v="TXN-103557"/>
    <x v="228"/>
    <x v="1"/>
    <s v="S-014"/>
    <x v="2"/>
    <s v="Bluetooth Speaker"/>
    <s v="Member"/>
    <n v="1"/>
    <n v="81.97"/>
    <n v="0.159"/>
    <n v="56.47"/>
    <s v="No"/>
    <n v="68.94"/>
    <n v="12.47"/>
    <n v="0.18088192631273572"/>
    <s v="Aug-2025"/>
    <s v="Q3-2025"/>
  </r>
  <r>
    <s v="TXN-103558"/>
    <x v="581"/>
    <x v="3"/>
    <s v="W-007"/>
    <x v="3"/>
    <s v="Ceramic Mug Set"/>
    <s v="Member"/>
    <n v="1"/>
    <n v="70.400000000000006"/>
    <n v="8.1000000000000003E-2"/>
    <n v="30.29"/>
    <s v="No"/>
    <n v="64.7"/>
    <n v="34.409999999999997"/>
    <n v="0.53183925811437394"/>
    <s v="Nov-2025"/>
    <s v="Q4-2025"/>
  </r>
  <r>
    <s v="TXN-103559"/>
    <x v="126"/>
    <x v="3"/>
    <s v="W-011"/>
    <x v="3"/>
    <s v="Bath Towel Set"/>
    <s v="Non-Member"/>
    <n v="10"/>
    <n v="43.02"/>
    <n v="0.10199999999999999"/>
    <n v="18.739999999999998"/>
    <s v="Unknown"/>
    <n v="386.32"/>
    <n v="198.92"/>
    <n v="0.51490991923793739"/>
    <s v="Aug-2025"/>
    <s v="Q3-2025"/>
  </r>
  <r>
    <s v="TXN-103560"/>
    <x v="65"/>
    <x v="2"/>
    <s v="E-015"/>
    <x v="2"/>
    <s v="Power Bank"/>
    <s v="Non-Member"/>
    <n v="1"/>
    <n v="63.35"/>
    <n v="0.113"/>
    <n v="42.07"/>
    <s v="No"/>
    <n v="56.19"/>
    <n v="14.12"/>
    <n v="0.25129026517173875"/>
    <s v="Jun-2025"/>
    <s v="Q2-2025"/>
  </r>
  <r>
    <s v="TXN-103561"/>
    <x v="307"/>
    <x v="0"/>
    <s v="N-014"/>
    <x v="1"/>
    <s v="Winter Jacket"/>
    <s v="Member"/>
    <n v="1"/>
    <n v="32.19"/>
    <n v="2.4E-2"/>
    <n v="19.68"/>
    <s v="No"/>
    <n v="31.42"/>
    <n v="11.74"/>
    <n v="0.37364735837046464"/>
    <s v="Oct-2024"/>
    <s v="Q4-2024"/>
  </r>
  <r>
    <s v="TXN-103562"/>
    <x v="566"/>
    <x v="3"/>
    <s v="W-008"/>
    <x v="4"/>
    <s v="Shampoo 300ml"/>
    <s v="Non-Member"/>
    <n v="7"/>
    <n v="53.32"/>
    <n v="0"/>
    <n v="18.95"/>
    <s v="No"/>
    <n v="373.24"/>
    <n v="240.59"/>
    <n v="0.64459864966241565"/>
    <s v="Sep-2025"/>
    <s v="Q3-2025"/>
  </r>
  <r>
    <s v="TXN-103563"/>
    <x v="217"/>
    <x v="3"/>
    <s v="W-003"/>
    <x v="4"/>
    <s v="Lipstick"/>
    <s v="Non-Member"/>
    <n v="6"/>
    <n v="57.04"/>
    <n v="0.14199999999999999"/>
    <n v="19"/>
    <s v="No"/>
    <n v="293.64"/>
    <n v="179.64"/>
    <n v="0.61176951369023291"/>
    <s v="Apr-2024"/>
    <s v="Q2-2024"/>
  </r>
  <r>
    <s v="TXN-103564"/>
    <x v="586"/>
    <x v="1"/>
    <s v="S-008"/>
    <x v="4"/>
    <s v="Lipstick"/>
    <s v="Non-Member"/>
    <n v="4"/>
    <n v="24.33"/>
    <n v="0.19500000000000001"/>
    <n v="10.039999999999999"/>
    <s v="Yes"/>
    <n v="78.34"/>
    <n v="38.18"/>
    <n v="0.48736277763594588"/>
    <s v="Nov-2024"/>
    <s v="Q4-2024"/>
  </r>
  <r>
    <s v="TXN-103565"/>
    <x v="436"/>
    <x v="3"/>
    <s v="W-005"/>
    <x v="3"/>
    <s v="Storage Bin"/>
    <s v="Member"/>
    <n v="2"/>
    <n v="33.479999999999997"/>
    <n v="2.1000000000000001E-2"/>
    <n v="13.86"/>
    <s v="No"/>
    <n v="65.55"/>
    <n v="37.83"/>
    <n v="0.57711670480549204"/>
    <s v="Jan-2025"/>
    <s v="Q1-2025"/>
  </r>
  <r>
    <s v="TXN-103566"/>
    <x v="44"/>
    <x v="2"/>
    <s v="E-012"/>
    <x v="1"/>
    <s v="Men's T-Shirt"/>
    <s v="Member"/>
    <n v="5"/>
    <n v="17.28"/>
    <n v="0.108"/>
    <n v="7.97"/>
    <s v="No"/>
    <n v="77.069999999999993"/>
    <n v="37.22"/>
    <n v="0.48293758920461921"/>
    <s v="May-2025"/>
    <s v="Q2-2025"/>
  </r>
  <r>
    <s v="TXN-103567"/>
    <x v="128"/>
    <x v="0"/>
    <s v="N-007"/>
    <x v="3"/>
    <s v="Storage Bin"/>
    <s v="Non-Member"/>
    <n v="9"/>
    <n v="43.5"/>
    <n v="0.156"/>
    <n v="17.72"/>
    <s v="No"/>
    <n v="330.43"/>
    <n v="170.95"/>
    <n v="0.51735617226038788"/>
    <s v="Aug-2025"/>
    <s v="Q3-2025"/>
  </r>
  <r>
    <s v="TXN-103568"/>
    <x v="238"/>
    <x v="0"/>
    <s v="N-003"/>
    <x v="4"/>
    <s v="Face Moisturizer"/>
    <s v="Non-Member"/>
    <n v="7"/>
    <n v="53.05"/>
    <n v="6.8000000000000005E-2"/>
    <n v="22.01"/>
    <s v="No"/>
    <n v="346.1"/>
    <n v="192.03"/>
    <n v="0.55483964172204558"/>
    <s v="Jan-2025"/>
    <s v="Q1-2025"/>
  </r>
  <r>
    <s v="TXN-103569"/>
    <x v="71"/>
    <x v="3"/>
    <s v="W-012"/>
    <x v="3"/>
    <s v="Storage Bin"/>
    <s v="Non-Member"/>
    <n v="5"/>
    <n v="85.57"/>
    <n v="0.126"/>
    <n v="39.44"/>
    <s v="No"/>
    <n v="373.94"/>
    <n v="176.74"/>
    <n v="0.47264266994705034"/>
    <m/>
    <m/>
  </r>
  <r>
    <s v="TXN-103570"/>
    <x v="522"/>
    <x v="3"/>
    <s v="W-010"/>
    <x v="0"/>
    <s v="Olive Oil 500ml"/>
    <s v="Member"/>
    <n v="7"/>
    <n v="18.07"/>
    <n v="0.20899999999999999"/>
    <n v="10.67"/>
    <s v="No"/>
    <n v="100.05"/>
    <n v="25.36"/>
    <n v="0.25347326336831583"/>
    <s v="Jun-2025"/>
    <s v="Q2-2025"/>
  </r>
  <r>
    <s v="TXN-103571"/>
    <x v="232"/>
    <x v="1"/>
    <s v="S-010"/>
    <x v="2"/>
    <s v="Laptop Stand"/>
    <s v="Non-Member"/>
    <n v="7"/>
    <n v="263.89"/>
    <n v="0.42899999999999999"/>
    <n v="197.52"/>
    <s v="Yes"/>
    <n v="1054.77"/>
    <n v="-327.87"/>
    <n v="-0.31084501834523165"/>
    <s v="Sep-2025"/>
    <s v="Q3-2025"/>
  </r>
  <r>
    <s v="TXN-103572"/>
    <x v="447"/>
    <x v="1"/>
    <s v="Unknown"/>
    <x v="0"/>
    <s v="Olive Oil 500ml"/>
    <s v="Non-Member"/>
    <n v="5"/>
    <n v="22.65"/>
    <n v="0.42199999999999999"/>
    <n v="14.03"/>
    <s v="No"/>
    <n v="65.459999999999994"/>
    <n v="-4.6900000000000004"/>
    <n v="-7.1646807210510255E-2"/>
    <s v="Oct-2024"/>
    <s v="Q4-2024"/>
  </r>
  <r>
    <s v="TXN-103573"/>
    <x v="370"/>
    <x v="0"/>
    <s v="N-005"/>
    <x v="4"/>
    <s v="Sunscreen SPF50"/>
    <s v="Non-Member"/>
    <n v="4"/>
    <n v="45.6"/>
    <n v="4.8000000000000001E-2"/>
    <n v="16.850000000000001"/>
    <s v="No"/>
    <n v="173.64"/>
    <n v="106.24"/>
    <n v="0.61184058972586963"/>
    <s v="Aug-2025"/>
    <s v="Q3-2025"/>
  </r>
  <r>
    <s v="TXN-103574"/>
    <x v="444"/>
    <x v="2"/>
    <s v="E-002"/>
    <x v="4"/>
    <s v="Lipstick"/>
    <s v="Member"/>
    <n v="4"/>
    <n v="44.3"/>
    <n v="7.4999999999999997E-2"/>
    <n v="13.64"/>
    <s v="No"/>
    <n v="163.91"/>
    <n v="109.35"/>
    <n v="0.66713440302605087"/>
    <s v="Jul-2024"/>
    <s v="Q3-2024"/>
  </r>
  <r>
    <s v="TXN-103575"/>
    <x v="19"/>
    <x v="1"/>
    <s v="S-011"/>
    <x v="3"/>
    <s v="Ceramic Mug Set"/>
    <s v="Non-Member"/>
    <n v="12"/>
    <n v="17.489999999999998"/>
    <n v="0.156"/>
    <n v="7.31"/>
    <s v="No"/>
    <n v="177.14"/>
    <n v="89.42"/>
    <n v="0.50479846449136279"/>
    <s v="Feb-2025"/>
    <s v="Q1-2025"/>
  </r>
  <r>
    <s v="TXN-103576"/>
    <x v="645"/>
    <x v="1"/>
    <s v="S-013"/>
    <x v="1"/>
    <s v="Running Shoes"/>
    <s v="Non-Member"/>
    <n v="2"/>
    <n v="82.74"/>
    <n v="0.29199999999999998"/>
    <n v="44.03"/>
    <s v="No"/>
    <n v="117.16"/>
    <n v="29.1"/>
    <n v="0.24837828610447255"/>
    <s v="May-2024"/>
    <s v="Q2-2024"/>
  </r>
  <r>
    <s v="TXN-103577"/>
    <x v="659"/>
    <x v="2"/>
    <s v="E-006"/>
    <x v="2"/>
    <s v="Laptop Stand"/>
    <s v="Member"/>
    <n v="6"/>
    <n v="235.63"/>
    <n v="6.7000000000000004E-2"/>
    <n v="168.9"/>
    <s v="No"/>
    <n v="1319.06"/>
    <n v="305.66000000000003"/>
    <n v="0.23172562279198827"/>
    <s v="Nov-2025"/>
    <s v="Q4-2025"/>
  </r>
  <r>
    <s v="TXN-103578"/>
    <x v="41"/>
    <x v="3"/>
    <s v="W-011"/>
    <x v="2"/>
    <s v="Wireless Earbuds"/>
    <s v="Non-Member"/>
    <n v="1"/>
    <n v="258.39"/>
    <n v="1.2E-2"/>
    <n v="198.33"/>
    <s v="Yes"/>
    <n v="255.29"/>
    <n v="56.96"/>
    <n v="0.22311880606369228"/>
    <s v="Mar-2025"/>
    <s v="Q1-2025"/>
  </r>
  <r>
    <s v="TXN-103579"/>
    <x v="119"/>
    <x v="3"/>
    <s v="W-004"/>
    <x v="2"/>
    <s v="Bluetooth Speaker"/>
    <s v="Non-Member"/>
    <n v="1"/>
    <n v="296.82"/>
    <n v="0.13400000000000001"/>
    <n v="232.26"/>
    <s v="No"/>
    <n v="257.05"/>
    <n v="24.79"/>
    <n v="9.6440381248784277E-2"/>
    <s v="Mar-2025"/>
    <s v="Q1-2025"/>
  </r>
  <r>
    <s v="TXN-103580"/>
    <x v="414"/>
    <x v="0"/>
    <s v="N-014"/>
    <x v="4"/>
    <s v="Face Moisturizer"/>
    <s v="Member"/>
    <n v="2"/>
    <n v="54.35"/>
    <n v="0"/>
    <n v="22.18"/>
    <s v="No"/>
    <n v="108.7"/>
    <n v="64.34"/>
    <n v="0.59190432382704694"/>
    <s v="Jun-2025"/>
    <s v="Q2-2025"/>
  </r>
  <r>
    <s v="TXN-103581"/>
    <x v="147"/>
    <x v="2"/>
    <s v="E-003"/>
    <x v="1"/>
    <s v="Winter Jacket"/>
    <s v="Member"/>
    <n v="9"/>
    <n v="96.19"/>
    <n v="2.5999999999999999E-2"/>
    <n v="51.02"/>
    <s v="No"/>
    <n v="843.2"/>
    <n v="384.02"/>
    <n v="0.45543168880455404"/>
    <s v="Feb-2025"/>
    <s v="Q1-2025"/>
  </r>
  <r>
    <s v="TXN-103582"/>
    <x v="588"/>
    <x v="1"/>
    <s v="S-007"/>
    <x v="4"/>
    <s v="Perfume 50ml"/>
    <s v="Member"/>
    <n v="1"/>
    <n v="27.81"/>
    <n v="0.249"/>
    <n v="12.29"/>
    <s v="No"/>
    <n v="20.89"/>
    <n v="8.6"/>
    <n v="0.41168022977501195"/>
    <s v="Mar-2025"/>
    <s v="Q1-2025"/>
  </r>
  <r>
    <s v="TXN-103583"/>
    <x v="27"/>
    <x v="3"/>
    <s v="W-008"/>
    <x v="0"/>
    <s v="Organic Coffee 12oz"/>
    <s v="Non-Member"/>
    <n v="1"/>
    <n v="11.39"/>
    <n v="0.112"/>
    <n v="7.72"/>
    <s v="No"/>
    <n v="10.11"/>
    <n v="2.39"/>
    <n v="0.23639960435212665"/>
    <s v="Nov-2024"/>
    <s v="Q4-2024"/>
  </r>
  <r>
    <s v="TXN-103584"/>
    <x v="286"/>
    <x v="2"/>
    <s v="E-010"/>
    <x v="4"/>
    <s v="Sunscreen SPF50"/>
    <s v="Member"/>
    <n v="2"/>
    <n v="53.59"/>
    <n v="0.105"/>
    <n v="20.9"/>
    <s v="No"/>
    <n v="95.93"/>
    <n v="54.13"/>
    <n v="0.56426561034087352"/>
    <s v="Jul-2025"/>
    <s v="Q3-2025"/>
  </r>
  <r>
    <s v="TXN-103585"/>
    <x v="239"/>
    <x v="2"/>
    <s v="E-015"/>
    <x v="3"/>
    <s v="Storage Bin"/>
    <s v="Non-Member"/>
    <n v="1"/>
    <n v="67.22"/>
    <n v="0.15"/>
    <n v="24.05"/>
    <s v="Yes"/>
    <n v="57.14"/>
    <n v="33.090000000000003"/>
    <n v="0.57910395519775992"/>
    <s v="Aug-2024"/>
    <s v="Q3-2024"/>
  </r>
  <r>
    <s v="TXN-103586"/>
    <x v="554"/>
    <x v="1"/>
    <s v="S-005"/>
    <x v="3"/>
    <s v="Throw Pillow"/>
    <s v="Non-Member"/>
    <n v="4"/>
    <n v="84.44"/>
    <n v="0.13300000000000001"/>
    <n v="34.29"/>
    <s v="Yes"/>
    <n v="292.83999999999997"/>
    <n v="155.68"/>
    <n v="0.53162136320174846"/>
    <s v="Dec-2025"/>
    <s v="Q4-2025"/>
  </r>
  <r>
    <s v="TXN-103587"/>
    <x v="66"/>
    <x v="0"/>
    <s v="N-002"/>
    <x v="2"/>
    <s v="Smart Watch"/>
    <s v="Member"/>
    <n v="2"/>
    <n v="105.24"/>
    <n v="8.6999999999999994E-2"/>
    <n v="70.14"/>
    <s v="No"/>
    <n v="192.17"/>
    <n v="51.89"/>
    <n v="0.27002133527605765"/>
    <s v="Oct-2024"/>
    <s v="Q4-2024"/>
  </r>
  <r>
    <s v="TXN-103588"/>
    <x v="335"/>
    <x v="0"/>
    <s v="N-009"/>
    <x v="4"/>
    <s v="Shampoo 300ml"/>
    <s v="Non-Member"/>
    <n v="8"/>
    <n v="57.49"/>
    <n v="0.121"/>
    <n v="23.57"/>
    <s v="Yes"/>
    <n v="404.27"/>
    <n v="215.71"/>
    <n v="0.53357904370841269"/>
    <s v="Oct-2024"/>
    <s v="Q4-2024"/>
  </r>
  <r>
    <s v="TXN-103589"/>
    <x v="669"/>
    <x v="0"/>
    <s v="N-005"/>
    <x v="1"/>
    <s v="Men's T-Shirt"/>
    <s v="Member"/>
    <n v="1"/>
    <n v="21.43"/>
    <n v="3.5000000000000003E-2"/>
    <n v="8.77"/>
    <s v="No"/>
    <n v="20.68"/>
    <n v="11.91"/>
    <n v="0.57591876208897486"/>
    <s v="Mar-2024"/>
    <s v="Q1-2024"/>
  </r>
  <r>
    <s v="TXN-103590"/>
    <x v="0"/>
    <x v="2"/>
    <s v="E-007"/>
    <x v="1"/>
    <s v="Casual Dress"/>
    <s v="Non-Member"/>
    <n v="3"/>
    <n v="50.69"/>
    <n v="6.4000000000000001E-2"/>
    <n v="25.5"/>
    <s v="No"/>
    <n v="142.34"/>
    <n v="65.84"/>
    <n v="0.46255444709849658"/>
    <s v="Jun-2025"/>
    <s v="Q2-2025"/>
  </r>
  <r>
    <s v="TXN-103591"/>
    <x v="363"/>
    <x v="1"/>
    <s v="S-009"/>
    <x v="0"/>
    <s v="Organic Coffee 12oz"/>
    <s v="Member"/>
    <n v="5"/>
    <n v="9.0399999999999991"/>
    <n v="0.27700000000000002"/>
    <n v="5.85"/>
    <s v="No"/>
    <n v="32.68"/>
    <n v="3.43"/>
    <n v="0.10495716034271727"/>
    <s v="Apr-2025"/>
    <s v="Q2-2025"/>
  </r>
  <r>
    <s v="TXN-103592"/>
    <x v="616"/>
    <x v="3"/>
    <s v="W-006"/>
    <x v="1"/>
    <s v="Men's T-Shirt"/>
    <s v="Member"/>
    <n v="3"/>
    <n v="35.69"/>
    <n v="9.7000000000000003E-2"/>
    <n v="17.62"/>
    <s v="No"/>
    <n v="96.68"/>
    <n v="43.82"/>
    <n v="0.45324782788580881"/>
    <s v="Aug-2024"/>
    <s v="Q3-2024"/>
  </r>
  <r>
    <s v="TXN-103593"/>
    <x v="451"/>
    <x v="3"/>
    <s v="W-009"/>
    <x v="4"/>
    <s v="Sunscreen SPF50"/>
    <s v="Non-Member"/>
    <n v="5"/>
    <n v="22.66"/>
    <n v="4.1000000000000002E-2"/>
    <n v="7.17"/>
    <s v="No"/>
    <n v="108.65"/>
    <n v="72.8"/>
    <n v="0.67004141739530598"/>
    <s v="Oct-2025"/>
    <s v="Q4-2025"/>
  </r>
  <r>
    <s v="TXN-103594"/>
    <x v="512"/>
    <x v="3"/>
    <s v="W-009"/>
    <x v="1"/>
    <s v="Men's T-Shirt"/>
    <s v="Member"/>
    <n v="11"/>
    <n v="116.02"/>
    <n v="9.7000000000000003E-2"/>
    <n v="56.99"/>
    <s v="No"/>
    <n v="1152.43"/>
    <n v="525.54"/>
    <n v="0.45602769799467208"/>
    <s v="May-2024"/>
    <s v="Q2-2024"/>
  </r>
  <r>
    <s v="TXN-103595"/>
    <x v="630"/>
    <x v="3"/>
    <s v="W-013"/>
    <x v="4"/>
    <s v="Face Moisturizer"/>
    <s v="Non-Member"/>
    <n v="3"/>
    <n v="29.05"/>
    <n v="0.124"/>
    <n v="14.1"/>
    <s v="Yes"/>
    <n v="76.34"/>
    <n v="34.04"/>
    <n v="0.44589992140424412"/>
    <s v="Oct-2024"/>
    <s v="Q4-2024"/>
  </r>
  <r>
    <s v="TXN-103596"/>
    <x v="121"/>
    <x v="1"/>
    <s v="S-008"/>
    <x v="0"/>
    <s v="Granola Pack"/>
    <s v="Non-Member"/>
    <n v="1"/>
    <n v="5.05"/>
    <n v="0.187"/>
    <n v="3.05"/>
    <s v="No"/>
    <n v="4.1100000000000003"/>
    <n v="1.06"/>
    <n v="0.25790754257907544"/>
    <s v="Apr-2025"/>
    <s v="Q2-2025"/>
  </r>
  <r>
    <s v="TXN-103597"/>
    <x v="270"/>
    <x v="3"/>
    <s v="W-013"/>
    <x v="3"/>
    <s v="Bath Towel Set"/>
    <s v="Non-Member"/>
    <n v="2"/>
    <n v="55.5"/>
    <n v="0.16900000000000001"/>
    <n v="23.34"/>
    <s v="No"/>
    <n v="92.24"/>
    <n v="45.56"/>
    <n v="0.49392888117953171"/>
    <s v="Dec-2024"/>
    <s v="Q4-2024"/>
  </r>
  <r>
    <s v="TXN-103598"/>
    <x v="90"/>
    <x v="3"/>
    <s v="W-006"/>
    <x v="3"/>
    <s v="Storage Bin"/>
    <s v="Member"/>
    <n v="2"/>
    <n v="26.16"/>
    <n v="0.11799999999999999"/>
    <n v="9.94"/>
    <s v="No"/>
    <n v="46.15"/>
    <n v="26.27"/>
    <n v="0.56923076923076921"/>
    <s v="Oct-2025"/>
    <s v="Q4-2025"/>
  </r>
  <r>
    <s v="TXN-103599"/>
    <x v="126"/>
    <x v="3"/>
    <s v="W-014"/>
    <x v="2"/>
    <s v="Smart Watch"/>
    <s v="Unknown"/>
    <n v="2"/>
    <n v="262.83"/>
    <n v="5.0999999999999997E-2"/>
    <n v="183.96"/>
    <s v="No"/>
    <n v="498.85"/>
    <n v="130.93"/>
    <n v="0.26246366643279545"/>
    <s v="Aug-2025"/>
    <s v="Q3-2025"/>
  </r>
  <r>
    <s v="TXN-103600"/>
    <x v="570"/>
    <x v="1"/>
    <s v="S-006"/>
    <x v="2"/>
    <s v="Smart Watch"/>
    <s v="Member"/>
    <n v="1"/>
    <n v="156.18"/>
    <n v="0.16600000000000001"/>
    <n v="133.33000000000001"/>
    <s v="No"/>
    <n v="130.25"/>
    <n v="-3.08"/>
    <n v="-2.36468330134357E-2"/>
    <s v="Sep-2025"/>
    <s v="Q3-2025"/>
  </r>
  <r>
    <s v="TXN-103601"/>
    <x v="201"/>
    <x v="2"/>
    <s v="Unknown"/>
    <x v="0"/>
    <s v="Sparkling Water 12pk"/>
    <s v="Member"/>
    <n v="1"/>
    <n v="11.13"/>
    <n v="0.129"/>
    <n v="6.73"/>
    <s v="No"/>
    <n v="9.69"/>
    <n v="2.96"/>
    <n v="0.30546955624355004"/>
    <s v="May-2025"/>
    <s v="Q2-2025"/>
  </r>
  <r>
    <s v="TXN-103602"/>
    <x v="24"/>
    <x v="1"/>
    <s v="S-010"/>
    <x v="0"/>
    <s v="Sparkling Water 12pk"/>
    <s v="Member"/>
    <n v="1"/>
    <n v="6.59"/>
    <n v="0.308"/>
    <n v="3.78"/>
    <s v="No"/>
    <n v="4.5599999999999996"/>
    <n v="0.78"/>
    <n v="0.1710526315789474"/>
    <s v="May-2025"/>
    <s v="Q2-2025"/>
  </r>
  <r>
    <s v="TXN-103603"/>
    <x v="468"/>
    <x v="1"/>
    <s v="S-002"/>
    <x v="3"/>
    <s v="Bath Towel Set"/>
    <s v="Non-Member"/>
    <n v="3"/>
    <n v="36.81"/>
    <n v="0.255"/>
    <n v="13.12"/>
    <s v="No"/>
    <n v="82.27"/>
    <n v="42.91"/>
    <n v="0.52157530083870185"/>
    <s v="Jul-2025"/>
    <s v="Q3-2025"/>
  </r>
  <r>
    <s v="TXN-103604"/>
    <x v="291"/>
    <x v="2"/>
    <s v="E-015"/>
    <x v="1"/>
    <s v="Casual Dress"/>
    <s v="Member"/>
    <n v="3"/>
    <n v="65.91"/>
    <n v="3.5999999999999997E-2"/>
    <n v="34.96"/>
    <s v="Yes"/>
    <n v="190.61"/>
    <n v="85.73"/>
    <n v="0.44976653900634805"/>
    <s v="May-2025"/>
    <s v="Q2-2025"/>
  </r>
  <r>
    <s v="TXN-103605"/>
    <x v="193"/>
    <x v="1"/>
    <s v="S-001"/>
    <x v="2"/>
    <s v="Power Bank"/>
    <s v="Non-Member"/>
    <n v="5"/>
    <n v="118.77"/>
    <n v="0.215"/>
    <n v="118.61"/>
    <s v="No"/>
    <n v="466.17"/>
    <n v="-126.88"/>
    <n v="-0.2721753866615183"/>
    <s v="Apr-2025"/>
    <s v="Q2-2025"/>
  </r>
  <r>
    <s v="TXN-103606"/>
    <x v="252"/>
    <x v="1"/>
    <s v="S-008"/>
    <x v="0"/>
    <s v="Granola Pack"/>
    <s v="Member"/>
    <n v="2"/>
    <n v="16.04"/>
    <n v="0.222"/>
    <n v="10.77"/>
    <s v="No"/>
    <n v="24.96"/>
    <n v="3.42"/>
    <n v="0.13701923076923075"/>
    <s v="Mar-2025"/>
    <s v="Q1-2025"/>
  </r>
  <r>
    <s v="TXN-103607"/>
    <x v="408"/>
    <x v="2"/>
    <s v="E-002"/>
    <x v="0"/>
    <s v="Organic Coffee 12oz"/>
    <s v="Member"/>
    <n v="7"/>
    <n v="6.62"/>
    <n v="4.9000000000000002E-2"/>
    <n v="3.77"/>
    <s v="No"/>
    <n v="44.07"/>
    <n v="17.68"/>
    <n v="0.40117994100294985"/>
    <s v="Feb-2025"/>
    <s v="Q1-2025"/>
  </r>
  <r>
    <s v="TXN-103608"/>
    <x v="221"/>
    <x v="2"/>
    <s v="E-007"/>
    <x v="2"/>
    <s v="Wireless Earbuds"/>
    <s v="Non-Member"/>
    <n v="12"/>
    <n v="167.83"/>
    <n v="9.7000000000000003E-2"/>
    <n v="19.18"/>
    <s v="No"/>
    <n v="1818.61"/>
    <n v="1588.45"/>
    <n v="0.87344180445505093"/>
    <s v="Jul-2024"/>
    <s v="Q3-2024"/>
  </r>
  <r>
    <s v="TXN-103609"/>
    <x v="284"/>
    <x v="0"/>
    <s v="N-009"/>
    <x v="4"/>
    <s v="Sunscreen SPF50"/>
    <s v="Member"/>
    <n v="10"/>
    <n v="14.5"/>
    <n v="0.122"/>
    <n v="5.92"/>
    <s v="No"/>
    <n v="127.31"/>
    <n v="68.11"/>
    <n v="0.53499332338386618"/>
    <s v="Jun-2024"/>
    <s v="Q2-2024"/>
  </r>
  <r>
    <s v="TXN-103610"/>
    <x v="606"/>
    <x v="3"/>
    <s v="W-013"/>
    <x v="4"/>
    <s v="Perfume 50ml"/>
    <s v="Non-Member"/>
    <n v="1"/>
    <n v="52.98"/>
    <n v="0.13100000000000001"/>
    <n v="22.61"/>
    <s v="No"/>
    <n v="46.04"/>
    <n v="23.43"/>
    <n v="0.50890529973935705"/>
    <s v="Jan-2025"/>
    <s v="Q1-2025"/>
  </r>
  <r>
    <s v="TXN-103611"/>
    <x v="652"/>
    <x v="3"/>
    <s v="W-008"/>
    <x v="3"/>
    <s v="Throw Pillow"/>
    <s v="Member"/>
    <n v="1"/>
    <n v="19.670000000000002"/>
    <n v="5.5E-2"/>
    <n v="9.1300000000000008"/>
    <s v="No"/>
    <n v="18.59"/>
    <n v="9.4600000000000009"/>
    <n v="0.50887573964497046"/>
    <s v="Jun-2024"/>
    <s v="Q2-2024"/>
  </r>
  <r>
    <s v="TXN-103612"/>
    <x v="605"/>
    <x v="2"/>
    <s v="E-003"/>
    <x v="0"/>
    <s v="Granola Pack"/>
    <s v="Member"/>
    <n v="1"/>
    <n v="17.350000000000001"/>
    <n v="0.09"/>
    <n v="11.94"/>
    <s v="No"/>
    <n v="15.79"/>
    <n v="3.85"/>
    <n v="0.24382520582647246"/>
    <s v="Apr-2025"/>
    <s v="Q2-2025"/>
  </r>
  <r>
    <s v="TXN-103613"/>
    <x v="14"/>
    <x v="0"/>
    <s v="N-001"/>
    <x v="3"/>
    <s v="Throw Pillow"/>
    <s v="Member"/>
    <n v="2"/>
    <n v="21.71"/>
    <n v="0.14000000000000001"/>
    <n v="7.75"/>
    <s v="No"/>
    <n v="37.340000000000003"/>
    <n v="21.84"/>
    <n v="0.58489555436529184"/>
    <s v="Feb-2025"/>
    <s v="Q1-2025"/>
  </r>
  <r>
    <s v="TXN-103614"/>
    <x v="385"/>
    <x v="2"/>
    <s v="E-003"/>
    <x v="2"/>
    <s v="Smart Watch"/>
    <s v="Non-Member"/>
    <n v="5"/>
    <n v="159.44"/>
    <n v="5.3999999999999999E-2"/>
    <n v="124.88"/>
    <s v="No"/>
    <n v="754.15"/>
    <n v="129.75"/>
    <n v="0.17204800106079693"/>
    <s v="Jul-2025"/>
    <s v="Q3-2025"/>
  </r>
  <r>
    <s v="TXN-103615"/>
    <x v="457"/>
    <x v="2"/>
    <s v="E-012"/>
    <x v="0"/>
    <s v="Granola Pack"/>
    <s v="Non-Member"/>
    <n v="4"/>
    <n v="24.68"/>
    <n v="9.4E-2"/>
    <n v="13.92"/>
    <s v="No"/>
    <n v="89.44"/>
    <n v="33.76"/>
    <n v="0.37745974955277278"/>
    <s v="Oct-2025"/>
    <s v="Q4-2025"/>
  </r>
  <r>
    <s v="TXN-103616"/>
    <x v="24"/>
    <x v="3"/>
    <s v="W-015"/>
    <x v="2"/>
    <s v="Power Bank"/>
    <s v="Member"/>
    <n v="4"/>
    <n v="185.21"/>
    <n v="6.5000000000000002E-2"/>
    <n v="133.58000000000001"/>
    <s v="Yes"/>
    <n v="692.69"/>
    <n v="158.37"/>
    <n v="0.22863041187255481"/>
    <s v="May-2025"/>
    <s v="Q2-2025"/>
  </r>
  <r>
    <s v="TXN-103617"/>
    <x v="670"/>
    <x v="3"/>
    <s v="W-006"/>
    <x v="0"/>
    <s v="Granola Pack"/>
    <s v="Non-Member"/>
    <n v="1"/>
    <n v="11.95"/>
    <n v="0.13400000000000001"/>
    <n v="6.65"/>
    <s v="No"/>
    <n v="10.35"/>
    <n v="3.7"/>
    <n v="0.35748792270531404"/>
    <s v="Nov-2025"/>
    <s v="Q4-2025"/>
  </r>
  <r>
    <s v="TXN-103618"/>
    <x v="224"/>
    <x v="3"/>
    <s v="W-009"/>
    <x v="4"/>
    <s v="Shampoo 300ml"/>
    <s v="Member"/>
    <n v="2"/>
    <n v="22.95"/>
    <n v="4.7E-2"/>
    <n v="7.8"/>
    <s v="No"/>
    <n v="43.74"/>
    <n v="28.14"/>
    <n v="0.64334705075445819"/>
    <s v="Jan-2025"/>
    <s v="Q1-2025"/>
  </r>
  <r>
    <s v="TXN-103619"/>
    <x v="76"/>
    <x v="2"/>
    <s v="E-003"/>
    <x v="2"/>
    <s v="Smart Watch"/>
    <s v="Member"/>
    <n v="5"/>
    <n v="284.87"/>
    <n v="6.5000000000000002E-2"/>
    <n v="227.32"/>
    <s v="No"/>
    <n v="1331.77"/>
    <n v="195.17"/>
    <n v="0.14654932908835608"/>
    <s v="Jul-2025"/>
    <s v="Q3-2025"/>
  </r>
  <r>
    <s v="TXN-103620"/>
    <x v="452"/>
    <x v="2"/>
    <s v="E-004"/>
    <x v="0"/>
    <s v="Sparkling Water 12pk"/>
    <s v="Member"/>
    <n v="4"/>
    <n v="7.41"/>
    <n v="0"/>
    <n v="4.8499999999999996"/>
    <s v="No"/>
    <n v="29.64"/>
    <n v="10.24"/>
    <n v="0.34547908232118757"/>
    <s v="Sep-2025"/>
    <s v="Q3-2025"/>
  </r>
  <r>
    <s v="TXN-103621"/>
    <x v="577"/>
    <x v="0"/>
    <s v="N-010"/>
    <x v="2"/>
    <s v="Smart Watch"/>
    <s v="Member"/>
    <n v="2"/>
    <n v="92.07"/>
    <n v="8.6999999999999994E-2"/>
    <n v="68.459999999999994"/>
    <s v="No"/>
    <n v="168.12"/>
    <n v="31.2"/>
    <n v="0.18558172733761599"/>
    <s v="Aug-2025"/>
    <s v="Q3-2025"/>
  </r>
  <r>
    <s v="TXN-103622"/>
    <x v="357"/>
    <x v="0"/>
    <s v="N-006"/>
    <x v="0"/>
    <s v="Granola Pack"/>
    <s v="Non-Member"/>
    <n v="4"/>
    <n v="17.78"/>
    <n v="3.0000000000000001E-3"/>
    <n v="10.9"/>
    <s v="No"/>
    <n v="70.91"/>
    <n v="27.31"/>
    <n v="0.38513608799887183"/>
    <s v="Aug-2025"/>
    <s v="Q3-2025"/>
  </r>
  <r>
    <s v="TXN-103623"/>
    <x v="74"/>
    <x v="2"/>
    <s v="E-008"/>
    <x v="0"/>
    <s v="Sparkling Water 12pk"/>
    <s v="Member"/>
    <n v="9"/>
    <n v="5.51"/>
    <n v="0"/>
    <n v="3.78"/>
    <s v="No"/>
    <n v="49.59"/>
    <n v="15.57"/>
    <n v="0.31397459165154262"/>
    <s v="Aug-2024"/>
    <s v="Q3-2024"/>
  </r>
  <r>
    <s v="TXN-103624"/>
    <x v="455"/>
    <x v="0"/>
    <s v="N-001"/>
    <x v="2"/>
    <s v="Wireless Earbuds"/>
    <s v="Member"/>
    <n v="2"/>
    <n v="140.24"/>
    <n v="8.5000000000000006E-2"/>
    <n v="91.8"/>
    <s v="No"/>
    <n v="256.64"/>
    <n v="73.040000000000006"/>
    <n v="0.28460099750623447"/>
    <s v="Aug-2025"/>
    <s v="Q3-2025"/>
  </r>
  <r>
    <s v="TXN-103625"/>
    <x v="545"/>
    <x v="3"/>
    <s v="W-006"/>
    <x v="3"/>
    <s v="Ceramic Mug Set"/>
    <s v="Non-Member"/>
    <n v="1"/>
    <n v="77.58"/>
    <n v="2.5999999999999999E-2"/>
    <n v="37.74"/>
    <s v="No"/>
    <n v="75.56"/>
    <n v="37.82"/>
    <n v="0.50052938062466912"/>
    <s v="Dec-2025"/>
    <s v="Q4-2025"/>
  </r>
  <r>
    <s v="TXN-103626"/>
    <x v="414"/>
    <x v="1"/>
    <s v="S-004"/>
    <x v="1"/>
    <s v="Casual Dress"/>
    <s v="Member"/>
    <n v="2"/>
    <n v="67.540000000000006"/>
    <n v="0.216"/>
    <n v="29.11"/>
    <s v="No"/>
    <n v="105.9"/>
    <n v="47.68"/>
    <n v="0.45023607176581676"/>
    <s v="Jun-2025"/>
    <s v="Q2-2025"/>
  </r>
  <r>
    <s v="TXN-103627"/>
    <x v="526"/>
    <x v="0"/>
    <s v="N-010"/>
    <x v="1"/>
    <s v="Winter Jacket"/>
    <s v="Member"/>
    <n v="11"/>
    <n v="74.900000000000006"/>
    <n v="8.6999999999999994E-2"/>
    <n v="35.26"/>
    <s v="No"/>
    <n v="752.22"/>
    <n v="364.36"/>
    <n v="0.48437956980670549"/>
    <s v="Jun-2024"/>
    <s v="Q2-2024"/>
  </r>
  <r>
    <s v="TXN-103628"/>
    <x v="408"/>
    <x v="2"/>
    <s v="E-007"/>
    <x v="1"/>
    <s v="Casual Dress"/>
    <s v="Member"/>
    <n v="4"/>
    <n v="112.03"/>
    <n v="3.5999999999999997E-2"/>
    <n v="61.36"/>
    <s v="No"/>
    <n v="431.99"/>
    <n v="186.55"/>
    <n v="0.4318386999699067"/>
    <s v="Feb-2025"/>
    <s v="Q1-2025"/>
  </r>
  <r>
    <s v="TXN-103629"/>
    <x v="133"/>
    <x v="2"/>
    <s v="E-011"/>
    <x v="4"/>
    <s v="Shampoo 300ml"/>
    <s v="Non-Member"/>
    <n v="9"/>
    <n v="9.19"/>
    <n v="3.5000000000000003E-2"/>
    <n v="3.04"/>
    <s v="No"/>
    <n v="79.819999999999993"/>
    <n v="52.46"/>
    <n v="0.65722876472062142"/>
    <s v="Jun-2025"/>
    <s v="Q2-2025"/>
  </r>
  <r>
    <s v="TXN-103630"/>
    <x v="139"/>
    <x v="3"/>
    <s v="W-012"/>
    <x v="2"/>
    <s v="Laptop Stand"/>
    <s v="Member"/>
    <n v="1"/>
    <n v="141.4"/>
    <n v="0.11799999999999999"/>
    <n v="95.01"/>
    <s v="No"/>
    <n v="124.71"/>
    <n v="29.7"/>
    <n v="0.23815251383209046"/>
    <s v="Jul-2025"/>
    <s v="Q3-2025"/>
  </r>
  <r>
    <s v="TXN-103631"/>
    <x v="240"/>
    <x v="2"/>
    <s v="E-007"/>
    <x v="3"/>
    <s v="LED Desk Lamp"/>
    <s v="Member"/>
    <n v="1"/>
    <n v="78.66"/>
    <n v="0.13300000000000001"/>
    <n v="34.520000000000003"/>
    <s v="No"/>
    <n v="68.2"/>
    <n v="33.68"/>
    <n v="0.493841642228739"/>
    <s v="Mar-2025"/>
    <s v="Q1-2025"/>
  </r>
  <r>
    <s v="TXN-103632"/>
    <x v="626"/>
    <x v="3"/>
    <s v="W-011"/>
    <x v="2"/>
    <s v="Bluetooth Speaker"/>
    <s v="Unknown"/>
    <n v="6"/>
    <n v="34.46"/>
    <n v="0"/>
    <n v="26.95"/>
    <s v="No"/>
    <n v="206.76"/>
    <n v="45.06"/>
    <n v="0.21793383633197913"/>
    <s v="Nov-2025"/>
    <s v="Q4-2025"/>
  </r>
  <r>
    <s v="TXN-103633"/>
    <x v="637"/>
    <x v="1"/>
    <s v="S-001"/>
    <x v="3"/>
    <s v="Throw Pillow"/>
    <s v="Member"/>
    <n v="4"/>
    <n v="63.32"/>
    <n v="0.20899999999999999"/>
    <n v="25.74"/>
    <s v="No"/>
    <n v="200.34"/>
    <n v="97.38"/>
    <n v="0.48607367475292002"/>
    <s v="Dec-2024"/>
    <s v="Q4-2024"/>
  </r>
  <r>
    <s v="TXN-103634"/>
    <x v="71"/>
    <x v="0"/>
    <s v="N-010"/>
    <x v="2"/>
    <s v="Smart Watch"/>
    <s v="Member"/>
    <n v="6"/>
    <n v="101.95"/>
    <n v="4.9000000000000002E-2"/>
    <n v="78.87"/>
    <s v="No"/>
    <n v="581.73"/>
    <n v="108.51"/>
    <n v="0.1865298334278789"/>
    <m/>
    <m/>
  </r>
  <r>
    <s v="TXN-103635"/>
    <x v="387"/>
    <x v="0"/>
    <s v="N-007"/>
    <x v="4"/>
    <s v="Shampoo 300ml"/>
    <s v="Non-Member"/>
    <n v="1"/>
    <n v="45.94"/>
    <n v="6.3E-2"/>
    <n v="19.84"/>
    <s v="No"/>
    <n v="43.05"/>
    <n v="23.21"/>
    <n v="0.53914053426248554"/>
    <s v="Aug-2025"/>
    <s v="Q3-2025"/>
  </r>
  <r>
    <s v="TXN-103636"/>
    <x v="267"/>
    <x v="1"/>
    <s v="S-004"/>
    <x v="1"/>
    <s v="Running Shoes"/>
    <s v="Member"/>
    <n v="20"/>
    <n v="103.73"/>
    <n v="0.22800000000000001"/>
    <n v="55.64"/>
    <s v="No"/>
    <n v="1601.59"/>
    <n v="488.79"/>
    <n v="0.30519046697344515"/>
    <s v="Apr-2025"/>
    <s v="Q2-2025"/>
  </r>
  <r>
    <s v="TXN-103637"/>
    <x v="29"/>
    <x v="1"/>
    <s v="S-013"/>
    <x v="2"/>
    <s v="Bluetooth Speaker"/>
    <s v="Member"/>
    <n v="2"/>
    <n v="40.64"/>
    <n v="0.26300000000000001"/>
    <n v="26.65"/>
    <s v="No"/>
    <n v="59.9"/>
    <n v="6.6"/>
    <n v="0.11018363939899832"/>
    <s v="Oct-2024"/>
    <s v="Q4-2024"/>
  </r>
  <r>
    <s v="TXN-103638"/>
    <x v="23"/>
    <x v="1"/>
    <s v="Unknown"/>
    <x v="3"/>
    <s v="Storage Bin"/>
    <s v="Unknown"/>
    <n v="5"/>
    <n v="19.12"/>
    <n v="0.30299999999999999"/>
    <n v="10.95"/>
    <s v="No"/>
    <n v="66.63"/>
    <n v="11.88"/>
    <n v="0.17829806393516437"/>
    <s v="Jul-2025"/>
    <s v="Q3-2025"/>
  </r>
  <r>
    <s v="TXN-103639"/>
    <x v="389"/>
    <x v="0"/>
    <s v="N-003"/>
    <x v="3"/>
    <s v="Ceramic Mug Set"/>
    <s v="Member"/>
    <n v="11"/>
    <n v="36.869999999999997"/>
    <n v="7.9000000000000001E-2"/>
    <n v="21.19"/>
    <s v="No"/>
    <n v="373.53"/>
    <n v="140.44"/>
    <n v="0.37598051026691298"/>
    <s v="Sep-2025"/>
    <s v="Q3-2025"/>
  </r>
  <r>
    <s v="TXN-103640"/>
    <x v="160"/>
    <x v="1"/>
    <s v="S-010"/>
    <x v="0"/>
    <s v="Sparkling Water 12pk"/>
    <s v="Member"/>
    <n v="4"/>
    <n v="4.09"/>
    <n v="0.28699999999999998"/>
    <n v="2.41"/>
    <s v="Yes"/>
    <n v="11.66"/>
    <n v="2.02"/>
    <n v="0.1732418524871355"/>
    <s v="Dec-2025"/>
    <s v="Q4-2025"/>
  </r>
  <r>
    <s v="TXN-103641"/>
    <x v="422"/>
    <x v="3"/>
    <s v="W-007"/>
    <x v="3"/>
    <s v="Ceramic Mug Set"/>
    <s v="Non-Member"/>
    <n v="5"/>
    <n v="41.51"/>
    <n v="0.126"/>
    <n v="17.850000000000001"/>
    <s v="No"/>
    <n v="181.4"/>
    <n v="92.15"/>
    <n v="0.50799338478500555"/>
    <s v="Dec-2024"/>
    <s v="Q4-2024"/>
  </r>
  <r>
    <s v="TXN-103642"/>
    <x v="393"/>
    <x v="0"/>
    <s v="N-003"/>
    <x v="4"/>
    <s v="Sunscreen SPF50"/>
    <s v="Non-Member"/>
    <n v="1"/>
    <n v="35.04"/>
    <n v="0.106"/>
    <n v="12.35"/>
    <s v="No"/>
    <n v="31.33"/>
    <n v="18.98"/>
    <n v="0.60580912863070546"/>
    <s v="Jun-2025"/>
    <s v="Q2-2025"/>
  </r>
  <r>
    <s v="TXN-103643"/>
    <x v="141"/>
    <x v="2"/>
    <s v="E-013"/>
    <x v="1"/>
    <s v="Winter Jacket"/>
    <s v="Non-Member"/>
    <n v="7"/>
    <n v="103.91"/>
    <n v="0.16700000000000001"/>
    <n v="55.15"/>
    <s v="No"/>
    <n v="605.9"/>
    <n v="219.85"/>
    <n v="0.36284865489354678"/>
    <s v="Nov-2025"/>
    <s v="Q4-2025"/>
  </r>
  <r>
    <s v="TXN-103644"/>
    <x v="404"/>
    <x v="1"/>
    <s v="S-002"/>
    <x v="4"/>
    <s v="Face Moisturizer"/>
    <s v="Member"/>
    <n v="1"/>
    <n v="9.89"/>
    <n v="0.307"/>
    <n v="3.48"/>
    <s v="No"/>
    <n v="6.85"/>
    <n v="3.37"/>
    <n v="0.49197080291970807"/>
    <s v="Jul-2024"/>
    <s v="Q3-2024"/>
  </r>
  <r>
    <s v="TXN-103645"/>
    <x v="504"/>
    <x v="1"/>
    <s v="S-011"/>
    <x v="0"/>
    <s v="Snack Box"/>
    <s v="Member"/>
    <n v="1"/>
    <n v="3.18"/>
    <n v="0.26400000000000001"/>
    <n v="2.04"/>
    <s v="Yes"/>
    <n v="2.34"/>
    <n v="0.3"/>
    <n v="0.12820512820512822"/>
    <s v="Oct-2025"/>
    <s v="Q4-2025"/>
  </r>
  <r>
    <s v="TXN-103646"/>
    <x v="249"/>
    <x v="1"/>
    <s v="S-010"/>
    <x v="3"/>
    <s v="Storage Bin"/>
    <s v="Non-Member"/>
    <n v="3"/>
    <n v="21.16"/>
    <n v="0.14099999999999999"/>
    <n v="9.18"/>
    <s v="No"/>
    <n v="54.53"/>
    <n v="26.99"/>
    <n v="0.49495690445626256"/>
    <s v="Nov-2024"/>
    <s v="Q4-2024"/>
  </r>
  <r>
    <s v="TXN-103647"/>
    <x v="474"/>
    <x v="2"/>
    <s v="E-003"/>
    <x v="0"/>
    <s v="Sparkling Water 12pk"/>
    <s v="Non-Member"/>
    <n v="4"/>
    <n v="8.1199999999999992"/>
    <n v="0.106"/>
    <n v="5.68"/>
    <s v="No"/>
    <n v="29.04"/>
    <n v="6.32"/>
    <n v="0.21763085399449036"/>
    <s v="Jan-2025"/>
    <s v="Q1-2025"/>
  </r>
  <r>
    <s v="TXN-103648"/>
    <x v="395"/>
    <x v="2"/>
    <s v="E-011"/>
    <x v="2"/>
    <s v="Bluetooth Speaker"/>
    <s v="Member"/>
    <n v="7"/>
    <n v="136.52000000000001"/>
    <n v="0.01"/>
    <n v="98.69"/>
    <s v="No"/>
    <n v="946.08"/>
    <n v="255.25"/>
    <n v="0.26979748012853033"/>
    <s v="Jun-2025"/>
    <s v="Q2-2025"/>
  </r>
  <r>
    <s v="TXN-103649"/>
    <x v="91"/>
    <x v="0"/>
    <s v="N-009"/>
    <x v="3"/>
    <s v="Bath Towel Set"/>
    <s v="Member"/>
    <n v="3"/>
    <n v="79.58"/>
    <n v="9.8000000000000004E-2"/>
    <n v="29.35"/>
    <s v="No"/>
    <n v="215.34"/>
    <n v="127.29"/>
    <n v="0.59111173028698805"/>
    <s v="Mar-2025"/>
    <s v="Q1-2025"/>
  </r>
  <r>
    <s v="TXN-103650"/>
    <x v="358"/>
    <x v="1"/>
    <s v="S-007"/>
    <x v="4"/>
    <s v="Sunscreen SPF50"/>
    <s v="Non-Member"/>
    <n v="3"/>
    <n v="36.33"/>
    <n v="0.13300000000000001"/>
    <n v="15.84"/>
    <s v="No"/>
    <n v="94.49"/>
    <n v="46.97"/>
    <n v="0.49708963911525028"/>
    <s v="Jun-2025"/>
    <s v="Q2-2025"/>
  </r>
  <r>
    <s v="TXN-103651"/>
    <x v="430"/>
    <x v="0"/>
    <s v="N-002"/>
    <x v="0"/>
    <s v="Granola Pack"/>
    <s v="Member"/>
    <n v="2"/>
    <n v="22.34"/>
    <n v="8.5000000000000006E-2"/>
    <n v="14.91"/>
    <s v="No"/>
    <n v="40.880000000000003"/>
    <n v="11.06"/>
    <n v="0.27054794520547942"/>
    <s v="Jul-2025"/>
    <s v="Q3-2025"/>
  </r>
  <r>
    <s v="TXN-103652"/>
    <x v="129"/>
    <x v="3"/>
    <s v="W-003"/>
    <x v="3"/>
    <s v="Ceramic Mug Set"/>
    <s v="Member"/>
    <n v="4"/>
    <n v="44.01"/>
    <n v="3.3000000000000002E-2"/>
    <n v="18.28"/>
    <s v="No"/>
    <n v="170.23"/>
    <n v="97.11"/>
    <n v="0.57046349057157963"/>
    <s v="Jun-2025"/>
    <s v="Q2-2025"/>
  </r>
  <r>
    <s v="TXN-103653"/>
    <x v="477"/>
    <x v="0"/>
    <s v="N-010"/>
    <x v="0"/>
    <s v="Snack Box"/>
    <s v="Non-Member"/>
    <n v="2"/>
    <n v="12.85"/>
    <n v="0.11700000000000001"/>
    <n v="7.83"/>
    <s v="No"/>
    <n v="22.69"/>
    <n v="7.03"/>
    <n v="0.30982811811370647"/>
    <s v="Jun-2024"/>
    <s v="Q2-2024"/>
  </r>
  <r>
    <s v="TXN-103654"/>
    <x v="359"/>
    <x v="2"/>
    <s v="E-003"/>
    <x v="2"/>
    <s v="Power Bank"/>
    <s v="Unknown"/>
    <n v="10"/>
    <n v="221.38"/>
    <n v="5.8000000000000003E-2"/>
    <n v="176.02"/>
    <s v="No"/>
    <n v="2085.4"/>
    <n v="325.2"/>
    <n v="0.15594130622422556"/>
    <s v="Nov-2025"/>
    <s v="Q4-2025"/>
  </r>
  <r>
    <s v="TXN-103655"/>
    <x v="457"/>
    <x v="2"/>
    <s v="E-010"/>
    <x v="3"/>
    <s v="LED Desk Lamp"/>
    <s v="Member"/>
    <n v="1"/>
    <n v="55.25"/>
    <n v="4.2999999999999997E-2"/>
    <n v="20.22"/>
    <s v="No"/>
    <n v="52.87"/>
    <n v="32.65"/>
    <n v="0.61755248723283529"/>
    <s v="Oct-2025"/>
    <s v="Q4-2025"/>
  </r>
  <r>
    <s v="TXN-103656"/>
    <x v="652"/>
    <x v="3"/>
    <s v="W-008"/>
    <x v="3"/>
    <s v="Bath Towel Set"/>
    <s v="Member"/>
    <n v="9"/>
    <n v="35.82"/>
    <n v="0.13300000000000001"/>
    <n v="15.78"/>
    <s v="No"/>
    <n v="279.5"/>
    <n v="137.47999999999999"/>
    <n v="0.49187835420393555"/>
    <s v="Jun-2024"/>
    <s v="Q2-2024"/>
  </r>
  <r>
    <s v="TXN-103657"/>
    <x v="327"/>
    <x v="2"/>
    <s v="E-001"/>
    <x v="3"/>
    <s v="Ceramic Mug Set"/>
    <s v="Non-Member"/>
    <n v="2"/>
    <n v="82.97"/>
    <n v="0.13700000000000001"/>
    <n v="33.64"/>
    <s v="No"/>
    <n v="143.21"/>
    <n v="75.930000000000007"/>
    <n v="0.53020040499965093"/>
    <s v="Sep-2025"/>
    <s v="Q3-2025"/>
  </r>
  <r>
    <s v="TXN-103658"/>
    <x v="577"/>
    <x v="0"/>
    <s v="N-006"/>
    <x v="2"/>
    <s v="Bluetooth Speaker"/>
    <s v="Member"/>
    <n v="1"/>
    <n v="277.58"/>
    <n v="3.5999999999999997E-2"/>
    <n v="219.62"/>
    <s v="No"/>
    <n v="267.58999999999997"/>
    <n v="47.97"/>
    <n v="0.179266788743974"/>
    <s v="Aug-2025"/>
    <s v="Q3-2025"/>
  </r>
  <r>
    <s v="TXN-103659"/>
    <x v="452"/>
    <x v="3"/>
    <s v="W-002"/>
    <x v="4"/>
    <s v="Sunscreen SPF50"/>
    <s v="Member"/>
    <n v="6"/>
    <n v="25.14"/>
    <n v="1.6E-2"/>
    <n v="9.6199999999999992"/>
    <s v="No"/>
    <n v="148.43"/>
    <n v="90.71"/>
    <n v="0.61112982550697292"/>
    <s v="Sep-2025"/>
    <s v="Q3-2025"/>
  </r>
  <r>
    <s v="TXN-103660"/>
    <x v="632"/>
    <x v="0"/>
    <s v="N-014"/>
    <x v="2"/>
    <s v="Smart Watch"/>
    <s v="Member"/>
    <n v="6"/>
    <n v="263.54000000000002"/>
    <n v="8.5999999999999993E-2"/>
    <n v="185.17"/>
    <s v="No"/>
    <n v="1445.25"/>
    <n v="334.23"/>
    <n v="0.23126102750389207"/>
    <s v="May-2024"/>
    <s v="Q2-2024"/>
  </r>
  <r>
    <s v="TXN-103661"/>
    <x v="463"/>
    <x v="3"/>
    <s v="W-002"/>
    <x v="0"/>
    <s v="Olive Oil 500ml"/>
    <s v="Non-Member"/>
    <n v="8"/>
    <n v="14.56"/>
    <n v="0.14699999999999999"/>
    <n v="8.09"/>
    <s v="No"/>
    <n v="99.36"/>
    <n v="34.64"/>
    <n v="0.34863123993558776"/>
    <s v="Aug-2025"/>
    <s v="Q3-2025"/>
  </r>
  <r>
    <s v="TXN-103662"/>
    <x v="211"/>
    <x v="2"/>
    <s v="E-013"/>
    <x v="2"/>
    <s v="Power Bank"/>
    <s v="Non-Member"/>
    <n v="2"/>
    <n v="75.5"/>
    <n v="9.7000000000000003E-2"/>
    <n v="52.13"/>
    <s v="No"/>
    <n v="136.35"/>
    <n v="32.090000000000003"/>
    <n v="0.23535020168683538"/>
    <s v="Apr-2025"/>
    <s v="Q2-2025"/>
  </r>
  <r>
    <s v="TXN-103663"/>
    <x v="492"/>
    <x v="1"/>
    <s v="S-009"/>
    <x v="4"/>
    <s v="Perfume 50ml"/>
    <s v="Non-Member"/>
    <n v="6"/>
    <n v="51.43"/>
    <n v="0.23799999999999999"/>
    <n v="19.22"/>
    <s v="Yes"/>
    <n v="235.14"/>
    <n v="119.82"/>
    <n v="0.5095687675427405"/>
    <s v="Jun-2024"/>
    <s v="Q2-2024"/>
  </r>
  <r>
    <s v="TXN-103664"/>
    <x v="525"/>
    <x v="0"/>
    <s v="N-011"/>
    <x v="2"/>
    <s v="Bluetooth Speaker"/>
    <s v="Member"/>
    <n v="4"/>
    <n v="237.83"/>
    <n v="8.4000000000000005E-2"/>
    <n v="175.62"/>
    <s v="No"/>
    <n v="871.41"/>
    <n v="168.93"/>
    <n v="0.19385822976555239"/>
    <s v="Apr-2025"/>
    <s v="Q2-2025"/>
  </r>
  <r>
    <s v="TXN-103665"/>
    <x v="405"/>
    <x v="0"/>
    <s v="N-012"/>
    <x v="4"/>
    <s v="Lipstick"/>
    <s v="Member"/>
    <n v="1"/>
    <n v="40.950000000000003"/>
    <n v="0.152"/>
    <n v="12.68"/>
    <s v="No"/>
    <n v="34.729999999999997"/>
    <n v="22.05"/>
    <n v="0.63489778289663124"/>
    <s v="Aug-2025"/>
    <s v="Q3-2025"/>
  </r>
  <r>
    <s v="TXN-103666"/>
    <x v="233"/>
    <x v="0"/>
    <s v="N-008"/>
    <x v="2"/>
    <s v="Power Bank"/>
    <s v="Non-Member"/>
    <n v="5"/>
    <n v="31.31"/>
    <n v="0"/>
    <n v="23.46"/>
    <s v="No"/>
    <n v="156.55000000000001"/>
    <n v="39.25"/>
    <n v="0.25071862024912167"/>
    <s v="Dec-2025"/>
    <s v="Q4-2025"/>
  </r>
  <r>
    <s v="TXN-103667"/>
    <x v="444"/>
    <x v="1"/>
    <s v="S-003"/>
    <x v="2"/>
    <s v="Wireless Earbuds"/>
    <s v="Member"/>
    <n v="8"/>
    <n v="167.83"/>
    <n v="0.39700000000000002"/>
    <n v="93.53"/>
    <s v="No"/>
    <n v="809.61"/>
    <n v="61.37"/>
    <n v="7.5801929323995501E-2"/>
    <s v="Jul-2024"/>
    <s v="Q3-2024"/>
  </r>
  <r>
    <s v="TXN-103668"/>
    <x v="2"/>
    <x v="0"/>
    <s v="N-007"/>
    <x v="2"/>
    <s v="Bluetooth Speaker"/>
    <s v="Member"/>
    <n v="12"/>
    <n v="286.86"/>
    <n v="0.126"/>
    <n v="213.95"/>
    <s v="No"/>
    <n v="3008.59"/>
    <n v="441.19"/>
    <n v="0.14664344427123668"/>
    <s v="Dec-2025"/>
    <s v="Q4-2025"/>
  </r>
  <r>
    <s v="TXN-103669"/>
    <x v="118"/>
    <x v="1"/>
    <s v="S-013"/>
    <x v="2"/>
    <s v="Wireless Earbuds"/>
    <s v="Member"/>
    <n v="5"/>
    <n v="273.79000000000002"/>
    <n v="0.25900000000000001"/>
    <n v="204.71"/>
    <s v="No"/>
    <n v="1014.39"/>
    <n v="-9.16"/>
    <n v="-9.0300574729640475E-3"/>
    <s v="Sep-2025"/>
    <s v="Q3-2025"/>
  </r>
  <r>
    <s v="TXN-103670"/>
    <x v="305"/>
    <x v="2"/>
    <s v="E-012"/>
    <x v="0"/>
    <s v="Granola Pack"/>
    <s v="Non-Member"/>
    <n v="3"/>
    <n v="11"/>
    <n v="7.2999999999999995E-2"/>
    <n v="6.82"/>
    <s v="No"/>
    <n v="30.59"/>
    <n v="10.130000000000001"/>
    <n v="0.33115397188623735"/>
    <s v="Feb-2025"/>
    <s v="Q1-2025"/>
  </r>
  <r>
    <s v="TXN-103671"/>
    <x v="47"/>
    <x v="2"/>
    <s v="E-001"/>
    <x v="0"/>
    <s v="Olive Oil 500ml"/>
    <s v="Member"/>
    <n v="6"/>
    <n v="13.89"/>
    <n v="0.14000000000000001"/>
    <n v="9.27"/>
    <s v="No"/>
    <n v="71.67"/>
    <n v="16.05"/>
    <n v="0.2239430724152365"/>
    <s v="Oct-2024"/>
    <s v="Q4-2024"/>
  </r>
  <r>
    <s v="TXN-103672"/>
    <x v="564"/>
    <x v="2"/>
    <s v="E-005"/>
    <x v="1"/>
    <s v="Casual Dress"/>
    <s v="Non-Member"/>
    <n v="2"/>
    <n v="53.59"/>
    <n v="0.129"/>
    <n v="24.72"/>
    <s v="No"/>
    <n v="93.35"/>
    <n v="43.91"/>
    <n v="0.47038028923406533"/>
    <s v="Sep-2025"/>
    <s v="Q3-2025"/>
  </r>
  <r>
    <s v="TXN-103673"/>
    <x v="102"/>
    <x v="3"/>
    <s v="W-005"/>
    <x v="2"/>
    <s v="Laptop Stand"/>
    <s v="Member"/>
    <n v="3"/>
    <n v="174.26"/>
    <n v="9.6000000000000002E-2"/>
    <n v="126.15"/>
    <s v="No"/>
    <n v="472.59"/>
    <n v="94.14"/>
    <n v="0.19920015235193297"/>
    <s v="Mar-2025"/>
    <s v="Q1-2025"/>
  </r>
  <r>
    <s v="TXN-103674"/>
    <x v="556"/>
    <x v="2"/>
    <s v="E-005"/>
    <x v="4"/>
    <s v="Shampoo 300ml"/>
    <s v="Non-Member"/>
    <n v="1"/>
    <n v="45.68"/>
    <n v="0.115"/>
    <n v="15.63"/>
    <s v="No"/>
    <n v="40.43"/>
    <n v="24.8"/>
    <n v="0.61340588671778384"/>
    <s v="Nov-2025"/>
    <s v="Q4-2025"/>
  </r>
  <r>
    <s v="TXN-103675"/>
    <x v="51"/>
    <x v="3"/>
    <s v="W-006"/>
    <x v="4"/>
    <s v="Perfume 50ml"/>
    <s v="Member"/>
    <n v="3"/>
    <n v="46.87"/>
    <n v="3.5999999999999997E-2"/>
    <n v="15.94"/>
    <s v="No"/>
    <n v="135.55000000000001"/>
    <n v="87.73"/>
    <n v="0.64721504979712285"/>
    <s v="Dec-2025"/>
    <s v="Q4-2025"/>
  </r>
  <r>
    <s v="TXN-103676"/>
    <x v="549"/>
    <x v="2"/>
    <s v="E-009"/>
    <x v="0"/>
    <s v="Snack Box"/>
    <s v="Non-Member"/>
    <n v="1"/>
    <n v="17.55"/>
    <n v="0"/>
    <n v="12.09"/>
    <s v="No"/>
    <n v="17.55"/>
    <n v="5.46"/>
    <n v="0.31111111111111112"/>
    <s v="Aug-2025"/>
    <s v="Q3-2025"/>
  </r>
  <r>
    <s v="TXN-103677"/>
    <x v="616"/>
    <x v="3"/>
    <s v="W-011"/>
    <x v="2"/>
    <s v="Laptop Stand"/>
    <s v="Non-Member"/>
    <n v="4"/>
    <n v="253.83"/>
    <n v="0.13700000000000001"/>
    <n v="173.21"/>
    <s v="No"/>
    <n v="876.22"/>
    <n v="183.38"/>
    <n v="0.20928533929834972"/>
    <s v="Aug-2024"/>
    <s v="Q3-2024"/>
  </r>
  <r>
    <s v="TXN-103678"/>
    <x v="490"/>
    <x v="2"/>
    <s v="E-009"/>
    <x v="1"/>
    <s v="Women's Jeans"/>
    <s v="Member"/>
    <n v="2"/>
    <n v="84.61"/>
    <n v="6.4000000000000001E-2"/>
    <n v="39.69"/>
    <s v="No"/>
    <n v="158.38999999999999"/>
    <n v="79.010000000000005"/>
    <n v="0.49883199696950575"/>
    <s v="Dec-2025"/>
    <s v="Q4-2025"/>
  </r>
  <r>
    <s v="TXN-103679"/>
    <x v="162"/>
    <x v="3"/>
    <s v="W-001"/>
    <x v="4"/>
    <s v="Perfume 50ml"/>
    <s v="Non-Member"/>
    <n v="5"/>
    <n v="23.12"/>
    <n v="0.08"/>
    <n v="7.49"/>
    <s v="No"/>
    <n v="106.35"/>
    <n v="68.900000000000006"/>
    <n v="0.64786083685942653"/>
    <s v="Aug-2025"/>
    <s v="Q3-2025"/>
  </r>
  <r>
    <s v="TXN-103680"/>
    <x v="189"/>
    <x v="3"/>
    <s v="W-013"/>
    <x v="4"/>
    <s v="Perfume 50ml"/>
    <s v="Member"/>
    <n v="5"/>
    <n v="19.36"/>
    <n v="0.11799999999999999"/>
    <n v="8.2200000000000006"/>
    <s v="No"/>
    <n v="85.38"/>
    <n v="44.28"/>
    <n v="0.51862262825017569"/>
    <s v="Jun-2024"/>
    <s v="Q2-2024"/>
  </r>
  <r>
    <s v="TXN-103681"/>
    <x v="544"/>
    <x v="1"/>
    <s v="S-014"/>
    <x v="4"/>
    <s v="Sunscreen SPF50"/>
    <s v="Non-Member"/>
    <n v="5"/>
    <n v="59.83"/>
    <n v="0.17399999999999999"/>
    <n v="12.77"/>
    <s v="No"/>
    <n v="247.1"/>
    <n v="183.25"/>
    <n v="0.74160259004451645"/>
    <s v="Mar-2025"/>
    <s v="Q1-2025"/>
  </r>
  <r>
    <s v="TXN-103682"/>
    <x v="54"/>
    <x v="0"/>
    <s v="N-006"/>
    <x v="2"/>
    <s v="Smart Watch"/>
    <s v="Non-Member"/>
    <n v="1"/>
    <n v="112.76"/>
    <n v="8.1000000000000003E-2"/>
    <n v="74.3"/>
    <s v="No"/>
    <n v="103.63"/>
    <n v="29.33"/>
    <n v="0.28302615072855353"/>
    <s v="May-2025"/>
    <s v="Q2-2025"/>
  </r>
  <r>
    <s v="TXN-103683"/>
    <x v="417"/>
    <x v="0"/>
    <s v="N-010"/>
    <x v="2"/>
    <s v="Smart Watch"/>
    <s v="Non-Member"/>
    <n v="4"/>
    <n v="135.25"/>
    <n v="2.8000000000000001E-2"/>
    <n v="91.26"/>
    <s v="No"/>
    <n v="525.85"/>
    <n v="160.81"/>
    <n v="0.30580964153275647"/>
    <s v="Jul-2025"/>
    <s v="Q3-2025"/>
  </r>
  <r>
    <s v="TXN-103684"/>
    <x v="379"/>
    <x v="0"/>
    <s v="N-008"/>
    <x v="2"/>
    <s v="Wireless Earbuds"/>
    <s v="Non-Member"/>
    <n v="3"/>
    <n v="233.49"/>
    <n v="6.6000000000000003E-2"/>
    <n v="178.33"/>
    <s v="No"/>
    <n v="654.24"/>
    <n v="119.25"/>
    <n v="0.1822725605282465"/>
    <s v="Nov-2024"/>
    <s v="Q4-2024"/>
  </r>
  <r>
    <s v="TXN-103685"/>
    <x v="211"/>
    <x v="3"/>
    <s v="W-008"/>
    <x v="2"/>
    <s v="Laptop Stand"/>
    <s v="Non-Member"/>
    <n v="1"/>
    <n v="274.42"/>
    <n v="5.5E-2"/>
    <n v="213.14"/>
    <s v="No"/>
    <n v="259.33"/>
    <n v="46.19"/>
    <n v="0.17811282921374311"/>
    <s v="Apr-2025"/>
    <s v="Q2-2025"/>
  </r>
  <r>
    <s v="TXN-103686"/>
    <x v="252"/>
    <x v="2"/>
    <s v="E-011"/>
    <x v="0"/>
    <s v="Olive Oil 500ml"/>
    <s v="Member"/>
    <n v="7"/>
    <n v="17.670000000000002"/>
    <n v="0"/>
    <n v="12.29"/>
    <s v="Yes"/>
    <n v="123.69"/>
    <n v="37.659999999999997"/>
    <n v="0.30447085455574419"/>
    <s v="Mar-2025"/>
    <s v="Q1-2025"/>
  </r>
  <r>
    <s v="TXN-103687"/>
    <x v="417"/>
    <x v="0"/>
    <s v="N-002"/>
    <x v="1"/>
    <s v="Winter Jacket"/>
    <s v="Member"/>
    <n v="3"/>
    <n v="73.7"/>
    <n v="3.5000000000000003E-2"/>
    <n v="33.36"/>
    <s v="No"/>
    <n v="213.36"/>
    <n v="113.28"/>
    <n v="0.53093363329583798"/>
    <s v="Jul-2025"/>
    <s v="Q3-2025"/>
  </r>
  <r>
    <s v="TXN-103688"/>
    <x v="66"/>
    <x v="1"/>
    <s v="S-012"/>
    <x v="0"/>
    <s v="Organic Coffee 12oz"/>
    <s v="Non-Member"/>
    <n v="1"/>
    <n v="9.6"/>
    <n v="0.28199999999999997"/>
    <n v="5.77"/>
    <s v="No"/>
    <n v="6.89"/>
    <n v="1.1200000000000001"/>
    <n v="0.16255442670537013"/>
    <s v="Oct-2024"/>
    <s v="Q4-2024"/>
  </r>
  <r>
    <s v="TXN-103689"/>
    <x v="605"/>
    <x v="0"/>
    <s v="N-005"/>
    <x v="2"/>
    <s v="Wireless Earbuds"/>
    <s v="Member"/>
    <n v="5"/>
    <n v="268.3"/>
    <n v="2.4E-2"/>
    <n v="180"/>
    <s v="No"/>
    <n v="1309.3"/>
    <n v="409.3"/>
    <n v="0.31260979149163676"/>
    <s v="Apr-2025"/>
    <s v="Q2-2025"/>
  </r>
  <r>
    <s v="TXN-103690"/>
    <x v="219"/>
    <x v="2"/>
    <s v="E-013"/>
    <x v="0"/>
    <s v="Snack Box"/>
    <s v="Non-Member"/>
    <n v="5"/>
    <n v="21.14"/>
    <n v="0.13800000000000001"/>
    <n v="14.01"/>
    <s v="No"/>
    <n v="91.11"/>
    <n v="21.06"/>
    <n v="0.23114916035561409"/>
    <s v="Mar-2025"/>
    <s v="Q1-2025"/>
  </r>
  <r>
    <s v="TXN-103691"/>
    <x v="533"/>
    <x v="2"/>
    <s v="E-004"/>
    <x v="2"/>
    <s v="Bluetooth Speaker"/>
    <s v="Member"/>
    <n v="1"/>
    <n v="55.71"/>
    <n v="0.08"/>
    <n v="38.21"/>
    <s v="Unknown"/>
    <n v="51.25"/>
    <n v="13.04"/>
    <n v="0.25443902439024391"/>
    <s v="Sep-2024"/>
    <s v="Q3-2024"/>
  </r>
  <r>
    <s v="TXN-103692"/>
    <x v="82"/>
    <x v="0"/>
    <s v="N-005"/>
    <x v="4"/>
    <s v="Shampoo 300ml"/>
    <s v="Member"/>
    <n v="7"/>
    <n v="28.86"/>
    <n v="0.104"/>
    <n v="9.4600000000000009"/>
    <s v="No"/>
    <n v="181.01"/>
    <n v="114.79"/>
    <n v="0.63416385835036748"/>
    <s v="Aug-2025"/>
    <s v="Q3-2025"/>
  </r>
  <r>
    <s v="TXN-103693"/>
    <x v="40"/>
    <x v="2"/>
    <s v="E-003"/>
    <x v="3"/>
    <s v="Bath Towel Set"/>
    <s v="Member"/>
    <n v="5"/>
    <n v="82.49"/>
    <n v="0.14599999999999999"/>
    <n v="38.85"/>
    <s v="No"/>
    <n v="352.23"/>
    <n v="157.97999999999999"/>
    <n v="0.44851375521676173"/>
    <s v="May-2025"/>
    <s v="Q2-2025"/>
  </r>
  <r>
    <s v="TXN-103694"/>
    <x v="116"/>
    <x v="0"/>
    <s v="N-009"/>
    <x v="1"/>
    <s v="Women's Jeans"/>
    <s v="Non-Member"/>
    <n v="14"/>
    <n v="70.5"/>
    <n v="8.8999999999999996E-2"/>
    <n v="34.06"/>
    <s v="No"/>
    <n v="899.16"/>
    <n v="422.32"/>
    <n v="0.46968281507184484"/>
    <s v="Jul-2025"/>
    <s v="Q3-2025"/>
  </r>
  <r>
    <s v="TXN-103695"/>
    <x v="270"/>
    <x v="2"/>
    <s v="E-005"/>
    <x v="1"/>
    <s v="Men's T-Shirt"/>
    <s v="Non-Member"/>
    <n v="1"/>
    <n v="94.44"/>
    <n v="1.7000000000000001E-2"/>
    <n v="51.61"/>
    <s v="No"/>
    <n v="92.83"/>
    <n v="41.22"/>
    <n v="0.44403748788107295"/>
    <s v="Dec-2024"/>
    <s v="Q4-2024"/>
  </r>
  <r>
    <s v="TXN-103696"/>
    <x v="385"/>
    <x v="0"/>
    <s v="N-010"/>
    <x v="2"/>
    <s v="Bluetooth Speaker"/>
    <s v="Non-Member"/>
    <n v="1"/>
    <n v="46.56"/>
    <n v="5.8000000000000003E-2"/>
    <n v="34.909999999999997"/>
    <s v="No"/>
    <n v="43.86"/>
    <n v="8.9499999999999993"/>
    <n v="0.20405836753305973"/>
    <s v="Jul-2025"/>
    <s v="Q3-2025"/>
  </r>
  <r>
    <s v="TXN-103697"/>
    <x v="43"/>
    <x v="2"/>
    <s v="E-014"/>
    <x v="1"/>
    <s v="Women's Jeans"/>
    <s v="Non-Member"/>
    <n v="4"/>
    <n v="87.31"/>
    <n v="0.06"/>
    <n v="44.07"/>
    <s v="No"/>
    <n v="328.29"/>
    <n v="152.01"/>
    <n v="0.46303573060403908"/>
    <s v="Feb-2025"/>
    <s v="Q1-2025"/>
  </r>
  <r>
    <s v="TXN-103698"/>
    <x v="542"/>
    <x v="3"/>
    <s v="W-003"/>
    <x v="3"/>
    <s v="Storage Bin"/>
    <s v="Member"/>
    <n v="18"/>
    <n v="43.26"/>
    <n v="0.155"/>
    <n v="16.440000000000001"/>
    <s v="No"/>
    <n v="657.98"/>
    <n v="362.06"/>
    <n v="0.55025988631873313"/>
    <s v="Nov-2024"/>
    <s v="Q4-2024"/>
  </r>
  <r>
    <s v="TXN-103699"/>
    <x v="77"/>
    <x v="3"/>
    <s v="W-002"/>
    <x v="4"/>
    <s v="Shampoo 300ml"/>
    <s v="Non-Member"/>
    <n v="1"/>
    <n v="51.98"/>
    <n v="7.1999999999999995E-2"/>
    <n v="20.8"/>
    <s v="No"/>
    <n v="48.24"/>
    <n v="27.44"/>
    <n v="0.56882255389718073"/>
    <s v="Sep-2025"/>
    <s v="Q3-2025"/>
  </r>
  <r>
    <s v="TXN-103700"/>
    <x v="264"/>
    <x v="2"/>
    <s v="E-007"/>
    <x v="0"/>
    <s v="Snack Box"/>
    <s v="Non-Member"/>
    <n v="1"/>
    <n v="8.66"/>
    <n v="8.5999999999999993E-2"/>
    <n v="4.8899999999999997"/>
    <s v="No"/>
    <n v="7.92"/>
    <n v="3.03"/>
    <n v="0.38257575757575757"/>
    <s v="Nov-2024"/>
    <s v="Q4-2024"/>
  </r>
  <r>
    <s v="TXN-103701"/>
    <x v="113"/>
    <x v="0"/>
    <s v="N-009"/>
    <x v="1"/>
    <s v="Men's T-Shirt"/>
    <s v="Member"/>
    <n v="7"/>
    <n v="68.67"/>
    <n v="8.6999999999999994E-2"/>
    <n v="35.54"/>
    <s v="No"/>
    <n v="438.87"/>
    <n v="190.09"/>
    <n v="0.4331350969535398"/>
    <s v="May-2025"/>
    <s v="Q2-2025"/>
  </r>
  <r>
    <s v="TXN-103702"/>
    <x v="198"/>
    <x v="1"/>
    <s v="Unknown"/>
    <x v="3"/>
    <s v="Throw Pillow"/>
    <s v="Member"/>
    <n v="5"/>
    <n v="28.72"/>
    <n v="0.28699999999999998"/>
    <n v="12.65"/>
    <s v="No"/>
    <n v="102.39"/>
    <n v="39.14"/>
    <n v="0.38226389295829671"/>
    <s v="Nov-2024"/>
    <s v="Q4-2024"/>
  </r>
  <r>
    <s v="TXN-103703"/>
    <x v="375"/>
    <x v="0"/>
    <s v="N-013"/>
    <x v="4"/>
    <s v="Perfume 50ml"/>
    <s v="Member"/>
    <n v="1"/>
    <n v="57.39"/>
    <n v="7.1999999999999995E-2"/>
    <n v="20.97"/>
    <s v="No"/>
    <n v="53.26"/>
    <n v="32.29"/>
    <n v="0.60627112279384154"/>
    <s v="Nov-2024"/>
    <s v="Q4-2024"/>
  </r>
  <r>
    <s v="TXN-103704"/>
    <x v="385"/>
    <x v="0"/>
    <s v="N-005"/>
    <x v="1"/>
    <s v="Winter Jacket"/>
    <s v="Member"/>
    <n v="3"/>
    <n v="90.72"/>
    <n v="0.125"/>
    <n v="47.47"/>
    <s v="No"/>
    <n v="238.14"/>
    <n v="95.73"/>
    <n v="0.40199042579994965"/>
    <s v="Jul-2025"/>
    <s v="Q3-2025"/>
  </r>
  <r>
    <s v="TXN-103705"/>
    <x v="195"/>
    <x v="1"/>
    <s v="S-015"/>
    <x v="0"/>
    <s v="Granola Pack"/>
    <s v="Member"/>
    <n v="8"/>
    <n v="12.7"/>
    <n v="0.13400000000000001"/>
    <n v="8.27"/>
    <s v="No"/>
    <n v="87.99"/>
    <n v="21.83"/>
    <n v="0.24809637458802136"/>
    <s v="Jun-2025"/>
    <s v="Q2-2025"/>
  </r>
  <r>
    <s v="TXN-103706"/>
    <x v="363"/>
    <x v="1"/>
    <s v="S-013"/>
    <x v="2"/>
    <s v="Wireless Earbuds"/>
    <s v="Non-Member"/>
    <n v="7"/>
    <n v="252.64"/>
    <n v="0.25900000000000001"/>
    <n v="184.34"/>
    <s v="No"/>
    <n v="1310.44"/>
    <n v="20.059999999999999"/>
    <n v="1.5307835536155794E-2"/>
    <s v="Apr-2025"/>
    <s v="Q2-2025"/>
  </r>
  <r>
    <s v="TXN-103707"/>
    <x v="545"/>
    <x v="0"/>
    <s v="N-005"/>
    <x v="3"/>
    <s v="Throw Pillow"/>
    <s v="Member"/>
    <n v="5"/>
    <n v="62.02"/>
    <n v="8.1000000000000003E-2"/>
    <n v="22.24"/>
    <s v="No"/>
    <n v="284.98"/>
    <n v="173.78"/>
    <n v="0.60979717874938588"/>
    <s v="Dec-2025"/>
    <s v="Q4-2025"/>
  </r>
  <r>
    <s v="TXN-103708"/>
    <x v="268"/>
    <x v="1"/>
    <s v="S-007"/>
    <x v="1"/>
    <s v="Men's T-Shirt"/>
    <s v="Member"/>
    <n v="1"/>
    <n v="105.2"/>
    <n v="0.25800000000000001"/>
    <n v="44.36"/>
    <s v="No"/>
    <n v="78.06"/>
    <n v="33.700000000000003"/>
    <n v="0.43171919036638484"/>
    <s v="May-2024"/>
    <s v="Q2-2024"/>
  </r>
  <r>
    <s v="TXN-103709"/>
    <x v="3"/>
    <x v="1"/>
    <s v="S-002"/>
    <x v="2"/>
    <s v="Wireless Earbuds"/>
    <s v="Member"/>
    <n v="1"/>
    <n v="154.63"/>
    <n v="0.11700000000000001"/>
    <n v="118.3"/>
    <s v="No"/>
    <n v="136.54"/>
    <n v="18.239999999999998"/>
    <n v="0.13358722718617255"/>
    <s v="Sep-2025"/>
    <s v="Q3-2025"/>
  </r>
  <r>
    <s v="TXN-103710"/>
    <x v="457"/>
    <x v="3"/>
    <s v="W-003"/>
    <x v="3"/>
    <s v="Throw Pillow"/>
    <s v="Non-Member"/>
    <n v="1"/>
    <n v="18.82"/>
    <n v="5.0999999999999997E-2"/>
    <n v="7.52"/>
    <s v="No"/>
    <n v="17.86"/>
    <n v="10.34"/>
    <n v="0.57894736842105265"/>
    <s v="Oct-2025"/>
    <s v="Q4-2025"/>
  </r>
  <r>
    <s v="TXN-103711"/>
    <x v="334"/>
    <x v="2"/>
    <s v="E-011"/>
    <x v="1"/>
    <s v="Men's T-Shirt"/>
    <s v="Non-Member"/>
    <n v="3"/>
    <n v="69.739999999999995"/>
    <n v="6.0999999999999999E-2"/>
    <n v="35.29"/>
    <s v="No"/>
    <n v="196.46"/>
    <n v="90.59"/>
    <n v="0.46111167667718622"/>
    <s v="Jul-2024"/>
    <s v="Q3-2024"/>
  </r>
  <r>
    <s v="TXN-103712"/>
    <x v="74"/>
    <x v="1"/>
    <s v="S-007"/>
    <x v="4"/>
    <s v="Lipstick"/>
    <s v="Non-Member"/>
    <n v="2"/>
    <n v="19.7"/>
    <n v="0.21"/>
    <n v="8.26"/>
    <s v="No"/>
    <n v="31.13"/>
    <n v="14.61"/>
    <n v="0.4693221972373916"/>
    <s v="Aug-2024"/>
    <s v="Q3-2024"/>
  </r>
  <r>
    <s v="TXN-103713"/>
    <x v="260"/>
    <x v="1"/>
    <s v="S-011"/>
    <x v="4"/>
    <s v="Sunscreen SPF50"/>
    <s v="Member"/>
    <n v="6"/>
    <n v="33.15"/>
    <n v="0.11700000000000001"/>
    <n v="13.32"/>
    <s v="No"/>
    <n v="175.63"/>
    <n v="95.71"/>
    <n v="0.54495245686955529"/>
    <s v="Oct-2024"/>
    <s v="Q4-2024"/>
  </r>
  <r>
    <s v="TXN-103714"/>
    <x v="278"/>
    <x v="0"/>
    <s v="N-007"/>
    <x v="2"/>
    <s v="Power Bank"/>
    <s v="Member"/>
    <n v="12"/>
    <n v="56.54"/>
    <n v="8.6999999999999994E-2"/>
    <n v="42.46"/>
    <s v="No"/>
    <n v="619.45000000000005"/>
    <n v="109.93"/>
    <n v="0.17746387924771975"/>
    <s v="Jan-2025"/>
    <s v="Q1-2025"/>
  </r>
  <r>
    <s v="TXN-103715"/>
    <x v="487"/>
    <x v="1"/>
    <s v="S-007"/>
    <x v="4"/>
    <s v="Lipstick"/>
    <s v="Member"/>
    <n v="2"/>
    <n v="50.06"/>
    <n v="0.308"/>
    <n v="21.85"/>
    <s v="No"/>
    <n v="69.28"/>
    <n v="25.58"/>
    <n v="0.36922632794457272"/>
    <s v="Sep-2024"/>
    <s v="Q3-2024"/>
  </r>
  <r>
    <s v="TXN-103716"/>
    <x v="128"/>
    <x v="1"/>
    <s v="S-009"/>
    <x v="2"/>
    <s v="Laptop Stand"/>
    <s v="Non-Member"/>
    <n v="3"/>
    <n v="63.85"/>
    <n v="0.19800000000000001"/>
    <n v="47.39"/>
    <s v="No"/>
    <n v="153.62"/>
    <n v="11.45"/>
    <n v="7.4534565811743253E-2"/>
    <s v="Aug-2025"/>
    <s v="Q3-2025"/>
  </r>
  <r>
    <s v="TXN-103717"/>
    <x v="353"/>
    <x v="3"/>
    <s v="W-004"/>
    <x v="0"/>
    <s v="Snack Box"/>
    <s v="Non-Member"/>
    <n v="7"/>
    <n v="16.059999999999999"/>
    <n v="0.13"/>
    <n v="9.43"/>
    <s v="No"/>
    <n v="97.81"/>
    <n v="31.8"/>
    <n v="0.32512013086596464"/>
    <s v="Dec-2025"/>
    <s v="Q4-2025"/>
  </r>
  <r>
    <s v="TXN-103718"/>
    <x v="321"/>
    <x v="0"/>
    <s v="N-013"/>
    <x v="1"/>
    <s v="Women's Jeans"/>
    <s v="Member"/>
    <n v="1"/>
    <n v="86.34"/>
    <n v="0"/>
    <n v="40.17"/>
    <s v="No"/>
    <n v="86.34"/>
    <n v="46.17"/>
    <n v="0.53474635163307849"/>
    <s v="Mar-2025"/>
    <s v="Q1-2025"/>
  </r>
  <r>
    <s v="TXN-103719"/>
    <x v="44"/>
    <x v="0"/>
    <s v="N-006"/>
    <x v="2"/>
    <s v="Power Bank"/>
    <s v="Member"/>
    <n v="3"/>
    <n v="212.67"/>
    <n v="0"/>
    <n v="153.78"/>
    <s v="No"/>
    <n v="638.01"/>
    <n v="176.67"/>
    <n v="0.27690788545634082"/>
    <s v="May-2025"/>
    <s v="Q2-2025"/>
  </r>
  <r>
    <s v="TXN-103720"/>
    <x v="433"/>
    <x v="2"/>
    <s v="E-006"/>
    <x v="4"/>
    <s v="Perfume 50ml"/>
    <s v="Unknown"/>
    <n v="1"/>
    <n v="51.71"/>
    <n v="0.16800000000000001"/>
    <n v="16.14"/>
    <s v="No"/>
    <n v="43.02"/>
    <n v="26.88"/>
    <n v="0.62482566248256621"/>
    <s v="Oct-2025"/>
    <s v="Q4-2025"/>
  </r>
  <r>
    <s v="TXN-103721"/>
    <x v="241"/>
    <x v="0"/>
    <s v="N-005"/>
    <x v="2"/>
    <s v="Bluetooth Speaker"/>
    <s v="Non-Member"/>
    <n v="1"/>
    <n v="296.75"/>
    <n v="6.2E-2"/>
    <n v="193.15"/>
    <s v="No"/>
    <n v="278.35000000000002"/>
    <n v="85.2"/>
    <n v="0.30608945572121427"/>
    <s v="Dec-2025"/>
    <s v="Q4-2025"/>
  </r>
  <r>
    <s v="TXN-103722"/>
    <x v="280"/>
    <x v="3"/>
    <s v="W-012"/>
    <x v="0"/>
    <s v="Snack Box"/>
    <s v="Member"/>
    <n v="1"/>
    <n v="15.33"/>
    <n v="8.3000000000000004E-2"/>
    <n v="9.7100000000000009"/>
    <s v="No"/>
    <n v="14.06"/>
    <n v="4.3499999999999996"/>
    <n v="0.30938833570412516"/>
    <s v="May-2025"/>
    <s v="Q2-2025"/>
  </r>
  <r>
    <s v="TXN-103723"/>
    <x v="105"/>
    <x v="1"/>
    <s v="S-012"/>
    <x v="4"/>
    <s v="Lipstick"/>
    <s v="Member"/>
    <n v="1"/>
    <n v="53.79"/>
    <n v="0.193"/>
    <n v="17.510000000000002"/>
    <s v="No"/>
    <n v="43.41"/>
    <n v="25.9"/>
    <n v="0.59663671964985032"/>
    <s v="Apr-2025"/>
    <s v="Q2-2025"/>
  </r>
  <r>
    <s v="TXN-103724"/>
    <x v="539"/>
    <x v="3"/>
    <s v="W-008"/>
    <x v="0"/>
    <s v="Organic Coffee 12oz"/>
    <s v="Member"/>
    <n v="3"/>
    <n v="8.23"/>
    <n v="0.11700000000000001"/>
    <n v="5.49"/>
    <s v="No"/>
    <n v="21.8"/>
    <n v="5.33"/>
    <n v="0.2444954128440367"/>
    <s v="Jul-2025"/>
    <s v="Q3-2025"/>
  </r>
  <r>
    <s v="TXN-103725"/>
    <x v="55"/>
    <x v="1"/>
    <s v="S-005"/>
    <x v="1"/>
    <s v="Running Shoes"/>
    <s v="Member"/>
    <n v="1"/>
    <n v="86.34"/>
    <n v="0.218"/>
    <n v="38.39"/>
    <s v="Yes"/>
    <n v="67.52"/>
    <n v="29.13"/>
    <n v="0.43142772511848343"/>
    <s v="Jan-2025"/>
    <s v="Q1-2025"/>
  </r>
  <r>
    <s v="TXN-103726"/>
    <x v="142"/>
    <x v="1"/>
    <s v="S-004"/>
    <x v="0"/>
    <s v="Sparkling Water 12pk"/>
    <s v="Non-Member"/>
    <n v="2"/>
    <n v="14.11"/>
    <n v="0.33200000000000002"/>
    <n v="7.86"/>
    <s v="No"/>
    <n v="18.850000000000001"/>
    <n v="3.13"/>
    <n v="0.16604774535809017"/>
    <s v="May-2025"/>
    <s v="Q2-2025"/>
  </r>
  <r>
    <s v="TXN-103727"/>
    <x v="559"/>
    <x v="1"/>
    <s v="S-008"/>
    <x v="2"/>
    <s v="Bluetooth Speaker"/>
    <s v="Member"/>
    <n v="11"/>
    <n v="264.62"/>
    <n v="0.13"/>
    <n v="184.45"/>
    <s v="No"/>
    <n v="2532.41"/>
    <n v="503.46"/>
    <n v="0.19880667032589511"/>
    <s v="Aug-2024"/>
    <s v="Q3-2024"/>
  </r>
  <r>
    <s v="TXN-103728"/>
    <x v="458"/>
    <x v="2"/>
    <s v="E-007"/>
    <x v="2"/>
    <s v="Power Bank"/>
    <s v="Member"/>
    <n v="7"/>
    <n v="65.95"/>
    <n v="0.13500000000000001"/>
    <n v="43.84"/>
    <s v="No"/>
    <n v="399.33"/>
    <n v="92.45"/>
    <n v="0.23151278391305438"/>
    <s v="Nov-2025"/>
    <s v="Q4-2025"/>
  </r>
  <r>
    <s v="TXN-103729"/>
    <x v="618"/>
    <x v="1"/>
    <s v="S-006"/>
    <x v="0"/>
    <s v="Snack Box"/>
    <s v="Member"/>
    <n v="1"/>
    <n v="3.69"/>
    <n v="0.221"/>
    <n v="2.33"/>
    <s v="No"/>
    <n v="2.87"/>
    <n v="0.54"/>
    <n v="0.18815331010452963"/>
    <s v="Jun-2024"/>
    <s v="Q2-2024"/>
  </r>
  <r>
    <s v="TXN-103730"/>
    <x v="54"/>
    <x v="0"/>
    <s v="N-015"/>
    <x v="0"/>
    <s v="Granola Pack"/>
    <s v="Non-Member"/>
    <n v="1"/>
    <n v="14.51"/>
    <n v="8.4000000000000005E-2"/>
    <n v="9.56"/>
    <s v="No"/>
    <n v="13.29"/>
    <n v="3.73"/>
    <n v="0.28066215199398048"/>
    <s v="May-2025"/>
    <s v="Q2-2025"/>
  </r>
  <r>
    <s v="TXN-103731"/>
    <x v="600"/>
    <x v="1"/>
    <s v="S-007"/>
    <x v="4"/>
    <s v="Shampoo 300ml"/>
    <s v="Non-Member"/>
    <n v="4"/>
    <n v="35.950000000000003"/>
    <n v="0.248"/>
    <n v="14.43"/>
    <s v="No"/>
    <n v="108.14"/>
    <n v="50.42"/>
    <n v="0.46624745700018494"/>
    <s v="Oct-2024"/>
    <s v="Q4-2024"/>
  </r>
  <r>
    <s v="TXN-103732"/>
    <x v="522"/>
    <x v="3"/>
    <s v="W-004"/>
    <x v="0"/>
    <s v="Sparkling Water 12pk"/>
    <s v="Non-Member"/>
    <n v="3"/>
    <n v="14"/>
    <n v="0.125"/>
    <n v="2.17"/>
    <s v="No"/>
    <n v="36.75"/>
    <n v="30.24"/>
    <n v="0.82285714285714284"/>
    <s v="Jun-2025"/>
    <s v="Q2-2025"/>
  </r>
  <r>
    <s v="TXN-103733"/>
    <x v="623"/>
    <x v="2"/>
    <s v="E-011"/>
    <x v="3"/>
    <s v="Bath Towel Set"/>
    <s v="Unknown"/>
    <n v="3"/>
    <n v="13.42"/>
    <n v="0.13"/>
    <n v="5.41"/>
    <s v="No"/>
    <n v="35.03"/>
    <n v="18.8"/>
    <n v="0.53668284327719096"/>
    <s v="Dec-2025"/>
    <s v="Q4-2025"/>
  </r>
  <r>
    <s v="TXN-103734"/>
    <x v="274"/>
    <x v="0"/>
    <s v="Unknown"/>
    <x v="2"/>
    <s v="Laptop Stand"/>
    <s v="Member"/>
    <n v="6"/>
    <n v="276.16000000000003"/>
    <n v="2.8000000000000001E-2"/>
    <n v="198.42"/>
    <s v="No"/>
    <n v="1610.57"/>
    <n v="420.05"/>
    <n v="0.26080828526546501"/>
    <s v="May-2025"/>
    <s v="Q2-2025"/>
  </r>
  <r>
    <s v="TXN-103735"/>
    <x v="180"/>
    <x v="2"/>
    <s v="E-009"/>
    <x v="1"/>
    <s v="Men's T-Shirt"/>
    <s v="Unknown"/>
    <n v="1"/>
    <n v="98.42"/>
    <n v="9.8000000000000004E-2"/>
    <n v="49.28"/>
    <s v="No"/>
    <n v="88.77"/>
    <n v="39.49"/>
    <n v="0.44485749690210663"/>
    <s v="Jan-2025"/>
    <s v="Q1-2025"/>
  </r>
  <r>
    <s v="TXN-103736"/>
    <x v="187"/>
    <x v="2"/>
    <s v="E-002"/>
    <x v="2"/>
    <s v="Laptop Stand"/>
    <s v="Non-Member"/>
    <n v="1"/>
    <n v="26.77"/>
    <n v="4.8000000000000001E-2"/>
    <n v="18.89"/>
    <s v="No"/>
    <n v="25.49"/>
    <n v="6.6"/>
    <n v="0.25892506865437426"/>
    <s v="Feb-2025"/>
    <s v="Q1-2025"/>
  </r>
  <r>
    <s v="TXN-103737"/>
    <x v="671"/>
    <x v="0"/>
    <s v="N-010"/>
    <x v="1"/>
    <s v="Winter Jacket"/>
    <s v="Member"/>
    <n v="2"/>
    <n v="52.99"/>
    <n v="2.8000000000000001E-2"/>
    <n v="28.63"/>
    <s v="No"/>
    <n v="103.01"/>
    <n v="45.75"/>
    <n v="0.44413163770507713"/>
    <s v="Jan-2024"/>
    <s v="Q1-2024"/>
  </r>
  <r>
    <s v="TXN-103738"/>
    <x v="238"/>
    <x v="3"/>
    <s v="W-003"/>
    <x v="0"/>
    <s v="Olive Oil 500ml"/>
    <s v="Non-Member"/>
    <n v="6"/>
    <n v="10.45"/>
    <n v="3.4000000000000002E-2"/>
    <n v="7.04"/>
    <s v="No"/>
    <n v="60.57"/>
    <n v="18.329999999999998"/>
    <n v="0.30262506191183752"/>
    <s v="Jan-2025"/>
    <s v="Q1-2025"/>
  </r>
  <r>
    <s v="TXN-103739"/>
    <x v="248"/>
    <x v="3"/>
    <s v="W-007"/>
    <x v="3"/>
    <s v="Ceramic Mug Set"/>
    <s v="Unknown"/>
    <n v="17"/>
    <n v="68.75"/>
    <n v="5.0999999999999997E-2"/>
    <n v="32.42"/>
    <s v="No"/>
    <n v="1109.1400000000001"/>
    <n v="558"/>
    <n v="0.50309248607028867"/>
    <s v="Dec-2025"/>
    <s v="Q4-2025"/>
  </r>
  <r>
    <s v="TXN-103740"/>
    <x v="544"/>
    <x v="3"/>
    <s v="W-013"/>
    <x v="2"/>
    <s v="Laptop Stand"/>
    <s v="Member"/>
    <n v="8"/>
    <n v="91.14"/>
    <n v="7.5999999999999998E-2"/>
    <n v="64.09"/>
    <s v="No"/>
    <n v="673.71"/>
    <n v="160.99"/>
    <n v="0.23896038354781732"/>
    <s v="Mar-2025"/>
    <s v="Q1-2025"/>
  </r>
  <r>
    <s v="TXN-103741"/>
    <x v="423"/>
    <x v="3"/>
    <s v="W-013"/>
    <x v="4"/>
    <s v="Sunscreen SPF50"/>
    <s v="Member"/>
    <n v="1"/>
    <n v="36.28"/>
    <n v="0"/>
    <n v="16"/>
    <s v="No"/>
    <n v="36.28"/>
    <n v="20.28"/>
    <n v="0.55898566703417862"/>
    <s v="Jul-2024"/>
    <s v="Q3-2024"/>
  </r>
  <r>
    <s v="TXN-103742"/>
    <x v="216"/>
    <x v="3"/>
    <s v="W-004"/>
    <x v="3"/>
    <s v="Ceramic Mug Set"/>
    <s v="Member"/>
    <n v="3"/>
    <n v="53.56"/>
    <n v="4.2000000000000003E-2"/>
    <n v="25.59"/>
    <s v="No"/>
    <n v="153.93"/>
    <n v="77.16"/>
    <n v="0.50126680958877412"/>
    <s v="Jul-2025"/>
    <s v="Q3-2025"/>
  </r>
  <r>
    <s v="TXN-103743"/>
    <x v="630"/>
    <x v="2"/>
    <s v="E-014"/>
    <x v="4"/>
    <s v="Shampoo 300ml"/>
    <s v="Non-Member"/>
    <n v="4"/>
    <n v="45.93"/>
    <n v="0.11899999999999999"/>
    <n v="15.28"/>
    <s v="No"/>
    <n v="161.86000000000001"/>
    <n v="100.74"/>
    <n v="0.62238971951068811"/>
    <s v="Oct-2024"/>
    <s v="Q4-2024"/>
  </r>
  <r>
    <s v="TXN-103744"/>
    <x v="19"/>
    <x v="2"/>
    <s v="E-011"/>
    <x v="1"/>
    <s v="Men's T-Shirt"/>
    <s v="Non-Member"/>
    <n v="1"/>
    <n v="46.7"/>
    <n v="0.10199999999999999"/>
    <n v="24.2"/>
    <s v="No"/>
    <n v="41.94"/>
    <n v="17.739999999999998"/>
    <n v="0.42298521697663327"/>
    <s v="Feb-2025"/>
    <s v="Q1-2025"/>
  </r>
  <r>
    <s v="TXN-103745"/>
    <x v="251"/>
    <x v="1"/>
    <s v="S-008"/>
    <x v="1"/>
    <s v="Women's Jeans"/>
    <s v="Non-Member"/>
    <n v="4"/>
    <n v="114.9"/>
    <n v="0.33"/>
    <n v="47.86"/>
    <s v="Yes"/>
    <n v="307.93"/>
    <n v="116.49"/>
    <n v="0.37830026304679631"/>
    <s v="Nov-2025"/>
    <s v="Q4-2025"/>
  </r>
  <r>
    <s v="TXN-103746"/>
    <x v="458"/>
    <x v="3"/>
    <s v="W-013"/>
    <x v="2"/>
    <s v="Smart Watch"/>
    <s v="Member"/>
    <n v="1"/>
    <n v="209.51"/>
    <n v="9.5000000000000001E-2"/>
    <n v="147.94999999999999"/>
    <s v="No"/>
    <n v="189.61"/>
    <n v="41.66"/>
    <n v="0.21971415009756867"/>
    <s v="Nov-2025"/>
    <s v="Q4-2025"/>
  </r>
  <r>
    <s v="TXN-103747"/>
    <x v="404"/>
    <x v="1"/>
    <s v="S-002"/>
    <x v="0"/>
    <s v="Sparkling Water 12pk"/>
    <s v="Non-Member"/>
    <n v="3"/>
    <n v="19.22"/>
    <n v="0.29499999999999998"/>
    <n v="11.17"/>
    <s v="No"/>
    <n v="40.65"/>
    <n v="7.14"/>
    <n v="0.17564575645756458"/>
    <s v="Jul-2024"/>
    <s v="Q3-2024"/>
  </r>
  <r>
    <s v="TXN-103748"/>
    <x v="111"/>
    <x v="2"/>
    <s v="E-008"/>
    <x v="2"/>
    <s v="Smart Watch"/>
    <s v="Unknown"/>
    <n v="1"/>
    <n v="131.78"/>
    <n v="0.18099999999999999"/>
    <n v="93.11"/>
    <s v="No"/>
    <n v="107.93"/>
    <n v="14.82"/>
    <n v="0.13731122023533771"/>
    <s v="Jan-2025"/>
    <s v="Q1-2025"/>
  </r>
  <r>
    <s v="TXN-103749"/>
    <x v="81"/>
    <x v="3"/>
    <s v="W-010"/>
    <x v="3"/>
    <s v="Bath Towel Set"/>
    <s v="Non-Member"/>
    <n v="7"/>
    <n v="84.16"/>
    <n v="6.4000000000000001E-2"/>
    <n v="32.19"/>
    <s v="No"/>
    <n v="551.41999999999996"/>
    <n v="326.08999999999997"/>
    <n v="0.59136411446810055"/>
    <s v="Oct-2025"/>
    <s v="Q4-2025"/>
  </r>
  <r>
    <s v="TXN-103750"/>
    <x v="163"/>
    <x v="1"/>
    <s v="S-001"/>
    <x v="2"/>
    <s v="Power Bank"/>
    <s v="Non-Member"/>
    <n v="1"/>
    <n v="85.47"/>
    <n v="0"/>
    <n v="64.31"/>
    <s v="No"/>
    <n v="85.47"/>
    <n v="21.16"/>
    <n v="0.24757224757224758"/>
    <s v="Aug-2025"/>
    <s v="Q3-2025"/>
  </r>
  <r>
    <s v="TXN-103751"/>
    <x v="204"/>
    <x v="1"/>
    <s v="S-007"/>
    <x v="0"/>
    <s v="Organic Coffee 12oz"/>
    <s v="Non-Member"/>
    <n v="8"/>
    <n v="15.69"/>
    <n v="0.25800000000000001"/>
    <n v="9.06"/>
    <s v="Unknown"/>
    <n v="93.14"/>
    <n v="20.66"/>
    <n v="0.22181662014172213"/>
    <s v="Nov-2024"/>
    <s v="Q4-2024"/>
  </r>
  <r>
    <s v="TXN-103752"/>
    <x v="71"/>
    <x v="0"/>
    <s v="N-011"/>
    <x v="0"/>
    <s v="Granola Pack"/>
    <s v="Non-Member"/>
    <n v="8"/>
    <n v="23.57"/>
    <n v="8.8999999999999996E-2"/>
    <n v="14.32"/>
    <s v="No"/>
    <n v="171.78"/>
    <n v="57.22"/>
    <n v="0.33310047735475606"/>
    <m/>
    <m/>
  </r>
  <r>
    <s v="TXN-103753"/>
    <x v="520"/>
    <x v="2"/>
    <s v="E-002"/>
    <x v="2"/>
    <s v="Smart Watch"/>
    <s v="Non-Member"/>
    <n v="5"/>
    <n v="38.72"/>
    <n v="3.9E-2"/>
    <n v="29.48"/>
    <s v="No"/>
    <n v="186.05"/>
    <n v="38.65"/>
    <n v="0.20773985487772101"/>
    <s v="Aug-2024"/>
    <s v="Q3-2024"/>
  </r>
  <r>
    <s v="TXN-103754"/>
    <x v="283"/>
    <x v="0"/>
    <s v="N-002"/>
    <x v="3"/>
    <s v="Ceramic Mug Set"/>
    <s v="Member"/>
    <n v="4"/>
    <n v="20.260000000000002"/>
    <n v="0.14499999999999999"/>
    <n v="7.57"/>
    <s v="Unknown"/>
    <n v="69.290000000000006"/>
    <n v="39.01"/>
    <n v="0.56299610333381434"/>
    <s v="Jul-2025"/>
    <s v="Q3-2025"/>
  </r>
  <r>
    <s v="TXN-103755"/>
    <x v="9"/>
    <x v="1"/>
    <s v="S-001"/>
    <x v="2"/>
    <s v="Bluetooth Speaker"/>
    <s v="Non-Member"/>
    <n v="8"/>
    <n v="147.75"/>
    <n v="0.153"/>
    <n v="108.97"/>
    <s v="No"/>
    <n v="1001.15"/>
    <n v="129.38999999999999"/>
    <n v="0.12924137242171502"/>
    <s v="Jan-2025"/>
    <s v="Q1-2025"/>
  </r>
  <r>
    <s v="TXN-103756"/>
    <x v="346"/>
    <x v="3"/>
    <s v="W-011"/>
    <x v="2"/>
    <s v="Laptop Stand"/>
    <s v="Non-Member"/>
    <n v="1"/>
    <n v="117.03"/>
    <n v="0"/>
    <n v="83.94"/>
    <s v="No"/>
    <n v="117.03"/>
    <n v="33.090000000000003"/>
    <n v="0.28274801332991545"/>
    <s v="Sep-2024"/>
    <s v="Q3-2024"/>
  </r>
  <r>
    <s v="TXN-103757"/>
    <x v="489"/>
    <x v="2"/>
    <s v="E-014"/>
    <x v="3"/>
    <s v="LED Desk Lamp"/>
    <s v="Non-Member"/>
    <n v="2"/>
    <n v="56.53"/>
    <n v="6.4000000000000001E-2"/>
    <n v="23.59"/>
    <s v="Yes"/>
    <n v="105.82"/>
    <n v="58.64"/>
    <n v="0.55414855414855424"/>
    <s v="Sep-2024"/>
    <s v="Q3-2024"/>
  </r>
  <r>
    <s v="TXN-103758"/>
    <x v="539"/>
    <x v="2"/>
    <s v="E-003"/>
    <x v="4"/>
    <s v="Shampoo 300ml"/>
    <s v="Member"/>
    <n v="2"/>
    <n v="13.54"/>
    <n v="0.10100000000000001"/>
    <n v="4.3099999999999996"/>
    <s v="No"/>
    <n v="24.34"/>
    <n v="15.72"/>
    <n v="0.6458504519309779"/>
    <s v="Jul-2025"/>
    <s v="Q3-2025"/>
  </r>
  <r>
    <s v="TXN-103759"/>
    <x v="363"/>
    <x v="3"/>
    <s v="W-013"/>
    <x v="1"/>
    <s v="Running Shoes"/>
    <s v="Non-Member"/>
    <n v="2"/>
    <n v="52.37"/>
    <n v="7.0000000000000007E-2"/>
    <n v="26.74"/>
    <s v="No"/>
    <n v="97.41"/>
    <n v="43.93"/>
    <n v="0.45098039215686275"/>
    <s v="Apr-2025"/>
    <s v="Q2-2025"/>
  </r>
  <r>
    <s v="TXN-103760"/>
    <x v="240"/>
    <x v="0"/>
    <s v="N-015"/>
    <x v="4"/>
    <s v="Sunscreen SPF50"/>
    <s v="Non-Member"/>
    <n v="11"/>
    <n v="12"/>
    <n v="6.4000000000000001E-2"/>
    <n v="3.98"/>
    <s v="No"/>
    <n v="123.55"/>
    <n v="79.77"/>
    <n v="0.64564953460137597"/>
    <s v="Mar-2025"/>
    <s v="Q1-2025"/>
  </r>
  <r>
    <s v="TXN-103761"/>
    <x v="643"/>
    <x v="2"/>
    <s v="E-007"/>
    <x v="4"/>
    <s v="Face Moisturizer"/>
    <s v="Member"/>
    <n v="5"/>
    <n v="59.64"/>
    <n v="0.128"/>
    <n v="19.68"/>
    <s v="No"/>
    <n v="260.02999999999997"/>
    <n v="161.63"/>
    <n v="0.62158212513940703"/>
    <s v="Aug-2024"/>
    <s v="Q3-2024"/>
  </r>
  <r>
    <s v="TXN-103762"/>
    <x v="311"/>
    <x v="3"/>
    <s v="W-006"/>
    <x v="4"/>
    <s v="Sunscreen SPF50"/>
    <s v="Member"/>
    <n v="7"/>
    <n v="46.73"/>
    <n v="0.08"/>
    <n v="19.3"/>
    <s v="No"/>
    <n v="300.94"/>
    <n v="165.84"/>
    <n v="0.55107330364856788"/>
    <s v="Dec-2024"/>
    <s v="Q4-2024"/>
  </r>
  <r>
    <s v="TXN-103763"/>
    <x v="550"/>
    <x v="2"/>
    <s v="E-010"/>
    <x v="1"/>
    <s v="Running Shoes"/>
    <s v="Non-Member"/>
    <n v="1"/>
    <n v="68.25"/>
    <n v="0"/>
    <n v="28.21"/>
    <s v="No"/>
    <n v="68.25"/>
    <n v="40.04"/>
    <n v="0.58666666666666667"/>
    <s v="Dec-2024"/>
    <s v="Q4-2024"/>
  </r>
  <r>
    <s v="TXN-103764"/>
    <x v="189"/>
    <x v="1"/>
    <s v="S-009"/>
    <x v="4"/>
    <s v="Perfume 50ml"/>
    <s v="Member"/>
    <n v="4"/>
    <n v="41.71"/>
    <n v="0.39100000000000001"/>
    <n v="18.059999999999999"/>
    <s v="No"/>
    <n v="101.61"/>
    <n v="29.37"/>
    <n v="0.28904635370534398"/>
    <s v="Jun-2024"/>
    <s v="Q2-2024"/>
  </r>
  <r>
    <s v="TXN-103765"/>
    <x v="630"/>
    <x v="1"/>
    <s v="S-012"/>
    <x v="2"/>
    <s v="Wireless Earbuds"/>
    <s v="Member"/>
    <n v="2"/>
    <n v="201.83"/>
    <n v="0.19700000000000001"/>
    <n v="131.58000000000001"/>
    <s v="Yes"/>
    <n v="324.14"/>
    <n v="60.98"/>
    <n v="0.1881285864132782"/>
    <s v="Oct-2024"/>
    <s v="Q4-2024"/>
  </r>
  <r>
    <s v="TXN-103766"/>
    <x v="593"/>
    <x v="3"/>
    <s v="W-006"/>
    <x v="2"/>
    <s v="Wireless Earbuds"/>
    <s v="Non-Member"/>
    <n v="1"/>
    <n v="56.6"/>
    <n v="0"/>
    <n v="38.67"/>
    <s v="No"/>
    <n v="56.6"/>
    <n v="17.93"/>
    <n v="0.31678445229681979"/>
    <s v="Jul-2024"/>
    <s v="Q3-2024"/>
  </r>
  <r>
    <s v="TXN-103767"/>
    <x v="207"/>
    <x v="1"/>
    <s v="S-007"/>
    <x v="4"/>
    <s v="Shampoo 300ml"/>
    <s v="Member"/>
    <n v="5"/>
    <n v="39.92"/>
    <n v="0.20200000000000001"/>
    <n v="15.13"/>
    <s v="Yes"/>
    <n v="159.28"/>
    <n v="83.63"/>
    <n v="0.52505022601707685"/>
    <s v="Nov-2025"/>
    <s v="Q4-2025"/>
  </r>
  <r>
    <s v="TXN-103768"/>
    <x v="411"/>
    <x v="0"/>
    <s v="N-013"/>
    <x v="4"/>
    <s v="Lipstick"/>
    <s v="Member"/>
    <n v="19"/>
    <n v="43.84"/>
    <n v="2.5999999999999999E-2"/>
    <n v="18.64"/>
    <s v="Yes"/>
    <n v="811.3"/>
    <n v="457.14"/>
    <n v="0.56346604215456675"/>
    <s v="Apr-2025"/>
    <s v="Q2-2025"/>
  </r>
  <r>
    <s v="TXN-103769"/>
    <x v="558"/>
    <x v="1"/>
    <s v="S-010"/>
    <x v="1"/>
    <s v="Winter Jacket"/>
    <s v="Member"/>
    <n v="5"/>
    <n v="96.54"/>
    <n v="0.14199999999999999"/>
    <n v="45.91"/>
    <s v="No"/>
    <n v="414.16"/>
    <n v="184.61"/>
    <n v="0.44574560556306742"/>
    <s v="Dec-2025"/>
    <s v="Q4-2025"/>
  </r>
  <r>
    <s v="TXN-103770"/>
    <x v="241"/>
    <x v="3"/>
    <s v="W-015"/>
    <x v="4"/>
    <s v="Shampoo 300ml"/>
    <s v="Non-Member"/>
    <n v="1"/>
    <n v="55.69"/>
    <n v="3.7999999999999999E-2"/>
    <n v="21.29"/>
    <s v="No"/>
    <n v="53.57"/>
    <n v="32.28"/>
    <n v="0.60257606869516522"/>
    <s v="Dec-2025"/>
    <s v="Q4-2025"/>
  </r>
  <r>
    <s v="TXN-103771"/>
    <x v="492"/>
    <x v="1"/>
    <s v="S-008"/>
    <x v="4"/>
    <s v="Shampoo 300ml"/>
    <s v="Non-Member"/>
    <n v="2"/>
    <n v="39.4"/>
    <n v="0.26800000000000002"/>
    <n v="12.73"/>
    <s v="No"/>
    <n v="57.68"/>
    <n v="32.22"/>
    <n v="0.55859916782246877"/>
    <s v="Jun-2024"/>
    <s v="Q2-2024"/>
  </r>
  <r>
    <s v="TXN-103772"/>
    <x v="217"/>
    <x v="2"/>
    <s v="E-002"/>
    <x v="3"/>
    <s v="LED Desk Lamp"/>
    <s v="Non-Member"/>
    <n v="4"/>
    <n v="15.58"/>
    <n v="0.11899999999999999"/>
    <n v="6.86"/>
    <s v="No"/>
    <n v="54.9"/>
    <n v="27.46"/>
    <n v="0.50018214936247729"/>
    <s v="Apr-2024"/>
    <s v="Q2-2024"/>
  </r>
  <r>
    <s v="TXN-103773"/>
    <x v="281"/>
    <x v="2"/>
    <s v="E-009"/>
    <x v="4"/>
    <s v="Face Moisturizer"/>
    <s v="Non-Member"/>
    <n v="2"/>
    <n v="40.729999999999997"/>
    <n v="3.5000000000000003E-2"/>
    <n v="17.37"/>
    <s v="No"/>
    <n v="78.61"/>
    <n v="43.87"/>
    <n v="0.55807149217656782"/>
    <s v="Aug-2024"/>
    <s v="Q3-2024"/>
  </r>
  <r>
    <s v="TXN-103774"/>
    <x v="201"/>
    <x v="2"/>
    <s v="E-014"/>
    <x v="3"/>
    <s v="Bath Towel Set"/>
    <s v="Member"/>
    <n v="1"/>
    <n v="81.84"/>
    <n v="0.111"/>
    <n v="39.75"/>
    <s v="No"/>
    <n v="72.760000000000005"/>
    <n v="33.01"/>
    <n v="0.45368334249587677"/>
    <s v="May-2025"/>
    <s v="Q2-2025"/>
  </r>
  <r>
    <s v="TXN-103775"/>
    <x v="503"/>
    <x v="1"/>
    <s v="S-012"/>
    <x v="2"/>
    <s v="Bluetooth Speaker"/>
    <s v="Member"/>
    <n v="3"/>
    <n v="58.42"/>
    <n v="0.107"/>
    <n v="42.72"/>
    <s v="No"/>
    <n v="156.51"/>
    <n v="28.35"/>
    <n v="0.18113858539390457"/>
    <s v="Jun-2025"/>
    <s v="Q2-2025"/>
  </r>
  <r>
    <s v="TXN-103776"/>
    <x v="237"/>
    <x v="2"/>
    <s v="E-006"/>
    <x v="2"/>
    <s v="Wireless Earbuds"/>
    <s v="Member"/>
    <n v="5"/>
    <n v="223.92"/>
    <n v="0.22800000000000001"/>
    <n v="164.18"/>
    <s v="No"/>
    <n v="864.33"/>
    <n v="43.43"/>
    <n v="5.0247012136568209E-2"/>
    <s v="Aug-2025"/>
    <s v="Q3-2025"/>
  </r>
  <r>
    <s v="TXN-103777"/>
    <x v="393"/>
    <x v="0"/>
    <s v="N-006"/>
    <x v="1"/>
    <s v="Men's T-Shirt"/>
    <s v="Non-Member"/>
    <n v="1"/>
    <n v="78.33"/>
    <n v="4.2000000000000003E-2"/>
    <n v="31.43"/>
    <s v="No"/>
    <n v="75.040000000000006"/>
    <n v="43.61"/>
    <n v="0.58115671641791045"/>
    <s v="Jun-2025"/>
    <s v="Q2-2025"/>
  </r>
  <r>
    <s v="TXN-103778"/>
    <x v="69"/>
    <x v="3"/>
    <s v="W-010"/>
    <x v="1"/>
    <s v="Winter Jacket"/>
    <s v="Member"/>
    <n v="2"/>
    <n v="80.290000000000006"/>
    <n v="0.13100000000000001"/>
    <n v="39.950000000000003"/>
    <s v="No"/>
    <n v="139.54"/>
    <n v="59.64"/>
    <n v="0.42740432850795473"/>
    <s v="Dec-2024"/>
    <s v="Q4-2024"/>
  </r>
  <r>
    <s v="TXN-103779"/>
    <x v="211"/>
    <x v="2"/>
    <s v="E-006"/>
    <x v="4"/>
    <s v="Perfume 50ml"/>
    <s v="Member"/>
    <n v="5"/>
    <n v="36"/>
    <n v="0.12"/>
    <n v="11.53"/>
    <s v="No"/>
    <n v="158.4"/>
    <n v="100.75"/>
    <n v="0.63604797979797978"/>
    <s v="Apr-2025"/>
    <s v="Q2-2025"/>
  </r>
  <r>
    <s v="TXN-103780"/>
    <x v="180"/>
    <x v="0"/>
    <s v="N-009"/>
    <x v="4"/>
    <s v="Perfume 50ml"/>
    <s v="Member"/>
    <n v="1"/>
    <n v="39.479999999999997"/>
    <n v="0.125"/>
    <n v="12.89"/>
    <s v="No"/>
    <n v="34.549999999999997"/>
    <n v="21.66"/>
    <n v="0.62691751085383507"/>
    <s v="Jan-2025"/>
    <s v="Q1-2025"/>
  </r>
  <r>
    <s v="TXN-103781"/>
    <x v="69"/>
    <x v="3"/>
    <s v="W-011"/>
    <x v="0"/>
    <s v="Snack Box"/>
    <s v="Member"/>
    <n v="3"/>
    <n v="23.81"/>
    <n v="5.8000000000000003E-2"/>
    <n v="16.399999999999999"/>
    <s v="No"/>
    <n v="67.290000000000006"/>
    <n v="18.09"/>
    <n v="0.2688363798484173"/>
    <s v="Dec-2024"/>
    <s v="Q4-2024"/>
  </r>
  <r>
    <s v="TXN-103782"/>
    <x v="577"/>
    <x v="0"/>
    <s v="N-002"/>
    <x v="4"/>
    <s v="Shampoo 300ml"/>
    <s v="Non-Member"/>
    <n v="13"/>
    <n v="58.08"/>
    <n v="5.0000000000000001E-3"/>
    <n v="21.52"/>
    <s v="No"/>
    <n v="751.26"/>
    <n v="471.5"/>
    <n v="0.62761227803956021"/>
    <s v="Aug-2025"/>
    <s v="Q3-2025"/>
  </r>
  <r>
    <s v="TXN-103783"/>
    <x v="265"/>
    <x v="3"/>
    <s v="W-001"/>
    <x v="3"/>
    <s v="Ceramic Mug Set"/>
    <s v="Non-Member"/>
    <n v="3"/>
    <n v="19.68"/>
    <n v="0"/>
    <n v="8.83"/>
    <s v="No"/>
    <n v="59.04"/>
    <n v="32.549999999999997"/>
    <n v="0.55132113821138207"/>
    <s v="May-2025"/>
    <s v="Q2-2025"/>
  </r>
  <r>
    <s v="TXN-103784"/>
    <x v="13"/>
    <x v="0"/>
    <s v="Unknown"/>
    <x v="4"/>
    <s v="Lipstick"/>
    <s v="Member"/>
    <n v="1"/>
    <n v="14.9"/>
    <n v="0.113"/>
    <n v="4.8499999999999996"/>
    <s v="No"/>
    <n v="13.22"/>
    <n v="8.3699999999999992"/>
    <n v="0.63313161875945523"/>
    <s v="May-2025"/>
    <s v="Q2-2025"/>
  </r>
  <r>
    <s v="TXN-103785"/>
    <x v="156"/>
    <x v="2"/>
    <s v="E-002"/>
    <x v="0"/>
    <s v="Sparkling Water 12pk"/>
    <s v="Member"/>
    <n v="6"/>
    <n v="22.35"/>
    <n v="0.13"/>
    <n v="15.11"/>
    <s v="No"/>
    <n v="116.67"/>
    <n v="26.01"/>
    <n v="0.22293648752892775"/>
    <s v="Oct-2025"/>
    <s v="Q4-2025"/>
  </r>
  <r>
    <s v="TXN-103786"/>
    <x v="635"/>
    <x v="0"/>
    <s v="N-007"/>
    <x v="0"/>
    <s v="Snack Box"/>
    <s v="Member"/>
    <n v="5"/>
    <n v="7.07"/>
    <n v="8.9999999999999993E-3"/>
    <n v="4.1399999999999997"/>
    <s v="No"/>
    <n v="35.03"/>
    <n v="14.33"/>
    <n v="0.40907793320011415"/>
    <s v="Jul-2024"/>
    <s v="Q3-2024"/>
  </r>
  <r>
    <s v="TXN-103787"/>
    <x v="367"/>
    <x v="0"/>
    <s v="N-002"/>
    <x v="4"/>
    <s v="Face Moisturizer"/>
    <s v="Member"/>
    <n v="2"/>
    <n v="41.74"/>
    <n v="7.6999999999999999E-2"/>
    <n v="14.46"/>
    <s v="No"/>
    <n v="77.05"/>
    <n v="48.13"/>
    <n v="0.62465931213497738"/>
    <s v="Jun-2024"/>
    <s v="Q2-2024"/>
  </r>
  <r>
    <s v="TXN-103788"/>
    <x v="177"/>
    <x v="2"/>
    <s v="E-013"/>
    <x v="4"/>
    <s v="Lipstick"/>
    <s v="Member"/>
    <n v="1"/>
    <n v="16.079999999999998"/>
    <n v="8.8999999999999996E-2"/>
    <n v="7.2"/>
    <s v="No"/>
    <n v="14.65"/>
    <n v="7.45"/>
    <n v="0.50853242320819114"/>
    <s v="Jun-2025"/>
    <s v="Q2-2025"/>
  </r>
  <r>
    <s v="TXN-103789"/>
    <x v="586"/>
    <x v="2"/>
    <s v="E-004"/>
    <x v="4"/>
    <s v="Lipstick"/>
    <s v="Member"/>
    <n v="6"/>
    <n v="39.25"/>
    <n v="7.5999999999999998E-2"/>
    <n v="14.36"/>
    <s v="No"/>
    <n v="217.6"/>
    <n v="131.44"/>
    <n v="0.60404411764705879"/>
    <s v="Nov-2024"/>
    <s v="Q4-2024"/>
  </r>
  <r>
    <s v="TXN-103790"/>
    <x v="220"/>
    <x v="0"/>
    <s v="N-002"/>
    <x v="0"/>
    <s v="Sparkling Water 12pk"/>
    <s v="Non-Member"/>
    <n v="6"/>
    <n v="4.43"/>
    <n v="4.2999999999999997E-2"/>
    <n v="2.66"/>
    <s v="No"/>
    <n v="25.44"/>
    <n v="9.48"/>
    <n v="0.37264150943396224"/>
    <s v="Dec-2024"/>
    <s v="Q4-2024"/>
  </r>
  <r>
    <s v="TXN-103791"/>
    <x v="90"/>
    <x v="0"/>
    <s v="N-010"/>
    <x v="0"/>
    <s v="Olive Oil 500ml"/>
    <s v="Member"/>
    <n v="1"/>
    <n v="5.27"/>
    <n v="4.7E-2"/>
    <n v="3.29"/>
    <s v="No"/>
    <n v="5.0199999999999996"/>
    <n v="1.73"/>
    <n v="0.34462151394422313"/>
    <s v="Oct-2025"/>
    <s v="Q4-2025"/>
  </r>
  <r>
    <s v="TXN-103792"/>
    <x v="8"/>
    <x v="0"/>
    <s v="N-015"/>
    <x v="2"/>
    <s v="Bluetooth Speaker"/>
    <s v="Member"/>
    <n v="1"/>
    <n v="112.98"/>
    <n v="0.17699999999999999"/>
    <n v="87.52"/>
    <s v="No"/>
    <n v="92.98"/>
    <n v="5.46"/>
    <n v="5.8722305872230582E-2"/>
    <s v="Sep-2024"/>
    <s v="Q3-2024"/>
  </r>
  <r>
    <s v="TXN-103793"/>
    <x v="224"/>
    <x v="2"/>
    <s v="E-002"/>
    <x v="0"/>
    <s v="Sparkling Water 12pk"/>
    <s v="Unknown"/>
    <n v="1"/>
    <n v="4.2300000000000004"/>
    <n v="0.157"/>
    <n v="2.9"/>
    <s v="No"/>
    <n v="3.57"/>
    <n v="0.67"/>
    <n v="0.18767507002801123"/>
    <s v="Jan-2025"/>
    <s v="Q1-2025"/>
  </r>
  <r>
    <s v="TXN-103794"/>
    <x v="623"/>
    <x v="0"/>
    <s v="N-011"/>
    <x v="4"/>
    <s v="Face Moisturizer"/>
    <s v="Non-Member"/>
    <n v="3"/>
    <n v="18.38"/>
    <n v="0.11799999999999999"/>
    <n v="6.57"/>
    <s v="No"/>
    <n v="48.63"/>
    <n v="28.92"/>
    <n v="0.59469463294262803"/>
    <s v="Dec-2025"/>
    <s v="Q4-2025"/>
  </r>
  <r>
    <s v="TXN-103795"/>
    <x v="488"/>
    <x v="1"/>
    <s v="S-012"/>
    <x v="3"/>
    <s v="Ceramic Mug Set"/>
    <s v="Member"/>
    <n v="10"/>
    <n v="12.82"/>
    <n v="0.28699999999999998"/>
    <n v="6.33"/>
    <s v="No"/>
    <n v="91.41"/>
    <n v="28.11"/>
    <n v="0.30751558910403676"/>
    <s v="Apr-2025"/>
    <s v="Q2-2025"/>
  </r>
  <r>
    <s v="TXN-103796"/>
    <x v="510"/>
    <x v="3"/>
    <s v="W-012"/>
    <x v="1"/>
    <s v="Casual Dress"/>
    <s v="Non-Member"/>
    <n v="1"/>
    <n v="84.72"/>
    <n v="0.14299999999999999"/>
    <n v="46.58"/>
    <s v="No"/>
    <n v="72.61"/>
    <n v="26.03"/>
    <n v="0.35849056603773588"/>
    <s v="May-2025"/>
    <s v="Q2-2025"/>
  </r>
  <r>
    <s v="TXN-103797"/>
    <x v="196"/>
    <x v="1"/>
    <s v="S-010"/>
    <x v="1"/>
    <s v="Women's Jeans"/>
    <s v="Non-Member"/>
    <n v="6"/>
    <n v="24.79"/>
    <n v="0.29099999999999998"/>
    <n v="10.85"/>
    <s v="No"/>
    <n v="105.46"/>
    <n v="40.36"/>
    <n v="0.38270434287881661"/>
    <s v="Nov-2025"/>
    <s v="Q4-2025"/>
  </r>
  <r>
    <s v="TXN-103798"/>
    <x v="236"/>
    <x v="1"/>
    <s v="S-010"/>
    <x v="0"/>
    <s v="Sparkling Water 12pk"/>
    <s v="Member"/>
    <n v="2"/>
    <n v="20.45"/>
    <n v="0.154"/>
    <n v="13.65"/>
    <s v="No"/>
    <n v="34.6"/>
    <n v="7.3"/>
    <n v="0.21098265895953755"/>
    <s v="Jun-2025"/>
    <s v="Q2-2025"/>
  </r>
  <r>
    <s v="TXN-103799"/>
    <x v="47"/>
    <x v="2"/>
    <s v="E-011"/>
    <x v="0"/>
    <s v="Snack Box"/>
    <s v="Non-Member"/>
    <n v="5"/>
    <n v="9.4700000000000006"/>
    <n v="0.16900000000000001"/>
    <n v="5.75"/>
    <s v="No"/>
    <n v="39.35"/>
    <n v="10.6"/>
    <n v="0.26937738246505716"/>
    <s v="Oct-2024"/>
    <s v="Q4-2024"/>
  </r>
  <r>
    <s v="TXN-103800"/>
    <x v="7"/>
    <x v="1"/>
    <s v="S-005"/>
    <x v="3"/>
    <s v="Ceramic Mug Set"/>
    <s v="Member"/>
    <n v="1"/>
    <n v="74.48"/>
    <n v="0.28299999999999997"/>
    <n v="33.6"/>
    <s v="No"/>
    <n v="53.4"/>
    <n v="19.8"/>
    <n v="0.3707865168539326"/>
    <s v="Aug-2024"/>
    <s v="Q3-2024"/>
  </r>
  <r>
    <s v="TXN-103801"/>
    <x v="567"/>
    <x v="1"/>
    <s v="Unknown"/>
    <x v="1"/>
    <s v="Running Shoes"/>
    <s v="Non-Member"/>
    <n v="1"/>
    <n v="53.95"/>
    <n v="0.23599999999999999"/>
    <n v="29.18"/>
    <s v="No"/>
    <n v="41.22"/>
    <n v="12.04"/>
    <n v="0.29209121785540998"/>
    <s v="May-2024"/>
    <s v="Q2-2024"/>
  </r>
  <r>
    <s v="TXN-103802"/>
    <x v="487"/>
    <x v="3"/>
    <s v="W-007"/>
    <x v="4"/>
    <s v="Lipstick"/>
    <s v="Non-Member"/>
    <n v="6"/>
    <n v="46.05"/>
    <n v="0.11700000000000001"/>
    <n v="17.32"/>
    <s v="No"/>
    <n v="243.97"/>
    <n v="140.05000000000001"/>
    <n v="0.57404598926097472"/>
    <s v="Sep-2024"/>
    <s v="Q3-2024"/>
  </r>
  <r>
    <s v="TXN-103803"/>
    <x v="220"/>
    <x v="2"/>
    <s v="E-013"/>
    <x v="1"/>
    <s v="Winter Jacket"/>
    <s v="Non-Member"/>
    <n v="2"/>
    <n v="74.010000000000005"/>
    <n v="0.16300000000000001"/>
    <n v="33.86"/>
    <s v="Unknown"/>
    <n v="123.89"/>
    <n v="56.17"/>
    <n v="0.45338606828638311"/>
    <s v="Dec-2024"/>
    <s v="Q4-2024"/>
  </r>
  <r>
    <s v="TXN-103804"/>
    <x v="32"/>
    <x v="1"/>
    <s v="S-009"/>
    <x v="1"/>
    <s v="Men's T-Shirt"/>
    <s v="Non-Member"/>
    <n v="1"/>
    <n v="62.23"/>
    <n v="0.13300000000000001"/>
    <n v="26.8"/>
    <s v="No"/>
    <n v="53.95"/>
    <n v="27.15"/>
    <n v="0.50324374420759954"/>
    <s v="May-2024"/>
    <s v="Q2-2024"/>
  </r>
  <r>
    <s v="TXN-103805"/>
    <x v="197"/>
    <x v="0"/>
    <s v="N-010"/>
    <x v="4"/>
    <s v="Shampoo 300ml"/>
    <s v="Non-Member"/>
    <n v="3"/>
    <n v="58.65"/>
    <n v="7.3999999999999996E-2"/>
    <n v="25.1"/>
    <s v="No"/>
    <n v="162.93"/>
    <n v="87.63"/>
    <n v="0.53783833548149507"/>
    <s v="Mar-2025"/>
    <s v="Q1-2025"/>
  </r>
  <r>
    <s v="TXN-103806"/>
    <x v="317"/>
    <x v="2"/>
    <s v="E-010"/>
    <x v="1"/>
    <s v="Running Shoes"/>
    <s v="Member"/>
    <n v="1"/>
    <n v="103.57"/>
    <n v="0.123"/>
    <n v="54.88"/>
    <s v="No"/>
    <n v="90.83"/>
    <n v="35.950000000000003"/>
    <n v="0.39579434107673678"/>
    <s v="Jan-2025"/>
    <s v="Q1-2025"/>
  </r>
  <r>
    <s v="TXN-103807"/>
    <x v="95"/>
    <x v="3"/>
    <s v="W-013"/>
    <x v="4"/>
    <s v="Sunscreen SPF50"/>
    <s v="Non-Member"/>
    <n v="4"/>
    <n v="22.74"/>
    <n v="0.107"/>
    <n v="7.54"/>
    <s v="No"/>
    <n v="81.23"/>
    <n v="51.07"/>
    <n v="0.62870860519512495"/>
    <s v="Oct-2024"/>
    <s v="Q4-2024"/>
  </r>
  <r>
    <s v="TXN-103808"/>
    <x v="585"/>
    <x v="3"/>
    <s v="W-007"/>
    <x v="1"/>
    <s v="Winter Jacket"/>
    <s v="Member"/>
    <n v="3"/>
    <n v="63.08"/>
    <n v="5.6000000000000001E-2"/>
    <n v="32.83"/>
    <s v="No"/>
    <n v="178.64"/>
    <n v="80.150000000000006"/>
    <n v="0.44866771159874613"/>
    <s v="Oct-2025"/>
    <s v="Q4-2025"/>
  </r>
  <r>
    <s v="TXN-103809"/>
    <x v="153"/>
    <x v="0"/>
    <s v="N-001"/>
    <x v="0"/>
    <s v="Sparkling Water 12pk"/>
    <s v="Member"/>
    <n v="5"/>
    <n v="10.48"/>
    <n v="0.105"/>
    <n v="5.98"/>
    <s v="No"/>
    <n v="46.9"/>
    <n v="17"/>
    <n v="0.36247334754797444"/>
    <s v="Mar-2025"/>
    <s v="Q1-2025"/>
  </r>
  <r>
    <s v="TXN-103810"/>
    <x v="370"/>
    <x v="3"/>
    <s v="W-004"/>
    <x v="4"/>
    <s v="Lipstick"/>
    <s v="Member"/>
    <n v="4"/>
    <n v="46.46"/>
    <n v="8.1000000000000003E-2"/>
    <n v="18.190000000000001"/>
    <s v="No"/>
    <n v="170.79"/>
    <n v="98.03"/>
    <n v="0.57397974120264661"/>
    <s v="Aug-2025"/>
    <s v="Q3-2025"/>
  </r>
  <r>
    <s v="TXN-103811"/>
    <x v="250"/>
    <x v="3"/>
    <s v="W-009"/>
    <x v="4"/>
    <s v="Sunscreen SPF50"/>
    <s v="Non-Member"/>
    <n v="1"/>
    <n v="31.4"/>
    <n v="4.2999999999999997E-2"/>
    <n v="11.96"/>
    <s v="No"/>
    <n v="30.05"/>
    <n v="18.09"/>
    <n v="0.60199667221297837"/>
    <s v="Sep-2025"/>
    <s v="Q3-2025"/>
  </r>
  <r>
    <s v="TXN-103812"/>
    <x v="247"/>
    <x v="3"/>
    <s v="W-001"/>
    <x v="3"/>
    <s v="Throw Pillow"/>
    <s v="Non-Member"/>
    <n v="6"/>
    <n v="46.61"/>
    <n v="1.7999999999999999E-2"/>
    <n v="22.28"/>
    <s v="No"/>
    <n v="274.63"/>
    <n v="140.94999999999999"/>
    <n v="0.51323599024141564"/>
    <s v="Aug-2024"/>
    <s v="Q3-2024"/>
  </r>
  <r>
    <s v="TXN-103813"/>
    <x v="672"/>
    <x v="3"/>
    <s v="W-010"/>
    <x v="2"/>
    <s v="Smart Watch"/>
    <s v="Member"/>
    <n v="9"/>
    <n v="195.84"/>
    <n v="0.13200000000000001"/>
    <n v="153.97"/>
    <s v="No"/>
    <n v="1529.9"/>
    <n v="144.16999999999999"/>
    <n v="9.4234917314857169E-2"/>
    <s v="Mar-2025"/>
    <s v="Q1-2025"/>
  </r>
  <r>
    <s v="TXN-103814"/>
    <x v="258"/>
    <x v="1"/>
    <s v="S-013"/>
    <x v="3"/>
    <s v="Bath Towel Set"/>
    <s v="Non-Member"/>
    <n v="2"/>
    <n v="18.21"/>
    <n v="0.33200000000000002"/>
    <n v="7.44"/>
    <s v="No"/>
    <n v="24.33"/>
    <n v="9.4499999999999993"/>
    <n v="0.38840937114673241"/>
    <s v="Mar-2025"/>
    <s v="Q1-2025"/>
  </r>
  <r>
    <s v="TXN-103815"/>
    <x v="283"/>
    <x v="3"/>
    <s v="W-007"/>
    <x v="0"/>
    <s v="Organic Coffee 12oz"/>
    <s v="Non-Member"/>
    <n v="1"/>
    <n v="17.36"/>
    <n v="7.0999999999999994E-2"/>
    <n v="9.75"/>
    <s v="No"/>
    <n v="16.13"/>
    <n v="6.38"/>
    <n v="0.39553626782393059"/>
    <s v="Jul-2025"/>
    <s v="Q3-2025"/>
  </r>
  <r>
    <s v="TXN-103816"/>
    <x v="58"/>
    <x v="3"/>
    <s v="W-001"/>
    <x v="0"/>
    <s v="Granola Pack"/>
    <s v="Non-Member"/>
    <n v="3"/>
    <n v="13.81"/>
    <n v="0.14199999999999999"/>
    <n v="8.1999999999999993"/>
    <s v="No"/>
    <n v="35.549999999999997"/>
    <n v="10.95"/>
    <n v="0.30801687763713081"/>
    <s v="Sep-2025"/>
    <s v="Q3-2025"/>
  </r>
  <r>
    <s v="TXN-103817"/>
    <x v="510"/>
    <x v="1"/>
    <s v="S-004"/>
    <x v="1"/>
    <s v="Women's Jeans"/>
    <s v="Non-Member"/>
    <n v="8"/>
    <n v="116.81"/>
    <n v="0.27100000000000002"/>
    <n v="53.17"/>
    <s v="No"/>
    <n v="681.24"/>
    <n v="255.88"/>
    <n v="0.37560918325406611"/>
    <s v="May-2025"/>
    <s v="Q2-2025"/>
  </r>
  <r>
    <s v="TXN-103818"/>
    <x v="523"/>
    <x v="3"/>
    <s v="W-010"/>
    <x v="3"/>
    <s v="Throw Pillow"/>
    <s v="Non-Member"/>
    <n v="1"/>
    <n v="89.38"/>
    <n v="0.105"/>
    <n v="35.01"/>
    <s v="No"/>
    <n v="80"/>
    <n v="44.99"/>
    <n v="0.56237500000000007"/>
    <s v="Dec-2025"/>
    <s v="Q4-2025"/>
  </r>
  <r>
    <s v="TXN-103819"/>
    <x v="109"/>
    <x v="0"/>
    <s v="N-011"/>
    <x v="1"/>
    <s v="Running Shoes"/>
    <s v="Non-Member"/>
    <n v="1"/>
    <n v="57.9"/>
    <n v="5.0000000000000001E-3"/>
    <n v="33.96"/>
    <s v="No"/>
    <n v="57.61"/>
    <n v="23.65"/>
    <n v="0.41051900711681999"/>
    <s v="Jul-2024"/>
    <s v="Q3-2024"/>
  </r>
  <r>
    <s v="TXN-103820"/>
    <x v="62"/>
    <x v="1"/>
    <s v="S-008"/>
    <x v="1"/>
    <s v="Men's T-Shirt"/>
    <s v="Non-Member"/>
    <n v="2"/>
    <n v="29.25"/>
    <n v="0.214"/>
    <n v="14.82"/>
    <s v="No"/>
    <n v="45.98"/>
    <n v="16.34"/>
    <n v="0.35537190082644632"/>
    <s v="May-2025"/>
    <s v="Q2-2025"/>
  </r>
  <r>
    <s v="TXN-103821"/>
    <x v="400"/>
    <x v="1"/>
    <s v="S-013"/>
    <x v="3"/>
    <s v="Throw Pillow"/>
    <s v="Non-Member"/>
    <n v="6"/>
    <n v="66.239999999999995"/>
    <n v="0.32300000000000001"/>
    <n v="29.02"/>
    <s v="No"/>
    <n v="269.07"/>
    <n v="94.95"/>
    <n v="0.35288214962649128"/>
    <s v="Dec-2025"/>
    <s v="Q4-2025"/>
  </r>
  <r>
    <s v="TXN-103822"/>
    <x v="432"/>
    <x v="3"/>
    <s v="W-002"/>
    <x v="1"/>
    <s v="Men's T-Shirt"/>
    <s v="Non-Member"/>
    <n v="1"/>
    <n v="103.67"/>
    <n v="0.12"/>
    <n v="46.61"/>
    <s v="No"/>
    <n v="91.23"/>
    <n v="44.62"/>
    <n v="0.48909349994519341"/>
    <s v="Aug-2025"/>
    <s v="Q3-2025"/>
  </r>
  <r>
    <s v="TXN-103823"/>
    <x v="563"/>
    <x v="1"/>
    <s v="S-009"/>
    <x v="1"/>
    <s v="Running Shoes"/>
    <s v="Member"/>
    <n v="1"/>
    <n v="59.92"/>
    <n v="0.253"/>
    <n v="25.52"/>
    <s v="No"/>
    <n v="44.76"/>
    <n v="19.239999999999998"/>
    <n v="0.42984807864164432"/>
    <s v="Mar-2025"/>
    <s v="Q1-2025"/>
  </r>
  <r>
    <s v="TXN-103824"/>
    <x v="92"/>
    <x v="2"/>
    <s v="E-009"/>
    <x v="4"/>
    <s v="Face Moisturizer"/>
    <s v="Member"/>
    <n v="2"/>
    <n v="40.72"/>
    <n v="5.8000000000000003E-2"/>
    <n v="16.86"/>
    <s v="No"/>
    <n v="76.72"/>
    <n v="43"/>
    <n v="0.56047966631908241"/>
    <s v="Jun-2025"/>
    <s v="Q2-2025"/>
  </r>
  <r>
    <s v="TXN-103825"/>
    <x v="184"/>
    <x v="2"/>
    <s v="E-010"/>
    <x v="2"/>
    <s v="Laptop Stand"/>
    <s v="Non-Member"/>
    <n v="1"/>
    <n v="261.35000000000002"/>
    <n v="0.11899999999999999"/>
    <n v="203.91"/>
    <s v="No"/>
    <n v="230.25"/>
    <n v="26.34"/>
    <n v="0.11439739413680781"/>
    <s v="Jul-2025"/>
    <s v="Q3-2025"/>
  </r>
  <r>
    <s v="TXN-103826"/>
    <x v="544"/>
    <x v="1"/>
    <s v="S-006"/>
    <x v="3"/>
    <s v="Ceramic Mug Set"/>
    <s v="Unknown"/>
    <n v="1"/>
    <n v="11.52"/>
    <n v="0.122"/>
    <n v="5.48"/>
    <s v="No"/>
    <n v="10.11"/>
    <n v="4.63"/>
    <n v="0.45796241345202771"/>
    <s v="Mar-2025"/>
    <s v="Q1-2025"/>
  </r>
  <r>
    <s v="TXN-103827"/>
    <x v="108"/>
    <x v="0"/>
    <s v="N-014"/>
    <x v="0"/>
    <s v="Granola Pack"/>
    <s v="Member"/>
    <n v="2"/>
    <n v="15.08"/>
    <n v="7.1999999999999995E-2"/>
    <n v="9.15"/>
    <s v="No"/>
    <n v="27.99"/>
    <n v="9.69"/>
    <n v="0.3461950696677385"/>
    <s v="Mar-2025"/>
    <s v="Q1-2025"/>
  </r>
  <r>
    <s v="TXN-103828"/>
    <x v="319"/>
    <x v="1"/>
    <s v="S-001"/>
    <x v="0"/>
    <s v="Sparkling Water 12pk"/>
    <s v="Non-Member"/>
    <n v="5"/>
    <n v="21.91"/>
    <n v="0.125"/>
    <n v="12.54"/>
    <s v="No"/>
    <n v="95.86"/>
    <n v="33.159999999999997"/>
    <n v="0.34592113498852489"/>
    <s v="Apr-2025"/>
    <s v="Q2-2025"/>
  </r>
  <r>
    <s v="TXN-103829"/>
    <x v="278"/>
    <x v="3"/>
    <s v="W-008"/>
    <x v="1"/>
    <s v="Running Shoes"/>
    <s v="Member"/>
    <n v="2"/>
    <n v="94.69"/>
    <n v="1.7999999999999999E-2"/>
    <n v="38.57"/>
    <s v="No"/>
    <n v="185.97"/>
    <n v="108.83"/>
    <n v="0.58520191428725066"/>
    <s v="Jan-2025"/>
    <s v="Q1-2025"/>
  </r>
  <r>
    <s v="TXN-103830"/>
    <x v="147"/>
    <x v="2"/>
    <s v="E-007"/>
    <x v="2"/>
    <s v="Wireless Earbuds"/>
    <s v="Member"/>
    <n v="3"/>
    <n v="230.52"/>
    <n v="0.121"/>
    <n v="157.29"/>
    <s v="No"/>
    <n v="607.88"/>
    <n v="136.01"/>
    <n v="0.22374481805619528"/>
    <s v="Feb-2025"/>
    <s v="Q1-2025"/>
  </r>
  <r>
    <s v="TXN-103831"/>
    <x v="146"/>
    <x v="2"/>
    <s v="E-004"/>
    <x v="3"/>
    <s v="LED Desk Lamp"/>
    <s v="Member"/>
    <n v="3"/>
    <n v="42.24"/>
    <n v="8.5000000000000006E-2"/>
    <n v="19.73"/>
    <s v="No"/>
    <n v="115.95"/>
    <n v="56.76"/>
    <n v="0.48952134540750319"/>
    <s v="Sep-2025"/>
    <s v="Q3-2025"/>
  </r>
  <r>
    <s v="TXN-103832"/>
    <x v="263"/>
    <x v="1"/>
    <s v="S-004"/>
    <x v="2"/>
    <s v="Bluetooth Speaker"/>
    <s v="Member"/>
    <n v="12"/>
    <n v="66.400000000000006"/>
    <n v="1E-3"/>
    <n v="45.37"/>
    <s v="No"/>
    <n v="796"/>
    <n v="251.56"/>
    <n v="0.31603015075376883"/>
    <s v="Nov-2025"/>
    <s v="Q4-2025"/>
  </r>
  <r>
    <s v="TXN-103833"/>
    <x v="433"/>
    <x v="3"/>
    <s v="W-002"/>
    <x v="3"/>
    <s v="Throw Pillow"/>
    <s v="Member"/>
    <n v="2"/>
    <n v="45.88"/>
    <n v="0.08"/>
    <n v="17.57"/>
    <s v="No"/>
    <n v="84.42"/>
    <n v="49.28"/>
    <n v="0.58374792703150913"/>
    <s v="Oct-2025"/>
    <s v="Q4-2025"/>
  </r>
  <r>
    <s v="TXN-103834"/>
    <x v="166"/>
    <x v="3"/>
    <s v="W-005"/>
    <x v="1"/>
    <s v="Winter Jacket"/>
    <s v="Member"/>
    <n v="5"/>
    <n v="63.4"/>
    <n v="0.12"/>
    <n v="33.79"/>
    <s v="Yes"/>
    <n v="278.95999999999998"/>
    <n v="110.01"/>
    <n v="0.39435761399483804"/>
    <s v="Sep-2025"/>
    <s v="Q3-2025"/>
  </r>
  <r>
    <s v="TXN-103835"/>
    <x v="290"/>
    <x v="3"/>
    <s v="W-015"/>
    <x v="2"/>
    <s v="Wireless Earbuds"/>
    <s v="Member"/>
    <n v="2"/>
    <n v="284.38"/>
    <n v="0.11600000000000001"/>
    <n v="203.81"/>
    <s v="No"/>
    <n v="502.78"/>
    <n v="95.16"/>
    <n v="0.18926767174509726"/>
    <s v="Apr-2025"/>
    <s v="Q2-2025"/>
  </r>
  <r>
    <s v="TXN-103836"/>
    <x v="625"/>
    <x v="0"/>
    <s v="N-009"/>
    <x v="3"/>
    <s v="Storage Bin"/>
    <s v="Non-Member"/>
    <n v="1"/>
    <n v="83.19"/>
    <n v="0.124"/>
    <n v="36.67"/>
    <s v="No"/>
    <n v="72.87"/>
    <n v="36.200000000000003"/>
    <n v="0.49677507890764377"/>
    <s v="May-2025"/>
    <s v="Q2-2025"/>
  </r>
  <r>
    <s v="TXN-103837"/>
    <x v="161"/>
    <x v="2"/>
    <s v="E-013"/>
    <x v="3"/>
    <s v="LED Desk Lamp"/>
    <s v="Non-Member"/>
    <n v="4"/>
    <n v="59.06"/>
    <n v="7.8E-2"/>
    <n v="20.79"/>
    <s v="No"/>
    <n v="217.81"/>
    <n v="134.65"/>
    <n v="0.6181993480556448"/>
    <s v="Aug-2025"/>
    <s v="Q3-2025"/>
  </r>
  <r>
    <s v="TXN-103838"/>
    <x v="673"/>
    <x v="2"/>
    <s v="E-014"/>
    <x v="3"/>
    <s v="LED Desk Lamp"/>
    <s v="Non-Member"/>
    <n v="1"/>
    <n v="38.33"/>
    <n v="0.106"/>
    <n v="14.51"/>
    <s v="No"/>
    <n v="34.270000000000003"/>
    <n v="19.760000000000002"/>
    <n v="0.5765976072366501"/>
    <s v="Dec-2025"/>
    <s v="Q4-2025"/>
  </r>
  <r>
    <s v="TXN-103839"/>
    <x v="258"/>
    <x v="2"/>
    <s v="E-015"/>
    <x v="4"/>
    <s v="Face Moisturizer"/>
    <s v="Member"/>
    <n v="3"/>
    <n v="58.04"/>
    <n v="0"/>
    <n v="24.24"/>
    <s v="No"/>
    <n v="174.12"/>
    <n v="101.4"/>
    <n v="0.58235699517574091"/>
    <s v="Mar-2025"/>
    <s v="Q1-2025"/>
  </r>
  <r>
    <s v="TXN-103840"/>
    <x v="224"/>
    <x v="3"/>
    <s v="W-007"/>
    <x v="3"/>
    <s v="LED Desk Lamp"/>
    <s v="Member"/>
    <n v="1"/>
    <n v="12"/>
    <n v="3.7999999999999999E-2"/>
    <n v="5.77"/>
    <s v="No"/>
    <n v="11.54"/>
    <n v="5.77"/>
    <n v="0.5"/>
    <s v="Jan-2025"/>
    <s v="Q1-2025"/>
  </r>
  <r>
    <s v="TXN-103841"/>
    <x v="118"/>
    <x v="3"/>
    <s v="W-007"/>
    <x v="3"/>
    <s v="Throw Pillow"/>
    <s v="Member"/>
    <n v="1"/>
    <n v="34.65"/>
    <n v="8.1000000000000003E-2"/>
    <n v="14.44"/>
    <s v="Unknown"/>
    <n v="31.84"/>
    <n v="17.399999999999999"/>
    <n v="0.54648241206030146"/>
    <s v="Sep-2025"/>
    <s v="Q3-2025"/>
  </r>
  <r>
    <s v="TXN-103842"/>
    <x v="176"/>
    <x v="0"/>
    <s v="N-002"/>
    <x v="1"/>
    <s v="Running Shoes"/>
    <s v="Member"/>
    <n v="9"/>
    <n v="95.49"/>
    <n v="0.05"/>
    <n v="47.53"/>
    <s v="No"/>
    <n v="816.44"/>
    <n v="388.67"/>
    <n v="0.47605457841360049"/>
    <s v="Oct-2025"/>
    <s v="Q4-2025"/>
  </r>
  <r>
    <s v="TXN-103843"/>
    <x v="26"/>
    <x v="0"/>
    <s v="N-013"/>
    <x v="2"/>
    <s v="Bluetooth Speaker"/>
    <s v="Member"/>
    <n v="4"/>
    <n v="182.02"/>
    <n v="0.154"/>
    <n v="125.9"/>
    <s v="No"/>
    <n v="615.96"/>
    <n v="112.36"/>
    <n v="0.18241444249626598"/>
    <s v="Oct-2025"/>
    <s v="Q4-2025"/>
  </r>
  <r>
    <s v="TXN-103844"/>
    <x v="511"/>
    <x v="3"/>
    <s v="W-006"/>
    <x v="1"/>
    <s v="Casual Dress"/>
    <s v="Non-Member"/>
    <n v="2"/>
    <n v="30.75"/>
    <n v="9.7000000000000003E-2"/>
    <n v="15.74"/>
    <s v="No"/>
    <n v="55.53"/>
    <n v="24.05"/>
    <n v="0.43309922564379616"/>
    <s v="Jul-2025"/>
    <s v="Q3-2025"/>
  </r>
  <r>
    <s v="TXN-103845"/>
    <x v="187"/>
    <x v="2"/>
    <s v="E-004"/>
    <x v="3"/>
    <s v="LED Desk Lamp"/>
    <s v="Member"/>
    <n v="3"/>
    <n v="62.38"/>
    <n v="9.5000000000000001E-2"/>
    <n v="25.79"/>
    <s v="No"/>
    <n v="169.36"/>
    <n v="91.99"/>
    <n v="0.54316249409541795"/>
    <s v="Feb-2025"/>
    <s v="Q1-2025"/>
  </r>
  <r>
    <s v="TXN-103846"/>
    <x v="362"/>
    <x v="1"/>
    <s v="S-015"/>
    <x v="2"/>
    <s v="Wireless Earbuds"/>
    <s v="Unknown"/>
    <n v="1"/>
    <n v="283.91000000000003"/>
    <n v="0.23100000000000001"/>
    <n v="202.85"/>
    <s v="No"/>
    <n v="218.33"/>
    <n v="15.48"/>
    <n v="7.0901845829707322E-2"/>
    <s v="Sep-2024"/>
    <s v="Q3-2024"/>
  </r>
  <r>
    <s v="TXN-103847"/>
    <x v="338"/>
    <x v="0"/>
    <s v="N-014"/>
    <x v="4"/>
    <s v="Lipstick"/>
    <s v="Non-Member"/>
    <n v="3"/>
    <n v="32.25"/>
    <n v="0.153"/>
    <n v="13.81"/>
    <s v="No"/>
    <n v="81.95"/>
    <n v="40.520000000000003"/>
    <n v="0.49444783404514953"/>
    <s v="Jul-2024"/>
    <s v="Q3-2024"/>
  </r>
  <r>
    <s v="TXN-103848"/>
    <x v="398"/>
    <x v="0"/>
    <s v="N-002"/>
    <x v="2"/>
    <s v="Wireless Earbuds"/>
    <s v="Non-Member"/>
    <n v="4"/>
    <n v="249.11"/>
    <n v="0"/>
    <n v="183.78"/>
    <s v="No"/>
    <n v="996.44"/>
    <n v="261.32"/>
    <n v="0.26225362289751514"/>
    <s v="Aug-2024"/>
    <s v="Q3-2024"/>
  </r>
  <r>
    <s v="TXN-103849"/>
    <x v="149"/>
    <x v="2"/>
    <s v="E-014"/>
    <x v="1"/>
    <s v="Men's T-Shirt"/>
    <s v="Member"/>
    <n v="1"/>
    <n v="78"/>
    <n v="4.2999999999999997E-2"/>
    <n v="40.15"/>
    <s v="No"/>
    <n v="74.650000000000006"/>
    <n v="34.5"/>
    <n v="0.46215673141326186"/>
    <s v="Jun-2025"/>
    <s v="Q2-2025"/>
  </r>
  <r>
    <s v="TXN-103850"/>
    <x v="152"/>
    <x v="3"/>
    <s v="W-014"/>
    <x v="1"/>
    <s v="Men's T-Shirt"/>
    <s v="Non-Member"/>
    <n v="2"/>
    <n v="24.11"/>
    <n v="0.10199999999999999"/>
    <n v="10.01"/>
    <s v="No"/>
    <n v="43.3"/>
    <n v="23.28"/>
    <n v="0.53764434180138576"/>
    <s v="Oct-2025"/>
    <s v="Q4-2025"/>
  </r>
  <r>
    <s v="TXN-103851"/>
    <x v="54"/>
    <x v="1"/>
    <s v="S-012"/>
    <x v="4"/>
    <s v="Lipstick"/>
    <s v="Non-Member"/>
    <n v="2"/>
    <n v="28.89"/>
    <n v="0.22"/>
    <n v="9"/>
    <s v="No"/>
    <n v="45.07"/>
    <n v="27.07"/>
    <n v="0.60062125582427339"/>
    <s v="May-2025"/>
    <s v="Q2-2025"/>
  </r>
  <r>
    <s v="TXN-103852"/>
    <x v="430"/>
    <x v="3"/>
    <s v="W-008"/>
    <x v="1"/>
    <s v="Men's T-Shirt"/>
    <s v="Member"/>
    <n v="3"/>
    <n v="68.63"/>
    <n v="4.2999999999999997E-2"/>
    <n v="35.32"/>
    <s v="No"/>
    <n v="197.04"/>
    <n v="91.08"/>
    <n v="0.46224116930572473"/>
    <s v="Jul-2025"/>
    <s v="Q3-2025"/>
  </r>
  <r>
    <s v="TXN-103853"/>
    <x v="215"/>
    <x v="3"/>
    <s v="W-011"/>
    <x v="2"/>
    <s v="Laptop Stand"/>
    <s v="Non-Member"/>
    <n v="1"/>
    <n v="226.6"/>
    <n v="0.105"/>
    <n v="161.28"/>
    <s v="No"/>
    <n v="202.81"/>
    <n v="41.53"/>
    <n v="0.20477294019032594"/>
    <s v="Mar-2025"/>
    <s v="Q1-2025"/>
  </r>
  <r>
    <s v="TXN-103854"/>
    <x v="222"/>
    <x v="3"/>
    <s v="W-009"/>
    <x v="4"/>
    <s v="Perfume 50ml"/>
    <s v="Member"/>
    <n v="1"/>
    <n v="8.82"/>
    <n v="0.154"/>
    <n v="3.14"/>
    <s v="No"/>
    <n v="7.46"/>
    <n v="4.32"/>
    <n v="0.579088471849866"/>
    <s v="Mar-2025"/>
    <s v="Q1-2025"/>
  </r>
  <r>
    <s v="TXN-103855"/>
    <x v="143"/>
    <x v="3"/>
    <s v="W-006"/>
    <x v="4"/>
    <s v="Perfume 50ml"/>
    <s v="Non-Member"/>
    <n v="8"/>
    <n v="34.31"/>
    <n v="3.3000000000000002E-2"/>
    <n v="10.42"/>
    <s v="No"/>
    <n v="265.42"/>
    <n v="182.06"/>
    <n v="0.68593173084168479"/>
    <s v="Sep-2025"/>
    <s v="Q3-2025"/>
  </r>
  <r>
    <s v="TXN-103856"/>
    <x v="432"/>
    <x v="2"/>
    <s v="E-012"/>
    <x v="2"/>
    <s v="Wireless Earbuds"/>
    <s v="Member"/>
    <n v="1"/>
    <n v="215.21"/>
    <n v="3.2000000000000001E-2"/>
    <n v="140"/>
    <s v="No"/>
    <n v="208.32"/>
    <n v="68.319999999999993"/>
    <n v="0.32795698924731181"/>
    <s v="Aug-2025"/>
    <s v="Q3-2025"/>
  </r>
  <r>
    <s v="TXN-103857"/>
    <x v="377"/>
    <x v="1"/>
    <s v="S-008"/>
    <x v="1"/>
    <s v="Winter Jacket"/>
    <s v="Non-Member"/>
    <n v="2"/>
    <n v="104.81"/>
    <n v="0.19700000000000001"/>
    <n v="46.88"/>
    <s v="No"/>
    <n v="168.32"/>
    <n v="74.56"/>
    <n v="0.44296577946768062"/>
    <s v="Aug-2025"/>
    <s v="Q3-2025"/>
  </r>
  <r>
    <s v="TXN-103858"/>
    <x v="67"/>
    <x v="1"/>
    <s v="S-010"/>
    <x v="3"/>
    <s v="Ceramic Mug Set"/>
    <s v="Member"/>
    <n v="5"/>
    <n v="83.17"/>
    <n v="0.23499999999999999"/>
    <n v="29.95"/>
    <s v="Yes"/>
    <n v="318.13"/>
    <n v="168.38"/>
    <n v="0.5292804828214881"/>
    <s v="Apr-2025"/>
    <s v="Q2-2025"/>
  </r>
  <r>
    <s v="TXN-103859"/>
    <x v="478"/>
    <x v="0"/>
    <s v="N-004"/>
    <x v="4"/>
    <s v="Perfume 50ml"/>
    <s v="Member"/>
    <n v="1"/>
    <n v="28.2"/>
    <n v="7.2999999999999995E-2"/>
    <n v="8.6"/>
    <s v="No"/>
    <n v="26.14"/>
    <n v="17.54"/>
    <n v="0.67100229533282318"/>
    <s v="May-2025"/>
    <s v="Q2-2025"/>
  </r>
  <r>
    <s v="TXN-103860"/>
    <x v="485"/>
    <x v="3"/>
    <s v="W-014"/>
    <x v="2"/>
    <s v="Power Bank"/>
    <s v="Member"/>
    <n v="20"/>
    <n v="187.46"/>
    <n v="0"/>
    <n v="124.39"/>
    <s v="No"/>
    <n v="3749.2"/>
    <n v="1261.4000000000001"/>
    <n v="0.33644510828976854"/>
    <s v="Sep-2025"/>
    <s v="Q3-2025"/>
  </r>
  <r>
    <s v="TXN-103861"/>
    <x v="436"/>
    <x v="2"/>
    <s v="E-003"/>
    <x v="1"/>
    <s v="Winter Jacket"/>
    <s v="Member"/>
    <n v="20"/>
    <n v="105.8"/>
    <n v="5.0000000000000001E-3"/>
    <n v="55.45"/>
    <s v="No"/>
    <n v="2105.42"/>
    <n v="996.42"/>
    <n v="0.4732642418139848"/>
    <s v="Jan-2025"/>
    <s v="Q1-2025"/>
  </r>
  <r>
    <s v="TXN-103862"/>
    <x v="153"/>
    <x v="2"/>
    <s v="E-010"/>
    <x v="1"/>
    <s v="Men's T-Shirt"/>
    <s v="Non-Member"/>
    <n v="3"/>
    <n v="16.75"/>
    <n v="6.0999999999999999E-2"/>
    <n v="8.9499999999999993"/>
    <s v="No"/>
    <n v="47.18"/>
    <n v="20.329999999999998"/>
    <n v="0.43090292496820681"/>
    <s v="Mar-2025"/>
    <s v="Q1-2025"/>
  </r>
  <r>
    <s v="TXN-103863"/>
    <x v="150"/>
    <x v="1"/>
    <s v="S-015"/>
    <x v="0"/>
    <s v="Sparkling Water 12pk"/>
    <s v="Member"/>
    <n v="1"/>
    <n v="13.58"/>
    <n v="0.26900000000000002"/>
    <n v="7.93"/>
    <s v="No"/>
    <n v="9.93"/>
    <n v="2"/>
    <n v="0.2014098690835851"/>
    <s v="Jun-2025"/>
    <s v="Q2-2025"/>
  </r>
  <r>
    <s v="TXN-103864"/>
    <x v="319"/>
    <x v="0"/>
    <s v="N-009"/>
    <x v="4"/>
    <s v="Sunscreen SPF50"/>
    <s v="Non-Member"/>
    <n v="5"/>
    <n v="29.51"/>
    <n v="2.5999999999999999E-2"/>
    <n v="12.95"/>
    <s v="Yes"/>
    <n v="143.71"/>
    <n v="78.959999999999994"/>
    <n v="0.54943984413054059"/>
    <s v="Apr-2025"/>
    <s v="Q2-2025"/>
  </r>
  <r>
    <s v="TXN-103865"/>
    <x v="144"/>
    <x v="3"/>
    <s v="W-005"/>
    <x v="2"/>
    <s v="Bluetooth Speaker"/>
    <s v="Unknown"/>
    <n v="12"/>
    <n v="277.64"/>
    <n v="4.1000000000000002E-2"/>
    <n v="183.65"/>
    <s v="No"/>
    <n v="3195.08"/>
    <n v="991.28"/>
    <n v="0.31025201246917133"/>
    <s v="Dec-2024"/>
    <s v="Q4-2024"/>
  </r>
  <r>
    <s v="TXN-103866"/>
    <x v="523"/>
    <x v="0"/>
    <s v="N-003"/>
    <x v="1"/>
    <s v="Winter Jacket"/>
    <s v="Non-Member"/>
    <n v="8"/>
    <n v="109.57"/>
    <n v="0.13300000000000001"/>
    <n v="59.78"/>
    <s v="No"/>
    <n v="759.98"/>
    <n v="281.74"/>
    <n v="0.3707202821126872"/>
    <s v="Dec-2025"/>
    <s v="Q4-2025"/>
  </r>
  <r>
    <s v="TXN-103867"/>
    <x v="503"/>
    <x v="0"/>
    <s v="Unknown"/>
    <x v="2"/>
    <s v="Power Bank"/>
    <s v="Member"/>
    <n v="4"/>
    <n v="282.31"/>
    <n v="6.0999999999999999E-2"/>
    <n v="216.35"/>
    <s v="No"/>
    <n v="1060.3599999999999"/>
    <n v="194.96"/>
    <n v="0.18386208457505002"/>
    <s v="Jun-2025"/>
    <s v="Q2-2025"/>
  </r>
  <r>
    <s v="TXN-103868"/>
    <x v="98"/>
    <x v="1"/>
    <s v="S-012"/>
    <x v="2"/>
    <s v="Power Bank"/>
    <s v="Non-Member"/>
    <n v="2"/>
    <n v="190.64"/>
    <n v="0.26900000000000002"/>
    <n v="133.75"/>
    <s v="Yes"/>
    <n v="278.72000000000003"/>
    <n v="11.22"/>
    <n v="4.0255453501722153E-2"/>
    <s v="Feb-2025"/>
    <s v="Q1-2025"/>
  </r>
  <r>
    <s v="TXN-103869"/>
    <x v="175"/>
    <x v="0"/>
    <s v="N-013"/>
    <x v="3"/>
    <s v="LED Desk Lamp"/>
    <s v="Non-Member"/>
    <n v="6"/>
    <n v="66.47"/>
    <n v="9.8000000000000004E-2"/>
    <n v="30.02"/>
    <s v="No"/>
    <n v="359.74"/>
    <n v="179.62"/>
    <n v="0.49930505364985822"/>
    <s v="Oct-2025"/>
    <s v="Q4-2025"/>
  </r>
  <r>
    <s v="TXN-103870"/>
    <x v="371"/>
    <x v="1"/>
    <s v="S-009"/>
    <x v="4"/>
    <s v="Lipstick"/>
    <s v="Non-Member"/>
    <n v="1"/>
    <n v="26.77"/>
    <n v="0.123"/>
    <n v="10.11"/>
    <s v="No"/>
    <n v="23.48"/>
    <n v="13.37"/>
    <n v="0.56942078364565585"/>
    <s v="Sep-2024"/>
    <s v="Q3-2024"/>
  </r>
  <r>
    <s v="TXN-103871"/>
    <x v="86"/>
    <x v="0"/>
    <s v="N-007"/>
    <x v="3"/>
    <s v="Storage Bin"/>
    <s v="Non-Member"/>
    <n v="6"/>
    <n v="24.23"/>
    <n v="0.191"/>
    <n v="10.44"/>
    <s v="No"/>
    <n v="117.61"/>
    <n v="54.97"/>
    <n v="0.46739222855199386"/>
    <s v="Mar-2025"/>
    <s v="Q1-2025"/>
  </r>
  <r>
    <s v="TXN-103872"/>
    <x v="385"/>
    <x v="0"/>
    <s v="N-010"/>
    <x v="2"/>
    <s v="Power Bank"/>
    <s v="Member"/>
    <n v="1"/>
    <n v="234.61"/>
    <n v="4.5999999999999999E-2"/>
    <n v="172.62"/>
    <s v="No"/>
    <n v="223.82"/>
    <n v="51.2"/>
    <n v="0.22875524975426684"/>
    <s v="Jul-2025"/>
    <s v="Q3-2025"/>
  </r>
  <r>
    <s v="TXN-103873"/>
    <x v="293"/>
    <x v="0"/>
    <s v="N-012"/>
    <x v="2"/>
    <s v="Wireless Earbuds"/>
    <s v="Member"/>
    <n v="1"/>
    <n v="289.14"/>
    <n v="0"/>
    <n v="190.76"/>
    <s v="No"/>
    <n v="289.14"/>
    <n v="98.38"/>
    <n v="0.34025039773120286"/>
    <s v="Jun-2025"/>
    <s v="Q2-2025"/>
  </r>
  <r>
    <s v="TXN-103874"/>
    <x v="80"/>
    <x v="3"/>
    <s v="W-004"/>
    <x v="1"/>
    <s v="Casual Dress"/>
    <s v="Member"/>
    <n v="1"/>
    <n v="33.17"/>
    <n v="4.3999999999999997E-2"/>
    <n v="17.82"/>
    <s v="Yes"/>
    <n v="31.71"/>
    <n v="13.89"/>
    <n v="0.43803216650898769"/>
    <s v="Dec-2024"/>
    <s v="Q4-2024"/>
  </r>
  <r>
    <s v="TXN-103875"/>
    <x v="583"/>
    <x v="2"/>
    <s v="E-010"/>
    <x v="3"/>
    <s v="Ceramic Mug Set"/>
    <s v="Non-Member"/>
    <n v="2"/>
    <n v="88.25"/>
    <n v="6.9000000000000006E-2"/>
    <n v="42.1"/>
    <s v="No"/>
    <n v="164.32"/>
    <n v="80.12"/>
    <n v="0.48758519961051611"/>
    <s v="Aug-2025"/>
    <s v="Q3-2025"/>
  </r>
  <r>
    <s v="TXN-103876"/>
    <x v="343"/>
    <x v="0"/>
    <s v="N-003"/>
    <x v="2"/>
    <s v="Smart Watch"/>
    <s v="Member"/>
    <n v="11"/>
    <n v="67.55"/>
    <n v="6.0999999999999999E-2"/>
    <n v="53.07"/>
    <s v="No"/>
    <n v="697.72"/>
    <n v="113.95"/>
    <n v="0.16331766324600125"/>
    <s v="Feb-2025"/>
    <s v="Q1-2025"/>
  </r>
  <r>
    <s v="TXN-103877"/>
    <x v="496"/>
    <x v="0"/>
    <s v="N-005"/>
    <x v="0"/>
    <s v="Organic Coffee 12oz"/>
    <s v="Non-Member"/>
    <n v="3"/>
    <n v="7.33"/>
    <n v="0.13400000000000001"/>
    <n v="4.12"/>
    <s v="No"/>
    <n v="19.04"/>
    <n v="6.68"/>
    <n v="0.35084033613445376"/>
    <s v="Sep-2025"/>
    <s v="Q3-2025"/>
  </r>
  <r>
    <s v="TXN-103878"/>
    <x v="293"/>
    <x v="2"/>
    <s v="E-006"/>
    <x v="2"/>
    <s v="Bluetooth Speaker"/>
    <s v="Member"/>
    <n v="6"/>
    <n v="286.87"/>
    <n v="9.5000000000000001E-2"/>
    <n v="200.27"/>
    <s v="No"/>
    <n v="1557.7"/>
    <n v="356.08"/>
    <n v="0.22859343904474544"/>
    <s v="Jun-2025"/>
    <s v="Q2-2025"/>
  </r>
  <r>
    <s v="TXN-103879"/>
    <x v="15"/>
    <x v="0"/>
    <s v="N-013"/>
    <x v="1"/>
    <s v="Men's T-Shirt"/>
    <s v="Non-Member"/>
    <n v="1"/>
    <n v="62.23"/>
    <n v="6.3E-2"/>
    <n v="29.87"/>
    <s v="No"/>
    <n v="58.31"/>
    <n v="28.44"/>
    <n v="0.48773795232378664"/>
    <s v="Oct-2024"/>
    <s v="Q4-2024"/>
  </r>
  <r>
    <s v="TXN-103880"/>
    <x v="392"/>
    <x v="0"/>
    <s v="N-015"/>
    <x v="2"/>
    <s v="Laptop Stand"/>
    <s v="Non-Member"/>
    <n v="4"/>
    <n v="124.15"/>
    <n v="0.13100000000000001"/>
    <n v="90.92"/>
    <s v="No"/>
    <n v="431.55"/>
    <n v="67.87"/>
    <n v="0.15727030471556019"/>
    <s v="Oct-2024"/>
    <s v="Q4-2024"/>
  </r>
  <r>
    <s v="TXN-103881"/>
    <x v="261"/>
    <x v="2"/>
    <s v="E-006"/>
    <x v="3"/>
    <s v="Bath Towel Set"/>
    <s v="Non-Member"/>
    <n v="1"/>
    <n v="74.02"/>
    <n v="3.5999999999999997E-2"/>
    <n v="29.52"/>
    <s v="No"/>
    <n v="71.36"/>
    <n v="41.84"/>
    <n v="0.58632286995515703"/>
    <s v="Nov-2024"/>
    <s v="Q4-2024"/>
  </r>
  <r>
    <s v="TXN-103882"/>
    <x v="437"/>
    <x v="0"/>
    <s v="N-013"/>
    <x v="3"/>
    <s v="Ceramic Mug Set"/>
    <s v="Member"/>
    <n v="9"/>
    <n v="50.26"/>
    <n v="7.0000000000000007E-2"/>
    <n v="21.09"/>
    <s v="No"/>
    <n v="420.68"/>
    <n v="230.87"/>
    <n v="0.54880193971664926"/>
    <s v="Jun-2024"/>
    <s v="Q2-2024"/>
  </r>
  <r>
    <s v="TXN-103883"/>
    <x v="119"/>
    <x v="2"/>
    <s v="E-006"/>
    <x v="2"/>
    <s v="Laptop Stand"/>
    <s v="Non-Member"/>
    <n v="9"/>
    <n v="109.37"/>
    <n v="6.3E-2"/>
    <n v="72.44"/>
    <s v="No"/>
    <n v="922.32"/>
    <n v="270.36"/>
    <n v="0.2931303669008587"/>
    <s v="Mar-2025"/>
    <s v="Q1-2025"/>
  </r>
  <r>
    <s v="TXN-103884"/>
    <x v="114"/>
    <x v="0"/>
    <s v="N-001"/>
    <x v="1"/>
    <s v="Men's T-Shirt"/>
    <s v="Non-Member"/>
    <n v="1"/>
    <n v="111.36"/>
    <n v="0.113"/>
    <n v="57.04"/>
    <s v="No"/>
    <n v="98.78"/>
    <n v="41.74"/>
    <n v="0.422555173111966"/>
    <s v="Sep-2025"/>
    <s v="Q3-2025"/>
  </r>
  <r>
    <s v="TXN-103885"/>
    <x v="193"/>
    <x v="3"/>
    <s v="W-012"/>
    <x v="3"/>
    <s v="Throw Pillow"/>
    <s v="Non-Member"/>
    <n v="4"/>
    <n v="14.71"/>
    <n v="6.7000000000000004E-2"/>
    <n v="6.81"/>
    <s v="No"/>
    <n v="54.9"/>
    <n v="27.66"/>
    <n v="0.50382513661202188"/>
    <s v="Apr-2025"/>
    <s v="Q2-2025"/>
  </r>
  <r>
    <s v="TXN-103886"/>
    <x v="588"/>
    <x v="1"/>
    <s v="S-003"/>
    <x v="0"/>
    <s v="Snack Box"/>
    <s v="Member"/>
    <n v="3"/>
    <n v="20.6"/>
    <n v="5.7000000000000002E-2"/>
    <n v="11.71"/>
    <s v="No"/>
    <n v="58.28"/>
    <n v="23.15"/>
    <n v="0.39722031571722716"/>
    <s v="Mar-2025"/>
    <s v="Q1-2025"/>
  </r>
  <r>
    <s v="TXN-103887"/>
    <x v="182"/>
    <x v="3"/>
    <s v="W-014"/>
    <x v="3"/>
    <s v="Ceramic Mug Set"/>
    <s v="Non-Member"/>
    <n v="2"/>
    <n v="22.16"/>
    <n v="0.189"/>
    <n v="8.0299999999999994"/>
    <s v="No"/>
    <n v="35.94"/>
    <n v="19.88"/>
    <n v="0.5531441291040623"/>
    <s v="Aug-2024"/>
    <s v="Q3-2024"/>
  </r>
  <r>
    <s v="TXN-103888"/>
    <x v="37"/>
    <x v="2"/>
    <s v="E-015"/>
    <x v="3"/>
    <s v="Ceramic Mug Set"/>
    <s v="Non-Member"/>
    <n v="3"/>
    <n v="62.03"/>
    <n v="0.11799999999999999"/>
    <n v="25.26"/>
    <s v="No"/>
    <n v="164.13"/>
    <n v="88.35"/>
    <n v="0.53829281666971296"/>
    <s v="Oct-2025"/>
    <s v="Q4-2025"/>
  </r>
  <r>
    <s v="TXN-103889"/>
    <x v="218"/>
    <x v="3"/>
    <s v="W-003"/>
    <x v="2"/>
    <s v="Wireless Earbuds"/>
    <s v="Non-Member"/>
    <n v="4"/>
    <n v="161.56"/>
    <n v="4.2000000000000003E-2"/>
    <n v="124.39"/>
    <s v="No"/>
    <n v="619.1"/>
    <n v="121.54"/>
    <n v="0.19631723469552576"/>
    <s v="Dec-2024"/>
    <s v="Q4-2024"/>
  </r>
  <r>
    <s v="TXN-103890"/>
    <x v="416"/>
    <x v="0"/>
    <s v="N-001"/>
    <x v="1"/>
    <s v="Women's Jeans"/>
    <s v="Non-Member"/>
    <n v="1"/>
    <n v="29.61"/>
    <n v="3.4000000000000002E-2"/>
    <n v="15.4"/>
    <s v="No"/>
    <n v="28.6"/>
    <n v="13.2"/>
    <n v="0.46153846153846151"/>
    <s v="Jul-2025"/>
    <s v="Q3-2025"/>
  </r>
  <r>
    <s v="TXN-103891"/>
    <x v="413"/>
    <x v="2"/>
    <s v="E-008"/>
    <x v="2"/>
    <s v="Wireless Earbuds"/>
    <s v="Non-Member"/>
    <n v="3"/>
    <n v="176.6"/>
    <n v="8.3000000000000004E-2"/>
    <n v="126.87"/>
    <s v="No"/>
    <n v="485.83"/>
    <n v="105.22"/>
    <n v="0.21657781528518205"/>
    <s v="Jul-2025"/>
    <s v="Q3-2025"/>
  </r>
  <r>
    <s v="TXN-103892"/>
    <x v="379"/>
    <x v="1"/>
    <s v="S-003"/>
    <x v="2"/>
    <s v="Laptop Stand"/>
    <s v="Member"/>
    <n v="17"/>
    <n v="98.52"/>
    <n v="0.14799999999999999"/>
    <n v="69.06"/>
    <s v="No"/>
    <n v="1426.96"/>
    <n v="252.94"/>
    <n v="0.17725794696417557"/>
    <s v="Nov-2024"/>
    <s v="Q4-2024"/>
  </r>
  <r>
    <s v="TXN-103893"/>
    <x v="451"/>
    <x v="1"/>
    <s v="S-005"/>
    <x v="0"/>
    <s v="Sparkling Water 12pk"/>
    <s v="Non-Member"/>
    <n v="4"/>
    <n v="13.19"/>
    <n v="0.121"/>
    <n v="7.5"/>
    <s v="No"/>
    <n v="46.38"/>
    <n v="16.38"/>
    <n v="0.35316946959896506"/>
    <s v="Oct-2025"/>
    <s v="Q4-2025"/>
  </r>
  <r>
    <s v="TXN-103894"/>
    <x v="591"/>
    <x v="0"/>
    <s v="N-005"/>
    <x v="1"/>
    <s v="Men's T-Shirt"/>
    <s v="Non-Member"/>
    <n v="2"/>
    <n v="49.77"/>
    <n v="8.7999999999999995E-2"/>
    <n v="27.34"/>
    <s v="No"/>
    <n v="90.78"/>
    <n v="36.1"/>
    <n v="0.39766468385106851"/>
    <s v="Jul-2025"/>
    <s v="Q3-2025"/>
  </r>
  <r>
    <s v="TXN-103895"/>
    <x v="177"/>
    <x v="0"/>
    <s v="N-012"/>
    <x v="4"/>
    <s v="Perfume 50ml"/>
    <s v="Member"/>
    <n v="2"/>
    <n v="28.77"/>
    <n v="0.126"/>
    <n v="12.11"/>
    <s v="No"/>
    <n v="50.29"/>
    <n v="26.07"/>
    <n v="0.51839331875124284"/>
    <s v="Jun-2025"/>
    <s v="Q2-2025"/>
  </r>
  <r>
    <s v="TXN-103896"/>
    <x v="127"/>
    <x v="0"/>
    <s v="N-003"/>
    <x v="0"/>
    <s v="Snack Box"/>
    <s v="Member"/>
    <n v="14"/>
    <n v="8.77"/>
    <n v="7.4999999999999997E-2"/>
    <n v="5.37"/>
    <s v="No"/>
    <n v="113.57"/>
    <n v="38.39"/>
    <n v="0.33802940917495822"/>
    <s v="Jun-2024"/>
    <s v="Q2-2024"/>
  </r>
  <r>
    <s v="TXN-103897"/>
    <x v="110"/>
    <x v="2"/>
    <s v="E-015"/>
    <x v="3"/>
    <s v="Bath Towel Set"/>
    <s v="Non-Member"/>
    <n v="4"/>
    <n v="41.93"/>
    <n v="0.09"/>
    <n v="20.84"/>
    <s v="No"/>
    <n v="152.63"/>
    <n v="69.27"/>
    <n v="0.45384262595819957"/>
    <s v="Nov-2025"/>
    <s v="Q4-2025"/>
  </r>
  <r>
    <s v="TXN-103898"/>
    <x v="16"/>
    <x v="0"/>
    <s v="N-012"/>
    <x v="3"/>
    <s v="LED Desk Lamp"/>
    <s v="Non-Member"/>
    <n v="7"/>
    <n v="79.650000000000006"/>
    <n v="0"/>
    <n v="35.46"/>
    <s v="No"/>
    <n v="557.54999999999995"/>
    <n v="309.33"/>
    <n v="0.55480225988700571"/>
    <s v="May-2025"/>
    <s v="Q2-2025"/>
  </r>
  <r>
    <s v="TXN-103899"/>
    <x v="226"/>
    <x v="2"/>
    <s v="E-007"/>
    <x v="3"/>
    <s v="LED Desk Lamp"/>
    <s v="Member"/>
    <n v="1"/>
    <n v="26.34"/>
    <n v="8.5000000000000006E-2"/>
    <n v="9.59"/>
    <s v="No"/>
    <n v="24.1"/>
    <n v="14.51"/>
    <n v="0.60207468879668047"/>
    <s v="Jun-2024"/>
    <s v="Q2-2024"/>
  </r>
  <r>
    <s v="TXN-103900"/>
    <x v="60"/>
    <x v="2"/>
    <s v="E-007"/>
    <x v="0"/>
    <s v="Snack Box"/>
    <s v="Member"/>
    <n v="1"/>
    <n v="14.02"/>
    <n v="6.9000000000000006E-2"/>
    <n v="8.94"/>
    <s v="No"/>
    <n v="13.05"/>
    <n v="4.1100000000000003"/>
    <n v="0.31494252873563217"/>
    <s v="Sep-2025"/>
    <s v="Q3-2025"/>
  </r>
  <r>
    <s v="TXN-103901"/>
    <x v="116"/>
    <x v="3"/>
    <s v="W-012"/>
    <x v="4"/>
    <s v="Lipstick"/>
    <s v="Non-Member"/>
    <n v="1"/>
    <n v="30.13"/>
    <n v="0.11799999999999999"/>
    <n v="13.48"/>
    <s v="No"/>
    <n v="26.57"/>
    <n v="13.09"/>
    <n v="0.49266089574708316"/>
    <s v="Jul-2025"/>
    <s v="Q3-2025"/>
  </r>
  <r>
    <s v="TXN-103902"/>
    <x v="11"/>
    <x v="1"/>
    <s v="S-002"/>
    <x v="1"/>
    <s v="Men's T-Shirt"/>
    <s v="Non-Member"/>
    <n v="2"/>
    <n v="58.75"/>
    <n v="0.183"/>
    <n v="24.63"/>
    <s v="No"/>
    <n v="96"/>
    <n v="46.74"/>
    <n v="0.486875"/>
    <s v="Aug-2024"/>
    <s v="Q3-2024"/>
  </r>
  <r>
    <s v="TXN-103903"/>
    <x v="178"/>
    <x v="0"/>
    <s v="N-015"/>
    <x v="2"/>
    <s v="Bluetooth Speaker"/>
    <s v="Non-Member"/>
    <n v="3"/>
    <n v="244.83"/>
    <n v="0.09"/>
    <n v="191.02"/>
    <s v="No"/>
    <n v="668.39"/>
    <n v="95.33"/>
    <n v="0.14262631098610093"/>
    <s v="Mar-2025"/>
    <s v="Q1-2025"/>
  </r>
  <r>
    <s v="TXN-103904"/>
    <x v="188"/>
    <x v="0"/>
    <s v="N-015"/>
    <x v="1"/>
    <s v="Casual Dress"/>
    <s v="Member"/>
    <n v="3"/>
    <n v="94.09"/>
    <n v="0.12"/>
    <n v="50.37"/>
    <s v="No"/>
    <n v="248.4"/>
    <n v="97.29"/>
    <n v="0.39166666666666666"/>
    <s v="Nov-2024"/>
    <s v="Q4-2024"/>
  </r>
  <r>
    <s v="TXN-103905"/>
    <x v="393"/>
    <x v="0"/>
    <s v="N-004"/>
    <x v="3"/>
    <s v="Ceramic Mug Set"/>
    <s v="Non-Member"/>
    <n v="4"/>
    <n v="36.340000000000003"/>
    <n v="0.01"/>
    <n v="16.86"/>
    <s v="No"/>
    <n v="143.91"/>
    <n v="76.47"/>
    <n v="0.53137377527621432"/>
    <s v="Jun-2025"/>
    <s v="Q2-2025"/>
  </r>
  <r>
    <s v="TXN-103906"/>
    <x v="73"/>
    <x v="2"/>
    <s v="E-012"/>
    <x v="2"/>
    <s v="Wireless Earbuds"/>
    <s v="Member"/>
    <n v="3"/>
    <n v="286.45"/>
    <n v="0"/>
    <n v="210.66"/>
    <s v="No"/>
    <n v="859.35"/>
    <n v="227.37"/>
    <n v="0.26458369698027578"/>
    <s v="Jul-2025"/>
    <s v="Q3-2025"/>
  </r>
  <r>
    <s v="TXN-103907"/>
    <x v="58"/>
    <x v="0"/>
    <s v="N-005"/>
    <x v="3"/>
    <s v="Storage Bin"/>
    <s v="Member"/>
    <n v="3"/>
    <n v="68.489999999999995"/>
    <n v="5.6000000000000001E-2"/>
    <n v="33.799999999999997"/>
    <s v="Yes"/>
    <n v="193.96"/>
    <n v="92.56"/>
    <n v="0.47721179624664878"/>
    <s v="Sep-2025"/>
    <s v="Q3-2025"/>
  </r>
  <r>
    <s v="TXN-103908"/>
    <x v="220"/>
    <x v="3"/>
    <s v="W-003"/>
    <x v="3"/>
    <s v="Storage Bin"/>
    <s v="Member"/>
    <n v="3"/>
    <n v="17.440000000000001"/>
    <n v="6.0999999999999999E-2"/>
    <n v="8.0299999999999994"/>
    <s v="No"/>
    <n v="49.13"/>
    <n v="25.04"/>
    <n v="0.50966822715245264"/>
    <s v="Dec-2024"/>
    <s v="Q4-2024"/>
  </r>
  <r>
    <s v="TXN-103909"/>
    <x v="647"/>
    <x v="0"/>
    <s v="N-014"/>
    <x v="3"/>
    <s v="Ceramic Mug Set"/>
    <s v="Member"/>
    <n v="1"/>
    <n v="20.09"/>
    <n v="8.6999999999999994E-2"/>
    <n v="9.23"/>
    <s v="No"/>
    <n v="18.34"/>
    <n v="9.11"/>
    <n v="0.49672846237731733"/>
    <s v="Apr-2024"/>
    <s v="Q2-2024"/>
  </r>
  <r>
    <s v="TXN-103910"/>
    <x v="485"/>
    <x v="2"/>
    <s v="E-014"/>
    <x v="3"/>
    <s v="Storage Bin"/>
    <s v="Non-Member"/>
    <n v="1"/>
    <n v="42.32"/>
    <n v="0.124"/>
    <n v="18.79"/>
    <s v="No"/>
    <n v="37.07"/>
    <n v="18.28"/>
    <n v="0.49312112220124094"/>
    <s v="Sep-2025"/>
    <s v="Q3-2025"/>
  </r>
  <r>
    <s v="TXN-103911"/>
    <x v="420"/>
    <x v="3"/>
    <s v="W-014"/>
    <x v="0"/>
    <s v="Granola Pack"/>
    <s v="Non-Member"/>
    <n v="8"/>
    <n v="18.149999999999999"/>
    <n v="3.5999999999999997E-2"/>
    <n v="10.39"/>
    <s v="No"/>
    <n v="139.97"/>
    <n v="56.85"/>
    <n v="0.40615846252768451"/>
    <s v="May-2025"/>
    <s v="Q2-2025"/>
  </r>
  <r>
    <s v="TXN-103912"/>
    <x v="364"/>
    <x v="2"/>
    <s v="E-013"/>
    <x v="0"/>
    <s v="Sparkling Water 12pk"/>
    <s v="Member"/>
    <n v="3"/>
    <n v="17.600000000000001"/>
    <n v="3.2000000000000001E-2"/>
    <n v="11.98"/>
    <s v="No"/>
    <n v="51.11"/>
    <n v="15.17"/>
    <n v="0.29681080023478773"/>
    <s v="Oct-2024"/>
    <s v="Q4-2024"/>
  </r>
  <r>
    <s v="TXN-103913"/>
    <x v="408"/>
    <x v="1"/>
    <s v="S-012"/>
    <x v="3"/>
    <s v="Throw Pillow"/>
    <s v="Member"/>
    <n v="2"/>
    <n v="70.81"/>
    <n v="0.13200000000000001"/>
    <n v="25.96"/>
    <s v="No"/>
    <n v="122.93"/>
    <n v="71.010000000000005"/>
    <n v="0.57764581469128773"/>
    <s v="Feb-2025"/>
    <s v="Q1-2025"/>
  </r>
  <r>
    <s v="TXN-103914"/>
    <x v="105"/>
    <x v="1"/>
    <s v="S-006"/>
    <x v="2"/>
    <s v="Laptop Stand"/>
    <s v="Member"/>
    <n v="3"/>
    <n v="272.02999999999997"/>
    <n v="0.12"/>
    <n v="197.8"/>
    <s v="No"/>
    <n v="718.16"/>
    <n v="124.76"/>
    <n v="0.17372173331848056"/>
    <s v="Apr-2025"/>
    <s v="Q2-2025"/>
  </r>
  <r>
    <s v="TXN-103915"/>
    <x v="133"/>
    <x v="2"/>
    <s v="E-011"/>
    <x v="4"/>
    <s v="Sunscreen SPF50"/>
    <s v="Member"/>
    <n v="4"/>
    <n v="33.22"/>
    <n v="0.26500000000000001"/>
    <n v="12.01"/>
    <s v="No"/>
    <n v="97.67"/>
    <n v="49.63"/>
    <n v="0.50813965393672578"/>
    <s v="Jun-2025"/>
    <s v="Q2-2025"/>
  </r>
  <r>
    <s v="TXN-103916"/>
    <x v="245"/>
    <x v="0"/>
    <s v="N-010"/>
    <x v="4"/>
    <s v="Lipstick"/>
    <s v="Member"/>
    <n v="4"/>
    <n v="24.85"/>
    <n v="0.115"/>
    <n v="9.51"/>
    <s v="No"/>
    <n v="87.97"/>
    <n v="49.93"/>
    <n v="0.56757985676935319"/>
    <s v="May-2025"/>
    <s v="Q2-2025"/>
  </r>
  <r>
    <s v="TXN-103917"/>
    <x v="674"/>
    <x v="2"/>
    <s v="E-012"/>
    <x v="1"/>
    <s v="Winter Jacket"/>
    <s v="Member"/>
    <n v="5"/>
    <n v="102.25"/>
    <n v="1E-3"/>
    <n v="48.18"/>
    <s v="No"/>
    <n v="510.74"/>
    <n v="269.83999999999997"/>
    <n v="0.52833144065473625"/>
    <s v="Feb-2024"/>
    <s v="Q1-2024"/>
  </r>
  <r>
    <s v="TXN-103918"/>
    <x v="298"/>
    <x v="1"/>
    <s v="S-006"/>
    <x v="0"/>
    <s v="Organic Coffee 12oz"/>
    <s v="Non-Member"/>
    <n v="17"/>
    <n v="10.09"/>
    <n v="0.23899999999999999"/>
    <n v="6.07"/>
    <s v="No"/>
    <n v="130.53"/>
    <n v="27.34"/>
    <n v="0.20945376541791158"/>
    <s v="Nov-2024"/>
    <s v="Q4-2024"/>
  </r>
  <r>
    <s v="TXN-103919"/>
    <x v="446"/>
    <x v="2"/>
    <s v="E-010"/>
    <x v="0"/>
    <s v="Sparkling Water 12pk"/>
    <s v="Member"/>
    <n v="1"/>
    <n v="18.399999999999999"/>
    <n v="0.19900000000000001"/>
    <n v="11.47"/>
    <s v="Yes"/>
    <n v="14.74"/>
    <n v="3.27"/>
    <n v="0.22184531886024422"/>
    <s v="Apr-2025"/>
    <s v="Q2-2025"/>
  </r>
  <r>
    <s v="TXN-103920"/>
    <x v="0"/>
    <x v="3"/>
    <s v="W-005"/>
    <x v="2"/>
    <s v="Bluetooth Speaker"/>
    <s v="Member"/>
    <n v="7"/>
    <n v="219.08"/>
    <n v="4.2999999999999997E-2"/>
    <n v="151.97"/>
    <s v="No"/>
    <n v="1467.62"/>
    <n v="403.83"/>
    <n v="0.27515978250500811"/>
    <s v="Jun-2025"/>
    <s v="Q2-2025"/>
  </r>
  <r>
    <s v="TXN-103921"/>
    <x v="184"/>
    <x v="1"/>
    <s v="S-007"/>
    <x v="1"/>
    <s v="Men's T-Shirt"/>
    <s v="Non-Member"/>
    <n v="1"/>
    <n v="103.1"/>
    <n v="0.22"/>
    <n v="51.32"/>
    <s v="No"/>
    <n v="80.42"/>
    <n v="29.1"/>
    <n v="0.36185028599850783"/>
    <s v="Jul-2025"/>
    <s v="Q3-2025"/>
  </r>
  <r>
    <s v="TXN-103922"/>
    <x v="498"/>
    <x v="3"/>
    <s v="W-007"/>
    <x v="1"/>
    <s v="Women's Jeans"/>
    <s v="Non-Member"/>
    <n v="14"/>
    <n v="43.16"/>
    <n v="8.5999999999999993E-2"/>
    <n v="19.89"/>
    <s v="No"/>
    <n v="552.28"/>
    <n v="273.82"/>
    <n v="0.49579923227348449"/>
    <s v="May-2025"/>
    <s v="Q2-2025"/>
  </r>
  <r>
    <s v="TXN-103923"/>
    <x v="55"/>
    <x v="0"/>
    <s v="N-013"/>
    <x v="1"/>
    <s v="Running Shoes"/>
    <s v="Member"/>
    <n v="5"/>
    <n v="47.62"/>
    <n v="0.1"/>
    <n v="19.850000000000001"/>
    <s v="Yes"/>
    <n v="214.29"/>
    <n v="115.04"/>
    <n v="0.53684259648140376"/>
    <s v="Jan-2025"/>
    <s v="Q1-2025"/>
  </r>
  <r>
    <s v="TXN-103924"/>
    <x v="405"/>
    <x v="3"/>
    <s v="W-004"/>
    <x v="4"/>
    <s v="Face Moisturizer"/>
    <s v="Non-Member"/>
    <n v="1"/>
    <n v="55.5"/>
    <n v="8.6999999999999994E-2"/>
    <n v="17.059999999999999"/>
    <s v="No"/>
    <n v="50.67"/>
    <n v="33.61"/>
    <n v="0.6633116242352477"/>
    <s v="Aug-2025"/>
    <s v="Q3-2025"/>
  </r>
  <r>
    <s v="TXN-103925"/>
    <x v="412"/>
    <x v="2"/>
    <s v="E-012"/>
    <x v="3"/>
    <s v="Ceramic Mug Set"/>
    <s v="Non-Member"/>
    <n v="1"/>
    <n v="18.82"/>
    <n v="0.105"/>
    <n v="8.8000000000000007"/>
    <s v="No"/>
    <n v="16.84"/>
    <n v="8.0399999999999991"/>
    <n v="0.47743467933491684"/>
    <s v="Nov-2024"/>
    <s v="Q4-2024"/>
  </r>
  <r>
    <s v="TXN-103926"/>
    <x v="123"/>
    <x v="0"/>
    <s v="N-013"/>
    <x v="0"/>
    <s v="Sparkling Water 12pk"/>
    <s v="Member"/>
    <n v="5"/>
    <n v="13.46"/>
    <n v="3.4000000000000002E-2"/>
    <n v="8.69"/>
    <s v="No"/>
    <n v="65.010000000000005"/>
    <n v="21.56"/>
    <n v="0.33164128595600673"/>
    <s v="Jun-2025"/>
    <s v="Q2-2025"/>
  </r>
  <r>
    <s v="TXN-103927"/>
    <x v="482"/>
    <x v="2"/>
    <s v="E-003"/>
    <x v="2"/>
    <s v="Smart Watch"/>
    <s v="Non-Member"/>
    <n v="1"/>
    <n v="242.77"/>
    <n v="0.111"/>
    <n v="165.63"/>
    <s v="No"/>
    <n v="215.82"/>
    <n v="50.19"/>
    <n v="0.23255490686683347"/>
    <s v="Nov-2025"/>
    <s v="Q4-2025"/>
  </r>
  <r>
    <s v="TXN-103928"/>
    <x v="240"/>
    <x v="1"/>
    <s v="S-008"/>
    <x v="1"/>
    <s v="Casual Dress"/>
    <s v="Non-Member"/>
    <n v="4"/>
    <n v="20.13"/>
    <n v="9.6000000000000002E-2"/>
    <n v="9.9499999999999993"/>
    <s v="No"/>
    <n v="72.790000000000006"/>
    <n v="32.99"/>
    <n v="0.45322159637312814"/>
    <s v="Mar-2025"/>
    <s v="Q1-2025"/>
  </r>
  <r>
    <s v="TXN-103929"/>
    <x v="588"/>
    <x v="3"/>
    <s v="W-011"/>
    <x v="0"/>
    <s v="Organic Coffee 12oz"/>
    <s v="Non-Member"/>
    <n v="1"/>
    <n v="20.7"/>
    <n v="2.5000000000000001E-2"/>
    <n v="14.1"/>
    <s v="No"/>
    <n v="20.18"/>
    <n v="6.08"/>
    <n v="0.30128840436075321"/>
    <s v="Mar-2025"/>
    <s v="Q1-2025"/>
  </r>
  <r>
    <s v="TXN-103930"/>
    <x v="494"/>
    <x v="2"/>
    <s v="E-001"/>
    <x v="0"/>
    <s v="Snack Box"/>
    <s v="Non-Member"/>
    <n v="10"/>
    <n v="15.18"/>
    <n v="5.3999999999999999E-2"/>
    <n v="8.51"/>
    <s v="No"/>
    <n v="143.6"/>
    <n v="58.5"/>
    <n v="0.4073816155988858"/>
    <s v="Nov-2024"/>
    <s v="Q4-2024"/>
  </r>
  <r>
    <s v="TXN-103931"/>
    <x v="358"/>
    <x v="1"/>
    <s v="S-008"/>
    <x v="0"/>
    <s v="Olive Oil 500ml"/>
    <s v="Member"/>
    <n v="1"/>
    <n v="20.48"/>
    <n v="0.24199999999999999"/>
    <n v="12.88"/>
    <s v="No"/>
    <n v="15.52"/>
    <n v="2.64"/>
    <n v="0.17010309278350516"/>
    <s v="Jun-2025"/>
    <s v="Q2-2025"/>
  </r>
  <r>
    <s v="TXN-103932"/>
    <x v="451"/>
    <x v="3"/>
    <s v="W-002"/>
    <x v="4"/>
    <s v="Lipstick"/>
    <s v="Member"/>
    <n v="1"/>
    <n v="21.58"/>
    <n v="5.5E-2"/>
    <n v="7.82"/>
    <s v="No"/>
    <n v="20.39"/>
    <n v="12.57"/>
    <n v="0.61647866601275136"/>
    <s v="Oct-2025"/>
    <s v="Q4-2025"/>
  </r>
  <r>
    <s v="TXN-103933"/>
    <x v="40"/>
    <x v="1"/>
    <s v="Unknown"/>
    <x v="2"/>
    <s v="Laptop Stand"/>
    <s v="Member"/>
    <n v="2"/>
    <n v="36.25"/>
    <n v="0.152"/>
    <n v="28.4"/>
    <s v="No"/>
    <n v="61.48"/>
    <n v="4.68"/>
    <n v="7.6122316200390366E-2"/>
    <s v="May-2025"/>
    <s v="Q2-2025"/>
  </r>
  <r>
    <s v="TXN-103934"/>
    <x v="176"/>
    <x v="2"/>
    <s v="E-015"/>
    <x v="0"/>
    <s v="Granola Pack"/>
    <s v="Member"/>
    <n v="3"/>
    <n v="16.93"/>
    <n v="7.0000000000000007E-2"/>
    <n v="9.66"/>
    <s v="No"/>
    <n v="47.23"/>
    <n v="18.25"/>
    <n v="0.38640694473851367"/>
    <s v="Oct-2025"/>
    <s v="Q4-2025"/>
  </r>
  <r>
    <s v="TXN-103935"/>
    <x v="675"/>
    <x v="2"/>
    <s v="E-012"/>
    <x v="1"/>
    <s v="Winter Jacket"/>
    <s v="Non-Member"/>
    <n v="1"/>
    <n v="80.53"/>
    <n v="9.1999999999999998E-2"/>
    <n v="32.97"/>
    <s v="No"/>
    <n v="73.12"/>
    <n v="40.15"/>
    <n v="0.54909737417943105"/>
    <s v="Mar-2024"/>
    <s v="Q1-2024"/>
  </r>
  <r>
    <s v="TXN-103936"/>
    <x v="135"/>
    <x v="1"/>
    <s v="S-012"/>
    <x v="3"/>
    <s v="LED Desk Lamp"/>
    <s v="Non-Member"/>
    <n v="2"/>
    <n v="42.7"/>
    <n v="0.191"/>
    <n v="19.68"/>
    <s v="No"/>
    <n v="69.09"/>
    <n v="29.73"/>
    <n v="0.43030829353017802"/>
    <s v="Oct-2025"/>
    <s v="Q4-2025"/>
  </r>
  <r>
    <s v="TXN-103937"/>
    <x v="210"/>
    <x v="1"/>
    <s v="S-013"/>
    <x v="3"/>
    <s v="Throw Pillow"/>
    <s v="Non-Member"/>
    <n v="8"/>
    <n v="23.66"/>
    <n v="0.27700000000000002"/>
    <n v="8.58"/>
    <s v="No"/>
    <n v="136.85"/>
    <n v="68.209999999999994"/>
    <n v="0.49842893679210815"/>
    <s v="Oct-2025"/>
    <s v="Q4-2025"/>
  </r>
  <r>
    <s v="TXN-103938"/>
    <x v="3"/>
    <x v="2"/>
    <s v="E-006"/>
    <x v="0"/>
    <s v="Snack Box"/>
    <s v="Non-Member"/>
    <n v="1"/>
    <n v="15.26"/>
    <n v="0"/>
    <n v="10.36"/>
    <s v="No"/>
    <n v="15.26"/>
    <n v="4.9000000000000004"/>
    <n v="0.32110091743119268"/>
    <s v="Sep-2025"/>
    <s v="Q3-2025"/>
  </r>
  <r>
    <s v="TXN-103939"/>
    <x v="82"/>
    <x v="3"/>
    <s v="W-006"/>
    <x v="4"/>
    <s v="Perfume 50ml"/>
    <s v="Member"/>
    <n v="3"/>
    <n v="15.22"/>
    <n v="5.6000000000000001E-2"/>
    <n v="6.65"/>
    <s v="No"/>
    <n v="43.1"/>
    <n v="23.15"/>
    <n v="0.53712296983758701"/>
    <s v="Aug-2025"/>
    <s v="Q3-2025"/>
  </r>
  <r>
    <s v="TXN-103940"/>
    <x v="54"/>
    <x v="3"/>
    <s v="Unknown"/>
    <x v="2"/>
    <s v="Power Bank"/>
    <s v="Member"/>
    <n v="4"/>
    <n v="126.96"/>
    <n v="2.8000000000000001E-2"/>
    <n v="91.62"/>
    <s v="No"/>
    <n v="493.62"/>
    <n v="127.14"/>
    <n v="0.2575665491673757"/>
    <s v="May-2025"/>
    <s v="Q2-2025"/>
  </r>
  <r>
    <s v="TXN-103941"/>
    <x v="332"/>
    <x v="2"/>
    <s v="E-012"/>
    <x v="1"/>
    <s v="Running Shoes"/>
    <s v="Member"/>
    <n v="1"/>
    <n v="73.92"/>
    <n v="9.7000000000000003E-2"/>
    <n v="38.18"/>
    <s v="No"/>
    <n v="66.75"/>
    <n v="28.57"/>
    <n v="0.42801498127340826"/>
    <s v="Feb-2025"/>
    <s v="Q1-2025"/>
  </r>
  <r>
    <s v="TXN-103942"/>
    <x v="173"/>
    <x v="3"/>
    <s v="W-014"/>
    <x v="1"/>
    <s v="Casual Dress"/>
    <s v="Member"/>
    <n v="8"/>
    <n v="113.51"/>
    <n v="0.18099999999999999"/>
    <n v="55.74"/>
    <s v="No"/>
    <n v="743.72"/>
    <n v="297.8"/>
    <n v="0.40041951271984078"/>
    <s v="Nov-2024"/>
    <s v="Q4-2024"/>
  </r>
  <r>
    <s v="TXN-103943"/>
    <x v="149"/>
    <x v="3"/>
    <s v="W-006"/>
    <x v="1"/>
    <s v="Women's Jeans"/>
    <s v="Member"/>
    <n v="1"/>
    <n v="75.12"/>
    <n v="1.2999999999999999E-2"/>
    <n v="37.799999999999997"/>
    <s v="No"/>
    <n v="74.14"/>
    <n v="36.340000000000003"/>
    <n v="0.49015376315079584"/>
    <s v="Jun-2025"/>
    <s v="Q2-2025"/>
  </r>
  <r>
    <s v="TXN-103944"/>
    <x v="507"/>
    <x v="2"/>
    <s v="E-010"/>
    <x v="0"/>
    <s v="Olive Oil 500ml"/>
    <s v="Non-Member"/>
    <n v="1"/>
    <n v="5.21"/>
    <n v="7.6999999999999999E-2"/>
    <n v="3.58"/>
    <s v="No"/>
    <n v="4.8099999999999996"/>
    <n v="1.23"/>
    <n v="0.25571725571725573"/>
    <s v="Nov-2025"/>
    <s v="Q4-2025"/>
  </r>
  <r>
    <s v="TXN-103945"/>
    <x v="128"/>
    <x v="1"/>
    <s v="S-009"/>
    <x v="0"/>
    <s v="Snack Box"/>
    <s v="Non-Member"/>
    <n v="2"/>
    <n v="14.38"/>
    <n v="0.28000000000000003"/>
    <n v="9.3000000000000007"/>
    <s v="Yes"/>
    <n v="20.71"/>
    <n v="2.11"/>
    <n v="0.10188314823756638"/>
    <s v="Aug-2025"/>
    <s v="Q3-2025"/>
  </r>
  <r>
    <s v="TXN-103946"/>
    <x v="289"/>
    <x v="3"/>
    <s v="W-005"/>
    <x v="3"/>
    <s v="Bath Towel Set"/>
    <s v="Member"/>
    <n v="2"/>
    <n v="72.41"/>
    <n v="0"/>
    <n v="31.67"/>
    <s v="No"/>
    <n v="144.82"/>
    <n v="81.48"/>
    <n v="0.56262947106753214"/>
    <s v="Dec-2024"/>
    <s v="Q4-2024"/>
  </r>
  <r>
    <s v="TXN-103947"/>
    <x v="296"/>
    <x v="0"/>
    <s v="N-006"/>
    <x v="1"/>
    <s v="Casual Dress"/>
    <s v="Member"/>
    <n v="2"/>
    <n v="42.65"/>
    <n v="0"/>
    <n v="22.14"/>
    <s v="No"/>
    <n v="85.3"/>
    <n v="41.02"/>
    <n v="0.48089097303634237"/>
    <s v="Oct-2025"/>
    <s v="Q4-2025"/>
  </r>
  <r>
    <s v="TXN-103948"/>
    <x v="116"/>
    <x v="2"/>
    <s v="E-004"/>
    <x v="4"/>
    <s v="Sunscreen SPF50"/>
    <s v="Member"/>
    <n v="5"/>
    <n v="35.93"/>
    <n v="0.1"/>
    <n v="14.32"/>
    <s v="No"/>
    <n v="161.69"/>
    <n v="90.09"/>
    <n v="0.55717731461438558"/>
    <s v="Jul-2025"/>
    <s v="Q3-2025"/>
  </r>
  <r>
    <s v="TXN-103949"/>
    <x v="539"/>
    <x v="3"/>
    <s v="W-013"/>
    <x v="3"/>
    <s v="Ceramic Mug Set"/>
    <s v="Member"/>
    <n v="2"/>
    <n v="68.069999999999993"/>
    <n v="6.2E-2"/>
    <n v="32.299999999999997"/>
    <s v="No"/>
    <n v="127.7"/>
    <n v="63.1"/>
    <n v="0.4941268598277212"/>
    <s v="Jul-2025"/>
    <s v="Q3-2025"/>
  </r>
  <r>
    <s v="TXN-103950"/>
    <x v="585"/>
    <x v="0"/>
    <s v="N-008"/>
    <x v="1"/>
    <s v="Women's Jeans"/>
    <s v="Member"/>
    <n v="6"/>
    <n v="46.34"/>
    <n v="5.6000000000000001E-2"/>
    <n v="19.32"/>
    <s v="No"/>
    <n v="262.47000000000003"/>
    <n v="146.55000000000001"/>
    <n v="0.55834952566007545"/>
    <s v="Oct-2025"/>
    <s v="Q4-2025"/>
  </r>
  <r>
    <s v="TXN-103951"/>
    <x v="331"/>
    <x v="3"/>
    <s v="W-008"/>
    <x v="2"/>
    <s v="Bluetooth Speaker"/>
    <s v="Non-Member"/>
    <n v="2"/>
    <n v="207.6"/>
    <n v="0.154"/>
    <n v="138.36000000000001"/>
    <s v="No"/>
    <n v="351.26"/>
    <n v="74.540000000000006"/>
    <n v="0.21220748163753347"/>
    <s v="Sep-2024"/>
    <s v="Q3-2024"/>
  </r>
  <r>
    <s v="TXN-103952"/>
    <x v="488"/>
    <x v="2"/>
    <s v="E-008"/>
    <x v="3"/>
    <s v="Ceramic Mug Set"/>
    <s v="Member"/>
    <n v="9"/>
    <n v="71.319999999999993"/>
    <n v="0.114"/>
    <n v="31.54"/>
    <s v="No"/>
    <n v="568.71"/>
    <n v="284.85000000000002"/>
    <n v="0.5008703908846337"/>
    <s v="Apr-2025"/>
    <s v="Q2-2025"/>
  </r>
  <r>
    <s v="TXN-103953"/>
    <x v="148"/>
    <x v="0"/>
    <s v="N-014"/>
    <x v="4"/>
    <s v="Lipstick"/>
    <s v="Member"/>
    <n v="1"/>
    <n v="44.1"/>
    <n v="9.6000000000000002E-2"/>
    <n v="16.43"/>
    <s v="No"/>
    <n v="39.869999999999997"/>
    <n v="23.44"/>
    <n v="0.58791070980687243"/>
    <s v="Jul-2025"/>
    <s v="Q3-2025"/>
  </r>
  <r>
    <s v="TXN-103954"/>
    <x v="311"/>
    <x v="2"/>
    <s v="E-008"/>
    <x v="4"/>
    <s v="Lipstick"/>
    <s v="Unknown"/>
    <n v="1"/>
    <n v="13.4"/>
    <n v="8.9999999999999993E-3"/>
    <n v="4.71"/>
    <s v="No"/>
    <n v="13.28"/>
    <n v="8.57"/>
    <n v="0.64533132530120485"/>
    <s v="Dec-2024"/>
    <s v="Q4-2024"/>
  </r>
  <r>
    <s v="TXN-103955"/>
    <x v="511"/>
    <x v="3"/>
    <s v="W-005"/>
    <x v="2"/>
    <s v="Power Bank"/>
    <s v="Member"/>
    <n v="1"/>
    <n v="115.42"/>
    <n v="5.5E-2"/>
    <n v="86.25"/>
    <s v="No"/>
    <n v="109.07"/>
    <n v="22.82"/>
    <n v="0.2092234344916109"/>
    <s v="Jul-2025"/>
    <s v="Q3-2025"/>
  </r>
  <r>
    <s v="TXN-103956"/>
    <x v="650"/>
    <x v="2"/>
    <s v="E-003"/>
    <x v="2"/>
    <s v="Wireless Earbuds"/>
    <s v="Member"/>
    <n v="4"/>
    <n v="290.85000000000002"/>
    <n v="0"/>
    <n v="204.3"/>
    <s v="No"/>
    <n v="1163.4000000000001"/>
    <n v="346.2"/>
    <n v="0.29757607013924703"/>
    <s v="Dec-2025"/>
    <s v="Q4-2025"/>
  </r>
  <r>
    <s v="TXN-103957"/>
    <x v="111"/>
    <x v="2"/>
    <s v="E-008"/>
    <x v="0"/>
    <s v="Olive Oil 500ml"/>
    <s v="Member"/>
    <n v="5"/>
    <n v="21.32"/>
    <n v="0.11899999999999999"/>
    <n v="12.88"/>
    <s v="Yes"/>
    <n v="93.91"/>
    <n v="29.51"/>
    <n v="0.31423703545948251"/>
    <s v="Jan-2025"/>
    <s v="Q1-2025"/>
  </r>
  <r>
    <s v="TXN-103958"/>
    <x v="185"/>
    <x v="3"/>
    <s v="W-007"/>
    <x v="2"/>
    <s v="Power Bank"/>
    <s v="Non-Member"/>
    <n v="8"/>
    <n v="237.69"/>
    <n v="0.104"/>
    <n v="163.86"/>
    <s v="No"/>
    <n v="1703.76"/>
    <n v="392.88"/>
    <n v="0.23059585857162981"/>
    <s v="May-2025"/>
    <s v="Q2-2025"/>
  </r>
  <r>
    <s v="TXN-103959"/>
    <x v="219"/>
    <x v="1"/>
    <s v="S-007"/>
    <x v="2"/>
    <s v="Wireless Earbuds"/>
    <s v="Non-Member"/>
    <n v="1"/>
    <n v="228.96"/>
    <n v="0.20699999999999999"/>
    <n v="171.33"/>
    <s v="No"/>
    <n v="181.57"/>
    <n v="10.24"/>
    <n v="5.6396981880266567E-2"/>
    <s v="Mar-2025"/>
    <s v="Q1-2025"/>
  </r>
  <r>
    <s v="TXN-103960"/>
    <x v="275"/>
    <x v="2"/>
    <s v="E-008"/>
    <x v="2"/>
    <s v="Bluetooth Speaker"/>
    <s v="Non-Member"/>
    <n v="2"/>
    <n v="152.88"/>
    <n v="8.2000000000000003E-2"/>
    <n v="105.14"/>
    <s v="No"/>
    <n v="280.69"/>
    <n v="70.41"/>
    <n v="0.25084612918165949"/>
    <s v="Sep-2025"/>
    <s v="Q3-2025"/>
  </r>
  <r>
    <s v="TXN-103961"/>
    <x v="221"/>
    <x v="3"/>
    <s v="W-011"/>
    <x v="0"/>
    <s v="Olive Oil 500ml"/>
    <s v="Non-Member"/>
    <n v="1"/>
    <n v="19.05"/>
    <n v="6.2E-2"/>
    <n v="11.89"/>
    <s v="No"/>
    <n v="17.87"/>
    <n v="5.98"/>
    <n v="0.33463905987688863"/>
    <s v="Jul-2024"/>
    <s v="Q3-2024"/>
  </r>
  <r>
    <s v="TXN-103962"/>
    <x v="391"/>
    <x v="1"/>
    <s v="S-005"/>
    <x v="2"/>
    <s v="Smart Watch"/>
    <s v="Non-Member"/>
    <n v="2"/>
    <n v="221.25"/>
    <n v="0.11799999999999999"/>
    <n v="162.79"/>
    <s v="No"/>
    <n v="390.29"/>
    <n v="64.709999999999994"/>
    <n v="0.16579978989981806"/>
    <s v="Jun-2025"/>
    <s v="Q2-2025"/>
  </r>
  <r>
    <s v="TXN-103963"/>
    <x v="547"/>
    <x v="1"/>
    <s v="S-008"/>
    <x v="4"/>
    <s v="Lipstick"/>
    <s v="Member"/>
    <n v="5"/>
    <n v="28.93"/>
    <n v="0.223"/>
    <n v="9.2100000000000009"/>
    <s v="No"/>
    <n v="112.39"/>
    <n v="66.34"/>
    <n v="0.59026603790372811"/>
    <s v="Nov-2025"/>
    <s v="Q4-2025"/>
  </r>
  <r>
    <s v="TXN-103964"/>
    <x v="302"/>
    <x v="3"/>
    <s v="W-002"/>
    <x v="2"/>
    <s v="Laptop Stand"/>
    <s v="Non-Member"/>
    <n v="3"/>
    <n v="120.68"/>
    <n v="4.2999999999999997E-2"/>
    <n v="90.71"/>
    <s v="Unknown"/>
    <n v="346.47"/>
    <n v="74.34"/>
    <n v="0.21456403151788034"/>
    <s v="Oct-2025"/>
    <s v="Q4-2025"/>
  </r>
  <r>
    <s v="TXN-103965"/>
    <x v="500"/>
    <x v="0"/>
    <s v="N-013"/>
    <x v="2"/>
    <s v="Bluetooth Speaker"/>
    <s v="Non-Member"/>
    <n v="4"/>
    <n v="283.52999999999997"/>
    <n v="8.1000000000000003E-2"/>
    <n v="203.86"/>
    <s v="No"/>
    <n v="1042.26"/>
    <n v="226.82"/>
    <n v="0.21762324180146989"/>
    <s v="Jul-2025"/>
    <s v="Q3-2025"/>
  </r>
  <r>
    <s v="TXN-103966"/>
    <x v="265"/>
    <x v="2"/>
    <s v="E-010"/>
    <x v="2"/>
    <s v="Power Bank"/>
    <s v="Non-Member"/>
    <n v="2"/>
    <n v="143.93"/>
    <n v="0.152"/>
    <n v="106.45"/>
    <s v="No"/>
    <n v="244.11"/>
    <n v="31.21"/>
    <n v="0.12785219777968948"/>
    <s v="May-2025"/>
    <s v="Q2-2025"/>
  </r>
  <r>
    <s v="TXN-103967"/>
    <x v="540"/>
    <x v="2"/>
    <s v="E-006"/>
    <x v="0"/>
    <s v="Granola Pack"/>
    <s v="Non-Member"/>
    <n v="6"/>
    <n v="22.89"/>
    <n v="9.5000000000000001E-2"/>
    <n v="13.13"/>
    <s v="No"/>
    <n v="124.29"/>
    <n v="45.51"/>
    <n v="0.36615978759353124"/>
    <s v="Aug-2025"/>
    <s v="Q3-2025"/>
  </r>
  <r>
    <s v="TXN-103968"/>
    <x v="171"/>
    <x v="2"/>
    <s v="E-010"/>
    <x v="0"/>
    <s v="Snack Box"/>
    <s v="Non-Member"/>
    <n v="5"/>
    <n v="17.62"/>
    <n v="0.107"/>
    <n v="11.73"/>
    <s v="No"/>
    <n v="78.67"/>
    <n v="20.02"/>
    <n v="0.2544807423414262"/>
    <s v="Aug-2025"/>
    <s v="Q3-2025"/>
  </r>
  <r>
    <s v="TXN-103969"/>
    <x v="370"/>
    <x v="3"/>
    <s v="W-008"/>
    <x v="1"/>
    <s v="Women's Jeans"/>
    <s v="Member"/>
    <n v="4"/>
    <n v="52.06"/>
    <n v="0.10100000000000001"/>
    <n v="22.37"/>
    <s v="No"/>
    <n v="187.21"/>
    <n v="97.73"/>
    <n v="0.52203407937610169"/>
    <s v="Aug-2025"/>
    <s v="Q3-2025"/>
  </r>
  <r>
    <s v="TXN-103970"/>
    <x v="61"/>
    <x v="1"/>
    <s v="S-006"/>
    <x v="4"/>
    <s v="Lipstick"/>
    <s v="Member"/>
    <n v="6"/>
    <n v="44.57"/>
    <n v="0.27900000000000003"/>
    <n v="17.34"/>
    <s v="No"/>
    <n v="192.81"/>
    <n v="88.77"/>
    <n v="0.4604014314610238"/>
    <s v="Apr-2024"/>
    <s v="Q2-2024"/>
  </r>
  <r>
    <s v="TXN-103971"/>
    <x v="317"/>
    <x v="0"/>
    <s v="N-008"/>
    <x v="2"/>
    <s v="Power Bank"/>
    <s v="Member"/>
    <n v="1"/>
    <n v="173.04"/>
    <n v="0.10199999999999999"/>
    <n v="119.49"/>
    <s v="No"/>
    <n v="155.38999999999999"/>
    <n v="35.9"/>
    <n v="0.23103159791492375"/>
    <s v="Jan-2025"/>
    <s v="Q1-2025"/>
  </r>
  <r>
    <s v="TXN-103972"/>
    <x v="398"/>
    <x v="1"/>
    <s v="S-004"/>
    <x v="4"/>
    <s v="Face Moisturizer"/>
    <s v="Member"/>
    <n v="4"/>
    <n v="47.17"/>
    <n v="0.151"/>
    <n v="18.48"/>
    <s v="No"/>
    <n v="160.19"/>
    <n v="86.27"/>
    <n v="0.5385479742805418"/>
    <s v="Aug-2024"/>
    <s v="Q3-2024"/>
  </r>
  <r>
    <s v="TXN-103973"/>
    <x v="99"/>
    <x v="1"/>
    <s v="S-001"/>
    <x v="3"/>
    <s v="LED Desk Lamp"/>
    <s v="Non-Member"/>
    <n v="1"/>
    <n v="23.2"/>
    <n v="0.26600000000000001"/>
    <n v="10.33"/>
    <s v="No"/>
    <n v="17.03"/>
    <n v="6.7"/>
    <n v="0.39342337052260717"/>
    <s v="Oct-2025"/>
    <s v="Q4-2025"/>
  </r>
  <r>
    <s v="TXN-103974"/>
    <x v="373"/>
    <x v="1"/>
    <s v="S-007"/>
    <x v="3"/>
    <s v="Ceramic Mug Set"/>
    <s v="Non-Member"/>
    <n v="2"/>
    <n v="35.090000000000003"/>
    <n v="0.185"/>
    <n v="16.03"/>
    <s v="No"/>
    <n v="57.2"/>
    <n v="25.14"/>
    <n v="0.43951048951048949"/>
    <s v="May-2024"/>
    <s v="Q2-2024"/>
  </r>
  <r>
    <s v="TXN-103975"/>
    <x v="368"/>
    <x v="3"/>
    <s v="W-008"/>
    <x v="0"/>
    <s v="Organic Coffee 12oz"/>
    <s v="Member"/>
    <n v="3"/>
    <n v="8.9"/>
    <n v="5.1999999999999998E-2"/>
    <n v="6.18"/>
    <s v="No"/>
    <n v="25.31"/>
    <n v="6.77"/>
    <n v="0.26748320821809562"/>
    <s v="Nov-2025"/>
    <s v="Q4-2025"/>
  </r>
  <r>
    <s v="TXN-103976"/>
    <x v="595"/>
    <x v="0"/>
    <s v="N-011"/>
    <x v="2"/>
    <s v="Laptop Stand"/>
    <s v="Member"/>
    <n v="7"/>
    <n v="210.22"/>
    <n v="8.1000000000000003E-2"/>
    <n v="143.84"/>
    <s v="No"/>
    <n v="1352.35"/>
    <n v="345.47"/>
    <n v="0.25545901578733321"/>
    <s v="Jun-2024"/>
    <s v="Q2-2024"/>
  </r>
  <r>
    <s v="TXN-103977"/>
    <x v="5"/>
    <x v="3"/>
    <s v="W-014"/>
    <x v="1"/>
    <s v="Women's Jeans"/>
    <s v="Non-Member"/>
    <n v="1"/>
    <n v="17.64"/>
    <n v="3.5000000000000003E-2"/>
    <n v="7.52"/>
    <s v="No"/>
    <n v="17.02"/>
    <n v="9.5"/>
    <n v="0.55816686251468861"/>
    <s v="Nov-2025"/>
    <s v="Q4-2025"/>
  </r>
  <r>
    <s v="TXN-103978"/>
    <x v="63"/>
    <x v="1"/>
    <s v="S-011"/>
    <x v="1"/>
    <s v="Running Shoes"/>
    <s v="Non-Member"/>
    <n v="3"/>
    <n v="100.03"/>
    <n v="0.15"/>
    <n v="54.21"/>
    <s v="No"/>
    <n v="255.08"/>
    <n v="92.45"/>
    <n v="0.36243531441116511"/>
    <s v="Jun-2025"/>
    <s v="Q2-2025"/>
  </r>
  <r>
    <s v="TXN-103979"/>
    <x v="197"/>
    <x v="0"/>
    <s v="N-003"/>
    <x v="4"/>
    <s v="Perfume 50ml"/>
    <s v="Member"/>
    <n v="2"/>
    <n v="28.3"/>
    <n v="0.122"/>
    <n v="12.48"/>
    <s v="Yes"/>
    <n v="49.69"/>
    <n v="24.73"/>
    <n v="0.49768565103642587"/>
    <s v="Mar-2025"/>
    <s v="Q1-2025"/>
  </r>
  <r>
    <s v="TXN-103980"/>
    <x v="507"/>
    <x v="1"/>
    <s v="S-011"/>
    <x v="2"/>
    <s v="Wireless Earbuds"/>
    <s v="Non-Member"/>
    <n v="5"/>
    <n v="70.72"/>
    <n v="0.3"/>
    <n v="48.77"/>
    <s v="Yes"/>
    <n v="247.52"/>
    <n v="3.67"/>
    <n v="1.4827084680025856E-2"/>
    <s v="Nov-2025"/>
    <s v="Q4-2025"/>
  </r>
  <r>
    <s v="TXN-103981"/>
    <x v="605"/>
    <x v="2"/>
    <s v="E-014"/>
    <x v="2"/>
    <s v="Laptop Stand"/>
    <s v="Member"/>
    <n v="1"/>
    <n v="47.72"/>
    <n v="6.0999999999999999E-2"/>
    <n v="31.79"/>
    <s v="No"/>
    <n v="44.81"/>
    <n v="13.02"/>
    <n v="0.29056014282526221"/>
    <s v="Apr-2025"/>
    <s v="Q2-2025"/>
  </r>
  <r>
    <s v="TXN-103982"/>
    <x v="167"/>
    <x v="1"/>
    <s v="S-014"/>
    <x v="1"/>
    <s v="Casual Dress"/>
    <s v="Non-Member"/>
    <n v="2"/>
    <n v="105.84"/>
    <n v="0.28799999999999998"/>
    <n v="48.6"/>
    <s v="No"/>
    <n v="150.72"/>
    <n v="53.52"/>
    <n v="0.35509554140127392"/>
    <s v="Jul-2025"/>
    <s v="Q3-2025"/>
  </r>
  <r>
    <s v="TXN-103983"/>
    <x v="363"/>
    <x v="2"/>
    <s v="E-008"/>
    <x v="4"/>
    <s v="Lipstick"/>
    <s v="Member"/>
    <n v="1"/>
    <n v="27.63"/>
    <n v="0.1"/>
    <n v="9.83"/>
    <s v="No"/>
    <n v="24.87"/>
    <n v="15.04"/>
    <n v="0.60474467229593887"/>
    <s v="Apr-2025"/>
    <s v="Q2-2025"/>
  </r>
  <r>
    <s v="TXN-103984"/>
    <x v="585"/>
    <x v="2"/>
    <s v="E-011"/>
    <x v="0"/>
    <s v="Olive Oil 500ml"/>
    <s v="Member"/>
    <n v="1"/>
    <n v="9.3000000000000007"/>
    <n v="0.107"/>
    <n v="5.22"/>
    <s v="No"/>
    <n v="8.3000000000000007"/>
    <n v="3.08"/>
    <n v="0.37108433734939755"/>
    <s v="Oct-2025"/>
    <s v="Q4-2025"/>
  </r>
  <r>
    <s v="TXN-103985"/>
    <x v="523"/>
    <x v="2"/>
    <s v="E-002"/>
    <x v="2"/>
    <s v="Laptop Stand"/>
    <s v="Member"/>
    <n v="2"/>
    <n v="290.75"/>
    <n v="0.08"/>
    <n v="218.96"/>
    <s v="No"/>
    <n v="534.98"/>
    <n v="97.06"/>
    <n v="0.1814273430782459"/>
    <s v="Dec-2025"/>
    <s v="Q4-2025"/>
  </r>
  <r>
    <s v="TXN-103986"/>
    <x v="39"/>
    <x v="1"/>
    <s v="S-009"/>
    <x v="4"/>
    <s v="Perfume 50ml"/>
    <s v="Member"/>
    <n v="1"/>
    <n v="13.21"/>
    <n v="0.22800000000000001"/>
    <n v="5.14"/>
    <s v="No"/>
    <n v="10.199999999999999"/>
    <n v="5.0599999999999996"/>
    <n v="0.49607843137254903"/>
    <s v="Jul-2024"/>
    <s v="Q3-2024"/>
  </r>
  <r>
    <s v="TXN-103987"/>
    <x v="402"/>
    <x v="3"/>
    <s v="W-009"/>
    <x v="1"/>
    <s v="Men's T-Shirt"/>
    <s v="Non-Member"/>
    <n v="4"/>
    <n v="109.27"/>
    <n v="0.123"/>
    <n v="57.84"/>
    <s v="No"/>
    <n v="383.32"/>
    <n v="151.96"/>
    <n v="0.39643118021496404"/>
    <s v="Nov-2025"/>
    <s v="Q4-2025"/>
  </r>
  <r>
    <s v="TXN-103988"/>
    <x v="59"/>
    <x v="2"/>
    <s v="E-007"/>
    <x v="0"/>
    <s v="Snack Box"/>
    <s v="Non-Member"/>
    <n v="2"/>
    <n v="3.61"/>
    <n v="9.0999999999999998E-2"/>
    <n v="2.0299999999999998"/>
    <s v="No"/>
    <n v="6.56"/>
    <n v="2.5"/>
    <n v="0.38109756097560976"/>
    <s v="Jan-2025"/>
    <s v="Q1-2025"/>
  </r>
  <r>
    <s v="TXN-103989"/>
    <x v="453"/>
    <x v="1"/>
    <s v="S-004"/>
    <x v="2"/>
    <s v="Smart Watch"/>
    <s v="Member"/>
    <n v="2"/>
    <n v="293.06"/>
    <n v="0.182"/>
    <n v="230.03"/>
    <s v="No"/>
    <n v="479.45"/>
    <n v="19.39"/>
    <n v="4.0442173323599957E-2"/>
    <s v="Jul-2025"/>
    <s v="Q3-2025"/>
  </r>
  <r>
    <s v="TXN-103990"/>
    <x v="13"/>
    <x v="3"/>
    <s v="W-003"/>
    <x v="3"/>
    <s v="Bath Towel Set"/>
    <s v="Member"/>
    <n v="4"/>
    <n v="10.91"/>
    <n v="0.06"/>
    <n v="3.82"/>
    <s v="Yes"/>
    <n v="41.02"/>
    <n v="25.74"/>
    <n v="0.62749878108239876"/>
    <s v="May-2025"/>
    <s v="Q2-2025"/>
  </r>
  <r>
    <s v="TXN-103991"/>
    <x v="548"/>
    <x v="3"/>
    <s v="W-015"/>
    <x v="1"/>
    <s v="Running Shoes"/>
    <s v="Non-Member"/>
    <n v="4"/>
    <n v="19.850000000000001"/>
    <n v="4.2999999999999997E-2"/>
    <n v="9.65"/>
    <s v="No"/>
    <n v="75.989999999999995"/>
    <n v="37.39"/>
    <n v="0.49203842610869858"/>
    <s v="Apr-2024"/>
    <s v="Q2-2024"/>
  </r>
  <r>
    <s v="TXN-103992"/>
    <x v="456"/>
    <x v="3"/>
    <s v="W-007"/>
    <x v="2"/>
    <s v="Power Bank"/>
    <s v="Non-Member"/>
    <n v="2"/>
    <n v="152.88"/>
    <n v="7.3999999999999996E-2"/>
    <n v="102.68"/>
    <s v="No"/>
    <n v="283.13"/>
    <n v="77.77"/>
    <n v="0.27467947585914598"/>
    <s v="Dec-2025"/>
    <s v="Q4-2025"/>
  </r>
  <r>
    <s v="TXN-103993"/>
    <x v="503"/>
    <x v="0"/>
    <s v="N-008"/>
    <x v="1"/>
    <s v="Running Shoes"/>
    <s v="Member"/>
    <n v="2"/>
    <n v="87.35"/>
    <n v="6.9000000000000006E-2"/>
    <n v="35.799999999999997"/>
    <s v="No"/>
    <n v="162.65"/>
    <n v="91.05"/>
    <n v="0.5597909621887488"/>
    <s v="Jun-2025"/>
    <s v="Q2-2025"/>
  </r>
  <r>
    <s v="TXN-103994"/>
    <x v="94"/>
    <x v="0"/>
    <s v="N-008"/>
    <x v="2"/>
    <s v="Smart Watch"/>
    <s v="Member"/>
    <n v="1"/>
    <n v="175.04"/>
    <n v="6.3E-2"/>
    <n v="135.97999999999999"/>
    <s v="No"/>
    <n v="164.01"/>
    <n v="28.03"/>
    <n v="0.1709042131577343"/>
    <s v="May-2025"/>
    <s v="Q2-2025"/>
  </r>
  <r>
    <s v="TXN-103995"/>
    <x v="330"/>
    <x v="0"/>
    <s v="N-011"/>
    <x v="1"/>
    <s v="Casual Dress"/>
    <s v="Member"/>
    <n v="5"/>
    <n v="55.94"/>
    <n v="8.1000000000000003E-2"/>
    <n v="27.19"/>
    <s v="No"/>
    <n v="257.04000000000002"/>
    <n v="121.09"/>
    <n v="0.47109399315281664"/>
    <s v="Jun-2024"/>
    <s v="Q2-2024"/>
  </r>
  <r>
    <s v="TXN-103996"/>
    <x v="329"/>
    <x v="1"/>
    <s v="S-007"/>
    <x v="4"/>
    <s v="Lipstick"/>
    <s v="Member"/>
    <n v="6"/>
    <n v="49.38"/>
    <n v="0.25800000000000001"/>
    <n v="16.72"/>
    <s v="No"/>
    <n v="219.84"/>
    <n v="119.52"/>
    <n v="0.54366812227074235"/>
    <s v="Aug-2024"/>
    <s v="Q3-2024"/>
  </r>
  <r>
    <s v="TXN-103997"/>
    <x v="175"/>
    <x v="2"/>
    <s v="E-002"/>
    <x v="3"/>
    <s v="Throw Pillow"/>
    <s v="Non-Member"/>
    <n v="6"/>
    <n v="42.1"/>
    <n v="0.105"/>
    <n v="16.77"/>
    <s v="No"/>
    <n v="226.08"/>
    <n v="125.46"/>
    <n v="0.55493630573248398"/>
    <s v="Oct-2025"/>
    <s v="Q4-2025"/>
  </r>
  <r>
    <s v="TXN-103998"/>
    <x v="511"/>
    <x v="1"/>
    <s v="S-010"/>
    <x v="0"/>
    <s v="Granola Pack"/>
    <s v="Non-Member"/>
    <n v="1"/>
    <n v="20.260000000000002"/>
    <n v="0.217"/>
    <n v="11.9"/>
    <s v="No"/>
    <n v="15.86"/>
    <n v="3.96"/>
    <n v="0.2496847414880202"/>
    <s v="Jul-2025"/>
    <s v="Q3-2025"/>
  </r>
  <r>
    <s v="TXN-103999"/>
    <x v="171"/>
    <x v="0"/>
    <s v="N-010"/>
    <x v="0"/>
    <s v="Granola Pack"/>
    <s v="Member"/>
    <n v="6"/>
    <n v="17.190000000000001"/>
    <n v="0.10199999999999999"/>
    <n v="10.050000000000001"/>
    <s v="No"/>
    <n v="92.62"/>
    <n v="32.32"/>
    <n v="0.34895270999784062"/>
    <s v="Aug-2025"/>
    <s v="Q3-2025"/>
  </r>
  <r>
    <s v="TXN-104000"/>
    <x v="262"/>
    <x v="0"/>
    <s v="N-012"/>
    <x v="4"/>
    <s v="Sunscreen SPF50"/>
    <s v="Member"/>
    <n v="4"/>
    <n v="43.5"/>
    <n v="0.218"/>
    <n v="13.86"/>
    <s v="No"/>
    <n v="136.07"/>
    <n v="80.63"/>
    <n v="0.59256265157639454"/>
    <s v="Feb-2025"/>
    <s v="Q1-2025"/>
  </r>
  <r>
    <s v="TXN-104001"/>
    <x v="148"/>
    <x v="2"/>
    <s v="E-009"/>
    <x v="3"/>
    <s v="Ceramic Mug Set"/>
    <s v="Non-Member"/>
    <n v="1"/>
    <n v="41.77"/>
    <n v="3.4000000000000002E-2"/>
    <n v="18.03"/>
    <s v="No"/>
    <n v="40.35"/>
    <n v="22.32"/>
    <n v="0.55315985130111522"/>
    <s v="Jul-2025"/>
    <s v="Q3-2025"/>
  </r>
  <r>
    <s v="TXN-104002"/>
    <x v="621"/>
    <x v="3"/>
    <s v="W-001"/>
    <x v="3"/>
    <s v="Ceramic Mug Set"/>
    <s v="Member"/>
    <n v="5"/>
    <n v="19.43"/>
    <n v="0.14000000000000001"/>
    <n v="7.77"/>
    <s v="No"/>
    <n v="83.55"/>
    <n v="44.7"/>
    <n v="0.53500897666068226"/>
    <s v="May-2024"/>
    <s v="Q2-2024"/>
  </r>
  <r>
    <s v="TXN-104003"/>
    <x v="418"/>
    <x v="1"/>
    <s v="S-011"/>
    <x v="4"/>
    <s v="Shampoo 300ml"/>
    <s v="Member"/>
    <n v="7"/>
    <n v="48.61"/>
    <n v="0.26900000000000002"/>
    <n v="17.07"/>
    <s v="No"/>
    <n v="248.74"/>
    <n v="129.25"/>
    <n v="0.51961887915092064"/>
    <s v="Oct-2024"/>
    <s v="Q4-2024"/>
  </r>
  <r>
    <s v="TXN-104004"/>
    <x v="292"/>
    <x v="0"/>
    <s v="Unknown"/>
    <x v="2"/>
    <s v="Laptop Stand"/>
    <s v="Member"/>
    <n v="3"/>
    <n v="182.13"/>
    <n v="0.13100000000000001"/>
    <n v="143.77000000000001"/>
    <s v="No"/>
    <n v="474.81"/>
    <n v="43.5"/>
    <n v="9.1615593605863396E-2"/>
    <s v="Jun-2025"/>
    <s v="Q2-2025"/>
  </r>
  <r>
    <s v="TXN-104005"/>
    <x v="629"/>
    <x v="3"/>
    <s v="W-006"/>
    <x v="0"/>
    <s v="Sparkling Water 12pk"/>
    <s v="Non-Member"/>
    <n v="2"/>
    <n v="3.23"/>
    <n v="9.5000000000000001E-2"/>
    <n v="2.2000000000000002"/>
    <s v="No"/>
    <n v="5.85"/>
    <n v="1.45"/>
    <n v="0.24786324786324787"/>
    <s v="Mar-2025"/>
    <s v="Q1-2025"/>
  </r>
  <r>
    <s v="TXN-104006"/>
    <x v="659"/>
    <x v="1"/>
    <s v="S-004"/>
    <x v="0"/>
    <s v="Olive Oil 500ml"/>
    <s v="Member"/>
    <n v="6"/>
    <n v="19.63"/>
    <n v="0.27500000000000002"/>
    <n v="13.23"/>
    <s v="No"/>
    <n v="85.39"/>
    <n v="6.01"/>
    <n v="7.0382948823047187E-2"/>
    <s v="Nov-2025"/>
    <s v="Q4-2025"/>
  </r>
  <r>
    <s v="TXN-104007"/>
    <x v="41"/>
    <x v="0"/>
    <s v="N-001"/>
    <x v="1"/>
    <s v="Running Shoes"/>
    <s v="Non-Member"/>
    <n v="3"/>
    <n v="40.130000000000003"/>
    <n v="0.123"/>
    <n v="20.89"/>
    <s v="Yes"/>
    <n v="105.58"/>
    <n v="42.91"/>
    <n v="0.40642167077097935"/>
    <s v="Mar-2025"/>
    <s v="Q1-2025"/>
  </r>
  <r>
    <s v="TXN-104008"/>
    <x v="62"/>
    <x v="3"/>
    <s v="W-005"/>
    <x v="1"/>
    <s v="Winter Jacket"/>
    <s v="Non-Member"/>
    <n v="13"/>
    <n v="54.63"/>
    <n v="2.1000000000000001E-2"/>
    <n v="23.64"/>
    <s v="No"/>
    <n v="695.28"/>
    <n v="387.96"/>
    <n v="0.55799102519848121"/>
    <s v="May-2025"/>
    <s v="Q2-2025"/>
  </r>
  <r>
    <s v="TXN-104009"/>
    <x v="640"/>
    <x v="2"/>
    <s v="E-002"/>
    <x v="2"/>
    <s v="Wireless Earbuds"/>
    <s v="Non-Member"/>
    <n v="1"/>
    <n v="226.96"/>
    <n v="0.15"/>
    <n v="157.88"/>
    <s v="No"/>
    <n v="192.92"/>
    <n v="35.04"/>
    <n v="0.18162969106365334"/>
    <s v="Oct-2024"/>
    <s v="Q4-2024"/>
  </r>
  <r>
    <s v="TXN-104010"/>
    <x v="404"/>
    <x v="0"/>
    <s v="N-003"/>
    <x v="4"/>
    <s v="Shampoo 300ml"/>
    <s v="Member"/>
    <n v="5"/>
    <n v="17.850000000000001"/>
    <n v="0.13600000000000001"/>
    <n v="6.88"/>
    <s v="No"/>
    <n v="77.11"/>
    <n v="42.71"/>
    <n v="0.55388406172999616"/>
    <s v="Jul-2024"/>
    <s v="Q3-2024"/>
  </r>
  <r>
    <s v="TXN-104011"/>
    <x v="335"/>
    <x v="3"/>
    <s v="W-010"/>
    <x v="3"/>
    <s v="Ceramic Mug Set"/>
    <s v="Non-Member"/>
    <n v="8"/>
    <n v="37.11"/>
    <n v="6.8000000000000005E-2"/>
    <n v="17.21"/>
    <s v="No"/>
    <n v="276.69"/>
    <n v="139.01"/>
    <n v="0.50240341176045389"/>
    <s v="Oct-2024"/>
    <s v="Q4-2024"/>
  </r>
  <r>
    <s v="TXN-104012"/>
    <x v="85"/>
    <x v="0"/>
    <s v="N-008"/>
    <x v="4"/>
    <s v="Face Moisturizer"/>
    <s v="Member"/>
    <n v="2"/>
    <n v="52.57"/>
    <n v="9.1999999999999998E-2"/>
    <n v="21.29"/>
    <s v="No"/>
    <n v="95.47"/>
    <n v="52.89"/>
    <n v="0.55399601969204992"/>
    <s v="Mar-2025"/>
    <s v="Q1-2025"/>
  </r>
  <r>
    <s v="TXN-104013"/>
    <x v="546"/>
    <x v="2"/>
    <s v="E-007"/>
    <x v="3"/>
    <s v="Throw Pillow"/>
    <s v="Non-Member"/>
    <n v="4"/>
    <n v="34.28"/>
    <n v="0.13200000000000001"/>
    <n v="12.66"/>
    <s v="No"/>
    <n v="119.02"/>
    <n v="68.38"/>
    <n v="0.57452528986724916"/>
    <s v="Dec-2024"/>
    <s v="Q4-2024"/>
  </r>
  <r>
    <s v="TXN-104014"/>
    <x v="394"/>
    <x v="3"/>
    <s v="W-001"/>
    <x v="1"/>
    <s v="Running Shoes"/>
    <s v="Non-Member"/>
    <n v="4"/>
    <n v="41.6"/>
    <n v="0.06"/>
    <n v="21.69"/>
    <s v="No"/>
    <n v="156.41999999999999"/>
    <n v="69.66"/>
    <n v="0.44533947065592638"/>
    <s v="Sep-2025"/>
    <s v="Q3-2025"/>
  </r>
  <r>
    <s v="TXN-104015"/>
    <x v="180"/>
    <x v="2"/>
    <s v="E-004"/>
    <x v="1"/>
    <s v="Running Shoes"/>
    <s v="Non-Member"/>
    <n v="9"/>
    <n v="73.650000000000006"/>
    <n v="0.11600000000000001"/>
    <n v="30.73"/>
    <s v="No"/>
    <n v="585.96"/>
    <n v="309.39"/>
    <n v="0.52800532459553551"/>
    <s v="Jan-2025"/>
    <s v="Q1-2025"/>
  </r>
  <r>
    <s v="TXN-104016"/>
    <x v="427"/>
    <x v="3"/>
    <s v="W-008"/>
    <x v="3"/>
    <s v="Bath Towel Set"/>
    <s v="Member"/>
    <n v="2"/>
    <n v="78.62"/>
    <n v="4.7E-2"/>
    <n v="27.63"/>
    <s v="No"/>
    <n v="149.85"/>
    <n v="94.59"/>
    <n v="0.63123123123123126"/>
    <s v="Apr-2025"/>
    <s v="Q2-2025"/>
  </r>
  <r>
    <s v="TXN-104017"/>
    <x v="472"/>
    <x v="2"/>
    <s v="E-006"/>
    <x v="4"/>
    <s v="Perfume 50ml"/>
    <s v="Non-Member"/>
    <n v="7"/>
    <n v="31.66"/>
    <n v="0.14199999999999999"/>
    <n v="12.51"/>
    <s v="No"/>
    <n v="190.15"/>
    <n v="102.58"/>
    <n v="0.53946884038916643"/>
    <s v="Dec-2025"/>
    <s v="Q4-2025"/>
  </r>
  <r>
    <s v="TXN-104018"/>
    <x v="287"/>
    <x v="0"/>
    <s v="N-011"/>
    <x v="0"/>
    <s v="Snack Box"/>
    <s v="Member"/>
    <n v="4"/>
    <n v="3.98"/>
    <n v="0.106"/>
    <n v="2.3199999999999998"/>
    <s v="No"/>
    <n v="14.23"/>
    <n v="4.95"/>
    <n v="0.34785664089950807"/>
    <s v="Sep-2025"/>
    <s v="Q3-2025"/>
  </r>
  <r>
    <s v="TXN-104019"/>
    <x v="448"/>
    <x v="3"/>
    <s v="W-012"/>
    <x v="4"/>
    <s v="Sunscreen SPF50"/>
    <s v="Member"/>
    <n v="2"/>
    <n v="25.33"/>
    <n v="0.13500000000000001"/>
    <n v="10.47"/>
    <s v="No"/>
    <n v="43.82"/>
    <n v="22.88"/>
    <n v="0.52213601095390227"/>
    <s v="Mar-2025"/>
    <s v="Q1-2025"/>
  </r>
  <r>
    <s v="TXN-104020"/>
    <x v="248"/>
    <x v="2"/>
    <s v="E-014"/>
    <x v="1"/>
    <s v="Men's T-Shirt"/>
    <s v="Member"/>
    <n v="7"/>
    <n v="44.5"/>
    <n v="0.104"/>
    <n v="21.36"/>
    <s v="No"/>
    <n v="279.10000000000002"/>
    <n v="129.58000000000001"/>
    <n v="0.46427803654604083"/>
    <s v="Dec-2025"/>
    <s v="Q4-2025"/>
  </r>
  <r>
    <s v="TXN-104021"/>
    <x v="439"/>
    <x v="2"/>
    <s v="E-012"/>
    <x v="4"/>
    <s v="Sunscreen SPF50"/>
    <s v="Member"/>
    <n v="4"/>
    <n v="45.72"/>
    <n v="8.5000000000000006E-2"/>
    <n v="15.21"/>
    <s v="No"/>
    <n v="167.34"/>
    <n v="106.5"/>
    <n v="0.63642882753675156"/>
    <s v="Jul-2024"/>
    <s v="Q3-2024"/>
  </r>
  <r>
    <s v="TXN-104022"/>
    <x v="28"/>
    <x v="0"/>
    <s v="N-006"/>
    <x v="1"/>
    <s v="Winter Jacket"/>
    <s v="Member"/>
    <n v="4"/>
    <n v="103.74"/>
    <n v="8.2000000000000003E-2"/>
    <n v="44.02"/>
    <s v="No"/>
    <n v="380.93"/>
    <n v="204.85"/>
    <n v="0.5377628435670595"/>
    <s v="Oct-2025"/>
    <s v="Q4-2025"/>
  </r>
  <r>
    <s v="TXN-104023"/>
    <x v="233"/>
    <x v="2"/>
    <s v="E-014"/>
    <x v="3"/>
    <s v="LED Desk Lamp"/>
    <s v="Member"/>
    <n v="9"/>
    <n v="43.08"/>
    <n v="0"/>
    <n v="15.84"/>
    <s v="No"/>
    <n v="387.72"/>
    <n v="245.16"/>
    <n v="0.63231197771587744"/>
    <s v="Dec-2025"/>
    <s v="Q4-2025"/>
  </r>
  <r>
    <s v="TXN-104024"/>
    <x v="401"/>
    <x v="3"/>
    <s v="W-010"/>
    <x v="3"/>
    <s v="LED Desk Lamp"/>
    <s v="Non-Member"/>
    <n v="2"/>
    <n v="80.489999999999995"/>
    <n v="8.7999999999999995E-2"/>
    <n v="32.54"/>
    <s v="No"/>
    <n v="146.81"/>
    <n v="81.73"/>
    <n v="0.55670594646141269"/>
    <s v="Sep-2025"/>
    <s v="Q3-2025"/>
  </r>
  <r>
    <s v="TXN-104025"/>
    <x v="350"/>
    <x v="2"/>
    <s v="Unknown"/>
    <x v="1"/>
    <s v="Women's Jeans"/>
    <s v="Member"/>
    <n v="10"/>
    <n v="68.73"/>
    <n v="0.121"/>
    <n v="35.64"/>
    <s v="No"/>
    <n v="604.14"/>
    <n v="247.74"/>
    <n v="0.41007051345714574"/>
    <s v="Apr-2025"/>
    <s v="Q2-2025"/>
  </r>
  <r>
    <s v="TXN-104026"/>
    <x v="169"/>
    <x v="3"/>
    <s v="W-011"/>
    <x v="3"/>
    <s v="LED Desk Lamp"/>
    <s v="Non-Member"/>
    <n v="3"/>
    <n v="50.55"/>
    <n v="0.13400000000000001"/>
    <n v="19.73"/>
    <s v="No"/>
    <n v="131.33000000000001"/>
    <n v="72.14"/>
    <n v="0.54930328180918297"/>
    <s v="Feb-2025"/>
    <s v="Q1-2025"/>
  </r>
  <r>
    <s v="TXN-104027"/>
    <x v="629"/>
    <x v="0"/>
    <s v="N-013"/>
    <x v="2"/>
    <s v="Bluetooth Speaker"/>
    <s v="Non-Member"/>
    <n v="3"/>
    <n v="192.44"/>
    <n v="1.2E-2"/>
    <n v="132.53"/>
    <s v="No"/>
    <n v="570.39"/>
    <n v="172.8"/>
    <n v="0.30295061273865254"/>
    <s v="Mar-2025"/>
    <s v="Q1-2025"/>
  </r>
  <r>
    <s v="TXN-104028"/>
    <x v="648"/>
    <x v="2"/>
    <s v="E-012"/>
    <x v="3"/>
    <s v="Bath Towel Set"/>
    <s v="Non-Member"/>
    <n v="10"/>
    <n v="57.21"/>
    <n v="2.1000000000000001E-2"/>
    <n v="25.15"/>
    <s v="No"/>
    <n v="560.09"/>
    <n v="308.58999999999997"/>
    <n v="0.55096502347836951"/>
    <s v="Nov-2024"/>
    <s v="Q4-2024"/>
  </r>
  <r>
    <s v="TXN-104029"/>
    <x v="538"/>
    <x v="3"/>
    <s v="W-002"/>
    <x v="1"/>
    <s v="Women's Jeans"/>
    <s v="Member"/>
    <n v="7"/>
    <n v="112.81"/>
    <n v="7.0999999999999994E-2"/>
    <n v="58.35"/>
    <s v="No"/>
    <n v="733.6"/>
    <n v="325.14999999999998"/>
    <n v="0.44322519083969464"/>
    <s v="May-2024"/>
    <s v="Q2-2024"/>
  </r>
  <r>
    <s v="TXN-104030"/>
    <x v="103"/>
    <x v="3"/>
    <s v="W-015"/>
    <x v="1"/>
    <s v="Running Shoes"/>
    <s v="Member"/>
    <n v="4"/>
    <n v="61.1"/>
    <n v="0"/>
    <n v="27.87"/>
    <s v="No"/>
    <n v="244.4"/>
    <n v="132.91999999999999"/>
    <n v="0.54386252045826511"/>
    <s v="Sep-2025"/>
    <s v="Q3-2025"/>
  </r>
  <r>
    <s v="TXN-104031"/>
    <x v="393"/>
    <x v="1"/>
    <s v="S-010"/>
    <x v="3"/>
    <s v="Bath Towel Set"/>
    <s v="Member"/>
    <n v="6"/>
    <n v="21.55"/>
    <n v="0.251"/>
    <n v="8.26"/>
    <s v="No"/>
    <n v="96.85"/>
    <n v="47.29"/>
    <n v="0.48828084667010846"/>
    <s v="Jun-2025"/>
    <s v="Q2-2025"/>
  </r>
  <r>
    <s v="TXN-104032"/>
    <x v="556"/>
    <x v="1"/>
    <s v="S-015"/>
    <x v="0"/>
    <s v="Granola Pack"/>
    <s v="Member"/>
    <n v="2"/>
    <n v="20.28"/>
    <n v="0.255"/>
    <n v="11.32"/>
    <s v="Unknown"/>
    <n v="30.22"/>
    <n v="7.58"/>
    <n v="0.25082726671078759"/>
    <s v="Nov-2025"/>
    <s v="Q4-2025"/>
  </r>
  <r>
    <s v="TXN-104033"/>
    <x v="216"/>
    <x v="1"/>
    <s v="S-006"/>
    <x v="2"/>
    <s v="Power Bank"/>
    <s v="Non-Member"/>
    <n v="7"/>
    <n v="189.2"/>
    <n v="0.28100000000000003"/>
    <n v="127.87"/>
    <s v="No"/>
    <n v="952.24"/>
    <n v="57.15"/>
    <n v="6.0016382424598835E-2"/>
    <s v="Jul-2025"/>
    <s v="Q3-2025"/>
  </r>
  <r>
    <s v="TXN-104034"/>
    <x v="427"/>
    <x v="0"/>
    <s v="N-007"/>
    <x v="3"/>
    <s v="Ceramic Mug Set"/>
    <s v="Member"/>
    <n v="5"/>
    <n v="32.99"/>
    <n v="3.4000000000000002E-2"/>
    <n v="12.36"/>
    <s v="No"/>
    <n v="159.34"/>
    <n v="97.54"/>
    <n v="0.61215011924187279"/>
    <s v="Apr-2025"/>
    <s v="Q2-2025"/>
  </r>
  <r>
    <s v="TXN-104035"/>
    <x v="336"/>
    <x v="1"/>
    <s v="S-001"/>
    <x v="0"/>
    <s v="Snack Box"/>
    <s v="Member"/>
    <n v="8"/>
    <n v="23.44"/>
    <n v="0.28299999999999997"/>
    <n v="13.78"/>
    <s v="Yes"/>
    <n v="134.44999999999999"/>
    <n v="24.21"/>
    <n v="0.18006693938267015"/>
    <s v="Nov-2025"/>
    <s v="Q4-2025"/>
  </r>
  <r>
    <s v="TXN-104036"/>
    <x v="609"/>
    <x v="3"/>
    <s v="W-014"/>
    <x v="0"/>
    <s v="Organic Coffee 12oz"/>
    <s v="Member"/>
    <n v="3"/>
    <n v="21.36"/>
    <n v="5.8999999999999997E-2"/>
    <n v="14.8"/>
    <s v="No"/>
    <n v="60.3"/>
    <n v="15.9"/>
    <n v="0.26368159203980102"/>
    <s v="Jan-2025"/>
    <s v="Q1-2025"/>
  </r>
  <r>
    <s v="TXN-104037"/>
    <x v="134"/>
    <x v="2"/>
    <s v="E-012"/>
    <x v="2"/>
    <s v="Bluetooth Speaker"/>
    <s v="Member"/>
    <n v="2"/>
    <n v="134.68"/>
    <n v="7.2999999999999995E-2"/>
    <n v="94.49"/>
    <s v="No"/>
    <n v="249.7"/>
    <n v="60.72"/>
    <n v="0.24317180616740089"/>
    <s v="Jul-2025"/>
    <s v="Q3-2025"/>
  </r>
  <r>
    <s v="TXN-104038"/>
    <x v="31"/>
    <x v="2"/>
    <s v="E-008"/>
    <x v="3"/>
    <s v="Bath Towel Set"/>
    <s v="Member"/>
    <n v="4"/>
    <n v="35.85"/>
    <n v="0.123"/>
    <n v="13.3"/>
    <s v="No"/>
    <n v="125.76"/>
    <n v="72.56"/>
    <n v="0.57697201017811706"/>
    <s v="Jan-2025"/>
    <s v="Q1-2025"/>
  </r>
  <r>
    <s v="TXN-104039"/>
    <x v="86"/>
    <x v="1"/>
    <s v="S-009"/>
    <x v="1"/>
    <s v="Running Shoes"/>
    <s v="Non-Member"/>
    <n v="1"/>
    <n v="90.12"/>
    <n v="0.28599999999999998"/>
    <n v="36.700000000000003"/>
    <s v="No"/>
    <n v="64.349999999999994"/>
    <n v="27.65"/>
    <n v="0.42968142968142969"/>
    <s v="Mar-2025"/>
    <s v="Q1-2025"/>
  </r>
  <r>
    <s v="TXN-104040"/>
    <x v="635"/>
    <x v="2"/>
    <s v="E-005"/>
    <x v="3"/>
    <s v="Storage Bin"/>
    <s v="Non-Member"/>
    <n v="1"/>
    <n v="36.909999999999997"/>
    <n v="0.106"/>
    <n v="15.86"/>
    <s v="No"/>
    <n v="33"/>
    <n v="17.14"/>
    <n v="0.51939393939393941"/>
    <s v="Jul-2024"/>
    <s v="Q3-2024"/>
  </r>
  <r>
    <s v="TXN-104041"/>
    <x v="510"/>
    <x v="2"/>
    <s v="E-004"/>
    <x v="2"/>
    <s v="Power Bank"/>
    <s v="Member"/>
    <n v="8"/>
    <n v="198.73"/>
    <n v="7.0000000000000007E-2"/>
    <n v="151.97"/>
    <s v="No"/>
    <n v="1478.55"/>
    <n v="262.79000000000002"/>
    <n v="0.17773494301849788"/>
    <s v="May-2025"/>
    <s v="Q2-2025"/>
  </r>
  <r>
    <s v="TXN-104042"/>
    <x v="511"/>
    <x v="0"/>
    <s v="N-005"/>
    <x v="2"/>
    <s v="Smart Watch"/>
    <s v="Member"/>
    <n v="6"/>
    <n v="289.85000000000002"/>
    <n v="0.106"/>
    <n v="227.73"/>
    <s v="No"/>
    <n v="1554.76"/>
    <n v="188.38"/>
    <n v="0.1211633949934395"/>
    <s v="Jul-2025"/>
    <s v="Q3-2025"/>
  </r>
  <r>
    <s v="TXN-104043"/>
    <x v="486"/>
    <x v="0"/>
    <s v="N-006"/>
    <x v="1"/>
    <s v="Running Shoes"/>
    <s v="Non-Member"/>
    <n v="7"/>
    <n v="58.07"/>
    <n v="0.184"/>
    <n v="31.88"/>
    <s v="No"/>
    <n v="331.7"/>
    <n v="108.54"/>
    <n v="0.3272233946337052"/>
    <s v="Feb-2025"/>
    <s v="Q1-2025"/>
  </r>
  <r>
    <s v="TXN-104044"/>
    <x v="0"/>
    <x v="2"/>
    <s v="E-006"/>
    <x v="0"/>
    <s v="Granola Pack"/>
    <s v="Member"/>
    <n v="1"/>
    <n v="15.26"/>
    <n v="0.109"/>
    <n v="10.62"/>
    <s v="No"/>
    <n v="13.6"/>
    <n v="2.98"/>
    <n v="0.21911764705882353"/>
    <s v="Jun-2025"/>
    <s v="Q2-2025"/>
  </r>
  <r>
    <s v="TXN-104045"/>
    <x v="438"/>
    <x v="3"/>
    <s v="W-009"/>
    <x v="1"/>
    <s v="Women's Jeans"/>
    <s v="Member"/>
    <n v="6"/>
    <n v="90.82"/>
    <n v="8.6999999999999994E-2"/>
    <n v="49.28"/>
    <s v="No"/>
    <n v="497.51"/>
    <n v="201.83"/>
    <n v="0.40568028783341042"/>
    <s v="Dec-2025"/>
    <s v="Q4-2025"/>
  </r>
  <r>
    <s v="TXN-104046"/>
    <x v="549"/>
    <x v="1"/>
    <s v="S-015"/>
    <x v="2"/>
    <s v="Laptop Stand"/>
    <s v="Non-Member"/>
    <n v="6"/>
    <n v="34.4"/>
    <n v="0.14499999999999999"/>
    <n v="27"/>
    <s v="No"/>
    <n v="176.47"/>
    <n v="14.47"/>
    <n v="8.1996939989799969E-2"/>
    <s v="Aug-2025"/>
    <s v="Q3-2025"/>
  </r>
  <r>
    <s v="TXN-104047"/>
    <x v="124"/>
    <x v="2"/>
    <s v="E-009"/>
    <x v="1"/>
    <s v="Running Shoes"/>
    <s v="Non-Member"/>
    <n v="20"/>
    <n v="111.86"/>
    <n v="0.124"/>
    <n v="60.71"/>
    <s v="No"/>
    <n v="1959.79"/>
    <n v="745.59"/>
    <n v="0.3804438230626751"/>
    <s v="Jul-2025"/>
    <s v="Q3-2025"/>
  </r>
  <r>
    <s v="TXN-104048"/>
    <x v="119"/>
    <x v="1"/>
    <s v="S-009"/>
    <x v="4"/>
    <s v="Perfume 50ml"/>
    <s v="Non-Member"/>
    <n v="8"/>
    <n v="35.270000000000003"/>
    <n v="0.32900000000000001"/>
    <n v="13.14"/>
    <s v="No"/>
    <n v="189.33"/>
    <n v="84.21"/>
    <n v="0.44477895737601009"/>
    <s v="Mar-2025"/>
    <s v="Q1-2025"/>
  </r>
  <r>
    <s v="TXN-104049"/>
    <x v="64"/>
    <x v="3"/>
    <s v="W-004"/>
    <x v="4"/>
    <s v="Face Moisturizer"/>
    <s v="Member"/>
    <n v="6"/>
    <n v="16.190000000000001"/>
    <n v="5.1999999999999998E-2"/>
    <n v="5.61"/>
    <s v="No"/>
    <n v="92.09"/>
    <n v="58.43"/>
    <n v="0.63448800086871537"/>
    <s v="Dec-2024"/>
    <s v="Q4-2024"/>
  </r>
  <r>
    <s v="TXN-104050"/>
    <x v="607"/>
    <x v="3"/>
    <s v="W-003"/>
    <x v="3"/>
    <s v="Throw Pillow"/>
    <s v="Member"/>
    <n v="2"/>
    <n v="47.91"/>
    <n v="8.4000000000000005E-2"/>
    <n v="21.2"/>
    <s v="No"/>
    <n v="87.77"/>
    <n v="45.37"/>
    <n v="0.51691922069044094"/>
    <s v="Mar-2024"/>
    <s v="Q1-2024"/>
  </r>
  <r>
    <s v="TXN-104051"/>
    <x v="552"/>
    <x v="2"/>
    <s v="E-002"/>
    <x v="3"/>
    <s v="Ceramic Mug Set"/>
    <s v="Non-Member"/>
    <n v="4"/>
    <n v="25.58"/>
    <n v="7.5999999999999998E-2"/>
    <n v="9.65"/>
    <s v="No"/>
    <n v="94.54"/>
    <n v="55.94"/>
    <n v="0.59170721387772363"/>
    <s v="Jul-2024"/>
    <s v="Q3-2024"/>
  </r>
  <r>
    <s v="TXN-104052"/>
    <x v="622"/>
    <x v="0"/>
    <s v="N-008"/>
    <x v="2"/>
    <s v="Smart Watch"/>
    <s v="Member"/>
    <n v="3"/>
    <n v="46.61"/>
    <n v="0.122"/>
    <n v="30.59"/>
    <s v="Yes"/>
    <n v="122.77"/>
    <n v="31"/>
    <n v="0.25250468355461431"/>
    <s v="Sep-2024"/>
    <s v="Q3-2024"/>
  </r>
  <r>
    <s v="TXN-104053"/>
    <x v="649"/>
    <x v="2"/>
    <s v="E-006"/>
    <x v="0"/>
    <s v="Snack Box"/>
    <s v="Member"/>
    <n v="3"/>
    <n v="23.66"/>
    <n v="3.5999999999999997E-2"/>
    <n v="13.54"/>
    <s v="No"/>
    <n v="68.42"/>
    <n v="27.8"/>
    <n v="0.40631394329143528"/>
    <s v="May-2024"/>
    <s v="Q2-2024"/>
  </r>
  <r>
    <s v="TXN-104054"/>
    <x v="160"/>
    <x v="0"/>
    <s v="N-002"/>
    <x v="0"/>
    <s v="Granola Pack"/>
    <s v="Member"/>
    <n v="2"/>
    <n v="11.06"/>
    <n v="6.4000000000000001E-2"/>
    <n v="6.53"/>
    <s v="No"/>
    <n v="20.7"/>
    <n v="7.64"/>
    <n v="0.36908212560386472"/>
    <s v="Dec-2025"/>
    <s v="Q4-2025"/>
  </r>
  <r>
    <s v="TXN-104055"/>
    <x v="496"/>
    <x v="3"/>
    <s v="W-010"/>
    <x v="2"/>
    <s v="Bluetooth Speaker"/>
    <s v="Member"/>
    <n v="3"/>
    <n v="40.28"/>
    <n v="6.8000000000000005E-2"/>
    <n v="31.55"/>
    <s v="No"/>
    <n v="112.62"/>
    <n v="17.97"/>
    <n v="0.15956313265849759"/>
    <s v="Sep-2025"/>
    <s v="Q3-2025"/>
  </r>
  <r>
    <s v="TXN-104056"/>
    <x v="41"/>
    <x v="1"/>
    <s v="S-014"/>
    <x v="3"/>
    <s v="Throw Pillow"/>
    <s v="Member"/>
    <n v="4"/>
    <n v="72.39"/>
    <n v="0.20699999999999999"/>
    <n v="29.2"/>
    <s v="No"/>
    <n v="229.62"/>
    <n v="112.82"/>
    <n v="0.49133350753418686"/>
    <s v="Mar-2025"/>
    <s v="Q1-2025"/>
  </r>
  <r>
    <s v="TXN-104057"/>
    <x v="357"/>
    <x v="3"/>
    <s v="W-005"/>
    <x v="1"/>
    <s v="Men's T-Shirt"/>
    <s v="Member"/>
    <n v="2"/>
    <n v="39.130000000000003"/>
    <n v="8.5999999999999993E-2"/>
    <n v="19.89"/>
    <s v="No"/>
    <n v="71.53"/>
    <n v="31.75"/>
    <n v="0.44386970501887318"/>
    <s v="Aug-2025"/>
    <s v="Q3-2025"/>
  </r>
  <r>
    <s v="TXN-104058"/>
    <x v="96"/>
    <x v="2"/>
    <s v="E-005"/>
    <x v="0"/>
    <s v="Snack Box"/>
    <s v="Member"/>
    <n v="3"/>
    <n v="7.44"/>
    <n v="9.5000000000000001E-2"/>
    <n v="4.7300000000000004"/>
    <s v="No"/>
    <n v="20.2"/>
    <n v="6.01"/>
    <n v="0.29752475247524751"/>
    <s v="Jun-2025"/>
    <s v="Q2-2025"/>
  </r>
  <r>
    <s v="TXN-104059"/>
    <x v="264"/>
    <x v="3"/>
    <s v="W-003"/>
    <x v="4"/>
    <s v="Perfume 50ml"/>
    <s v="Member"/>
    <n v="8"/>
    <n v="35.82"/>
    <n v="2.4E-2"/>
    <n v="14.21"/>
    <s v="No"/>
    <n v="279.68"/>
    <n v="166"/>
    <n v="0.59353546910755151"/>
    <s v="Nov-2024"/>
    <s v="Q4-2024"/>
  </r>
  <r>
    <s v="TXN-104060"/>
    <x v="4"/>
    <x v="0"/>
    <s v="N-014"/>
    <x v="1"/>
    <s v="Running Shoes"/>
    <s v="Member"/>
    <n v="3"/>
    <n v="117.67"/>
    <n v="0"/>
    <n v="49.78"/>
    <s v="No"/>
    <n v="353.01"/>
    <n v="203.67"/>
    <n v="0.57695249426361861"/>
    <s v="Mar-2025"/>
    <s v="Q1-2025"/>
  </r>
  <r>
    <s v="TXN-104061"/>
    <x v="420"/>
    <x v="3"/>
    <s v="W-002"/>
    <x v="1"/>
    <s v="Casual Dress"/>
    <s v="Non-Member"/>
    <n v="9"/>
    <n v="50.94"/>
    <n v="0"/>
    <n v="25.75"/>
    <s v="No"/>
    <n v="458.46"/>
    <n v="226.71"/>
    <n v="0.49450333725952106"/>
    <s v="May-2025"/>
    <s v="Q2-2025"/>
  </r>
  <r>
    <s v="TXN-104062"/>
    <x v="159"/>
    <x v="3"/>
    <s v="W-001"/>
    <x v="2"/>
    <s v="Bluetooth Speaker"/>
    <s v="Member"/>
    <n v="2"/>
    <n v="223.65"/>
    <n v="5.7000000000000002E-2"/>
    <n v="164.34"/>
    <s v="No"/>
    <n v="421.8"/>
    <n v="93.12"/>
    <n v="0.22076813655761024"/>
    <s v="Jul-2025"/>
    <s v="Q3-2025"/>
  </r>
  <r>
    <s v="TXN-104063"/>
    <x v="370"/>
    <x v="3"/>
    <s v="W-011"/>
    <x v="2"/>
    <s v="Power Bank"/>
    <s v="Member"/>
    <n v="13"/>
    <n v="60.51"/>
    <n v="2.1000000000000001E-2"/>
    <n v="40"/>
    <s v="No"/>
    <n v="770.11"/>
    <n v="250.11"/>
    <n v="0.32477178584877486"/>
    <s v="Aug-2025"/>
    <s v="Q3-2025"/>
  </r>
  <r>
    <s v="TXN-104064"/>
    <x v="332"/>
    <x v="0"/>
    <s v="N-014"/>
    <x v="3"/>
    <s v="Storage Bin"/>
    <s v="Member"/>
    <n v="3"/>
    <n v="67.91"/>
    <n v="1.4999999999999999E-2"/>
    <n v="27.36"/>
    <s v="No"/>
    <n v="200.67"/>
    <n v="118.59"/>
    <n v="0.59097024966362688"/>
    <s v="Feb-2025"/>
    <s v="Q1-2025"/>
  </r>
  <r>
    <s v="TXN-104065"/>
    <x v="140"/>
    <x v="1"/>
    <s v="S-010"/>
    <x v="3"/>
    <s v="Throw Pillow"/>
    <s v="Non-Member"/>
    <n v="1"/>
    <n v="76.510000000000005"/>
    <n v="0.32900000000000001"/>
    <n v="33.380000000000003"/>
    <s v="No"/>
    <n v="51.34"/>
    <n v="17.96"/>
    <n v="0.34982469809115696"/>
    <s v="Aug-2024"/>
    <s v="Q3-2024"/>
  </r>
  <r>
    <s v="TXN-104066"/>
    <x v="91"/>
    <x v="3"/>
    <s v="W-010"/>
    <x v="1"/>
    <s v="Women's Jeans"/>
    <s v="Member"/>
    <n v="9"/>
    <n v="77.31"/>
    <n v="0"/>
    <n v="32.119999999999997"/>
    <s v="No"/>
    <n v="695.79"/>
    <n v="406.71"/>
    <n v="0.58452981503039714"/>
    <s v="Mar-2025"/>
    <s v="Q1-2025"/>
  </r>
  <r>
    <s v="TXN-104067"/>
    <x v="126"/>
    <x v="2"/>
    <s v="E-015"/>
    <x v="1"/>
    <s v="Men's T-Shirt"/>
    <s v="Non-Member"/>
    <n v="4"/>
    <n v="23.12"/>
    <n v="0.13200000000000001"/>
    <n v="12.17"/>
    <s v="No"/>
    <n v="80.27"/>
    <n v="31.59"/>
    <n v="0.39354677961878659"/>
    <s v="Aug-2025"/>
    <s v="Q3-2025"/>
  </r>
  <r>
    <s v="TXN-104068"/>
    <x v="574"/>
    <x v="3"/>
    <s v="W-002"/>
    <x v="1"/>
    <s v="Women's Jeans"/>
    <s v="Member"/>
    <n v="5"/>
    <n v="117.23"/>
    <n v="0.08"/>
    <n v="62.79"/>
    <s v="No"/>
    <n v="539.26"/>
    <n v="225.31"/>
    <n v="0.41781329970700593"/>
    <s v="Sep-2024"/>
    <s v="Q3-2024"/>
  </r>
  <r>
    <s v="TXN-104069"/>
    <x v="283"/>
    <x v="3"/>
    <s v="W-005"/>
    <x v="0"/>
    <s v="Organic Coffee 12oz"/>
    <s v="Non-Member"/>
    <n v="4"/>
    <n v="24.89"/>
    <n v="0.13900000000000001"/>
    <n v="17.29"/>
    <s v="No"/>
    <n v="85.72"/>
    <n v="16.559999999999999"/>
    <n v="0.19318712085860942"/>
    <s v="Jul-2025"/>
    <s v="Q3-2025"/>
  </r>
  <r>
    <s v="TXN-104070"/>
    <x v="63"/>
    <x v="2"/>
    <s v="E-009"/>
    <x v="0"/>
    <s v="Snack Box"/>
    <s v="Member"/>
    <n v="3"/>
    <n v="15.82"/>
    <n v="9.9000000000000005E-2"/>
    <n v="9.08"/>
    <s v="No"/>
    <n v="42.76"/>
    <n v="15.52"/>
    <n v="0.362956033676333"/>
    <s v="Jun-2025"/>
    <s v="Q2-2025"/>
  </r>
  <r>
    <s v="TXN-104071"/>
    <x v="586"/>
    <x v="0"/>
    <s v="N-009"/>
    <x v="4"/>
    <s v="Shampoo 300ml"/>
    <s v="Non-Member"/>
    <n v="4"/>
    <n v="17.25"/>
    <n v="0"/>
    <n v="6.86"/>
    <s v="No"/>
    <n v="69"/>
    <n v="41.56"/>
    <n v="0.60231884057971019"/>
    <s v="Nov-2024"/>
    <s v="Q4-2024"/>
  </r>
  <r>
    <s v="TXN-104072"/>
    <x v="173"/>
    <x v="3"/>
    <s v="W-012"/>
    <x v="3"/>
    <s v="Bath Towel Set"/>
    <s v="Non-Member"/>
    <n v="5"/>
    <n v="46.89"/>
    <n v="0.106"/>
    <n v="21.57"/>
    <s v="No"/>
    <n v="209.6"/>
    <n v="101.75"/>
    <n v="0.48544847328244278"/>
    <s v="Nov-2024"/>
    <s v="Q4-2024"/>
  </r>
  <r>
    <s v="TXN-104073"/>
    <x v="379"/>
    <x v="2"/>
    <s v="E-004"/>
    <x v="0"/>
    <s v="Snack Box"/>
    <s v="Non-Member"/>
    <n v="4"/>
    <n v="10.54"/>
    <n v="3.5000000000000003E-2"/>
    <n v="6.28"/>
    <s v="No"/>
    <n v="40.68"/>
    <n v="15.56"/>
    <n v="0.38249754178957718"/>
    <s v="Nov-2024"/>
    <s v="Q4-2024"/>
  </r>
  <r>
    <s v="TXN-104074"/>
    <x v="480"/>
    <x v="3"/>
    <s v="W-003"/>
    <x v="3"/>
    <s v="Bath Towel Set"/>
    <s v="Non-Member"/>
    <n v="1"/>
    <n v="18.829999999999998"/>
    <n v="0.122"/>
    <n v="9.14"/>
    <s v="No"/>
    <n v="16.53"/>
    <n v="7.39"/>
    <n v="0.44706594071385353"/>
    <s v="Dec-2025"/>
    <s v="Q4-2025"/>
  </r>
  <r>
    <s v="TXN-104075"/>
    <x v="611"/>
    <x v="2"/>
    <s v="E-004"/>
    <x v="4"/>
    <s v="Face Moisturizer"/>
    <s v="Non-Member"/>
    <n v="6"/>
    <n v="39.9"/>
    <n v="9.7000000000000003E-2"/>
    <n v="15.39"/>
    <s v="No"/>
    <n v="216.18"/>
    <n v="123.84"/>
    <n v="0.57285595337218986"/>
    <s v="Dec-2024"/>
    <s v="Q4-2024"/>
  </r>
  <r>
    <s v="TXN-104076"/>
    <x v="640"/>
    <x v="1"/>
    <s v="S-005"/>
    <x v="4"/>
    <s v="Face Moisturizer"/>
    <s v="Member"/>
    <n v="1"/>
    <n v="41.32"/>
    <n v="0.187"/>
    <n v="13.17"/>
    <s v="No"/>
    <n v="33.590000000000003"/>
    <n v="20.420000000000002"/>
    <n v="0.60791902351890448"/>
    <s v="Oct-2024"/>
    <s v="Q4-2024"/>
  </r>
  <r>
    <s v="TXN-104077"/>
    <x v="423"/>
    <x v="3"/>
    <s v="W-001"/>
    <x v="0"/>
    <s v="Organic Coffee 12oz"/>
    <s v="Member"/>
    <n v="3"/>
    <n v="15.49"/>
    <n v="0.11700000000000001"/>
    <n v="8.5399999999999991"/>
    <s v="No"/>
    <n v="41.03"/>
    <n v="15.41"/>
    <n v="0.37557884474774555"/>
    <s v="Jul-2024"/>
    <s v="Q3-2024"/>
  </r>
  <r>
    <s v="TXN-104078"/>
    <x v="455"/>
    <x v="2"/>
    <s v="E-008"/>
    <x v="2"/>
    <s v="Laptop Stand"/>
    <s v="Member"/>
    <n v="6"/>
    <n v="60.05"/>
    <n v="0.106"/>
    <n v="46.95"/>
    <s v="No"/>
    <n v="322.11"/>
    <n v="40.409999999999997"/>
    <n v="0.12545403744062586"/>
    <s v="Aug-2025"/>
    <s v="Q3-2025"/>
  </r>
  <r>
    <s v="TXN-104079"/>
    <x v="66"/>
    <x v="1"/>
    <s v="S-003"/>
    <x v="1"/>
    <s v="Casual Dress"/>
    <s v="Member"/>
    <n v="7"/>
    <n v="31.15"/>
    <n v="0.28299999999999997"/>
    <n v="12.61"/>
    <s v="No"/>
    <n v="156.34"/>
    <n v="68.069999999999993"/>
    <n v="0.43539721120634511"/>
    <s v="Oct-2024"/>
    <s v="Q4-2024"/>
  </r>
  <r>
    <s v="TXN-104080"/>
    <x v="283"/>
    <x v="1"/>
    <s v="S-001"/>
    <x v="3"/>
    <s v="Throw Pillow"/>
    <s v="Non-Member"/>
    <n v="10"/>
    <n v="67.430000000000007"/>
    <n v="0"/>
    <n v="26.32"/>
    <s v="No"/>
    <n v="674.3"/>
    <n v="411.1"/>
    <n v="0.60966928666765541"/>
    <s v="Jul-2025"/>
    <s v="Q3-2025"/>
  </r>
  <r>
    <s v="TXN-104081"/>
    <x v="78"/>
    <x v="0"/>
    <s v="N-015"/>
    <x v="2"/>
    <s v="Smart Watch"/>
    <s v="Non-Member"/>
    <n v="4"/>
    <n v="65.78"/>
    <n v="5.8000000000000003E-2"/>
    <n v="45.14"/>
    <s v="No"/>
    <n v="247.86"/>
    <n v="67.3"/>
    <n v="0.27152424755910592"/>
    <s v="Oct-2025"/>
    <s v="Q4-2025"/>
  </r>
  <r>
    <s v="TXN-104082"/>
    <x v="401"/>
    <x v="0"/>
    <s v="N-013"/>
    <x v="3"/>
    <s v="Ceramic Mug Set"/>
    <s v="Member"/>
    <n v="9"/>
    <n v="41.68"/>
    <n v="8.5999999999999993E-2"/>
    <n v="20.29"/>
    <s v="No"/>
    <n v="342.86"/>
    <n v="160.25"/>
    <n v="0.4673919384005133"/>
    <s v="Sep-2025"/>
    <s v="Q3-2025"/>
  </r>
  <r>
    <s v="TXN-104083"/>
    <x v="415"/>
    <x v="2"/>
    <s v="E-007"/>
    <x v="3"/>
    <s v="Throw Pillow"/>
    <s v="Member"/>
    <n v="7"/>
    <n v="80.3"/>
    <n v="9.5000000000000001E-2"/>
    <n v="35.74"/>
    <s v="No"/>
    <n v="508.7"/>
    <n v="258.52"/>
    <n v="0.50819736583448005"/>
    <s v="Aug-2025"/>
    <s v="Q3-2025"/>
  </r>
  <r>
    <s v="TXN-104084"/>
    <x v="457"/>
    <x v="1"/>
    <s v="S-015"/>
    <x v="3"/>
    <s v="Ceramic Mug Set"/>
    <s v="Member"/>
    <n v="1"/>
    <n v="27.39"/>
    <n v="0.17199999999999999"/>
    <n v="10.94"/>
    <s v="No"/>
    <n v="22.68"/>
    <n v="11.74"/>
    <n v="0.51763668430335097"/>
    <s v="Oct-2025"/>
    <s v="Q4-2025"/>
  </r>
  <r>
    <s v="TXN-104085"/>
    <x v="14"/>
    <x v="2"/>
    <s v="E-008"/>
    <x v="0"/>
    <s v="Snack Box"/>
    <s v="Member"/>
    <n v="3"/>
    <n v="6.47"/>
    <n v="2.7E-2"/>
    <n v="4.08"/>
    <s v="No"/>
    <n v="18.89"/>
    <n v="6.65"/>
    <n v="0.3520381154049762"/>
    <s v="Feb-2025"/>
    <s v="Q1-2025"/>
  </r>
  <r>
    <s v="TXN-104086"/>
    <x v="494"/>
    <x v="2"/>
    <s v="E-010"/>
    <x v="3"/>
    <s v="Bath Towel Set"/>
    <s v="Non-Member"/>
    <n v="9"/>
    <n v="48.5"/>
    <n v="7.4999999999999997E-2"/>
    <n v="20.440000000000001"/>
    <s v="No"/>
    <n v="403.76"/>
    <n v="219.8"/>
    <n v="0.54438280166435515"/>
    <s v="Nov-2024"/>
    <s v="Q4-2024"/>
  </r>
  <r>
    <s v="TXN-104087"/>
    <x v="451"/>
    <x v="2"/>
    <s v="E-004"/>
    <x v="4"/>
    <s v="Face Moisturizer"/>
    <s v="Non-Member"/>
    <n v="9"/>
    <n v="49.06"/>
    <n v="2.1000000000000001E-2"/>
    <n v="15.94"/>
    <s v="No"/>
    <n v="432.27"/>
    <n v="288.81"/>
    <n v="0.66812408911097232"/>
    <s v="Oct-2025"/>
    <s v="Q4-2025"/>
  </r>
  <r>
    <s v="TXN-104088"/>
    <x v="387"/>
    <x v="1"/>
    <s v="S-012"/>
    <x v="1"/>
    <s v="Women's Jeans"/>
    <s v="Non-Member"/>
    <n v="1"/>
    <n v="57.28"/>
    <n v="0.248"/>
    <n v="23"/>
    <s v="No"/>
    <n v="43.07"/>
    <n v="20.07"/>
    <n v="0.46598560482934759"/>
    <s v="Aug-2025"/>
    <s v="Q3-2025"/>
  </r>
  <r>
    <s v="TXN-104089"/>
    <x v="637"/>
    <x v="1"/>
    <s v="S-010"/>
    <x v="3"/>
    <s v="Storage Bin"/>
    <s v="Member"/>
    <n v="3"/>
    <n v="87.71"/>
    <n v="0.20399999999999999"/>
    <n v="31.43"/>
    <s v="No"/>
    <n v="209.45"/>
    <n v="115.16"/>
    <n v="0.54982095965624256"/>
    <s v="Dec-2024"/>
    <s v="Q4-2024"/>
  </r>
  <r>
    <s v="TXN-104090"/>
    <x v="103"/>
    <x v="3"/>
    <s v="W-007"/>
    <x v="2"/>
    <s v="Smart Watch"/>
    <s v="Member"/>
    <n v="1"/>
    <n v="107.8"/>
    <n v="0.154"/>
    <n v="77.37"/>
    <s v="No"/>
    <n v="91.2"/>
    <n v="13.83"/>
    <n v="0.15164473684210525"/>
    <s v="Sep-2025"/>
    <s v="Q3-2025"/>
  </r>
  <r>
    <s v="TXN-104091"/>
    <x v="153"/>
    <x v="2"/>
    <s v="E-006"/>
    <x v="1"/>
    <s v="Men's T-Shirt"/>
    <s v="Non-Member"/>
    <n v="10"/>
    <n v="90.01"/>
    <n v="7.2999999999999995E-2"/>
    <n v="39.840000000000003"/>
    <s v="No"/>
    <n v="834.39"/>
    <n v="435.99"/>
    <n v="0.52252543774493942"/>
    <s v="Mar-2025"/>
    <s v="Q1-2025"/>
  </r>
  <r>
    <s v="TXN-104092"/>
    <x v="334"/>
    <x v="0"/>
    <s v="N-007"/>
    <x v="0"/>
    <s v="Sparkling Water 12pk"/>
    <s v="Member"/>
    <n v="4"/>
    <n v="6.16"/>
    <n v="8.1000000000000003E-2"/>
    <n v="4.04"/>
    <s v="No"/>
    <n v="22.64"/>
    <n v="6.48"/>
    <n v="0.28621908127208484"/>
    <s v="Jul-2024"/>
    <s v="Q3-2024"/>
  </r>
  <r>
    <s v="TXN-104093"/>
    <x v="154"/>
    <x v="3"/>
    <s v="W-008"/>
    <x v="4"/>
    <s v="Lipstick"/>
    <s v="Member"/>
    <n v="1"/>
    <n v="57.2"/>
    <n v="3.5000000000000003E-2"/>
    <n v="19.09"/>
    <s v="No"/>
    <n v="55.2"/>
    <n v="36.11"/>
    <n v="0.65416666666666667"/>
    <s v="Jan-2025"/>
    <s v="Q1-2025"/>
  </r>
  <r>
    <s v="TXN-104094"/>
    <x v="165"/>
    <x v="1"/>
    <s v="S-011"/>
    <x v="3"/>
    <s v="Storage Bin"/>
    <s v="Member"/>
    <n v="1"/>
    <n v="11.54"/>
    <n v="0.20200000000000001"/>
    <n v="4.59"/>
    <s v="No"/>
    <n v="9.2100000000000009"/>
    <n v="4.62"/>
    <n v="0.50162866449511401"/>
    <s v="Jul-2024"/>
    <s v="Q3-2024"/>
  </r>
  <r>
    <s v="TXN-104095"/>
    <x v="463"/>
    <x v="1"/>
    <s v="S-013"/>
    <x v="4"/>
    <s v="Lipstick"/>
    <s v="Non-Member"/>
    <n v="4"/>
    <n v="17.07"/>
    <n v="0.217"/>
    <n v="6.32"/>
    <s v="No"/>
    <n v="53.46"/>
    <n v="28.18"/>
    <n v="0.52712308267863817"/>
    <s v="Aug-2025"/>
    <s v="Q3-2025"/>
  </r>
  <r>
    <s v="TXN-104096"/>
    <x v="266"/>
    <x v="2"/>
    <s v="E-008"/>
    <x v="2"/>
    <s v="Power Bank"/>
    <s v="Member"/>
    <n v="1"/>
    <n v="52.12"/>
    <n v="5.1999999999999998E-2"/>
    <n v="35.61"/>
    <s v="No"/>
    <n v="49.41"/>
    <n v="13.8"/>
    <n v="0.27929568913175473"/>
    <s v="May-2025"/>
    <s v="Q2-2025"/>
  </r>
  <r>
    <s v="TXN-104097"/>
    <x v="486"/>
    <x v="3"/>
    <s v="W-004"/>
    <x v="1"/>
    <s v="Women's Jeans"/>
    <s v="Member"/>
    <n v="3"/>
    <n v="81.05"/>
    <n v="5.1999999999999998E-2"/>
    <n v="42.61"/>
    <s v="No"/>
    <n v="230.51"/>
    <n v="102.68"/>
    <n v="0.44544705218862529"/>
    <s v="Feb-2025"/>
    <s v="Q1-2025"/>
  </r>
  <r>
    <s v="TXN-104098"/>
    <x v="225"/>
    <x v="1"/>
    <s v="S-004"/>
    <x v="3"/>
    <s v="Throw Pillow"/>
    <s v="Non-Member"/>
    <n v="1"/>
    <n v="22.2"/>
    <n v="0.26700000000000002"/>
    <n v="10.29"/>
    <s v="No"/>
    <n v="16.27"/>
    <n v="5.98"/>
    <n v="0.36754763368162263"/>
    <s v="Dec-2024"/>
    <s v="Q4-2024"/>
  </r>
  <r>
    <s v="TXN-104099"/>
    <x v="593"/>
    <x v="0"/>
    <s v="N-011"/>
    <x v="3"/>
    <s v="LED Desk Lamp"/>
    <s v="Member"/>
    <n v="3"/>
    <n v="48.7"/>
    <n v="2.3E-2"/>
    <n v="11.95"/>
    <s v="No"/>
    <n v="142.74"/>
    <n v="106.89"/>
    <n v="0.74884405212274063"/>
    <s v="Jul-2024"/>
    <s v="Q3-2024"/>
  </r>
  <r>
    <s v="TXN-104100"/>
    <x v="188"/>
    <x v="1"/>
    <s v="S-004"/>
    <x v="1"/>
    <s v="Winter Jacket"/>
    <s v="Non-Member"/>
    <n v="4"/>
    <n v="56.97"/>
    <n v="0.22800000000000001"/>
    <n v="23.86"/>
    <s v="No"/>
    <n v="175.92"/>
    <n v="80.48"/>
    <n v="0.45748067303319695"/>
    <s v="Nov-2024"/>
    <s v="Q4-2024"/>
  </r>
  <r>
    <s v="TXN-104101"/>
    <x v="173"/>
    <x v="2"/>
    <s v="E-002"/>
    <x v="4"/>
    <s v="Sunscreen SPF50"/>
    <s v="Member"/>
    <n v="1"/>
    <n v="27.01"/>
    <n v="4.4999999999999998E-2"/>
    <n v="9.5500000000000007"/>
    <s v="Unknown"/>
    <n v="25.79"/>
    <n v="16.239999999999998"/>
    <n v="0.6297014346645986"/>
    <s v="Nov-2024"/>
    <s v="Q4-2024"/>
  </r>
  <r>
    <s v="TXN-104102"/>
    <x v="676"/>
    <x v="3"/>
    <s v="W-001"/>
    <x v="4"/>
    <s v="Lipstick"/>
    <s v="Unknown"/>
    <n v="1"/>
    <n v="40.97"/>
    <n v="6.3E-2"/>
    <n v="16.579999999999998"/>
    <s v="Yes"/>
    <n v="38.39"/>
    <n v="21.81"/>
    <n v="0.56811669705652512"/>
    <s v="Feb-2024"/>
    <s v="Q1-2024"/>
  </r>
  <r>
    <s v="TXN-104103"/>
    <x v="266"/>
    <x v="1"/>
    <s v="S-015"/>
    <x v="0"/>
    <s v="Olive Oil 500ml"/>
    <s v="Member"/>
    <n v="5"/>
    <n v="23.82"/>
    <n v="0.17399999999999999"/>
    <n v="14.51"/>
    <s v="Yes"/>
    <n v="98.38"/>
    <n v="25.83"/>
    <n v="0.26255336450498068"/>
    <s v="May-2025"/>
    <s v="Q2-2025"/>
  </r>
  <r>
    <s v="TXN-104104"/>
    <x v="583"/>
    <x v="1"/>
    <s v="S-006"/>
    <x v="0"/>
    <s v="Organic Coffee 12oz"/>
    <s v="Non-Member"/>
    <n v="3"/>
    <n v="14.41"/>
    <n v="8.7999999999999995E-2"/>
    <n v="3.45"/>
    <s v="No"/>
    <n v="39.43"/>
    <n v="29.08"/>
    <n v="0.73750951052498093"/>
    <s v="Aug-2025"/>
    <s v="Q3-2025"/>
  </r>
  <r>
    <s v="TXN-104105"/>
    <x v="468"/>
    <x v="0"/>
    <s v="N-008"/>
    <x v="0"/>
    <s v="Organic Coffee 12oz"/>
    <s v="Non-Member"/>
    <n v="2"/>
    <n v="15.9"/>
    <n v="5.8999999999999997E-2"/>
    <n v="10.76"/>
    <s v="Yes"/>
    <n v="29.92"/>
    <n v="8.4"/>
    <n v="0.28074866310160429"/>
    <s v="Jul-2025"/>
    <s v="Q3-2025"/>
  </r>
  <r>
    <s v="TXN-104106"/>
    <x v="597"/>
    <x v="2"/>
    <s v="E-015"/>
    <x v="2"/>
    <s v="Wireless Earbuds"/>
    <s v="Non-Member"/>
    <n v="2"/>
    <n v="225.54"/>
    <n v="0.03"/>
    <n v="157.09"/>
    <s v="No"/>
    <n v="437.55"/>
    <n v="123.37"/>
    <n v="0.28195634784596046"/>
    <s v="Mar-2024"/>
    <s v="Q1-2024"/>
  </r>
  <r>
    <s v="TXN-104107"/>
    <x v="44"/>
    <x v="0"/>
    <s v="N-010"/>
    <x v="0"/>
    <s v="Granola Pack"/>
    <s v="Non-Member"/>
    <n v="6"/>
    <n v="5.42"/>
    <n v="0.151"/>
    <n v="3.54"/>
    <s v="No"/>
    <n v="27.61"/>
    <n v="6.37"/>
    <n v="0.23071350959797177"/>
    <s v="May-2025"/>
    <s v="Q2-2025"/>
  </r>
  <r>
    <s v="TXN-104108"/>
    <x v="387"/>
    <x v="2"/>
    <s v="E-006"/>
    <x v="3"/>
    <s v="Throw Pillow"/>
    <s v="Non-Member"/>
    <n v="2"/>
    <n v="81.53"/>
    <n v="0"/>
    <n v="33.33"/>
    <s v="No"/>
    <n v="163.06"/>
    <n v="96.4"/>
    <n v="0.59119342573285905"/>
    <s v="Aug-2025"/>
    <s v="Q3-2025"/>
  </r>
  <r>
    <s v="TXN-104109"/>
    <x v="458"/>
    <x v="1"/>
    <s v="S-009"/>
    <x v="3"/>
    <s v="Ceramic Mug Set"/>
    <s v="Non-Member"/>
    <n v="6"/>
    <n v="42.77"/>
    <n v="0.105"/>
    <n v="15.08"/>
    <s v="Yes"/>
    <n v="229.67"/>
    <n v="139.19"/>
    <n v="0.60604345365089041"/>
    <s v="Nov-2025"/>
    <s v="Q4-2025"/>
  </r>
  <r>
    <s v="TXN-104110"/>
    <x v="177"/>
    <x v="0"/>
    <s v="N-012"/>
    <x v="1"/>
    <s v="Men's T-Shirt"/>
    <s v="Non-Member"/>
    <n v="1"/>
    <n v="85.49"/>
    <n v="7.8E-2"/>
    <n v="45.39"/>
    <s v="No"/>
    <n v="78.819999999999993"/>
    <n v="33.43"/>
    <n v="0.42413093123572698"/>
    <s v="Jun-2025"/>
    <s v="Q2-2025"/>
  </r>
  <r>
    <s v="TXN-104111"/>
    <x v="317"/>
    <x v="3"/>
    <s v="W-004"/>
    <x v="1"/>
    <s v="Men's T-Shirt"/>
    <s v="Member"/>
    <n v="5"/>
    <n v="106.77"/>
    <n v="8.1000000000000003E-2"/>
    <n v="42.72"/>
    <s v="No"/>
    <n v="490.61"/>
    <n v="277.01"/>
    <n v="0.56462363180530362"/>
    <s v="Jan-2025"/>
    <s v="Q1-2025"/>
  </r>
  <r>
    <s v="TXN-104112"/>
    <x v="154"/>
    <x v="0"/>
    <s v="N-006"/>
    <x v="2"/>
    <s v="Wireless Earbuds"/>
    <s v="Non-Member"/>
    <n v="1"/>
    <n v="40.049999999999997"/>
    <n v="0.10100000000000001"/>
    <n v="29.68"/>
    <s v="No"/>
    <n v="36"/>
    <n v="6.32"/>
    <n v="0.17555555555555558"/>
    <s v="Jan-2025"/>
    <s v="Q1-2025"/>
  </r>
  <r>
    <s v="TXN-104113"/>
    <x v="174"/>
    <x v="2"/>
    <s v="E-011"/>
    <x v="0"/>
    <s v="Sparkling Water 12pk"/>
    <s v="Member"/>
    <n v="3"/>
    <n v="12.8"/>
    <n v="3.3000000000000002E-2"/>
    <n v="8.7200000000000006"/>
    <s v="No"/>
    <n v="37.130000000000003"/>
    <n v="10.97"/>
    <n v="0.29544842445461889"/>
    <s v="Oct-2025"/>
    <s v="Q4-2025"/>
  </r>
  <r>
    <s v="TXN-104114"/>
    <x v="153"/>
    <x v="1"/>
    <s v="S-012"/>
    <x v="4"/>
    <s v="Face Moisturizer"/>
    <s v="Non-Member"/>
    <n v="9"/>
    <n v="55.47"/>
    <n v="0.28299999999999997"/>
    <n v="20.84"/>
    <s v="No"/>
    <n v="357.95"/>
    <n v="170.39"/>
    <n v="0.47601620338036038"/>
    <s v="Mar-2025"/>
    <s v="Q1-2025"/>
  </r>
  <r>
    <s v="TXN-104115"/>
    <x v="71"/>
    <x v="0"/>
    <s v="N-002"/>
    <x v="2"/>
    <s v="Smart Watch"/>
    <s v="Member"/>
    <n v="2"/>
    <n v="235.45"/>
    <n v="0.159"/>
    <n v="167.79"/>
    <s v="No"/>
    <n v="396.03"/>
    <n v="60.45"/>
    <n v="0.15263995151882434"/>
    <m/>
    <m/>
  </r>
  <r>
    <s v="TXN-104116"/>
    <x v="661"/>
    <x v="0"/>
    <s v="N-012"/>
    <x v="1"/>
    <s v="Women's Jeans"/>
    <s v="Member"/>
    <n v="3"/>
    <n v="65.989999999999995"/>
    <n v="6.2E-2"/>
    <n v="31.48"/>
    <s v="No"/>
    <n v="185.7"/>
    <n v="91.26"/>
    <n v="0.49143780290791605"/>
    <s v="Oct-2024"/>
    <s v="Q4-2024"/>
  </r>
  <r>
    <s v="TXN-104117"/>
    <x v="530"/>
    <x v="0"/>
    <s v="N-009"/>
    <x v="0"/>
    <s v="Organic Coffee 12oz"/>
    <s v="Member"/>
    <n v="3"/>
    <n v="9.18"/>
    <n v="1.4E-2"/>
    <n v="6.39"/>
    <s v="No"/>
    <n v="27.15"/>
    <n v="7.98"/>
    <n v="0.29392265193370171"/>
    <s v="May-2024"/>
    <s v="Q2-2024"/>
  </r>
  <r>
    <s v="TXN-104118"/>
    <x v="290"/>
    <x v="0"/>
    <s v="N-007"/>
    <x v="4"/>
    <s v="Perfume 50ml"/>
    <s v="Member"/>
    <n v="2"/>
    <n v="35.200000000000003"/>
    <n v="9.6000000000000002E-2"/>
    <n v="12.71"/>
    <s v="No"/>
    <n v="63.64"/>
    <n v="38.22"/>
    <n v="0.60056568196103077"/>
    <s v="Apr-2025"/>
    <s v="Q2-2025"/>
  </r>
  <r>
    <s v="TXN-104119"/>
    <x v="283"/>
    <x v="2"/>
    <s v="E-002"/>
    <x v="3"/>
    <s v="LED Desk Lamp"/>
    <s v="Member"/>
    <n v="6"/>
    <n v="84.61"/>
    <n v="8.2000000000000003E-2"/>
    <n v="41.43"/>
    <s v="No"/>
    <n v="466.03"/>
    <n v="217.45"/>
    <n v="0.46660086260541167"/>
    <s v="Jul-2025"/>
    <s v="Q3-2025"/>
  </r>
  <r>
    <s v="TXN-104120"/>
    <x v="67"/>
    <x v="2"/>
    <s v="E-011"/>
    <x v="2"/>
    <s v="Power Bank"/>
    <s v="Non-Member"/>
    <n v="1"/>
    <n v="130"/>
    <n v="8.5000000000000006E-2"/>
    <n v="103.87"/>
    <s v="No"/>
    <n v="118.95"/>
    <n v="15.08"/>
    <n v="0.126775956284153"/>
    <s v="Apr-2025"/>
    <s v="Q2-2025"/>
  </r>
  <r>
    <s v="TXN-104121"/>
    <x v="258"/>
    <x v="1"/>
    <s v="S-007"/>
    <x v="3"/>
    <s v="Storage Bin"/>
    <s v="Member"/>
    <n v="5"/>
    <n v="12.74"/>
    <n v="0.22800000000000001"/>
    <n v="5.37"/>
    <s v="Yes"/>
    <n v="49.18"/>
    <n v="22.33"/>
    <n v="0.4540463603090687"/>
    <s v="Mar-2025"/>
    <s v="Q1-2025"/>
  </r>
  <r>
    <s v="TXN-104122"/>
    <x v="148"/>
    <x v="3"/>
    <s v="Unknown"/>
    <x v="4"/>
    <s v="Perfume 50ml"/>
    <s v="Non-Member"/>
    <n v="3"/>
    <n v="13.84"/>
    <n v="0.17199999999999999"/>
    <n v="5.54"/>
    <s v="No"/>
    <n v="34.380000000000003"/>
    <n v="17.760000000000002"/>
    <n v="0.51657940663176261"/>
    <s v="Jul-2025"/>
    <s v="Q3-2025"/>
  </r>
  <r>
    <s v="TXN-104123"/>
    <x v="442"/>
    <x v="3"/>
    <s v="W-003"/>
    <x v="0"/>
    <s v="Granola Pack"/>
    <s v="Member"/>
    <n v="3"/>
    <n v="7.64"/>
    <n v="0.153"/>
    <n v="4.68"/>
    <s v="No"/>
    <n v="19.41"/>
    <n v="5.37"/>
    <n v="0.27666151468315303"/>
    <s v="Jan-2025"/>
    <s v="Q1-2025"/>
  </r>
  <r>
    <s v="TXN-104124"/>
    <x v="54"/>
    <x v="1"/>
    <s v="S-012"/>
    <x v="0"/>
    <s v="Organic Coffee 12oz"/>
    <s v="Non-Member"/>
    <n v="7"/>
    <n v="24.11"/>
    <n v="0.23400000000000001"/>
    <n v="14.06"/>
    <s v="No"/>
    <n v="129.28"/>
    <n v="30.86"/>
    <n v="0.23870668316831684"/>
    <s v="May-2025"/>
    <s v="Q2-2025"/>
  </r>
  <r>
    <s v="TXN-104125"/>
    <x v="333"/>
    <x v="3"/>
    <s v="W-015"/>
    <x v="3"/>
    <s v="Storage Bin"/>
    <s v="Member"/>
    <n v="7"/>
    <n v="56.72"/>
    <n v="0.13100000000000001"/>
    <n v="28.26"/>
    <s v="No"/>
    <n v="345.03"/>
    <n v="147.21"/>
    <n v="0.42665855143031045"/>
    <s v="Jun-2024"/>
    <s v="Q2-2024"/>
  </r>
  <r>
    <s v="TXN-104126"/>
    <x v="141"/>
    <x v="2"/>
    <s v="E-006"/>
    <x v="4"/>
    <s v="Perfume 50ml"/>
    <s v="Member"/>
    <n v="1"/>
    <n v="29.41"/>
    <n v="0.114"/>
    <n v="12.76"/>
    <s v="No"/>
    <n v="26.06"/>
    <n v="13.3"/>
    <n v="0.51036070606293171"/>
    <s v="Nov-2025"/>
    <s v="Q4-2025"/>
  </r>
  <r>
    <s v="TXN-104127"/>
    <x v="507"/>
    <x v="3"/>
    <s v="W-005"/>
    <x v="3"/>
    <s v="Bath Towel Set"/>
    <s v="Member"/>
    <n v="9"/>
    <n v="51.21"/>
    <n v="6.3E-2"/>
    <n v="21.13"/>
    <s v="No"/>
    <n v="431.85"/>
    <n v="241.68"/>
    <n v="0.55963876345953456"/>
    <s v="Nov-2025"/>
    <s v="Q4-2025"/>
  </r>
  <r>
    <s v="TXN-104128"/>
    <x v="76"/>
    <x v="2"/>
    <s v="E-013"/>
    <x v="3"/>
    <s v="Throw Pillow"/>
    <s v="Member"/>
    <n v="2"/>
    <n v="16.72"/>
    <n v="9.9000000000000005E-2"/>
    <n v="6.62"/>
    <s v="No"/>
    <n v="30.13"/>
    <n v="16.89"/>
    <n v="0.56057085960836384"/>
    <s v="Jul-2025"/>
    <s v="Q3-2025"/>
  </r>
  <r>
    <s v="TXN-104129"/>
    <x v="276"/>
    <x v="2"/>
    <s v="E-011"/>
    <x v="3"/>
    <s v="LED Desk Lamp"/>
    <s v="Member"/>
    <n v="3"/>
    <n v="75.680000000000007"/>
    <n v="0.124"/>
    <n v="28.84"/>
    <s v="No"/>
    <n v="198.89"/>
    <n v="112.37"/>
    <n v="0.5649856704711147"/>
    <s v="Mar-2025"/>
    <s v="Q1-2025"/>
  </r>
  <r>
    <s v="TXN-104130"/>
    <x v="150"/>
    <x v="0"/>
    <s v="N-009"/>
    <x v="2"/>
    <s v="Laptop Stand"/>
    <s v="Member"/>
    <n v="2"/>
    <n v="82.61"/>
    <n v="8.7999999999999995E-2"/>
    <n v="65.25"/>
    <s v="No"/>
    <n v="150.68"/>
    <n v="20.18"/>
    <n v="0.13392620122113086"/>
    <s v="Jun-2025"/>
    <s v="Q2-2025"/>
  </r>
  <r>
    <s v="TXN-104131"/>
    <x v="577"/>
    <x v="0"/>
    <s v="N-003"/>
    <x v="1"/>
    <s v="Winter Jacket"/>
    <s v="Member"/>
    <n v="6"/>
    <n v="59.99"/>
    <n v="9.4E-2"/>
    <n v="30.82"/>
    <s v="No"/>
    <n v="326.11"/>
    <n v="141.19"/>
    <n v="0.4329520713869553"/>
    <s v="Aug-2025"/>
    <s v="Q3-2025"/>
  </r>
  <r>
    <s v="TXN-104132"/>
    <x v="395"/>
    <x v="3"/>
    <s v="W-012"/>
    <x v="3"/>
    <s v="Ceramic Mug Set"/>
    <s v="Member"/>
    <n v="5"/>
    <n v="11.47"/>
    <n v="9.6000000000000002E-2"/>
    <n v="4.3600000000000003"/>
    <s v="No"/>
    <n v="51.84"/>
    <n v="30.04"/>
    <n v="0.57947530864197527"/>
    <s v="Jun-2025"/>
    <s v="Q2-2025"/>
  </r>
  <r>
    <s v="TXN-104133"/>
    <x v="45"/>
    <x v="3"/>
    <s v="W-002"/>
    <x v="3"/>
    <s v="Ceramic Mug Set"/>
    <s v="Member"/>
    <n v="3"/>
    <n v="77.17"/>
    <n v="0.155"/>
    <n v="28.26"/>
    <s v="No"/>
    <n v="195.63"/>
    <n v="110.85"/>
    <n v="0.56663088483361446"/>
    <s v="Jun-2024"/>
    <s v="Q2-2024"/>
  </r>
  <r>
    <s v="TXN-104134"/>
    <x v="361"/>
    <x v="3"/>
    <s v="W-011"/>
    <x v="2"/>
    <s v="Bluetooth Speaker"/>
    <s v="Member"/>
    <n v="4"/>
    <n v="64.48"/>
    <n v="0.10100000000000001"/>
    <n v="48.34"/>
    <s v="No"/>
    <n v="231.87"/>
    <n v="38.51"/>
    <n v="0.16608444386940957"/>
    <s v="May-2024"/>
    <s v="Q2-2024"/>
  </r>
  <r>
    <s v="TXN-104135"/>
    <x v="670"/>
    <x v="2"/>
    <s v="E-014"/>
    <x v="2"/>
    <s v="Smart Watch"/>
    <s v="Non-Member"/>
    <n v="1"/>
    <n v="40.9"/>
    <n v="8.8999999999999996E-2"/>
    <n v="28.68"/>
    <s v="No"/>
    <n v="37.26"/>
    <n v="8.58"/>
    <n v="0.23027375201288247"/>
    <s v="Nov-2025"/>
    <s v="Q4-2025"/>
  </r>
  <r>
    <s v="TXN-104136"/>
    <x v="546"/>
    <x v="0"/>
    <s v="N-009"/>
    <x v="4"/>
    <s v="Face Moisturizer"/>
    <s v="Member"/>
    <n v="4"/>
    <n v="38.479999999999997"/>
    <n v="0.19600000000000001"/>
    <n v="14.72"/>
    <s v="No"/>
    <n v="123.75"/>
    <n v="64.87"/>
    <n v="0.52420202020202022"/>
    <s v="Dec-2024"/>
    <s v="Q4-2024"/>
  </r>
  <r>
    <s v="TXN-104137"/>
    <x v="477"/>
    <x v="3"/>
    <s v="W-007"/>
    <x v="0"/>
    <s v="Snack Box"/>
    <s v="Unknown"/>
    <n v="5"/>
    <n v="14.45"/>
    <n v="0.11899999999999999"/>
    <n v="8.98"/>
    <s v="No"/>
    <n v="63.65"/>
    <n v="18.75"/>
    <n v="0.2945797329143755"/>
    <s v="Jun-2024"/>
    <s v="Q2-2024"/>
  </r>
  <r>
    <s v="TXN-104138"/>
    <x v="17"/>
    <x v="0"/>
    <s v="N-007"/>
    <x v="1"/>
    <s v="Women's Jeans"/>
    <s v="Member"/>
    <n v="7"/>
    <n v="98.83"/>
    <n v="0.13300000000000001"/>
    <n v="50.98"/>
    <s v="No"/>
    <n v="599.79999999999995"/>
    <n v="242.94"/>
    <n v="0.40503501167055689"/>
    <s v="Jun-2024"/>
    <s v="Q2-2024"/>
  </r>
  <r>
    <s v="TXN-104139"/>
    <x v="95"/>
    <x v="1"/>
    <s v="S-013"/>
    <x v="0"/>
    <s v="Organic Coffee 12oz"/>
    <s v="Member"/>
    <n v="4"/>
    <n v="3.66"/>
    <n v="0.108"/>
    <n v="2.06"/>
    <s v="No"/>
    <n v="13.06"/>
    <n v="4.82"/>
    <n v="0.36906584992343033"/>
    <s v="Oct-2024"/>
    <s v="Q4-2024"/>
  </r>
  <r>
    <s v="TXN-104140"/>
    <x v="551"/>
    <x v="1"/>
    <s v="S-010"/>
    <x v="1"/>
    <s v="Women's Jeans"/>
    <s v="Non-Member"/>
    <n v="5"/>
    <n v="118.52"/>
    <n v="0.27600000000000002"/>
    <n v="56.15"/>
    <s v="No"/>
    <n v="429.04"/>
    <n v="148.29"/>
    <n v="0.34563210889427554"/>
    <s v="Apr-2025"/>
    <s v="Q2-2025"/>
  </r>
  <r>
    <s v="TXN-104141"/>
    <x v="10"/>
    <x v="2"/>
    <s v="E-002"/>
    <x v="3"/>
    <s v="Storage Bin"/>
    <s v="Member"/>
    <n v="1"/>
    <n v="61.51"/>
    <n v="8.5000000000000006E-2"/>
    <n v="24.43"/>
    <s v="No"/>
    <n v="56.28"/>
    <n v="31.85"/>
    <n v="0.56592039800995031"/>
    <s v="Dec-2024"/>
    <s v="Q4-2024"/>
  </r>
  <r>
    <s v="TXN-104142"/>
    <x v="41"/>
    <x v="3"/>
    <s v="W-003"/>
    <x v="3"/>
    <s v="Bath Towel Set"/>
    <s v="Member"/>
    <n v="6"/>
    <n v="65.45"/>
    <n v="0"/>
    <n v="26.43"/>
    <s v="No"/>
    <n v="392.7"/>
    <n v="234.12"/>
    <n v="0.5961802902979374"/>
    <s v="Mar-2025"/>
    <s v="Q1-2025"/>
  </r>
  <r>
    <s v="TXN-104143"/>
    <x v="496"/>
    <x v="3"/>
    <s v="W-003"/>
    <x v="2"/>
    <s v="Wireless Earbuds"/>
    <s v="Member"/>
    <n v="7"/>
    <n v="149.38999999999999"/>
    <n v="0"/>
    <n v="104.44"/>
    <s v="No"/>
    <n v="1045.73"/>
    <n v="314.64999999999998"/>
    <n v="0.30089028716781574"/>
    <s v="Sep-2025"/>
    <s v="Q3-2025"/>
  </r>
  <r>
    <s v="TXN-104144"/>
    <x v="252"/>
    <x v="0"/>
    <s v="N-003"/>
    <x v="2"/>
    <s v="Bluetooth Speaker"/>
    <s v="Member"/>
    <n v="10"/>
    <n v="60.65"/>
    <n v="0.14000000000000001"/>
    <n v="47.58"/>
    <s v="No"/>
    <n v="521.59"/>
    <n v="45.79"/>
    <n v="8.77892597634157E-2"/>
    <s v="Mar-2025"/>
    <s v="Q1-2025"/>
  </r>
  <r>
    <s v="TXN-104145"/>
    <x v="483"/>
    <x v="2"/>
    <s v="E-007"/>
    <x v="0"/>
    <s v="Granola Pack"/>
    <s v="Member"/>
    <n v="6"/>
    <n v="21.77"/>
    <n v="8.7999999999999995E-2"/>
    <n v="15.16"/>
    <s v="No"/>
    <n v="119.13"/>
    <n v="28.17"/>
    <n v="0.2364643666582725"/>
    <s v="Apr-2025"/>
    <s v="Q2-2025"/>
  </r>
  <r>
    <s v="TXN-104146"/>
    <x v="184"/>
    <x v="2"/>
    <s v="E-002"/>
    <x v="0"/>
    <s v="Sparkling Water 12pk"/>
    <s v="Member"/>
    <n v="4"/>
    <n v="15.4"/>
    <n v="6.6000000000000003E-2"/>
    <n v="8.57"/>
    <s v="No"/>
    <n v="57.53"/>
    <n v="23.25"/>
    <n v="0.40413697201460108"/>
    <s v="Jul-2025"/>
    <s v="Q3-2025"/>
  </r>
  <r>
    <s v="TXN-104147"/>
    <x v="519"/>
    <x v="1"/>
    <s v="S-013"/>
    <x v="4"/>
    <s v="Face Moisturizer"/>
    <s v="Non-Member"/>
    <n v="5"/>
    <n v="29.47"/>
    <n v="0.27800000000000002"/>
    <n v="10.75"/>
    <s v="No"/>
    <n v="106.39"/>
    <n v="52.64"/>
    <n v="0.49478334429927623"/>
    <s v="Dec-2025"/>
    <s v="Q4-2025"/>
  </r>
  <r>
    <s v="TXN-104148"/>
    <x v="246"/>
    <x v="0"/>
    <s v="N-014"/>
    <x v="2"/>
    <s v="Power Bank"/>
    <s v="Member"/>
    <n v="3"/>
    <n v="169.98"/>
    <n v="0.109"/>
    <n v="117.98"/>
    <s v="No"/>
    <n v="454.36"/>
    <n v="100.42"/>
    <n v="0.22101417378290342"/>
    <s v="Nov-2024"/>
    <s v="Q4-2024"/>
  </r>
  <r>
    <s v="TXN-104149"/>
    <x v="613"/>
    <x v="0"/>
    <s v="N-010"/>
    <x v="3"/>
    <s v="Ceramic Mug Set"/>
    <s v="Member"/>
    <n v="4"/>
    <n v="43.3"/>
    <n v="0.20799999999999999"/>
    <n v="17.27"/>
    <s v="No"/>
    <n v="137.16999999999999"/>
    <n v="68.09"/>
    <n v="0.49639133921411394"/>
    <s v="Mar-2025"/>
    <s v="Q1-2025"/>
  </r>
  <r>
    <s v="TXN-104150"/>
    <x v="219"/>
    <x v="2"/>
    <s v="E-014"/>
    <x v="3"/>
    <s v="LED Desk Lamp"/>
    <s v="Member"/>
    <n v="2"/>
    <n v="34.22"/>
    <n v="1.7999999999999999E-2"/>
    <n v="12.77"/>
    <s v="No"/>
    <n v="67.209999999999994"/>
    <n v="41.67"/>
    <n v="0.61999702425234349"/>
    <s v="Mar-2025"/>
    <s v="Q1-2025"/>
  </r>
  <r>
    <s v="TXN-104151"/>
    <x v="76"/>
    <x v="2"/>
    <s v="E-012"/>
    <x v="3"/>
    <s v="LED Desk Lamp"/>
    <s v="Member"/>
    <n v="2"/>
    <n v="52.94"/>
    <n v="6.2E-2"/>
    <n v="25.17"/>
    <s v="No"/>
    <n v="99.32"/>
    <n v="48.98"/>
    <n v="0.49315344341522355"/>
    <s v="Jul-2025"/>
    <s v="Q3-2025"/>
  </r>
  <r>
    <s v="TXN-104152"/>
    <x v="4"/>
    <x v="0"/>
    <s v="N-004"/>
    <x v="4"/>
    <s v="Shampoo 300ml"/>
    <s v="Member"/>
    <n v="10"/>
    <n v="32.03"/>
    <n v="6.8000000000000005E-2"/>
    <n v="11.05"/>
    <s v="No"/>
    <n v="298.52"/>
    <n v="188.02"/>
    <n v="0.62984054669703882"/>
    <s v="Mar-2025"/>
    <s v="Q1-2025"/>
  </r>
  <r>
    <s v="TXN-104153"/>
    <x v="429"/>
    <x v="0"/>
    <s v="N-014"/>
    <x v="4"/>
    <s v="Face Moisturizer"/>
    <s v="Member"/>
    <n v="3"/>
    <n v="55.5"/>
    <n v="0.106"/>
    <n v="16.91"/>
    <s v="Yes"/>
    <n v="148.85"/>
    <n v="98.12"/>
    <n v="0.65918710110849854"/>
    <s v="Jul-2024"/>
    <s v="Q3-2024"/>
  </r>
  <r>
    <s v="TXN-104154"/>
    <x v="213"/>
    <x v="3"/>
    <s v="W-011"/>
    <x v="3"/>
    <s v="Throw Pillow"/>
    <s v="Non-Member"/>
    <n v="2"/>
    <n v="83.61"/>
    <n v="0.122"/>
    <n v="39.15"/>
    <s v="Yes"/>
    <n v="146.82"/>
    <n v="68.52"/>
    <n v="0.46669391091131995"/>
    <s v="Feb-2025"/>
    <s v="Q1-2025"/>
  </r>
  <r>
    <s v="TXN-104155"/>
    <x v="178"/>
    <x v="1"/>
    <s v="S-011"/>
    <x v="3"/>
    <s v="Throw Pillow"/>
    <s v="Member"/>
    <n v="1"/>
    <n v="40.659999999999997"/>
    <n v="0.379"/>
    <n v="14.38"/>
    <s v="No"/>
    <n v="25.25"/>
    <n v="10.87"/>
    <n v="0.43049504950495049"/>
    <s v="Mar-2025"/>
    <s v="Q1-2025"/>
  </r>
  <r>
    <s v="TXN-104156"/>
    <x v="308"/>
    <x v="0"/>
    <s v="N-014"/>
    <x v="3"/>
    <s v="Throw Pillow"/>
    <s v="Non-Member"/>
    <n v="1"/>
    <n v="76.47"/>
    <n v="2.8000000000000001E-2"/>
    <n v="36.11"/>
    <s v="Yes"/>
    <n v="74.33"/>
    <n v="38.22"/>
    <n v="0.51419346159020585"/>
    <s v="Mar-2025"/>
    <s v="Q1-2025"/>
  </r>
  <r>
    <s v="TXN-104157"/>
    <x v="195"/>
    <x v="1"/>
    <s v="S-012"/>
    <x v="1"/>
    <s v="Running Shoes"/>
    <s v="Member"/>
    <n v="1"/>
    <n v="115.42"/>
    <n v="0.189"/>
    <n v="33.96"/>
    <s v="No"/>
    <n v="93.61"/>
    <n v="59.65"/>
    <n v="0.63721824591389808"/>
    <s v="Jun-2025"/>
    <s v="Q2-2025"/>
  </r>
  <r>
    <s v="TXN-104158"/>
    <x v="196"/>
    <x v="2"/>
    <s v="E-012"/>
    <x v="3"/>
    <s v="Storage Bin"/>
    <s v="Non-Member"/>
    <n v="11"/>
    <n v="72.17"/>
    <n v="8.1000000000000003E-2"/>
    <n v="28.39"/>
    <s v="No"/>
    <n v="729.57"/>
    <n v="417.28"/>
    <n v="0.57195334237975781"/>
    <s v="Nov-2025"/>
    <s v="Q4-2025"/>
  </r>
  <r>
    <s v="TXN-104159"/>
    <x v="123"/>
    <x v="1"/>
    <s v="S-005"/>
    <x v="2"/>
    <s v="Bluetooth Speaker"/>
    <s v="Member"/>
    <n v="3"/>
    <n v="79.45"/>
    <n v="0.22600000000000001"/>
    <n v="52.47"/>
    <s v="No"/>
    <n v="184.48"/>
    <n v="27.07"/>
    <n v="0.14673677363399829"/>
    <s v="Jun-2025"/>
    <s v="Q2-2025"/>
  </r>
  <r>
    <s v="TXN-104160"/>
    <x v="359"/>
    <x v="0"/>
    <s v="N-005"/>
    <x v="2"/>
    <s v="Smart Watch"/>
    <s v="Member"/>
    <n v="10"/>
    <n v="216.79"/>
    <n v="0"/>
    <n v="148.44"/>
    <s v="No"/>
    <n v="2167.9"/>
    <n v="683.5"/>
    <n v="0.31528207020619031"/>
    <s v="Nov-2025"/>
    <s v="Q4-2025"/>
  </r>
  <r>
    <s v="TXN-104161"/>
    <x v="642"/>
    <x v="0"/>
    <s v="N-008"/>
    <x v="4"/>
    <s v="Face Moisturizer"/>
    <s v="Member"/>
    <n v="6"/>
    <n v="31.42"/>
    <n v="6.0000000000000001E-3"/>
    <n v="11.79"/>
    <s v="No"/>
    <n v="187.39"/>
    <n v="116.65"/>
    <n v="0.62249853247238385"/>
    <s v="Nov-2025"/>
    <s v="Q4-2025"/>
  </r>
  <r>
    <s v="TXN-104162"/>
    <x v="273"/>
    <x v="2"/>
    <s v="E-013"/>
    <x v="2"/>
    <s v="Laptop Stand"/>
    <s v="Non-Member"/>
    <n v="7"/>
    <n v="149.63999999999999"/>
    <n v="9.8000000000000004E-2"/>
    <n v="103.91"/>
    <s v="No"/>
    <n v="944.83"/>
    <n v="217.46"/>
    <n v="0.23015780616618864"/>
    <s v="Oct-2024"/>
    <s v="Q4-2024"/>
  </r>
  <r>
    <s v="TXN-104163"/>
    <x v="179"/>
    <x v="3"/>
    <s v="W-009"/>
    <x v="2"/>
    <s v="Bluetooth Speaker"/>
    <s v="Non-Member"/>
    <n v="3"/>
    <n v="79.430000000000007"/>
    <n v="0"/>
    <n v="54.76"/>
    <s v="No"/>
    <n v="238.29"/>
    <n v="74.010000000000005"/>
    <n v="0.3105879390658442"/>
    <s v="Apr-2025"/>
    <s v="Q2-2025"/>
  </r>
  <r>
    <s v="TXN-104164"/>
    <x v="628"/>
    <x v="3"/>
    <s v="Unknown"/>
    <x v="1"/>
    <s v="Women's Jeans"/>
    <s v="Member"/>
    <n v="2"/>
    <n v="114.37"/>
    <n v="0.10100000000000001"/>
    <n v="48.36"/>
    <s v="No"/>
    <n v="205.64"/>
    <n v="108.92"/>
    <n v="0.52966348959346432"/>
    <s v="Oct-2025"/>
    <s v="Q4-2025"/>
  </r>
  <r>
    <s v="TXN-104165"/>
    <x v="410"/>
    <x v="3"/>
    <s v="W-010"/>
    <x v="2"/>
    <s v="Bluetooth Speaker"/>
    <s v="Non-Member"/>
    <n v="1"/>
    <n v="98.63"/>
    <n v="0.154"/>
    <n v="67.400000000000006"/>
    <s v="No"/>
    <n v="83.44"/>
    <n v="16.04"/>
    <n v="0.1922339405560882"/>
    <s v="Nov-2025"/>
    <s v="Q4-2025"/>
  </r>
  <r>
    <s v="TXN-104166"/>
    <x v="59"/>
    <x v="3"/>
    <s v="W-005"/>
    <x v="1"/>
    <s v="Casual Dress"/>
    <s v="Member"/>
    <n v="5"/>
    <n v="79.41"/>
    <n v="7.9000000000000001E-2"/>
    <n v="43.31"/>
    <s v="No"/>
    <n v="365.68"/>
    <n v="149.13"/>
    <n v="0.40781557646029315"/>
    <s v="Jan-2025"/>
    <s v="Q1-2025"/>
  </r>
  <r>
    <s v="TXN-104167"/>
    <x v="251"/>
    <x v="1"/>
    <s v="S-004"/>
    <x v="3"/>
    <s v="Ceramic Mug Set"/>
    <s v="Member"/>
    <n v="3"/>
    <n v="87.57"/>
    <n v="0.29399999999999998"/>
    <n v="38.729999999999997"/>
    <s v="No"/>
    <n v="185.47"/>
    <n v="69.28"/>
    <n v="0.37353749932603658"/>
    <s v="Nov-2025"/>
    <s v="Q4-2025"/>
  </r>
  <r>
    <s v="TXN-104168"/>
    <x v="583"/>
    <x v="3"/>
    <s v="W-005"/>
    <x v="2"/>
    <s v="Laptop Stand"/>
    <s v="Non-Member"/>
    <n v="1"/>
    <n v="29.65"/>
    <n v="8.5999999999999993E-2"/>
    <n v="20.02"/>
    <s v="No"/>
    <n v="27.1"/>
    <n v="7.08"/>
    <n v="0.26125461254612548"/>
    <s v="Aug-2025"/>
    <s v="Q3-2025"/>
  </r>
  <r>
    <s v="TXN-104169"/>
    <x v="598"/>
    <x v="3"/>
    <s v="W-006"/>
    <x v="2"/>
    <s v="Bluetooth Speaker"/>
    <s v="Non-Member"/>
    <n v="8"/>
    <n v="178.04"/>
    <n v="5.3999999999999999E-2"/>
    <n v="125.01"/>
    <s v="No"/>
    <n v="1347.41"/>
    <n v="347.33"/>
    <n v="0.25777602956783752"/>
    <s v="Dec-2025"/>
    <s v="Q4-2025"/>
  </r>
  <r>
    <s v="TXN-104170"/>
    <x v="622"/>
    <x v="3"/>
    <s v="W-004"/>
    <x v="2"/>
    <s v="Bluetooth Speaker"/>
    <s v="Non-Member"/>
    <n v="1"/>
    <n v="47.33"/>
    <n v="6.4000000000000001E-2"/>
    <n v="37.840000000000003"/>
    <s v="No"/>
    <n v="44.3"/>
    <n v="6.46"/>
    <n v="0.14582392776523703"/>
    <s v="Sep-2024"/>
    <s v="Q3-2024"/>
  </r>
  <r>
    <s v="TXN-104171"/>
    <x v="274"/>
    <x v="2"/>
    <s v="E-005"/>
    <x v="1"/>
    <s v="Men's T-Shirt"/>
    <s v="Member"/>
    <n v="2"/>
    <n v="32.4"/>
    <n v="5.8999999999999997E-2"/>
    <n v="14.06"/>
    <s v="No"/>
    <n v="60.98"/>
    <n v="32.86"/>
    <n v="0.53886520170547725"/>
    <s v="May-2025"/>
    <s v="Q2-2025"/>
  </r>
  <r>
    <s v="TXN-104172"/>
    <x v="265"/>
    <x v="2"/>
    <s v="E-001"/>
    <x v="2"/>
    <s v="Laptop Stand"/>
    <s v="Member"/>
    <n v="1"/>
    <n v="104.91"/>
    <n v="0.14699999999999999"/>
    <n v="76.39"/>
    <s v="No"/>
    <n v="89.49"/>
    <n v="13.1"/>
    <n v="0.14638507095764891"/>
    <s v="May-2025"/>
    <s v="Q2-2025"/>
  </r>
  <r>
    <s v="TXN-104173"/>
    <x v="639"/>
    <x v="2"/>
    <s v="E-015"/>
    <x v="3"/>
    <s v="Storage Bin"/>
    <s v="Member"/>
    <n v="1"/>
    <n v="75.3"/>
    <n v="0.151"/>
    <n v="33.03"/>
    <s v="No"/>
    <n v="63.93"/>
    <n v="30.9"/>
    <n v="0.48334115438761144"/>
    <s v="Aug-2024"/>
    <s v="Q3-2024"/>
  </r>
  <r>
    <s v="TXN-104174"/>
    <x v="363"/>
    <x v="0"/>
    <s v="N-008"/>
    <x v="2"/>
    <s v="Wireless Earbuds"/>
    <s v="Non-Member"/>
    <n v="1"/>
    <n v="136.44999999999999"/>
    <n v="0.17699999999999999"/>
    <n v="90.87"/>
    <s v="No"/>
    <n v="112.3"/>
    <n v="21.43"/>
    <n v="0.19082813891362421"/>
    <s v="Apr-2025"/>
    <s v="Q2-2025"/>
  </r>
  <r>
    <s v="TXN-104175"/>
    <x v="28"/>
    <x v="3"/>
    <s v="W-013"/>
    <x v="3"/>
    <s v="Throw Pillow"/>
    <s v="Non-Member"/>
    <n v="1"/>
    <n v="45.56"/>
    <n v="0.05"/>
    <n v="22.44"/>
    <s v="No"/>
    <n v="43.28"/>
    <n v="20.84"/>
    <n v="0.48151571164510165"/>
    <s v="Oct-2025"/>
    <s v="Q4-2025"/>
  </r>
  <r>
    <s v="TXN-104176"/>
    <x v="672"/>
    <x v="1"/>
    <s v="S-011"/>
    <x v="3"/>
    <s v="Storage Bin"/>
    <s v="Non-Member"/>
    <n v="3"/>
    <n v="82.6"/>
    <n v="0.217"/>
    <n v="36.29"/>
    <s v="No"/>
    <n v="194.03"/>
    <n v="85.16"/>
    <n v="0.4389012008452301"/>
    <s v="Mar-2025"/>
    <s v="Q1-2025"/>
  </r>
  <r>
    <s v="TXN-104177"/>
    <x v="500"/>
    <x v="0"/>
    <s v="N-008"/>
    <x v="3"/>
    <s v="Throw Pillow"/>
    <s v="Member"/>
    <n v="7"/>
    <n v="84.53"/>
    <n v="0.122"/>
    <n v="30.52"/>
    <s v="No"/>
    <n v="519.52"/>
    <n v="305.88"/>
    <n v="0.58877425315676013"/>
    <s v="Jul-2025"/>
    <s v="Q3-2025"/>
  </r>
  <r>
    <s v="TXN-104178"/>
    <x v="432"/>
    <x v="3"/>
    <s v="W-014"/>
    <x v="2"/>
    <s v="Bluetooth Speaker"/>
    <s v="Non-Member"/>
    <n v="1"/>
    <n v="101.46"/>
    <n v="9.5000000000000001E-2"/>
    <n v="66.31"/>
    <s v="No"/>
    <n v="91.82"/>
    <n v="25.51"/>
    <n v="0.27782618165976913"/>
    <s v="Aug-2025"/>
    <s v="Q3-2025"/>
  </r>
  <r>
    <s v="TXN-104179"/>
    <x v="60"/>
    <x v="2"/>
    <s v="E-005"/>
    <x v="1"/>
    <s v="Winter Jacket"/>
    <s v="Member"/>
    <n v="3"/>
    <n v="50.09"/>
    <n v="0.157"/>
    <n v="24.48"/>
    <s v="No"/>
    <n v="126.68"/>
    <n v="53.24"/>
    <n v="0.42027155036311964"/>
    <s v="Sep-2025"/>
    <s v="Q3-2025"/>
  </r>
  <r>
    <s v="TXN-104180"/>
    <x v="672"/>
    <x v="1"/>
    <s v="S-004"/>
    <x v="2"/>
    <s v="Power Bank"/>
    <s v="Member"/>
    <n v="4"/>
    <n v="108.34"/>
    <n v="0.254"/>
    <n v="79.599999999999994"/>
    <s v="No"/>
    <n v="323.29000000000002"/>
    <n v="4.8899999999999997"/>
    <n v="1.5125738501036219E-2"/>
    <s v="Mar-2025"/>
    <s v="Q1-2025"/>
  </r>
  <r>
    <s v="TXN-104181"/>
    <x v="625"/>
    <x v="2"/>
    <s v="E-006"/>
    <x v="4"/>
    <s v="Shampoo 300ml"/>
    <s v="Non-Member"/>
    <n v="3"/>
    <n v="37.51"/>
    <n v="2.8000000000000001E-2"/>
    <n v="11.87"/>
    <s v="No"/>
    <n v="109.38"/>
    <n v="73.77"/>
    <n v="0.67443773998902912"/>
    <s v="May-2025"/>
    <s v="Q2-2025"/>
  </r>
  <r>
    <s v="TXN-104182"/>
    <x v="374"/>
    <x v="0"/>
    <s v="N-014"/>
    <x v="2"/>
    <s v="Wireless Earbuds"/>
    <s v="Non-Member"/>
    <n v="6"/>
    <n v="124.05"/>
    <n v="7.5999999999999998E-2"/>
    <n v="97.51"/>
    <s v="No"/>
    <n v="687.73"/>
    <n v="102.67"/>
    <n v="0.14928823811670278"/>
    <s v="Feb-2025"/>
    <s v="Q1-2025"/>
  </r>
  <r>
    <s v="TXN-104183"/>
    <x v="591"/>
    <x v="0"/>
    <s v="N-005"/>
    <x v="3"/>
    <s v="Storage Bin"/>
    <s v="Member"/>
    <n v="2"/>
    <n v="56.69"/>
    <n v="4.2999999999999997E-2"/>
    <n v="23.11"/>
    <s v="No"/>
    <n v="108.5"/>
    <n v="62.28"/>
    <n v="0.57400921658986181"/>
    <s v="Jul-2025"/>
    <s v="Q3-2025"/>
  </r>
  <r>
    <s v="TXN-104184"/>
    <x v="35"/>
    <x v="2"/>
    <s v="E-004"/>
    <x v="0"/>
    <s v="Organic Coffee 12oz"/>
    <s v="Non-Member"/>
    <n v="4"/>
    <n v="24.06"/>
    <n v="0.112"/>
    <n v="15.45"/>
    <s v="Unknown"/>
    <n v="85.46"/>
    <n v="23.66"/>
    <n v="0.27685466885092441"/>
    <s v="Jan-2025"/>
    <s v="Q1-2025"/>
  </r>
  <r>
    <s v="TXN-104185"/>
    <x v="129"/>
    <x v="3"/>
    <s v="W-004"/>
    <x v="2"/>
    <s v="Laptop Stand"/>
    <s v="Member"/>
    <n v="1"/>
    <n v="84.53"/>
    <n v="0.11700000000000001"/>
    <n v="62.15"/>
    <s v="No"/>
    <n v="74.64"/>
    <n v="12.49"/>
    <n v="0.16733654876741694"/>
    <s v="Jun-2025"/>
    <s v="Q2-2025"/>
  </r>
  <r>
    <s v="TXN-104186"/>
    <x v="171"/>
    <x v="3"/>
    <s v="W-012"/>
    <x v="4"/>
    <s v="Lipstick"/>
    <s v="Member"/>
    <n v="1"/>
    <n v="34.340000000000003"/>
    <n v="0.14599999999999999"/>
    <n v="14"/>
    <s v="No"/>
    <n v="29.33"/>
    <n v="15.33"/>
    <n v="0.52267303102625307"/>
    <s v="Aug-2025"/>
    <s v="Q3-2025"/>
  </r>
  <r>
    <s v="TXN-104187"/>
    <x v="317"/>
    <x v="1"/>
    <s v="S-013"/>
    <x v="0"/>
    <s v="Sparkling Water 12pk"/>
    <s v="Member"/>
    <n v="3"/>
    <n v="21.1"/>
    <n v="0.31900000000000001"/>
    <n v="14.28"/>
    <s v="No"/>
    <n v="43.11"/>
    <n v="0.27"/>
    <n v="6.2630480167014616E-3"/>
    <s v="Jan-2025"/>
    <s v="Q1-2025"/>
  </r>
  <r>
    <s v="TXN-104188"/>
    <x v="287"/>
    <x v="2"/>
    <s v="E-011"/>
    <x v="2"/>
    <s v="Power Bank"/>
    <s v="Non-Member"/>
    <n v="3"/>
    <n v="67.19"/>
    <n v="0.157"/>
    <n v="48.5"/>
    <s v="No"/>
    <n v="169.92"/>
    <n v="24.42"/>
    <n v="0.14371468926553674"/>
    <s v="Sep-2025"/>
    <s v="Q3-2025"/>
  </r>
  <r>
    <s v="TXN-104189"/>
    <x v="283"/>
    <x v="3"/>
    <s v="W-011"/>
    <x v="2"/>
    <s v="Bluetooth Speaker"/>
    <s v="Member"/>
    <n v="1"/>
    <n v="297.52999999999997"/>
    <n v="0"/>
    <n v="236.19"/>
    <s v="No"/>
    <n v="297.52999999999997"/>
    <n v="61.34"/>
    <n v="0.20616408429402081"/>
    <s v="Jul-2025"/>
    <s v="Q3-2025"/>
  </r>
  <r>
    <s v="TXN-104190"/>
    <x v="250"/>
    <x v="1"/>
    <s v="S-013"/>
    <x v="2"/>
    <s v="Laptop Stand"/>
    <s v="Non-Member"/>
    <n v="1"/>
    <n v="277.29000000000002"/>
    <n v="0.246"/>
    <n v="196.48"/>
    <s v="No"/>
    <n v="209.08"/>
    <n v="12.6"/>
    <n v="6.0264013774631711E-2"/>
    <s v="Sep-2025"/>
    <s v="Q3-2025"/>
  </r>
  <r>
    <s v="TXN-104191"/>
    <x v="358"/>
    <x v="3"/>
    <s v="W-001"/>
    <x v="1"/>
    <s v="Casual Dress"/>
    <s v="Member"/>
    <n v="4"/>
    <n v="82.31"/>
    <n v="8.2000000000000003E-2"/>
    <n v="38.82"/>
    <s v="No"/>
    <n v="302.24"/>
    <n v="146.96"/>
    <n v="0.48623610375860243"/>
    <s v="Jun-2025"/>
    <s v="Q2-2025"/>
  </r>
  <r>
    <s v="TXN-104192"/>
    <x v="272"/>
    <x v="2"/>
    <s v="E-008"/>
    <x v="0"/>
    <s v="Organic Coffee 12oz"/>
    <s v="Member"/>
    <n v="5"/>
    <n v="22.38"/>
    <n v="0.08"/>
    <n v="12.72"/>
    <s v="No"/>
    <n v="102.95"/>
    <n v="39.35"/>
    <n v="0.38222438076736281"/>
    <s v="Oct-2024"/>
    <s v="Q4-2024"/>
  </r>
  <r>
    <s v="TXN-104193"/>
    <x v="52"/>
    <x v="0"/>
    <s v="N-007"/>
    <x v="0"/>
    <s v="Sparkling Water 12pk"/>
    <s v="Non-Member"/>
    <n v="5"/>
    <n v="7.14"/>
    <n v="5.6000000000000001E-2"/>
    <n v="4.87"/>
    <s v="No"/>
    <n v="33.700000000000003"/>
    <n v="9.35"/>
    <n v="0.27744807121661719"/>
    <s v="Nov-2025"/>
    <s v="Q4-2025"/>
  </r>
  <r>
    <s v="TXN-104194"/>
    <x v="632"/>
    <x v="3"/>
    <s v="W-005"/>
    <x v="3"/>
    <s v="Storage Bin"/>
    <s v="Member"/>
    <n v="2"/>
    <n v="52.81"/>
    <n v="5.1999999999999998E-2"/>
    <n v="23.2"/>
    <s v="No"/>
    <n v="100.13"/>
    <n v="53.73"/>
    <n v="0.53660241685808452"/>
    <s v="May-2024"/>
    <s v="Q2-2024"/>
  </r>
  <r>
    <s v="TXN-104195"/>
    <x v="571"/>
    <x v="2"/>
    <s v="E-011"/>
    <x v="4"/>
    <s v="Lipstick"/>
    <s v="Non-Member"/>
    <n v="10"/>
    <n v="26.75"/>
    <n v="8.4000000000000005E-2"/>
    <n v="8.0399999999999991"/>
    <s v="No"/>
    <n v="245.03"/>
    <n v="164.63"/>
    <n v="0.67187691303105745"/>
    <s v="May-2024"/>
    <s v="Q2-2024"/>
  </r>
  <r>
    <s v="TXN-104196"/>
    <x v="208"/>
    <x v="1"/>
    <s v="S-005"/>
    <x v="0"/>
    <s v="Granola Pack"/>
    <s v="Non-Member"/>
    <n v="1"/>
    <n v="18.3"/>
    <n v="0.19"/>
    <n v="12.76"/>
    <s v="No"/>
    <n v="14.82"/>
    <n v="2.06"/>
    <n v="0.13900134952766532"/>
    <s v="Sep-2025"/>
    <s v="Q3-2025"/>
  </r>
  <r>
    <s v="TXN-104197"/>
    <x v="627"/>
    <x v="3"/>
    <s v="W-007"/>
    <x v="4"/>
    <s v="Perfume 50ml"/>
    <s v="Member"/>
    <n v="2"/>
    <n v="58.17"/>
    <n v="0"/>
    <n v="20.61"/>
    <s v="No"/>
    <n v="116.34"/>
    <n v="75.12"/>
    <n v="0.64569365652398147"/>
    <s v="Aug-2024"/>
    <s v="Q3-2024"/>
  </r>
  <r>
    <s v="TXN-104198"/>
    <x v="517"/>
    <x v="0"/>
    <s v="N-006"/>
    <x v="2"/>
    <s v="Wireless Earbuds"/>
    <s v="Member"/>
    <n v="4"/>
    <n v="132.09"/>
    <n v="0.10100000000000001"/>
    <n v="86.92"/>
    <s v="Unknown"/>
    <n v="475"/>
    <n v="127.32"/>
    <n v="0.26804210526315786"/>
    <s v="Aug-2025"/>
    <s v="Q3-2025"/>
  </r>
  <r>
    <s v="TXN-104199"/>
    <x v="586"/>
    <x v="0"/>
    <s v="N-013"/>
    <x v="4"/>
    <s v="Face Moisturizer"/>
    <s v="Member"/>
    <n v="5"/>
    <n v="46.99"/>
    <n v="0.20599999999999999"/>
    <n v="14.68"/>
    <s v="No"/>
    <n v="186.55"/>
    <n v="113.15"/>
    <n v="0.60653980166175292"/>
    <s v="Nov-2024"/>
    <s v="Q4-2024"/>
  </r>
  <r>
    <s v="TXN-104200"/>
    <x v="200"/>
    <x v="0"/>
    <s v="N-007"/>
    <x v="2"/>
    <s v="Power Bank"/>
    <s v="Non-Member"/>
    <n v="3"/>
    <n v="151.41"/>
    <n v="5.8000000000000003E-2"/>
    <n v="111.18"/>
    <s v="No"/>
    <n v="427.88"/>
    <n v="94.34"/>
    <n v="0.22048237823688885"/>
    <s v="Jul-2025"/>
    <s v="Q3-2025"/>
  </r>
  <r>
    <s v="TXN-104201"/>
    <x v="317"/>
    <x v="0"/>
    <s v="N-003"/>
    <x v="4"/>
    <s v="Shampoo 300ml"/>
    <s v="Non-Member"/>
    <n v="2"/>
    <n v="8.06"/>
    <n v="0.114"/>
    <n v="3.23"/>
    <s v="No"/>
    <n v="14.28"/>
    <n v="7.82"/>
    <n v="0.54761904761904767"/>
    <s v="Jan-2025"/>
    <s v="Q1-2025"/>
  </r>
  <r>
    <s v="TXN-104202"/>
    <x v="299"/>
    <x v="1"/>
    <s v="S-011"/>
    <x v="0"/>
    <s v="Sparkling Water 12pk"/>
    <s v="Non-Member"/>
    <n v="10"/>
    <n v="17.649999999999999"/>
    <n v="0.40500000000000003"/>
    <n v="10.7"/>
    <s v="No"/>
    <n v="105.02"/>
    <n v="-1.98"/>
    <n v="-1.8853551704437251E-2"/>
    <s v="Dec-2025"/>
    <s v="Q4-2025"/>
  </r>
  <r>
    <s v="TXN-104203"/>
    <x v="514"/>
    <x v="0"/>
    <s v="N-013"/>
    <x v="0"/>
    <s v="Sparkling Water 12pk"/>
    <s v="Member"/>
    <n v="1"/>
    <n v="21.76"/>
    <n v="0.154"/>
    <n v="13.53"/>
    <s v="No"/>
    <n v="18.41"/>
    <n v="4.88"/>
    <n v="0.26507332971211295"/>
    <s v="Feb-2025"/>
    <s v="Q1-2025"/>
  </r>
  <r>
    <s v="TXN-104204"/>
    <x v="325"/>
    <x v="1"/>
    <s v="S-002"/>
    <x v="2"/>
    <s v="Smart Watch"/>
    <s v="Non-Member"/>
    <n v="1"/>
    <n v="170.54"/>
    <n v="0.186"/>
    <n v="123.48"/>
    <s v="No"/>
    <n v="138.82"/>
    <n v="15.34"/>
    <n v="0.11050280939345916"/>
    <s v="Jun-2024"/>
    <s v="Q2-2024"/>
  </r>
  <r>
    <s v="TXN-104205"/>
    <x v="398"/>
    <x v="3"/>
    <s v="W-011"/>
    <x v="1"/>
    <s v="Running Shoes"/>
    <s v="Non-Member"/>
    <n v="6"/>
    <n v="104.89"/>
    <n v="9.0999999999999998E-2"/>
    <n v="56.72"/>
    <s v="No"/>
    <n v="572.07000000000005"/>
    <n v="231.75"/>
    <n v="0.4051077665320677"/>
    <s v="Aug-2024"/>
    <s v="Q3-2024"/>
  </r>
  <r>
    <s v="TXN-104206"/>
    <x v="53"/>
    <x v="3"/>
    <s v="W-002"/>
    <x v="3"/>
    <s v="Ceramic Mug Set"/>
    <s v="Member"/>
    <n v="4"/>
    <n v="89.03"/>
    <n v="0.1"/>
    <n v="41.47"/>
    <s v="Yes"/>
    <n v="320.51"/>
    <n v="154.63"/>
    <n v="0.4824498455586409"/>
    <s v="Aug-2025"/>
    <s v="Q3-2025"/>
  </r>
  <r>
    <s v="TXN-104207"/>
    <x v="320"/>
    <x v="1"/>
    <s v="S-015"/>
    <x v="2"/>
    <s v="Laptop Stand"/>
    <s v="Non-Member"/>
    <n v="1"/>
    <n v="83.66"/>
    <n v="9.8000000000000004E-2"/>
    <n v="55.4"/>
    <s v="No"/>
    <n v="75.459999999999994"/>
    <n v="20.059999999999999"/>
    <n v="0.26583620461171481"/>
    <s v="Apr-2025"/>
    <s v="Q2-2025"/>
  </r>
  <r>
    <s v="TXN-104208"/>
    <x v="326"/>
    <x v="3"/>
    <s v="W-014"/>
    <x v="1"/>
    <s v="Running Shoes"/>
    <s v="Non-Member"/>
    <n v="4"/>
    <n v="55.36"/>
    <n v="0.14799999999999999"/>
    <n v="27.44"/>
    <s v="No"/>
    <n v="188.67"/>
    <n v="78.91"/>
    <n v="0.41824349393120264"/>
    <s v="Aug-2025"/>
    <s v="Q3-2025"/>
  </r>
  <r>
    <s v="TXN-104209"/>
    <x v="58"/>
    <x v="1"/>
    <s v="S-014"/>
    <x v="2"/>
    <s v="Wireless Earbuds"/>
    <s v="Non-Member"/>
    <n v="7"/>
    <n v="138.69999999999999"/>
    <n v="0.34599999999999997"/>
    <n v="106.06"/>
    <s v="No"/>
    <n v="634.97"/>
    <n v="-107.45"/>
    <n v="-0.16922059309888657"/>
    <s v="Sep-2025"/>
    <s v="Q3-2025"/>
  </r>
  <r>
    <s v="TXN-104210"/>
    <x v="5"/>
    <x v="3"/>
    <s v="W-010"/>
    <x v="2"/>
    <s v="Power Bank"/>
    <s v="Member"/>
    <n v="3"/>
    <n v="276.08999999999997"/>
    <n v="0.18099999999999999"/>
    <n v="204.7"/>
    <s v="No"/>
    <n v="678.35"/>
    <n v="64.25"/>
    <n v="9.4715117564678999E-2"/>
    <s v="Nov-2025"/>
    <s v="Q4-2025"/>
  </r>
  <r>
    <s v="TXN-104211"/>
    <x v="269"/>
    <x v="3"/>
    <s v="W-007"/>
    <x v="1"/>
    <s v="Women's Jeans"/>
    <s v="Non-Member"/>
    <n v="2"/>
    <n v="30.47"/>
    <n v="0.17799999999999999"/>
    <n v="15.76"/>
    <s v="No"/>
    <n v="50.09"/>
    <n v="18.57"/>
    <n v="0.37073268117388697"/>
    <s v="Aug-2025"/>
    <s v="Q3-2025"/>
  </r>
  <r>
    <s v="TXN-104212"/>
    <x v="414"/>
    <x v="1"/>
    <s v="S-011"/>
    <x v="2"/>
    <s v="Smart Watch"/>
    <s v="Member"/>
    <n v="4"/>
    <n v="63.48"/>
    <n v="0.22700000000000001"/>
    <n v="49.83"/>
    <s v="No"/>
    <n v="196.28"/>
    <n v="-3.04"/>
    <n v="-1.5488078255553291E-2"/>
    <s v="Jun-2025"/>
    <s v="Q2-2025"/>
  </r>
  <r>
    <s v="TXN-104213"/>
    <x v="419"/>
    <x v="3"/>
    <s v="W-013"/>
    <x v="3"/>
    <s v="Throw Pillow"/>
    <s v="Member"/>
    <n v="1"/>
    <n v="23.98"/>
    <n v="8.4000000000000005E-2"/>
    <n v="11.59"/>
    <s v="No"/>
    <n v="21.97"/>
    <n v="10.38"/>
    <n v="0.47246244879380977"/>
    <s v="Jun-2025"/>
    <s v="Q2-2025"/>
  </r>
  <r>
    <s v="TXN-104214"/>
    <x v="632"/>
    <x v="2"/>
    <s v="E-010"/>
    <x v="4"/>
    <s v="Perfume 50ml"/>
    <s v="Non-Member"/>
    <n v="1"/>
    <n v="24.69"/>
    <n v="0.14000000000000001"/>
    <n v="10.59"/>
    <s v="No"/>
    <n v="21.23"/>
    <n v="10.64"/>
    <n v="0.50117757889778614"/>
    <s v="May-2024"/>
    <s v="Q2-2024"/>
  </r>
  <r>
    <s v="TXN-104215"/>
    <x v="254"/>
    <x v="2"/>
    <s v="E-003"/>
    <x v="4"/>
    <s v="Sunscreen SPF50"/>
    <s v="Non-Member"/>
    <n v="7"/>
    <n v="47.6"/>
    <n v="0"/>
    <n v="16.12"/>
    <s v="No"/>
    <n v="333.2"/>
    <n v="220.36"/>
    <n v="0.66134453781512614"/>
    <s v="Sep-2024"/>
    <s v="Q3-2024"/>
  </r>
  <r>
    <s v="TXN-104216"/>
    <x v="112"/>
    <x v="2"/>
    <s v="E-013"/>
    <x v="4"/>
    <s v="Sunscreen SPF50"/>
    <s v="Member"/>
    <n v="2"/>
    <n v="47.87"/>
    <n v="2.1999999999999999E-2"/>
    <n v="19.600000000000001"/>
    <s v="No"/>
    <n v="93.63"/>
    <n v="54.43"/>
    <n v="0.58133077005233369"/>
    <s v="Sep-2024"/>
    <s v="Q3-2024"/>
  </r>
  <r>
    <s v="TXN-104217"/>
    <x v="202"/>
    <x v="0"/>
    <s v="N-014"/>
    <x v="4"/>
    <s v="Face Moisturizer"/>
    <s v="Member"/>
    <n v="1"/>
    <n v="11.87"/>
    <n v="8.9999999999999993E-3"/>
    <n v="4.96"/>
    <s v="Yes"/>
    <n v="11.76"/>
    <n v="6.8"/>
    <n v="0.57823129251700678"/>
    <s v="Mar-2025"/>
    <s v="Q1-2025"/>
  </r>
  <r>
    <s v="TXN-104218"/>
    <x v="150"/>
    <x v="0"/>
    <s v="N-007"/>
    <x v="2"/>
    <s v="Power Bank"/>
    <s v="Non-Member"/>
    <n v="6"/>
    <n v="219.57"/>
    <n v="0.123"/>
    <n v="143.53"/>
    <s v="No"/>
    <n v="1155.3800000000001"/>
    <n v="294.2"/>
    <n v="0.25463483875434917"/>
    <s v="Jun-2025"/>
    <s v="Q2-2025"/>
  </r>
  <r>
    <s v="TXN-104219"/>
    <x v="526"/>
    <x v="3"/>
    <s v="W-002"/>
    <x v="4"/>
    <s v="Lipstick"/>
    <s v="Non-Member"/>
    <n v="1"/>
    <n v="44.53"/>
    <n v="6.8000000000000005E-2"/>
    <n v="17.329999999999998"/>
    <s v="No"/>
    <n v="41.5"/>
    <n v="24.17"/>
    <n v="0.5824096385542169"/>
    <s v="Jun-2024"/>
    <s v="Q2-2024"/>
  </r>
  <r>
    <s v="TXN-104220"/>
    <x v="306"/>
    <x v="0"/>
    <s v="N-013"/>
    <x v="0"/>
    <s v="Granola Pack"/>
    <s v="Member"/>
    <n v="2"/>
    <n v="18.37"/>
    <n v="8.5999999999999993E-2"/>
    <n v="10.56"/>
    <s v="No"/>
    <n v="33.58"/>
    <n v="12.46"/>
    <n v="0.37105419892793334"/>
    <s v="May-2025"/>
    <s v="Q2-2025"/>
  </r>
  <r>
    <s v="TXN-104221"/>
    <x v="622"/>
    <x v="3"/>
    <s v="W-015"/>
    <x v="0"/>
    <s v="Snack Box"/>
    <s v="Non-Member"/>
    <n v="1"/>
    <n v="23.29"/>
    <n v="4.4999999999999998E-2"/>
    <n v="14.83"/>
    <s v="No"/>
    <n v="22.24"/>
    <n v="7.41"/>
    <n v="0.33318345323741011"/>
    <s v="Sep-2024"/>
    <s v="Q3-2024"/>
  </r>
  <r>
    <s v="TXN-104222"/>
    <x v="608"/>
    <x v="0"/>
    <s v="N-012"/>
    <x v="0"/>
    <s v="Granola Pack"/>
    <s v="Member"/>
    <n v="4"/>
    <n v="13.3"/>
    <n v="6.9000000000000006E-2"/>
    <n v="7.55"/>
    <s v="No"/>
    <n v="49.53"/>
    <n v="19.329999999999998"/>
    <n v="0.3902685241267918"/>
    <s v="Nov-2024"/>
    <s v="Q4-2024"/>
  </r>
  <r>
    <s v="TXN-104223"/>
    <x v="606"/>
    <x v="3"/>
    <s v="W-007"/>
    <x v="0"/>
    <s v="Snack Box"/>
    <s v="Member"/>
    <n v="1"/>
    <n v="6.21"/>
    <n v="0.17399999999999999"/>
    <n v="3.72"/>
    <s v="No"/>
    <n v="5.13"/>
    <n v="1.41"/>
    <n v="0.27485380116959063"/>
    <s v="Jan-2025"/>
    <s v="Q1-2025"/>
  </r>
  <r>
    <s v="TXN-104224"/>
    <x v="317"/>
    <x v="0"/>
    <s v="N-003"/>
    <x v="0"/>
    <s v="Olive Oil 500ml"/>
    <s v="Non-Member"/>
    <n v="1"/>
    <n v="17.47"/>
    <n v="8.5999999999999993E-2"/>
    <n v="11.15"/>
    <s v="No"/>
    <n v="15.97"/>
    <n v="4.82"/>
    <n v="0.30181590482154041"/>
    <s v="Jan-2025"/>
    <s v="Q1-2025"/>
  </r>
  <r>
    <s v="TXN-104225"/>
    <x v="542"/>
    <x v="3"/>
    <s v="W-013"/>
    <x v="1"/>
    <s v="Running Shoes"/>
    <s v="Non-Member"/>
    <n v="6"/>
    <n v="98.65"/>
    <n v="0.105"/>
    <n v="42.35"/>
    <s v="No"/>
    <n v="529.75"/>
    <n v="275.64999999999998"/>
    <n v="0.52033978291646998"/>
    <s v="Nov-2024"/>
    <s v="Q4-2024"/>
  </r>
  <r>
    <s v="TXN-104226"/>
    <x v="148"/>
    <x v="3"/>
    <s v="W-014"/>
    <x v="3"/>
    <s v="LED Desk Lamp"/>
    <s v="Non-Member"/>
    <n v="9"/>
    <n v="15.4"/>
    <n v="0.16300000000000001"/>
    <n v="7.61"/>
    <s v="No"/>
    <n v="116.01"/>
    <n v="47.52"/>
    <n v="0.40961986035686582"/>
    <s v="Jul-2025"/>
    <s v="Q3-2025"/>
  </r>
  <r>
    <s v="TXN-104227"/>
    <x v="36"/>
    <x v="2"/>
    <s v="E-012"/>
    <x v="3"/>
    <s v="Throw Pillow"/>
    <s v="Member"/>
    <n v="1"/>
    <n v="15.88"/>
    <n v="5.6000000000000001E-2"/>
    <n v="6.7"/>
    <s v="No"/>
    <n v="14.99"/>
    <n v="8.2899999999999991"/>
    <n v="0.55303535690460304"/>
    <s v="May-2024"/>
    <s v="Q2-2024"/>
  </r>
  <r>
    <s v="TXN-104228"/>
    <x v="457"/>
    <x v="3"/>
    <s v="W-015"/>
    <x v="1"/>
    <s v="Women's Jeans"/>
    <s v="Non-Member"/>
    <n v="1"/>
    <n v="89.6"/>
    <n v="4.7E-2"/>
    <n v="41.56"/>
    <s v="No"/>
    <n v="85.39"/>
    <n v="43.83"/>
    <n v="0.51329195456142407"/>
    <s v="Oct-2025"/>
    <s v="Q4-2025"/>
  </r>
  <r>
    <s v="TXN-104229"/>
    <x v="292"/>
    <x v="3"/>
    <s v="W-011"/>
    <x v="3"/>
    <s v="Bath Towel Set"/>
    <s v="Non-Member"/>
    <n v="3"/>
    <n v="18.329999999999998"/>
    <n v="0.13300000000000001"/>
    <n v="6.86"/>
    <s v="No"/>
    <n v="47.68"/>
    <n v="27.1"/>
    <n v="0.5683724832214766"/>
    <s v="Jun-2025"/>
    <s v="Q2-2025"/>
  </r>
  <r>
    <s v="TXN-104230"/>
    <x v="254"/>
    <x v="2"/>
    <s v="E-012"/>
    <x v="4"/>
    <s v="Shampoo 300ml"/>
    <s v="Member"/>
    <n v="3"/>
    <n v="18.82"/>
    <n v="0.109"/>
    <n v="7.89"/>
    <s v="No"/>
    <n v="50.31"/>
    <n v="26.64"/>
    <n v="0.52951699463327373"/>
    <s v="Sep-2024"/>
    <s v="Q3-2024"/>
  </r>
  <r>
    <s v="TXN-104231"/>
    <x v="250"/>
    <x v="2"/>
    <s v="E-007"/>
    <x v="4"/>
    <s v="Face Moisturizer"/>
    <s v="Member"/>
    <n v="5"/>
    <n v="46.64"/>
    <n v="4.7E-2"/>
    <n v="17.55"/>
    <s v="No"/>
    <n v="222.24"/>
    <n v="134.49"/>
    <n v="0.60515658747300216"/>
    <s v="Sep-2025"/>
    <s v="Q3-2025"/>
  </r>
  <r>
    <s v="TXN-104232"/>
    <x v="60"/>
    <x v="1"/>
    <s v="S-011"/>
    <x v="2"/>
    <s v="Power Bank"/>
    <s v="Non-Member"/>
    <n v="5"/>
    <n v="63.31"/>
    <n v="0.34599999999999997"/>
    <n v="45.58"/>
    <s v="No"/>
    <n v="207.02"/>
    <n v="-20.88"/>
    <n v="-0.10085982030721669"/>
    <s v="Sep-2025"/>
    <s v="Q3-2025"/>
  </r>
  <r>
    <s v="TXN-104233"/>
    <x v="316"/>
    <x v="1"/>
    <s v="S-013"/>
    <x v="2"/>
    <s v="Laptop Stand"/>
    <s v="Member"/>
    <n v="5"/>
    <n v="212.81"/>
    <n v="0.16500000000000001"/>
    <n v="154.97999999999999"/>
    <s v="Yes"/>
    <n v="888.48"/>
    <n v="113.58"/>
    <n v="0.12783630470016208"/>
    <s v="Aug-2024"/>
    <s v="Q3-2024"/>
  </r>
  <r>
    <s v="TXN-104234"/>
    <x v="47"/>
    <x v="1"/>
    <s v="S-011"/>
    <x v="3"/>
    <s v="Bath Towel Set"/>
    <s v="Member"/>
    <n v="3"/>
    <n v="88.53"/>
    <n v="0.40300000000000002"/>
    <n v="41.11"/>
    <s v="No"/>
    <n v="158.56"/>
    <n v="35.229999999999997"/>
    <n v="0.22218718466195758"/>
    <s v="Oct-2024"/>
    <s v="Q4-2024"/>
  </r>
  <r>
    <s v="TXN-104235"/>
    <x v="123"/>
    <x v="2"/>
    <s v="E-003"/>
    <x v="2"/>
    <s v="Laptop Stand"/>
    <s v="Member"/>
    <n v="2"/>
    <n v="61.78"/>
    <n v="0.14799999999999999"/>
    <n v="40.75"/>
    <s v="Yes"/>
    <n v="105.27"/>
    <n v="23.77"/>
    <n v="0.22580032297900637"/>
    <s v="Jun-2025"/>
    <s v="Q2-2025"/>
  </r>
  <r>
    <s v="TXN-104236"/>
    <x v="258"/>
    <x v="0"/>
    <s v="N-009"/>
    <x v="1"/>
    <s v="Casual Dress"/>
    <s v="Unknown"/>
    <n v="5"/>
    <n v="64.349999999999994"/>
    <n v="8.7999999999999995E-2"/>
    <n v="33.75"/>
    <s v="No"/>
    <n v="293.44"/>
    <n v="124.69"/>
    <n v="0.4249250272628135"/>
    <s v="Mar-2025"/>
    <s v="Q1-2025"/>
  </r>
  <r>
    <s v="TXN-104237"/>
    <x v="202"/>
    <x v="1"/>
    <s v="S-008"/>
    <x v="3"/>
    <s v="Bath Towel Set"/>
    <s v="Member"/>
    <n v="4"/>
    <n v="70.959999999999994"/>
    <n v="0"/>
    <n v="27.06"/>
    <s v="No"/>
    <n v="283.83999999999997"/>
    <n v="175.6"/>
    <n v="0.61865839909808351"/>
    <s v="Mar-2025"/>
    <s v="Q1-2025"/>
  </r>
  <r>
    <s v="TXN-104238"/>
    <x v="314"/>
    <x v="0"/>
    <s v="N-003"/>
    <x v="0"/>
    <s v="Olive Oil 500ml"/>
    <s v="Member"/>
    <n v="8"/>
    <n v="5.01"/>
    <n v="0.1"/>
    <n v="3.29"/>
    <s v="No"/>
    <n v="36.07"/>
    <n v="9.75"/>
    <n v="0.27030773495980037"/>
    <s v="Dec-2024"/>
    <s v="Q4-2024"/>
  </r>
  <r>
    <s v="TXN-104239"/>
    <x v="71"/>
    <x v="2"/>
    <s v="E-015"/>
    <x v="2"/>
    <s v="Power Bank"/>
    <s v="Member"/>
    <n v="7"/>
    <n v="56.58"/>
    <n v="0"/>
    <n v="39.35"/>
    <s v="No"/>
    <n v="396.06"/>
    <n v="120.61"/>
    <n v="0.30452456698480029"/>
    <m/>
    <m/>
  </r>
  <r>
    <s v="TXN-104240"/>
    <x v="391"/>
    <x v="2"/>
    <s v="E-012"/>
    <x v="2"/>
    <s v="Laptop Stand"/>
    <s v="Member"/>
    <n v="1"/>
    <n v="266.20999999999998"/>
    <n v="8.2000000000000003E-2"/>
    <n v="181.34"/>
    <s v="No"/>
    <n v="244.38"/>
    <n v="63.04"/>
    <n v="0.25795891644160734"/>
    <s v="Jun-2025"/>
    <s v="Q2-2025"/>
  </r>
  <r>
    <s v="TXN-104241"/>
    <x v="405"/>
    <x v="1"/>
    <s v="S-007"/>
    <x v="2"/>
    <s v="Laptop Stand"/>
    <s v="Member"/>
    <n v="8"/>
    <n v="62.03"/>
    <n v="0.14899999999999999"/>
    <n v="42.56"/>
    <s v="No"/>
    <n v="422.3"/>
    <n v="81.819999999999993"/>
    <n v="0.19374852000947193"/>
    <s v="Aug-2025"/>
    <s v="Q3-2025"/>
  </r>
  <r>
    <s v="TXN-104242"/>
    <x v="370"/>
    <x v="1"/>
    <s v="S-001"/>
    <x v="0"/>
    <s v="Snack Box"/>
    <s v="Non-Member"/>
    <n v="4"/>
    <n v="17.73"/>
    <n v="0.252"/>
    <n v="11.57"/>
    <s v="No"/>
    <n v="53.05"/>
    <n v="6.77"/>
    <n v="0.12761545711592837"/>
    <s v="Aug-2025"/>
    <s v="Q3-2025"/>
  </r>
  <r>
    <s v="TXN-104243"/>
    <x v="37"/>
    <x v="2"/>
    <s v="E-004"/>
    <x v="4"/>
    <s v="Lipstick"/>
    <s v="Non-Member"/>
    <n v="2"/>
    <n v="49.96"/>
    <n v="2.1999999999999999E-2"/>
    <n v="19.29"/>
    <s v="No"/>
    <n v="97.72"/>
    <n v="59.14"/>
    <n v="0.60519852640196481"/>
    <s v="Oct-2025"/>
    <s v="Q4-2025"/>
  </r>
  <r>
    <s v="TXN-104244"/>
    <x v="458"/>
    <x v="1"/>
    <s v="S-014"/>
    <x v="4"/>
    <s v="Face Moisturizer"/>
    <s v="Member"/>
    <n v="1"/>
    <n v="13.82"/>
    <n v="0.23799999999999999"/>
    <n v="5.01"/>
    <s v="No"/>
    <n v="10.53"/>
    <n v="5.52"/>
    <n v="0.5242165242165242"/>
    <s v="Nov-2025"/>
    <s v="Q4-2025"/>
  </r>
  <r>
    <s v="TXN-104245"/>
    <x v="245"/>
    <x v="0"/>
    <s v="N-007"/>
    <x v="4"/>
    <s v="Sunscreen SPF50"/>
    <s v="Member"/>
    <n v="1"/>
    <n v="39.840000000000003"/>
    <n v="0.151"/>
    <n v="16.95"/>
    <s v="No"/>
    <n v="33.82"/>
    <n v="16.87"/>
    <n v="0.49881726788882319"/>
    <s v="May-2025"/>
    <s v="Q2-2025"/>
  </r>
  <r>
    <s v="TXN-104246"/>
    <x v="335"/>
    <x v="2"/>
    <s v="E-001"/>
    <x v="1"/>
    <s v="Men's T-Shirt"/>
    <s v="Member"/>
    <n v="1"/>
    <n v="41.7"/>
    <n v="0"/>
    <n v="18.420000000000002"/>
    <s v="No"/>
    <n v="41.7"/>
    <n v="23.28"/>
    <n v="0.55827338129496407"/>
    <s v="Oct-2024"/>
    <s v="Q4-2024"/>
  </r>
  <r>
    <s v="TXN-104247"/>
    <x v="55"/>
    <x v="0"/>
    <s v="N-007"/>
    <x v="2"/>
    <s v="Laptop Stand"/>
    <s v="Member"/>
    <n v="7"/>
    <n v="97.57"/>
    <n v="0"/>
    <n v="70.22"/>
    <s v="No"/>
    <n v="682.99"/>
    <n v="191.45"/>
    <n v="0.28031157117966587"/>
    <s v="Jan-2025"/>
    <s v="Q1-2025"/>
  </r>
  <r>
    <s v="TXN-104248"/>
    <x v="207"/>
    <x v="2"/>
    <s v="E-005"/>
    <x v="0"/>
    <s v="Olive Oil 500ml"/>
    <s v="Member"/>
    <n v="4"/>
    <n v="5.2"/>
    <n v="7.4999999999999997E-2"/>
    <n v="3.43"/>
    <s v="No"/>
    <n v="19.239999999999998"/>
    <n v="5.52"/>
    <n v="0.28690228690228692"/>
    <s v="Nov-2025"/>
    <s v="Q4-2025"/>
  </r>
  <r>
    <s v="TXN-104249"/>
    <x v="164"/>
    <x v="3"/>
    <s v="W-005"/>
    <x v="2"/>
    <s v="Laptop Stand"/>
    <s v="Member"/>
    <n v="3"/>
    <n v="253.29"/>
    <n v="1.4E-2"/>
    <n v="171.1"/>
    <s v="No"/>
    <n v="749.23"/>
    <n v="235.93"/>
    <n v="0.31489662720392936"/>
    <s v="Jan-2025"/>
    <s v="Q1-2025"/>
  </r>
  <r>
    <s v="TXN-104250"/>
    <x v="283"/>
    <x v="1"/>
    <s v="S-005"/>
    <x v="2"/>
    <s v="Smart Watch"/>
    <s v="Non-Member"/>
    <n v="2"/>
    <n v="26.67"/>
    <n v="0.191"/>
    <n v="20.61"/>
    <s v="No"/>
    <n v="43.15"/>
    <n v="1.93"/>
    <n v="4.4727694090382387E-2"/>
    <s v="Jul-2025"/>
    <s v="Q3-2025"/>
  </r>
  <r>
    <s v="TXN-104251"/>
    <x v="288"/>
    <x v="3"/>
    <s v="W-010"/>
    <x v="3"/>
    <s v="Bath Towel Set"/>
    <s v="Member"/>
    <n v="1"/>
    <n v="17.899999999999999"/>
    <n v="2.1999999999999999E-2"/>
    <n v="8.1999999999999993"/>
    <s v="No"/>
    <n v="17.510000000000002"/>
    <n v="9.31"/>
    <n v="0.53169617361507704"/>
    <s v="Feb-2025"/>
    <s v="Q1-2025"/>
  </r>
  <r>
    <s v="TXN-104252"/>
    <x v="499"/>
    <x v="2"/>
    <s v="E-014"/>
    <x v="2"/>
    <s v="Smart Watch"/>
    <s v="Non-Member"/>
    <n v="4"/>
    <n v="127.43"/>
    <n v="3.3000000000000002E-2"/>
    <n v="96.17"/>
    <s v="No"/>
    <n v="492.9"/>
    <n v="108.22"/>
    <n v="0.21955771961858389"/>
    <s v="Oct-2025"/>
    <s v="Q4-2025"/>
  </r>
  <r>
    <s v="TXN-104253"/>
    <x v="229"/>
    <x v="1"/>
    <s v="S-011"/>
    <x v="0"/>
    <s v="Sparkling Water 12pk"/>
    <s v="Non-Member"/>
    <n v="10"/>
    <n v="23.58"/>
    <n v="0.313"/>
    <n v="14.12"/>
    <s v="No"/>
    <n v="161.99"/>
    <n v="20.79"/>
    <n v="0.12834125563306376"/>
    <s v="Sep-2025"/>
    <s v="Q3-2025"/>
  </r>
  <r>
    <s v="TXN-104254"/>
    <x v="606"/>
    <x v="1"/>
    <s v="S-008"/>
    <x v="0"/>
    <s v="Olive Oil 500ml"/>
    <s v="Non-Member"/>
    <n v="3"/>
    <n v="8.17"/>
    <n v="0.36799999999999999"/>
    <n v="5.62"/>
    <s v="No"/>
    <n v="15.49"/>
    <n v="-1.37"/>
    <n v="-8.8444157520981281E-2"/>
    <s v="Jan-2025"/>
    <s v="Q1-2025"/>
  </r>
  <r>
    <s v="TXN-104255"/>
    <x v="31"/>
    <x v="2"/>
    <s v="E-008"/>
    <x v="4"/>
    <s v="Shampoo 300ml"/>
    <s v="Non-Member"/>
    <n v="8"/>
    <n v="56.8"/>
    <n v="3.6999999999999998E-2"/>
    <n v="23.4"/>
    <s v="No"/>
    <n v="437.59"/>
    <n v="250.39"/>
    <n v="0.5722022898146667"/>
    <s v="Jan-2025"/>
    <s v="Q1-2025"/>
  </r>
  <r>
    <s v="TXN-104256"/>
    <x v="382"/>
    <x v="2"/>
    <s v="E-001"/>
    <x v="0"/>
    <s v="Organic Coffee 12oz"/>
    <s v="Member"/>
    <n v="2"/>
    <n v="5.55"/>
    <n v="3.1E-2"/>
    <n v="3.33"/>
    <s v="No"/>
    <n v="10.76"/>
    <n v="4.0999999999999996"/>
    <n v="0.3810408921933085"/>
    <s v="Jul-2024"/>
    <s v="Q3-2024"/>
  </r>
  <r>
    <s v="TXN-104257"/>
    <x v="95"/>
    <x v="2"/>
    <s v="E-006"/>
    <x v="3"/>
    <s v="Bath Towel Set"/>
    <s v="Non-Member"/>
    <n v="11"/>
    <n v="76.790000000000006"/>
    <n v="0.159"/>
    <n v="32.21"/>
    <s v="No"/>
    <n v="710.38"/>
    <n v="356.07"/>
    <n v="0.50123877361412206"/>
    <s v="Oct-2024"/>
    <s v="Q4-2024"/>
  </r>
  <r>
    <s v="TXN-104258"/>
    <x v="615"/>
    <x v="1"/>
    <s v="S-007"/>
    <x v="2"/>
    <s v="Bluetooth Speaker"/>
    <s v="Non-Member"/>
    <n v="1"/>
    <n v="295.37"/>
    <n v="0.155"/>
    <n v="204.23"/>
    <s v="No"/>
    <n v="249.59"/>
    <n v="45.36"/>
    <n v="0.18173805040266036"/>
    <s v="Apr-2024"/>
    <s v="Q2-2024"/>
  </r>
  <r>
    <s v="TXN-104259"/>
    <x v="427"/>
    <x v="1"/>
    <s v="S-001"/>
    <x v="1"/>
    <s v="Winter Jacket"/>
    <s v="Non-Member"/>
    <n v="1"/>
    <n v="99.25"/>
    <n v="0.155"/>
    <n v="47.64"/>
    <s v="No"/>
    <n v="83.87"/>
    <n v="36.229999999999997"/>
    <n v="0.43197806128532246"/>
    <s v="Apr-2025"/>
    <s v="Q2-2025"/>
  </r>
  <r>
    <s v="TXN-104260"/>
    <x v="248"/>
    <x v="0"/>
    <s v="N-012"/>
    <x v="0"/>
    <s v="Granola Pack"/>
    <s v="Non-Member"/>
    <n v="8"/>
    <n v="14.96"/>
    <n v="5.2999999999999999E-2"/>
    <n v="8.3800000000000008"/>
    <s v="No"/>
    <n v="113.34"/>
    <n v="46.3"/>
    <n v="0.40850538203635078"/>
    <s v="Dec-2025"/>
    <s v="Q4-2025"/>
  </r>
  <r>
    <s v="TXN-104261"/>
    <x v="489"/>
    <x v="2"/>
    <s v="E-014"/>
    <x v="4"/>
    <s v="Shampoo 300ml"/>
    <s v="Member"/>
    <n v="2"/>
    <n v="39.68"/>
    <n v="0.16700000000000001"/>
    <n v="17.22"/>
    <s v="No"/>
    <n v="66.11"/>
    <n v="31.67"/>
    <n v="0.47905006806837092"/>
    <s v="Sep-2024"/>
    <s v="Q3-2024"/>
  </r>
  <r>
    <s v="TXN-104262"/>
    <x v="484"/>
    <x v="2"/>
    <s v="E-012"/>
    <x v="0"/>
    <s v="Olive Oil 500ml"/>
    <s v="Member"/>
    <n v="5"/>
    <n v="16.12"/>
    <n v="0.16"/>
    <n v="9.3000000000000007"/>
    <s v="No"/>
    <n v="67.7"/>
    <n v="21.2"/>
    <n v="0.31314623338257014"/>
    <s v="Apr-2024"/>
    <s v="Q2-2024"/>
  </r>
  <r>
    <s v="TXN-104263"/>
    <x v="511"/>
    <x v="2"/>
    <s v="E-010"/>
    <x v="1"/>
    <s v="Winter Jacket"/>
    <s v="Non-Member"/>
    <n v="1"/>
    <n v="61.72"/>
    <n v="6.2E-2"/>
    <n v="30.24"/>
    <s v="No"/>
    <n v="57.89"/>
    <n v="27.65"/>
    <n v="0.47762998790810152"/>
    <s v="Jul-2025"/>
    <s v="Q3-2025"/>
  </r>
  <r>
    <s v="TXN-104264"/>
    <x v="615"/>
    <x v="0"/>
    <s v="N-002"/>
    <x v="0"/>
    <s v="Granola Pack"/>
    <s v="Member"/>
    <n v="3"/>
    <n v="24.77"/>
    <n v="7.0000000000000007E-2"/>
    <n v="16.59"/>
    <s v="Yes"/>
    <n v="69.11"/>
    <n v="19.34"/>
    <n v="0.27984372739111563"/>
    <s v="Apr-2024"/>
    <s v="Q2-2024"/>
  </r>
  <r>
    <s v="TXN-104265"/>
    <x v="191"/>
    <x v="2"/>
    <s v="E-013"/>
    <x v="1"/>
    <s v="Running Shoes"/>
    <s v="Member"/>
    <n v="2"/>
    <n v="117.01"/>
    <n v="8.2000000000000003E-2"/>
    <n v="54.56"/>
    <s v="No"/>
    <n v="214.83"/>
    <n v="105.71"/>
    <n v="0.49206349206349198"/>
    <s v="Oct-2024"/>
    <s v="Q4-2024"/>
  </r>
  <r>
    <s v="TXN-104266"/>
    <x v="300"/>
    <x v="0"/>
    <s v="N-002"/>
    <x v="4"/>
    <s v="Face Moisturizer"/>
    <s v="Non-Member"/>
    <n v="4"/>
    <n v="36.57"/>
    <n v="0.14399999999999999"/>
    <n v="16.34"/>
    <s v="No"/>
    <n v="125.22"/>
    <n v="59.86"/>
    <n v="0.47803865197252837"/>
    <s v="Jan-2025"/>
    <s v="Q1-2025"/>
  </r>
  <r>
    <s v="TXN-104267"/>
    <x v="60"/>
    <x v="3"/>
    <s v="W-015"/>
    <x v="4"/>
    <s v="Face Moisturizer"/>
    <s v="Non-Member"/>
    <n v="11"/>
    <n v="53.67"/>
    <n v="0.10199999999999999"/>
    <n v="21.41"/>
    <s v="No"/>
    <n v="530.15"/>
    <n v="294.64"/>
    <n v="0.55576723568801278"/>
    <s v="Sep-2025"/>
    <s v="Q3-2025"/>
  </r>
  <r>
    <s v="TXN-104268"/>
    <x v="326"/>
    <x v="1"/>
    <s v="S-002"/>
    <x v="0"/>
    <s v="Snack Box"/>
    <s v="Non-Member"/>
    <n v="2"/>
    <n v="11.34"/>
    <n v="0.17399999999999999"/>
    <n v="7.12"/>
    <s v="No"/>
    <n v="18.73"/>
    <n v="4.49"/>
    <n v="0.23972237052856379"/>
    <s v="Aug-2025"/>
    <s v="Q3-2025"/>
  </r>
  <r>
    <s v="TXN-104269"/>
    <x v="380"/>
    <x v="0"/>
    <s v="N-001"/>
    <x v="4"/>
    <s v="Shampoo 300ml"/>
    <s v="Non-Member"/>
    <n v="4"/>
    <n v="22.16"/>
    <n v="7.8E-2"/>
    <n v="8.09"/>
    <s v="No"/>
    <n v="81.73"/>
    <n v="49.37"/>
    <n v="0.60406215587911405"/>
    <s v="Jun-2024"/>
    <s v="Q2-2024"/>
  </r>
  <r>
    <s v="TXN-104270"/>
    <x v="336"/>
    <x v="1"/>
    <s v="S-011"/>
    <x v="3"/>
    <s v="Storage Bin"/>
    <s v="Member"/>
    <n v="4"/>
    <n v="56.94"/>
    <n v="0.13200000000000001"/>
    <n v="26.09"/>
    <s v="Yes"/>
    <n v="197.7"/>
    <n v="93.34"/>
    <n v="0.4721294891249368"/>
    <s v="Nov-2025"/>
    <s v="Q4-2025"/>
  </r>
  <r>
    <s v="TXN-104271"/>
    <x v="40"/>
    <x v="3"/>
    <s v="W-005"/>
    <x v="1"/>
    <s v="Men's T-Shirt"/>
    <s v="Non-Member"/>
    <n v="7"/>
    <n v="92.75"/>
    <n v="6.4000000000000001E-2"/>
    <n v="47.5"/>
    <s v="No"/>
    <n v="607.70000000000005"/>
    <n v="275.2"/>
    <n v="0.45285502715155501"/>
    <s v="May-2025"/>
    <s v="Q2-2025"/>
  </r>
  <r>
    <s v="TXN-104272"/>
    <x v="513"/>
    <x v="3"/>
    <s v="W-010"/>
    <x v="4"/>
    <s v="Perfume 50ml"/>
    <s v="Non-Member"/>
    <n v="5"/>
    <n v="14.59"/>
    <n v="4.2000000000000003E-2"/>
    <n v="4.6100000000000003"/>
    <s v="No"/>
    <n v="69.89"/>
    <n v="46.84"/>
    <n v="0.6701960223207899"/>
    <s v="Aug-2025"/>
    <s v="Q3-2025"/>
  </r>
  <r>
    <s v="TXN-104273"/>
    <x v="145"/>
    <x v="2"/>
    <s v="E-012"/>
    <x v="1"/>
    <s v="Men's T-Shirt"/>
    <s v="Member"/>
    <n v="7"/>
    <n v="110.8"/>
    <n v="7.5999999999999998E-2"/>
    <n v="58.55"/>
    <s v="No"/>
    <n v="716.65"/>
    <n v="306.8"/>
    <n v="0.42810297913904977"/>
    <s v="Apr-2025"/>
    <s v="Q2-2025"/>
  </r>
  <r>
    <s v="TXN-104274"/>
    <x v="475"/>
    <x v="3"/>
    <s v="W-012"/>
    <x v="3"/>
    <s v="Storage Bin"/>
    <s v="Member"/>
    <n v="6"/>
    <n v="64.13"/>
    <n v="6.6000000000000003E-2"/>
    <n v="30.93"/>
    <s v="No"/>
    <n v="359.38"/>
    <n v="173.8"/>
    <n v="0.48361066280816967"/>
    <s v="Jun-2024"/>
    <s v="Q2-2024"/>
  </r>
  <r>
    <s v="TXN-104275"/>
    <x v="180"/>
    <x v="2"/>
    <s v="E-012"/>
    <x v="0"/>
    <s v="Sparkling Water 12pk"/>
    <s v="Member"/>
    <n v="3"/>
    <n v="21.94"/>
    <n v="0"/>
    <n v="13.75"/>
    <s v="No"/>
    <n v="65.819999999999993"/>
    <n v="24.57"/>
    <n v="0.37329079307201463"/>
    <s v="Jan-2025"/>
    <s v="Q1-2025"/>
  </r>
  <r>
    <s v="TXN-104276"/>
    <x v="572"/>
    <x v="0"/>
    <s v="N-009"/>
    <x v="0"/>
    <s v="Olive Oil 500ml"/>
    <s v="Member"/>
    <n v="1"/>
    <n v="20.07"/>
    <n v="3.5000000000000003E-2"/>
    <n v="13.96"/>
    <s v="No"/>
    <n v="19.37"/>
    <n v="5.41"/>
    <n v="0.27929788332472893"/>
    <s v="Oct-2024"/>
    <s v="Q4-2024"/>
  </r>
  <r>
    <s v="TXN-104277"/>
    <x v="640"/>
    <x v="1"/>
    <s v="S-001"/>
    <x v="0"/>
    <s v="Sparkling Water 12pk"/>
    <s v="Member"/>
    <n v="4"/>
    <n v="3.19"/>
    <n v="0.16200000000000001"/>
    <n v="1.76"/>
    <s v="No"/>
    <n v="10.69"/>
    <n v="3.65"/>
    <n v="0.34144059869036486"/>
    <s v="Oct-2024"/>
    <s v="Q4-2024"/>
  </r>
  <r>
    <s v="TXN-104278"/>
    <x v="590"/>
    <x v="2"/>
    <s v="E-010"/>
    <x v="3"/>
    <s v="Storage Bin"/>
    <s v="Member"/>
    <n v="1"/>
    <n v="85.41"/>
    <n v="4.0000000000000001E-3"/>
    <n v="38.270000000000003"/>
    <s v="No"/>
    <n v="85.07"/>
    <n v="46.8"/>
    <n v="0.550135182790643"/>
    <s v="Dec-2025"/>
    <s v="Q4-2025"/>
  </r>
  <r>
    <s v="TXN-104279"/>
    <x v="334"/>
    <x v="2"/>
    <s v="E-006"/>
    <x v="3"/>
    <s v="LED Desk Lamp"/>
    <s v="Member"/>
    <n v="4"/>
    <n v="79.56"/>
    <n v="6.7000000000000004E-2"/>
    <n v="31.54"/>
    <s v="No"/>
    <n v="296.92"/>
    <n v="170.76"/>
    <n v="0.57510440522699713"/>
    <s v="Jul-2024"/>
    <s v="Q3-2024"/>
  </r>
  <r>
    <s v="TXN-104280"/>
    <x v="450"/>
    <x v="0"/>
    <s v="N-008"/>
    <x v="1"/>
    <s v="Women's Jeans"/>
    <s v="Non-Member"/>
    <n v="1"/>
    <n v="93.1"/>
    <n v="0.13700000000000001"/>
    <n v="39.130000000000003"/>
    <s v="No"/>
    <n v="80.349999999999994"/>
    <n v="41.22"/>
    <n v="0.51300560049782207"/>
    <s v="Jan-2025"/>
    <s v="Q1-2025"/>
  </r>
  <r>
    <s v="TXN-104281"/>
    <x v="424"/>
    <x v="2"/>
    <s v="E-005"/>
    <x v="0"/>
    <s v="Olive Oil 500ml"/>
    <s v="Non-Member"/>
    <n v="10"/>
    <n v="19.91"/>
    <n v="8.8999999999999996E-2"/>
    <n v="13.43"/>
    <s v="No"/>
    <n v="181.38"/>
    <n v="47.08"/>
    <n v="0.2595655529826883"/>
    <s v="Apr-2025"/>
    <s v="Q2-2025"/>
  </r>
  <r>
    <s v="TXN-104282"/>
    <x v="406"/>
    <x v="0"/>
    <s v="N-012"/>
    <x v="1"/>
    <s v="Winter Jacket"/>
    <s v="Non-Member"/>
    <n v="6"/>
    <n v="41.2"/>
    <n v="0.09"/>
    <n v="20.059999999999999"/>
    <s v="No"/>
    <n v="224.95"/>
    <n v="104.59"/>
    <n v="0.46494776617026012"/>
    <s v="Oct-2024"/>
    <s v="Q4-2024"/>
  </r>
  <r>
    <s v="TXN-104283"/>
    <x v="314"/>
    <x v="1"/>
    <s v="S-015"/>
    <x v="0"/>
    <s v="Olive Oil 500ml"/>
    <s v="Non-Member"/>
    <n v="7"/>
    <n v="17.010000000000002"/>
    <n v="0.21099999999999999"/>
    <n v="11.56"/>
    <s v="No"/>
    <n v="93.95"/>
    <n v="13.03"/>
    <n v="0.13869079297498668"/>
    <s v="Dec-2024"/>
    <s v="Q4-2024"/>
  </r>
  <r>
    <s v="TXN-104284"/>
    <x v="82"/>
    <x v="3"/>
    <s v="W-013"/>
    <x v="3"/>
    <s v="Storage Bin"/>
    <s v="Non-Member"/>
    <n v="6"/>
    <n v="87.29"/>
    <n v="0.124"/>
    <n v="35.32"/>
    <s v="No"/>
    <n v="458.8"/>
    <n v="246.88"/>
    <n v="0.53809938971229287"/>
    <s v="Aug-2025"/>
    <s v="Q3-2025"/>
  </r>
  <r>
    <s v="TXN-104285"/>
    <x v="189"/>
    <x v="3"/>
    <s v="W-009"/>
    <x v="0"/>
    <s v="Granola Pack"/>
    <s v="Non-Member"/>
    <n v="5"/>
    <n v="10.26"/>
    <n v="5.7000000000000002E-2"/>
    <n v="6.67"/>
    <s v="No"/>
    <n v="48.38"/>
    <n v="15.03"/>
    <n v="0.31066556428276143"/>
    <s v="Jun-2024"/>
    <s v="Q2-2024"/>
  </r>
  <r>
    <s v="TXN-104286"/>
    <x v="386"/>
    <x v="0"/>
    <s v="N-007"/>
    <x v="3"/>
    <s v="LED Desk Lamp"/>
    <s v="Member"/>
    <n v="8"/>
    <n v="89.68"/>
    <n v="4.1000000000000002E-2"/>
    <n v="34.32"/>
    <s v="No"/>
    <n v="688.02"/>
    <n v="413.46"/>
    <n v="0.60094183308624749"/>
    <s v="Sep-2025"/>
    <s v="Q3-2025"/>
  </r>
  <r>
    <s v="TXN-104287"/>
    <x v="651"/>
    <x v="0"/>
    <s v="N-008"/>
    <x v="4"/>
    <s v="Shampoo 300ml"/>
    <s v="Non-Member"/>
    <n v="1"/>
    <n v="10.95"/>
    <n v="1.2E-2"/>
    <n v="4.01"/>
    <s v="No"/>
    <n v="10.82"/>
    <n v="6.81"/>
    <n v="0.62939001848428833"/>
    <s v="Oct-2024"/>
    <s v="Q4-2024"/>
  </r>
  <r>
    <s v="TXN-104288"/>
    <x v="400"/>
    <x v="3"/>
    <s v="W-008"/>
    <x v="4"/>
    <s v="Face Moisturizer"/>
    <s v="Member"/>
    <n v="1"/>
    <n v="43.68"/>
    <n v="8.6999999999999994E-2"/>
    <n v="18.739999999999998"/>
    <s v="No"/>
    <n v="39.880000000000003"/>
    <n v="21.14"/>
    <n v="0.53009027081243731"/>
    <s v="Dec-2025"/>
    <s v="Q4-2025"/>
  </r>
  <r>
    <s v="TXN-104289"/>
    <x v="384"/>
    <x v="0"/>
    <s v="N-011"/>
    <x v="0"/>
    <s v="Granola Pack"/>
    <s v="Non-Member"/>
    <n v="5"/>
    <n v="14.17"/>
    <n v="9.1999999999999998E-2"/>
    <n v="8.26"/>
    <s v="No"/>
    <n v="64.33"/>
    <n v="23.03"/>
    <n v="0.35799782372143635"/>
    <s v="Aug-2024"/>
    <s v="Q3-2024"/>
  </r>
  <r>
    <s v="TXN-104290"/>
    <x v="521"/>
    <x v="1"/>
    <s v="S-004"/>
    <x v="2"/>
    <s v="Power Bank"/>
    <s v="Non-Member"/>
    <n v="2"/>
    <n v="113.43"/>
    <n v="0.25800000000000001"/>
    <n v="73.959999999999994"/>
    <s v="Yes"/>
    <n v="168.33"/>
    <n v="20.41"/>
    <n v="0.12124992574110377"/>
    <s v="Jun-2025"/>
    <s v="Q2-2025"/>
  </r>
  <r>
    <s v="TXN-104291"/>
    <x v="106"/>
    <x v="3"/>
    <s v="W-010"/>
    <x v="3"/>
    <s v="LED Desk Lamp"/>
    <s v="Non-Member"/>
    <n v="3"/>
    <n v="20.39"/>
    <n v="7.8E-2"/>
    <n v="8.83"/>
    <s v="No"/>
    <n v="56.4"/>
    <n v="29.91"/>
    <n v="0.53031914893617027"/>
    <s v="Oct-2025"/>
    <s v="Q4-2025"/>
  </r>
  <r>
    <s v="TXN-104292"/>
    <x v="193"/>
    <x v="0"/>
    <s v="N-012"/>
    <x v="2"/>
    <s v="Bluetooth Speaker"/>
    <s v="Non-Member"/>
    <n v="7"/>
    <n v="235.37"/>
    <n v="0.126"/>
    <n v="186.95"/>
    <s v="No"/>
    <n v="1439.99"/>
    <n v="131.34"/>
    <n v="9.1208966728935623E-2"/>
    <s v="Apr-2025"/>
    <s v="Q2-2025"/>
  </r>
  <r>
    <s v="TXN-104293"/>
    <x v="130"/>
    <x v="3"/>
    <s v="W-006"/>
    <x v="2"/>
    <s v="Laptop Stand"/>
    <s v="Non-Member"/>
    <n v="6"/>
    <n v="90.42"/>
    <n v="6.2E-2"/>
    <n v="68.19"/>
    <s v="No"/>
    <n v="508.88"/>
    <n v="99.74"/>
    <n v="0.19599905675208298"/>
    <s v="Apr-2025"/>
    <s v="Q2-2025"/>
  </r>
  <r>
    <s v="TXN-104294"/>
    <x v="159"/>
    <x v="0"/>
    <s v="N-005"/>
    <x v="3"/>
    <s v="Ceramic Mug Set"/>
    <s v="Member"/>
    <n v="1"/>
    <n v="31"/>
    <n v="0.123"/>
    <n v="14.06"/>
    <s v="No"/>
    <n v="27.19"/>
    <n v="13.13"/>
    <n v="0.48289812431040824"/>
    <s v="Jul-2025"/>
    <s v="Q3-2025"/>
  </r>
  <r>
    <s v="TXN-104295"/>
    <x v="335"/>
    <x v="1"/>
    <s v="S-004"/>
    <x v="1"/>
    <s v="Running Shoes"/>
    <s v="Non-Member"/>
    <n v="3"/>
    <n v="22.86"/>
    <n v="0.16"/>
    <n v="10.6"/>
    <s v="No"/>
    <n v="57.61"/>
    <n v="25.81"/>
    <n v="0.44801249783023778"/>
    <s v="Oct-2024"/>
    <s v="Q4-2024"/>
  </r>
  <r>
    <s v="TXN-104296"/>
    <x v="187"/>
    <x v="0"/>
    <s v="N-010"/>
    <x v="1"/>
    <s v="Winter Jacket"/>
    <s v="Member"/>
    <n v="4"/>
    <n v="47.97"/>
    <n v="0.13100000000000001"/>
    <n v="21.67"/>
    <s v="No"/>
    <n v="166.74"/>
    <n v="80.06"/>
    <n v="0.48014873455679502"/>
    <s v="Feb-2025"/>
    <s v="Q1-2025"/>
  </r>
  <r>
    <s v="TXN-104297"/>
    <x v="190"/>
    <x v="0"/>
    <s v="N-015"/>
    <x v="4"/>
    <s v="Face Moisturizer"/>
    <s v="Member"/>
    <n v="4"/>
    <n v="10.130000000000001"/>
    <n v="0.14000000000000001"/>
    <n v="3.21"/>
    <s v="No"/>
    <n v="34.85"/>
    <n v="22.01"/>
    <n v="0.63156384505021523"/>
    <s v="Oct-2025"/>
    <s v="Q4-2025"/>
  </r>
  <r>
    <s v="TXN-104298"/>
    <x v="169"/>
    <x v="1"/>
    <s v="S-007"/>
    <x v="4"/>
    <s v="Lipstick"/>
    <s v="Non-Member"/>
    <n v="3"/>
    <n v="56.72"/>
    <n v="0.214"/>
    <n v="23.76"/>
    <s v="No"/>
    <n v="133.75"/>
    <n v="62.47"/>
    <n v="0.46706542056074768"/>
    <s v="Feb-2025"/>
    <s v="Q1-2025"/>
  </r>
  <r>
    <s v="TXN-104299"/>
    <x v="424"/>
    <x v="3"/>
    <s v="W-013"/>
    <x v="1"/>
    <s v="Women's Jeans"/>
    <s v="Non-Member"/>
    <n v="14"/>
    <n v="26.32"/>
    <n v="5.8000000000000003E-2"/>
    <n v="12.75"/>
    <s v="No"/>
    <n v="347.11"/>
    <n v="168.61"/>
    <n v="0.48575379562674659"/>
    <s v="Apr-2025"/>
    <s v="Q2-2025"/>
  </r>
  <r>
    <s v="TXN-104300"/>
    <x v="285"/>
    <x v="0"/>
    <s v="N-011"/>
    <x v="2"/>
    <s v="Bluetooth Speaker"/>
    <s v="Member"/>
    <n v="2"/>
    <n v="256.75"/>
    <n v="7.9000000000000001E-2"/>
    <n v="179.4"/>
    <s v="No"/>
    <n v="472.93"/>
    <n v="114.13"/>
    <n v="0.24132535470365593"/>
    <s v="Sep-2025"/>
    <s v="Q3-2025"/>
  </r>
  <r>
    <s v="TXN-104301"/>
    <x v="600"/>
    <x v="3"/>
    <s v="W-002"/>
    <x v="4"/>
    <s v="Shampoo 300ml"/>
    <s v="Member"/>
    <n v="5"/>
    <n v="53.2"/>
    <n v="0.10100000000000001"/>
    <n v="23.19"/>
    <s v="No"/>
    <n v="239.13"/>
    <n v="123.18"/>
    <n v="0.51511730021327318"/>
    <s v="Oct-2024"/>
    <s v="Q4-2024"/>
  </r>
  <r>
    <s v="TXN-104302"/>
    <x v="222"/>
    <x v="1"/>
    <s v="S-011"/>
    <x v="0"/>
    <s v="Organic Coffee 12oz"/>
    <s v="Member"/>
    <n v="3"/>
    <n v="14.41"/>
    <n v="0.311"/>
    <n v="6.55"/>
    <s v="No"/>
    <n v="29.79"/>
    <n v="10.14"/>
    <n v="0.34038267875125883"/>
    <s v="Mar-2025"/>
    <s v="Q1-2025"/>
  </r>
  <r>
    <s v="TXN-104303"/>
    <x v="89"/>
    <x v="2"/>
    <s v="E-004"/>
    <x v="0"/>
    <s v="Olive Oil 500ml"/>
    <s v="Non-Member"/>
    <n v="2"/>
    <n v="10.119999999999999"/>
    <n v="8.1000000000000003E-2"/>
    <n v="6.99"/>
    <s v="No"/>
    <n v="18.600000000000001"/>
    <n v="4.62"/>
    <n v="0.24838709677419354"/>
    <s v="Dec-2025"/>
    <s v="Q4-2025"/>
  </r>
  <r>
    <s v="TXN-104304"/>
    <x v="341"/>
    <x v="0"/>
    <s v="N-003"/>
    <x v="4"/>
    <s v="Shampoo 300ml"/>
    <s v="Member"/>
    <n v="7"/>
    <n v="30.29"/>
    <n v="1.4999999999999999E-2"/>
    <n v="11.36"/>
    <s v="No"/>
    <n v="208.85"/>
    <n v="129.33000000000001"/>
    <n v="0.61924826430452484"/>
    <s v="Dec-2025"/>
    <s v="Q4-2025"/>
  </r>
  <r>
    <s v="TXN-104305"/>
    <x v="314"/>
    <x v="2"/>
    <s v="E-015"/>
    <x v="0"/>
    <s v="Snack Box"/>
    <s v="Member"/>
    <n v="8"/>
    <n v="13.74"/>
    <n v="0.05"/>
    <n v="9.32"/>
    <s v="No"/>
    <n v="104.42"/>
    <n v="29.86"/>
    <n v="0.28596054395709636"/>
    <s v="Dec-2024"/>
    <s v="Q4-2024"/>
  </r>
  <r>
    <s v="TXN-104306"/>
    <x v="321"/>
    <x v="0"/>
    <s v="N-005"/>
    <x v="0"/>
    <s v="Granola Pack"/>
    <s v="Non-Member"/>
    <n v="1"/>
    <n v="3.78"/>
    <n v="0.152"/>
    <n v="2.37"/>
    <s v="No"/>
    <n v="3.21"/>
    <n v="0.84"/>
    <n v="0.26168224299065418"/>
    <s v="Mar-2025"/>
    <s v="Q1-2025"/>
  </r>
  <r>
    <s v="TXN-104307"/>
    <x v="443"/>
    <x v="1"/>
    <s v="S-007"/>
    <x v="3"/>
    <s v="Ceramic Mug Set"/>
    <s v="Non-Member"/>
    <n v="3"/>
    <n v="85.84"/>
    <n v="6.9000000000000006E-2"/>
    <n v="35.5"/>
    <s v="No"/>
    <n v="239.75"/>
    <n v="133.25"/>
    <n v="0.55578727841501563"/>
    <s v="Jan-2025"/>
    <s v="Q1-2025"/>
  </r>
  <r>
    <s v="TXN-104308"/>
    <x v="661"/>
    <x v="0"/>
    <s v="N-003"/>
    <x v="4"/>
    <s v="Shampoo 300ml"/>
    <s v="Member"/>
    <n v="3"/>
    <n v="15.78"/>
    <n v="0.107"/>
    <n v="6.07"/>
    <s v="No"/>
    <n v="42.27"/>
    <n v="24.06"/>
    <n v="0.56919801277501769"/>
    <s v="Oct-2024"/>
    <s v="Q4-2024"/>
  </r>
  <r>
    <s v="TXN-104309"/>
    <x v="503"/>
    <x v="2"/>
    <s v="E-011"/>
    <x v="2"/>
    <s v="Bluetooth Speaker"/>
    <s v="Member"/>
    <n v="3"/>
    <n v="150.93"/>
    <n v="4.2000000000000003E-2"/>
    <n v="111.81"/>
    <s v="No"/>
    <n v="433.77"/>
    <n v="98.34"/>
    <n v="0.22671000760771839"/>
    <s v="Jun-2025"/>
    <s v="Q2-2025"/>
  </r>
  <r>
    <s v="TXN-104310"/>
    <x v="209"/>
    <x v="3"/>
    <s v="W-001"/>
    <x v="4"/>
    <s v="Face Moisturizer"/>
    <s v="Member"/>
    <n v="9"/>
    <n v="57.72"/>
    <n v="0.106"/>
    <n v="23.19"/>
    <s v="No"/>
    <n v="464.42"/>
    <n v="255.71"/>
    <n v="0.55060074932173464"/>
    <s v="Sep-2024"/>
    <s v="Q3-2024"/>
  </r>
  <r>
    <s v="TXN-104311"/>
    <x v="465"/>
    <x v="0"/>
    <s v="N-004"/>
    <x v="3"/>
    <s v="Ceramic Mug Set"/>
    <s v="Member"/>
    <n v="7"/>
    <n v="30.23"/>
    <n v="4.7E-2"/>
    <n v="13.35"/>
    <s v="No"/>
    <n v="201.66"/>
    <n v="108.21"/>
    <n v="0.53659625111573939"/>
    <s v="Oct-2024"/>
    <s v="Q4-2024"/>
  </r>
  <r>
    <s v="TXN-104312"/>
    <x v="453"/>
    <x v="3"/>
    <s v="W-015"/>
    <x v="2"/>
    <s v="Bluetooth Speaker"/>
    <s v="Non-Member"/>
    <n v="8"/>
    <n v="130.16"/>
    <n v="5.7000000000000002E-2"/>
    <n v="98.82"/>
    <s v="No"/>
    <n v="981.93"/>
    <n v="191.37"/>
    <n v="0.19489169289053193"/>
    <s v="Jul-2025"/>
    <s v="Q3-2025"/>
  </r>
  <r>
    <s v="TXN-104313"/>
    <x v="314"/>
    <x v="1"/>
    <s v="S-011"/>
    <x v="1"/>
    <s v="Women's Jeans"/>
    <s v="Non-Member"/>
    <n v="1"/>
    <n v="81.7"/>
    <n v="0.152"/>
    <n v="42.96"/>
    <s v="No"/>
    <n v="69.28"/>
    <n v="26.32"/>
    <n v="0.37990762124711314"/>
    <s v="Dec-2024"/>
    <s v="Q4-2024"/>
  </r>
  <r>
    <s v="TXN-104314"/>
    <x v="560"/>
    <x v="1"/>
    <s v="S-010"/>
    <x v="4"/>
    <s v="Perfume 50ml"/>
    <s v="Member"/>
    <n v="5"/>
    <n v="15.63"/>
    <n v="0.17199999999999999"/>
    <n v="4.6900000000000004"/>
    <s v="No"/>
    <n v="64.709999999999994"/>
    <n v="41.26"/>
    <n v="0.63761397002008968"/>
    <s v="Mar-2025"/>
    <s v="Q1-2025"/>
  </r>
  <r>
    <s v="TXN-104315"/>
    <x v="276"/>
    <x v="0"/>
    <s v="N-008"/>
    <x v="2"/>
    <s v="Wireless Earbuds"/>
    <s v="Member"/>
    <n v="9"/>
    <n v="277.89999999999998"/>
    <n v="0"/>
    <n v="182.39"/>
    <s v="No"/>
    <n v="2501.1"/>
    <n v="859.59"/>
    <n v="0.34368477869737318"/>
    <s v="Mar-2025"/>
    <s v="Q1-2025"/>
  </r>
  <r>
    <s v="TXN-104316"/>
    <x v="528"/>
    <x v="1"/>
    <s v="S-015"/>
    <x v="2"/>
    <s v="Wireless Earbuds"/>
    <s v="Member"/>
    <n v="3"/>
    <n v="204.4"/>
    <n v="0.28299999999999997"/>
    <n v="146.49"/>
    <s v="No"/>
    <n v="439.66"/>
    <n v="0.19"/>
    <n v="4.3215211754537593E-4"/>
    <s v="Sep-2024"/>
    <s v="Q3-2024"/>
  </r>
  <r>
    <s v="TXN-104317"/>
    <x v="205"/>
    <x v="3"/>
    <s v="W-013"/>
    <x v="2"/>
    <s v="Smart Watch"/>
    <s v="Non-Member"/>
    <n v="2"/>
    <n v="195.62"/>
    <n v="6.5000000000000002E-2"/>
    <n v="136.66"/>
    <s v="No"/>
    <n v="365.81"/>
    <n v="92.49"/>
    <n v="0.25283617178316609"/>
    <s v="Feb-2025"/>
    <s v="Q1-2025"/>
  </r>
  <r>
    <s v="TXN-104318"/>
    <x v="109"/>
    <x v="3"/>
    <s v="W-013"/>
    <x v="2"/>
    <s v="Power Bank"/>
    <s v="Member"/>
    <n v="3"/>
    <n v="281.72000000000003"/>
    <n v="0.14499999999999999"/>
    <n v="185.74"/>
    <s v="No"/>
    <n v="722.61"/>
    <n v="165.39"/>
    <n v="0.22887864823348691"/>
    <s v="Jul-2024"/>
    <s v="Q3-2024"/>
  </r>
  <r>
    <s v="TXN-104319"/>
    <x v="95"/>
    <x v="1"/>
    <s v="S-012"/>
    <x v="0"/>
    <s v="Organic Coffee 12oz"/>
    <s v="Member"/>
    <n v="2"/>
    <n v="24.12"/>
    <n v="0.13900000000000001"/>
    <n v="16.809999999999999"/>
    <s v="No"/>
    <n v="41.53"/>
    <n v="7.91"/>
    <n v="0.19046472429568986"/>
    <s v="Oct-2024"/>
    <s v="Q4-2024"/>
  </r>
  <r>
    <s v="TXN-104320"/>
    <x v="332"/>
    <x v="0"/>
    <s v="N-015"/>
    <x v="1"/>
    <s v="Running Shoes"/>
    <s v="Non-Member"/>
    <n v="1"/>
    <n v="88.89"/>
    <n v="0"/>
    <n v="40.43"/>
    <s v="No"/>
    <n v="88.89"/>
    <n v="48.46"/>
    <n v="0.54516818539768253"/>
    <s v="Feb-2025"/>
    <s v="Q1-2025"/>
  </r>
  <r>
    <s v="TXN-104321"/>
    <x v="234"/>
    <x v="1"/>
    <s v="S-012"/>
    <x v="4"/>
    <s v="Sunscreen SPF50"/>
    <s v="Member"/>
    <n v="3"/>
    <n v="29.23"/>
    <n v="0.15"/>
    <n v="12.47"/>
    <s v="No"/>
    <n v="74.540000000000006"/>
    <n v="37.130000000000003"/>
    <n v="0.49812181379125303"/>
    <s v="Oct-2024"/>
    <s v="Q4-2024"/>
  </r>
  <r>
    <s v="TXN-104322"/>
    <x v="74"/>
    <x v="0"/>
    <s v="N-011"/>
    <x v="3"/>
    <s v="LED Desk Lamp"/>
    <s v="Member"/>
    <n v="2"/>
    <n v="45.2"/>
    <n v="1.2E-2"/>
    <n v="20.53"/>
    <s v="No"/>
    <n v="89.32"/>
    <n v="48.26"/>
    <n v="0.5403045230631438"/>
    <s v="Aug-2024"/>
    <s v="Q3-2024"/>
  </r>
  <r>
    <s v="TXN-104323"/>
    <x v="670"/>
    <x v="2"/>
    <s v="E-003"/>
    <x v="1"/>
    <s v="Women's Jeans"/>
    <s v="Unknown"/>
    <n v="7"/>
    <n v="63.91"/>
    <n v="5.3999999999999999E-2"/>
    <n v="27.97"/>
    <s v="Yes"/>
    <n v="423.21"/>
    <n v="227.42"/>
    <n v="0.53736915479312874"/>
    <s v="Nov-2025"/>
    <s v="Q4-2025"/>
  </r>
  <r>
    <s v="TXN-104324"/>
    <x v="191"/>
    <x v="2"/>
    <s v="E-001"/>
    <x v="3"/>
    <s v="Storage Bin"/>
    <s v="Member"/>
    <n v="2"/>
    <n v="31.81"/>
    <n v="5.7000000000000002E-2"/>
    <n v="12.65"/>
    <s v="No"/>
    <n v="59.99"/>
    <n v="34.69"/>
    <n v="0.57826304384064009"/>
    <s v="Oct-2024"/>
    <s v="Q4-2024"/>
  </r>
  <r>
    <s v="TXN-104325"/>
    <x v="210"/>
    <x v="0"/>
    <s v="N-007"/>
    <x v="2"/>
    <s v="Power Bank"/>
    <s v="Non-Member"/>
    <n v="3"/>
    <n v="166.34"/>
    <n v="8.8999999999999996E-2"/>
    <n v="123.26"/>
    <s v="No"/>
    <n v="454.61"/>
    <n v="84.83"/>
    <n v="0.18659950287059238"/>
    <s v="Oct-2025"/>
    <s v="Q4-2025"/>
  </r>
  <r>
    <s v="TXN-104326"/>
    <x v="514"/>
    <x v="1"/>
    <s v="S-009"/>
    <x v="1"/>
    <s v="Running Shoes"/>
    <s v="Member"/>
    <n v="2"/>
    <n v="69.86"/>
    <n v="0.19600000000000001"/>
    <n v="36.28"/>
    <s v="No"/>
    <n v="112.33"/>
    <n v="39.770000000000003"/>
    <n v="0.35404611412801568"/>
    <s v="Feb-2025"/>
    <s v="Q1-2025"/>
  </r>
  <r>
    <s v="TXN-104327"/>
    <x v="17"/>
    <x v="1"/>
    <s v="S-015"/>
    <x v="3"/>
    <s v="Throw Pillow"/>
    <s v="Member"/>
    <n v="6"/>
    <n v="66.599999999999994"/>
    <n v="0.2"/>
    <n v="30.86"/>
    <s v="No"/>
    <n v="319.68"/>
    <n v="134.52000000000001"/>
    <n v="0.42079579579579585"/>
    <s v="Jun-2024"/>
    <s v="Q2-2024"/>
  </r>
  <r>
    <s v="TXN-104328"/>
    <x v="354"/>
    <x v="3"/>
    <s v="W-001"/>
    <x v="2"/>
    <s v="Wireless Earbuds"/>
    <s v="Member"/>
    <n v="8"/>
    <n v="263.06"/>
    <n v="3.5999999999999997E-2"/>
    <n v="173.93"/>
    <s v="No"/>
    <n v="2028.72"/>
    <n v="637.28"/>
    <n v="0.31412910603730432"/>
    <s v="Jul-2024"/>
    <s v="Q3-2024"/>
  </r>
  <r>
    <s v="TXN-104329"/>
    <x v="330"/>
    <x v="3"/>
    <s v="W-001"/>
    <x v="1"/>
    <s v="Running Shoes"/>
    <s v="Member"/>
    <n v="2"/>
    <n v="71.989999999999995"/>
    <n v="0"/>
    <n v="28.91"/>
    <s v="No"/>
    <n v="143.97999999999999"/>
    <n v="86.16"/>
    <n v="0.5984164467287123"/>
    <s v="Jun-2024"/>
    <s v="Q2-2024"/>
  </r>
  <r>
    <s v="TXN-104330"/>
    <x v="341"/>
    <x v="3"/>
    <s v="W-007"/>
    <x v="1"/>
    <s v="Running Shoes"/>
    <s v="Member"/>
    <n v="1"/>
    <n v="75.61"/>
    <n v="0.114"/>
    <n v="34.409999999999997"/>
    <s v="No"/>
    <n v="66.989999999999995"/>
    <n v="32.58"/>
    <n v="0.48634124496193465"/>
    <s v="Dec-2025"/>
    <s v="Q4-2025"/>
  </r>
  <r>
    <s v="TXN-104331"/>
    <x v="581"/>
    <x v="3"/>
    <s v="W-010"/>
    <x v="3"/>
    <s v="Throw Pillow"/>
    <s v="Member"/>
    <n v="1"/>
    <n v="70.88"/>
    <n v="9.4E-2"/>
    <n v="35.409999999999997"/>
    <s v="No"/>
    <n v="64.22"/>
    <n v="28.81"/>
    <n v="0.4486141388975397"/>
    <s v="Nov-2025"/>
    <s v="Q4-2025"/>
  </r>
  <r>
    <s v="TXN-104332"/>
    <x v="490"/>
    <x v="2"/>
    <s v="E-004"/>
    <x v="4"/>
    <s v="Lipstick"/>
    <s v="Non-Member"/>
    <n v="1"/>
    <n v="34.21"/>
    <n v="5.3999999999999999E-2"/>
    <n v="8.6999999999999993"/>
    <s v="No"/>
    <n v="32.36"/>
    <n v="23.66"/>
    <n v="0.73114956736711989"/>
    <s v="Dec-2025"/>
    <s v="Q4-2025"/>
  </r>
  <r>
    <s v="TXN-104333"/>
    <x v="75"/>
    <x v="0"/>
    <s v="N-010"/>
    <x v="3"/>
    <s v="LED Desk Lamp"/>
    <s v="Member"/>
    <n v="3"/>
    <n v="54.49"/>
    <n v="0.13100000000000001"/>
    <n v="23.34"/>
    <s v="No"/>
    <n v="142.06"/>
    <n v="72.040000000000006"/>
    <n v="0.50710967196959034"/>
    <s v="Apr-2024"/>
    <s v="Q2-2024"/>
  </r>
  <r>
    <s v="TXN-104334"/>
    <x v="238"/>
    <x v="0"/>
    <s v="N-008"/>
    <x v="2"/>
    <s v="Power Bank"/>
    <s v="Member"/>
    <n v="1"/>
    <n v="239.35"/>
    <n v="0"/>
    <n v="180.18"/>
    <s v="No"/>
    <n v="239.35"/>
    <n v="59.17"/>
    <n v="0.24721119699185296"/>
    <s v="Jan-2025"/>
    <s v="Q1-2025"/>
  </r>
  <r>
    <s v="TXN-104335"/>
    <x v="66"/>
    <x v="0"/>
    <s v="N-006"/>
    <x v="2"/>
    <s v="Laptop Stand"/>
    <s v="Non-Member"/>
    <n v="10"/>
    <n v="153.52000000000001"/>
    <n v="6.5000000000000002E-2"/>
    <n v="102.17"/>
    <s v="No"/>
    <n v="1435.41"/>
    <n v="413.71"/>
    <n v="0.28821730376686799"/>
    <s v="Oct-2024"/>
    <s v="Q4-2024"/>
  </r>
  <r>
    <s v="TXN-104336"/>
    <x v="103"/>
    <x v="3"/>
    <s v="W-014"/>
    <x v="1"/>
    <s v="Winter Jacket"/>
    <s v="Member"/>
    <n v="2"/>
    <n v="38.74"/>
    <n v="7.3999999999999996E-2"/>
    <n v="17.96"/>
    <s v="No"/>
    <n v="71.75"/>
    <n v="35.83"/>
    <n v="0.49937282229965152"/>
    <s v="Sep-2025"/>
    <s v="Q3-2025"/>
  </r>
  <r>
    <s v="TXN-104337"/>
    <x v="195"/>
    <x v="2"/>
    <s v="E-012"/>
    <x v="1"/>
    <s v="Running Shoes"/>
    <s v="Non-Member"/>
    <n v="4"/>
    <n v="62.57"/>
    <n v="0.153"/>
    <n v="26.45"/>
    <s v="No"/>
    <n v="211.99"/>
    <n v="106.19"/>
    <n v="0.50091985471012779"/>
    <s v="Jun-2025"/>
    <s v="Q2-2025"/>
  </r>
  <r>
    <s v="TXN-104338"/>
    <x v="403"/>
    <x v="3"/>
    <s v="W-002"/>
    <x v="0"/>
    <s v="Olive Oil 500ml"/>
    <s v="Non-Member"/>
    <n v="4"/>
    <n v="24.44"/>
    <n v="5.0999999999999997E-2"/>
    <n v="13.78"/>
    <s v="No"/>
    <n v="92.77"/>
    <n v="37.65"/>
    <n v="0.40584240595019944"/>
    <s v="Jan-2025"/>
    <s v="Q1-2025"/>
  </r>
  <r>
    <s v="TXN-104339"/>
    <x v="224"/>
    <x v="0"/>
    <s v="N-001"/>
    <x v="0"/>
    <s v="Organic Coffee 12oz"/>
    <s v="Non-Member"/>
    <n v="3"/>
    <n v="20.94"/>
    <n v="2.5999999999999999E-2"/>
    <n v="13.08"/>
    <s v="No"/>
    <n v="61.19"/>
    <n v="21.95"/>
    <n v="0.35871874489295635"/>
    <s v="Jan-2025"/>
    <s v="Q1-2025"/>
  </r>
  <r>
    <s v="TXN-104340"/>
    <x v="167"/>
    <x v="0"/>
    <s v="N-012"/>
    <x v="2"/>
    <s v="Smart Watch"/>
    <s v="Member"/>
    <n v="5"/>
    <n v="38.22"/>
    <n v="4.2000000000000003E-2"/>
    <n v="26.84"/>
    <s v="No"/>
    <n v="183.07"/>
    <n v="48.87"/>
    <n v="0.26694706942699514"/>
    <s v="Jul-2025"/>
    <s v="Q3-2025"/>
  </r>
  <r>
    <s v="TXN-104341"/>
    <x v="113"/>
    <x v="3"/>
    <s v="W-003"/>
    <x v="0"/>
    <s v="Snack Box"/>
    <s v="Member"/>
    <n v="3"/>
    <n v="18.47"/>
    <n v="1.7999999999999999E-2"/>
    <n v="11.87"/>
    <s v="No"/>
    <n v="54.41"/>
    <n v="18.8"/>
    <n v="0.34552471972063964"/>
    <s v="May-2025"/>
    <s v="Q2-2025"/>
  </r>
  <r>
    <s v="TXN-104342"/>
    <x v="98"/>
    <x v="0"/>
    <s v="N-011"/>
    <x v="2"/>
    <s v="Laptop Stand"/>
    <s v="Non-Member"/>
    <n v="5"/>
    <n v="125.23"/>
    <n v="2.5000000000000001E-2"/>
    <n v="93.13"/>
    <s v="No"/>
    <n v="610.5"/>
    <n v="144.85"/>
    <n v="0.23726453726453725"/>
    <s v="Feb-2025"/>
    <s v="Q1-2025"/>
  </r>
  <r>
    <s v="TXN-104343"/>
    <x v="366"/>
    <x v="2"/>
    <s v="E-011"/>
    <x v="3"/>
    <s v="LED Desk Lamp"/>
    <s v="Member"/>
    <n v="6"/>
    <n v="61.2"/>
    <n v="7.3999999999999996E-2"/>
    <n v="29.39"/>
    <s v="No"/>
    <n v="340.03"/>
    <n v="163.69"/>
    <n v="0.48139870011469582"/>
    <s v="Sep-2024"/>
    <s v="Q3-2024"/>
  </r>
  <r>
    <s v="TXN-104344"/>
    <x v="367"/>
    <x v="3"/>
    <s v="W-012"/>
    <x v="1"/>
    <s v="Women's Jeans"/>
    <s v="Non-Member"/>
    <n v="3"/>
    <n v="51.39"/>
    <n v="3.4000000000000002E-2"/>
    <n v="23.51"/>
    <s v="No"/>
    <n v="148.93"/>
    <n v="78.400000000000006"/>
    <n v="0.52642180890351176"/>
    <s v="Jun-2024"/>
    <s v="Q2-2024"/>
  </r>
  <r>
    <s v="TXN-104345"/>
    <x v="176"/>
    <x v="2"/>
    <s v="E-011"/>
    <x v="0"/>
    <s v="Organic Coffee 12oz"/>
    <s v="Member"/>
    <n v="5"/>
    <n v="9.19"/>
    <n v="0"/>
    <n v="5.61"/>
    <s v="No"/>
    <n v="45.95"/>
    <n v="17.899999999999999"/>
    <n v="0.38955386289445043"/>
    <s v="Oct-2025"/>
    <s v="Q4-2025"/>
  </r>
  <r>
    <s v="TXN-104346"/>
    <x v="96"/>
    <x v="1"/>
    <s v="S-008"/>
    <x v="1"/>
    <s v="Winter Jacket"/>
    <s v="Member"/>
    <n v="1"/>
    <n v="24.76"/>
    <n v="0.19400000000000001"/>
    <n v="13.24"/>
    <s v="No"/>
    <n v="19.96"/>
    <n v="6.72"/>
    <n v="0.33667334669338672"/>
    <s v="Jun-2025"/>
    <s v="Q2-2025"/>
  </r>
  <r>
    <s v="TXN-104347"/>
    <x v="539"/>
    <x v="3"/>
    <s v="W-015"/>
    <x v="0"/>
    <s v="Sparkling Water 12pk"/>
    <s v="Non-Member"/>
    <n v="3"/>
    <n v="19.88"/>
    <n v="0.154"/>
    <n v="13.52"/>
    <s v="No"/>
    <n v="50.46"/>
    <n v="9.9"/>
    <n v="0.1961950059453032"/>
    <s v="Jul-2025"/>
    <s v="Q3-2025"/>
  </r>
  <r>
    <s v="TXN-104348"/>
    <x v="261"/>
    <x v="3"/>
    <s v="W-012"/>
    <x v="3"/>
    <s v="Storage Bin"/>
    <s v="Non-Member"/>
    <n v="3"/>
    <n v="52.69"/>
    <n v="8.5999999999999993E-2"/>
    <n v="24.32"/>
    <s v="No"/>
    <n v="144.47999999999999"/>
    <n v="71.52"/>
    <n v="0.49501661129568109"/>
    <s v="Nov-2024"/>
    <s v="Q4-2024"/>
  </r>
  <r>
    <s v="TXN-104349"/>
    <x v="677"/>
    <x v="0"/>
    <s v="N-014"/>
    <x v="3"/>
    <s v="LED Desk Lamp"/>
    <s v="Non-Member"/>
    <n v="13"/>
    <n v="49.71"/>
    <n v="7.8E-2"/>
    <n v="18.059999999999999"/>
    <s v="No"/>
    <n v="595.82000000000005"/>
    <n v="361.04"/>
    <n v="0.60595481856936662"/>
    <s v="Feb-2024"/>
    <s v="Q1-2024"/>
  </r>
  <r>
    <s v="TXN-104350"/>
    <x v="551"/>
    <x v="2"/>
    <s v="E-010"/>
    <x v="0"/>
    <s v="Olive Oil 500ml"/>
    <s v="Member"/>
    <n v="1"/>
    <n v="14.46"/>
    <n v="7.3999999999999996E-2"/>
    <n v="9.2899999999999991"/>
    <s v="Yes"/>
    <n v="13.39"/>
    <n v="4.0999999999999996"/>
    <n v="0.3061986557132188"/>
    <s v="Apr-2025"/>
    <s v="Q2-2025"/>
  </r>
  <r>
    <s v="TXN-104351"/>
    <x v="633"/>
    <x v="0"/>
    <s v="N-005"/>
    <x v="1"/>
    <s v="Casual Dress"/>
    <s v="Non-Member"/>
    <n v="3"/>
    <n v="18.66"/>
    <n v="8.4000000000000005E-2"/>
    <n v="7.63"/>
    <s v="No"/>
    <n v="51.28"/>
    <n v="28.39"/>
    <n v="0.55362714508580346"/>
    <s v="Jan-2025"/>
    <s v="Q1-2025"/>
  </r>
  <r>
    <s v="TXN-104352"/>
    <x v="199"/>
    <x v="2"/>
    <s v="E-009"/>
    <x v="1"/>
    <s v="Winter Jacket"/>
    <s v="Member"/>
    <n v="2"/>
    <n v="85.75"/>
    <n v="0.13100000000000001"/>
    <n v="40.01"/>
    <s v="No"/>
    <n v="149.03"/>
    <n v="69.010000000000005"/>
    <n v="0.46306112863181914"/>
    <s v="Nov-2024"/>
    <s v="Q4-2024"/>
  </r>
  <r>
    <s v="TXN-104353"/>
    <x v="205"/>
    <x v="0"/>
    <s v="N-010"/>
    <x v="3"/>
    <s v="Storage Bin"/>
    <s v="Member"/>
    <n v="6"/>
    <n v="44.94"/>
    <n v="0"/>
    <n v="16.96"/>
    <s v="No"/>
    <n v="269.64"/>
    <n v="167.88"/>
    <n v="0.62260792167334222"/>
    <s v="Feb-2025"/>
    <s v="Q1-2025"/>
  </r>
  <r>
    <s v="TXN-104354"/>
    <x v="433"/>
    <x v="1"/>
    <s v="S-006"/>
    <x v="2"/>
    <s v="Laptop Stand"/>
    <s v="Non-Member"/>
    <n v="8"/>
    <n v="227.58"/>
    <n v="0.26400000000000001"/>
    <n v="151.66"/>
    <s v="No"/>
    <n v="1339.99"/>
    <n v="126.71"/>
    <n v="9.4560407167217655E-2"/>
    <s v="Oct-2025"/>
    <s v="Q4-2025"/>
  </r>
  <r>
    <s v="TXN-104355"/>
    <x v="366"/>
    <x v="0"/>
    <s v="N-012"/>
    <x v="4"/>
    <s v="Perfume 50ml"/>
    <s v="Member"/>
    <n v="1"/>
    <n v="27.34"/>
    <n v="5.5E-2"/>
    <n v="11.04"/>
    <s v="No"/>
    <n v="25.84"/>
    <n v="14.8"/>
    <n v="0.57275541795665641"/>
    <s v="Sep-2024"/>
    <s v="Q3-2024"/>
  </r>
  <r>
    <s v="TXN-104356"/>
    <x v="228"/>
    <x v="2"/>
    <s v="E-007"/>
    <x v="0"/>
    <s v="Sparkling Water 12pk"/>
    <s v="Non-Member"/>
    <n v="2"/>
    <n v="16.41"/>
    <n v="0.126"/>
    <n v="10.67"/>
    <s v="Yes"/>
    <n v="28.68"/>
    <n v="7.34"/>
    <n v="0.25592747559274753"/>
    <s v="Aug-2025"/>
    <s v="Q3-2025"/>
  </r>
  <r>
    <s v="TXN-104357"/>
    <x v="455"/>
    <x v="1"/>
    <s v="S-014"/>
    <x v="2"/>
    <s v="Wireless Earbuds"/>
    <s v="Member"/>
    <n v="1"/>
    <n v="123.17"/>
    <n v="0.27"/>
    <n v="90.72"/>
    <s v="No"/>
    <n v="89.91"/>
    <n v="-0.81"/>
    <n v="-9.0090090090090107E-3"/>
    <s v="Aug-2025"/>
    <s v="Q3-2025"/>
  </r>
  <r>
    <s v="TXN-104358"/>
    <x v="71"/>
    <x v="1"/>
    <s v="S-001"/>
    <x v="4"/>
    <s v="Sunscreen SPF50"/>
    <s v="Member"/>
    <n v="12"/>
    <n v="45.61"/>
    <n v="0.193"/>
    <n v="15.04"/>
    <s v="Yes"/>
    <n v="441.69"/>
    <n v="261.20999999999998"/>
    <n v="0.59138762480472729"/>
    <m/>
    <m/>
  </r>
  <r>
    <s v="TXN-104359"/>
    <x v="174"/>
    <x v="0"/>
    <s v="N-015"/>
    <x v="0"/>
    <s v="Snack Box"/>
    <s v="Member"/>
    <n v="5"/>
    <n v="6.25"/>
    <n v="2.5999999999999999E-2"/>
    <n v="4.24"/>
    <s v="No"/>
    <n v="30.44"/>
    <n v="9.24"/>
    <n v="0.3035479632063075"/>
    <s v="Oct-2025"/>
    <s v="Q4-2025"/>
  </r>
  <r>
    <s v="TXN-104360"/>
    <x v="413"/>
    <x v="2"/>
    <s v="E-010"/>
    <x v="4"/>
    <s v="Sunscreen SPF50"/>
    <s v="Member"/>
    <n v="4"/>
    <n v="42.46"/>
    <n v="8.7999999999999995E-2"/>
    <n v="13.59"/>
    <s v="No"/>
    <n v="154.88999999999999"/>
    <n v="100.53"/>
    <n v="0.64904125508425337"/>
    <s v="Jul-2025"/>
    <s v="Q3-2025"/>
  </r>
  <r>
    <s v="TXN-104361"/>
    <x v="523"/>
    <x v="2"/>
    <s v="Unknown"/>
    <x v="3"/>
    <s v="Ceramic Mug Set"/>
    <s v="Member"/>
    <n v="3"/>
    <n v="51.36"/>
    <n v="0.129"/>
    <n v="24.79"/>
    <s v="Yes"/>
    <n v="134.19999999999999"/>
    <n v="59.83"/>
    <n v="0.44582712369597616"/>
    <s v="Dec-2025"/>
    <s v="Q4-2025"/>
  </r>
  <r>
    <s v="TXN-104362"/>
    <x v="195"/>
    <x v="0"/>
    <s v="N-012"/>
    <x v="3"/>
    <s v="Throw Pillow"/>
    <s v="Member"/>
    <n v="6"/>
    <n v="78.31"/>
    <n v="0"/>
    <n v="36.86"/>
    <s v="No"/>
    <n v="469.86"/>
    <n v="248.7"/>
    <n v="0.52930660196654322"/>
    <s v="Jun-2025"/>
    <s v="Q2-2025"/>
  </r>
  <r>
    <s v="TXN-104363"/>
    <x v="474"/>
    <x v="2"/>
    <s v="Unknown"/>
    <x v="0"/>
    <s v="Olive Oil 500ml"/>
    <s v="Member"/>
    <n v="5"/>
    <n v="12.83"/>
    <n v="7.2999999999999995E-2"/>
    <n v="7.8"/>
    <s v="No"/>
    <n v="59.47"/>
    <n v="20.47"/>
    <n v="0.34420716327560114"/>
    <s v="Jan-2025"/>
    <s v="Q1-2025"/>
  </r>
  <r>
    <s v="TXN-104364"/>
    <x v="360"/>
    <x v="1"/>
    <s v="S-015"/>
    <x v="3"/>
    <s v="Throw Pillow"/>
    <s v="Member"/>
    <n v="1"/>
    <n v="48.54"/>
    <n v="0"/>
    <n v="20.98"/>
    <s v="No"/>
    <n v="48.54"/>
    <n v="27.56"/>
    <n v="0.56777915121549238"/>
    <s v="Aug-2024"/>
    <s v="Q3-2024"/>
  </r>
  <r>
    <s v="TXN-104365"/>
    <x v="56"/>
    <x v="3"/>
    <s v="W-013"/>
    <x v="4"/>
    <s v="Face Moisturizer"/>
    <s v="Member"/>
    <n v="2"/>
    <n v="21.64"/>
    <n v="3.4000000000000002E-2"/>
    <n v="6.75"/>
    <s v="No"/>
    <n v="41.81"/>
    <n v="28.31"/>
    <n v="0.67711073905764163"/>
    <s v="Jun-2025"/>
    <s v="Q2-2025"/>
  </r>
  <r>
    <s v="TXN-104366"/>
    <x v="495"/>
    <x v="2"/>
    <s v="E-009"/>
    <x v="2"/>
    <s v="Smart Watch"/>
    <s v="Non-Member"/>
    <n v="3"/>
    <n v="119.64"/>
    <n v="7.1999999999999995E-2"/>
    <n v="80.349999999999994"/>
    <s v="No"/>
    <n v="333.08"/>
    <n v="92.03"/>
    <n v="0.27629998799087307"/>
    <s v="Sep-2024"/>
    <s v="Q3-2024"/>
  </r>
  <r>
    <s v="TXN-104367"/>
    <x v="133"/>
    <x v="1"/>
    <s v="S-007"/>
    <x v="3"/>
    <s v="Bath Towel Set"/>
    <s v="Non-Member"/>
    <n v="2"/>
    <n v="59.57"/>
    <n v="0.35199999999999998"/>
    <n v="25.35"/>
    <s v="No"/>
    <n v="77.2"/>
    <n v="26.5"/>
    <n v="0.34326424870466321"/>
    <s v="Jun-2025"/>
    <s v="Q2-2025"/>
  </r>
  <r>
    <s v="TXN-104368"/>
    <x v="49"/>
    <x v="3"/>
    <s v="W-010"/>
    <x v="4"/>
    <s v="Perfume 50ml"/>
    <s v="Member"/>
    <n v="7"/>
    <n v="31.97"/>
    <n v="4.2999999999999997E-2"/>
    <n v="12.82"/>
    <s v="No"/>
    <n v="214.17"/>
    <n v="124.43"/>
    <n v="0.58098706634916197"/>
    <s v="Apr-2025"/>
    <s v="Q2-2025"/>
  </r>
  <r>
    <s v="TXN-104369"/>
    <x v="194"/>
    <x v="2"/>
    <s v="E-009"/>
    <x v="1"/>
    <s v="Running Shoes"/>
    <s v="Member"/>
    <n v="4"/>
    <n v="94.64"/>
    <n v="2.1000000000000001E-2"/>
    <n v="51.58"/>
    <s v="No"/>
    <n v="370.61"/>
    <n v="164.29"/>
    <n v="0.44329618736677368"/>
    <s v="Oct-2024"/>
    <s v="Q4-2024"/>
  </r>
  <r>
    <s v="TXN-104370"/>
    <x v="267"/>
    <x v="0"/>
    <s v="N-002"/>
    <x v="4"/>
    <s v="Shampoo 300ml"/>
    <s v="Non-Member"/>
    <n v="5"/>
    <n v="45.55"/>
    <n v="0.14000000000000001"/>
    <n v="17.64"/>
    <s v="No"/>
    <n v="195.87"/>
    <n v="107.67"/>
    <n v="0.54970133251646502"/>
    <s v="Apr-2025"/>
    <s v="Q2-2025"/>
  </r>
  <r>
    <s v="TXN-104371"/>
    <x v="637"/>
    <x v="1"/>
    <s v="S-007"/>
    <x v="4"/>
    <s v="Face Moisturizer"/>
    <s v="Non-Member"/>
    <n v="5"/>
    <n v="58.05"/>
    <n v="9.9000000000000005E-2"/>
    <n v="21.2"/>
    <s v="Unknown"/>
    <n v="261.52"/>
    <n v="155.52000000000001"/>
    <n v="0.59467727133680037"/>
    <s v="Dec-2024"/>
    <s v="Q4-2024"/>
  </r>
  <r>
    <s v="TXN-104372"/>
    <x v="482"/>
    <x v="2"/>
    <s v="E-011"/>
    <x v="4"/>
    <s v="Perfume 50ml"/>
    <s v="Non-Member"/>
    <n v="3"/>
    <n v="27.6"/>
    <n v="5.5E-2"/>
    <n v="9.31"/>
    <s v="No"/>
    <n v="78.25"/>
    <n v="50.32"/>
    <n v="0.64306709265175721"/>
    <s v="Nov-2025"/>
    <s v="Q4-2025"/>
  </r>
  <r>
    <s v="TXN-104373"/>
    <x v="633"/>
    <x v="0"/>
    <s v="N-003"/>
    <x v="4"/>
    <s v="Perfume 50ml"/>
    <s v="Non-Member"/>
    <n v="2"/>
    <n v="22.89"/>
    <n v="0.16600000000000001"/>
    <n v="7.88"/>
    <s v="No"/>
    <n v="38.18"/>
    <n v="22.42"/>
    <n v="0.58721843897328452"/>
    <s v="Jan-2025"/>
    <s v="Q1-2025"/>
  </r>
  <r>
    <s v="TXN-104374"/>
    <x v="259"/>
    <x v="3"/>
    <s v="W-012"/>
    <x v="0"/>
    <s v="Olive Oil 500ml"/>
    <s v="Member"/>
    <n v="1"/>
    <n v="11.96"/>
    <n v="8.3000000000000004E-2"/>
    <n v="8.23"/>
    <s v="No"/>
    <n v="10.97"/>
    <n v="2.74"/>
    <n v="0.24977210574293529"/>
    <s v="Sep-2024"/>
    <s v="Q3-2024"/>
  </r>
  <r>
    <s v="TXN-104375"/>
    <x v="319"/>
    <x v="2"/>
    <s v="E-007"/>
    <x v="3"/>
    <s v="Bath Towel Set"/>
    <s v="Non-Member"/>
    <n v="1"/>
    <n v="20.89"/>
    <n v="6.8000000000000005E-2"/>
    <n v="7.73"/>
    <s v="No"/>
    <n v="19.47"/>
    <n v="11.74"/>
    <n v="0.60297894196199286"/>
    <s v="Apr-2025"/>
    <s v="Q2-2025"/>
  </r>
  <r>
    <s v="TXN-104376"/>
    <x v="630"/>
    <x v="0"/>
    <s v="N-013"/>
    <x v="3"/>
    <s v="Bath Towel Set"/>
    <s v="Member"/>
    <n v="9"/>
    <n v="36.82"/>
    <n v="0.10199999999999999"/>
    <n v="14.28"/>
    <s v="No"/>
    <n v="297.58"/>
    <n v="169.06"/>
    <n v="0.56811613683715312"/>
    <s v="Oct-2024"/>
    <s v="Q4-2024"/>
  </r>
  <r>
    <s v="TXN-104377"/>
    <x v="158"/>
    <x v="2"/>
    <s v="E-004"/>
    <x v="2"/>
    <s v="Bluetooth Speaker"/>
    <s v="Member"/>
    <n v="5"/>
    <n v="60.9"/>
    <n v="3.3000000000000002E-2"/>
    <n v="45.39"/>
    <s v="No"/>
    <n v="294.45"/>
    <n v="67.5"/>
    <n v="0.22924095771777891"/>
    <s v="Dec-2024"/>
    <s v="Q4-2024"/>
  </r>
  <r>
    <s v="TXN-104378"/>
    <x v="336"/>
    <x v="1"/>
    <s v="S-001"/>
    <x v="2"/>
    <s v="Laptop Stand"/>
    <s v="Non-Member"/>
    <n v="4"/>
    <n v="164.57"/>
    <n v="0.17199999999999999"/>
    <n v="57.51"/>
    <s v="No"/>
    <n v="545.05999999999995"/>
    <n v="315.02"/>
    <n v="0.57795472058122044"/>
    <s v="Nov-2025"/>
    <s v="Q4-2025"/>
  </r>
  <r>
    <s v="TXN-104379"/>
    <x v="466"/>
    <x v="3"/>
    <s v="W-002"/>
    <x v="3"/>
    <s v="Ceramic Mug Set"/>
    <s v="Non-Member"/>
    <n v="8"/>
    <n v="32.74"/>
    <n v="6.9000000000000006E-2"/>
    <n v="13.7"/>
    <s v="No"/>
    <n v="243.85"/>
    <n v="134.25"/>
    <n v="0.55054336682386718"/>
    <s v="Jun-2025"/>
    <s v="Q2-2025"/>
  </r>
  <r>
    <s v="TXN-104380"/>
    <x v="216"/>
    <x v="3"/>
    <s v="W-004"/>
    <x v="4"/>
    <s v="Face Moisturizer"/>
    <s v="Member"/>
    <n v="1"/>
    <n v="14.76"/>
    <n v="0.04"/>
    <n v="4.5999999999999996"/>
    <s v="No"/>
    <n v="14.17"/>
    <n v="9.57"/>
    <n v="0.67537050105857444"/>
    <s v="Jul-2025"/>
    <s v="Q3-2025"/>
  </r>
  <r>
    <s v="TXN-104381"/>
    <x v="488"/>
    <x v="0"/>
    <s v="N-008"/>
    <x v="3"/>
    <s v="Ceramic Mug Set"/>
    <s v="Non-Member"/>
    <n v="1"/>
    <n v="54.61"/>
    <n v="0.14000000000000001"/>
    <n v="23.11"/>
    <s v="No"/>
    <n v="46.96"/>
    <n v="23.85"/>
    <n v="0.50787904599659284"/>
    <s v="Apr-2025"/>
    <s v="Q2-2025"/>
  </r>
  <r>
    <s v="TXN-104382"/>
    <x v="62"/>
    <x v="0"/>
    <s v="N-015"/>
    <x v="1"/>
    <s v="Men's T-Shirt"/>
    <s v="Member"/>
    <n v="1"/>
    <n v="48.49"/>
    <n v="0.04"/>
    <n v="25.81"/>
    <s v="No"/>
    <n v="46.55"/>
    <n v="20.74"/>
    <n v="0.44554242749731471"/>
    <s v="May-2025"/>
    <s v="Q2-2025"/>
  </r>
  <r>
    <s v="TXN-104383"/>
    <x v="363"/>
    <x v="2"/>
    <s v="E-009"/>
    <x v="1"/>
    <s v="Women's Jeans"/>
    <s v="Non-Member"/>
    <n v="3"/>
    <n v="52.13"/>
    <n v="1.2E-2"/>
    <n v="33.56"/>
    <s v="No"/>
    <n v="154.51"/>
    <n v="53.83"/>
    <n v="0.34839168985826163"/>
    <s v="Apr-2025"/>
    <s v="Q2-2025"/>
  </r>
  <r>
    <s v="TXN-104384"/>
    <x v="366"/>
    <x v="0"/>
    <s v="N-009"/>
    <x v="4"/>
    <s v="Shampoo 300ml"/>
    <s v="Member"/>
    <n v="1"/>
    <n v="40.68"/>
    <n v="5.3999999999999999E-2"/>
    <n v="15.57"/>
    <s v="No"/>
    <n v="38.479999999999997"/>
    <n v="22.91"/>
    <n v="0.59537422037422039"/>
    <s v="Sep-2024"/>
    <s v="Q3-2024"/>
  </r>
  <r>
    <s v="TXN-104385"/>
    <x v="490"/>
    <x v="2"/>
    <s v="E-003"/>
    <x v="2"/>
    <s v="Wireless Earbuds"/>
    <s v="Member"/>
    <n v="7"/>
    <n v="168.91"/>
    <n v="8.5999999999999993E-2"/>
    <n v="123.48"/>
    <s v="No"/>
    <n v="1080.69"/>
    <n v="216.33"/>
    <n v="0.20017766427004968"/>
    <s v="Dec-2025"/>
    <s v="Q4-2025"/>
  </r>
  <r>
    <s v="TXN-104386"/>
    <x v="371"/>
    <x v="0"/>
    <s v="N-015"/>
    <x v="4"/>
    <s v="Perfume 50ml"/>
    <s v="Non-Member"/>
    <n v="1"/>
    <n v="22.17"/>
    <n v="0.184"/>
    <n v="8.61"/>
    <s v="No"/>
    <n v="18.09"/>
    <n v="9.48"/>
    <n v="0.52404643449419575"/>
    <s v="Sep-2024"/>
    <s v="Q3-2024"/>
  </r>
  <r>
    <s v="TXN-104387"/>
    <x v="48"/>
    <x v="2"/>
    <s v="E-003"/>
    <x v="3"/>
    <s v="Ceramic Mug Set"/>
    <s v="Member"/>
    <n v="7"/>
    <n v="77.260000000000005"/>
    <n v="4.7E-2"/>
    <n v="38.520000000000003"/>
    <s v="No"/>
    <n v="515.4"/>
    <n v="245.76"/>
    <n v="0.47683352735739232"/>
    <s v="Dec-2024"/>
    <s v="Q4-2024"/>
  </r>
  <r>
    <s v="TXN-104388"/>
    <x v="598"/>
    <x v="0"/>
    <s v="N-006"/>
    <x v="2"/>
    <s v="Wireless Earbuds"/>
    <s v="Non-Member"/>
    <n v="1"/>
    <n v="85.56"/>
    <n v="6.5000000000000002E-2"/>
    <n v="64.27"/>
    <s v="No"/>
    <n v="80"/>
    <n v="15.73"/>
    <n v="0.19662499999999999"/>
    <s v="Dec-2025"/>
    <s v="Q4-2025"/>
  </r>
  <r>
    <s v="TXN-104389"/>
    <x v="415"/>
    <x v="3"/>
    <s v="W-002"/>
    <x v="0"/>
    <s v="Snack Box"/>
    <s v="Member"/>
    <n v="1"/>
    <n v="7.61"/>
    <n v="3.4000000000000002E-2"/>
    <n v="4.37"/>
    <s v="No"/>
    <n v="7.35"/>
    <n v="2.98"/>
    <n v="0.40544217687074829"/>
    <s v="Aug-2025"/>
    <s v="Q3-2025"/>
  </r>
  <r>
    <s v="TXN-104390"/>
    <x v="10"/>
    <x v="3"/>
    <s v="W-007"/>
    <x v="3"/>
    <s v="LED Desk Lamp"/>
    <s v="Member"/>
    <n v="3"/>
    <n v="45.4"/>
    <n v="0"/>
    <n v="21.83"/>
    <s v="No"/>
    <n v="136.19999999999999"/>
    <n v="70.709999999999994"/>
    <n v="0.51916299559471368"/>
    <s v="Dec-2024"/>
    <s v="Q4-2024"/>
  </r>
  <r>
    <s v="TXN-104391"/>
    <x v="160"/>
    <x v="3"/>
    <s v="W-003"/>
    <x v="1"/>
    <s v="Casual Dress"/>
    <s v="Member"/>
    <n v="4"/>
    <n v="96.67"/>
    <n v="5.1999999999999998E-2"/>
    <n v="41.37"/>
    <s v="No"/>
    <n v="366.57"/>
    <n v="201.09"/>
    <n v="0.54857189622718716"/>
    <s v="Dec-2025"/>
    <s v="Q4-2025"/>
  </r>
  <r>
    <s v="TXN-104392"/>
    <x v="623"/>
    <x v="3"/>
    <s v="W-012"/>
    <x v="1"/>
    <s v="Men's T-Shirt"/>
    <s v="Unknown"/>
    <n v="2"/>
    <n v="30.7"/>
    <n v="0.01"/>
    <n v="14.61"/>
    <s v="No"/>
    <n v="60.79"/>
    <n v="31.57"/>
    <n v="0.5193288369797664"/>
    <s v="Dec-2025"/>
    <s v="Q4-2025"/>
  </r>
  <r>
    <s v="TXN-104393"/>
    <x v="427"/>
    <x v="3"/>
    <s v="W-009"/>
    <x v="2"/>
    <s v="Smart Watch"/>
    <s v="Non-Member"/>
    <n v="6"/>
    <n v="145.35"/>
    <n v="5.5E-2"/>
    <n v="96.22"/>
    <s v="No"/>
    <n v="824.13"/>
    <n v="246.81"/>
    <n v="0.29947945105747881"/>
    <s v="Apr-2025"/>
    <s v="Q2-2025"/>
  </r>
  <r>
    <s v="TXN-104394"/>
    <x v="204"/>
    <x v="3"/>
    <s v="W-003"/>
    <x v="0"/>
    <s v="Snack Box"/>
    <s v="Non-Member"/>
    <n v="4"/>
    <n v="8.85"/>
    <n v="0.14000000000000001"/>
    <n v="5.71"/>
    <s v="No"/>
    <n v="30.44"/>
    <n v="7.6"/>
    <n v="0.24967148488830485"/>
    <s v="Nov-2024"/>
    <s v="Q4-2024"/>
  </r>
  <r>
    <s v="TXN-104395"/>
    <x v="144"/>
    <x v="2"/>
    <s v="E-008"/>
    <x v="1"/>
    <s v="Running Shoes"/>
    <s v="Non-Member"/>
    <n v="17"/>
    <n v="115.17"/>
    <n v="0.22600000000000001"/>
    <n v="48.3"/>
    <s v="No"/>
    <n v="1515.41"/>
    <n v="694.31"/>
    <n v="0.45816643680588087"/>
    <s v="Dec-2024"/>
    <s v="Q4-2024"/>
  </r>
  <r>
    <s v="TXN-104396"/>
    <x v="440"/>
    <x v="3"/>
    <s v="W-008"/>
    <x v="0"/>
    <s v="Organic Coffee 12oz"/>
    <s v="Member"/>
    <n v="2"/>
    <n v="4.2300000000000004"/>
    <n v="5.5E-2"/>
    <n v="2.54"/>
    <s v="No"/>
    <n v="7.99"/>
    <n v="2.91"/>
    <n v="0.3642052565707134"/>
    <s v="Jan-2025"/>
    <s v="Q1-2025"/>
  </r>
  <r>
    <s v="TXN-104397"/>
    <x v="542"/>
    <x v="2"/>
    <s v="E-012"/>
    <x v="3"/>
    <s v="Ceramic Mug Set"/>
    <s v="Non-Member"/>
    <n v="4"/>
    <n v="20.07"/>
    <n v="0.16200000000000001"/>
    <n v="8.42"/>
    <s v="No"/>
    <n v="67.27"/>
    <n v="33.590000000000003"/>
    <n v="0.49933105396164718"/>
    <s v="Nov-2024"/>
    <s v="Q4-2024"/>
  </r>
  <r>
    <s v="TXN-104398"/>
    <x v="278"/>
    <x v="1"/>
    <s v="S-003"/>
    <x v="3"/>
    <s v="Bath Towel Set"/>
    <s v="Non-Member"/>
    <n v="2"/>
    <n v="83.82"/>
    <n v="0.316"/>
    <n v="29.62"/>
    <s v="No"/>
    <n v="114.67"/>
    <n v="55.43"/>
    <n v="0.48338711083980118"/>
    <s v="Jan-2025"/>
    <s v="Q1-2025"/>
  </r>
  <r>
    <s v="TXN-104399"/>
    <x v="522"/>
    <x v="2"/>
    <s v="E-001"/>
    <x v="0"/>
    <s v="Snack Box"/>
    <s v="Non-Member"/>
    <n v="5"/>
    <n v="10.28"/>
    <n v="1E-3"/>
    <n v="6.17"/>
    <s v="No"/>
    <n v="51.35"/>
    <n v="20.5"/>
    <n v="0.39922103213242455"/>
    <s v="Jun-2025"/>
    <s v="Q2-2025"/>
  </r>
  <r>
    <s v="TXN-104400"/>
    <x v="214"/>
    <x v="1"/>
    <s v="S-010"/>
    <x v="0"/>
    <s v="Granola Pack"/>
    <s v="Member"/>
    <n v="2"/>
    <n v="9.4499999999999993"/>
    <n v="0.23300000000000001"/>
    <n v="5.34"/>
    <s v="No"/>
    <n v="14.5"/>
    <n v="3.82"/>
    <n v="0.26344827586206898"/>
    <s v="Dec-2024"/>
    <s v="Q4-2024"/>
  </r>
  <r>
    <s v="TXN-104401"/>
    <x v="422"/>
    <x v="0"/>
    <s v="N-006"/>
    <x v="0"/>
    <s v="Granola Pack"/>
    <s v="Non-Member"/>
    <n v="7"/>
    <n v="22.01"/>
    <n v="8.4000000000000005E-2"/>
    <n v="13.43"/>
    <s v="No"/>
    <n v="141.13"/>
    <n v="47.12"/>
    <n v="0.33387656770353574"/>
    <s v="Dec-2024"/>
    <s v="Q4-2024"/>
  </r>
  <r>
    <s v="TXN-104402"/>
    <x v="143"/>
    <x v="1"/>
    <s v="S-009"/>
    <x v="1"/>
    <s v="Winter Jacket"/>
    <s v="Non-Member"/>
    <n v="6"/>
    <n v="54.91"/>
    <n v="9.5000000000000001E-2"/>
    <n v="22.05"/>
    <s v="No"/>
    <n v="298.16000000000003"/>
    <n v="165.86"/>
    <n v="0.55627850818352564"/>
    <s v="Sep-2025"/>
    <s v="Q3-2025"/>
  </r>
  <r>
    <s v="TXN-104403"/>
    <x v="291"/>
    <x v="2"/>
    <s v="E-009"/>
    <x v="0"/>
    <s v="Olive Oil 500ml"/>
    <s v="Non-Member"/>
    <n v="1"/>
    <n v="19.41"/>
    <n v="0.153"/>
    <n v="11.93"/>
    <s v="No"/>
    <n v="16.440000000000001"/>
    <n v="4.51"/>
    <n v="0.27433090024330897"/>
    <s v="May-2025"/>
    <s v="Q2-2025"/>
  </r>
  <r>
    <s v="TXN-104404"/>
    <x v="270"/>
    <x v="1"/>
    <s v="S-003"/>
    <x v="0"/>
    <s v="Sparkling Water 12pk"/>
    <s v="Member"/>
    <n v="10"/>
    <n v="24.23"/>
    <n v="0.104"/>
    <n v="13.92"/>
    <s v="No"/>
    <n v="217.1"/>
    <n v="77.900000000000006"/>
    <n v="0.35882081989866427"/>
    <s v="Dec-2024"/>
    <s v="Q4-2024"/>
  </r>
  <r>
    <s v="TXN-104405"/>
    <x v="127"/>
    <x v="2"/>
    <s v="E-006"/>
    <x v="3"/>
    <s v="Bath Towel Set"/>
    <s v="Member"/>
    <n v="1"/>
    <n v="12.32"/>
    <n v="2.5999999999999999E-2"/>
    <n v="5.53"/>
    <s v="No"/>
    <n v="12"/>
    <n v="6.47"/>
    <n v="0.53916666666666668"/>
    <s v="Jun-2024"/>
    <s v="Q2-2024"/>
  </r>
  <r>
    <s v="TXN-104406"/>
    <x v="434"/>
    <x v="1"/>
    <s v="S-004"/>
    <x v="0"/>
    <s v="Olive Oil 500ml"/>
    <s v="Non-Member"/>
    <n v="1"/>
    <n v="23.68"/>
    <n v="0.22800000000000001"/>
    <n v="15.09"/>
    <s v="No"/>
    <n v="18.28"/>
    <n v="3.19"/>
    <n v="0.17450765864332601"/>
    <s v="May-2025"/>
    <s v="Q2-2025"/>
  </r>
  <r>
    <s v="TXN-104407"/>
    <x v="150"/>
    <x v="2"/>
    <s v="E-003"/>
    <x v="1"/>
    <s v="Men's T-Shirt"/>
    <s v="Non-Member"/>
    <n v="1"/>
    <n v="66.260000000000005"/>
    <n v="0.14499999999999999"/>
    <n v="26.74"/>
    <s v="No"/>
    <n v="56.65"/>
    <n v="29.91"/>
    <n v="0.5279788172992057"/>
    <s v="Jun-2025"/>
    <s v="Q2-2025"/>
  </r>
  <r>
    <s v="TXN-104408"/>
    <x v="111"/>
    <x v="2"/>
    <s v="E-004"/>
    <x v="2"/>
    <s v="Wireless Earbuds"/>
    <s v="Non-Member"/>
    <n v="3"/>
    <n v="284.62"/>
    <n v="3.9E-2"/>
    <n v="187.02"/>
    <s v="No"/>
    <n v="820.56"/>
    <n v="259.5"/>
    <n v="0.31624744077215561"/>
    <s v="Jan-2025"/>
    <s v="Q1-2025"/>
  </r>
  <r>
    <s v="TXN-104409"/>
    <x v="102"/>
    <x v="1"/>
    <s v="S-010"/>
    <x v="3"/>
    <s v="Throw Pillow"/>
    <s v="Member"/>
    <n v="1"/>
    <n v="29.31"/>
    <n v="0.35899999999999999"/>
    <n v="14.41"/>
    <s v="No"/>
    <n v="18.79"/>
    <n v="4.38"/>
    <n v="0.23310271420968601"/>
    <s v="Mar-2025"/>
    <s v="Q1-2025"/>
  </r>
  <r>
    <s v="TXN-104410"/>
    <x v="327"/>
    <x v="3"/>
    <s v="W-003"/>
    <x v="3"/>
    <s v="Ceramic Mug Set"/>
    <s v="Member"/>
    <n v="16"/>
    <n v="38.47"/>
    <n v="0.10299999999999999"/>
    <n v="16.64"/>
    <s v="No"/>
    <n v="552.12"/>
    <n v="285.88"/>
    <n v="0.51778598855321301"/>
    <s v="Sep-2025"/>
    <s v="Q3-2025"/>
  </r>
  <r>
    <s v="TXN-104411"/>
    <x v="73"/>
    <x v="0"/>
    <s v="N-001"/>
    <x v="3"/>
    <s v="Throw Pillow"/>
    <s v="Member"/>
    <n v="4"/>
    <n v="85.73"/>
    <n v="0.157"/>
    <n v="34.71"/>
    <s v="No"/>
    <n v="289.08"/>
    <n v="150.24"/>
    <n v="0.51971772519717729"/>
    <s v="Jul-2025"/>
    <s v="Q3-2025"/>
  </r>
  <r>
    <s v="TXN-104412"/>
    <x v="405"/>
    <x v="3"/>
    <s v="W-005"/>
    <x v="4"/>
    <s v="Shampoo 300ml"/>
    <s v="Member"/>
    <n v="3"/>
    <n v="24.96"/>
    <n v="8.7999999999999995E-2"/>
    <n v="9.1999999999999993"/>
    <s v="No"/>
    <n v="68.290000000000006"/>
    <n v="40.69"/>
    <n v="0.59584126519256109"/>
    <s v="Aug-2025"/>
    <s v="Q3-2025"/>
  </r>
  <r>
    <s v="TXN-104413"/>
    <x v="209"/>
    <x v="3"/>
    <s v="W-008"/>
    <x v="2"/>
    <s v="Laptop Stand"/>
    <s v="Member"/>
    <n v="1"/>
    <n v="44.49"/>
    <n v="5.5E-2"/>
    <n v="31.05"/>
    <s v="No"/>
    <n v="42.04"/>
    <n v="10.99"/>
    <n v="0.26141769743101811"/>
    <s v="Sep-2024"/>
    <s v="Q3-2024"/>
  </r>
  <r>
    <s v="TXN-104414"/>
    <x v="428"/>
    <x v="3"/>
    <s v="W-011"/>
    <x v="0"/>
    <s v="Granola Pack"/>
    <s v="Non-Member"/>
    <n v="3"/>
    <n v="18.329999999999998"/>
    <n v="0.14699999999999999"/>
    <n v="11.68"/>
    <s v="No"/>
    <n v="46.91"/>
    <n v="11.87"/>
    <n v="0.25303773182690259"/>
    <s v="Aug-2024"/>
    <s v="Q3-2024"/>
  </r>
  <r>
    <s v="TXN-104415"/>
    <x v="149"/>
    <x v="2"/>
    <s v="E-008"/>
    <x v="1"/>
    <s v="Winter Jacket"/>
    <s v="Member"/>
    <n v="2"/>
    <n v="79.22"/>
    <n v="3.5000000000000003E-2"/>
    <n v="36.090000000000003"/>
    <s v="No"/>
    <n v="152.88999999999999"/>
    <n v="80.709999999999994"/>
    <n v="0.52789587284976125"/>
    <s v="Jun-2025"/>
    <s v="Q2-2025"/>
  </r>
  <r>
    <s v="TXN-104416"/>
    <x v="19"/>
    <x v="2"/>
    <s v="E-006"/>
    <x v="4"/>
    <s v="Shampoo 300ml"/>
    <s v="Non-Member"/>
    <n v="10"/>
    <n v="43.79"/>
    <n v="0"/>
    <n v="15.68"/>
    <s v="No"/>
    <n v="437.9"/>
    <n v="281.10000000000002"/>
    <n v="0.6419273806805208"/>
    <s v="Feb-2025"/>
    <s v="Q1-2025"/>
  </r>
  <r>
    <s v="TXN-104417"/>
    <x v="124"/>
    <x v="0"/>
    <s v="N-008"/>
    <x v="2"/>
    <s v="Power Bank"/>
    <s v="Non-Member"/>
    <n v="8"/>
    <n v="125.25"/>
    <n v="0.105"/>
    <n v="98.14"/>
    <s v="No"/>
    <n v="896.79"/>
    <n v="111.67"/>
    <n v="0.12452190590885269"/>
    <s v="Jul-2025"/>
    <s v="Q3-2025"/>
  </r>
  <r>
    <s v="TXN-104418"/>
    <x v="673"/>
    <x v="0"/>
    <s v="N-009"/>
    <x v="2"/>
    <s v="Smart Watch"/>
    <s v="Non-Member"/>
    <n v="6"/>
    <n v="214.66"/>
    <n v="0.108"/>
    <n v="143.75"/>
    <s v="No"/>
    <n v="1148.8599999999999"/>
    <n v="286.36"/>
    <n v="0.24925578399456857"/>
    <s v="Dec-2025"/>
    <s v="Q4-2025"/>
  </r>
  <r>
    <s v="TXN-104419"/>
    <x v="180"/>
    <x v="2"/>
    <s v="E-003"/>
    <x v="4"/>
    <s v="Face Moisturizer"/>
    <s v="Non-Member"/>
    <n v="3"/>
    <n v="57.01"/>
    <n v="0.115"/>
    <n v="24.75"/>
    <s v="No"/>
    <n v="151.36000000000001"/>
    <n v="77.11"/>
    <n v="0.50944767441860461"/>
    <s v="Jan-2025"/>
    <s v="Q1-2025"/>
  </r>
  <r>
    <s v="TXN-104420"/>
    <x v="539"/>
    <x v="1"/>
    <s v="S-013"/>
    <x v="0"/>
    <s v="Granola Pack"/>
    <s v="Member"/>
    <n v="1"/>
    <n v="17.3"/>
    <n v="0.19800000000000001"/>
    <n v="9.76"/>
    <s v="No"/>
    <n v="13.87"/>
    <n v="4.1100000000000003"/>
    <n v="0.29632299927901951"/>
    <s v="Jul-2025"/>
    <s v="Q3-2025"/>
  </r>
  <r>
    <s v="TXN-104421"/>
    <x v="538"/>
    <x v="1"/>
    <s v="S-002"/>
    <x v="1"/>
    <s v="Winter Jacket"/>
    <s v="Member"/>
    <n v="3"/>
    <n v="66.599999999999994"/>
    <n v="9.8000000000000004E-2"/>
    <n v="33.74"/>
    <s v="No"/>
    <n v="180.22"/>
    <n v="79"/>
    <n v="0.43835312395960491"/>
    <s v="May-2024"/>
    <s v="Q2-2024"/>
  </r>
  <r>
    <s v="TXN-104422"/>
    <x v="298"/>
    <x v="0"/>
    <s v="N-013"/>
    <x v="2"/>
    <s v="Wireless Earbuds"/>
    <s v="Member"/>
    <n v="8"/>
    <n v="131.07"/>
    <n v="1.2999999999999999E-2"/>
    <n v="97.44"/>
    <s v="No"/>
    <n v="1034.93"/>
    <n v="255.41"/>
    <n v="0.24678963794652778"/>
    <s v="Nov-2024"/>
    <s v="Q4-2024"/>
  </r>
  <r>
    <s v="TXN-104423"/>
    <x v="399"/>
    <x v="1"/>
    <s v="S-001"/>
    <x v="3"/>
    <s v="Storage Bin"/>
    <s v="Member"/>
    <n v="3"/>
    <n v="21.32"/>
    <n v="0"/>
    <n v="10.5"/>
    <s v="No"/>
    <n v="63.96"/>
    <n v="32.46"/>
    <n v="0.50750469043151969"/>
    <s v="Oct-2024"/>
    <s v="Q4-2024"/>
  </r>
  <r>
    <s v="TXN-104424"/>
    <x v="443"/>
    <x v="2"/>
    <s v="E-011"/>
    <x v="4"/>
    <s v="Shampoo 300ml"/>
    <s v="Member"/>
    <n v="1"/>
    <n v="45.62"/>
    <n v="0"/>
    <n v="14.31"/>
    <s v="No"/>
    <n v="45.62"/>
    <n v="31.31"/>
    <n v="0.68632178868917137"/>
    <s v="Jan-2025"/>
    <s v="Q1-2025"/>
  </r>
  <r>
    <s v="TXN-104425"/>
    <x v="122"/>
    <x v="2"/>
    <s v="E-015"/>
    <x v="4"/>
    <s v="Face Moisturizer"/>
    <s v="Member"/>
    <n v="4"/>
    <n v="46.31"/>
    <n v="0.19"/>
    <n v="15.09"/>
    <s v="No"/>
    <n v="150.04"/>
    <n v="89.68"/>
    <n v="0.59770727805918433"/>
    <s v="May-2025"/>
    <s v="Q2-2025"/>
  </r>
  <r>
    <s v="TXN-104426"/>
    <x v="573"/>
    <x v="3"/>
    <s v="W-004"/>
    <x v="1"/>
    <s v="Men's T-Shirt"/>
    <s v="Non-Member"/>
    <n v="1"/>
    <n v="75.47"/>
    <n v="3.7999999999999999E-2"/>
    <n v="31.21"/>
    <s v="No"/>
    <n v="72.599999999999994"/>
    <n v="41.39"/>
    <n v="0.57011019283746567"/>
    <s v="Oct-2024"/>
    <s v="Q4-2024"/>
  </r>
  <r>
    <s v="TXN-104427"/>
    <x v="71"/>
    <x v="0"/>
    <s v="N-014"/>
    <x v="3"/>
    <s v="Throw Pillow"/>
    <s v="Member"/>
    <n v="2"/>
    <n v="38.94"/>
    <n v="0.14000000000000001"/>
    <n v="18.48"/>
    <s v="No"/>
    <n v="66.98"/>
    <n v="30.02"/>
    <n v="0.44819349059420721"/>
    <m/>
    <m/>
  </r>
  <r>
    <s v="TXN-104428"/>
    <x v="354"/>
    <x v="3"/>
    <s v="W-010"/>
    <x v="1"/>
    <s v="Casual Dress"/>
    <s v="Non-Member"/>
    <n v="4"/>
    <n v="21.42"/>
    <n v="0.16"/>
    <n v="8.65"/>
    <s v="No"/>
    <n v="71.97"/>
    <n v="37.369999999999997"/>
    <n v="0.51924412949840204"/>
    <s v="Jul-2024"/>
    <s v="Q3-2024"/>
  </r>
  <r>
    <s v="TXN-104429"/>
    <x v="341"/>
    <x v="3"/>
    <s v="W-010"/>
    <x v="4"/>
    <s v="Face Moisturizer"/>
    <s v="Member"/>
    <n v="7"/>
    <n v="55.37"/>
    <n v="0.11799999999999999"/>
    <n v="18.579999999999998"/>
    <s v="No"/>
    <n v="341.85"/>
    <n v="211.79"/>
    <n v="0.61954073424016376"/>
    <s v="Dec-2025"/>
    <s v="Q4-2025"/>
  </r>
  <r>
    <s v="TXN-104430"/>
    <x v="218"/>
    <x v="2"/>
    <s v="E-007"/>
    <x v="2"/>
    <s v="Power Bank"/>
    <s v="Member"/>
    <n v="1"/>
    <n v="48.91"/>
    <n v="7.8E-2"/>
    <n v="38.880000000000003"/>
    <s v="No"/>
    <n v="45.1"/>
    <n v="6.22"/>
    <n v="0.13791574279379157"/>
    <s v="Dec-2024"/>
    <s v="Q4-2024"/>
  </r>
  <r>
    <s v="TXN-104431"/>
    <x v="354"/>
    <x v="2"/>
    <s v="E-012"/>
    <x v="4"/>
    <s v="Shampoo 300ml"/>
    <s v="Member"/>
    <n v="2"/>
    <n v="21.62"/>
    <n v="4.5999999999999999E-2"/>
    <n v="8.1199999999999992"/>
    <s v="No"/>
    <n v="41.25"/>
    <n v="25.01"/>
    <n v="0.60630303030303034"/>
    <s v="Jul-2024"/>
    <s v="Q3-2024"/>
  </r>
  <r>
    <s v="TXN-104432"/>
    <x v="547"/>
    <x v="0"/>
    <s v="N-004"/>
    <x v="2"/>
    <s v="Power Bank"/>
    <s v="Member"/>
    <n v="3"/>
    <n v="73.37"/>
    <n v="8.8999999999999996E-2"/>
    <n v="52.77"/>
    <s v="No"/>
    <n v="200.52"/>
    <n v="42.21"/>
    <n v="0.21050269299820465"/>
    <s v="Nov-2025"/>
    <s v="Q4-2025"/>
  </r>
  <r>
    <s v="TXN-104433"/>
    <x v="345"/>
    <x v="0"/>
    <s v="N-003"/>
    <x v="3"/>
    <s v="LED Desk Lamp"/>
    <s v="Member"/>
    <n v="4"/>
    <n v="75.55"/>
    <n v="7.0000000000000007E-2"/>
    <n v="27.76"/>
    <s v="No"/>
    <n v="281.05"/>
    <n v="170.01"/>
    <n v="0.60491015833481576"/>
    <s v="Jul-2025"/>
    <s v="Q3-2025"/>
  </r>
  <r>
    <s v="TXN-104434"/>
    <x v="267"/>
    <x v="0"/>
    <s v="N-013"/>
    <x v="2"/>
    <s v="Bluetooth Speaker"/>
    <s v="Member"/>
    <n v="6"/>
    <n v="267.77999999999997"/>
    <n v="0.13300000000000001"/>
    <n v="202.49"/>
    <s v="No"/>
    <n v="1392.99"/>
    <n v="178.05"/>
    <n v="0.12781857730493401"/>
    <s v="Apr-2025"/>
    <s v="Q2-2025"/>
  </r>
  <r>
    <s v="TXN-104435"/>
    <x v="216"/>
    <x v="1"/>
    <s v="S-001"/>
    <x v="2"/>
    <s v="Power Bank"/>
    <s v="Member"/>
    <n v="2"/>
    <n v="261.31"/>
    <n v="0.23899999999999999"/>
    <n v="191.82"/>
    <s v="No"/>
    <n v="397.71"/>
    <n v="14.07"/>
    <n v="3.5377536395866334E-2"/>
    <s v="Jul-2025"/>
    <s v="Q3-2025"/>
  </r>
  <r>
    <s v="TXN-104436"/>
    <x v="350"/>
    <x v="0"/>
    <s v="N-009"/>
    <x v="3"/>
    <s v="Storage Bin"/>
    <s v="Non-Member"/>
    <n v="3"/>
    <n v="66.91"/>
    <n v="5.8999999999999997E-2"/>
    <n v="29.22"/>
    <s v="No"/>
    <n v="188.89"/>
    <n v="101.23"/>
    <n v="0.53592037693895922"/>
    <s v="Apr-2025"/>
    <s v="Q2-2025"/>
  </r>
  <r>
    <s v="TXN-104437"/>
    <x v="21"/>
    <x v="2"/>
    <s v="E-013"/>
    <x v="1"/>
    <s v="Women's Jeans"/>
    <s v="Non-Member"/>
    <n v="5"/>
    <n v="27.29"/>
    <n v="0.106"/>
    <n v="13.26"/>
    <s v="No"/>
    <n v="121.99"/>
    <n v="55.69"/>
    <n v="0.45651282892040329"/>
    <s v="Jan-2025"/>
    <s v="Q1-2025"/>
  </r>
  <r>
    <s v="TXN-104438"/>
    <x v="372"/>
    <x v="0"/>
    <s v="N-009"/>
    <x v="2"/>
    <s v="Wireless Earbuds"/>
    <s v="Non-Member"/>
    <n v="3"/>
    <n v="132.94999999999999"/>
    <n v="8.2000000000000003E-2"/>
    <n v="97.62"/>
    <s v="No"/>
    <n v="366.14"/>
    <n v="73.28"/>
    <n v="0.20014202217730923"/>
    <s v="Nov-2025"/>
    <s v="Q4-2025"/>
  </r>
  <r>
    <s v="TXN-104439"/>
    <x v="330"/>
    <x v="1"/>
    <s v="S-002"/>
    <x v="3"/>
    <s v="Ceramic Mug Set"/>
    <s v="Non-Member"/>
    <n v="1"/>
    <n v="28.68"/>
    <n v="0.121"/>
    <n v="11.89"/>
    <s v="No"/>
    <n v="25.21"/>
    <n v="13.32"/>
    <n v="0.52836176120587064"/>
    <s v="Jun-2024"/>
    <s v="Q2-2024"/>
  </r>
  <r>
    <s v="TXN-104440"/>
    <x v="233"/>
    <x v="3"/>
    <s v="W-008"/>
    <x v="2"/>
    <s v="Smart Watch"/>
    <s v="Member"/>
    <n v="1"/>
    <n v="220.67"/>
    <n v="0.06"/>
    <n v="166.47"/>
    <s v="No"/>
    <n v="207.43"/>
    <n v="40.96"/>
    <n v="0.19746420479197802"/>
    <s v="Dec-2025"/>
    <s v="Q4-2025"/>
  </r>
  <r>
    <s v="TXN-104441"/>
    <x v="261"/>
    <x v="3"/>
    <s v="W-002"/>
    <x v="2"/>
    <s v="Wireless Earbuds"/>
    <s v="Member"/>
    <n v="10"/>
    <n v="273.02999999999997"/>
    <n v="0.16700000000000001"/>
    <n v="181.25"/>
    <s v="No"/>
    <n v="2274.34"/>
    <n v="461.84"/>
    <n v="0.20306550471785217"/>
    <s v="Nov-2024"/>
    <s v="Q4-2024"/>
  </r>
  <r>
    <s v="TXN-104442"/>
    <x v="660"/>
    <x v="3"/>
    <s v="W-005"/>
    <x v="2"/>
    <s v="Bluetooth Speaker"/>
    <s v="Unknown"/>
    <n v="9"/>
    <n v="223.6"/>
    <n v="6.4000000000000001E-2"/>
    <n v="171.56"/>
    <s v="No"/>
    <n v="1883.61"/>
    <n v="339.57"/>
    <n v="0.18027617181900712"/>
    <s v="Dec-2025"/>
    <s v="Q4-2025"/>
  </r>
  <r>
    <s v="TXN-104443"/>
    <x v="263"/>
    <x v="1"/>
    <s v="S-005"/>
    <x v="4"/>
    <s v="Lipstick"/>
    <s v="Unknown"/>
    <n v="8"/>
    <n v="30.35"/>
    <n v="0.22900000000000001"/>
    <n v="13.47"/>
    <s v="No"/>
    <n v="187.2"/>
    <n v="79.44"/>
    <n v="0.42435897435897435"/>
    <s v="Nov-2025"/>
    <s v="Q4-2025"/>
  </r>
  <r>
    <s v="TXN-104444"/>
    <x v="293"/>
    <x v="3"/>
    <s v="W-013"/>
    <x v="1"/>
    <s v="Men's T-Shirt"/>
    <s v="Member"/>
    <n v="1"/>
    <n v="101.77"/>
    <n v="8.9999999999999993E-3"/>
    <n v="48.28"/>
    <s v="No"/>
    <n v="100.85"/>
    <n v="52.57"/>
    <n v="0.52126921170054541"/>
    <s v="Jun-2025"/>
    <s v="Q2-2025"/>
  </r>
  <r>
    <s v="TXN-104445"/>
    <x v="24"/>
    <x v="1"/>
    <s v="S-006"/>
    <x v="0"/>
    <s v="Granola Pack"/>
    <s v="Member"/>
    <n v="7"/>
    <n v="14.25"/>
    <n v="0.16600000000000001"/>
    <n v="3.56"/>
    <s v="No"/>
    <n v="83.19"/>
    <n v="58.27"/>
    <n v="0.70044476499579278"/>
    <s v="May-2025"/>
    <s v="Q2-2025"/>
  </r>
  <r>
    <s v="TXN-104446"/>
    <x v="0"/>
    <x v="1"/>
    <s v="S-002"/>
    <x v="1"/>
    <s v="Women's Jeans"/>
    <s v="Member"/>
    <n v="1"/>
    <n v="84.52"/>
    <n v="0.34399999999999997"/>
    <n v="45.97"/>
    <s v="No"/>
    <n v="55.45"/>
    <n v="9.48"/>
    <n v="0.17096483318304778"/>
    <s v="Jun-2025"/>
    <s v="Q2-2025"/>
  </r>
  <r>
    <s v="TXN-104447"/>
    <x v="75"/>
    <x v="0"/>
    <s v="Unknown"/>
    <x v="0"/>
    <s v="Organic Coffee 12oz"/>
    <s v="Non-Member"/>
    <n v="4"/>
    <n v="9.94"/>
    <n v="0.121"/>
    <n v="6.79"/>
    <s v="No"/>
    <n v="34.950000000000003"/>
    <n v="7.79"/>
    <n v="0.22288984263233189"/>
    <s v="Apr-2024"/>
    <s v="Q2-2024"/>
  </r>
  <r>
    <s v="TXN-104448"/>
    <x v="203"/>
    <x v="0"/>
    <s v="N-004"/>
    <x v="0"/>
    <s v="Sparkling Water 12pk"/>
    <s v="Member"/>
    <n v="7"/>
    <n v="16.47"/>
    <n v="0.21199999999999999"/>
    <n v="11.18"/>
    <s v="No"/>
    <n v="90.85"/>
    <n v="12.59"/>
    <n v="0.13858007705008257"/>
    <s v="May-2024"/>
    <s v="Q2-2024"/>
  </r>
  <r>
    <s v="TXN-104449"/>
    <x v="466"/>
    <x v="3"/>
    <s v="W-007"/>
    <x v="4"/>
    <s v="Face Moisturizer"/>
    <s v="Member"/>
    <n v="3"/>
    <n v="8.7100000000000009"/>
    <n v="0.12"/>
    <n v="3.39"/>
    <s v="No"/>
    <n v="22.99"/>
    <n v="12.82"/>
    <n v="0.55763375380600266"/>
    <s v="Jun-2025"/>
    <s v="Q2-2025"/>
  </r>
  <r>
    <s v="TXN-104450"/>
    <x v="558"/>
    <x v="3"/>
    <s v="W-007"/>
    <x v="0"/>
    <s v="Snack Box"/>
    <s v="Member"/>
    <n v="3"/>
    <n v="6.01"/>
    <n v="6.4000000000000001E-2"/>
    <n v="4"/>
    <s v="No"/>
    <n v="16.88"/>
    <n v="4.88"/>
    <n v="0.2890995260663507"/>
    <s v="Dec-2025"/>
    <s v="Q4-2025"/>
  </r>
  <r>
    <s v="TXN-104451"/>
    <x v="584"/>
    <x v="3"/>
    <s v="W-001"/>
    <x v="2"/>
    <s v="Bluetooth Speaker"/>
    <s v="Non-Member"/>
    <n v="4"/>
    <n v="112.53"/>
    <n v="0"/>
    <n v="86.97"/>
    <s v="Yes"/>
    <n v="450.12"/>
    <n v="102.24"/>
    <n v="0.22713942948547053"/>
    <s v="Nov-2024"/>
    <s v="Q4-2024"/>
  </r>
  <r>
    <s v="TXN-104452"/>
    <x v="243"/>
    <x v="3"/>
    <s v="W-014"/>
    <x v="4"/>
    <s v="Lipstick"/>
    <s v="Member"/>
    <n v="1"/>
    <n v="37.090000000000003"/>
    <n v="0.10100000000000001"/>
    <n v="12.23"/>
    <s v="No"/>
    <n v="33.340000000000003"/>
    <n v="21.11"/>
    <n v="0.63317336532693458"/>
    <s v="Dec-2024"/>
    <s v="Q4-2024"/>
  </r>
  <r>
    <s v="TXN-104453"/>
    <x v="146"/>
    <x v="2"/>
    <s v="E-004"/>
    <x v="4"/>
    <s v="Sunscreen SPF50"/>
    <s v="Member"/>
    <n v="6"/>
    <n v="25.56"/>
    <n v="2.8000000000000001E-2"/>
    <n v="9.7200000000000006"/>
    <s v="No"/>
    <n v="149.07"/>
    <n v="90.75"/>
    <n v="0.60877440128798554"/>
    <s v="Sep-2025"/>
    <s v="Q3-2025"/>
  </r>
  <r>
    <s v="TXN-104454"/>
    <x v="141"/>
    <x v="2"/>
    <s v="E-015"/>
    <x v="0"/>
    <s v="Sparkling Water 12pk"/>
    <s v="Member"/>
    <n v="2"/>
    <n v="16.71"/>
    <n v="2.5999999999999999E-2"/>
    <n v="10.82"/>
    <s v="Yes"/>
    <n v="32.549999999999997"/>
    <n v="10.91"/>
    <n v="0.33517665130568358"/>
    <s v="Nov-2025"/>
    <s v="Q4-2025"/>
  </r>
  <r>
    <s v="TXN-104455"/>
    <x v="86"/>
    <x v="2"/>
    <s v="E-010"/>
    <x v="0"/>
    <s v="Sparkling Water 12pk"/>
    <s v="Non-Member"/>
    <n v="1"/>
    <n v="13.84"/>
    <n v="0.16300000000000001"/>
    <n v="7.91"/>
    <s v="No"/>
    <n v="11.58"/>
    <n v="3.67"/>
    <n v="0.31692573402417962"/>
    <s v="Mar-2025"/>
    <s v="Q1-2025"/>
  </r>
  <r>
    <s v="TXN-104456"/>
    <x v="64"/>
    <x v="2"/>
    <s v="E-015"/>
    <x v="3"/>
    <s v="Ceramic Mug Set"/>
    <s v="Member"/>
    <n v="2"/>
    <n v="50.26"/>
    <n v="7.2999999999999995E-2"/>
    <n v="21.65"/>
    <s v="No"/>
    <n v="93.18"/>
    <n v="49.88"/>
    <n v="0.53530800600987338"/>
    <s v="Dec-2024"/>
    <s v="Q4-2024"/>
  </r>
  <r>
    <s v="TXN-104457"/>
    <x v="331"/>
    <x v="2"/>
    <s v="E-014"/>
    <x v="2"/>
    <s v="Power Bank"/>
    <s v="Non-Member"/>
    <n v="6"/>
    <n v="236.56"/>
    <n v="9.7000000000000003E-2"/>
    <n v="185.49"/>
    <s v="No"/>
    <n v="1281.68"/>
    <n v="168.74"/>
    <n v="0.13165532738281005"/>
    <s v="Sep-2024"/>
    <s v="Q3-2024"/>
  </r>
  <r>
    <s v="TXN-104458"/>
    <x v="479"/>
    <x v="0"/>
    <s v="N-004"/>
    <x v="4"/>
    <s v="Perfume 50ml"/>
    <s v="Member"/>
    <n v="1"/>
    <n v="52.82"/>
    <n v="6.0999999999999999E-2"/>
    <n v="22.01"/>
    <s v="No"/>
    <n v="49.6"/>
    <n v="27.59"/>
    <n v="0.55625000000000002"/>
    <s v="Apr-2025"/>
    <s v="Q2-2025"/>
  </r>
  <r>
    <s v="TXN-104459"/>
    <x v="320"/>
    <x v="3"/>
    <s v="W-009"/>
    <x v="3"/>
    <s v="Ceramic Mug Set"/>
    <s v="Member"/>
    <n v="4"/>
    <n v="53.82"/>
    <n v="0.128"/>
    <n v="22.79"/>
    <s v="No"/>
    <n v="187.72"/>
    <n v="96.56"/>
    <n v="0.51438312380140638"/>
    <s v="Apr-2025"/>
    <s v="Q2-2025"/>
  </r>
  <r>
    <s v="TXN-104460"/>
    <x v="627"/>
    <x v="1"/>
    <s v="S-003"/>
    <x v="4"/>
    <s v="Perfume 50ml"/>
    <s v="Member"/>
    <n v="1"/>
    <n v="8.8800000000000008"/>
    <n v="0.22600000000000001"/>
    <n v="3.01"/>
    <s v="Yes"/>
    <n v="6.87"/>
    <n v="3.86"/>
    <n v="0.56186317321688495"/>
    <s v="Aug-2024"/>
    <s v="Q3-2024"/>
  </r>
  <r>
    <s v="TXN-104461"/>
    <x v="306"/>
    <x v="2"/>
    <s v="E-008"/>
    <x v="1"/>
    <s v="Winter Jacket"/>
    <s v="Member"/>
    <n v="5"/>
    <n v="58.4"/>
    <n v="7.0999999999999994E-2"/>
    <n v="31.23"/>
    <s v="No"/>
    <n v="271.27"/>
    <n v="115.12"/>
    <n v="0.42437423968739635"/>
    <s v="May-2025"/>
    <s v="Q2-2025"/>
  </r>
  <r>
    <s v="TXN-104462"/>
    <x v="0"/>
    <x v="3"/>
    <s v="W-012"/>
    <x v="3"/>
    <s v="LED Desk Lamp"/>
    <s v="Non-Member"/>
    <n v="1"/>
    <n v="17.86"/>
    <n v="0.17499999999999999"/>
    <n v="6.87"/>
    <s v="No"/>
    <n v="14.73"/>
    <n v="7.86"/>
    <n v="0.53360488798370675"/>
    <s v="Jun-2025"/>
    <s v="Q2-2025"/>
  </r>
  <r>
    <s v="TXN-104463"/>
    <x v="613"/>
    <x v="1"/>
    <s v="S-001"/>
    <x v="1"/>
    <s v="Men's T-Shirt"/>
    <s v="Member"/>
    <n v="6"/>
    <n v="63.02"/>
    <n v="0.21299999999999999"/>
    <n v="28.47"/>
    <s v="No"/>
    <n v="297.58"/>
    <n v="126.76"/>
    <n v="0.42596948719672023"/>
    <s v="Mar-2025"/>
    <s v="Q1-2025"/>
  </r>
  <r>
    <s v="TXN-104464"/>
    <x v="176"/>
    <x v="3"/>
    <s v="W-008"/>
    <x v="1"/>
    <s v="Men's T-Shirt"/>
    <s v="Member"/>
    <n v="1"/>
    <n v="42.32"/>
    <n v="0.13200000000000001"/>
    <n v="20.190000000000001"/>
    <s v="No"/>
    <n v="36.729999999999997"/>
    <n v="16.54"/>
    <n v="0.45031309556221072"/>
    <s v="Oct-2025"/>
    <s v="Q4-2025"/>
  </r>
  <r>
    <s v="TXN-104465"/>
    <x v="507"/>
    <x v="0"/>
    <s v="N-002"/>
    <x v="0"/>
    <s v="Olive Oil 500ml"/>
    <s v="Member"/>
    <n v="2"/>
    <n v="4.75"/>
    <n v="5.1999999999999998E-2"/>
    <n v="2.93"/>
    <s v="Unknown"/>
    <n v="9.01"/>
    <n v="3.15"/>
    <n v="0.34961154273029965"/>
    <s v="Nov-2025"/>
    <s v="Q4-2025"/>
  </r>
  <r>
    <s v="TXN-104466"/>
    <x v="193"/>
    <x v="2"/>
    <s v="E-012"/>
    <x v="2"/>
    <s v="Laptop Stand"/>
    <s v="Member"/>
    <n v="11"/>
    <n v="270.2"/>
    <n v="0.08"/>
    <n v="178.58"/>
    <s v="No"/>
    <n v="2734.42"/>
    <n v="770.04"/>
    <n v="0.28160999407552606"/>
    <s v="Apr-2025"/>
    <s v="Q2-2025"/>
  </r>
  <r>
    <s v="TXN-104467"/>
    <x v="468"/>
    <x v="0"/>
    <s v="N-002"/>
    <x v="1"/>
    <s v="Men's T-Shirt"/>
    <s v="Unknown"/>
    <n v="3"/>
    <n v="105.27"/>
    <n v="3.4000000000000002E-2"/>
    <n v="55.96"/>
    <s v="No"/>
    <n v="305.07"/>
    <n v="137.19"/>
    <n v="0.44970006883666042"/>
    <s v="Jul-2025"/>
    <s v="Q3-2025"/>
  </r>
  <r>
    <s v="TXN-104468"/>
    <x v="539"/>
    <x v="1"/>
    <s v="S-007"/>
    <x v="0"/>
    <s v="Organic Coffee 12oz"/>
    <s v="Non-Member"/>
    <n v="4"/>
    <n v="20.22"/>
    <n v="0.20100000000000001"/>
    <n v="12.16"/>
    <s v="No"/>
    <n v="64.62"/>
    <n v="15.98"/>
    <n v="0.24729186010523058"/>
    <s v="Jul-2025"/>
    <s v="Q3-2025"/>
  </r>
  <r>
    <s v="TXN-104469"/>
    <x v="508"/>
    <x v="2"/>
    <s v="E-007"/>
    <x v="4"/>
    <s v="Lipstick"/>
    <s v="Non-Member"/>
    <n v="5"/>
    <n v="17.12"/>
    <n v="9.5000000000000001E-2"/>
    <n v="6.16"/>
    <s v="No"/>
    <n v="77.47"/>
    <n v="46.67"/>
    <n v="0.60242674583709821"/>
    <s v="May-2024"/>
    <s v="Q2-2024"/>
  </r>
  <r>
    <s v="TXN-104470"/>
    <x v="532"/>
    <x v="3"/>
    <s v="W-009"/>
    <x v="0"/>
    <s v="Snack Box"/>
    <s v="Member"/>
    <n v="1"/>
    <n v="14"/>
    <n v="0.04"/>
    <n v="7.89"/>
    <s v="Unknown"/>
    <n v="13.44"/>
    <n v="5.55"/>
    <n v="0.41294642857142855"/>
    <s v="Aug-2024"/>
    <s v="Q3-2024"/>
  </r>
  <r>
    <s v="TXN-104471"/>
    <x v="588"/>
    <x v="0"/>
    <s v="N-004"/>
    <x v="1"/>
    <s v="Winter Jacket"/>
    <s v="Non-Member"/>
    <n v="2"/>
    <n v="81.349999999999994"/>
    <n v="4.0000000000000001E-3"/>
    <n v="36.380000000000003"/>
    <s v="No"/>
    <n v="162.05000000000001"/>
    <n v="89.29"/>
    <n v="0.55100277692070354"/>
    <s v="Mar-2025"/>
    <s v="Q1-2025"/>
  </r>
  <r>
    <s v="TXN-104472"/>
    <x v="552"/>
    <x v="2"/>
    <s v="E-011"/>
    <x v="3"/>
    <s v="Bath Towel Set"/>
    <s v="Member"/>
    <n v="1"/>
    <n v="12.29"/>
    <n v="0.105"/>
    <n v="4.7300000000000004"/>
    <s v="No"/>
    <n v="11"/>
    <n v="6.27"/>
    <n v="0.56999999999999995"/>
    <s v="Jul-2024"/>
    <s v="Q3-2024"/>
  </r>
  <r>
    <s v="TXN-104473"/>
    <x v="451"/>
    <x v="0"/>
    <s v="N-002"/>
    <x v="3"/>
    <s v="Bath Towel Set"/>
    <s v="Member"/>
    <n v="7"/>
    <n v="61.48"/>
    <n v="4.5999999999999999E-2"/>
    <n v="22.79"/>
    <s v="No"/>
    <n v="410.56"/>
    <n v="251.03"/>
    <n v="0.61143316445830087"/>
    <s v="Oct-2025"/>
    <s v="Q4-2025"/>
  </r>
  <r>
    <s v="TXN-104474"/>
    <x v="68"/>
    <x v="1"/>
    <s v="S-004"/>
    <x v="4"/>
    <s v="Sunscreen SPF50"/>
    <s v="Member"/>
    <n v="4"/>
    <n v="49.59"/>
    <n v="0.19900000000000001"/>
    <n v="18.38"/>
    <s v="No"/>
    <n v="158.88999999999999"/>
    <n v="85.37"/>
    <n v="0.53728994902133564"/>
    <s v="Aug-2025"/>
    <s v="Q3-2025"/>
  </r>
  <r>
    <s v="TXN-104475"/>
    <x v="432"/>
    <x v="1"/>
    <s v="S-012"/>
    <x v="2"/>
    <s v="Laptop Stand"/>
    <s v="Member"/>
    <n v="7"/>
    <n v="229.53"/>
    <n v="0.245"/>
    <n v="176.84"/>
    <s v="No"/>
    <n v="1213.07"/>
    <n v="-24.81"/>
    <n v="-2.0452241008350712E-2"/>
    <s v="Aug-2025"/>
    <s v="Q3-2025"/>
  </r>
  <r>
    <s v="TXN-104476"/>
    <x v="458"/>
    <x v="1"/>
    <s v="S-009"/>
    <x v="1"/>
    <s v="Men's T-Shirt"/>
    <s v="Member"/>
    <n v="12"/>
    <n v="49.11"/>
    <n v="0.23"/>
    <n v="24.65"/>
    <s v="No"/>
    <n v="453.78"/>
    <n v="157.97999999999999"/>
    <n v="0.34814227158534972"/>
    <s v="Nov-2025"/>
    <s v="Q4-2025"/>
  </r>
  <r>
    <s v="TXN-104477"/>
    <x v="574"/>
    <x v="1"/>
    <s v="S-005"/>
    <x v="2"/>
    <s v="Power Bank"/>
    <s v="Non-Member"/>
    <n v="4"/>
    <n v="182.74"/>
    <n v="0.245"/>
    <n v="129.91999999999999"/>
    <s v="No"/>
    <n v="551.87"/>
    <n v="32.19"/>
    <n v="5.8328954282711502E-2"/>
    <s v="Sep-2024"/>
    <s v="Q3-2024"/>
  </r>
  <r>
    <s v="TXN-104478"/>
    <x v="138"/>
    <x v="2"/>
    <s v="E-001"/>
    <x v="3"/>
    <s v="Throw Pillow"/>
    <s v="Non-Member"/>
    <n v="5"/>
    <n v="74.28"/>
    <n v="0.14799999999999999"/>
    <n v="34.81"/>
    <s v="No"/>
    <n v="316.43"/>
    <n v="142.38"/>
    <n v="0.44995733653572667"/>
    <s v="Nov-2025"/>
    <s v="Q4-2025"/>
  </r>
  <r>
    <s v="TXN-104479"/>
    <x v="286"/>
    <x v="0"/>
    <s v="Unknown"/>
    <x v="1"/>
    <s v="Casual Dress"/>
    <s v="Member"/>
    <n v="2"/>
    <n v="80.98"/>
    <n v="9.5000000000000001E-2"/>
    <n v="39.22"/>
    <s v="No"/>
    <n v="146.57"/>
    <n v="68.13"/>
    <n v="0.46482909190148053"/>
    <s v="Jul-2025"/>
    <s v="Q3-2025"/>
  </r>
  <r>
    <s v="TXN-104480"/>
    <x v="318"/>
    <x v="3"/>
    <s v="W-014"/>
    <x v="3"/>
    <s v="Throw Pillow"/>
    <s v="Member"/>
    <n v="2"/>
    <n v="65.28"/>
    <n v="0.11700000000000001"/>
    <n v="24.54"/>
    <s v="No"/>
    <n v="115.28"/>
    <n v="66.2"/>
    <n v="0.57425399028452462"/>
    <s v="Oct-2025"/>
    <s v="Q4-2025"/>
  </r>
  <r>
    <s v="TXN-104481"/>
    <x v="537"/>
    <x v="2"/>
    <s v="E-012"/>
    <x v="0"/>
    <s v="Olive Oil 500ml"/>
    <s v="Non-Member"/>
    <n v="1"/>
    <n v="22.28"/>
    <n v="0.187"/>
    <n v="12.67"/>
    <s v="No"/>
    <n v="18.11"/>
    <n v="5.44"/>
    <n v="0.30038652678078415"/>
    <s v="Feb-2025"/>
    <s v="Q1-2025"/>
  </r>
  <r>
    <s v="TXN-104482"/>
    <x v="36"/>
    <x v="2"/>
    <s v="E-005"/>
    <x v="1"/>
    <s v="Running Shoes"/>
    <s v="Member"/>
    <n v="13"/>
    <n v="59.91"/>
    <n v="0"/>
    <n v="26.92"/>
    <s v="No"/>
    <n v="778.83"/>
    <n v="428.87"/>
    <n v="0.55065932231680847"/>
    <s v="May-2024"/>
    <s v="Q2-2024"/>
  </r>
  <r>
    <s v="TXN-104483"/>
    <x v="397"/>
    <x v="0"/>
    <s v="N-012"/>
    <x v="0"/>
    <s v="Granola Pack"/>
    <s v="Member"/>
    <n v="3"/>
    <n v="21.54"/>
    <n v="0.127"/>
    <n v="14.1"/>
    <s v="No"/>
    <n v="56.41"/>
    <n v="14.11"/>
    <n v="0.25013295514979617"/>
    <s v="Aug-2025"/>
    <s v="Q3-2025"/>
  </r>
  <r>
    <s v="TXN-104484"/>
    <x v="164"/>
    <x v="3"/>
    <s v="W-003"/>
    <x v="3"/>
    <s v="Ceramic Mug Set"/>
    <s v="Member"/>
    <n v="5"/>
    <n v="50.04"/>
    <n v="9.8000000000000004E-2"/>
    <n v="24.77"/>
    <s v="No"/>
    <n v="225.68"/>
    <n v="101.83"/>
    <n v="0.45121410847217297"/>
    <s v="Jan-2025"/>
    <s v="Q1-2025"/>
  </r>
  <r>
    <s v="TXN-104485"/>
    <x v="250"/>
    <x v="0"/>
    <s v="N-011"/>
    <x v="4"/>
    <s v="Shampoo 300ml"/>
    <s v="Non-Member"/>
    <n v="1"/>
    <n v="22.09"/>
    <n v="0.19400000000000001"/>
    <n v="8.15"/>
    <s v="No"/>
    <n v="17.8"/>
    <n v="9.65"/>
    <n v="0.5421348314606742"/>
    <s v="Sep-2025"/>
    <s v="Q3-2025"/>
  </r>
  <r>
    <s v="TXN-104486"/>
    <x v="96"/>
    <x v="2"/>
    <s v="E-012"/>
    <x v="0"/>
    <s v="Sparkling Water 12pk"/>
    <s v="Member"/>
    <n v="1"/>
    <n v="7.05"/>
    <n v="0.09"/>
    <n v="4.21"/>
    <s v="No"/>
    <n v="6.42"/>
    <n v="2.21"/>
    <n v="0.34423676012461057"/>
    <s v="Jun-2025"/>
    <s v="Q2-2025"/>
  </r>
  <r>
    <s v="TXN-104487"/>
    <x v="402"/>
    <x v="3"/>
    <s v="W-012"/>
    <x v="2"/>
    <s v="Wireless Earbuds"/>
    <s v="Member"/>
    <n v="1"/>
    <n v="141.19999999999999"/>
    <n v="0.13300000000000001"/>
    <n v="111.04"/>
    <s v="No"/>
    <n v="122.42"/>
    <n v="11.38"/>
    <n v="9.2958666884496E-2"/>
    <s v="Nov-2025"/>
    <s v="Q4-2025"/>
  </r>
  <r>
    <s v="TXN-104488"/>
    <x v="80"/>
    <x v="3"/>
    <s v="W-012"/>
    <x v="2"/>
    <s v="Bluetooth Speaker"/>
    <s v="Non-Member"/>
    <n v="1"/>
    <n v="147.36000000000001"/>
    <n v="0.108"/>
    <n v="106.07"/>
    <s v="No"/>
    <n v="131.44999999999999"/>
    <n v="25.38"/>
    <n v="0.19307721567135794"/>
    <s v="Dec-2024"/>
    <s v="Q4-2024"/>
  </r>
  <r>
    <s v="TXN-104489"/>
    <x v="167"/>
    <x v="0"/>
    <s v="N-003"/>
    <x v="0"/>
    <s v="Sparkling Water 12pk"/>
    <s v="Member"/>
    <n v="1"/>
    <n v="9.25"/>
    <n v="7.9000000000000001E-2"/>
    <n v="6"/>
    <s v="No"/>
    <n v="8.52"/>
    <n v="2.52"/>
    <n v="0.29577464788732394"/>
    <s v="Jul-2025"/>
    <s v="Q3-2025"/>
  </r>
  <r>
    <s v="TXN-104490"/>
    <x v="222"/>
    <x v="0"/>
    <s v="N-012"/>
    <x v="0"/>
    <s v="Organic Coffee 12oz"/>
    <s v="Non-Member"/>
    <n v="3"/>
    <n v="21.84"/>
    <n v="0.13200000000000001"/>
    <n v="14.88"/>
    <s v="No"/>
    <n v="56.87"/>
    <n v="12.23"/>
    <n v="0.21505187269210482"/>
    <s v="Mar-2025"/>
    <s v="Q1-2025"/>
  </r>
  <r>
    <s v="TXN-104491"/>
    <x v="393"/>
    <x v="2"/>
    <s v="E-009"/>
    <x v="1"/>
    <s v="Winter Jacket"/>
    <s v="Non-Member"/>
    <n v="1"/>
    <n v="33.24"/>
    <n v="6.0999999999999999E-2"/>
    <n v="16.809999999999999"/>
    <s v="No"/>
    <n v="31.21"/>
    <n v="14.4"/>
    <n v="0.46139057994232618"/>
    <s v="Jun-2025"/>
    <s v="Q2-2025"/>
  </r>
  <r>
    <s v="TXN-104492"/>
    <x v="600"/>
    <x v="1"/>
    <s v="S-006"/>
    <x v="0"/>
    <s v="Snack Box"/>
    <s v="Non-Member"/>
    <n v="2"/>
    <n v="20.32"/>
    <n v="0.27700000000000002"/>
    <n v="13.88"/>
    <s v="No"/>
    <n v="29.38"/>
    <n v="1.62"/>
    <n v="5.5139550714771959E-2"/>
    <s v="Oct-2024"/>
    <s v="Q4-2024"/>
  </r>
  <r>
    <s v="TXN-104493"/>
    <x v="289"/>
    <x v="1"/>
    <s v="S-011"/>
    <x v="2"/>
    <s v="Wireless Earbuds"/>
    <s v="Non-Member"/>
    <n v="5"/>
    <n v="247.66"/>
    <n v="0.317"/>
    <n v="187.46"/>
    <s v="No"/>
    <n v="845.76"/>
    <n v="-91.54"/>
    <n v="-0.10823401437760122"/>
    <s v="Dec-2024"/>
    <s v="Q4-2024"/>
  </r>
  <r>
    <s v="TXN-104494"/>
    <x v="595"/>
    <x v="3"/>
    <s v="W-010"/>
    <x v="4"/>
    <s v="Face Moisturizer"/>
    <s v="Member"/>
    <n v="1"/>
    <n v="42.3"/>
    <n v="3.3000000000000002E-2"/>
    <n v="13"/>
    <s v="No"/>
    <n v="40.9"/>
    <n v="27.9"/>
    <n v="0.68215158924205377"/>
    <s v="Jun-2024"/>
    <s v="Q2-2024"/>
  </r>
  <r>
    <s v="TXN-104495"/>
    <x v="571"/>
    <x v="2"/>
    <s v="E-007"/>
    <x v="1"/>
    <s v="Running Shoes"/>
    <s v="Non-Member"/>
    <n v="2"/>
    <n v="114.81"/>
    <n v="0.187"/>
    <n v="54.06"/>
    <s v="Yes"/>
    <n v="186.68"/>
    <n v="78.56"/>
    <n v="0.42082708377972999"/>
    <s v="May-2024"/>
    <s v="Q2-2024"/>
  </r>
  <r>
    <s v="TXN-104496"/>
    <x v="251"/>
    <x v="2"/>
    <s v="E-009"/>
    <x v="3"/>
    <s v="Throw Pillow"/>
    <s v="Non-Member"/>
    <n v="3"/>
    <n v="79.22"/>
    <n v="0.10199999999999999"/>
    <n v="39.14"/>
    <s v="No"/>
    <n v="213.42"/>
    <n v="96"/>
    <n v="0.44981726173741921"/>
    <s v="Nov-2025"/>
    <s v="Q4-2025"/>
  </r>
  <r>
    <s v="TXN-104497"/>
    <x v="396"/>
    <x v="2"/>
    <s v="E-002"/>
    <x v="4"/>
    <s v="Face Moisturizer"/>
    <s v="Member"/>
    <n v="4"/>
    <n v="33.36"/>
    <n v="0.126"/>
    <n v="12.89"/>
    <s v="No"/>
    <n v="116.63"/>
    <n v="65.069999999999993"/>
    <n v="0.55791820286375715"/>
    <s v="May-2025"/>
    <s v="Q2-2025"/>
  </r>
  <r>
    <s v="TXN-104498"/>
    <x v="309"/>
    <x v="3"/>
    <s v="W-002"/>
    <x v="2"/>
    <s v="Laptop Stand"/>
    <s v="Non-Member"/>
    <n v="1"/>
    <n v="95.89"/>
    <n v="0.109"/>
    <n v="67.819999999999993"/>
    <s v="No"/>
    <n v="85.44"/>
    <n v="17.62"/>
    <n v="0.20622659176029964"/>
    <s v="Mar-2024"/>
    <s v="Q1-2024"/>
  </r>
  <r>
    <s v="TXN-104499"/>
    <x v="16"/>
    <x v="0"/>
    <s v="N-010"/>
    <x v="4"/>
    <s v="Shampoo 300ml"/>
    <s v="Member"/>
    <n v="1"/>
    <n v="11.14"/>
    <n v="8.2000000000000003E-2"/>
    <n v="4.3099999999999996"/>
    <s v="No"/>
    <n v="10.23"/>
    <n v="5.92"/>
    <n v="0.57869012707722378"/>
    <s v="May-2025"/>
    <s v="Q2-2025"/>
  </r>
  <r>
    <s v="TXN-104500"/>
    <x v="130"/>
    <x v="2"/>
    <s v="E-003"/>
    <x v="0"/>
    <s v="Olive Oil 500ml"/>
    <s v="Non-Member"/>
    <n v="3"/>
    <n v="22.21"/>
    <n v="6.6000000000000003E-2"/>
    <n v="13.85"/>
    <s v="No"/>
    <n v="62.23"/>
    <n v="20.68"/>
    <n v="0.33231560340671701"/>
    <s v="Apr-2025"/>
    <s v="Q2-2025"/>
  </r>
  <r>
    <s v="TXN-104501"/>
    <x v="248"/>
    <x v="2"/>
    <s v="E-012"/>
    <x v="2"/>
    <s v="Laptop Stand"/>
    <s v="Non-Member"/>
    <n v="4"/>
    <n v="209"/>
    <n v="8.7999999999999995E-2"/>
    <n v="166.27"/>
    <s v="No"/>
    <n v="762.43"/>
    <n v="97.35"/>
    <n v="0.12768385294387682"/>
    <s v="Dec-2025"/>
    <s v="Q4-2025"/>
  </r>
  <r>
    <s v="TXN-104502"/>
    <x v="291"/>
    <x v="3"/>
    <s v="W-008"/>
    <x v="2"/>
    <s v="Laptop Stand"/>
    <s v="Non-Member"/>
    <n v="1"/>
    <n v="179.09"/>
    <n v="2.7E-2"/>
    <n v="140.25"/>
    <s v="No"/>
    <n v="174.25"/>
    <n v="34"/>
    <n v="0.1951219512195122"/>
    <s v="May-2025"/>
    <s v="Q2-2025"/>
  </r>
  <r>
    <s v="TXN-104503"/>
    <x v="197"/>
    <x v="2"/>
    <s v="E-004"/>
    <x v="2"/>
    <s v="Bluetooth Speaker"/>
    <s v="Non-Member"/>
    <n v="2"/>
    <n v="68.13"/>
    <n v="0.111"/>
    <n v="51.96"/>
    <s v="No"/>
    <n v="121.14"/>
    <n v="17.22"/>
    <n v="0.1421495789995047"/>
    <s v="Mar-2025"/>
    <s v="Q1-2025"/>
  </r>
  <r>
    <s v="TXN-104504"/>
    <x v="480"/>
    <x v="0"/>
    <s v="N-009"/>
    <x v="4"/>
    <s v="Shampoo 300ml"/>
    <s v="Non-Member"/>
    <n v="1"/>
    <n v="37.729999999999997"/>
    <n v="5.7000000000000002E-2"/>
    <n v="14.63"/>
    <s v="No"/>
    <n v="35.58"/>
    <n v="20.95"/>
    <n v="0.58881394041596402"/>
    <s v="Dec-2025"/>
    <s v="Q4-2025"/>
  </r>
  <r>
    <s v="TXN-104505"/>
    <x v="279"/>
    <x v="3"/>
    <s v="W-007"/>
    <x v="0"/>
    <s v="Snack Box"/>
    <s v="Member"/>
    <n v="4"/>
    <n v="10.93"/>
    <n v="2.4E-2"/>
    <n v="7.19"/>
    <s v="No"/>
    <n v="42.67"/>
    <n v="13.91"/>
    <n v="0.32599015701898287"/>
    <s v="Dec-2024"/>
    <s v="Q4-2024"/>
  </r>
  <r>
    <s v="TXN-104506"/>
    <x v="606"/>
    <x v="1"/>
    <s v="S-014"/>
    <x v="3"/>
    <s v="LED Desk Lamp"/>
    <s v="Member"/>
    <n v="2"/>
    <n v="46.75"/>
    <n v="0.13900000000000001"/>
    <n v="19.239999999999998"/>
    <s v="No"/>
    <n v="80.5"/>
    <n v="42.02"/>
    <n v="0.52198757763975157"/>
    <s v="Jan-2025"/>
    <s v="Q1-2025"/>
  </r>
  <r>
    <s v="TXN-104507"/>
    <x v="480"/>
    <x v="1"/>
    <s v="S-002"/>
    <x v="0"/>
    <s v="Organic Coffee 12oz"/>
    <s v="Member"/>
    <n v="3"/>
    <n v="7.16"/>
    <n v="0.155"/>
    <n v="5"/>
    <s v="No"/>
    <n v="18.149999999999999"/>
    <n v="3.15"/>
    <n v="0.17355371900826447"/>
    <s v="Dec-2025"/>
    <s v="Q4-2025"/>
  </r>
  <r>
    <s v="TXN-104508"/>
    <x v="489"/>
    <x v="0"/>
    <s v="N-008"/>
    <x v="2"/>
    <s v="Wireless Earbuds"/>
    <s v="Member"/>
    <n v="4"/>
    <n v="159.04"/>
    <n v="0.20300000000000001"/>
    <n v="121.91"/>
    <s v="No"/>
    <n v="507.02"/>
    <n v="19.38"/>
    <n v="3.8223344246775273E-2"/>
    <s v="Sep-2024"/>
    <s v="Q3-2024"/>
  </r>
  <r>
    <s v="TXN-104509"/>
    <x v="285"/>
    <x v="3"/>
    <s v="W-015"/>
    <x v="0"/>
    <s v="Granola Pack"/>
    <s v="Member"/>
    <n v="3"/>
    <n v="19.53"/>
    <n v="0"/>
    <n v="13.49"/>
    <s v="No"/>
    <n v="58.59"/>
    <n v="18.12"/>
    <n v="0.3092677931387609"/>
    <s v="Sep-2025"/>
    <s v="Q3-2025"/>
  </r>
  <r>
    <s v="TXN-104510"/>
    <x v="551"/>
    <x v="0"/>
    <s v="N-008"/>
    <x v="0"/>
    <s v="Organic Coffee 12oz"/>
    <s v="Member"/>
    <n v="4"/>
    <n v="15.55"/>
    <n v="0"/>
    <n v="10.63"/>
    <s v="No"/>
    <n v="62.2"/>
    <n v="19.68"/>
    <n v="0.31639871382636653"/>
    <s v="Apr-2025"/>
    <s v="Q2-2025"/>
  </r>
  <r>
    <s v="TXN-104511"/>
    <x v="71"/>
    <x v="2"/>
    <s v="E-009"/>
    <x v="1"/>
    <s v="Women's Jeans"/>
    <s v="Member"/>
    <n v="1"/>
    <n v="85.6"/>
    <n v="6.2E-2"/>
    <n v="43.12"/>
    <s v="No"/>
    <n v="80.290000000000006"/>
    <n v="37.17"/>
    <n v="0.46294681778552743"/>
    <m/>
    <m/>
  </r>
  <r>
    <s v="TXN-104512"/>
    <x v="533"/>
    <x v="2"/>
    <s v="E-009"/>
    <x v="3"/>
    <s v="Bath Towel Set"/>
    <s v="Member"/>
    <n v="4"/>
    <n v="84.71"/>
    <n v="9.0999999999999998E-2"/>
    <n v="31.88"/>
    <s v="No"/>
    <n v="308.01"/>
    <n v="180.49"/>
    <n v="0.58598746793935264"/>
    <s v="Sep-2024"/>
    <s v="Q3-2024"/>
  </r>
  <r>
    <s v="TXN-104513"/>
    <x v="434"/>
    <x v="0"/>
    <s v="N-014"/>
    <x v="3"/>
    <s v="LED Desk Lamp"/>
    <s v="Member"/>
    <n v="1"/>
    <n v="63.86"/>
    <n v="8.6999999999999994E-2"/>
    <n v="24.93"/>
    <s v="No"/>
    <n v="58.3"/>
    <n v="33.369999999999997"/>
    <n v="0.57238421955403085"/>
    <s v="May-2025"/>
    <s v="Q2-2025"/>
  </r>
  <r>
    <s v="TXN-104514"/>
    <x v="121"/>
    <x v="2"/>
    <s v="E-008"/>
    <x v="2"/>
    <s v="Laptop Stand"/>
    <s v="Member"/>
    <n v="4"/>
    <n v="133.66999999999999"/>
    <n v="0.04"/>
    <n v="100.46"/>
    <s v="No"/>
    <n v="513.29"/>
    <n v="111.45"/>
    <n v="0.21712871865806857"/>
    <s v="Apr-2025"/>
    <s v="Q2-2025"/>
  </r>
  <r>
    <s v="TXN-104515"/>
    <x v="45"/>
    <x v="1"/>
    <s v="S-009"/>
    <x v="2"/>
    <s v="Power Bank"/>
    <s v="Member"/>
    <n v="1"/>
    <n v="99.65"/>
    <n v="0.219"/>
    <n v="71.900000000000006"/>
    <s v="No"/>
    <n v="77.83"/>
    <n v="5.93"/>
    <n v="7.619169985866632E-2"/>
    <s v="Jun-2024"/>
    <s v="Q2-2024"/>
  </r>
  <r>
    <s v="TXN-104516"/>
    <x v="73"/>
    <x v="0"/>
    <s v="N-004"/>
    <x v="1"/>
    <s v="Women's Jeans"/>
    <s v="Member"/>
    <n v="1"/>
    <n v="94.25"/>
    <n v="0.11700000000000001"/>
    <n v="38.56"/>
    <s v="No"/>
    <n v="83.22"/>
    <n v="44.66"/>
    <n v="0.53664984378755098"/>
    <s v="Jul-2025"/>
    <s v="Q3-2025"/>
  </r>
  <r>
    <s v="TXN-104517"/>
    <x v="496"/>
    <x v="1"/>
    <s v="S-007"/>
    <x v="3"/>
    <s v="Ceramic Mug Set"/>
    <s v="Non-Member"/>
    <n v="1"/>
    <n v="14.67"/>
    <n v="9.5000000000000001E-2"/>
    <n v="5.41"/>
    <s v="No"/>
    <n v="13.28"/>
    <n v="7.87"/>
    <n v="0.59262048192771088"/>
    <s v="Sep-2025"/>
    <s v="Q3-2025"/>
  </r>
  <r>
    <s v="TXN-104518"/>
    <x v="406"/>
    <x v="2"/>
    <s v="E-006"/>
    <x v="2"/>
    <s v="Smart Watch"/>
    <s v="Member"/>
    <n v="1"/>
    <n v="286.92"/>
    <n v="0"/>
    <n v="196.08"/>
    <s v="No"/>
    <n v="286.92"/>
    <n v="90.84"/>
    <n v="0.31660393140945209"/>
    <s v="Oct-2024"/>
    <s v="Q4-2024"/>
  </r>
  <r>
    <s v="TXN-104519"/>
    <x v="196"/>
    <x v="0"/>
    <s v="Unknown"/>
    <x v="0"/>
    <s v="Olive Oil 500ml"/>
    <s v="Member"/>
    <n v="4"/>
    <n v="3.86"/>
    <n v="8.8999999999999996E-2"/>
    <n v="2.34"/>
    <s v="No"/>
    <n v="14.07"/>
    <n v="4.71"/>
    <n v="0.3347547974413646"/>
    <s v="Nov-2025"/>
    <s v="Q4-2025"/>
  </r>
  <r>
    <s v="TXN-104520"/>
    <x v="332"/>
    <x v="3"/>
    <s v="W-009"/>
    <x v="1"/>
    <s v="Women's Jeans"/>
    <s v="Member"/>
    <n v="8"/>
    <n v="43.54"/>
    <n v="0.11600000000000001"/>
    <n v="20.03"/>
    <s v="No"/>
    <n v="307.91000000000003"/>
    <n v="147.66999999999999"/>
    <n v="0.47958819135461656"/>
    <s v="Feb-2025"/>
    <s v="Q1-2025"/>
  </r>
  <r>
    <s v="TXN-104521"/>
    <x v="282"/>
    <x v="0"/>
    <s v="N-003"/>
    <x v="1"/>
    <s v="Casual Dress"/>
    <s v="Unknown"/>
    <n v="3"/>
    <n v="94.81"/>
    <n v="0.13700000000000001"/>
    <n v="46.1"/>
    <s v="No"/>
    <n v="245.46"/>
    <n v="107.16"/>
    <n v="0.43656807626497185"/>
    <s v="Nov-2025"/>
    <s v="Q4-2025"/>
  </r>
  <r>
    <s v="TXN-104522"/>
    <x v="365"/>
    <x v="0"/>
    <s v="N-012"/>
    <x v="0"/>
    <s v="Snack Box"/>
    <s v="Member"/>
    <n v="10"/>
    <n v="11.79"/>
    <n v="2.9000000000000001E-2"/>
    <n v="8.1199999999999992"/>
    <s v="No"/>
    <n v="114.48"/>
    <n v="33.28"/>
    <n v="0.29070580013976238"/>
    <s v="Sep-2024"/>
    <s v="Q3-2024"/>
  </r>
  <r>
    <s v="TXN-104523"/>
    <x v="17"/>
    <x v="1"/>
    <s v="S-004"/>
    <x v="2"/>
    <s v="Laptop Stand"/>
    <s v="Member"/>
    <n v="2"/>
    <n v="88.4"/>
    <n v="0.33200000000000002"/>
    <n v="70.63"/>
    <s v="Yes"/>
    <n v="118.1"/>
    <n v="-23.16"/>
    <n v="-0.19610499576629975"/>
    <s v="Jun-2024"/>
    <s v="Q2-2024"/>
  </r>
  <r>
    <s v="TXN-104524"/>
    <x v="518"/>
    <x v="2"/>
    <s v="E-012"/>
    <x v="3"/>
    <s v="Storage Bin"/>
    <s v="Non-Member"/>
    <n v="2"/>
    <n v="28.47"/>
    <n v="4.1000000000000002E-2"/>
    <n v="10.56"/>
    <s v="No"/>
    <n v="54.61"/>
    <n v="33.49"/>
    <n v="0.61325764511994141"/>
    <s v="May-2024"/>
    <s v="Q2-2024"/>
  </r>
  <r>
    <s v="TXN-104525"/>
    <x v="414"/>
    <x v="1"/>
    <s v="S-008"/>
    <x v="0"/>
    <s v="Snack Box"/>
    <s v="Member"/>
    <n v="3"/>
    <n v="10.41"/>
    <n v="0.30299999999999999"/>
    <n v="6.63"/>
    <s v="No"/>
    <n v="21.77"/>
    <n v="1.88"/>
    <n v="8.6357372531005963E-2"/>
    <s v="Jun-2025"/>
    <s v="Q2-2025"/>
  </r>
  <r>
    <s v="TXN-104526"/>
    <x v="564"/>
    <x v="1"/>
    <s v="S-013"/>
    <x v="2"/>
    <s v="Laptop Stand"/>
    <s v="Non-Member"/>
    <n v="4"/>
    <n v="251.75"/>
    <n v="0.28999999999999998"/>
    <n v="191.33"/>
    <s v="No"/>
    <n v="714.97"/>
    <n v="-50.35"/>
    <n v="-7.0422535211267609E-2"/>
    <s v="Sep-2025"/>
    <s v="Q3-2025"/>
  </r>
  <r>
    <s v="TXN-104527"/>
    <x v="114"/>
    <x v="0"/>
    <s v="N-001"/>
    <x v="3"/>
    <s v="Storage Bin"/>
    <s v="Member"/>
    <n v="3"/>
    <n v="34.979999999999997"/>
    <n v="7.0000000000000007E-2"/>
    <n v="15.68"/>
    <s v="No"/>
    <n v="97.59"/>
    <n v="50.55"/>
    <n v="0.51798339993851827"/>
    <s v="Sep-2025"/>
    <s v="Q3-2025"/>
  </r>
  <r>
    <s v="TXN-104528"/>
    <x v="644"/>
    <x v="0"/>
    <s v="N-004"/>
    <x v="0"/>
    <s v="Organic Coffee 12oz"/>
    <s v="Non-Member"/>
    <n v="1"/>
    <n v="8.8800000000000008"/>
    <n v="0.125"/>
    <n v="5.14"/>
    <s v="No"/>
    <n v="7.77"/>
    <n v="2.63"/>
    <n v="0.33848133848133849"/>
    <s v="Apr-2024"/>
    <s v="Q2-2024"/>
  </r>
  <r>
    <s v="TXN-104529"/>
    <x v="363"/>
    <x v="1"/>
    <s v="S-011"/>
    <x v="2"/>
    <s v="Power Bank"/>
    <s v="Member"/>
    <n v="5"/>
    <n v="268.99"/>
    <n v="0.188"/>
    <n v="195.61"/>
    <s v="Yes"/>
    <n v="1092.0999999999999"/>
    <n v="114.05"/>
    <n v="0.10443182858712573"/>
    <s v="Apr-2025"/>
    <s v="Q2-2025"/>
  </r>
  <r>
    <s v="TXN-104530"/>
    <x v="329"/>
    <x v="2"/>
    <s v="E-007"/>
    <x v="0"/>
    <s v="Organic Coffee 12oz"/>
    <s v="Non-Member"/>
    <n v="14"/>
    <n v="5.81"/>
    <n v="4.1000000000000002E-2"/>
    <n v="3.76"/>
    <s v="No"/>
    <n v="78.010000000000005"/>
    <n v="25.37"/>
    <n v="0.32521471606204333"/>
    <s v="Aug-2024"/>
    <s v="Q3-2024"/>
  </r>
  <r>
    <s v="TXN-104531"/>
    <x v="267"/>
    <x v="0"/>
    <s v="N-005"/>
    <x v="3"/>
    <s v="Bath Towel Set"/>
    <s v="Non-Member"/>
    <n v="12"/>
    <n v="18.079999999999998"/>
    <n v="0.13700000000000001"/>
    <n v="7.75"/>
    <s v="No"/>
    <n v="187.24"/>
    <n v="94.24"/>
    <n v="0.5033112582781456"/>
    <s v="Apr-2025"/>
    <s v="Q2-2025"/>
  </r>
  <r>
    <s v="TXN-104532"/>
    <x v="609"/>
    <x v="2"/>
    <s v="E-013"/>
    <x v="4"/>
    <s v="Face Moisturizer"/>
    <s v="Non-Member"/>
    <n v="1"/>
    <n v="32.83"/>
    <n v="0.15"/>
    <n v="11.92"/>
    <s v="No"/>
    <n v="27.91"/>
    <n v="15.99"/>
    <n v="0.57291293443210323"/>
    <s v="Jan-2025"/>
    <s v="Q1-2025"/>
  </r>
  <r>
    <s v="TXN-104533"/>
    <x v="334"/>
    <x v="0"/>
    <s v="N-015"/>
    <x v="4"/>
    <s v="Sunscreen SPF50"/>
    <s v="Member"/>
    <n v="4"/>
    <n v="23.38"/>
    <n v="0.108"/>
    <n v="9.9700000000000006"/>
    <s v="No"/>
    <n v="83.42"/>
    <n v="43.54"/>
    <n v="0.52193718532725963"/>
    <s v="Jul-2024"/>
    <s v="Q3-2024"/>
  </r>
  <r>
    <s v="TXN-104534"/>
    <x v="349"/>
    <x v="2"/>
    <s v="E-012"/>
    <x v="4"/>
    <s v="Shampoo 300ml"/>
    <s v="Non-Member"/>
    <n v="5"/>
    <n v="33.450000000000003"/>
    <n v="0.108"/>
    <n v="12.48"/>
    <s v="No"/>
    <n v="149.19"/>
    <n v="86.79"/>
    <n v="0.58174140357932846"/>
    <s v="Nov-2024"/>
    <s v="Q4-2024"/>
  </r>
  <r>
    <s v="TXN-104535"/>
    <x v="193"/>
    <x v="3"/>
    <s v="W-010"/>
    <x v="0"/>
    <s v="Granola Pack"/>
    <s v="Non-Member"/>
    <n v="2"/>
    <n v="9.3699999999999992"/>
    <n v="6.8000000000000005E-2"/>
    <n v="5.61"/>
    <s v="No"/>
    <n v="17.47"/>
    <n v="6.25"/>
    <n v="0.35775615340583861"/>
    <s v="Apr-2025"/>
    <s v="Q2-2025"/>
  </r>
  <r>
    <s v="TXN-104536"/>
    <x v="643"/>
    <x v="3"/>
    <s v="W-004"/>
    <x v="0"/>
    <s v="Sparkling Water 12pk"/>
    <s v="Non-Member"/>
    <n v="1"/>
    <n v="12.43"/>
    <n v="1E-3"/>
    <n v="7.82"/>
    <s v="No"/>
    <n v="12.42"/>
    <n v="4.5999999999999996"/>
    <n v="0.37037037037037035"/>
    <s v="Aug-2024"/>
    <s v="Q3-2024"/>
  </r>
  <r>
    <s v="TXN-104537"/>
    <x v="111"/>
    <x v="2"/>
    <s v="E-012"/>
    <x v="4"/>
    <s v="Perfume 50ml"/>
    <s v="Non-Member"/>
    <n v="1"/>
    <n v="59.59"/>
    <n v="0.114"/>
    <n v="19.78"/>
    <s v="No"/>
    <n v="52.8"/>
    <n v="33.020000000000003"/>
    <n v="0.62537878787878798"/>
    <s v="Jan-2025"/>
    <s v="Q1-2025"/>
  </r>
  <r>
    <s v="TXN-104538"/>
    <x v="142"/>
    <x v="0"/>
    <s v="N-004"/>
    <x v="3"/>
    <s v="Storage Bin"/>
    <s v="Non-Member"/>
    <n v="4"/>
    <n v="82.81"/>
    <n v="0.10299999999999999"/>
    <n v="34.81"/>
    <s v="No"/>
    <n v="297.12"/>
    <n v="157.88"/>
    <n v="0.53136779752288632"/>
    <s v="May-2025"/>
    <s v="Q2-2025"/>
  </r>
  <r>
    <s v="TXN-104539"/>
    <x v="177"/>
    <x v="1"/>
    <s v="S-011"/>
    <x v="2"/>
    <s v="Smart Watch"/>
    <s v="Non-Member"/>
    <n v="2"/>
    <n v="31.29"/>
    <n v="0.23200000000000001"/>
    <n v="21.11"/>
    <s v="No"/>
    <n v="48.06"/>
    <n v="5.84"/>
    <n v="0.12151477320016645"/>
    <s v="Jun-2025"/>
    <s v="Q2-2025"/>
  </r>
  <r>
    <s v="TXN-104540"/>
    <x v="329"/>
    <x v="2"/>
    <s v="E-013"/>
    <x v="3"/>
    <s v="Bath Towel Set"/>
    <s v="Non-Member"/>
    <n v="3"/>
    <n v="87.12"/>
    <n v="0.04"/>
    <n v="40.92"/>
    <s v="No"/>
    <n v="250.91"/>
    <n v="128.15"/>
    <n v="0.51074090311266995"/>
    <s v="Aug-2024"/>
    <s v="Q3-2024"/>
  </r>
  <r>
    <s v="TXN-104541"/>
    <x v="200"/>
    <x v="0"/>
    <s v="N-003"/>
    <x v="1"/>
    <s v="Running Shoes"/>
    <s v="Non-Member"/>
    <n v="9"/>
    <n v="60.77"/>
    <n v="0.125"/>
    <n v="32.299999999999997"/>
    <s v="Unknown"/>
    <n v="478.56"/>
    <n v="187.86"/>
    <n v="0.3925526579739218"/>
    <s v="Jul-2025"/>
    <s v="Q3-2025"/>
  </r>
  <r>
    <s v="TXN-104542"/>
    <x v="420"/>
    <x v="3"/>
    <s v="W-011"/>
    <x v="0"/>
    <s v="Organic Coffee 12oz"/>
    <s v="Non-Member"/>
    <n v="2"/>
    <n v="11.87"/>
    <n v="1.4E-2"/>
    <n v="7.34"/>
    <s v="No"/>
    <n v="23.41"/>
    <n v="8.73"/>
    <n v="0.37291755659974374"/>
    <s v="May-2025"/>
    <s v="Q2-2025"/>
  </r>
  <r>
    <s v="TXN-104543"/>
    <x v="433"/>
    <x v="3"/>
    <s v="W-007"/>
    <x v="3"/>
    <s v="LED Desk Lamp"/>
    <s v="Member"/>
    <n v="3"/>
    <n v="76.31"/>
    <n v="0.124"/>
    <n v="33.31"/>
    <s v="No"/>
    <n v="200.54"/>
    <n v="100.61"/>
    <n v="0.50169542235962905"/>
    <s v="Oct-2025"/>
    <s v="Q4-2025"/>
  </r>
  <r>
    <s v="TXN-104544"/>
    <x v="190"/>
    <x v="1"/>
    <s v="S-003"/>
    <x v="3"/>
    <s v="LED Desk Lamp"/>
    <s v="Non-Member"/>
    <n v="2"/>
    <n v="67.930000000000007"/>
    <n v="0.106"/>
    <n v="24.68"/>
    <s v="No"/>
    <n v="121.46"/>
    <n v="72.099999999999994"/>
    <n v="0.59361106537131569"/>
    <s v="Oct-2025"/>
    <s v="Q4-2025"/>
  </r>
  <r>
    <s v="TXN-104545"/>
    <x v="129"/>
    <x v="1"/>
    <s v="S-009"/>
    <x v="1"/>
    <s v="Winter Jacket"/>
    <s v="Member"/>
    <n v="1"/>
    <n v="30.4"/>
    <n v="0.17100000000000001"/>
    <n v="14.3"/>
    <s v="No"/>
    <n v="25.2"/>
    <n v="10.9"/>
    <n v="0.43253968253968256"/>
    <s v="Jun-2025"/>
    <s v="Q2-2025"/>
  </r>
  <r>
    <s v="TXN-104546"/>
    <x v="557"/>
    <x v="0"/>
    <s v="N-006"/>
    <x v="1"/>
    <s v="Running Shoes"/>
    <s v="Non-Member"/>
    <n v="8"/>
    <n v="86.09"/>
    <n v="3.7999999999999999E-2"/>
    <n v="38.24"/>
    <s v="No"/>
    <n v="662.55"/>
    <n v="356.63"/>
    <n v="0.53826880990113957"/>
    <s v="Dec-2025"/>
    <s v="Q4-2025"/>
  </r>
  <r>
    <s v="TXN-104547"/>
    <x v="410"/>
    <x v="3"/>
    <s v="W-004"/>
    <x v="3"/>
    <s v="LED Desk Lamp"/>
    <s v="Member"/>
    <n v="5"/>
    <n v="83.36"/>
    <n v="7.0000000000000007E-2"/>
    <n v="32.79"/>
    <s v="No"/>
    <n v="387.62"/>
    <n v="223.67"/>
    <n v="0.57703420876115774"/>
    <s v="Nov-2025"/>
    <s v="Q4-2025"/>
  </r>
  <r>
    <s v="TXN-104548"/>
    <x v="570"/>
    <x v="2"/>
    <s v="E-006"/>
    <x v="0"/>
    <s v="Olive Oil 500ml"/>
    <s v="Non-Member"/>
    <n v="8"/>
    <n v="12.12"/>
    <n v="0"/>
    <n v="7.46"/>
    <s v="No"/>
    <n v="96.96"/>
    <n v="37.28"/>
    <n v="0.38448844884488453"/>
    <s v="Sep-2025"/>
    <s v="Q3-2025"/>
  </r>
  <r>
    <s v="TXN-104549"/>
    <x v="169"/>
    <x v="2"/>
    <s v="E-004"/>
    <x v="2"/>
    <s v="Bluetooth Speaker"/>
    <s v="Member"/>
    <n v="2"/>
    <n v="166.23"/>
    <n v="8.1000000000000003E-2"/>
    <n v="113.47"/>
    <s v="No"/>
    <n v="305.52999999999997"/>
    <n v="78.59"/>
    <n v="0.25722514973979643"/>
    <s v="Feb-2025"/>
    <s v="Q1-2025"/>
  </r>
  <r>
    <s v="TXN-104550"/>
    <x v="221"/>
    <x v="0"/>
    <s v="N-001"/>
    <x v="0"/>
    <s v="Granola Pack"/>
    <s v="Member"/>
    <n v="5"/>
    <n v="23.68"/>
    <n v="0.156"/>
    <n v="8.8699999999999992"/>
    <s v="No"/>
    <n v="99.93"/>
    <n v="55.58"/>
    <n v="0.55618933253277292"/>
    <s v="Jul-2024"/>
    <s v="Q3-2024"/>
  </r>
  <r>
    <s v="TXN-104551"/>
    <x v="393"/>
    <x v="1"/>
    <s v="S-006"/>
    <x v="0"/>
    <s v="Granola Pack"/>
    <s v="Member"/>
    <n v="2"/>
    <n v="7.51"/>
    <n v="0.215"/>
    <n v="4.92"/>
    <s v="No"/>
    <n v="11.79"/>
    <n v="1.95"/>
    <n v="0.16539440203562342"/>
    <s v="Jun-2025"/>
    <s v="Q2-2025"/>
  </r>
  <r>
    <s v="TXN-104552"/>
    <x v="640"/>
    <x v="1"/>
    <s v="S-005"/>
    <x v="4"/>
    <s v="Sunscreen SPF50"/>
    <s v="Non-Member"/>
    <n v="7"/>
    <n v="21.93"/>
    <n v="0.2"/>
    <n v="7.28"/>
    <s v="Yes"/>
    <n v="122.81"/>
    <n v="71.849999999999994"/>
    <n v="0.58505007735526415"/>
    <s v="Oct-2024"/>
    <s v="Q4-2024"/>
  </r>
  <r>
    <s v="TXN-104553"/>
    <x v="149"/>
    <x v="3"/>
    <s v="W-011"/>
    <x v="1"/>
    <s v="Men's T-Shirt"/>
    <s v="Member"/>
    <n v="1"/>
    <n v="75.930000000000007"/>
    <n v="2.1000000000000001E-2"/>
    <n v="30.75"/>
    <s v="No"/>
    <n v="74.34"/>
    <n v="43.59"/>
    <n v="0.58635996771589993"/>
    <s v="Jun-2025"/>
    <s v="Q2-2025"/>
  </r>
  <r>
    <s v="TXN-104554"/>
    <x v="158"/>
    <x v="3"/>
    <s v="W-007"/>
    <x v="0"/>
    <s v="Organic Coffee 12oz"/>
    <s v="Member"/>
    <n v="4"/>
    <n v="7.57"/>
    <n v="0.157"/>
    <n v="5.14"/>
    <s v="Unknown"/>
    <n v="25.53"/>
    <n v="4.97"/>
    <n v="0.19467293380336856"/>
    <s v="Dec-2024"/>
    <s v="Q4-2024"/>
  </r>
  <r>
    <s v="TXN-104555"/>
    <x v="560"/>
    <x v="2"/>
    <s v="E-005"/>
    <x v="4"/>
    <s v="Sunscreen SPF50"/>
    <s v="Non-Member"/>
    <n v="5"/>
    <n v="48.22"/>
    <n v="2.4E-2"/>
    <n v="18.5"/>
    <s v="No"/>
    <n v="235.31"/>
    <n v="142.81"/>
    <n v="0.6069015341464451"/>
    <s v="Mar-2025"/>
    <s v="Q1-2025"/>
  </r>
  <r>
    <s v="TXN-104556"/>
    <x v="180"/>
    <x v="1"/>
    <s v="S-011"/>
    <x v="3"/>
    <s v="LED Desk Lamp"/>
    <s v="Member"/>
    <n v="2"/>
    <n v="59.12"/>
    <n v="0.217"/>
    <n v="26.28"/>
    <s v="No"/>
    <n v="92.58"/>
    <n v="40.020000000000003"/>
    <n v="0.43227478937135455"/>
    <s v="Jan-2025"/>
    <s v="Q1-2025"/>
  </r>
  <r>
    <s v="TXN-104557"/>
    <x v="280"/>
    <x v="3"/>
    <s v="W-007"/>
    <x v="0"/>
    <s v="Sparkling Water 12pk"/>
    <s v="Member"/>
    <n v="3"/>
    <n v="17.760000000000002"/>
    <n v="0.13"/>
    <n v="11.36"/>
    <s v="No"/>
    <n v="46.35"/>
    <n v="12.27"/>
    <n v="0.2647249190938511"/>
    <s v="May-2025"/>
    <s v="Q2-2025"/>
  </r>
  <r>
    <s v="TXN-104558"/>
    <x v="314"/>
    <x v="3"/>
    <s v="W-005"/>
    <x v="4"/>
    <s v="Lipstick"/>
    <s v="Member"/>
    <n v="2"/>
    <n v="37.08"/>
    <n v="0.107"/>
    <n v="11.2"/>
    <s v="No"/>
    <n v="66.22"/>
    <n v="43.82"/>
    <n v="0.66173361522198737"/>
    <s v="Dec-2024"/>
    <s v="Q4-2024"/>
  </r>
  <r>
    <s v="TXN-104559"/>
    <x v="230"/>
    <x v="3"/>
    <s v="W-014"/>
    <x v="1"/>
    <s v="Winter Jacket"/>
    <s v="Member"/>
    <n v="6"/>
    <n v="115.94"/>
    <n v="0.13900000000000001"/>
    <n v="60.9"/>
    <s v="No"/>
    <n v="598.95000000000005"/>
    <n v="233.55"/>
    <n v="0.38993238166791883"/>
    <s v="Dec-2024"/>
    <s v="Q4-2024"/>
  </r>
  <r>
    <s v="TXN-104560"/>
    <x v="325"/>
    <x v="3"/>
    <s v="W-013"/>
    <x v="1"/>
    <s v="Women's Jeans"/>
    <s v="Non-Member"/>
    <n v="2"/>
    <n v="71.650000000000006"/>
    <n v="5.5E-2"/>
    <n v="36.92"/>
    <s v="No"/>
    <n v="135.41999999999999"/>
    <n v="61.58"/>
    <n v="0.45473342194653671"/>
    <s v="Jun-2024"/>
    <s v="Q2-2024"/>
  </r>
  <r>
    <s v="TXN-104561"/>
    <x v="523"/>
    <x v="2"/>
    <s v="E-003"/>
    <x v="3"/>
    <s v="Storage Bin"/>
    <s v="Non-Member"/>
    <n v="3"/>
    <n v="36.54"/>
    <n v="4.4999999999999998E-2"/>
    <n v="15.18"/>
    <s v="No"/>
    <n v="104.69"/>
    <n v="59.15"/>
    <n v="0.56500143280160475"/>
    <s v="Dec-2025"/>
    <s v="Q4-2025"/>
  </r>
  <r>
    <s v="TXN-104562"/>
    <x v="446"/>
    <x v="0"/>
    <s v="N-009"/>
    <x v="2"/>
    <s v="Power Bank"/>
    <s v="Member"/>
    <n v="2"/>
    <n v="244.68"/>
    <n v="4.3999999999999997E-2"/>
    <n v="170.16"/>
    <s v="No"/>
    <n v="467.83"/>
    <n v="127.51"/>
    <n v="0.27255627044011715"/>
    <s v="Apr-2025"/>
    <s v="Q2-2025"/>
  </r>
  <r>
    <s v="TXN-104563"/>
    <x v="224"/>
    <x v="0"/>
    <s v="N-010"/>
    <x v="3"/>
    <s v="Storage Bin"/>
    <s v="Member"/>
    <n v="1"/>
    <n v="50.2"/>
    <n v="0.20300000000000001"/>
    <n v="24.92"/>
    <s v="No"/>
    <n v="40.01"/>
    <n v="15.09"/>
    <n v="0.37715571107223195"/>
    <s v="Jan-2025"/>
    <s v="Q1-2025"/>
  </r>
  <r>
    <s v="TXN-104564"/>
    <x v="415"/>
    <x v="2"/>
    <s v="E-006"/>
    <x v="2"/>
    <s v="Laptop Stand"/>
    <s v="Member"/>
    <n v="1"/>
    <n v="164.73"/>
    <n v="0.114"/>
    <n v="122.37"/>
    <s v="No"/>
    <n v="145.94999999999999"/>
    <n v="23.58"/>
    <n v="0.16156217882836588"/>
    <s v="Aug-2025"/>
    <s v="Q3-2025"/>
  </r>
  <r>
    <s v="TXN-104565"/>
    <x v="566"/>
    <x v="3"/>
    <s v="W-003"/>
    <x v="0"/>
    <s v="Organic Coffee 12oz"/>
    <s v="Non-Member"/>
    <n v="10"/>
    <n v="6.3"/>
    <n v="0.16500000000000001"/>
    <n v="3.51"/>
    <s v="No"/>
    <n v="52.61"/>
    <n v="17.510000000000002"/>
    <n v="0.33282645884812778"/>
    <s v="Sep-2025"/>
    <s v="Q3-2025"/>
  </r>
  <r>
    <s v="TXN-104566"/>
    <x v="596"/>
    <x v="3"/>
    <s v="W-005"/>
    <x v="1"/>
    <s v="Casual Dress"/>
    <s v="Non-Member"/>
    <n v="1"/>
    <n v="114.99"/>
    <n v="0.10100000000000001"/>
    <n v="48.85"/>
    <s v="No"/>
    <n v="103.38"/>
    <n v="54.53"/>
    <n v="0.52747146449990334"/>
    <s v="Jan-2025"/>
    <s v="Q1-2025"/>
  </r>
  <r>
    <s v="TXN-104567"/>
    <x v="442"/>
    <x v="2"/>
    <s v="E-013"/>
    <x v="4"/>
    <s v="Lipstick"/>
    <s v="Member"/>
    <n v="5"/>
    <n v="21.06"/>
    <n v="0.112"/>
    <n v="7.6"/>
    <s v="No"/>
    <n v="93.51"/>
    <n v="55.51"/>
    <n v="0.59362635012298148"/>
    <s v="Jan-2025"/>
    <s v="Q1-2025"/>
  </r>
  <r>
    <s v="TXN-104568"/>
    <x v="678"/>
    <x v="0"/>
    <s v="Unknown"/>
    <x v="4"/>
    <s v="Lipstick"/>
    <s v="Member"/>
    <n v="3"/>
    <n v="28.22"/>
    <n v="2.5000000000000001E-2"/>
    <n v="11.95"/>
    <s v="No"/>
    <n v="82.54"/>
    <n v="46.69"/>
    <n v="0.56566513205718427"/>
    <s v="Apr-2024"/>
    <s v="Q2-2024"/>
  </r>
  <r>
    <s v="TXN-104569"/>
    <x v="564"/>
    <x v="0"/>
    <s v="N-001"/>
    <x v="3"/>
    <s v="Throw Pillow"/>
    <s v="Member"/>
    <n v="3"/>
    <n v="26.77"/>
    <n v="6.6000000000000003E-2"/>
    <n v="12.85"/>
    <s v="No"/>
    <n v="75.010000000000005"/>
    <n v="36.46"/>
    <n v="0.48606852419677377"/>
    <s v="Sep-2025"/>
    <s v="Q3-2025"/>
  </r>
  <r>
    <s v="TXN-104570"/>
    <x v="214"/>
    <x v="2"/>
    <s v="E-007"/>
    <x v="3"/>
    <s v="LED Desk Lamp"/>
    <s v="Member"/>
    <n v="5"/>
    <n v="14.69"/>
    <n v="5.8000000000000003E-2"/>
    <n v="6.19"/>
    <s v="No"/>
    <n v="69.19"/>
    <n v="38.24"/>
    <n v="0.55268102326925861"/>
    <s v="Dec-2024"/>
    <s v="Q4-2024"/>
  </r>
  <r>
    <s v="TXN-104571"/>
    <x v="121"/>
    <x v="2"/>
    <s v="E-008"/>
    <x v="1"/>
    <s v="Casual Dress"/>
    <s v="Member"/>
    <n v="14"/>
    <n v="27.87"/>
    <n v="5.3999999999999999E-2"/>
    <n v="14.25"/>
    <s v="No"/>
    <n v="369.11"/>
    <n v="169.61"/>
    <n v="0.45951071496301915"/>
    <s v="Apr-2025"/>
    <s v="Q2-2025"/>
  </r>
  <r>
    <s v="TXN-104572"/>
    <x v="277"/>
    <x v="0"/>
    <s v="N-003"/>
    <x v="2"/>
    <s v="Smart Watch"/>
    <s v="Non-Member"/>
    <n v="2"/>
    <n v="37.18"/>
    <n v="9.6000000000000002E-2"/>
    <n v="28.38"/>
    <s v="No"/>
    <n v="67.22"/>
    <n v="10.46"/>
    <n v="0.1556084498661113"/>
    <s v="Sep-2025"/>
    <s v="Q3-2025"/>
  </r>
  <r>
    <s v="TXN-104573"/>
    <x v="184"/>
    <x v="3"/>
    <s v="W-012"/>
    <x v="1"/>
    <s v="Winter Jacket"/>
    <s v="Member"/>
    <n v="4"/>
    <n v="72.88"/>
    <n v="0.13700000000000001"/>
    <n v="33.619999999999997"/>
    <s v="No"/>
    <n v="251.58"/>
    <n v="117.1"/>
    <n v="0.46545830352174256"/>
    <s v="Jul-2025"/>
    <s v="Q3-2025"/>
  </r>
  <r>
    <s v="TXN-104574"/>
    <x v="3"/>
    <x v="0"/>
    <s v="N-011"/>
    <x v="3"/>
    <s v="Throw Pillow"/>
    <s v="Member"/>
    <n v="3"/>
    <n v="13.39"/>
    <n v="0.112"/>
    <n v="6.35"/>
    <s v="No"/>
    <n v="35.67"/>
    <n v="16.62"/>
    <n v="0.4659377628259041"/>
    <s v="Sep-2025"/>
    <s v="Q3-2025"/>
  </r>
  <r>
    <s v="TXN-104575"/>
    <x v="326"/>
    <x v="1"/>
    <s v="S-004"/>
    <x v="2"/>
    <s v="Wireless Earbuds"/>
    <s v="Non-Member"/>
    <n v="6"/>
    <n v="257.39999999999998"/>
    <n v="0.22"/>
    <n v="183.37"/>
    <s v="No"/>
    <n v="1204.6300000000001"/>
    <n v="104.41"/>
    <n v="8.667391647227779E-2"/>
    <s v="Aug-2025"/>
    <s v="Q3-2025"/>
  </r>
  <r>
    <s v="TXN-104576"/>
    <x v="303"/>
    <x v="3"/>
    <s v="W-001"/>
    <x v="2"/>
    <s v="Wireless Earbuds"/>
    <s v="Member"/>
    <n v="5"/>
    <n v="166.8"/>
    <n v="7.4999999999999997E-2"/>
    <n v="116.32"/>
    <s v="No"/>
    <n v="771.45"/>
    <n v="189.85"/>
    <n v="0.24609501587918853"/>
    <s v="Apr-2024"/>
    <s v="Q2-2024"/>
  </r>
  <r>
    <s v="TXN-104577"/>
    <x v="299"/>
    <x v="0"/>
    <s v="N-003"/>
    <x v="3"/>
    <s v="Bath Towel Set"/>
    <s v="Non-Member"/>
    <n v="2"/>
    <n v="51.49"/>
    <n v="4.9000000000000002E-2"/>
    <n v="18.84"/>
    <s v="No"/>
    <n v="97.93"/>
    <n v="60.25"/>
    <n v="0.61523537220463587"/>
    <s v="Dec-2025"/>
    <s v="Q4-2025"/>
  </r>
  <r>
    <s v="TXN-104578"/>
    <x v="360"/>
    <x v="0"/>
    <s v="N-002"/>
    <x v="2"/>
    <s v="Smart Watch"/>
    <s v="Member"/>
    <n v="9"/>
    <n v="247.93"/>
    <n v="9.1999999999999998E-2"/>
    <n v="192.99"/>
    <s v="No"/>
    <n v="2026.08"/>
    <n v="289.17"/>
    <n v="0.14272388059701493"/>
    <s v="Aug-2024"/>
    <s v="Q3-2024"/>
  </r>
  <r>
    <s v="TXN-104579"/>
    <x v="339"/>
    <x v="0"/>
    <s v="N-015"/>
    <x v="1"/>
    <s v="Men's T-Shirt"/>
    <s v="Non-Member"/>
    <n v="8"/>
    <n v="55.4"/>
    <n v="0.106"/>
    <n v="29.76"/>
    <s v="Yes"/>
    <n v="396.22"/>
    <n v="158.13999999999999"/>
    <n v="0.39912170006562003"/>
    <s v="Aug-2025"/>
    <s v="Q3-2025"/>
  </r>
  <r>
    <s v="TXN-104580"/>
    <x v="145"/>
    <x v="2"/>
    <s v="E-010"/>
    <x v="3"/>
    <s v="Storage Bin"/>
    <s v="Non-Member"/>
    <n v="3"/>
    <n v="19.27"/>
    <n v="0.28100000000000003"/>
    <n v="9.3800000000000008"/>
    <s v="No"/>
    <n v="41.57"/>
    <n v="13.43"/>
    <n v="0.32306952128939137"/>
    <s v="Apr-2025"/>
    <s v="Q2-2025"/>
  </r>
  <r>
    <s v="TXN-104581"/>
    <x v="520"/>
    <x v="2"/>
    <s v="E-001"/>
    <x v="4"/>
    <s v="Lipstick"/>
    <s v="Non-Member"/>
    <n v="1"/>
    <n v="14.28"/>
    <n v="0.128"/>
    <n v="4.49"/>
    <s v="No"/>
    <n v="12.45"/>
    <n v="7.96"/>
    <n v="0.63935742971887555"/>
    <s v="Aug-2024"/>
    <s v="Q3-2024"/>
  </r>
  <r>
    <s v="TXN-104582"/>
    <x v="73"/>
    <x v="1"/>
    <s v="S-014"/>
    <x v="4"/>
    <s v="Sunscreen SPF50"/>
    <s v="Member"/>
    <n v="1"/>
    <n v="35.68"/>
    <n v="0.36099999999999999"/>
    <n v="11.14"/>
    <s v="No"/>
    <n v="22.8"/>
    <n v="11.66"/>
    <n v="0.51140350877192986"/>
    <s v="Jul-2025"/>
    <s v="Q3-2025"/>
  </r>
  <r>
    <s v="TXN-104583"/>
    <x v="213"/>
    <x v="3"/>
    <s v="W-002"/>
    <x v="3"/>
    <s v="Storage Bin"/>
    <s v="Non-Member"/>
    <n v="1"/>
    <n v="10.92"/>
    <n v="9.8000000000000004E-2"/>
    <n v="4.33"/>
    <s v="No"/>
    <n v="9.85"/>
    <n v="5.52"/>
    <n v="0.5604060913705583"/>
    <s v="Feb-2025"/>
    <s v="Q1-2025"/>
  </r>
  <r>
    <s v="TXN-104584"/>
    <x v="81"/>
    <x v="1"/>
    <s v="S-012"/>
    <x v="2"/>
    <s v="Power Bank"/>
    <s v="Non-Member"/>
    <n v="5"/>
    <n v="274.47000000000003"/>
    <n v="0.153"/>
    <n v="217.69"/>
    <s v="No"/>
    <n v="1162.3800000000001"/>
    <n v="73.930000000000007"/>
    <n v="6.360226431975774E-2"/>
    <s v="Oct-2025"/>
    <s v="Q4-2025"/>
  </r>
  <r>
    <s v="TXN-104585"/>
    <x v="568"/>
    <x v="2"/>
    <s v="E-001"/>
    <x v="3"/>
    <s v="Throw Pillow"/>
    <s v="Non-Member"/>
    <n v="2"/>
    <n v="58.01"/>
    <n v="7.6999999999999999E-2"/>
    <n v="21.03"/>
    <s v="No"/>
    <n v="107.09"/>
    <n v="65.03"/>
    <n v="0.60724624147912964"/>
    <s v="Jul-2024"/>
    <s v="Q3-2024"/>
  </r>
  <r>
    <s v="TXN-104586"/>
    <x v="148"/>
    <x v="1"/>
    <s v="S-004"/>
    <x v="0"/>
    <s v="Organic Coffee 12oz"/>
    <s v="Member"/>
    <n v="1"/>
    <n v="19.77"/>
    <n v="5.3999999999999999E-2"/>
    <n v="11.7"/>
    <s v="No"/>
    <n v="18.7"/>
    <n v="7"/>
    <n v="0.37433155080213903"/>
    <s v="Jul-2025"/>
    <s v="Q3-2025"/>
  </r>
  <r>
    <s v="TXN-104587"/>
    <x v="90"/>
    <x v="1"/>
    <s v="S-001"/>
    <x v="3"/>
    <s v="LED Desk Lamp"/>
    <s v="Non-Member"/>
    <n v="5"/>
    <n v="13.31"/>
    <n v="0.20200000000000001"/>
    <n v="4.76"/>
    <s v="No"/>
    <n v="53.11"/>
    <n v="29.31"/>
    <n v="0.55187347015627941"/>
    <s v="Oct-2025"/>
    <s v="Q4-2025"/>
  </r>
  <r>
    <s v="TXN-104588"/>
    <x v="176"/>
    <x v="1"/>
    <s v="S-008"/>
    <x v="4"/>
    <s v="Face Moisturizer"/>
    <s v="Member"/>
    <n v="3"/>
    <n v="56.65"/>
    <n v="0.221"/>
    <n v="21"/>
    <s v="No"/>
    <n v="132.38999999999999"/>
    <n v="69.39"/>
    <n v="0.52413324269204631"/>
    <s v="Oct-2025"/>
    <s v="Q4-2025"/>
  </r>
  <r>
    <s v="TXN-104589"/>
    <x v="269"/>
    <x v="2"/>
    <s v="E-007"/>
    <x v="2"/>
    <s v="Laptop Stand"/>
    <s v="Member"/>
    <n v="2"/>
    <n v="95.09"/>
    <n v="5.2999999999999999E-2"/>
    <n v="61.91"/>
    <s v="No"/>
    <n v="180.1"/>
    <n v="56.28"/>
    <n v="0.31249305941143812"/>
    <s v="Aug-2025"/>
    <s v="Q3-2025"/>
  </r>
  <r>
    <s v="TXN-104590"/>
    <x v="232"/>
    <x v="0"/>
    <s v="N-012"/>
    <x v="4"/>
    <s v="Shampoo 300ml"/>
    <s v="Non-Member"/>
    <n v="2"/>
    <n v="55.07"/>
    <n v="6.7000000000000004E-2"/>
    <n v="23.04"/>
    <s v="No"/>
    <n v="102.76"/>
    <n v="56.68"/>
    <n v="0.55157648890618916"/>
    <s v="Sep-2025"/>
    <s v="Q3-2025"/>
  </r>
  <r>
    <s v="TXN-104591"/>
    <x v="613"/>
    <x v="0"/>
    <s v="N-011"/>
    <x v="2"/>
    <s v="Bluetooth Speaker"/>
    <s v="Non-Member"/>
    <n v="2"/>
    <n v="298.54000000000002"/>
    <n v="1.2E-2"/>
    <n v="220.56"/>
    <s v="Unknown"/>
    <n v="589.91999999999996"/>
    <n v="148.80000000000001"/>
    <n v="0.25223759153783565"/>
    <s v="Mar-2025"/>
    <s v="Q1-2025"/>
  </r>
  <r>
    <s v="TXN-104592"/>
    <x v="273"/>
    <x v="0"/>
    <s v="N-007"/>
    <x v="1"/>
    <s v="Men's T-Shirt"/>
    <s v="Member"/>
    <n v="1"/>
    <n v="32.64"/>
    <n v="8.1000000000000003E-2"/>
    <n v="13.63"/>
    <s v="No"/>
    <n v="30"/>
    <n v="16.37"/>
    <n v="0.54566666666666674"/>
    <s v="Oct-2024"/>
    <s v="Q4-2024"/>
  </r>
  <r>
    <s v="TXN-104593"/>
    <x v="679"/>
    <x v="0"/>
    <s v="N-009"/>
    <x v="2"/>
    <s v="Bluetooth Speaker"/>
    <s v="Non-Member"/>
    <n v="3"/>
    <n v="208.49"/>
    <n v="6.6000000000000003E-2"/>
    <n v="139.63999999999999"/>
    <s v="No"/>
    <n v="584.19000000000005"/>
    <n v="165.27"/>
    <n v="0.282904534483644"/>
    <s v="Feb-2024"/>
    <s v="Q1-2024"/>
  </r>
  <r>
    <s v="TXN-104594"/>
    <x v="68"/>
    <x v="1"/>
    <s v="S-014"/>
    <x v="0"/>
    <s v="Sparkling Water 12pk"/>
    <s v="Member"/>
    <n v="1"/>
    <n v="23.38"/>
    <n v="0.20399999999999999"/>
    <n v="13.55"/>
    <s v="No"/>
    <n v="18.61"/>
    <n v="5.0599999999999996"/>
    <n v="0.27189682966147233"/>
    <s v="Aug-2025"/>
    <s v="Q3-2025"/>
  </r>
  <r>
    <s v="TXN-104595"/>
    <x v="408"/>
    <x v="2"/>
    <s v="E-010"/>
    <x v="4"/>
    <s v="Perfume 50ml"/>
    <s v="Non-Member"/>
    <n v="10"/>
    <n v="47.99"/>
    <n v="0.105"/>
    <n v="18.579999999999998"/>
    <s v="No"/>
    <n v="429.51"/>
    <n v="243.71"/>
    <n v="0.56741402994109569"/>
    <s v="Feb-2025"/>
    <s v="Q1-2025"/>
  </r>
  <r>
    <s v="TXN-104596"/>
    <x v="144"/>
    <x v="0"/>
    <s v="N-007"/>
    <x v="0"/>
    <s v="Snack Box"/>
    <s v="Non-Member"/>
    <n v="1"/>
    <n v="9.26"/>
    <n v="0.13800000000000001"/>
    <n v="6.01"/>
    <s v="No"/>
    <n v="7.98"/>
    <n v="1.97"/>
    <n v="0.24686716791979949"/>
    <s v="Dec-2024"/>
    <s v="Q4-2024"/>
  </r>
  <r>
    <s v="TXN-104597"/>
    <x v="611"/>
    <x v="0"/>
    <s v="N-014"/>
    <x v="2"/>
    <s v="Power Bank"/>
    <s v="Member"/>
    <n v="2"/>
    <n v="199.15"/>
    <n v="9.6000000000000002E-2"/>
    <n v="146.5"/>
    <s v="No"/>
    <n v="360.06"/>
    <n v="67.06"/>
    <n v="0.18624673665500194"/>
    <s v="Dec-2024"/>
    <s v="Q4-2024"/>
  </r>
  <r>
    <s v="TXN-104598"/>
    <x v="667"/>
    <x v="0"/>
    <s v="N-005"/>
    <x v="1"/>
    <s v="Winter Jacket"/>
    <s v="Non-Member"/>
    <n v="2"/>
    <n v="32.14"/>
    <n v="2.8000000000000001E-2"/>
    <n v="13.17"/>
    <s v="No"/>
    <n v="62.48"/>
    <n v="36.14"/>
    <n v="0.57842509603072989"/>
    <s v="Jun-2024"/>
    <s v="Q2-2024"/>
  </r>
  <r>
    <s v="TXN-104599"/>
    <x v="272"/>
    <x v="1"/>
    <s v="S-013"/>
    <x v="3"/>
    <s v="Storage Bin"/>
    <s v="Non-Member"/>
    <n v="5"/>
    <n v="19.8"/>
    <n v="0.151"/>
    <n v="9.26"/>
    <s v="No"/>
    <n v="84.05"/>
    <n v="37.75"/>
    <n v="0.44913741820345032"/>
    <s v="Oct-2024"/>
    <s v="Q4-2024"/>
  </r>
  <r>
    <s v="TXN-104600"/>
    <x v="297"/>
    <x v="0"/>
    <s v="N-005"/>
    <x v="1"/>
    <s v="Running Shoes"/>
    <s v="Non-Member"/>
    <n v="9"/>
    <n v="107.03"/>
    <n v="0.106"/>
    <n v="54.07"/>
    <s v="No"/>
    <n v="861.16"/>
    <n v="374.53"/>
    <n v="0.4349133726601328"/>
    <s v="Dec-2024"/>
    <s v="Q4-2024"/>
  </r>
  <r>
    <s v="TXN-104601"/>
    <x v="319"/>
    <x v="3"/>
    <s v="W-015"/>
    <x v="2"/>
    <s v="Bluetooth Speaker"/>
    <s v="Member"/>
    <n v="1"/>
    <n v="246.22"/>
    <n v="0.121"/>
    <n v="180.42"/>
    <s v="No"/>
    <n v="216.43"/>
    <n v="36.01"/>
    <n v="0.16638174005452108"/>
    <s v="Apr-2025"/>
    <s v="Q2-2025"/>
  </r>
  <r>
    <s v="TXN-104602"/>
    <x v="7"/>
    <x v="3"/>
    <s v="W-010"/>
    <x v="1"/>
    <s v="Winter Jacket"/>
    <s v="Non-Member"/>
    <n v="1"/>
    <n v="74.430000000000007"/>
    <n v="6.4000000000000001E-2"/>
    <n v="33.71"/>
    <s v="No"/>
    <n v="69.67"/>
    <n v="35.96"/>
    <n v="0.5161475527486723"/>
    <s v="Aug-2024"/>
    <s v="Q3-2024"/>
  </r>
  <r>
    <s v="TXN-104603"/>
    <x v="568"/>
    <x v="0"/>
    <s v="N-010"/>
    <x v="0"/>
    <s v="Olive Oil 500ml"/>
    <s v="Member"/>
    <n v="4"/>
    <n v="21.23"/>
    <n v="9.5000000000000001E-2"/>
    <n v="14.58"/>
    <s v="No"/>
    <n v="76.849999999999994"/>
    <n v="18.53"/>
    <n v="0.24111906310995448"/>
    <s v="Jul-2024"/>
    <s v="Q3-2024"/>
  </r>
  <r>
    <s v="TXN-104604"/>
    <x v="184"/>
    <x v="1"/>
    <s v="S-012"/>
    <x v="4"/>
    <s v="Lipstick"/>
    <s v="Non-Member"/>
    <n v="2"/>
    <n v="25.7"/>
    <n v="0.26800000000000002"/>
    <n v="9.3800000000000008"/>
    <s v="No"/>
    <n v="37.619999999999997"/>
    <n v="18.86"/>
    <n v="0.50132908027644874"/>
    <s v="Jul-2025"/>
    <s v="Q3-2025"/>
  </r>
  <r>
    <s v="TXN-104605"/>
    <x v="291"/>
    <x v="2"/>
    <s v="E-010"/>
    <x v="0"/>
    <s v="Granola Pack"/>
    <s v="Member"/>
    <n v="2"/>
    <n v="8.67"/>
    <n v="0.121"/>
    <n v="5.56"/>
    <s v="No"/>
    <n v="15.24"/>
    <n v="4.12"/>
    <n v="0.27034120734908135"/>
    <s v="May-2025"/>
    <s v="Q2-2025"/>
  </r>
  <r>
    <s v="TXN-104606"/>
    <x v="625"/>
    <x v="2"/>
    <s v="E-003"/>
    <x v="0"/>
    <s v="Organic Coffee 12oz"/>
    <s v="Non-Member"/>
    <n v="7"/>
    <n v="9.39"/>
    <n v="7.3999999999999996E-2"/>
    <n v="5.67"/>
    <s v="No"/>
    <n v="60.87"/>
    <n v="21.18"/>
    <n v="0.34795465746673238"/>
    <s v="May-2025"/>
    <s v="Q2-2025"/>
  </r>
  <r>
    <s v="TXN-104607"/>
    <x v="307"/>
    <x v="3"/>
    <s v="W-015"/>
    <x v="3"/>
    <s v="LED Desk Lamp"/>
    <s v="Non-Member"/>
    <n v="7"/>
    <n v="77.84"/>
    <n v="0.16400000000000001"/>
    <n v="35.119999999999997"/>
    <s v="No"/>
    <n v="455.52"/>
    <n v="209.68"/>
    <n v="0.46030909729539871"/>
    <s v="Oct-2024"/>
    <s v="Q4-2024"/>
  </r>
  <r>
    <s v="TXN-104608"/>
    <x v="107"/>
    <x v="2"/>
    <s v="E-008"/>
    <x v="1"/>
    <s v="Running Shoes"/>
    <s v="Non-Member"/>
    <n v="2"/>
    <n v="78.510000000000005"/>
    <n v="4.5999999999999999E-2"/>
    <n v="41.75"/>
    <s v="No"/>
    <n v="149.80000000000001"/>
    <n v="66.3"/>
    <n v="0.44259012016021354"/>
    <s v="Jan-2025"/>
    <s v="Q1-2025"/>
  </r>
  <r>
    <s v="TXN-104609"/>
    <x v="434"/>
    <x v="1"/>
    <s v="S-001"/>
    <x v="2"/>
    <s v="Smart Watch"/>
    <s v="Unknown"/>
    <n v="2"/>
    <n v="161.22999999999999"/>
    <n v="0.34499999999999997"/>
    <n v="117.48"/>
    <s v="No"/>
    <n v="211.21"/>
    <n v="-23.75"/>
    <n v="-0.11244732730457838"/>
    <s v="May-2025"/>
    <s v="Q2-2025"/>
  </r>
  <r>
    <s v="TXN-104610"/>
    <x v="592"/>
    <x v="0"/>
    <s v="N-008"/>
    <x v="4"/>
    <s v="Sunscreen SPF50"/>
    <s v="Non-Member"/>
    <n v="5"/>
    <n v="54.29"/>
    <n v="0"/>
    <n v="18.89"/>
    <s v="No"/>
    <n v="271.45"/>
    <n v="177"/>
    <n v="0.65205378522748203"/>
    <s v="May-2024"/>
    <s v="Q2-2024"/>
  </r>
  <r>
    <s v="TXN-104611"/>
    <x v="113"/>
    <x v="1"/>
    <s v="S-013"/>
    <x v="4"/>
    <s v="Sunscreen SPF50"/>
    <s v="Non-Member"/>
    <n v="1"/>
    <n v="14.73"/>
    <n v="0.159"/>
    <n v="6.2"/>
    <s v="No"/>
    <n v="12.39"/>
    <n v="6.19"/>
    <n v="0.49959644874899112"/>
    <s v="May-2025"/>
    <s v="Q2-2025"/>
  </r>
  <r>
    <s v="TXN-104612"/>
    <x v="44"/>
    <x v="0"/>
    <s v="N-002"/>
    <x v="0"/>
    <s v="Granola Pack"/>
    <s v="Member"/>
    <n v="2"/>
    <n v="6.02"/>
    <n v="4.8000000000000001E-2"/>
    <n v="3.96"/>
    <s v="No"/>
    <n v="11.46"/>
    <n v="3.54"/>
    <n v="0.30890052356020942"/>
    <s v="May-2025"/>
    <s v="Q2-2025"/>
  </r>
  <r>
    <s v="TXN-104613"/>
    <x v="508"/>
    <x v="0"/>
    <s v="N-013"/>
    <x v="1"/>
    <s v="Casual Dress"/>
    <s v="Non-Member"/>
    <n v="5"/>
    <n v="69.819999999999993"/>
    <n v="0.15"/>
    <n v="30.76"/>
    <s v="No"/>
    <n v="296.74"/>
    <n v="142.94"/>
    <n v="0.48170115252409512"/>
    <s v="May-2024"/>
    <s v="Q2-2024"/>
  </r>
  <r>
    <s v="TXN-104614"/>
    <x v="59"/>
    <x v="3"/>
    <s v="W-008"/>
    <x v="0"/>
    <s v="Organic Coffee 12oz"/>
    <s v="Non-Member"/>
    <n v="1"/>
    <n v="11.71"/>
    <n v="0.19"/>
    <n v="7.11"/>
    <s v="No"/>
    <n v="9.49"/>
    <n v="2.38"/>
    <n v="0.25079030558482612"/>
    <s v="Jan-2025"/>
    <s v="Q1-2025"/>
  </r>
  <r>
    <s v="TXN-104615"/>
    <x v="167"/>
    <x v="3"/>
    <s v="W-014"/>
    <x v="0"/>
    <s v="Organic Coffee 12oz"/>
    <s v="Non-Member"/>
    <n v="7"/>
    <n v="6.48"/>
    <n v="7.2999999999999995E-2"/>
    <n v="4.4400000000000004"/>
    <s v="Yes"/>
    <n v="42.05"/>
    <n v="10.97"/>
    <n v="0.26087990487514867"/>
    <s v="Jul-2025"/>
    <s v="Q3-2025"/>
  </r>
  <r>
    <s v="TXN-104616"/>
    <x v="619"/>
    <x v="3"/>
    <s v="W-003"/>
    <x v="2"/>
    <s v="Wireless Earbuds"/>
    <s v="Non-Member"/>
    <n v="2"/>
    <n v="113.63"/>
    <n v="7.9000000000000001E-2"/>
    <n v="78.52"/>
    <s v="No"/>
    <n v="209.31"/>
    <n v="52.27"/>
    <n v="0.24972528785055662"/>
    <s v="Jul-2025"/>
    <s v="Q3-2025"/>
  </r>
  <r>
    <s v="TXN-104617"/>
    <x v="646"/>
    <x v="2"/>
    <s v="E-003"/>
    <x v="1"/>
    <s v="Running Shoes"/>
    <s v="Member"/>
    <n v="7"/>
    <n v="102.27"/>
    <n v="5.2999999999999999E-2"/>
    <n v="40.92"/>
    <s v="No"/>
    <n v="677.95"/>
    <n v="391.51"/>
    <n v="0.57749096541042844"/>
    <s v="Jun-2024"/>
    <s v="Q2-2024"/>
  </r>
  <r>
    <s v="TXN-104618"/>
    <x v="680"/>
    <x v="2"/>
    <s v="E-010"/>
    <x v="3"/>
    <s v="Throw Pillow"/>
    <s v="Non-Member"/>
    <n v="3"/>
    <n v="46.21"/>
    <n v="0.129"/>
    <n v="16.920000000000002"/>
    <s v="Unknown"/>
    <n v="120.75"/>
    <n v="69.989999999999995"/>
    <n v="0.57962732919254656"/>
    <s v="Jun-2024"/>
    <s v="Q2-2024"/>
  </r>
  <r>
    <s v="TXN-104619"/>
    <x v="547"/>
    <x v="0"/>
    <s v="N-006"/>
    <x v="0"/>
    <s v="Organic Coffee 12oz"/>
    <s v="Member"/>
    <n v="2"/>
    <n v="22.98"/>
    <n v="0.09"/>
    <n v="15.73"/>
    <s v="No"/>
    <n v="41.82"/>
    <n v="10.36"/>
    <n v="0.24772835963653753"/>
    <s v="Nov-2025"/>
    <s v="Q4-2025"/>
  </r>
  <r>
    <s v="TXN-104620"/>
    <x v="83"/>
    <x v="0"/>
    <s v="N-004"/>
    <x v="0"/>
    <s v="Sparkling Water 12pk"/>
    <s v="Member"/>
    <n v="6"/>
    <n v="8.99"/>
    <n v="8.4000000000000005E-2"/>
    <n v="6.18"/>
    <s v="No"/>
    <n v="49.41"/>
    <n v="12.33"/>
    <n v="0.24954462659380694"/>
    <s v="Aug-2024"/>
    <s v="Q3-2024"/>
  </r>
  <r>
    <s v="TXN-104621"/>
    <x v="133"/>
    <x v="1"/>
    <s v="S-005"/>
    <x v="0"/>
    <s v="Snack Box"/>
    <s v="Non-Member"/>
    <n v="4"/>
    <n v="6.29"/>
    <n v="0.19400000000000001"/>
    <n v="4.1399999999999997"/>
    <s v="No"/>
    <n v="20.28"/>
    <n v="3.72"/>
    <n v="0.18343195266272189"/>
    <s v="Jun-2025"/>
    <s v="Q2-2025"/>
  </r>
  <r>
    <s v="TXN-104622"/>
    <x v="324"/>
    <x v="0"/>
    <s v="N-010"/>
    <x v="2"/>
    <s v="Wireless Earbuds"/>
    <s v="Non-Member"/>
    <n v="2"/>
    <n v="278.37"/>
    <n v="0.154"/>
    <n v="205.1"/>
    <s v="No"/>
    <n v="471"/>
    <n v="60.8"/>
    <n v="0.12908704883227176"/>
    <s v="May-2024"/>
    <s v="Q2-2024"/>
  </r>
  <r>
    <s v="TXN-104623"/>
    <x v="133"/>
    <x v="1"/>
    <s v="S-012"/>
    <x v="2"/>
    <s v="Smart Watch"/>
    <s v="Member"/>
    <n v="3"/>
    <n v="274.91000000000003"/>
    <n v="0.34499999999999997"/>
    <n v="205.11"/>
    <s v="No"/>
    <n v="540.20000000000005"/>
    <n v="-75.13"/>
    <n v="-0.13907811921510549"/>
    <s v="Jun-2025"/>
    <s v="Q2-2025"/>
  </r>
  <r>
    <s v="TXN-104624"/>
    <x v="126"/>
    <x v="0"/>
    <s v="N-013"/>
    <x v="4"/>
    <s v="Sunscreen SPF50"/>
    <s v="Non-Member"/>
    <n v="20"/>
    <n v="34.619999999999997"/>
    <n v="6.7000000000000004E-2"/>
    <n v="11.76"/>
    <s v="No"/>
    <n v="646.01"/>
    <n v="410.81"/>
    <n v="0.63591894862308629"/>
    <s v="Aug-2025"/>
    <s v="Q3-2025"/>
  </r>
  <r>
    <s v="TXN-104625"/>
    <x v="318"/>
    <x v="1"/>
    <s v="S-011"/>
    <x v="4"/>
    <s v="Sunscreen SPF50"/>
    <s v="Non-Member"/>
    <n v="9"/>
    <n v="53.55"/>
    <n v="0.14699999999999999"/>
    <n v="19.93"/>
    <s v="No"/>
    <n v="411.1"/>
    <n v="231.73"/>
    <n v="0.56368280223789824"/>
    <s v="Oct-2025"/>
    <s v="Q4-2025"/>
  </r>
  <r>
    <s v="TXN-104626"/>
    <x v="11"/>
    <x v="1"/>
    <s v="S-012"/>
    <x v="4"/>
    <s v="Face Moisturizer"/>
    <s v="Member"/>
    <n v="5"/>
    <n v="47.33"/>
    <n v="0.245"/>
    <n v="14.89"/>
    <s v="Yes"/>
    <n v="178.67"/>
    <n v="104.22"/>
    <n v="0.58331001287289419"/>
    <s v="Aug-2024"/>
    <s v="Q3-2024"/>
  </r>
  <r>
    <s v="TXN-104627"/>
    <x v="327"/>
    <x v="1"/>
    <s v="S-004"/>
    <x v="2"/>
    <s v="Laptop Stand"/>
    <s v="Non-Member"/>
    <n v="4"/>
    <n v="196.24"/>
    <n v="0.33"/>
    <n v="144.21"/>
    <s v="No"/>
    <n v="525.91999999999996"/>
    <n v="-50.92"/>
    <n v="-9.682080924855492E-2"/>
    <s v="Sep-2025"/>
    <s v="Q3-2025"/>
  </r>
  <r>
    <s v="TXN-104628"/>
    <x v="287"/>
    <x v="0"/>
    <s v="N-009"/>
    <x v="2"/>
    <s v="Bluetooth Speaker"/>
    <s v="Non-Member"/>
    <n v="6"/>
    <n v="289.02999999999997"/>
    <n v="4.7E-2"/>
    <n v="222.73"/>
    <s v="No"/>
    <n v="1652.67"/>
    <n v="316.29000000000002"/>
    <n v="0.19138121948120315"/>
    <s v="Sep-2025"/>
    <s v="Q3-2025"/>
  </r>
  <r>
    <s v="TXN-104629"/>
    <x v="178"/>
    <x v="1"/>
    <s v="S-014"/>
    <x v="1"/>
    <s v="Running Shoes"/>
    <s v="Non-Member"/>
    <n v="12"/>
    <n v="51.1"/>
    <n v="0.25800000000000001"/>
    <n v="23.99"/>
    <s v="No"/>
    <n v="454.99"/>
    <n v="167.11"/>
    <n v="0.36728279742411923"/>
    <s v="Mar-2025"/>
    <s v="Q1-2025"/>
  </r>
  <r>
    <s v="TXN-104630"/>
    <x v="419"/>
    <x v="3"/>
    <s v="W-013"/>
    <x v="2"/>
    <s v="Smart Watch"/>
    <s v="Non-Member"/>
    <n v="3"/>
    <n v="124.45"/>
    <n v="0.156"/>
    <n v="89.73"/>
    <s v="No"/>
    <n v="315.11"/>
    <n v="45.92"/>
    <n v="0.14572688902288089"/>
    <s v="Jun-2025"/>
    <s v="Q2-2025"/>
  </r>
  <r>
    <s v="TXN-104631"/>
    <x v="337"/>
    <x v="2"/>
    <s v="E-014"/>
    <x v="2"/>
    <s v="Wireless Earbuds"/>
    <s v="Member"/>
    <n v="8"/>
    <n v="235.99"/>
    <n v="0.115"/>
    <n v="164.03"/>
    <s v="No"/>
    <n v="1670.81"/>
    <n v="358.57"/>
    <n v="0.21460848331049012"/>
    <s v="Apr-2024"/>
    <s v="Q2-2024"/>
  </r>
  <r>
    <s v="TXN-104632"/>
    <x v="566"/>
    <x v="1"/>
    <s v="S-004"/>
    <x v="0"/>
    <s v="Granola Pack"/>
    <s v="Member"/>
    <n v="1"/>
    <n v="21.13"/>
    <n v="0.20300000000000001"/>
    <n v="12.09"/>
    <s v="No"/>
    <n v="16.84"/>
    <n v="4.75"/>
    <n v="0.28206650831353919"/>
    <s v="Sep-2025"/>
    <s v="Q3-2025"/>
  </r>
  <r>
    <s v="TXN-104633"/>
    <x v="548"/>
    <x v="1"/>
    <s v="S-003"/>
    <x v="0"/>
    <s v="Snack Box"/>
    <s v="Member"/>
    <n v="3"/>
    <n v="10.19"/>
    <n v="0.254"/>
    <n v="8.7799999999999994"/>
    <s v="Yes"/>
    <n v="22.81"/>
    <n v="-3.53"/>
    <n v="-0.15475668566418238"/>
    <s v="Apr-2024"/>
    <s v="Q2-2024"/>
  </r>
  <r>
    <s v="TXN-104634"/>
    <x v="305"/>
    <x v="1"/>
    <s v="Unknown"/>
    <x v="2"/>
    <s v="Bluetooth Speaker"/>
    <s v="Member"/>
    <n v="6"/>
    <n v="295.85000000000002"/>
    <n v="0.22"/>
    <n v="203.48"/>
    <s v="No"/>
    <n v="1384.58"/>
    <n v="163.69999999999999"/>
    <n v="0.11823079923153591"/>
    <s v="Feb-2025"/>
    <s v="Q1-2025"/>
  </r>
  <r>
    <s v="TXN-104635"/>
    <x v="278"/>
    <x v="1"/>
    <s v="S-009"/>
    <x v="4"/>
    <s v="Shampoo 300ml"/>
    <s v="Member"/>
    <n v="2"/>
    <n v="8.3699999999999992"/>
    <n v="3.9E-2"/>
    <n v="2.84"/>
    <s v="No"/>
    <n v="16.09"/>
    <n v="10.41"/>
    <n v="0.64698570540708511"/>
    <s v="Jan-2025"/>
    <s v="Q1-2025"/>
  </r>
  <r>
    <s v="TXN-104636"/>
    <x v="74"/>
    <x v="3"/>
    <s v="W-007"/>
    <x v="4"/>
    <s v="Face Moisturizer"/>
    <s v="Non-Member"/>
    <n v="6"/>
    <n v="35.68"/>
    <n v="5.7000000000000002E-2"/>
    <n v="13.6"/>
    <s v="No"/>
    <n v="201.88"/>
    <n v="120.28"/>
    <n v="0.59579948484248069"/>
    <s v="Aug-2024"/>
    <s v="Q3-2024"/>
  </r>
  <r>
    <s v="TXN-104637"/>
    <x v="306"/>
    <x v="2"/>
    <s v="E-006"/>
    <x v="0"/>
    <s v="Sparkling Water 12pk"/>
    <s v="Member"/>
    <n v="7"/>
    <n v="12.83"/>
    <n v="7.0000000000000001E-3"/>
    <n v="8.4499999999999993"/>
    <s v="Yes"/>
    <n v="89.18"/>
    <n v="30.03"/>
    <n v="0.33673469387755101"/>
    <s v="May-2025"/>
    <s v="Q2-2025"/>
  </r>
  <r>
    <s v="TXN-104638"/>
    <x v="496"/>
    <x v="3"/>
    <s v="W-006"/>
    <x v="2"/>
    <s v="Wireless Earbuds"/>
    <s v="Member"/>
    <n v="9"/>
    <n v="222.12"/>
    <n v="7.0000000000000007E-2"/>
    <n v="157.37"/>
    <s v="No"/>
    <n v="1859.14"/>
    <n v="442.81"/>
    <n v="0.23818001871833211"/>
    <s v="Sep-2025"/>
    <s v="Q3-2025"/>
  </r>
  <r>
    <s v="TXN-104639"/>
    <x v="411"/>
    <x v="1"/>
    <s v="S-002"/>
    <x v="1"/>
    <s v="Women's Jeans"/>
    <s v="Non-Member"/>
    <n v="5"/>
    <n v="56.59"/>
    <n v="9.8000000000000004E-2"/>
    <n v="23.44"/>
    <s v="No"/>
    <n v="255.22"/>
    <n v="138.02000000000001"/>
    <n v="0.54078833947182825"/>
    <s v="Apr-2025"/>
    <s v="Q2-2025"/>
  </r>
  <r>
    <s v="TXN-104640"/>
    <x v="113"/>
    <x v="3"/>
    <s v="W-014"/>
    <x v="1"/>
    <s v="Men's T-Shirt"/>
    <s v="Member"/>
    <n v="1"/>
    <n v="41.98"/>
    <n v="0"/>
    <n v="22.8"/>
    <s v="No"/>
    <n v="41.98"/>
    <n v="19.18"/>
    <n v="0.45688423058599337"/>
    <s v="May-2025"/>
    <s v="Q2-2025"/>
  </r>
  <r>
    <s v="TXN-104641"/>
    <x v="566"/>
    <x v="0"/>
    <s v="N-001"/>
    <x v="0"/>
    <s v="Organic Coffee 12oz"/>
    <s v="Member"/>
    <n v="1"/>
    <n v="9.1"/>
    <n v="7.2999999999999995E-2"/>
    <n v="5.4"/>
    <s v="No"/>
    <n v="8.44"/>
    <n v="3.04"/>
    <n v="0.36018957345971564"/>
    <s v="Sep-2025"/>
    <s v="Q3-2025"/>
  </r>
  <r>
    <s v="TXN-104642"/>
    <x v="105"/>
    <x v="3"/>
    <s v="W-015"/>
    <x v="1"/>
    <s v="Running Shoes"/>
    <s v="Member"/>
    <n v="5"/>
    <n v="47.75"/>
    <n v="0"/>
    <n v="25.77"/>
    <s v="No"/>
    <n v="238.75"/>
    <n v="109.9"/>
    <n v="0.46031413612565447"/>
    <s v="Apr-2025"/>
    <s v="Q2-2025"/>
  </r>
  <r>
    <s v="TXN-104643"/>
    <x v="489"/>
    <x v="3"/>
    <s v="W-002"/>
    <x v="4"/>
    <s v="Lipstick"/>
    <s v="Non-Member"/>
    <n v="1"/>
    <n v="19.79"/>
    <n v="0.13800000000000001"/>
    <n v="8.3699999999999992"/>
    <s v="No"/>
    <n v="17.059999999999999"/>
    <n v="8.69"/>
    <n v="0.50937866354044548"/>
    <s v="Sep-2024"/>
    <s v="Q3-2024"/>
  </r>
  <r>
    <s v="TXN-104644"/>
    <x v="285"/>
    <x v="3"/>
    <s v="W-003"/>
    <x v="3"/>
    <s v="Storage Bin"/>
    <s v="Non-Member"/>
    <n v="1"/>
    <n v="47.39"/>
    <n v="8.8999999999999996E-2"/>
    <n v="17.239999999999998"/>
    <s v="No"/>
    <n v="43.17"/>
    <n v="25.93"/>
    <n v="0.60064859856381747"/>
    <s v="Sep-2025"/>
    <s v="Q3-2025"/>
  </r>
  <r>
    <s v="TXN-104645"/>
    <x v="560"/>
    <x v="1"/>
    <s v="S-013"/>
    <x v="0"/>
    <s v="Snack Box"/>
    <s v="Member"/>
    <n v="12"/>
    <n v="9.48"/>
    <n v="4.8000000000000001E-2"/>
    <n v="6.07"/>
    <s v="No"/>
    <n v="108.3"/>
    <n v="35.46"/>
    <n v="0.32742382271468146"/>
    <s v="Mar-2025"/>
    <s v="Q1-2025"/>
  </r>
  <r>
    <s v="TXN-104646"/>
    <x v="185"/>
    <x v="2"/>
    <s v="E-014"/>
    <x v="3"/>
    <s v="Bath Towel Set"/>
    <s v="Member"/>
    <n v="1"/>
    <n v="60.15"/>
    <n v="7.3999999999999996E-2"/>
    <n v="27.67"/>
    <s v="No"/>
    <n v="55.7"/>
    <n v="28.03"/>
    <n v="0.50323159784560145"/>
    <s v="May-2025"/>
    <s v="Q2-2025"/>
  </r>
  <r>
    <s v="TXN-104647"/>
    <x v="10"/>
    <x v="0"/>
    <s v="N-014"/>
    <x v="4"/>
    <s v="Perfume 50ml"/>
    <s v="Non-Member"/>
    <n v="19"/>
    <n v="57.3"/>
    <n v="0.11600000000000001"/>
    <n v="25.75"/>
    <s v="No"/>
    <n v="962.41"/>
    <n v="473.16"/>
    <n v="0.49164077679990859"/>
    <s v="Dec-2024"/>
    <s v="Q4-2024"/>
  </r>
  <r>
    <s v="TXN-104648"/>
    <x v="103"/>
    <x v="1"/>
    <s v="S-002"/>
    <x v="1"/>
    <s v="Casual Dress"/>
    <s v="Member"/>
    <n v="3"/>
    <n v="31.11"/>
    <n v="0.20399999999999999"/>
    <n v="15.28"/>
    <s v="Yes"/>
    <n v="74.290000000000006"/>
    <n v="28.45"/>
    <n v="0.38295867546103107"/>
    <s v="Sep-2025"/>
    <s v="Q3-2025"/>
  </r>
  <r>
    <s v="TXN-104649"/>
    <x v="218"/>
    <x v="3"/>
    <s v="W-015"/>
    <x v="2"/>
    <s v="Wireless Earbuds"/>
    <s v="Non-Member"/>
    <n v="1"/>
    <n v="104.33"/>
    <n v="5.2999999999999999E-2"/>
    <n v="81.39"/>
    <s v="No"/>
    <n v="98.8"/>
    <n v="17.41"/>
    <n v="0.17621457489878542"/>
    <s v="Dec-2024"/>
    <s v="Q4-2024"/>
  </r>
  <r>
    <s v="TXN-104650"/>
    <x v="539"/>
    <x v="1"/>
    <s v="S-004"/>
    <x v="2"/>
    <s v="Wireless Earbuds"/>
    <s v="Member"/>
    <n v="8"/>
    <n v="76.209999999999994"/>
    <n v="0.23699999999999999"/>
    <n v="48.74"/>
    <s v="No"/>
    <n v="465.19"/>
    <n v="75.27"/>
    <n v="0.16180485393065197"/>
    <s v="Jul-2025"/>
    <s v="Q3-2025"/>
  </r>
  <r>
    <s v="TXN-104651"/>
    <x v="162"/>
    <x v="0"/>
    <s v="N-015"/>
    <x v="4"/>
    <s v="Face Moisturizer"/>
    <s v="Member"/>
    <n v="3"/>
    <n v="23.07"/>
    <n v="0"/>
    <n v="7.64"/>
    <s v="No"/>
    <n v="69.209999999999994"/>
    <n v="46.29"/>
    <n v="0.66883398352839185"/>
    <s v="Aug-2025"/>
    <s v="Q3-2025"/>
  </r>
  <r>
    <s v="TXN-104652"/>
    <x v="166"/>
    <x v="2"/>
    <s v="E-012"/>
    <x v="4"/>
    <s v="Perfume 50ml"/>
    <s v="Member"/>
    <n v="1"/>
    <n v="19.350000000000001"/>
    <n v="0.106"/>
    <n v="6.96"/>
    <s v="No"/>
    <n v="17.3"/>
    <n v="10.34"/>
    <n v="0.59768786127167628"/>
    <s v="Sep-2025"/>
    <s v="Q3-2025"/>
  </r>
  <r>
    <s v="TXN-104653"/>
    <x v="44"/>
    <x v="3"/>
    <s v="W-008"/>
    <x v="0"/>
    <s v="Granola Pack"/>
    <s v="Member"/>
    <n v="1"/>
    <n v="8.6300000000000008"/>
    <n v="0.09"/>
    <n v="5.34"/>
    <s v="Yes"/>
    <n v="7.85"/>
    <n v="2.5099999999999998"/>
    <n v="0.31974522292993629"/>
    <s v="May-2025"/>
    <s v="Q2-2025"/>
  </r>
  <r>
    <s v="TXN-104654"/>
    <x v="550"/>
    <x v="3"/>
    <s v="W-007"/>
    <x v="4"/>
    <s v="Lipstick"/>
    <s v="Member"/>
    <n v="2"/>
    <n v="8.19"/>
    <n v="0.122"/>
    <n v="3.64"/>
    <s v="No"/>
    <n v="14.38"/>
    <n v="7.1"/>
    <n v="0.49374130737134903"/>
    <s v="Dec-2024"/>
    <s v="Q4-2024"/>
  </r>
  <r>
    <s v="TXN-104655"/>
    <x v="252"/>
    <x v="1"/>
    <s v="S-003"/>
    <x v="4"/>
    <s v="Perfume 50ml"/>
    <s v="Non-Member"/>
    <n v="3"/>
    <n v="52.33"/>
    <n v="0.28899999999999998"/>
    <n v="16.64"/>
    <s v="No"/>
    <n v="111.62"/>
    <n v="61.7"/>
    <n v="0.55276832108941054"/>
    <s v="Mar-2025"/>
    <s v="Q1-2025"/>
  </r>
  <r>
    <s v="TXN-104656"/>
    <x v="191"/>
    <x v="1"/>
    <s v="S-002"/>
    <x v="3"/>
    <s v="Ceramic Mug Set"/>
    <s v="Non-Member"/>
    <n v="7"/>
    <n v="78.7"/>
    <n v="0.14399999999999999"/>
    <n v="33.49"/>
    <s v="No"/>
    <n v="471.57"/>
    <n v="237.14"/>
    <n v="0.50287338041011942"/>
    <s v="Oct-2024"/>
    <s v="Q4-2024"/>
  </r>
  <r>
    <s v="TXN-104657"/>
    <x v="460"/>
    <x v="1"/>
    <s v="S-008"/>
    <x v="3"/>
    <s v="LED Desk Lamp"/>
    <s v="Member"/>
    <n v="3"/>
    <n v="71"/>
    <n v="0.193"/>
    <n v="26.27"/>
    <s v="No"/>
    <n v="171.89"/>
    <n v="93.08"/>
    <n v="0.54150910465995694"/>
    <s v="Jun-2025"/>
    <s v="Q2-2025"/>
  </r>
  <r>
    <s v="TXN-104658"/>
    <x v="45"/>
    <x v="1"/>
    <s v="S-010"/>
    <x v="1"/>
    <s v="Men's T-Shirt"/>
    <s v="Member"/>
    <n v="3"/>
    <n v="110.16"/>
    <n v="0.314"/>
    <n v="55.99"/>
    <s v="No"/>
    <n v="226.71"/>
    <n v="58.74"/>
    <n v="0.2590975254730713"/>
    <s v="Jun-2024"/>
    <s v="Q2-2024"/>
  </r>
  <r>
    <s v="TXN-104659"/>
    <x v="503"/>
    <x v="3"/>
    <s v="W-010"/>
    <x v="2"/>
    <s v="Bluetooth Speaker"/>
    <s v="Non-Member"/>
    <n v="2"/>
    <n v="272.54000000000002"/>
    <n v="2.9000000000000001E-2"/>
    <n v="193.54"/>
    <s v="No"/>
    <n v="529.27"/>
    <n v="142.19"/>
    <n v="0.26865305042794796"/>
    <s v="Jun-2025"/>
    <s v="Q2-2025"/>
  </r>
  <r>
    <s v="TXN-104660"/>
    <x v="535"/>
    <x v="0"/>
    <s v="N-015"/>
    <x v="1"/>
    <s v="Winter Jacket"/>
    <s v="Member"/>
    <n v="2"/>
    <n v="118.8"/>
    <n v="0.106"/>
    <n v="49.2"/>
    <s v="No"/>
    <n v="212.41"/>
    <n v="114.01"/>
    <n v="0.53674497434207435"/>
    <s v="May-2024"/>
    <s v="Q2-2024"/>
  </r>
  <r>
    <s v="TXN-104661"/>
    <x v="427"/>
    <x v="2"/>
    <s v="E-004"/>
    <x v="4"/>
    <s v="Perfume 50ml"/>
    <s v="Non-Member"/>
    <n v="2"/>
    <n v="50.19"/>
    <n v="7.5999999999999998E-2"/>
    <n v="17.14"/>
    <s v="No"/>
    <n v="92.75"/>
    <n v="58.47"/>
    <n v="0.63040431266846364"/>
    <s v="Apr-2025"/>
    <s v="Q2-2025"/>
  </r>
  <r>
    <s v="TXN-104662"/>
    <x v="358"/>
    <x v="0"/>
    <s v="N-002"/>
    <x v="4"/>
    <s v="Lipstick"/>
    <s v="Member"/>
    <n v="1"/>
    <n v="59.04"/>
    <n v="0.09"/>
    <n v="24.78"/>
    <s v="No"/>
    <n v="53.73"/>
    <n v="28.95"/>
    <n v="0.53880513679508657"/>
    <s v="Jun-2025"/>
    <s v="Q2-2025"/>
  </r>
  <r>
    <s v="TXN-104663"/>
    <x v="310"/>
    <x v="1"/>
    <s v="S-005"/>
    <x v="2"/>
    <s v="Bluetooth Speaker"/>
    <s v="Member"/>
    <n v="6"/>
    <n v="265.05"/>
    <n v="0.11"/>
    <n v="202.08"/>
    <s v="No"/>
    <n v="1415.37"/>
    <n v="202.89"/>
    <n v="0.14334767587274"/>
    <s v="Mar-2025"/>
    <s v="Q1-2025"/>
  </r>
  <r>
    <s v="TXN-104664"/>
    <x v="187"/>
    <x v="0"/>
    <s v="N-008"/>
    <x v="0"/>
    <s v="Organic Coffee 12oz"/>
    <s v="Non-Member"/>
    <n v="10"/>
    <n v="9.75"/>
    <n v="0.13200000000000001"/>
    <n v="6.4"/>
    <s v="No"/>
    <n v="84.63"/>
    <n v="20.63"/>
    <n v="0.24376698570246957"/>
    <s v="Feb-2025"/>
    <s v="Q1-2025"/>
  </r>
  <r>
    <s v="TXN-104665"/>
    <x v="274"/>
    <x v="3"/>
    <s v="W-005"/>
    <x v="0"/>
    <s v="Sparkling Water 12pk"/>
    <s v="Non-Member"/>
    <n v="1"/>
    <n v="5.09"/>
    <n v="5.1999999999999998E-2"/>
    <n v="3.33"/>
    <s v="No"/>
    <n v="4.83"/>
    <n v="1.5"/>
    <n v="0.3105590062111801"/>
    <s v="May-2025"/>
    <s v="Q2-2025"/>
  </r>
  <r>
    <s v="TXN-104666"/>
    <x v="130"/>
    <x v="2"/>
    <s v="Unknown"/>
    <x v="1"/>
    <s v="Casual Dress"/>
    <s v="Non-Member"/>
    <n v="1"/>
    <n v="99.68"/>
    <n v="0.03"/>
    <n v="50.48"/>
    <s v="No"/>
    <n v="96.69"/>
    <n v="46.21"/>
    <n v="0.47791912297031752"/>
    <s v="Apr-2025"/>
    <s v="Q2-2025"/>
  </r>
  <r>
    <s v="TXN-104667"/>
    <x v="411"/>
    <x v="2"/>
    <s v="E-003"/>
    <x v="2"/>
    <s v="Wireless Earbuds"/>
    <s v="Non-Member"/>
    <n v="1"/>
    <n v="162.4"/>
    <n v="0.112"/>
    <n v="123.94"/>
    <s v="No"/>
    <n v="144.21"/>
    <n v="20.27"/>
    <n v="0.14055890714929614"/>
    <s v="Apr-2025"/>
    <s v="Q2-2025"/>
  </r>
  <r>
    <s v="TXN-104668"/>
    <x v="266"/>
    <x v="1"/>
    <s v="S-013"/>
    <x v="4"/>
    <s v="Shampoo 300ml"/>
    <s v="Non-Member"/>
    <n v="1"/>
    <n v="55.3"/>
    <n v="0.22900000000000001"/>
    <n v="19.86"/>
    <s v="No"/>
    <n v="42.64"/>
    <n v="22.78"/>
    <n v="0.53424015009380865"/>
    <s v="May-2025"/>
    <s v="Q2-2025"/>
  </r>
  <r>
    <s v="TXN-104669"/>
    <x v="42"/>
    <x v="1"/>
    <s v="S-008"/>
    <x v="1"/>
    <s v="Running Shoes"/>
    <s v="Member"/>
    <n v="4"/>
    <n v="69.569999999999993"/>
    <n v="0.16500000000000001"/>
    <n v="32.799999999999997"/>
    <s v="No"/>
    <n v="232.36"/>
    <n v="101.16"/>
    <n v="0.43535892580478563"/>
    <s v="Jan-2025"/>
    <s v="Q1-2025"/>
  </r>
  <r>
    <s v="TXN-104670"/>
    <x v="468"/>
    <x v="1"/>
    <s v="S-006"/>
    <x v="0"/>
    <s v="Granola Pack"/>
    <s v="Member"/>
    <n v="8"/>
    <n v="4.58"/>
    <n v="0.17499999999999999"/>
    <n v="3.09"/>
    <s v="No"/>
    <n v="30.23"/>
    <n v="5.51"/>
    <n v="0.18226926893814091"/>
    <s v="Jul-2025"/>
    <s v="Q3-2025"/>
  </r>
  <r>
    <s v="TXN-104671"/>
    <x v="48"/>
    <x v="3"/>
    <s v="W-005"/>
    <x v="4"/>
    <s v="Face Moisturizer"/>
    <s v="Non-Member"/>
    <n v="6"/>
    <n v="19.440000000000001"/>
    <n v="9.6000000000000002E-2"/>
    <n v="8.2100000000000009"/>
    <s v="No"/>
    <n v="105.44"/>
    <n v="56.18"/>
    <n v="0.532814871016692"/>
    <s v="Dec-2024"/>
    <s v="Q4-2024"/>
  </r>
  <r>
    <s v="TXN-104672"/>
    <x v="342"/>
    <x v="2"/>
    <s v="E-003"/>
    <x v="1"/>
    <s v="Running Shoes"/>
    <s v="Non-Member"/>
    <n v="2"/>
    <n v="104.77"/>
    <n v="0.13800000000000001"/>
    <n v="44.93"/>
    <s v="No"/>
    <n v="180.62"/>
    <n v="90.76"/>
    <n v="0.5024914184475695"/>
    <s v="May-2025"/>
    <s v="Q2-2025"/>
  </r>
  <r>
    <s v="TXN-104673"/>
    <x v="396"/>
    <x v="0"/>
    <s v="N-011"/>
    <x v="0"/>
    <s v="Granola Pack"/>
    <s v="Member"/>
    <n v="2"/>
    <n v="5.53"/>
    <n v="0.10299999999999999"/>
    <n v="3.76"/>
    <s v="No"/>
    <n v="9.92"/>
    <n v="2.4"/>
    <n v="0.24193548387096772"/>
    <s v="May-2025"/>
    <s v="Q2-2025"/>
  </r>
  <r>
    <s v="TXN-104674"/>
    <x v="46"/>
    <x v="0"/>
    <s v="N-002"/>
    <x v="1"/>
    <s v="Men's T-Shirt"/>
    <s v="Member"/>
    <n v="1"/>
    <n v="70.2"/>
    <n v="0.14699999999999999"/>
    <n v="28.08"/>
    <s v="No"/>
    <n v="59.88"/>
    <n v="31.8"/>
    <n v="0.53106212424849697"/>
    <s v="Nov-2024"/>
    <s v="Q4-2024"/>
  </r>
  <r>
    <s v="TXN-104675"/>
    <x v="266"/>
    <x v="1"/>
    <s v="S-007"/>
    <x v="4"/>
    <s v="Sunscreen SPF50"/>
    <s v="Member"/>
    <n v="2"/>
    <n v="40.159999999999997"/>
    <n v="5.6000000000000001E-2"/>
    <n v="16.62"/>
    <s v="No"/>
    <n v="75.819999999999993"/>
    <n v="42.58"/>
    <n v="0.56159324716433656"/>
    <s v="May-2025"/>
    <s v="Q2-2025"/>
  </r>
  <r>
    <s v="TXN-104676"/>
    <x v="446"/>
    <x v="0"/>
    <s v="N-002"/>
    <x v="2"/>
    <s v="Power Bank"/>
    <s v="Non-Member"/>
    <n v="11"/>
    <n v="286.45999999999998"/>
    <n v="2.9000000000000001E-2"/>
    <n v="190.38"/>
    <s v="No"/>
    <n v="3059.68"/>
    <n v="965.5"/>
    <n v="0.31555587512419603"/>
    <s v="Apr-2025"/>
    <s v="Q2-2025"/>
  </r>
  <r>
    <s v="TXN-104677"/>
    <x v="46"/>
    <x v="2"/>
    <s v="E-014"/>
    <x v="3"/>
    <s v="Storage Bin"/>
    <s v="Non-Member"/>
    <n v="7"/>
    <n v="77.14"/>
    <n v="9.1999999999999998E-2"/>
    <n v="21.41"/>
    <s v="Yes"/>
    <n v="490.3"/>
    <n v="340.43"/>
    <n v="0.69433000203956763"/>
    <s v="Nov-2024"/>
    <s v="Q4-2024"/>
  </r>
  <r>
    <s v="TXN-104678"/>
    <x v="26"/>
    <x v="0"/>
    <s v="N-006"/>
    <x v="4"/>
    <s v="Sunscreen SPF50"/>
    <s v="Member"/>
    <n v="3"/>
    <n v="19.66"/>
    <n v="3.7999999999999999E-2"/>
    <n v="7.85"/>
    <s v="No"/>
    <n v="56.74"/>
    <n v="33.19"/>
    <n v="0.58494888967218883"/>
    <s v="Oct-2025"/>
    <s v="Q4-2025"/>
  </r>
  <r>
    <s v="TXN-104679"/>
    <x v="494"/>
    <x v="3"/>
    <s v="W-010"/>
    <x v="4"/>
    <s v="Sunscreen SPF50"/>
    <s v="Non-Member"/>
    <n v="2"/>
    <n v="20.02"/>
    <n v="9.1999999999999998E-2"/>
    <n v="7.36"/>
    <s v="No"/>
    <n v="36.36"/>
    <n v="21.64"/>
    <n v="0.59515951595159522"/>
    <s v="Nov-2024"/>
    <s v="Q4-2024"/>
  </r>
  <r>
    <s v="TXN-104680"/>
    <x v="107"/>
    <x v="3"/>
    <s v="W-002"/>
    <x v="2"/>
    <s v="Wireless Earbuds"/>
    <s v="Member"/>
    <n v="1"/>
    <n v="234.46"/>
    <n v="4.1000000000000002E-2"/>
    <n v="168.51"/>
    <s v="No"/>
    <n v="224.85"/>
    <n v="56.34"/>
    <n v="0.25056704469646435"/>
    <s v="Jan-2025"/>
    <s v="Q1-2025"/>
  </r>
  <r>
    <s v="TXN-104681"/>
    <x v="198"/>
    <x v="1"/>
    <s v="S-011"/>
    <x v="2"/>
    <s v="Smart Watch"/>
    <s v="Non-Member"/>
    <n v="13"/>
    <n v="131.41"/>
    <n v="0.17"/>
    <n v="96.57"/>
    <s v="Yes"/>
    <n v="1417.91"/>
    <n v="162.5"/>
    <n v="0.11460529934904189"/>
    <s v="Nov-2024"/>
    <s v="Q4-2024"/>
  </r>
  <r>
    <s v="TXN-104682"/>
    <x v="377"/>
    <x v="2"/>
    <s v="E-015"/>
    <x v="1"/>
    <s v="Running Shoes"/>
    <s v="Non-Member"/>
    <n v="3"/>
    <n v="25.87"/>
    <n v="8.4000000000000005E-2"/>
    <n v="13.62"/>
    <s v="No"/>
    <n v="71.09"/>
    <n v="30.23"/>
    <n v="0.42523561682374456"/>
    <s v="Aug-2025"/>
    <s v="Q3-2025"/>
  </r>
  <r>
    <s v="TXN-104683"/>
    <x v="130"/>
    <x v="2"/>
    <s v="E-015"/>
    <x v="0"/>
    <s v="Sparkling Water 12pk"/>
    <s v="Member"/>
    <n v="1"/>
    <n v="7.3"/>
    <n v="5.2999999999999999E-2"/>
    <n v="4.8600000000000003"/>
    <s v="Yes"/>
    <n v="6.91"/>
    <n v="2.0499999999999998"/>
    <n v="0.29667149059334297"/>
    <s v="Apr-2025"/>
    <s v="Q2-2025"/>
  </r>
  <r>
    <s v="TXN-104684"/>
    <x v="55"/>
    <x v="0"/>
    <s v="N-002"/>
    <x v="2"/>
    <s v="Smart Watch"/>
    <s v="Non-Member"/>
    <n v="2"/>
    <n v="109.77"/>
    <n v="0.152"/>
    <n v="81.540000000000006"/>
    <s v="No"/>
    <n v="186.17"/>
    <n v="23.09"/>
    <n v="0.12402642745877425"/>
    <s v="Jan-2025"/>
    <s v="Q1-2025"/>
  </r>
  <r>
    <s v="TXN-104685"/>
    <x v="435"/>
    <x v="3"/>
    <s v="W-011"/>
    <x v="3"/>
    <s v="Ceramic Mug Set"/>
    <s v="Member"/>
    <n v="3"/>
    <n v="68.41"/>
    <n v="0"/>
    <n v="32.67"/>
    <s v="No"/>
    <n v="205.23"/>
    <n v="107.22"/>
    <n v="0.52243824002338846"/>
    <s v="Oct-2024"/>
    <s v="Q4-2024"/>
  </r>
  <r>
    <s v="TXN-104686"/>
    <x v="250"/>
    <x v="3"/>
    <s v="W-009"/>
    <x v="1"/>
    <s v="Casual Dress"/>
    <s v="Non-Member"/>
    <n v="2"/>
    <n v="72.94"/>
    <n v="1.7999999999999999E-2"/>
    <n v="35.04"/>
    <s v="No"/>
    <n v="143.25"/>
    <n v="73.17"/>
    <n v="0.51078534031413614"/>
    <s v="Sep-2025"/>
    <s v="Q3-2025"/>
  </r>
  <r>
    <s v="TXN-104687"/>
    <x v="110"/>
    <x v="3"/>
    <s v="W-013"/>
    <x v="2"/>
    <s v="Power Bank"/>
    <s v="Member"/>
    <n v="8"/>
    <n v="191.36"/>
    <n v="6.6000000000000003E-2"/>
    <n v="130.13999999999999"/>
    <s v="No"/>
    <n v="1429.84"/>
    <n v="388.72"/>
    <n v="0.27186258602361107"/>
    <s v="Nov-2025"/>
    <s v="Q4-2025"/>
  </r>
  <r>
    <s v="TXN-104688"/>
    <x v="296"/>
    <x v="3"/>
    <s v="W-008"/>
    <x v="4"/>
    <s v="Perfume 50ml"/>
    <s v="Non-Member"/>
    <n v="8"/>
    <n v="23.25"/>
    <n v="0.109"/>
    <n v="7.72"/>
    <s v="No"/>
    <n v="165.73"/>
    <n v="103.97"/>
    <n v="0.62734568273698188"/>
    <s v="Oct-2025"/>
    <s v="Q4-2025"/>
  </r>
  <r>
    <s v="TXN-104689"/>
    <x v="495"/>
    <x v="1"/>
    <s v="S-014"/>
    <x v="3"/>
    <s v="LED Desk Lamp"/>
    <s v="Member"/>
    <n v="3"/>
    <n v="80.7"/>
    <n v="0.36"/>
    <n v="28.86"/>
    <s v="Yes"/>
    <n v="154.94"/>
    <n v="68.36"/>
    <n v="0.44120304634051893"/>
    <s v="Sep-2024"/>
    <s v="Q3-2024"/>
  </r>
  <r>
    <s v="TXN-104690"/>
    <x v="239"/>
    <x v="1"/>
    <s v="S-008"/>
    <x v="3"/>
    <s v="Bath Towel Set"/>
    <s v="Non-Member"/>
    <n v="5"/>
    <n v="62.63"/>
    <n v="0.10100000000000001"/>
    <n v="30.23"/>
    <s v="No"/>
    <n v="281.52"/>
    <n v="130.37"/>
    <n v="0.46309320829781192"/>
    <s v="Aug-2024"/>
    <s v="Q3-2024"/>
  </r>
  <r>
    <s v="TXN-104691"/>
    <x v="349"/>
    <x v="2"/>
    <s v="E-010"/>
    <x v="1"/>
    <s v="Winter Jacket"/>
    <s v="Unknown"/>
    <n v="5"/>
    <n v="69.42"/>
    <n v="0.12"/>
    <n v="34.6"/>
    <s v="No"/>
    <n v="305.45"/>
    <n v="132.44999999999999"/>
    <n v="0.43362252414470454"/>
    <s v="Nov-2024"/>
    <s v="Q4-2024"/>
  </r>
  <r>
    <s v="TXN-104692"/>
    <x v="69"/>
    <x v="2"/>
    <s v="E-014"/>
    <x v="3"/>
    <s v="LED Desk Lamp"/>
    <s v="Non-Member"/>
    <n v="3"/>
    <n v="69.569999999999993"/>
    <n v="0.121"/>
    <n v="27.99"/>
    <s v="No"/>
    <n v="183.46"/>
    <n v="99.49"/>
    <n v="0.54229804862095277"/>
    <s v="Dec-2024"/>
    <s v="Q4-2024"/>
  </r>
  <r>
    <s v="TXN-104693"/>
    <x v="395"/>
    <x v="1"/>
    <s v="S-005"/>
    <x v="4"/>
    <s v="Lipstick"/>
    <s v="Non-Member"/>
    <n v="1"/>
    <n v="52.9"/>
    <n v="7.3999999999999996E-2"/>
    <n v="21.01"/>
    <s v="No"/>
    <n v="48.99"/>
    <n v="27.98"/>
    <n v="0.57113696672790359"/>
    <s v="Jun-2025"/>
    <s v="Q2-2025"/>
  </r>
  <r>
    <s v="TXN-104694"/>
    <x v="238"/>
    <x v="1"/>
    <s v="S-005"/>
    <x v="2"/>
    <s v="Smart Watch"/>
    <s v="Non-Member"/>
    <n v="1"/>
    <n v="91.37"/>
    <n v="0.184"/>
    <n v="66.180000000000007"/>
    <s v="No"/>
    <n v="74.56"/>
    <n v="8.3800000000000008"/>
    <n v="0.11239270386266095"/>
    <s v="Jan-2025"/>
    <s v="Q1-2025"/>
  </r>
  <r>
    <s v="TXN-104695"/>
    <x v="387"/>
    <x v="0"/>
    <s v="N-009"/>
    <x v="0"/>
    <s v="Sparkling Water 12pk"/>
    <s v="Member"/>
    <n v="1"/>
    <n v="16.45"/>
    <n v="0.111"/>
    <n v="9.82"/>
    <s v="No"/>
    <n v="14.62"/>
    <n v="4.8"/>
    <n v="0.32831737346101231"/>
    <s v="Aug-2025"/>
    <s v="Q3-2025"/>
  </r>
  <r>
    <s v="TXN-104696"/>
    <x v="474"/>
    <x v="2"/>
    <s v="E-006"/>
    <x v="4"/>
    <s v="Shampoo 300ml"/>
    <s v="Member"/>
    <n v="1"/>
    <n v="30.93"/>
    <n v="0.13800000000000001"/>
    <n v="13.06"/>
    <s v="No"/>
    <n v="26.66"/>
    <n v="13.6"/>
    <n v="0.51012753188297078"/>
    <s v="Jan-2025"/>
    <s v="Q1-2025"/>
  </r>
  <r>
    <s v="TXN-104697"/>
    <x v="214"/>
    <x v="0"/>
    <s v="N-013"/>
    <x v="4"/>
    <s v="Perfume 50ml"/>
    <s v="Non-Member"/>
    <n v="1"/>
    <n v="19.940000000000001"/>
    <n v="0.104"/>
    <n v="6.63"/>
    <s v="No"/>
    <n v="17.87"/>
    <n v="11.24"/>
    <n v="0.62898712926692779"/>
    <s v="Dec-2024"/>
    <s v="Q4-2024"/>
  </r>
  <r>
    <s v="TXN-104698"/>
    <x v="189"/>
    <x v="2"/>
    <s v="E-015"/>
    <x v="3"/>
    <s v="Ceramic Mug Set"/>
    <s v="Member"/>
    <n v="1"/>
    <n v="24.92"/>
    <n v="8.5000000000000006E-2"/>
    <n v="10.99"/>
    <s v="No"/>
    <n v="22.8"/>
    <n v="11.81"/>
    <n v="0.51798245614035088"/>
    <s v="Jun-2024"/>
    <s v="Q2-2024"/>
  </r>
  <r>
    <s v="TXN-104699"/>
    <x v="366"/>
    <x v="3"/>
    <s v="W-005"/>
    <x v="4"/>
    <s v="Perfume 50ml"/>
    <s v="Non-Member"/>
    <n v="3"/>
    <n v="10.23"/>
    <n v="0.13300000000000001"/>
    <n v="4.4800000000000004"/>
    <s v="No"/>
    <n v="26.61"/>
    <n v="13.17"/>
    <n v="0.49492671927846676"/>
    <s v="Sep-2024"/>
    <s v="Q3-2024"/>
  </r>
  <r>
    <s v="TXN-104700"/>
    <x v="419"/>
    <x v="0"/>
    <s v="N-008"/>
    <x v="2"/>
    <s v="Wireless Earbuds"/>
    <s v="Member"/>
    <n v="3"/>
    <n v="40.22"/>
    <n v="0"/>
    <n v="30.99"/>
    <s v="No"/>
    <n v="120.66"/>
    <n v="27.69"/>
    <n v="0.22948781700646445"/>
    <s v="Jun-2025"/>
    <s v="Q2-2025"/>
  </r>
  <r>
    <s v="TXN-104701"/>
    <x v="422"/>
    <x v="2"/>
    <s v="E-001"/>
    <x v="0"/>
    <s v="Granola Pack"/>
    <s v="Non-Member"/>
    <n v="3"/>
    <n v="20.84"/>
    <n v="5.0000000000000001E-3"/>
    <n v="13.67"/>
    <s v="No"/>
    <n v="62.21"/>
    <n v="21.2"/>
    <n v="0.34078122488345924"/>
    <s v="Dec-2024"/>
    <s v="Q4-2024"/>
  </r>
  <r>
    <s v="TXN-104702"/>
    <x v="102"/>
    <x v="2"/>
    <s v="E-002"/>
    <x v="2"/>
    <s v="Wireless Earbuds"/>
    <s v="Non-Member"/>
    <n v="4"/>
    <n v="137.09"/>
    <n v="7.5999999999999998E-2"/>
    <n v="99.73"/>
    <s v="No"/>
    <n v="506.68"/>
    <n v="107.76"/>
    <n v="0.21267861372069158"/>
    <s v="Mar-2025"/>
    <s v="Q1-2025"/>
  </r>
  <r>
    <s v="TXN-104703"/>
    <x v="153"/>
    <x v="3"/>
    <s v="W-011"/>
    <x v="3"/>
    <s v="Ceramic Mug Set"/>
    <s v="Member"/>
    <n v="1"/>
    <n v="26.17"/>
    <n v="4.2999999999999997E-2"/>
    <n v="10.3"/>
    <s v="No"/>
    <n v="25.04"/>
    <n v="14.74"/>
    <n v="0.5886581469648563"/>
    <s v="Mar-2025"/>
    <s v="Q1-2025"/>
  </r>
  <r>
    <s v="TXN-104704"/>
    <x v="496"/>
    <x v="2"/>
    <s v="E-011"/>
    <x v="1"/>
    <s v="Running Shoes"/>
    <s v="Member"/>
    <n v="2"/>
    <n v="105.7"/>
    <n v="0.10299999999999999"/>
    <n v="54.1"/>
    <s v="No"/>
    <n v="189.63"/>
    <n v="81.430000000000007"/>
    <n v="0.42941517692348263"/>
    <s v="Sep-2025"/>
    <s v="Q3-2025"/>
  </r>
  <r>
    <s v="TXN-104705"/>
    <x v="452"/>
    <x v="1"/>
    <s v="S-015"/>
    <x v="3"/>
    <s v="Storage Bin"/>
    <s v="Member"/>
    <n v="1"/>
    <n v="59.55"/>
    <n v="0.25800000000000001"/>
    <n v="23.2"/>
    <s v="Yes"/>
    <n v="44.19"/>
    <n v="20.99"/>
    <n v="0.47499434261145057"/>
    <s v="Sep-2025"/>
    <s v="Q3-2025"/>
  </r>
  <r>
    <s v="TXN-104706"/>
    <x v="353"/>
    <x v="1"/>
    <s v="S-013"/>
    <x v="2"/>
    <s v="Power Bank"/>
    <s v="Member"/>
    <n v="3"/>
    <n v="249.32"/>
    <n v="0.33800000000000002"/>
    <n v="164.05"/>
    <s v="No"/>
    <n v="495.15"/>
    <n v="3"/>
    <n v="6.058770069675856E-3"/>
    <s v="Dec-2025"/>
    <s v="Q4-2025"/>
  </r>
  <r>
    <s v="TXN-104707"/>
    <x v="331"/>
    <x v="1"/>
    <s v="S-011"/>
    <x v="3"/>
    <s v="Throw Pillow"/>
    <s v="Non-Member"/>
    <n v="3"/>
    <n v="48.64"/>
    <n v="0.214"/>
    <n v="20.92"/>
    <s v="No"/>
    <n v="114.69"/>
    <n v="51.93"/>
    <n v="0.45278577033743134"/>
    <s v="Sep-2024"/>
    <s v="Q3-2024"/>
  </r>
  <r>
    <s v="TXN-104708"/>
    <x v="107"/>
    <x v="2"/>
    <s v="E-002"/>
    <x v="1"/>
    <s v="Casual Dress"/>
    <s v="Member"/>
    <n v="6"/>
    <n v="42.55"/>
    <n v="3.9E-2"/>
    <n v="22.64"/>
    <s v="No"/>
    <n v="245.34"/>
    <n v="109.5"/>
    <n v="0.44631939349474198"/>
    <s v="Jan-2025"/>
    <s v="Q1-2025"/>
  </r>
  <r>
    <s v="TXN-104709"/>
    <x v="379"/>
    <x v="3"/>
    <s v="W-004"/>
    <x v="3"/>
    <s v="Ceramic Mug Set"/>
    <s v="Member"/>
    <n v="6"/>
    <n v="11.74"/>
    <n v="6.9000000000000006E-2"/>
    <n v="4.26"/>
    <s v="Yes"/>
    <n v="65.58"/>
    <n v="40.020000000000003"/>
    <n v="0.61024702653247953"/>
    <s v="Nov-2024"/>
    <s v="Q4-2024"/>
  </r>
  <r>
    <s v="TXN-104710"/>
    <x v="564"/>
    <x v="2"/>
    <s v="E-008"/>
    <x v="4"/>
    <s v="Lipstick"/>
    <s v="Member"/>
    <n v="1"/>
    <n v="22.02"/>
    <n v="8.5000000000000006E-2"/>
    <n v="9.73"/>
    <s v="No"/>
    <n v="20.149999999999999"/>
    <n v="10.42"/>
    <n v="0.51712158808933006"/>
    <s v="Sep-2025"/>
    <s v="Q3-2025"/>
  </r>
  <r>
    <s v="TXN-104711"/>
    <x v="295"/>
    <x v="1"/>
    <s v="S-014"/>
    <x v="1"/>
    <s v="Winter Jacket"/>
    <s v="Non-Member"/>
    <n v="1"/>
    <n v="85.21"/>
    <n v="0.32800000000000001"/>
    <n v="43.91"/>
    <s v="No"/>
    <n v="57.26"/>
    <n v="13.35"/>
    <n v="0.23314704855047153"/>
    <s v="Mar-2024"/>
    <s v="Q1-2024"/>
  </r>
  <r>
    <s v="TXN-104712"/>
    <x v="3"/>
    <x v="3"/>
    <s v="W-001"/>
    <x v="2"/>
    <s v="Laptop Stand"/>
    <s v="Member"/>
    <n v="3"/>
    <n v="32.97"/>
    <n v="6.8000000000000005E-2"/>
    <n v="23.43"/>
    <s v="No"/>
    <n v="92.18"/>
    <n v="21.89"/>
    <n v="0.23747016706443913"/>
    <s v="Sep-2025"/>
    <s v="Q3-2025"/>
  </r>
  <r>
    <s v="TXN-104713"/>
    <x v="126"/>
    <x v="2"/>
    <s v="E-007"/>
    <x v="0"/>
    <s v="Organic Coffee 12oz"/>
    <s v="Non-Member"/>
    <n v="2"/>
    <n v="13.58"/>
    <n v="7.4999999999999997E-2"/>
    <n v="8.77"/>
    <s v="No"/>
    <n v="25.12"/>
    <n v="7.58"/>
    <n v="0.30175159235668791"/>
    <s v="Aug-2025"/>
    <s v="Q3-2025"/>
  </r>
  <r>
    <s v="TXN-104714"/>
    <x v="340"/>
    <x v="0"/>
    <s v="N-003"/>
    <x v="3"/>
    <s v="Ceramic Mug Set"/>
    <s v="Member"/>
    <n v="1"/>
    <n v="80.64"/>
    <n v="6.9000000000000006E-2"/>
    <n v="33.049999999999997"/>
    <s v="No"/>
    <n v="75.08"/>
    <n v="42.03"/>
    <n v="0.55980287693127329"/>
    <s v="Oct-2025"/>
    <s v="Q4-2025"/>
  </r>
  <r>
    <s v="TXN-104715"/>
    <x v="238"/>
    <x v="1"/>
    <s v="S-010"/>
    <x v="2"/>
    <s v="Wireless Earbuds"/>
    <s v="Non-Member"/>
    <n v="5"/>
    <n v="160.30000000000001"/>
    <n v="6.4000000000000001E-2"/>
    <n v="110.29"/>
    <s v="No"/>
    <n v="750.2"/>
    <n v="198.75"/>
    <n v="0.26492935217275393"/>
    <s v="Jan-2025"/>
    <s v="Q1-2025"/>
  </r>
  <r>
    <s v="TXN-104716"/>
    <x v="375"/>
    <x v="2"/>
    <s v="E-011"/>
    <x v="2"/>
    <s v="Wireless Earbuds"/>
    <s v="Member"/>
    <n v="3"/>
    <n v="93.33"/>
    <n v="0.19400000000000001"/>
    <n v="66.42"/>
    <s v="No"/>
    <n v="225.67"/>
    <n v="26.41"/>
    <n v="0.11702929055700803"/>
    <s v="Nov-2024"/>
    <s v="Q4-2024"/>
  </r>
  <r>
    <s v="TXN-104717"/>
    <x v="469"/>
    <x v="0"/>
    <s v="N-006"/>
    <x v="4"/>
    <s v="Perfume 50ml"/>
    <s v="Non-Member"/>
    <n v="5"/>
    <n v="48.48"/>
    <n v="9.9000000000000005E-2"/>
    <n v="14.63"/>
    <s v="No"/>
    <n v="218.4"/>
    <n v="145.25"/>
    <n v="0.66506410256410253"/>
    <s v="Jul-2025"/>
    <s v="Q3-2025"/>
  </r>
  <r>
    <s v="TXN-104718"/>
    <x v="498"/>
    <x v="0"/>
    <s v="N-011"/>
    <x v="0"/>
    <s v="Granola Pack"/>
    <s v="Non-Member"/>
    <n v="3"/>
    <n v="21.59"/>
    <n v="0.114"/>
    <n v="13.05"/>
    <s v="No"/>
    <n v="57.39"/>
    <n v="18.239999999999998"/>
    <n v="0.31782540512284368"/>
    <s v="May-2025"/>
    <s v="Q2-2025"/>
  </r>
  <r>
    <s v="TXN-104719"/>
    <x v="518"/>
    <x v="3"/>
    <s v="W-005"/>
    <x v="2"/>
    <s v="Bluetooth Speaker"/>
    <s v="Non-Member"/>
    <n v="3"/>
    <n v="290.54000000000002"/>
    <n v="1.7999999999999999E-2"/>
    <n v="211.85"/>
    <s v="No"/>
    <n v="855.93"/>
    <n v="220.38"/>
    <n v="0.25747432617153271"/>
    <s v="May-2024"/>
    <s v="Q2-2024"/>
  </r>
  <r>
    <s v="TXN-104720"/>
    <x v="224"/>
    <x v="2"/>
    <s v="E-008"/>
    <x v="3"/>
    <s v="LED Desk Lamp"/>
    <s v="Member"/>
    <n v="2"/>
    <n v="50.98"/>
    <n v="3.6999999999999998E-2"/>
    <n v="19.34"/>
    <s v="No"/>
    <n v="98.19"/>
    <n v="59.51"/>
    <n v="0.60606986454832468"/>
    <s v="Jan-2025"/>
    <s v="Q1-2025"/>
  </r>
  <r>
    <s v="TXN-104721"/>
    <x v="504"/>
    <x v="2"/>
    <s v="E-009"/>
    <x v="4"/>
    <s v="Lipstick"/>
    <s v="Non-Member"/>
    <n v="3"/>
    <n v="32.049999999999997"/>
    <n v="7.6999999999999999E-2"/>
    <n v="11.7"/>
    <s v="Unknown"/>
    <n v="88.75"/>
    <n v="53.65"/>
    <n v="0.60450704225352114"/>
    <s v="Oct-2025"/>
    <s v="Q4-2025"/>
  </r>
  <r>
    <s v="TXN-104722"/>
    <x v="354"/>
    <x v="2"/>
    <s v="E-012"/>
    <x v="0"/>
    <s v="Olive Oil 500ml"/>
    <s v="Member"/>
    <n v="4"/>
    <n v="22.31"/>
    <n v="5.7000000000000002E-2"/>
    <n v="14.35"/>
    <s v="No"/>
    <n v="84.15"/>
    <n v="26.75"/>
    <n v="0.31788472964943554"/>
    <s v="Jul-2024"/>
    <s v="Q3-2024"/>
  </r>
  <r>
    <s v="TXN-104723"/>
    <x v="261"/>
    <x v="0"/>
    <s v="N-010"/>
    <x v="2"/>
    <s v="Bluetooth Speaker"/>
    <s v="Member"/>
    <n v="3"/>
    <n v="177.37"/>
    <n v="6.8000000000000005E-2"/>
    <n v="137.08000000000001"/>
    <s v="No"/>
    <n v="495.93"/>
    <n v="84.69"/>
    <n v="0.17077006835642125"/>
    <s v="Nov-2024"/>
    <s v="Q4-2024"/>
  </r>
  <r>
    <s v="TXN-104724"/>
    <x v="258"/>
    <x v="3"/>
    <s v="W-013"/>
    <x v="4"/>
    <s v="Shampoo 300ml"/>
    <s v="Member"/>
    <n v="2"/>
    <n v="46.45"/>
    <n v="0.10100000000000001"/>
    <n v="14.51"/>
    <s v="No"/>
    <n v="83.52"/>
    <n v="54.5"/>
    <n v="0.65253831417624519"/>
    <s v="Mar-2025"/>
    <s v="Q1-2025"/>
  </r>
  <r>
    <s v="TXN-104725"/>
    <x v="616"/>
    <x v="2"/>
    <s v="Unknown"/>
    <x v="0"/>
    <s v="Olive Oil 500ml"/>
    <s v="Non-Member"/>
    <n v="4"/>
    <n v="23.86"/>
    <n v="7.3999999999999996E-2"/>
    <n v="16.68"/>
    <s v="No"/>
    <n v="88.38"/>
    <n v="21.66"/>
    <n v="0.24507807196198236"/>
    <s v="Aug-2024"/>
    <s v="Q3-2024"/>
  </r>
  <r>
    <s v="TXN-104726"/>
    <x v="201"/>
    <x v="2"/>
    <s v="E-012"/>
    <x v="3"/>
    <s v="Throw Pillow"/>
    <s v="Non-Member"/>
    <n v="5"/>
    <n v="25.99"/>
    <n v="5.1999999999999998E-2"/>
    <n v="9.82"/>
    <s v="No"/>
    <n v="123.19"/>
    <n v="74.09"/>
    <n v="0.60142868739345734"/>
    <s v="May-2025"/>
    <s v="Q2-2025"/>
  </r>
  <r>
    <s v="TXN-104727"/>
    <x v="497"/>
    <x v="3"/>
    <s v="W-011"/>
    <x v="4"/>
    <s v="Sunscreen SPF50"/>
    <s v="Member"/>
    <n v="7"/>
    <n v="8.26"/>
    <n v="2.5000000000000001E-2"/>
    <n v="3.36"/>
    <s v="No"/>
    <n v="56.37"/>
    <n v="32.85"/>
    <n v="0.58275678552421506"/>
    <s v="Aug-2024"/>
    <s v="Q3-2024"/>
  </r>
  <r>
    <s v="TXN-104728"/>
    <x v="451"/>
    <x v="3"/>
    <s v="W-010"/>
    <x v="3"/>
    <s v="Throw Pillow"/>
    <s v="Member"/>
    <n v="2"/>
    <n v="49.99"/>
    <n v="0.16700000000000001"/>
    <n v="8.06"/>
    <s v="Unknown"/>
    <n v="83.28"/>
    <n v="67.16"/>
    <n v="0.80643611911623436"/>
    <s v="Oct-2025"/>
    <s v="Q4-2025"/>
  </r>
  <r>
    <s v="TXN-104729"/>
    <x v="111"/>
    <x v="0"/>
    <s v="N-015"/>
    <x v="2"/>
    <s v="Power Bank"/>
    <s v="Member"/>
    <n v="1"/>
    <n v="163.22999999999999"/>
    <n v="0.06"/>
    <n v="146.37"/>
    <s v="No"/>
    <n v="153.44"/>
    <n v="7.07"/>
    <n v="4.6076642335766423E-2"/>
    <s v="Jan-2025"/>
    <s v="Q1-2025"/>
  </r>
  <r>
    <s v="TXN-104730"/>
    <x v="618"/>
    <x v="0"/>
    <s v="N-010"/>
    <x v="4"/>
    <s v="Shampoo 300ml"/>
    <s v="Non-Member"/>
    <n v="2"/>
    <n v="55.33"/>
    <n v="5.7000000000000002E-2"/>
    <n v="19.57"/>
    <s v="No"/>
    <n v="104.35"/>
    <n v="65.209999999999994"/>
    <n v="0.62491614758025871"/>
    <s v="Jun-2024"/>
    <s v="Q2-2024"/>
  </r>
  <r>
    <s v="TXN-104731"/>
    <x v="201"/>
    <x v="2"/>
    <s v="E-005"/>
    <x v="4"/>
    <s v="Shampoo 300ml"/>
    <s v="Non-Member"/>
    <n v="1"/>
    <n v="9.5299999999999994"/>
    <n v="4.5999999999999999E-2"/>
    <n v="3.71"/>
    <s v="No"/>
    <n v="9.09"/>
    <n v="5.38"/>
    <n v="0.59185918591859188"/>
    <s v="May-2025"/>
    <s v="Q2-2025"/>
  </r>
  <r>
    <s v="TXN-104732"/>
    <x v="153"/>
    <x v="2"/>
    <s v="E-005"/>
    <x v="0"/>
    <s v="Organic Coffee 12oz"/>
    <s v="Member"/>
    <n v="7"/>
    <n v="20.69"/>
    <n v="0"/>
    <n v="13.5"/>
    <s v="No"/>
    <n v="144.83000000000001"/>
    <n v="50.33"/>
    <n v="0.34751087481875298"/>
    <s v="Mar-2025"/>
    <s v="Q1-2025"/>
  </r>
  <r>
    <s v="TXN-104733"/>
    <x v="259"/>
    <x v="1"/>
    <s v="S-001"/>
    <x v="2"/>
    <s v="Power Bank"/>
    <s v="Non-Member"/>
    <n v="3"/>
    <n v="123.25"/>
    <n v="0.17199999999999999"/>
    <n v="81.84"/>
    <s v="No"/>
    <n v="306.14999999999998"/>
    <n v="60.63"/>
    <n v="0.19804017638412544"/>
    <s v="Sep-2024"/>
    <s v="Q3-2024"/>
  </r>
  <r>
    <s v="TXN-104734"/>
    <x v="619"/>
    <x v="2"/>
    <s v="E-001"/>
    <x v="2"/>
    <s v="Wireless Earbuds"/>
    <s v="Member"/>
    <n v="5"/>
    <n v="80.13"/>
    <n v="7.0000000000000007E-2"/>
    <n v="60.07"/>
    <s v="No"/>
    <n v="372.6"/>
    <n v="72.25"/>
    <n v="0.19390767579173376"/>
    <s v="Jul-2025"/>
    <s v="Q3-2025"/>
  </r>
  <r>
    <s v="TXN-104735"/>
    <x v="620"/>
    <x v="0"/>
    <s v="N-013"/>
    <x v="4"/>
    <s v="Sunscreen SPF50"/>
    <s v="Non-Member"/>
    <n v="2"/>
    <n v="56.53"/>
    <n v="2E-3"/>
    <n v="18.03"/>
    <s v="No"/>
    <n v="112.83"/>
    <n v="76.77"/>
    <n v="0.68040414783302305"/>
    <s v="Feb-2024"/>
    <s v="Q1-2024"/>
  </r>
  <r>
    <s v="TXN-104736"/>
    <x v="345"/>
    <x v="2"/>
    <s v="E-009"/>
    <x v="4"/>
    <s v="Face Moisturizer"/>
    <s v="Member"/>
    <n v="1"/>
    <n v="37.46"/>
    <n v="5.8000000000000003E-2"/>
    <n v="16.350000000000001"/>
    <s v="No"/>
    <n v="35.29"/>
    <n v="18.940000000000001"/>
    <n v="0.53669594786058383"/>
    <s v="Jul-2025"/>
    <s v="Q3-2025"/>
  </r>
  <r>
    <s v="TXN-104737"/>
    <x v="330"/>
    <x v="2"/>
    <s v="E-005"/>
    <x v="3"/>
    <s v="Bath Towel Set"/>
    <s v="Member"/>
    <n v="3"/>
    <n v="27.4"/>
    <n v="8.4000000000000005E-2"/>
    <n v="11.71"/>
    <s v="No"/>
    <n v="75.3"/>
    <n v="40.17"/>
    <n v="0.53346613545816735"/>
    <s v="Jun-2024"/>
    <s v="Q2-2024"/>
  </r>
  <r>
    <s v="TXN-104738"/>
    <x v="71"/>
    <x v="3"/>
    <s v="W-010"/>
    <x v="1"/>
    <s v="Women's Jeans"/>
    <s v="Non-Member"/>
    <n v="5"/>
    <n v="76.63"/>
    <n v="9.2999999999999999E-2"/>
    <n v="36.69"/>
    <s v="No"/>
    <n v="347.52"/>
    <n v="164.07"/>
    <n v="0.47211671270718231"/>
    <m/>
    <m/>
  </r>
  <r>
    <s v="TXN-104739"/>
    <x v="141"/>
    <x v="2"/>
    <s v="E-014"/>
    <x v="0"/>
    <s v="Olive Oil 500ml"/>
    <s v="Member"/>
    <n v="1"/>
    <n v="21.26"/>
    <n v="0.158"/>
    <n v="12.89"/>
    <s v="No"/>
    <n v="17.899999999999999"/>
    <n v="5.01"/>
    <n v="0.27988826815642459"/>
    <s v="Nov-2025"/>
    <s v="Q4-2025"/>
  </r>
  <r>
    <s v="TXN-104740"/>
    <x v="625"/>
    <x v="1"/>
    <s v="S-008"/>
    <x v="2"/>
    <s v="Wireless Earbuds"/>
    <s v="Member"/>
    <n v="1"/>
    <n v="235.29"/>
    <n v="0.13900000000000001"/>
    <n v="183.66"/>
    <s v="Yes"/>
    <n v="202.58"/>
    <n v="18.920000000000002"/>
    <n v="9.3395201895547439E-2"/>
    <s v="May-2025"/>
    <s v="Q2-2025"/>
  </r>
  <r>
    <s v="TXN-104741"/>
    <x v="69"/>
    <x v="2"/>
    <s v="E-014"/>
    <x v="2"/>
    <s v="Smart Watch"/>
    <s v="Non-Member"/>
    <n v="7"/>
    <n v="52.08"/>
    <n v="5.7000000000000002E-2"/>
    <n v="36.53"/>
    <s v="No"/>
    <n v="343.78"/>
    <n v="88.07"/>
    <n v="0.25618127872476582"/>
    <s v="Dec-2024"/>
    <s v="Q4-2024"/>
  </r>
  <r>
    <s v="TXN-104742"/>
    <x v="591"/>
    <x v="2"/>
    <s v="E-011"/>
    <x v="3"/>
    <s v="Bath Towel Set"/>
    <s v="Non-Member"/>
    <n v="2"/>
    <n v="71.92"/>
    <n v="2.9000000000000001E-2"/>
    <n v="33.619999999999997"/>
    <s v="No"/>
    <n v="139.66999999999999"/>
    <n v="72.430000000000007"/>
    <n v="0.51857950884227111"/>
    <s v="Jul-2025"/>
    <s v="Q3-2025"/>
  </r>
  <r>
    <s v="TXN-104743"/>
    <x v="306"/>
    <x v="0"/>
    <s v="N-006"/>
    <x v="4"/>
    <s v="Perfume 50ml"/>
    <s v="Member"/>
    <n v="10"/>
    <n v="10.130000000000001"/>
    <n v="0"/>
    <n v="3.12"/>
    <s v="No"/>
    <n v="101.3"/>
    <n v="70.099999999999994"/>
    <n v="0.69200394866732473"/>
    <s v="May-2025"/>
    <s v="Q2-2025"/>
  </r>
  <r>
    <s v="TXN-104744"/>
    <x v="656"/>
    <x v="3"/>
    <s v="W-012"/>
    <x v="0"/>
    <s v="Sparkling Water 12pk"/>
    <s v="Non-Member"/>
    <n v="4"/>
    <n v="10.220000000000001"/>
    <n v="2.7E-2"/>
    <n v="6.09"/>
    <s v="No"/>
    <n v="39.78"/>
    <n v="15.42"/>
    <n v="0.38763197586727"/>
    <s v="Jul-2024"/>
    <s v="Q3-2024"/>
  </r>
  <r>
    <s v="TXN-104745"/>
    <x v="659"/>
    <x v="3"/>
    <s v="W-007"/>
    <x v="2"/>
    <s v="Smart Watch"/>
    <s v="Non-Member"/>
    <n v="1"/>
    <n v="219.87"/>
    <n v="9.1999999999999998E-2"/>
    <n v="152.62"/>
    <s v="No"/>
    <n v="199.64"/>
    <n v="47.02"/>
    <n v="0.23552394309757566"/>
    <s v="Nov-2025"/>
    <s v="Q4-2025"/>
  </r>
  <r>
    <s v="TXN-104746"/>
    <x v="383"/>
    <x v="0"/>
    <s v="N-015"/>
    <x v="0"/>
    <s v="Olive Oil 500ml"/>
    <s v="Member"/>
    <n v="4"/>
    <n v="19.22"/>
    <n v="8.8999999999999996E-2"/>
    <n v="12.04"/>
    <s v="No"/>
    <n v="70.040000000000006"/>
    <n v="21.88"/>
    <n v="0.31239291833238148"/>
    <s v="Feb-2025"/>
    <s v="Q1-2025"/>
  </r>
  <r>
    <s v="TXN-104747"/>
    <x v="546"/>
    <x v="2"/>
    <s v="E-005"/>
    <x v="1"/>
    <s v="Winter Jacket"/>
    <s v="Non-Member"/>
    <n v="5"/>
    <n v="111.33"/>
    <n v="8.8999999999999996E-2"/>
    <n v="44.98"/>
    <s v="No"/>
    <n v="507.11"/>
    <n v="282.20999999999998"/>
    <n v="0.5565064778844826"/>
    <s v="Dec-2024"/>
    <s v="Q4-2024"/>
  </r>
  <r>
    <s v="TXN-104748"/>
    <x v="86"/>
    <x v="3"/>
    <s v="W-010"/>
    <x v="4"/>
    <s v="Lipstick"/>
    <s v="Non-Member"/>
    <n v="5"/>
    <n v="48.76"/>
    <n v="0"/>
    <n v="19.03"/>
    <s v="No"/>
    <n v="243.8"/>
    <n v="148.65"/>
    <n v="0.60972108285479898"/>
    <s v="Mar-2025"/>
    <s v="Q1-2025"/>
  </r>
  <r>
    <s v="TXN-104749"/>
    <x v="50"/>
    <x v="1"/>
    <s v="S-006"/>
    <x v="4"/>
    <s v="Perfume 50ml"/>
    <s v="Member"/>
    <n v="3"/>
    <n v="34.56"/>
    <n v="0.221"/>
    <n v="14.82"/>
    <s v="No"/>
    <n v="80.77"/>
    <n v="36.31"/>
    <n v="0.44954809954190916"/>
    <s v="Aug-2024"/>
    <s v="Q3-2024"/>
  </r>
  <r>
    <s v="TXN-104750"/>
    <x v="396"/>
    <x v="1"/>
    <s v="S-011"/>
    <x v="2"/>
    <s v="Laptop Stand"/>
    <s v="Non-Member"/>
    <n v="8"/>
    <n v="238.39"/>
    <n v="5.2999999999999999E-2"/>
    <n v="165.68"/>
    <s v="No"/>
    <n v="1806.04"/>
    <n v="480.6"/>
    <n v="0.26610706296649023"/>
    <s v="May-2025"/>
    <s v="Q2-2025"/>
  </r>
  <r>
    <s v="TXN-104751"/>
    <x v="149"/>
    <x v="3"/>
    <s v="W-011"/>
    <x v="3"/>
    <s v="Bath Towel Set"/>
    <s v="Member"/>
    <n v="1"/>
    <n v="31.72"/>
    <n v="0.113"/>
    <n v="13.84"/>
    <s v="No"/>
    <n v="28.14"/>
    <n v="14.3"/>
    <n v="0.50817341862117982"/>
    <s v="Jun-2025"/>
    <s v="Q2-2025"/>
  </r>
  <r>
    <s v="TXN-104752"/>
    <x v="43"/>
    <x v="2"/>
    <s v="E-015"/>
    <x v="0"/>
    <s v="Snack Box"/>
    <s v="Non-Member"/>
    <n v="2"/>
    <n v="7.77"/>
    <n v="9.4E-2"/>
    <n v="4.79"/>
    <s v="No"/>
    <n v="14.08"/>
    <n v="4.5"/>
    <n v="0.31960227272727271"/>
    <s v="Feb-2025"/>
    <s v="Q1-2025"/>
  </r>
  <r>
    <s v="TXN-104753"/>
    <x v="235"/>
    <x v="1"/>
    <s v="S-008"/>
    <x v="3"/>
    <s v="Storage Bin"/>
    <s v="Non-Member"/>
    <n v="1"/>
    <n v="13.08"/>
    <n v="0.17599999999999999"/>
    <n v="5.55"/>
    <s v="No"/>
    <n v="10.78"/>
    <n v="5.23"/>
    <n v="0.4851576994434138"/>
    <s v="Oct-2025"/>
    <s v="Q4-2025"/>
  </r>
  <r>
    <s v="TXN-104754"/>
    <x v="135"/>
    <x v="2"/>
    <s v="E-015"/>
    <x v="1"/>
    <s v="Winter Jacket"/>
    <s v="Non-Member"/>
    <n v="2"/>
    <n v="72.48"/>
    <n v="4.3999999999999997E-2"/>
    <n v="32.369999999999997"/>
    <s v="Yes"/>
    <n v="138.58000000000001"/>
    <n v="73.84"/>
    <n v="0.53283302063789861"/>
    <s v="Oct-2025"/>
    <s v="Q4-2025"/>
  </r>
  <r>
    <s v="TXN-104755"/>
    <x v="387"/>
    <x v="3"/>
    <s v="W-008"/>
    <x v="4"/>
    <s v="Face Moisturizer"/>
    <s v="Non-Member"/>
    <n v="6"/>
    <n v="30.69"/>
    <n v="0.13100000000000001"/>
    <n v="9.82"/>
    <s v="No"/>
    <n v="160.02000000000001"/>
    <n v="101.1"/>
    <n v="0.6317960254968128"/>
    <s v="Aug-2025"/>
    <s v="Q3-2025"/>
  </r>
  <r>
    <s v="TXN-104756"/>
    <x v="363"/>
    <x v="2"/>
    <s v="E-013"/>
    <x v="1"/>
    <s v="Running Shoes"/>
    <s v="Non-Member"/>
    <n v="3"/>
    <n v="27.33"/>
    <n v="2.5000000000000001E-2"/>
    <n v="12.28"/>
    <s v="No"/>
    <n v="79.94"/>
    <n v="43.1"/>
    <n v="0.53915436577433073"/>
    <s v="Apr-2025"/>
    <s v="Q2-2025"/>
  </r>
  <r>
    <s v="TXN-104757"/>
    <x v="14"/>
    <x v="2"/>
    <s v="E-015"/>
    <x v="2"/>
    <s v="Wireless Earbuds"/>
    <s v="Member"/>
    <n v="1"/>
    <n v="238.54"/>
    <n v="1.4999999999999999E-2"/>
    <n v="170.47"/>
    <s v="No"/>
    <n v="234.96"/>
    <n v="64.489999999999995"/>
    <n v="0.27447225059584607"/>
    <s v="Feb-2025"/>
    <s v="Q1-2025"/>
  </r>
  <r>
    <s v="TXN-104758"/>
    <x v="450"/>
    <x v="0"/>
    <s v="N-007"/>
    <x v="1"/>
    <s v="Women's Jeans"/>
    <s v="Member"/>
    <n v="1"/>
    <n v="110.68"/>
    <n v="4.7E-2"/>
    <n v="60.64"/>
    <s v="No"/>
    <n v="105.48"/>
    <n v="44.84"/>
    <n v="0.42510428517254456"/>
    <s v="Jan-2025"/>
    <s v="Q1-2025"/>
  </r>
  <r>
    <s v="TXN-104759"/>
    <x v="39"/>
    <x v="3"/>
    <s v="W-007"/>
    <x v="1"/>
    <s v="Men's T-Shirt"/>
    <s v="Non-Member"/>
    <n v="1"/>
    <n v="113.9"/>
    <n v="0.13800000000000001"/>
    <n v="59.52"/>
    <s v="Yes"/>
    <n v="98.18"/>
    <n v="38.659999999999997"/>
    <n v="0.39376655123243015"/>
    <s v="Jul-2024"/>
    <s v="Q3-2024"/>
  </r>
  <r>
    <s v="TXN-104760"/>
    <x v="681"/>
    <x v="1"/>
    <s v="S-005"/>
    <x v="2"/>
    <s v="Bluetooth Speaker"/>
    <s v="Member"/>
    <n v="4"/>
    <n v="40.369999999999997"/>
    <n v="0.27"/>
    <n v="27.95"/>
    <s v="No"/>
    <n v="117.88"/>
    <n v="6.08"/>
    <n v="5.1577875805904311E-2"/>
    <s v="Mar-2024"/>
    <s v="Q1-2024"/>
  </r>
  <r>
    <s v="TXN-104761"/>
    <x v="633"/>
    <x v="1"/>
    <s v="S-013"/>
    <x v="1"/>
    <s v="Winter Jacket"/>
    <s v="Non-Member"/>
    <n v="2"/>
    <n v="80.36"/>
    <n v="0.315"/>
    <n v="36.200000000000003"/>
    <s v="Yes"/>
    <n v="110.09"/>
    <n v="37.69"/>
    <n v="0.34235625397402125"/>
    <s v="Jan-2025"/>
    <s v="Q1-2025"/>
  </r>
  <r>
    <s v="TXN-104762"/>
    <x v="558"/>
    <x v="3"/>
    <s v="W-013"/>
    <x v="2"/>
    <s v="Bluetooth Speaker"/>
    <s v="Member"/>
    <n v="1"/>
    <n v="178.52"/>
    <n v="8.1000000000000003E-2"/>
    <n v="142.01"/>
    <s v="No"/>
    <n v="164.06"/>
    <n v="22.05"/>
    <n v="0.13440204803120809"/>
    <s v="Dec-2025"/>
    <s v="Q4-2025"/>
  </r>
  <r>
    <s v="TXN-104763"/>
    <x v="633"/>
    <x v="2"/>
    <s v="E-013"/>
    <x v="4"/>
    <s v="Sunscreen SPF50"/>
    <s v="Member"/>
    <n v="3"/>
    <n v="44.37"/>
    <n v="4.1000000000000002E-2"/>
    <n v="19.04"/>
    <s v="No"/>
    <n v="127.65"/>
    <n v="70.53"/>
    <n v="0.55252643948296121"/>
    <s v="Jan-2025"/>
    <s v="Q1-2025"/>
  </r>
  <r>
    <s v="TXN-104764"/>
    <x v="134"/>
    <x v="0"/>
    <s v="N-009"/>
    <x v="4"/>
    <s v="Perfume 50ml"/>
    <s v="Non-Member"/>
    <n v="1"/>
    <n v="26.52"/>
    <n v="9.2999999999999999E-2"/>
    <n v="7.99"/>
    <s v="No"/>
    <n v="24.05"/>
    <n v="16.059999999999999"/>
    <n v="0.6677754677754677"/>
    <s v="Jul-2025"/>
    <s v="Q3-2025"/>
  </r>
  <r>
    <s v="TXN-104765"/>
    <x v="621"/>
    <x v="0"/>
    <s v="N-001"/>
    <x v="3"/>
    <s v="Throw Pillow"/>
    <s v="Member"/>
    <n v="13"/>
    <n v="33.5"/>
    <n v="3.5000000000000003E-2"/>
    <n v="12.12"/>
    <s v="No"/>
    <n v="420.26"/>
    <n v="262.7"/>
    <n v="0.62508923047637177"/>
    <s v="May-2024"/>
    <s v="Q2-2024"/>
  </r>
  <r>
    <s v="TXN-104766"/>
    <x v="297"/>
    <x v="2"/>
    <s v="E-011"/>
    <x v="3"/>
    <s v="LED Desk Lamp"/>
    <s v="Member"/>
    <n v="1"/>
    <n v="17.48"/>
    <n v="0.10100000000000001"/>
    <n v="8"/>
    <s v="No"/>
    <n v="15.71"/>
    <n v="7.71"/>
    <n v="0.49077021005728833"/>
    <s v="Dec-2024"/>
    <s v="Q4-2024"/>
  </r>
  <r>
    <s v="TXN-104767"/>
    <x v="359"/>
    <x v="1"/>
    <s v="S-004"/>
    <x v="1"/>
    <s v="Running Shoes"/>
    <s v="Non-Member"/>
    <n v="9"/>
    <n v="96.74"/>
    <n v="0.11"/>
    <n v="47.64"/>
    <s v="Unknown"/>
    <n v="774.89"/>
    <n v="346.13"/>
    <n v="0.44668275497167342"/>
    <s v="Nov-2025"/>
    <s v="Q4-2025"/>
  </r>
  <r>
    <s v="TXN-104768"/>
    <x v="235"/>
    <x v="0"/>
    <s v="N-011"/>
    <x v="0"/>
    <s v="Organic Coffee 12oz"/>
    <s v="Non-Member"/>
    <n v="3"/>
    <n v="14.52"/>
    <n v="0.114"/>
    <n v="10.07"/>
    <s v="No"/>
    <n v="38.590000000000003"/>
    <n v="8.3800000000000008"/>
    <n v="0.21715470329100803"/>
    <s v="Oct-2025"/>
    <s v="Q4-2025"/>
  </r>
  <r>
    <s v="TXN-104769"/>
    <x v="318"/>
    <x v="2"/>
    <s v="E-011"/>
    <x v="0"/>
    <s v="Organic Coffee 12oz"/>
    <s v="Non-Member"/>
    <n v="11"/>
    <n v="3.74"/>
    <n v="8.0000000000000002E-3"/>
    <n v="2.27"/>
    <s v="No"/>
    <n v="40.81"/>
    <n v="15.84"/>
    <n v="0.38814016172506738"/>
    <s v="Oct-2025"/>
    <s v="Q4-2025"/>
  </r>
  <r>
    <s v="TXN-104770"/>
    <x v="159"/>
    <x v="1"/>
    <s v="S-010"/>
    <x v="2"/>
    <s v="Bluetooth Speaker"/>
    <s v="Member"/>
    <n v="7"/>
    <n v="126.59"/>
    <n v="0.26"/>
    <n v="86.17"/>
    <s v="No"/>
    <n v="655.74"/>
    <n v="52.55"/>
    <n v="8.0138469515356692E-2"/>
    <s v="Jul-2025"/>
    <s v="Q3-2025"/>
  </r>
  <r>
    <s v="TXN-104771"/>
    <x v="285"/>
    <x v="3"/>
    <s v="W-005"/>
    <x v="2"/>
    <s v="Power Bank"/>
    <s v="Non-Member"/>
    <n v="1"/>
    <n v="219.74"/>
    <n v="0"/>
    <n v="165.44"/>
    <s v="No"/>
    <n v="219.74"/>
    <n v="54.3"/>
    <n v="0.24711022117047418"/>
    <s v="Sep-2025"/>
    <s v="Q3-2025"/>
  </r>
  <r>
    <s v="TXN-104772"/>
    <x v="672"/>
    <x v="1"/>
    <s v="S-010"/>
    <x v="3"/>
    <s v="Bath Towel Set"/>
    <s v="Member"/>
    <n v="2"/>
    <n v="56.99"/>
    <n v="0.13200000000000001"/>
    <n v="21.53"/>
    <s v="No"/>
    <n v="98.93"/>
    <n v="55.87"/>
    <n v="0.56474274739714947"/>
    <s v="Mar-2025"/>
    <s v="Q1-2025"/>
  </r>
  <r>
    <s v="TXN-104773"/>
    <x v="77"/>
    <x v="1"/>
    <s v="S-009"/>
    <x v="3"/>
    <s v="Bath Towel Set"/>
    <s v="Non-Member"/>
    <n v="3"/>
    <n v="51.5"/>
    <n v="0.14099999999999999"/>
    <n v="25.31"/>
    <s v="No"/>
    <n v="132.72"/>
    <n v="56.79"/>
    <n v="0.42789330922242313"/>
    <s v="Sep-2025"/>
    <s v="Q3-2025"/>
  </r>
  <r>
    <s v="TXN-104774"/>
    <x v="524"/>
    <x v="0"/>
    <s v="Unknown"/>
    <x v="3"/>
    <s v="Ceramic Mug Set"/>
    <s v="Non-Member"/>
    <n v="5"/>
    <n v="52.26"/>
    <n v="0"/>
    <n v="20.51"/>
    <s v="No"/>
    <n v="261.3"/>
    <n v="158.75"/>
    <n v="0.60753922694221196"/>
    <s v="Apr-2024"/>
    <s v="Q2-2024"/>
  </r>
  <r>
    <s v="TXN-104775"/>
    <x v="124"/>
    <x v="0"/>
    <s v="N-013"/>
    <x v="0"/>
    <s v="Granola Pack"/>
    <s v="Non-Member"/>
    <n v="2"/>
    <n v="12.51"/>
    <n v="6.7000000000000004E-2"/>
    <n v="7.35"/>
    <s v="No"/>
    <n v="23.34"/>
    <n v="8.64"/>
    <n v="0.3701799485861183"/>
    <s v="Jul-2025"/>
    <s v="Q3-2025"/>
  </r>
  <r>
    <s v="TXN-104776"/>
    <x v="622"/>
    <x v="1"/>
    <s v="S-012"/>
    <x v="2"/>
    <s v="Wireless Earbuds"/>
    <s v="Member"/>
    <n v="4"/>
    <n v="107.22"/>
    <n v="0.157"/>
    <n v="80.94"/>
    <s v="No"/>
    <n v="361.55"/>
    <n v="37.79"/>
    <n v="0.10452219610012446"/>
    <s v="Sep-2024"/>
    <s v="Q3-2024"/>
  </r>
  <r>
    <s v="TXN-104777"/>
    <x v="417"/>
    <x v="1"/>
    <s v="S-012"/>
    <x v="0"/>
    <s v="Granola Pack"/>
    <s v="Non-Member"/>
    <n v="3"/>
    <n v="9.43"/>
    <n v="0.25700000000000001"/>
    <n v="5.58"/>
    <s v="No"/>
    <n v="21.02"/>
    <n v="4.28"/>
    <n v="0.20361560418648908"/>
    <s v="Jul-2025"/>
    <s v="Q3-2025"/>
  </r>
  <r>
    <s v="TXN-104778"/>
    <x v="546"/>
    <x v="3"/>
    <s v="W-005"/>
    <x v="1"/>
    <s v="Men's T-Shirt"/>
    <s v="Non-Member"/>
    <n v="4"/>
    <n v="83.07"/>
    <n v="2.1999999999999999E-2"/>
    <n v="35.65"/>
    <s v="No"/>
    <n v="324.97000000000003"/>
    <n v="182.37"/>
    <n v="0.56119026371665071"/>
    <s v="Dec-2024"/>
    <s v="Q4-2024"/>
  </r>
  <r>
    <s v="TXN-104779"/>
    <x v="143"/>
    <x v="1"/>
    <s v="S-013"/>
    <x v="3"/>
    <s v="Bath Towel Set"/>
    <s v="Non-Member"/>
    <n v="3"/>
    <n v="42.52"/>
    <n v="0.182"/>
    <n v="17.7"/>
    <s v="Yes"/>
    <n v="104.34"/>
    <n v="51.24"/>
    <n v="0.49108683151236343"/>
    <s v="Sep-2025"/>
    <s v="Q3-2025"/>
  </r>
  <r>
    <s v="TXN-104780"/>
    <x v="396"/>
    <x v="2"/>
    <s v="Unknown"/>
    <x v="2"/>
    <s v="Power Bank"/>
    <s v="Member"/>
    <n v="5"/>
    <n v="155.44999999999999"/>
    <n v="7.9000000000000001E-2"/>
    <n v="120.27"/>
    <s v="No"/>
    <n v="715.85"/>
    <n v="114.5"/>
    <n v="0.15994971013480477"/>
    <s v="May-2025"/>
    <s v="Q2-2025"/>
  </r>
  <r>
    <s v="TXN-104781"/>
    <x v="239"/>
    <x v="1"/>
    <s v="S-005"/>
    <x v="1"/>
    <s v="Running Shoes"/>
    <s v="Non-Member"/>
    <n v="4"/>
    <n v="84.69"/>
    <n v="0.193"/>
    <n v="37.76"/>
    <s v="Yes"/>
    <n v="273.38"/>
    <n v="122.34"/>
    <n v="0.4475089618845563"/>
    <s v="Aug-2024"/>
    <s v="Q3-2024"/>
  </r>
  <r>
    <s v="TXN-104782"/>
    <x v="672"/>
    <x v="3"/>
    <s v="Unknown"/>
    <x v="3"/>
    <s v="Storage Bin"/>
    <s v="Member"/>
    <n v="2"/>
    <n v="59.33"/>
    <n v="4.5999999999999999E-2"/>
    <n v="23.75"/>
    <s v="No"/>
    <n v="113.2"/>
    <n v="65.7"/>
    <n v="0.58038869257950532"/>
    <s v="Mar-2025"/>
    <s v="Q1-2025"/>
  </r>
  <r>
    <s v="TXN-104783"/>
    <x v="71"/>
    <x v="2"/>
    <s v="E-006"/>
    <x v="0"/>
    <s v="Granola Pack"/>
    <s v="Non-Member"/>
    <n v="3"/>
    <n v="9.84"/>
    <n v="7.0000000000000007E-2"/>
    <n v="5.62"/>
    <s v="No"/>
    <n v="27.45"/>
    <n v="10.59"/>
    <n v="0.38579234972677595"/>
    <m/>
    <m/>
  </r>
  <r>
    <s v="TXN-104784"/>
    <x v="346"/>
    <x v="0"/>
    <s v="N-003"/>
    <x v="0"/>
    <s v="Sparkling Water 12pk"/>
    <s v="Non-Member"/>
    <n v="3"/>
    <n v="19.7"/>
    <n v="0.114"/>
    <n v="13.34"/>
    <s v="No"/>
    <n v="52.36"/>
    <n v="12.34"/>
    <n v="0.23567608861726508"/>
    <s v="Sep-2024"/>
    <s v="Q3-2024"/>
  </r>
  <r>
    <s v="TXN-104785"/>
    <x v="320"/>
    <x v="3"/>
    <s v="W-005"/>
    <x v="0"/>
    <s v="Sparkling Water 12pk"/>
    <s v="Non-Member"/>
    <n v="1"/>
    <n v="14"/>
    <n v="0"/>
    <n v="7.08"/>
    <s v="No"/>
    <n v="14"/>
    <n v="6.92"/>
    <n v="0.49428571428571427"/>
    <s v="Apr-2025"/>
    <s v="Q2-2025"/>
  </r>
  <r>
    <s v="TXN-104786"/>
    <x v="670"/>
    <x v="0"/>
    <s v="N-015"/>
    <x v="2"/>
    <s v="Power Bank"/>
    <s v="Member"/>
    <n v="1"/>
    <n v="63.25"/>
    <n v="0.08"/>
    <n v="48.53"/>
    <s v="No"/>
    <n v="58.19"/>
    <n v="9.66"/>
    <n v="0.16600790513833993"/>
    <s v="Nov-2025"/>
    <s v="Q4-2025"/>
  </r>
  <r>
    <s v="TXN-104787"/>
    <x v="626"/>
    <x v="1"/>
    <s v="S-005"/>
    <x v="1"/>
    <s v="Running Shoes"/>
    <s v="Member"/>
    <n v="21"/>
    <n v="109.85"/>
    <n v="0.20699999999999999"/>
    <n v="47.67"/>
    <s v="No"/>
    <n v="1829.33"/>
    <n v="828.26"/>
    <n v="0.45276685999792277"/>
    <s v="Nov-2025"/>
    <s v="Q4-2025"/>
  </r>
  <r>
    <s v="TXN-104788"/>
    <x v="71"/>
    <x v="3"/>
    <s v="W-012"/>
    <x v="3"/>
    <s v="LED Desk Lamp"/>
    <s v="Non-Member"/>
    <n v="6"/>
    <n v="14.26"/>
    <n v="7.0999999999999994E-2"/>
    <n v="5.82"/>
    <s v="No"/>
    <n v="79.489999999999995"/>
    <n v="44.57"/>
    <n v="0.56069945905145302"/>
    <m/>
    <m/>
  </r>
  <r>
    <s v="TXN-104789"/>
    <x v="635"/>
    <x v="1"/>
    <s v="S-009"/>
    <x v="3"/>
    <s v="LED Desk Lamp"/>
    <s v="Non-Member"/>
    <n v="2"/>
    <n v="66.55"/>
    <n v="0.29099999999999998"/>
    <n v="33.17"/>
    <s v="No"/>
    <n v="94.37"/>
    <n v="28.03"/>
    <n v="0.29702235880046624"/>
    <s v="Jul-2024"/>
    <s v="Q3-2024"/>
  </r>
  <r>
    <s v="TXN-104790"/>
    <x v="469"/>
    <x v="3"/>
    <s v="W-009"/>
    <x v="2"/>
    <s v="Smart Watch"/>
    <s v="Member"/>
    <n v="4"/>
    <n v="241.49"/>
    <n v="0.123"/>
    <n v="168.84"/>
    <s v="No"/>
    <n v="847.15"/>
    <n v="171.79"/>
    <n v="0.20278581124948356"/>
    <s v="Jul-2025"/>
    <s v="Q3-2025"/>
  </r>
  <r>
    <s v="TXN-104791"/>
    <x v="476"/>
    <x v="2"/>
    <s v="E-011"/>
    <x v="0"/>
    <s v="Granola Pack"/>
    <s v="Non-Member"/>
    <n v="1"/>
    <n v="17.34"/>
    <n v="0"/>
    <n v="11.27"/>
    <s v="No"/>
    <n v="17.34"/>
    <n v="6.07"/>
    <n v="0.35005767012687428"/>
    <s v="Jul-2024"/>
    <s v="Q3-2024"/>
  </r>
  <r>
    <s v="TXN-104792"/>
    <x v="225"/>
    <x v="2"/>
    <s v="E-014"/>
    <x v="0"/>
    <s v="Sparkling Water 12pk"/>
    <s v="Unknown"/>
    <n v="7"/>
    <n v="17.89"/>
    <n v="0.108"/>
    <n v="9.98"/>
    <s v="No"/>
    <n v="111.71"/>
    <n v="41.85"/>
    <n v="0.37463074030973059"/>
    <s v="Dec-2024"/>
    <s v="Q4-2024"/>
  </r>
  <r>
    <s v="TXN-104793"/>
    <x v="595"/>
    <x v="0"/>
    <s v="N-014"/>
    <x v="0"/>
    <s v="Granola Pack"/>
    <s v="Member"/>
    <n v="1"/>
    <n v="17.02"/>
    <n v="9.7000000000000003E-2"/>
    <n v="10.58"/>
    <s v="No"/>
    <n v="15.37"/>
    <n v="4.79"/>
    <n v="0.31164606376057258"/>
    <s v="Jun-2024"/>
    <s v="Q2-2024"/>
  </r>
  <r>
    <s v="TXN-104794"/>
    <x v="84"/>
    <x v="2"/>
    <s v="E-010"/>
    <x v="1"/>
    <s v="Running Shoes"/>
    <s v="Member"/>
    <n v="1"/>
    <n v="111.13"/>
    <n v="5.8999999999999997E-2"/>
    <n v="47.21"/>
    <s v="No"/>
    <n v="104.57"/>
    <n v="57.36"/>
    <n v="0.5485320837716362"/>
    <s v="May-2024"/>
    <s v="Q2-2024"/>
  </r>
  <r>
    <s v="TXN-104795"/>
    <x v="329"/>
    <x v="3"/>
    <s v="W-002"/>
    <x v="1"/>
    <s v="Running Shoes"/>
    <s v="Non-Member"/>
    <n v="1"/>
    <n v="52.29"/>
    <n v="0"/>
    <n v="27.84"/>
    <s v="No"/>
    <n v="52.29"/>
    <n v="24.45"/>
    <n v="0.46758462421113023"/>
    <s v="Aug-2024"/>
    <s v="Q3-2024"/>
  </r>
  <r>
    <s v="TXN-104796"/>
    <x v="446"/>
    <x v="1"/>
    <s v="S-001"/>
    <x v="2"/>
    <s v="Wireless Earbuds"/>
    <s v="Unknown"/>
    <n v="1"/>
    <n v="49.14"/>
    <n v="0.14799999999999999"/>
    <n v="36.99"/>
    <s v="No"/>
    <n v="41.87"/>
    <n v="4.88"/>
    <n v="0.11655122999761167"/>
    <s v="Apr-2025"/>
    <s v="Q2-2025"/>
  </r>
  <r>
    <s v="TXN-104797"/>
    <x v="246"/>
    <x v="2"/>
    <s v="E-008"/>
    <x v="0"/>
    <s v="Olive Oil 500ml"/>
    <s v="Non-Member"/>
    <n v="12"/>
    <n v="8.49"/>
    <n v="0.105"/>
    <n v="4.7699999999999996"/>
    <s v="No"/>
    <n v="91.18"/>
    <n v="33.94"/>
    <n v="0.3722307523579732"/>
    <s v="Nov-2024"/>
    <s v="Q4-2024"/>
  </r>
  <r>
    <s v="TXN-104798"/>
    <x v="91"/>
    <x v="2"/>
    <s v="E-011"/>
    <x v="4"/>
    <s v="Face Moisturizer"/>
    <s v="Non-Member"/>
    <n v="9"/>
    <n v="49.83"/>
    <n v="8.1000000000000003E-2"/>
    <n v="18"/>
    <s v="No"/>
    <n v="412.14"/>
    <n v="250.14"/>
    <n v="0.60692968408793124"/>
    <s v="Mar-2025"/>
    <s v="Q1-2025"/>
  </r>
  <r>
    <s v="TXN-104799"/>
    <x v="77"/>
    <x v="1"/>
    <s v="S-004"/>
    <x v="1"/>
    <s v="Casual Dress"/>
    <s v="Non-Member"/>
    <n v="1"/>
    <n v="48.55"/>
    <n v="0.17299999999999999"/>
    <n v="23.38"/>
    <s v="Unknown"/>
    <n v="40.15"/>
    <n v="16.77"/>
    <n v="0.41768368617683688"/>
    <s v="Sep-2025"/>
    <s v="Q3-2025"/>
  </r>
  <r>
    <s v="TXN-104800"/>
    <x v="4"/>
    <x v="1"/>
    <s v="S-015"/>
    <x v="2"/>
    <s v="Wireless Earbuds"/>
    <s v="Non-Member"/>
    <n v="3"/>
    <n v="220.13"/>
    <n v="0.30399999999999999"/>
    <n v="159.62"/>
    <s v="No"/>
    <n v="459.63"/>
    <n v="-19.23"/>
    <n v="-4.1838000130539781E-2"/>
    <s v="Mar-2025"/>
    <s v="Q1-2025"/>
  </r>
  <r>
    <s v="TXN-104801"/>
    <x v="277"/>
    <x v="3"/>
    <s v="W-007"/>
    <x v="0"/>
    <s v="Snack Box"/>
    <s v="Non-Member"/>
    <n v="4"/>
    <n v="7.1"/>
    <n v="8.8999999999999996E-2"/>
    <n v="4.43"/>
    <s v="No"/>
    <n v="25.87"/>
    <n v="8.15"/>
    <n v="0.31503672207189798"/>
    <s v="Sep-2025"/>
    <s v="Q3-2025"/>
  </r>
  <r>
    <s v="TXN-104802"/>
    <x v="346"/>
    <x v="0"/>
    <s v="N-013"/>
    <x v="1"/>
    <s v="Women's Jeans"/>
    <s v="Member"/>
    <n v="3"/>
    <n v="36.47"/>
    <n v="0.126"/>
    <n v="15.11"/>
    <s v="No"/>
    <n v="95.62"/>
    <n v="50.29"/>
    <n v="0.52593599665341972"/>
    <s v="Sep-2024"/>
    <s v="Q3-2024"/>
  </r>
  <r>
    <s v="TXN-104803"/>
    <x v="654"/>
    <x v="0"/>
    <s v="N-012"/>
    <x v="4"/>
    <s v="Face Moisturizer"/>
    <s v="Non-Member"/>
    <n v="1"/>
    <n v="9.98"/>
    <n v="6.7000000000000004E-2"/>
    <n v="3.22"/>
    <s v="No"/>
    <n v="9.31"/>
    <n v="6.09"/>
    <n v="0.65413533834586457"/>
    <s v="Jan-2024"/>
    <s v="Q1-2024"/>
  </r>
  <r>
    <s v="TXN-104804"/>
    <x v="334"/>
    <x v="2"/>
    <s v="E-006"/>
    <x v="3"/>
    <s v="LED Desk Lamp"/>
    <s v="Member"/>
    <n v="8"/>
    <n v="56.43"/>
    <n v="0.161"/>
    <n v="26.24"/>
    <s v="No"/>
    <n v="378.76"/>
    <n v="168.84"/>
    <n v="0.44577040870208051"/>
    <s v="Jul-2024"/>
    <s v="Q3-2024"/>
  </r>
  <r>
    <s v="TXN-104805"/>
    <x v="598"/>
    <x v="0"/>
    <s v="N-006"/>
    <x v="4"/>
    <s v="Sunscreen SPF50"/>
    <s v="Member"/>
    <n v="4"/>
    <n v="17.37"/>
    <n v="5.8000000000000003E-2"/>
    <n v="6.82"/>
    <s v="No"/>
    <n v="65.45"/>
    <n v="38.17"/>
    <n v="0.58319327731092441"/>
    <s v="Dec-2025"/>
    <s v="Q4-2025"/>
  </r>
  <r>
    <s v="TXN-104806"/>
    <x v="301"/>
    <x v="0"/>
    <s v="N-013"/>
    <x v="1"/>
    <s v="Winter Jacket"/>
    <s v="Member"/>
    <n v="8"/>
    <n v="109.87"/>
    <n v="0.152"/>
    <n v="52.25"/>
    <s v="No"/>
    <n v="745.36"/>
    <n v="327.36"/>
    <n v="0.43919716646989376"/>
    <s v="Sep-2025"/>
    <s v="Q3-2025"/>
  </r>
  <r>
    <s v="TXN-104807"/>
    <x v="413"/>
    <x v="2"/>
    <s v="E-014"/>
    <x v="2"/>
    <s v="Laptop Stand"/>
    <s v="Non-Member"/>
    <n v="1"/>
    <n v="156.76"/>
    <n v="0.122"/>
    <n v="122.98"/>
    <s v="No"/>
    <n v="137.63999999999999"/>
    <n v="14.66"/>
    <n v="0.10650973554199362"/>
    <s v="Jul-2025"/>
    <s v="Q3-2025"/>
  </r>
  <r>
    <s v="TXN-104808"/>
    <x v="285"/>
    <x v="0"/>
    <s v="N-004"/>
    <x v="2"/>
    <s v="Bluetooth Speaker"/>
    <s v="Non-Member"/>
    <n v="1"/>
    <n v="27.98"/>
    <n v="8.5999999999999993E-2"/>
    <n v="21.34"/>
    <s v="No"/>
    <n v="25.57"/>
    <n v="4.2300000000000004"/>
    <n v="0.16542823621431366"/>
    <s v="Sep-2025"/>
    <s v="Q3-2025"/>
  </r>
  <r>
    <s v="TXN-104809"/>
    <x v="132"/>
    <x v="1"/>
    <s v="S-002"/>
    <x v="1"/>
    <s v="Casual Dress"/>
    <s v="Non-Member"/>
    <n v="6"/>
    <n v="62.86"/>
    <n v="0.20200000000000001"/>
    <n v="28.34"/>
    <s v="No"/>
    <n v="300.97000000000003"/>
    <n v="130.93"/>
    <n v="0.43502674685184567"/>
    <s v="Oct-2025"/>
    <s v="Q4-2025"/>
  </r>
  <r>
    <s v="TXN-104810"/>
    <x v="388"/>
    <x v="3"/>
    <s v="W-002"/>
    <x v="1"/>
    <s v="Running Shoes"/>
    <s v="Member"/>
    <n v="7"/>
    <n v="40.119999999999997"/>
    <n v="6.0000000000000001E-3"/>
    <n v="21.07"/>
    <s v="No"/>
    <n v="279.14999999999998"/>
    <n v="131.66"/>
    <n v="0.47164606842199536"/>
    <s v="Feb-2025"/>
    <s v="Q1-2025"/>
  </r>
  <r>
    <s v="TXN-104811"/>
    <x v="390"/>
    <x v="1"/>
    <s v="S-002"/>
    <x v="0"/>
    <s v="Granola Pack"/>
    <s v="Member"/>
    <n v="5"/>
    <n v="9.1999999999999993"/>
    <n v="0.13200000000000001"/>
    <n v="6.16"/>
    <s v="No"/>
    <n v="39.93"/>
    <n v="9.1300000000000008"/>
    <n v="0.22865013774104687"/>
    <s v="May-2024"/>
    <s v="Q2-2024"/>
  </r>
  <r>
    <s v="TXN-104812"/>
    <x v="234"/>
    <x v="3"/>
    <s v="W-007"/>
    <x v="1"/>
    <s v="Men's T-Shirt"/>
    <s v="Member"/>
    <n v="4"/>
    <n v="33.43"/>
    <n v="0.11799999999999999"/>
    <n v="14.38"/>
    <s v="No"/>
    <n v="117.94"/>
    <n v="60.42"/>
    <n v="0.51229438697642871"/>
    <s v="Oct-2024"/>
    <s v="Q4-2024"/>
  </r>
  <r>
    <s v="TXN-104813"/>
    <x v="514"/>
    <x v="3"/>
    <s v="Unknown"/>
    <x v="1"/>
    <s v="Men's T-Shirt"/>
    <s v="Member"/>
    <n v="3"/>
    <n v="58.94"/>
    <n v="6.7000000000000004E-2"/>
    <n v="24.86"/>
    <s v="No"/>
    <n v="164.97"/>
    <n v="90.39"/>
    <n v="0.54791780323695216"/>
    <s v="Feb-2025"/>
    <s v="Q1-2025"/>
  </r>
  <r>
    <s v="TXN-104814"/>
    <x v="188"/>
    <x v="2"/>
    <s v="E-006"/>
    <x v="2"/>
    <s v="Laptop Stand"/>
    <s v="Member"/>
    <n v="3"/>
    <n v="270.92"/>
    <n v="0"/>
    <n v="203.51"/>
    <s v="No"/>
    <n v="812.76"/>
    <n v="202.23"/>
    <n v="0.2488188395098184"/>
    <s v="Nov-2024"/>
    <s v="Q4-2024"/>
  </r>
  <r>
    <s v="TXN-104815"/>
    <x v="542"/>
    <x v="3"/>
    <s v="W-012"/>
    <x v="2"/>
    <s v="Laptop Stand"/>
    <s v="Non-Member"/>
    <n v="1"/>
    <n v="56"/>
    <n v="0.13600000000000001"/>
    <n v="36.46"/>
    <s v="No"/>
    <n v="48.38"/>
    <n v="11.92"/>
    <n v="0.24638280281107894"/>
    <s v="Nov-2024"/>
    <s v="Q4-2024"/>
  </r>
  <r>
    <s v="TXN-104816"/>
    <x v="250"/>
    <x v="3"/>
    <s v="W-009"/>
    <x v="3"/>
    <s v="Bath Towel Set"/>
    <s v="Non-Member"/>
    <n v="6"/>
    <n v="56.32"/>
    <n v="3.2000000000000001E-2"/>
    <n v="22.41"/>
    <s v="No"/>
    <n v="327.11"/>
    <n v="192.65"/>
    <n v="0.58894561462504968"/>
    <s v="Sep-2025"/>
    <s v="Q3-2025"/>
  </r>
  <r>
    <s v="TXN-104817"/>
    <x v="152"/>
    <x v="0"/>
    <s v="N-003"/>
    <x v="2"/>
    <s v="Power Bank"/>
    <s v="Non-Member"/>
    <n v="1"/>
    <n v="50.11"/>
    <n v="7.1999999999999995E-2"/>
    <n v="35.450000000000003"/>
    <s v="No"/>
    <n v="46.5"/>
    <n v="11.05"/>
    <n v="0.23763440860215054"/>
    <s v="Oct-2025"/>
    <s v="Q4-2025"/>
  </r>
  <r>
    <s v="TXN-104818"/>
    <x v="10"/>
    <x v="1"/>
    <s v="S-013"/>
    <x v="2"/>
    <s v="Wireless Earbuds"/>
    <s v="Member"/>
    <n v="3"/>
    <n v="243.83"/>
    <n v="0.22500000000000001"/>
    <n v="179.5"/>
    <s v="No"/>
    <n v="566.9"/>
    <n v="28.4"/>
    <n v="5.0097018874581054E-2"/>
    <s v="Dec-2024"/>
    <s v="Q4-2024"/>
  </r>
  <r>
    <s v="TXN-104819"/>
    <x v="599"/>
    <x v="1"/>
    <s v="S-001"/>
    <x v="0"/>
    <s v="Olive Oil 500ml"/>
    <s v="Non-Member"/>
    <n v="4"/>
    <n v="9"/>
    <n v="0"/>
    <n v="5.33"/>
    <s v="No"/>
    <n v="36"/>
    <n v="14.68"/>
    <n v="0.40777777777777779"/>
    <s v="Jun-2024"/>
    <s v="Q2-2024"/>
  </r>
  <r>
    <s v="TXN-104820"/>
    <x v="596"/>
    <x v="2"/>
    <s v="E-002"/>
    <x v="4"/>
    <s v="Sunscreen SPF50"/>
    <s v="Non-Member"/>
    <n v="1"/>
    <n v="25.2"/>
    <n v="4.2999999999999997E-2"/>
    <n v="10.65"/>
    <s v="No"/>
    <n v="24.12"/>
    <n v="13.47"/>
    <n v="0.55845771144278611"/>
    <s v="Jan-2025"/>
    <s v="Q1-2025"/>
  </r>
  <r>
    <s v="TXN-104821"/>
    <x v="509"/>
    <x v="2"/>
    <s v="E-004"/>
    <x v="2"/>
    <s v="Bluetooth Speaker"/>
    <s v="Member"/>
    <n v="4"/>
    <n v="219.22"/>
    <n v="9.5000000000000001E-2"/>
    <n v="149.96"/>
    <s v="No"/>
    <n v="793.58"/>
    <n v="193.74"/>
    <n v="0.24413417676856775"/>
    <s v="Apr-2024"/>
    <s v="Q2-2024"/>
  </r>
  <r>
    <s v="TXN-104822"/>
    <x v="197"/>
    <x v="1"/>
    <s v="S-007"/>
    <x v="0"/>
    <s v="Granola Pack"/>
    <s v="Non-Member"/>
    <n v="3"/>
    <n v="19.5"/>
    <n v="0.26100000000000001"/>
    <n v="13.02"/>
    <s v="No"/>
    <n v="43.23"/>
    <n v="4.17"/>
    <n v="9.6460791117279676E-2"/>
    <s v="Mar-2025"/>
    <s v="Q1-2025"/>
  </r>
  <r>
    <s v="TXN-104823"/>
    <x v="142"/>
    <x v="2"/>
    <s v="E-012"/>
    <x v="2"/>
    <s v="Bluetooth Speaker"/>
    <s v="Member"/>
    <n v="5"/>
    <n v="64.239999999999995"/>
    <n v="5.8000000000000003E-2"/>
    <n v="42.09"/>
    <s v="No"/>
    <n v="302.57"/>
    <n v="92.12"/>
    <n v="0.30445847241960539"/>
    <s v="May-2025"/>
    <s v="Q2-2025"/>
  </r>
  <r>
    <s v="TXN-104824"/>
    <x v="112"/>
    <x v="0"/>
    <s v="N-006"/>
    <x v="0"/>
    <s v="Sparkling Water 12pk"/>
    <s v="Member"/>
    <n v="1"/>
    <n v="14.1"/>
    <n v="8.3000000000000004E-2"/>
    <n v="9.4"/>
    <s v="No"/>
    <n v="12.93"/>
    <n v="3.53"/>
    <n v="0.27300850734725446"/>
    <s v="Sep-2024"/>
    <s v="Q3-2024"/>
  </r>
  <r>
    <s v="TXN-104825"/>
    <x v="417"/>
    <x v="1"/>
    <s v="S-004"/>
    <x v="1"/>
    <s v="Winter Jacket"/>
    <s v="Member"/>
    <n v="2"/>
    <n v="90.96"/>
    <n v="0.27400000000000002"/>
    <n v="39.44"/>
    <s v="No"/>
    <n v="132.07"/>
    <n v="53.19"/>
    <n v="0.40274097069735748"/>
    <s v="Jul-2025"/>
    <s v="Q3-2025"/>
  </r>
  <r>
    <s v="TXN-104826"/>
    <x v="180"/>
    <x v="1"/>
    <s v="S-001"/>
    <x v="1"/>
    <s v="Winter Jacket"/>
    <s v="Non-Member"/>
    <n v="11"/>
    <n v="88.49"/>
    <n v="0.19800000000000001"/>
    <n v="37.96"/>
    <s v="No"/>
    <n v="780.66"/>
    <n v="363.1"/>
    <n v="0.46511925806368976"/>
    <s v="Jan-2025"/>
    <s v="Q1-2025"/>
  </r>
  <r>
    <s v="TXN-104827"/>
    <x v="385"/>
    <x v="0"/>
    <s v="N-001"/>
    <x v="3"/>
    <s v="Storage Bin"/>
    <s v="Non-Member"/>
    <n v="1"/>
    <n v="81.98"/>
    <n v="7.2999999999999995E-2"/>
    <n v="30.16"/>
    <s v="No"/>
    <n v="76"/>
    <n v="45.84"/>
    <n v="0.60315789473684212"/>
    <s v="Jul-2025"/>
    <s v="Q3-2025"/>
  </r>
  <r>
    <s v="TXN-104828"/>
    <x v="390"/>
    <x v="2"/>
    <s v="E-004"/>
    <x v="3"/>
    <s v="Bath Towel Set"/>
    <s v="Member"/>
    <n v="4"/>
    <n v="51.53"/>
    <n v="0.14399999999999999"/>
    <n v="5.65"/>
    <s v="No"/>
    <n v="176.44"/>
    <n v="153.84"/>
    <n v="0.87191113126275221"/>
    <s v="May-2024"/>
    <s v="Q2-2024"/>
  </r>
  <r>
    <s v="TXN-104829"/>
    <x v="81"/>
    <x v="3"/>
    <s v="W-001"/>
    <x v="4"/>
    <s v="Lipstick"/>
    <s v="Member"/>
    <n v="5"/>
    <n v="30.92"/>
    <n v="0.10100000000000001"/>
    <n v="9.7899999999999991"/>
    <s v="No"/>
    <n v="138.99"/>
    <n v="90.04"/>
    <n v="0.64781638966832145"/>
    <s v="Oct-2025"/>
    <s v="Q4-2025"/>
  </r>
  <r>
    <s v="TXN-104830"/>
    <x v="80"/>
    <x v="1"/>
    <s v="S-009"/>
    <x v="4"/>
    <s v="Shampoo 300ml"/>
    <s v="Non-Member"/>
    <n v="1"/>
    <n v="55.86"/>
    <n v="0.314"/>
    <n v="22.02"/>
    <s v="No"/>
    <n v="38.32"/>
    <n v="16.3"/>
    <n v="0.42536534446764096"/>
    <s v="Dec-2024"/>
    <s v="Q4-2024"/>
  </r>
  <r>
    <s v="TXN-104831"/>
    <x v="494"/>
    <x v="3"/>
    <s v="W-002"/>
    <x v="3"/>
    <s v="Storage Bin"/>
    <s v="Non-Member"/>
    <n v="3"/>
    <n v="52.33"/>
    <n v="3.9E-2"/>
    <n v="21.88"/>
    <s v="No"/>
    <n v="150.87"/>
    <n v="85.23"/>
    <n v="0.564923444024657"/>
    <s v="Nov-2024"/>
    <s v="Q4-2024"/>
  </r>
  <r>
    <s v="TXN-104832"/>
    <x v="445"/>
    <x v="2"/>
    <s v="E-001"/>
    <x v="1"/>
    <s v="Men's T-Shirt"/>
    <s v="Non-Member"/>
    <n v="1"/>
    <n v="66.83"/>
    <n v="0.114"/>
    <n v="34.15"/>
    <s v="No"/>
    <n v="59.21"/>
    <n v="25.06"/>
    <n v="0.4232393176828238"/>
    <s v="Sep-2024"/>
    <s v="Q3-2024"/>
  </r>
  <r>
    <s v="TXN-104833"/>
    <x v="289"/>
    <x v="1"/>
    <s v="S-001"/>
    <x v="0"/>
    <s v="Organic Coffee 12oz"/>
    <s v="Non-Member"/>
    <n v="3"/>
    <n v="18.079999999999998"/>
    <n v="0.3"/>
    <n v="11.9"/>
    <s v="No"/>
    <n v="37.97"/>
    <n v="2.27"/>
    <n v="5.9784040031603897E-2"/>
    <s v="Dec-2024"/>
    <s v="Q4-2024"/>
  </r>
  <r>
    <s v="TXN-104834"/>
    <x v="23"/>
    <x v="0"/>
    <s v="N-013"/>
    <x v="1"/>
    <s v="Casual Dress"/>
    <s v="Member"/>
    <n v="1"/>
    <n v="34.869999999999997"/>
    <n v="1.9E-2"/>
    <n v="17.7"/>
    <s v="No"/>
    <n v="34.21"/>
    <n v="16.510000000000002"/>
    <n v="0.48260742472961127"/>
    <s v="Jul-2025"/>
    <s v="Q3-2025"/>
  </r>
  <r>
    <s v="TXN-104835"/>
    <x v="637"/>
    <x v="1"/>
    <s v="S-015"/>
    <x v="1"/>
    <s v="Running Shoes"/>
    <s v="Non-Member"/>
    <n v="1"/>
    <n v="78.23"/>
    <n v="0.38800000000000001"/>
    <n v="40.869999999999997"/>
    <s v="No"/>
    <n v="47.88"/>
    <n v="7.01"/>
    <n v="0.14640768588137007"/>
    <s v="Dec-2024"/>
    <s v="Q4-2024"/>
  </r>
  <r>
    <s v="TXN-104836"/>
    <x v="499"/>
    <x v="0"/>
    <s v="N-007"/>
    <x v="1"/>
    <s v="Winter Jacket"/>
    <s v="Non-Member"/>
    <n v="2"/>
    <n v="112.45"/>
    <n v="6.3E-2"/>
    <n v="59.66"/>
    <s v="No"/>
    <n v="210.73"/>
    <n v="91.41"/>
    <n v="0.43377781995918951"/>
    <s v="Oct-2025"/>
    <s v="Q4-2025"/>
  </r>
  <r>
    <s v="TXN-104837"/>
    <x v="160"/>
    <x v="2"/>
    <s v="E-010"/>
    <x v="2"/>
    <s v="Smart Watch"/>
    <s v="Non-Member"/>
    <n v="12"/>
    <n v="207.59"/>
    <n v="0.18"/>
    <n v="161.47999999999999"/>
    <s v="No"/>
    <n v="2042.69"/>
    <n v="104.93"/>
    <n v="5.1368538544762053E-2"/>
    <s v="Dec-2025"/>
    <s v="Q4-2025"/>
  </r>
  <r>
    <s v="TXN-104838"/>
    <x v="473"/>
    <x v="2"/>
    <s v="E-001"/>
    <x v="3"/>
    <s v="Bath Towel Set"/>
    <s v="Non-Member"/>
    <n v="3"/>
    <n v="10.99"/>
    <n v="6.4000000000000001E-2"/>
    <n v="4.7300000000000004"/>
    <s v="No"/>
    <n v="30.86"/>
    <n v="16.670000000000002"/>
    <n v="0.54018146467919648"/>
    <s v="Nov-2024"/>
    <s v="Q4-2024"/>
  </r>
  <r>
    <s v="TXN-104839"/>
    <x v="464"/>
    <x v="3"/>
    <s v="W-003"/>
    <x v="0"/>
    <s v="Snack Box"/>
    <s v="Non-Member"/>
    <n v="3"/>
    <n v="12.9"/>
    <n v="0.16400000000000001"/>
    <n v="8.2200000000000006"/>
    <s v="No"/>
    <n v="32.35"/>
    <n v="7.69"/>
    <n v="0.23771251931993817"/>
    <s v="Aug-2024"/>
    <s v="Q3-2024"/>
  </r>
  <r>
    <s v="TXN-104840"/>
    <x v="106"/>
    <x v="3"/>
    <s v="W-001"/>
    <x v="0"/>
    <s v="Granola Pack"/>
    <s v="Member"/>
    <n v="5"/>
    <n v="20.329999999999998"/>
    <n v="5.3999999999999999E-2"/>
    <n v="13.68"/>
    <s v="No"/>
    <n v="96.16"/>
    <n v="27.76"/>
    <n v="0.28868552412645593"/>
    <s v="Oct-2025"/>
    <s v="Q4-2025"/>
  </r>
  <r>
    <s v="TXN-104841"/>
    <x v="102"/>
    <x v="3"/>
    <s v="W-009"/>
    <x v="4"/>
    <s v="Face Moisturizer"/>
    <s v="Non-Member"/>
    <n v="1"/>
    <n v="46.45"/>
    <n v="9.6000000000000002E-2"/>
    <n v="14.12"/>
    <s v="No"/>
    <n v="41.99"/>
    <n v="27.87"/>
    <n v="0.66372945939509409"/>
    <s v="Mar-2025"/>
    <s v="Q1-2025"/>
  </r>
  <r>
    <s v="TXN-104842"/>
    <x v="576"/>
    <x v="1"/>
    <s v="S-007"/>
    <x v="4"/>
    <s v="Perfume 50ml"/>
    <s v="Member"/>
    <n v="1"/>
    <n v="38.659999999999997"/>
    <n v="0.26600000000000001"/>
    <n v="16.489999999999998"/>
    <s v="No"/>
    <n v="28.38"/>
    <n v="11.89"/>
    <n v="0.4189570119802678"/>
    <s v="Nov-2025"/>
    <s v="Q4-2025"/>
  </r>
  <r>
    <s v="TXN-104843"/>
    <x v="625"/>
    <x v="0"/>
    <s v="N-011"/>
    <x v="3"/>
    <s v="Throw Pillow"/>
    <s v="Member"/>
    <n v="3"/>
    <n v="79.790000000000006"/>
    <n v="3.6999999999999998E-2"/>
    <n v="39.83"/>
    <s v="No"/>
    <n v="230.51"/>
    <n v="111.02"/>
    <n v="0.48162769511084119"/>
    <s v="May-2025"/>
    <s v="Q2-2025"/>
  </r>
  <r>
    <s v="TXN-104844"/>
    <x v="312"/>
    <x v="3"/>
    <s v="W-011"/>
    <x v="2"/>
    <s v="Bluetooth Speaker"/>
    <s v="Non-Member"/>
    <n v="2"/>
    <n v="257.10000000000002"/>
    <n v="7.3999999999999996E-2"/>
    <n v="192.89"/>
    <s v="No"/>
    <n v="476.15"/>
    <n v="90.37"/>
    <n v="0.18979313241625539"/>
    <s v="Nov-2024"/>
    <s v="Q4-2024"/>
  </r>
  <r>
    <s v="TXN-104845"/>
    <x v="446"/>
    <x v="3"/>
    <s v="W-008"/>
    <x v="4"/>
    <s v="Sunscreen SPF50"/>
    <s v="Non-Member"/>
    <n v="4"/>
    <n v="48.81"/>
    <n v="7.8E-2"/>
    <n v="15.26"/>
    <s v="No"/>
    <n v="180.01"/>
    <n v="118.97"/>
    <n v="0.66090772734848069"/>
    <s v="Apr-2025"/>
    <s v="Q2-2025"/>
  </r>
  <r>
    <s v="TXN-104846"/>
    <x v="632"/>
    <x v="3"/>
    <s v="W-003"/>
    <x v="0"/>
    <s v="Sparkling Water 12pk"/>
    <s v="Member"/>
    <n v="1"/>
    <n v="5.85"/>
    <n v="3.6999999999999998E-2"/>
    <n v="4.0599999999999996"/>
    <s v="No"/>
    <n v="5.63"/>
    <n v="1.57"/>
    <n v="0.27886323268206042"/>
    <s v="May-2024"/>
    <s v="Q2-2024"/>
  </r>
  <r>
    <s v="TXN-104847"/>
    <x v="269"/>
    <x v="2"/>
    <s v="E-007"/>
    <x v="0"/>
    <s v="Sparkling Water 12pk"/>
    <s v="Member"/>
    <n v="7"/>
    <n v="22.99"/>
    <n v="7.9000000000000001E-2"/>
    <n v="13.7"/>
    <s v="No"/>
    <n v="148.22"/>
    <n v="52.32"/>
    <n v="0.35298880043179059"/>
    <s v="Aug-2025"/>
    <s v="Q3-2025"/>
  </r>
  <r>
    <s v="TXN-104848"/>
    <x v="124"/>
    <x v="3"/>
    <s v="W-008"/>
    <x v="2"/>
    <s v="Smart Watch"/>
    <s v="Non-Member"/>
    <n v="1"/>
    <n v="289.48"/>
    <n v="0.19400000000000001"/>
    <n v="203.88"/>
    <s v="No"/>
    <n v="233.32"/>
    <n v="29.44"/>
    <n v="0.12617863877935884"/>
    <s v="Jul-2025"/>
    <s v="Q3-2025"/>
  </r>
  <r>
    <s v="TXN-104849"/>
    <x v="285"/>
    <x v="0"/>
    <s v="N-010"/>
    <x v="0"/>
    <s v="Snack Box"/>
    <s v="Non-Member"/>
    <n v="3"/>
    <n v="3.81"/>
    <n v="0.11600000000000001"/>
    <n v="2.59"/>
    <s v="No"/>
    <n v="10.1"/>
    <n v="2.33"/>
    <n v="0.2306930693069307"/>
    <s v="Sep-2025"/>
    <s v="Q3-2025"/>
  </r>
  <r>
    <s v="TXN-104850"/>
    <x v="333"/>
    <x v="0"/>
    <s v="N-004"/>
    <x v="1"/>
    <s v="Women's Jeans"/>
    <s v="Non-Member"/>
    <n v="2"/>
    <n v="104.83"/>
    <n v="2.4E-2"/>
    <n v="53.4"/>
    <s v="No"/>
    <n v="204.63"/>
    <n v="97.83"/>
    <n v="0.47808239261105412"/>
    <s v="Jun-2024"/>
    <s v="Q2-2024"/>
  </r>
  <r>
    <s v="TXN-104851"/>
    <x v="137"/>
    <x v="3"/>
    <s v="W-013"/>
    <x v="2"/>
    <s v="Power Bank"/>
    <s v="Member"/>
    <n v="7"/>
    <n v="240.17"/>
    <n v="5.3999999999999999E-2"/>
    <n v="178.08"/>
    <s v="No"/>
    <n v="1590.41"/>
    <n v="343.85"/>
    <n v="0.21620211140523513"/>
    <s v="Oct-2025"/>
    <s v="Q4-2025"/>
  </r>
  <r>
    <s v="TXN-104852"/>
    <x v="185"/>
    <x v="0"/>
    <s v="N-008"/>
    <x v="1"/>
    <s v="Running Shoes"/>
    <s v="Non-Member"/>
    <n v="3"/>
    <n v="64.03"/>
    <n v="7.5999999999999998E-2"/>
    <n v="28.16"/>
    <s v="No"/>
    <n v="177.49"/>
    <n v="93.01"/>
    <n v="0.52402952279001636"/>
    <s v="May-2025"/>
    <s v="Q2-2025"/>
  </r>
  <r>
    <s v="TXN-104853"/>
    <x v="31"/>
    <x v="3"/>
    <s v="W-011"/>
    <x v="3"/>
    <s v="LED Desk Lamp"/>
    <s v="Non-Member"/>
    <n v="7"/>
    <n v="53.31"/>
    <n v="5.2999999999999999E-2"/>
    <n v="23.06"/>
    <s v="No"/>
    <n v="353.39"/>
    <n v="191.97"/>
    <n v="0.54322419989247006"/>
    <s v="Jan-2025"/>
    <s v="Q1-2025"/>
  </r>
  <r>
    <s v="TXN-104854"/>
    <x v="395"/>
    <x v="3"/>
    <s v="W-012"/>
    <x v="3"/>
    <s v="Storage Bin"/>
    <s v="Member"/>
    <n v="4"/>
    <n v="45.94"/>
    <n v="9.7000000000000003E-2"/>
    <n v="22.83"/>
    <s v="No"/>
    <n v="165.94"/>
    <n v="74.62"/>
    <n v="0.44968060744847538"/>
    <s v="Jun-2025"/>
    <s v="Q2-2025"/>
  </r>
  <r>
    <s v="TXN-104855"/>
    <x v="682"/>
    <x v="1"/>
    <s v="S-006"/>
    <x v="4"/>
    <s v="Perfume 50ml"/>
    <s v="Non-Member"/>
    <n v="5"/>
    <n v="56.28"/>
    <n v="0.14599999999999999"/>
    <n v="22.51"/>
    <s v="No"/>
    <n v="240.32"/>
    <n v="127.77"/>
    <n v="0.53166611185086554"/>
    <s v="Jan-2024"/>
    <s v="Q1-2024"/>
  </r>
  <r>
    <s v="TXN-104856"/>
    <x v="508"/>
    <x v="2"/>
    <s v="E-004"/>
    <x v="3"/>
    <s v="LED Desk Lamp"/>
    <s v="Member"/>
    <n v="2"/>
    <n v="40.93"/>
    <n v="7.3999999999999996E-2"/>
    <n v="17.88"/>
    <s v="No"/>
    <n v="75.8"/>
    <n v="40.04"/>
    <n v="0.52823218997361476"/>
    <s v="May-2024"/>
    <s v="Q2-2024"/>
  </r>
  <r>
    <s v="TXN-104857"/>
    <x v="605"/>
    <x v="0"/>
    <s v="Unknown"/>
    <x v="1"/>
    <s v="Men's T-Shirt"/>
    <s v="Member"/>
    <n v="1"/>
    <n v="103.45"/>
    <n v="0.13300000000000001"/>
    <n v="50.87"/>
    <s v="Unknown"/>
    <n v="89.69"/>
    <n v="38.82"/>
    <n v="0.43282417214851154"/>
    <s v="Apr-2025"/>
    <s v="Q2-2025"/>
  </r>
  <r>
    <s v="TXN-104858"/>
    <x v="276"/>
    <x v="3"/>
    <s v="W-015"/>
    <x v="1"/>
    <s v="Casual Dress"/>
    <s v="Member"/>
    <n v="1"/>
    <n v="27.92"/>
    <n v="0.11899999999999999"/>
    <n v="12.77"/>
    <s v="No"/>
    <n v="24.6"/>
    <n v="11.83"/>
    <n v="0.48089430894308943"/>
    <s v="Mar-2025"/>
    <s v="Q1-2025"/>
  </r>
  <r>
    <s v="TXN-104859"/>
    <x v="591"/>
    <x v="0"/>
    <s v="N-010"/>
    <x v="1"/>
    <s v="Casual Dress"/>
    <s v="Member"/>
    <n v="5"/>
    <n v="75.400000000000006"/>
    <n v="6.4000000000000001E-2"/>
    <n v="32.54"/>
    <s v="No"/>
    <n v="352.87"/>
    <n v="190.17"/>
    <n v="0.53892368294272675"/>
    <s v="Jul-2025"/>
    <s v="Q3-2025"/>
  </r>
  <r>
    <s v="TXN-104860"/>
    <x v="228"/>
    <x v="0"/>
    <s v="N-004"/>
    <x v="3"/>
    <s v="Ceramic Mug Set"/>
    <s v="Member"/>
    <n v="1"/>
    <n v="71.17"/>
    <n v="5.8999999999999997E-2"/>
    <n v="30.02"/>
    <s v="No"/>
    <n v="66.97"/>
    <n v="36.950000000000003"/>
    <n v="0.55173958488875618"/>
    <s v="Aug-2025"/>
    <s v="Q3-2025"/>
  </r>
  <r>
    <s v="TXN-104861"/>
    <x v="570"/>
    <x v="2"/>
    <s v="E-011"/>
    <x v="1"/>
    <s v="Women's Jeans"/>
    <s v="Non-Member"/>
    <n v="6"/>
    <n v="69.14"/>
    <n v="5.5E-2"/>
    <n v="35.31"/>
    <s v="No"/>
    <n v="392.02"/>
    <n v="180.16"/>
    <n v="0.45956838936788941"/>
    <s v="Sep-2025"/>
    <s v="Q3-2025"/>
  </r>
  <r>
    <s v="TXN-104862"/>
    <x v="96"/>
    <x v="2"/>
    <s v="E-004"/>
    <x v="2"/>
    <s v="Smart Watch"/>
    <s v="Member"/>
    <n v="2"/>
    <n v="73.930000000000007"/>
    <n v="3.4000000000000002E-2"/>
    <n v="46.18"/>
    <s v="No"/>
    <n v="142.83000000000001"/>
    <n v="50.47"/>
    <n v="0.35335713785619266"/>
    <s v="Jun-2025"/>
    <s v="Q2-2025"/>
  </r>
  <r>
    <s v="TXN-104863"/>
    <x v="154"/>
    <x v="2"/>
    <s v="E-013"/>
    <x v="3"/>
    <s v="Bath Towel Set"/>
    <s v="Member"/>
    <n v="1"/>
    <n v="30.29"/>
    <n v="0.03"/>
    <n v="12.89"/>
    <s v="No"/>
    <n v="29.38"/>
    <n v="16.489999999999998"/>
    <n v="0.56126616746085767"/>
    <s v="Jan-2025"/>
    <s v="Q1-2025"/>
  </r>
  <r>
    <s v="TXN-104864"/>
    <x v="372"/>
    <x v="1"/>
    <s v="Unknown"/>
    <x v="3"/>
    <s v="Storage Bin"/>
    <s v="Member"/>
    <n v="3"/>
    <n v="69.680000000000007"/>
    <n v="0.27300000000000002"/>
    <n v="25.67"/>
    <s v="No"/>
    <n v="151.97"/>
    <n v="74.959999999999994"/>
    <n v="0.49325524774626567"/>
    <s v="Nov-2025"/>
    <s v="Q4-2025"/>
  </r>
  <r>
    <s v="TXN-104865"/>
    <x v="93"/>
    <x v="1"/>
    <s v="S-013"/>
    <x v="2"/>
    <s v="Power Bank"/>
    <s v="Member"/>
    <n v="3"/>
    <n v="146.13999999999999"/>
    <n v="0.35299999999999998"/>
    <n v="105.08"/>
    <s v="No"/>
    <n v="283.66000000000003"/>
    <n v="-31.58"/>
    <n v="-0.111330466050906"/>
    <s v="Dec-2025"/>
    <s v="Q4-2025"/>
  </r>
  <r>
    <s v="TXN-104866"/>
    <x v="89"/>
    <x v="0"/>
    <s v="N-013"/>
    <x v="2"/>
    <s v="Smart Watch"/>
    <s v="Non-Member"/>
    <n v="4"/>
    <n v="248.06"/>
    <n v="4.5999999999999999E-2"/>
    <n v="177.59"/>
    <s v="No"/>
    <n v="946.6"/>
    <n v="236.24"/>
    <n v="0.24956687090640187"/>
    <s v="Dec-2025"/>
    <s v="Q4-2025"/>
  </r>
  <r>
    <s v="TXN-104867"/>
    <x v="18"/>
    <x v="0"/>
    <s v="N-006"/>
    <x v="1"/>
    <s v="Running Shoes"/>
    <s v="Member"/>
    <n v="5"/>
    <n v="87.74"/>
    <n v="9.5000000000000001E-2"/>
    <n v="41.61"/>
    <s v="No"/>
    <n v="397.02"/>
    <n v="188.97"/>
    <n v="0.47597098382953001"/>
    <s v="Apr-2025"/>
    <s v="Q2-2025"/>
  </r>
  <r>
    <s v="TXN-104868"/>
    <x v="350"/>
    <x v="0"/>
    <s v="N-008"/>
    <x v="1"/>
    <s v="Men's T-Shirt"/>
    <s v="Member"/>
    <n v="1"/>
    <n v="111.04"/>
    <n v="0.03"/>
    <n v="55.56"/>
    <s v="No"/>
    <n v="107.71"/>
    <n v="52.15"/>
    <n v="0.48417045771051898"/>
    <s v="Apr-2025"/>
    <s v="Q2-2025"/>
  </r>
  <r>
    <s v="TXN-104869"/>
    <x v="272"/>
    <x v="2"/>
    <s v="E-004"/>
    <x v="1"/>
    <s v="Casual Dress"/>
    <s v="Non-Member"/>
    <n v="1"/>
    <n v="112.12"/>
    <n v="9.2999999999999999E-2"/>
    <n v="46.13"/>
    <s v="No"/>
    <n v="101.69"/>
    <n v="55.56"/>
    <n v="0.54636640770970601"/>
    <s v="Oct-2024"/>
    <s v="Q4-2024"/>
  </r>
  <r>
    <s v="TXN-104870"/>
    <x v="283"/>
    <x v="3"/>
    <s v="W-006"/>
    <x v="2"/>
    <s v="Power Bank"/>
    <s v="Member"/>
    <n v="4"/>
    <n v="63.7"/>
    <n v="4.3999999999999997E-2"/>
    <n v="50.66"/>
    <s v="No"/>
    <n v="243.59"/>
    <n v="40.950000000000003"/>
    <n v="0.168110349357527"/>
    <s v="Jul-2025"/>
    <s v="Q3-2025"/>
  </r>
  <r>
    <s v="TXN-104871"/>
    <x v="4"/>
    <x v="2"/>
    <s v="E-009"/>
    <x v="2"/>
    <s v="Wireless Earbuds"/>
    <s v="Member"/>
    <n v="2"/>
    <n v="129.65"/>
    <n v="9.2999999999999999E-2"/>
    <n v="97.92"/>
    <s v="No"/>
    <n v="235.19"/>
    <n v="39.35"/>
    <n v="0.16731153535439433"/>
    <s v="Mar-2025"/>
    <s v="Q1-2025"/>
  </r>
  <r>
    <s v="TXN-104872"/>
    <x v="275"/>
    <x v="2"/>
    <s v="E-007"/>
    <x v="2"/>
    <s v="Power Bank"/>
    <s v="Member"/>
    <n v="6"/>
    <n v="95.56"/>
    <n v="7.6999999999999999E-2"/>
    <n v="64.97"/>
    <s v="No"/>
    <n v="529.21"/>
    <n v="139.38999999999999"/>
    <n v="0.26339260407021781"/>
    <s v="Sep-2025"/>
    <s v="Q3-2025"/>
  </r>
  <r>
    <s v="TXN-104873"/>
    <x v="50"/>
    <x v="3"/>
    <s v="W-015"/>
    <x v="4"/>
    <s v="Sunscreen SPF50"/>
    <s v="Member"/>
    <n v="3"/>
    <n v="58.78"/>
    <n v="1.6E-2"/>
    <n v="24.75"/>
    <s v="No"/>
    <n v="173.52"/>
    <n v="99.27"/>
    <n v="0.57209543568464727"/>
    <s v="Aug-2024"/>
    <s v="Q3-2024"/>
  </r>
  <r>
    <s v="TXN-104874"/>
    <x v="170"/>
    <x v="2"/>
    <s v="E-001"/>
    <x v="1"/>
    <s v="Winter Jacket"/>
    <s v="Non-Member"/>
    <n v="6"/>
    <n v="38.92"/>
    <n v="0.126"/>
    <n v="20.95"/>
    <s v="No"/>
    <n v="204.1"/>
    <n v="78.400000000000006"/>
    <n v="0.38412542871141603"/>
    <s v="Jun-2025"/>
    <s v="Q2-2025"/>
  </r>
  <r>
    <s v="TXN-104875"/>
    <x v="429"/>
    <x v="2"/>
    <s v="E-005"/>
    <x v="4"/>
    <s v="Face Moisturizer"/>
    <s v="Member"/>
    <n v="1"/>
    <n v="37.65"/>
    <n v="0"/>
    <n v="15.15"/>
    <s v="No"/>
    <n v="37.65"/>
    <n v="22.5"/>
    <n v="0.59760956175298807"/>
    <s v="Jul-2024"/>
    <s v="Q3-2024"/>
  </r>
  <r>
    <s v="TXN-104876"/>
    <x v="58"/>
    <x v="3"/>
    <s v="W-013"/>
    <x v="0"/>
    <s v="Granola Pack"/>
    <s v="Member"/>
    <n v="4"/>
    <n v="8.73"/>
    <n v="0.109"/>
    <n v="5.05"/>
    <s v="No"/>
    <n v="31.11"/>
    <n v="10.91"/>
    <n v="0.35069109611057536"/>
    <s v="Sep-2025"/>
    <s v="Q3-2025"/>
  </r>
  <r>
    <s v="TXN-104877"/>
    <x v="648"/>
    <x v="1"/>
    <s v="S-002"/>
    <x v="4"/>
    <s v="Face Moisturizer"/>
    <s v="Member"/>
    <n v="4"/>
    <n v="35.28"/>
    <n v="5.0999999999999997E-2"/>
    <n v="10.96"/>
    <s v="No"/>
    <n v="133.91999999999999"/>
    <n v="90.08"/>
    <n v="0.67264038231780177"/>
    <s v="Nov-2024"/>
    <s v="Q4-2024"/>
  </r>
  <r>
    <s v="TXN-104878"/>
    <x v="235"/>
    <x v="3"/>
    <s v="W-010"/>
    <x v="4"/>
    <s v="Perfume 50ml"/>
    <s v="Member"/>
    <n v="1"/>
    <n v="41.36"/>
    <n v="0.107"/>
    <n v="13.74"/>
    <s v="No"/>
    <n v="36.93"/>
    <n v="23.19"/>
    <n v="0.62794476035743307"/>
    <s v="Oct-2025"/>
    <s v="Q4-2025"/>
  </r>
  <r>
    <s v="TXN-104879"/>
    <x v="646"/>
    <x v="1"/>
    <s v="S-006"/>
    <x v="3"/>
    <s v="LED Desk Lamp"/>
    <s v="Member"/>
    <n v="2"/>
    <n v="26.81"/>
    <n v="0.17299999999999999"/>
    <n v="20.79"/>
    <s v="No"/>
    <n v="44.34"/>
    <n v="2.76"/>
    <n v="6.2246278755074415E-2"/>
    <s v="Jun-2024"/>
    <s v="Q2-2024"/>
  </r>
  <r>
    <s v="TXN-104880"/>
    <x v="430"/>
    <x v="0"/>
    <s v="N-002"/>
    <x v="2"/>
    <s v="Laptop Stand"/>
    <s v="Member"/>
    <n v="3"/>
    <n v="35.340000000000003"/>
    <n v="1.7999999999999999E-2"/>
    <n v="23.97"/>
    <s v="No"/>
    <n v="104.11"/>
    <n v="32.200000000000003"/>
    <n v="0.30928825280952843"/>
    <s v="Jul-2025"/>
    <s v="Q3-2025"/>
  </r>
  <r>
    <s v="TXN-104881"/>
    <x v="197"/>
    <x v="3"/>
    <s v="W-001"/>
    <x v="0"/>
    <s v="Granola Pack"/>
    <s v="Non-Member"/>
    <n v="3"/>
    <n v="9.3000000000000007"/>
    <n v="5.8000000000000003E-2"/>
    <n v="6.42"/>
    <s v="No"/>
    <n v="26.28"/>
    <n v="7.02"/>
    <n v="0.26712328767123283"/>
    <s v="Mar-2025"/>
    <s v="Q1-2025"/>
  </r>
  <r>
    <s v="TXN-104882"/>
    <x v="576"/>
    <x v="3"/>
    <s v="W-003"/>
    <x v="1"/>
    <s v="Winter Jacket"/>
    <s v="Member"/>
    <n v="4"/>
    <n v="44.8"/>
    <n v="0"/>
    <n v="24.57"/>
    <s v="No"/>
    <n v="179.2"/>
    <n v="80.92"/>
    <n v="0.45156250000000003"/>
    <s v="Nov-2025"/>
    <s v="Q4-2025"/>
  </r>
  <r>
    <s v="TXN-104883"/>
    <x v="496"/>
    <x v="1"/>
    <s v="S-002"/>
    <x v="4"/>
    <s v="Lipstick"/>
    <s v="Non-Member"/>
    <n v="5"/>
    <n v="44.87"/>
    <n v="0.16800000000000001"/>
    <n v="18.8"/>
    <s v="No"/>
    <n v="186.66"/>
    <n v="92.66"/>
    <n v="0.49641058609236044"/>
    <s v="Sep-2025"/>
    <s v="Q3-2025"/>
  </r>
  <r>
    <s v="TXN-104884"/>
    <x v="20"/>
    <x v="1"/>
    <s v="S-003"/>
    <x v="0"/>
    <s v="Sparkling Water 12pk"/>
    <s v="Non-Member"/>
    <n v="21"/>
    <n v="9.26"/>
    <n v="0.20599999999999999"/>
    <n v="5.77"/>
    <s v="No"/>
    <n v="154.4"/>
    <n v="33.229999999999997"/>
    <n v="0.21522020725388599"/>
    <s v="May-2024"/>
    <s v="Q2-2024"/>
  </r>
  <r>
    <s v="TXN-104885"/>
    <x v="327"/>
    <x v="3"/>
    <s v="W-004"/>
    <x v="0"/>
    <s v="Snack Box"/>
    <s v="Member"/>
    <n v="2"/>
    <n v="9.08"/>
    <n v="0.14699999999999999"/>
    <n v="5.52"/>
    <s v="No"/>
    <n v="15.49"/>
    <n v="4.45"/>
    <n v="0.2872821174951582"/>
    <s v="Sep-2025"/>
    <s v="Q3-2025"/>
  </r>
  <r>
    <s v="TXN-104886"/>
    <x v="215"/>
    <x v="2"/>
    <s v="E-014"/>
    <x v="4"/>
    <s v="Sunscreen SPF50"/>
    <s v="Member"/>
    <n v="1"/>
    <n v="43.63"/>
    <n v="3.1E-2"/>
    <n v="17.809999999999999"/>
    <s v="No"/>
    <n v="42.28"/>
    <n v="24.47"/>
    <n v="0.57876064333017974"/>
    <s v="Mar-2025"/>
    <s v="Q1-2025"/>
  </r>
  <r>
    <s v="TXN-104887"/>
    <x v="327"/>
    <x v="0"/>
    <s v="N-013"/>
    <x v="0"/>
    <s v="Sparkling Water 12pk"/>
    <s v="Member"/>
    <n v="4"/>
    <n v="14.56"/>
    <n v="3.5000000000000003E-2"/>
    <n v="10.16"/>
    <s v="No"/>
    <n v="56.2"/>
    <n v="15.56"/>
    <n v="0.27686832740213524"/>
    <s v="Sep-2025"/>
    <s v="Q3-2025"/>
  </r>
  <r>
    <s v="TXN-104888"/>
    <x v="635"/>
    <x v="2"/>
    <s v="E-002"/>
    <x v="1"/>
    <s v="Winter Jacket"/>
    <s v="Non-Member"/>
    <n v="9"/>
    <n v="29.01"/>
    <n v="9.7000000000000003E-2"/>
    <n v="12.73"/>
    <s v="No"/>
    <n v="235.76"/>
    <n v="121.19"/>
    <n v="0.51403970139124533"/>
    <s v="Jul-2024"/>
    <s v="Q3-2024"/>
  </r>
  <r>
    <s v="TXN-104889"/>
    <x v="23"/>
    <x v="0"/>
    <s v="N-012"/>
    <x v="2"/>
    <s v="Wireless Earbuds"/>
    <s v="Member"/>
    <n v="2"/>
    <n v="70.5"/>
    <n v="8.1000000000000003E-2"/>
    <n v="52.52"/>
    <s v="No"/>
    <n v="129.58000000000001"/>
    <n v="24.54"/>
    <n v="0.18938107732674794"/>
    <s v="Jul-2025"/>
    <s v="Q3-2025"/>
  </r>
  <r>
    <s v="TXN-104890"/>
    <x v="152"/>
    <x v="3"/>
    <s v="W-002"/>
    <x v="1"/>
    <s v="Men's T-Shirt"/>
    <s v="Member"/>
    <n v="7"/>
    <n v="110.07"/>
    <n v="0.106"/>
    <n v="49.6"/>
    <s v="No"/>
    <n v="688.82"/>
    <n v="341.62"/>
    <n v="0.49594959495949592"/>
    <s v="Oct-2025"/>
    <s v="Q4-2025"/>
  </r>
  <r>
    <s v="TXN-104891"/>
    <x v="64"/>
    <x v="0"/>
    <s v="N-009"/>
    <x v="0"/>
    <s v="Olive Oil 500ml"/>
    <s v="Member"/>
    <n v="7"/>
    <n v="7.22"/>
    <n v="0.11799999999999999"/>
    <n v="4.7"/>
    <s v="No"/>
    <n v="44.58"/>
    <n v="11.68"/>
    <n v="0.2620008972633468"/>
    <s v="Dec-2024"/>
    <s v="Q4-2024"/>
  </r>
  <r>
    <s v="TXN-104892"/>
    <x v="60"/>
    <x v="2"/>
    <s v="E-012"/>
    <x v="0"/>
    <s v="Snack Box"/>
    <s v="Non-Member"/>
    <n v="3"/>
    <n v="14.39"/>
    <n v="0.127"/>
    <n v="10.029999999999999"/>
    <s v="No"/>
    <n v="37.69"/>
    <n v="7.6"/>
    <n v="0.20164499867338817"/>
    <s v="Sep-2025"/>
    <s v="Q3-2025"/>
  </r>
  <r>
    <s v="TXN-104893"/>
    <x v="594"/>
    <x v="0"/>
    <s v="N-006"/>
    <x v="4"/>
    <s v="Lipstick"/>
    <s v="Non-Member"/>
    <n v="1"/>
    <n v="30.84"/>
    <n v="0"/>
    <n v="12.09"/>
    <s v="No"/>
    <n v="30.84"/>
    <n v="18.75"/>
    <n v="0.607976653696498"/>
    <s v="Nov-2024"/>
    <s v="Q4-2024"/>
  </r>
  <r>
    <s v="TXN-104894"/>
    <x v="651"/>
    <x v="3"/>
    <s v="W-009"/>
    <x v="2"/>
    <s v="Bluetooth Speaker"/>
    <s v="Non-Member"/>
    <n v="4"/>
    <n v="218.57"/>
    <n v="8.5000000000000006E-2"/>
    <n v="147.9"/>
    <s v="No"/>
    <n v="799.97"/>
    <n v="208.37"/>
    <n v="0.26047226771003912"/>
    <s v="Oct-2024"/>
    <s v="Q4-2024"/>
  </r>
  <r>
    <s v="TXN-104895"/>
    <x v="18"/>
    <x v="1"/>
    <s v="S-003"/>
    <x v="2"/>
    <s v="Power Bank"/>
    <s v="Member"/>
    <n v="1"/>
    <n v="262.27"/>
    <n v="0.19900000000000001"/>
    <n v="195.78"/>
    <s v="No"/>
    <n v="210.08"/>
    <n v="14.3"/>
    <n v="6.8069306930693074E-2"/>
    <s v="Apr-2025"/>
    <s v="Q2-2025"/>
  </r>
  <r>
    <s v="TXN-104896"/>
    <x v="354"/>
    <x v="2"/>
    <s v="E-003"/>
    <x v="3"/>
    <s v="Storage Bin"/>
    <s v="Member"/>
    <n v="6"/>
    <n v="31.63"/>
    <n v="0.13800000000000001"/>
    <n v="11.61"/>
    <s v="No"/>
    <n v="163.59"/>
    <n v="93.93"/>
    <n v="0.57417935081606453"/>
    <s v="Jul-2024"/>
    <s v="Q3-2024"/>
  </r>
  <r>
    <s v="TXN-104897"/>
    <x v="345"/>
    <x v="0"/>
    <s v="N-013"/>
    <x v="2"/>
    <s v="Power Bank"/>
    <s v="Member"/>
    <n v="4"/>
    <n v="289.41000000000003"/>
    <n v="1.4E-2"/>
    <n v="218.22"/>
    <s v="No"/>
    <n v="1141.43"/>
    <n v="268.55"/>
    <n v="0.23527504971833577"/>
    <s v="Jul-2025"/>
    <s v="Q3-2025"/>
  </r>
  <r>
    <s v="TXN-104898"/>
    <x v="634"/>
    <x v="1"/>
    <s v="S-010"/>
    <x v="2"/>
    <s v="Wireless Earbuds"/>
    <s v="Non-Member"/>
    <n v="3"/>
    <n v="138.35"/>
    <n v="0.255"/>
    <n v="93.12"/>
    <s v="No"/>
    <n v="309.20999999999998"/>
    <n v="29.85"/>
    <n v="9.6536334529931128E-2"/>
    <s v="May-2024"/>
    <s v="Q2-2024"/>
  </r>
  <r>
    <s v="TXN-104899"/>
    <x v="653"/>
    <x v="1"/>
    <s v="S-014"/>
    <x v="0"/>
    <s v="Organic Coffee 12oz"/>
    <s v="Member"/>
    <n v="1"/>
    <n v="12.9"/>
    <n v="0.32300000000000001"/>
    <n v="9.11"/>
    <s v="No"/>
    <n v="8.73"/>
    <n v="-0.38"/>
    <n v="-4.3528064146620846E-2"/>
    <s v="Mar-2024"/>
    <s v="Q1-2024"/>
  </r>
  <r>
    <s v="TXN-104900"/>
    <x v="49"/>
    <x v="2"/>
    <s v="E-012"/>
    <x v="1"/>
    <s v="Casual Dress"/>
    <s v="Member"/>
    <n v="4"/>
    <n v="117.87"/>
    <n v="9.8000000000000004E-2"/>
    <n v="56.23"/>
    <s v="No"/>
    <n v="425.27"/>
    <n v="200.35"/>
    <n v="0.47111246972511583"/>
    <s v="Apr-2025"/>
    <s v="Q2-2025"/>
  </r>
  <r>
    <s v="TXN-104901"/>
    <x v="427"/>
    <x v="3"/>
    <s v="W-006"/>
    <x v="0"/>
    <s v="Sparkling Water 12pk"/>
    <s v="Member"/>
    <n v="2"/>
    <n v="4.63"/>
    <n v="8.3000000000000004E-2"/>
    <n v="2.92"/>
    <s v="No"/>
    <n v="8.49"/>
    <n v="2.65"/>
    <n v="0.31213191990577149"/>
    <s v="Apr-2025"/>
    <s v="Q2-2025"/>
  </r>
  <r>
    <s v="TXN-104902"/>
    <x v="448"/>
    <x v="0"/>
    <s v="N-004"/>
    <x v="0"/>
    <s v="Granola Pack"/>
    <s v="Non-Member"/>
    <n v="1"/>
    <n v="22.51"/>
    <n v="0.152"/>
    <n v="13.48"/>
    <s v="No"/>
    <n v="19.09"/>
    <n v="5.61"/>
    <n v="0.29387113672079623"/>
    <s v="Mar-2025"/>
    <s v="Q1-2025"/>
  </r>
  <r>
    <s v="TXN-104903"/>
    <x v="259"/>
    <x v="0"/>
    <s v="N-015"/>
    <x v="3"/>
    <s v="LED Desk Lamp"/>
    <s v="Non-Member"/>
    <n v="1"/>
    <n v="65.510000000000005"/>
    <n v="1.6E-2"/>
    <n v="28.6"/>
    <s v="No"/>
    <n v="64.459999999999994"/>
    <n v="35.86"/>
    <n v="0.55631399317406149"/>
    <s v="Sep-2024"/>
    <s v="Q3-2024"/>
  </r>
  <r>
    <s v="TXN-104904"/>
    <x v="287"/>
    <x v="2"/>
    <s v="E-004"/>
    <x v="0"/>
    <s v="Organic Coffee 12oz"/>
    <s v="Member"/>
    <n v="7"/>
    <n v="15.31"/>
    <n v="0.12"/>
    <n v="8.48"/>
    <s v="No"/>
    <n v="94.31"/>
    <n v="34.950000000000003"/>
    <n v="0.37058636411833318"/>
    <s v="Sep-2025"/>
    <s v="Q3-2025"/>
  </r>
  <r>
    <s v="TXN-104905"/>
    <x v="389"/>
    <x v="1"/>
    <s v="S-001"/>
    <x v="3"/>
    <s v="Ceramic Mug Set"/>
    <s v="Non-Member"/>
    <n v="1"/>
    <n v="27.42"/>
    <n v="0.16600000000000001"/>
    <n v="11.07"/>
    <s v="No"/>
    <n v="22.87"/>
    <n v="11.8"/>
    <n v="0.51595977262789683"/>
    <s v="Sep-2025"/>
    <s v="Q3-2025"/>
  </r>
  <r>
    <s v="TXN-104906"/>
    <x v="300"/>
    <x v="1"/>
    <s v="S-015"/>
    <x v="4"/>
    <s v="Lipstick"/>
    <s v="Non-Member"/>
    <n v="1"/>
    <n v="17.52"/>
    <n v="0.152"/>
    <n v="5.91"/>
    <s v="No"/>
    <n v="14.86"/>
    <n v="8.9499999999999993"/>
    <n v="0.60228802153432026"/>
    <s v="Jan-2025"/>
    <s v="Q1-2025"/>
  </r>
  <r>
    <s v="TXN-104907"/>
    <x v="565"/>
    <x v="0"/>
    <s v="Unknown"/>
    <x v="2"/>
    <s v="Smart Watch"/>
    <s v="Member"/>
    <n v="2"/>
    <n v="133.5"/>
    <n v="9.6000000000000002E-2"/>
    <n v="105.65"/>
    <s v="No"/>
    <n v="241.37"/>
    <n v="30.07"/>
    <n v="0.12458051953432489"/>
    <s v="Mar-2024"/>
    <s v="Q1-2024"/>
  </r>
  <r>
    <s v="TXN-104908"/>
    <x v="318"/>
    <x v="0"/>
    <s v="N-011"/>
    <x v="2"/>
    <s v="Wireless Earbuds"/>
    <s v="Member"/>
    <n v="4"/>
    <n v="27.76"/>
    <n v="0.10299999999999999"/>
    <n v="18.62"/>
    <s v="Yes"/>
    <n v="99.6"/>
    <n v="25.12"/>
    <n v="0.25220883534136551"/>
    <s v="Oct-2025"/>
    <s v="Q4-2025"/>
  </r>
  <r>
    <s v="TXN-104909"/>
    <x v="332"/>
    <x v="2"/>
    <s v="E-003"/>
    <x v="1"/>
    <s v="Running Shoes"/>
    <s v="Member"/>
    <n v="4"/>
    <n v="61.31"/>
    <n v="6.9000000000000006E-2"/>
    <n v="24.89"/>
    <s v="No"/>
    <n v="228.32"/>
    <n v="128.76"/>
    <n v="0.5639453398738612"/>
    <s v="Feb-2025"/>
    <s v="Q1-2025"/>
  </r>
  <r>
    <s v="TXN-104910"/>
    <x v="626"/>
    <x v="3"/>
    <s v="W-001"/>
    <x v="1"/>
    <s v="Women's Jeans"/>
    <s v="Non-Member"/>
    <n v="9"/>
    <n v="91.83"/>
    <n v="7.2999999999999995E-2"/>
    <n v="45.71"/>
    <s v="Unknown"/>
    <n v="766.14"/>
    <n v="354.75"/>
    <n v="0.46303547654475685"/>
    <s v="Nov-2025"/>
    <s v="Q4-2025"/>
  </r>
  <r>
    <s v="TXN-104911"/>
    <x v="22"/>
    <x v="3"/>
    <s v="W-011"/>
    <x v="0"/>
    <s v="Granola Pack"/>
    <s v="Non-Member"/>
    <n v="2"/>
    <n v="23.02"/>
    <n v="8.4000000000000005E-2"/>
    <n v="13.71"/>
    <s v="No"/>
    <n v="42.17"/>
    <n v="14.75"/>
    <n v="0.34977472136589993"/>
    <s v="Nov-2024"/>
    <s v="Q4-2024"/>
  </r>
  <r>
    <s v="TXN-104912"/>
    <x v="62"/>
    <x v="3"/>
    <s v="W-008"/>
    <x v="4"/>
    <s v="Face Moisturizer"/>
    <s v="Member"/>
    <n v="6"/>
    <n v="10.07"/>
    <n v="6.0999999999999999E-2"/>
    <n v="4"/>
    <s v="No"/>
    <n v="56.73"/>
    <n v="32.729999999999997"/>
    <n v="0.57694341618191436"/>
    <s v="May-2025"/>
    <s v="Q2-2025"/>
  </r>
  <r>
    <s v="TXN-104913"/>
    <x v="661"/>
    <x v="2"/>
    <s v="E-014"/>
    <x v="0"/>
    <s v="Organic Coffee 12oz"/>
    <s v="Member"/>
    <n v="1"/>
    <n v="8.3000000000000007"/>
    <n v="9.8000000000000004E-2"/>
    <n v="4.84"/>
    <s v="Yes"/>
    <n v="7.49"/>
    <n v="2.65"/>
    <n v="0.35380507343124162"/>
    <s v="Oct-2024"/>
    <s v="Q4-2024"/>
  </r>
  <r>
    <s v="TXN-104914"/>
    <x v="230"/>
    <x v="2"/>
    <s v="E-014"/>
    <x v="2"/>
    <s v="Power Bank"/>
    <s v="Member"/>
    <n v="5"/>
    <n v="160.59"/>
    <n v="0.10299999999999999"/>
    <n v="126.48"/>
    <s v="No"/>
    <n v="720.25"/>
    <n v="87.85"/>
    <n v="0.12197153766053453"/>
    <s v="Dec-2024"/>
    <s v="Q4-2024"/>
  </r>
  <r>
    <s v="TXN-104915"/>
    <x v="604"/>
    <x v="3"/>
    <s v="W-013"/>
    <x v="4"/>
    <s v="Lipstick"/>
    <s v="Member"/>
    <n v="5"/>
    <n v="22.38"/>
    <n v="4.5999999999999999E-2"/>
    <n v="8.17"/>
    <s v="No"/>
    <n v="106.75"/>
    <n v="65.900000000000006"/>
    <n v="0.61733021077283379"/>
    <s v="Jul-2024"/>
    <s v="Q3-2024"/>
  </r>
  <r>
    <s v="TXN-104916"/>
    <x v="35"/>
    <x v="0"/>
    <s v="N-007"/>
    <x v="0"/>
    <s v="Sparkling Water 12pk"/>
    <s v="Member"/>
    <n v="3"/>
    <n v="16.04"/>
    <n v="7.4999999999999997E-2"/>
    <n v="9.32"/>
    <s v="No"/>
    <n v="44.51"/>
    <n v="16.55"/>
    <n v="0.37182655583015056"/>
    <s v="Jan-2025"/>
    <s v="Q1-2025"/>
  </r>
  <r>
    <s v="TXN-104917"/>
    <x v="24"/>
    <x v="3"/>
    <s v="W-013"/>
    <x v="0"/>
    <s v="Snack Box"/>
    <s v="Member"/>
    <n v="3"/>
    <n v="15.78"/>
    <n v="0.128"/>
    <n v="9.43"/>
    <s v="No"/>
    <n v="41.28"/>
    <n v="12.99"/>
    <n v="0.31468023255813954"/>
    <s v="May-2025"/>
    <s v="Q2-2025"/>
  </r>
  <r>
    <s v="TXN-104918"/>
    <x v="251"/>
    <x v="0"/>
    <s v="N-013"/>
    <x v="3"/>
    <s v="Storage Bin"/>
    <s v="Non-Member"/>
    <n v="8"/>
    <n v="82.63"/>
    <n v="9.6000000000000002E-2"/>
    <n v="36.950000000000003"/>
    <s v="No"/>
    <n v="597.58000000000004"/>
    <n v="301.98"/>
    <n v="0.50533819739616448"/>
    <s v="Nov-2025"/>
    <s v="Q4-2025"/>
  </r>
  <r>
    <s v="TXN-104919"/>
    <x v="66"/>
    <x v="1"/>
    <s v="S-013"/>
    <x v="4"/>
    <s v="Perfume 50ml"/>
    <s v="Member"/>
    <n v="1"/>
    <n v="41.85"/>
    <n v="0.16500000000000001"/>
    <n v="15.79"/>
    <s v="No"/>
    <n v="34.94"/>
    <n v="19.149999999999999"/>
    <n v="0.54808242701774468"/>
    <s v="Oct-2024"/>
    <s v="Q4-2024"/>
  </r>
  <r>
    <s v="TXN-104920"/>
    <x v="426"/>
    <x v="0"/>
    <s v="N-005"/>
    <x v="2"/>
    <s v="Wireless Earbuds"/>
    <s v="Non-Member"/>
    <n v="2"/>
    <n v="121.88"/>
    <n v="0.112"/>
    <n v="95.93"/>
    <s v="No"/>
    <n v="216.46"/>
    <n v="24.6"/>
    <n v="0.11364686316178509"/>
    <s v="Sep-2024"/>
    <s v="Q3-2024"/>
  </r>
  <r>
    <s v="TXN-104921"/>
    <x v="230"/>
    <x v="1"/>
    <s v="S-002"/>
    <x v="3"/>
    <s v="Storage Bin"/>
    <s v="Non-Member"/>
    <n v="2"/>
    <n v="28.82"/>
    <n v="0.13"/>
    <n v="13.63"/>
    <s v="No"/>
    <n v="50.15"/>
    <n v="22.89"/>
    <n v="0.45643070787637091"/>
    <s v="Dec-2024"/>
    <s v="Q4-2024"/>
  </r>
  <r>
    <s v="TXN-104922"/>
    <x v="501"/>
    <x v="1"/>
    <s v="S-011"/>
    <x v="2"/>
    <s v="Wireless Earbuds"/>
    <s v="Member"/>
    <n v="6"/>
    <n v="112.66"/>
    <n v="0.252"/>
    <n v="78.510000000000005"/>
    <s v="No"/>
    <n v="505.62"/>
    <n v="34.56"/>
    <n v="6.8351726593093631E-2"/>
    <s v="Feb-2025"/>
    <s v="Q1-2025"/>
  </r>
  <r>
    <s v="TXN-104923"/>
    <x v="251"/>
    <x v="0"/>
    <s v="Unknown"/>
    <x v="2"/>
    <s v="Laptop Stand"/>
    <s v="Member"/>
    <n v="11"/>
    <n v="299.08"/>
    <n v="0.122"/>
    <n v="194.55"/>
    <s v="No"/>
    <n v="2888.51"/>
    <n v="748.46"/>
    <n v="0.25911629179057716"/>
    <s v="Nov-2025"/>
    <s v="Q4-2025"/>
  </r>
  <r>
    <s v="TXN-104924"/>
    <x v="195"/>
    <x v="0"/>
    <s v="N-012"/>
    <x v="3"/>
    <s v="LED Desk Lamp"/>
    <s v="Non-Member"/>
    <n v="10"/>
    <n v="55.31"/>
    <n v="0.13"/>
    <n v="24.82"/>
    <s v="No"/>
    <n v="481.2"/>
    <n v="233"/>
    <n v="0.48420615128844557"/>
    <s v="Jun-2025"/>
    <s v="Q2-2025"/>
  </r>
  <r>
    <s v="TXN-104925"/>
    <x v="23"/>
    <x v="3"/>
    <s v="W-004"/>
    <x v="0"/>
    <s v="Granola Pack"/>
    <s v="Non-Member"/>
    <n v="2"/>
    <n v="11.31"/>
    <n v="5.2999999999999999E-2"/>
    <n v="6.93"/>
    <s v="No"/>
    <n v="21.42"/>
    <n v="7.56"/>
    <n v="0.3529411764705882"/>
    <s v="Jul-2025"/>
    <s v="Q3-2025"/>
  </r>
  <r>
    <s v="TXN-104926"/>
    <x v="245"/>
    <x v="1"/>
    <s v="S-013"/>
    <x v="2"/>
    <s v="Power Bank"/>
    <s v="Non-Member"/>
    <n v="1"/>
    <n v="281.95"/>
    <n v="0.27400000000000002"/>
    <n v="217.6"/>
    <s v="No"/>
    <n v="204.7"/>
    <n v="-12.9"/>
    <n v="-6.3019052271617013E-2"/>
    <s v="May-2025"/>
    <s v="Q2-2025"/>
  </r>
  <r>
    <s v="TXN-104927"/>
    <x v="481"/>
    <x v="2"/>
    <s v="E-002"/>
    <x v="3"/>
    <s v="LED Desk Lamp"/>
    <s v="Member"/>
    <n v="2"/>
    <n v="54.2"/>
    <n v="0.13100000000000001"/>
    <n v="24.98"/>
    <s v="No"/>
    <n v="94.2"/>
    <n v="44.24"/>
    <n v="0.46963906581740977"/>
    <s v="Apr-2025"/>
    <s v="Q2-2025"/>
  </r>
  <r>
    <s v="TXN-104928"/>
    <x v="74"/>
    <x v="1"/>
    <s v="S-003"/>
    <x v="4"/>
    <s v="Perfume 50ml"/>
    <s v="Non-Member"/>
    <n v="10"/>
    <n v="25.31"/>
    <n v="0.18099999999999999"/>
    <n v="7.98"/>
    <s v="Yes"/>
    <n v="207.29"/>
    <n v="127.49"/>
    <n v="0.61503208065994497"/>
    <s v="Aug-2024"/>
    <s v="Q3-2024"/>
  </r>
  <r>
    <s v="TXN-104929"/>
    <x v="356"/>
    <x v="1"/>
    <s v="S-012"/>
    <x v="2"/>
    <s v="Smart Watch"/>
    <s v="Member"/>
    <n v="17"/>
    <n v="193.39"/>
    <n v="0.25600000000000001"/>
    <n v="135.88999999999999"/>
    <s v="No"/>
    <n v="2446"/>
    <n v="135.87"/>
    <n v="5.5547833197056418E-2"/>
    <s v="Feb-2025"/>
    <s v="Q1-2025"/>
  </r>
  <r>
    <s v="TXN-104930"/>
    <x v="639"/>
    <x v="3"/>
    <s v="W-004"/>
    <x v="0"/>
    <s v="Olive Oil 500ml"/>
    <s v="Non-Member"/>
    <n v="5"/>
    <n v="5.41"/>
    <n v="0.11"/>
    <n v="3.58"/>
    <s v="No"/>
    <n v="24.07"/>
    <n v="6.17"/>
    <n v="0.25633568757789782"/>
    <s v="Aug-2024"/>
    <s v="Q3-2024"/>
  </r>
  <r>
    <s v="TXN-104931"/>
    <x v="378"/>
    <x v="0"/>
    <s v="N-001"/>
    <x v="3"/>
    <s v="Bath Towel Set"/>
    <s v="Member"/>
    <n v="2"/>
    <n v="34.69"/>
    <n v="0.126"/>
    <n v="12.7"/>
    <s v="No"/>
    <n v="60.64"/>
    <n v="35.24"/>
    <n v="0.58113456464379953"/>
    <s v="Sep-2024"/>
    <s v="Q3-2024"/>
  </r>
  <r>
    <s v="TXN-104932"/>
    <x v="546"/>
    <x v="3"/>
    <s v="W-004"/>
    <x v="1"/>
    <s v="Winter Jacket"/>
    <s v="Non-Member"/>
    <n v="2"/>
    <n v="16.03"/>
    <n v="2.3E-2"/>
    <n v="8.4600000000000009"/>
    <s v="No"/>
    <n v="31.32"/>
    <n v="14.4"/>
    <n v="0.45977011494252873"/>
    <s v="Dec-2024"/>
    <s v="Q4-2024"/>
  </r>
  <r>
    <s v="TXN-104933"/>
    <x v="233"/>
    <x v="2"/>
    <s v="E-002"/>
    <x v="3"/>
    <s v="Bath Towel Set"/>
    <s v="Member"/>
    <n v="1"/>
    <n v="82.45"/>
    <n v="0.01"/>
    <n v="30.6"/>
    <s v="No"/>
    <n v="81.63"/>
    <n v="51.03"/>
    <n v="0.62513781697905191"/>
    <s v="Dec-2025"/>
    <s v="Q4-2025"/>
  </r>
  <r>
    <s v="TXN-104934"/>
    <x v="152"/>
    <x v="3"/>
    <s v="W-014"/>
    <x v="0"/>
    <s v="Sparkling Water 12pk"/>
    <s v="Non-Member"/>
    <n v="4"/>
    <n v="20.309999999999999"/>
    <n v="3.3000000000000002E-2"/>
    <n v="12.59"/>
    <s v="No"/>
    <n v="78.56"/>
    <n v="28.2"/>
    <n v="0.35896130346232175"/>
    <s v="Oct-2025"/>
    <s v="Q4-2025"/>
  </r>
  <r>
    <s v="TXN-104935"/>
    <x v="295"/>
    <x v="0"/>
    <s v="N-012"/>
    <x v="1"/>
    <s v="Women's Jeans"/>
    <s v="Member"/>
    <n v="5"/>
    <n v="37.729999999999997"/>
    <n v="6.3E-2"/>
    <n v="19.760000000000002"/>
    <s v="No"/>
    <n v="176.77"/>
    <n v="77.97"/>
    <n v="0.44108163149855739"/>
    <s v="Mar-2024"/>
    <s v="Q1-2024"/>
  </r>
  <r>
    <s v="TXN-104936"/>
    <x v="318"/>
    <x v="0"/>
    <s v="N-008"/>
    <x v="2"/>
    <s v="Power Bank"/>
    <s v="Non-Member"/>
    <n v="12"/>
    <n v="249.4"/>
    <n v="4.4999999999999998E-2"/>
    <n v="186.57"/>
    <s v="No"/>
    <n v="2858.12"/>
    <n v="619.28"/>
    <n v="0.21667389752704574"/>
    <s v="Oct-2025"/>
    <s v="Q4-2025"/>
  </r>
  <r>
    <s v="TXN-104937"/>
    <x v="626"/>
    <x v="1"/>
    <s v="S-006"/>
    <x v="4"/>
    <s v="Lipstick"/>
    <s v="Member"/>
    <n v="4"/>
    <n v="46.57"/>
    <n v="0.26"/>
    <n v="19.920000000000002"/>
    <s v="Yes"/>
    <n v="137.85"/>
    <n v="58.17"/>
    <n v="0.42198041349292714"/>
    <s v="Nov-2025"/>
    <s v="Q4-2025"/>
  </r>
  <r>
    <s v="TXN-104938"/>
    <x v="261"/>
    <x v="1"/>
    <s v="S-014"/>
    <x v="2"/>
    <s v="Wireless Earbuds"/>
    <s v="Member"/>
    <n v="2"/>
    <n v="112.22"/>
    <n v="0.16700000000000001"/>
    <n v="82.73"/>
    <s v="Yes"/>
    <n v="186.96"/>
    <n v="21.5"/>
    <n v="0.11499786050492083"/>
    <s v="Nov-2024"/>
    <s v="Q4-2024"/>
  </r>
  <r>
    <s v="TXN-104939"/>
    <x v="176"/>
    <x v="3"/>
    <s v="W-015"/>
    <x v="0"/>
    <s v="Organic Coffee 12oz"/>
    <s v="Non-Member"/>
    <n v="1"/>
    <n v="4.93"/>
    <n v="4.4999999999999998E-2"/>
    <n v="3.16"/>
    <s v="No"/>
    <n v="4.71"/>
    <n v="1.55"/>
    <n v="0.3290870488322718"/>
    <s v="Oct-2025"/>
    <s v="Q4-2025"/>
  </r>
  <r>
    <s v="TXN-104940"/>
    <x v="143"/>
    <x v="1"/>
    <s v="S-002"/>
    <x v="4"/>
    <s v="Perfume 50ml"/>
    <s v="Member"/>
    <n v="13"/>
    <n v="34.200000000000003"/>
    <n v="0.20499999999999999"/>
    <n v="11.09"/>
    <s v="No"/>
    <n v="353.46"/>
    <n v="209.29"/>
    <n v="0.59211791999094665"/>
    <s v="Sep-2025"/>
    <s v="Q3-2025"/>
  </r>
  <r>
    <s v="TXN-104941"/>
    <x v="324"/>
    <x v="3"/>
    <s v="W-012"/>
    <x v="0"/>
    <s v="Sparkling Water 12pk"/>
    <s v="Member"/>
    <n v="1"/>
    <n v="22.55"/>
    <n v="6.9000000000000006E-2"/>
    <n v="14.68"/>
    <s v="No"/>
    <n v="20.99"/>
    <n v="6.31"/>
    <n v="0.30061934254406864"/>
    <s v="May-2024"/>
    <s v="Q2-2024"/>
  </r>
  <r>
    <s v="TXN-104942"/>
    <x v="217"/>
    <x v="1"/>
    <s v="S-014"/>
    <x v="4"/>
    <s v="Face Moisturizer"/>
    <s v="Non-Member"/>
    <n v="3"/>
    <n v="34.49"/>
    <n v="0.32"/>
    <n v="10.44"/>
    <s v="No"/>
    <n v="70.36"/>
    <n v="39.04"/>
    <n v="0.55486071631608869"/>
    <s v="Apr-2024"/>
    <s v="Q2-2024"/>
  </r>
  <r>
    <s v="TXN-104943"/>
    <x v="391"/>
    <x v="2"/>
    <s v="E-009"/>
    <x v="4"/>
    <s v="Face Moisturizer"/>
    <s v="Member"/>
    <n v="4"/>
    <n v="43.23"/>
    <n v="0.152"/>
    <n v="18.920000000000002"/>
    <s v="No"/>
    <n v="146.63999999999999"/>
    <n v="70.959999999999994"/>
    <n v="0.48390616475722859"/>
    <s v="Jun-2025"/>
    <s v="Q2-2025"/>
  </r>
  <r>
    <s v="TXN-104944"/>
    <x v="265"/>
    <x v="1"/>
    <s v="S-005"/>
    <x v="2"/>
    <s v="Smart Watch"/>
    <s v="Member"/>
    <n v="1"/>
    <n v="31.53"/>
    <n v="0.25800000000000001"/>
    <n v="20.91"/>
    <s v="No"/>
    <n v="23.4"/>
    <n v="2.4900000000000002"/>
    <n v="0.10641025641025642"/>
    <s v="May-2025"/>
    <s v="Q2-2025"/>
  </r>
  <r>
    <s v="TXN-104945"/>
    <x v="639"/>
    <x v="2"/>
    <s v="E-007"/>
    <x v="2"/>
    <s v="Power Bank"/>
    <s v="Non-Member"/>
    <n v="1"/>
    <n v="154.41"/>
    <n v="0.105"/>
    <n v="118.61"/>
    <s v="No"/>
    <n v="138.19999999999999"/>
    <n v="19.59"/>
    <n v="0.14175108538350217"/>
    <s v="Aug-2024"/>
    <s v="Q3-2024"/>
  </r>
  <r>
    <s v="TXN-104946"/>
    <x v="376"/>
    <x v="1"/>
    <s v="S-003"/>
    <x v="0"/>
    <s v="Olive Oil 500ml"/>
    <s v="Non-Member"/>
    <n v="9"/>
    <n v="15.49"/>
    <n v="0.34"/>
    <n v="9.85"/>
    <s v="No"/>
    <n v="92.01"/>
    <n v="3.36"/>
    <n v="3.6517769807629601E-2"/>
    <s v="Sep-2024"/>
    <s v="Q3-2024"/>
  </r>
  <r>
    <s v="TXN-104947"/>
    <x v="108"/>
    <x v="0"/>
    <s v="N-004"/>
    <x v="0"/>
    <s v="Organic Coffee 12oz"/>
    <s v="Non-Member"/>
    <n v="6"/>
    <n v="9.16"/>
    <n v="7.8E-2"/>
    <n v="5.92"/>
    <s v="No"/>
    <n v="50.67"/>
    <n v="15.15"/>
    <n v="0.29899348727057429"/>
    <s v="Mar-2025"/>
    <s v="Q1-2025"/>
  </r>
  <r>
    <s v="TXN-104948"/>
    <x v="628"/>
    <x v="2"/>
    <s v="E-004"/>
    <x v="0"/>
    <s v="Olive Oil 500ml"/>
    <s v="Member"/>
    <n v="3"/>
    <n v="9.7200000000000006"/>
    <n v="2.4E-2"/>
    <n v="5.5"/>
    <s v="No"/>
    <n v="28.46"/>
    <n v="11.96"/>
    <n v="0.42023893183415323"/>
    <s v="Oct-2025"/>
    <s v="Q4-2025"/>
  </r>
  <r>
    <s v="TXN-104949"/>
    <x v="528"/>
    <x v="0"/>
    <s v="N-014"/>
    <x v="2"/>
    <s v="Bluetooth Speaker"/>
    <s v="Member"/>
    <n v="4"/>
    <n v="105.91"/>
    <n v="4.2000000000000003E-2"/>
    <n v="75.12"/>
    <s v="No"/>
    <n v="405.85"/>
    <n v="105.37"/>
    <n v="0.25962794135764444"/>
    <s v="Sep-2024"/>
    <s v="Q3-2024"/>
  </r>
  <r>
    <s v="TXN-104950"/>
    <x v="450"/>
    <x v="2"/>
    <s v="E-002"/>
    <x v="2"/>
    <s v="Wireless Earbuds"/>
    <s v="Non-Member"/>
    <n v="5"/>
    <n v="117.46"/>
    <n v="3.6999999999999998E-2"/>
    <n v="82.23"/>
    <s v="No"/>
    <n v="565.57000000000005"/>
    <n v="154.41999999999999"/>
    <n v="0.2730342839966759"/>
    <s v="Jan-2025"/>
    <s v="Q1-2025"/>
  </r>
  <r>
    <s v="TXN-104951"/>
    <x v="370"/>
    <x v="2"/>
    <s v="E-003"/>
    <x v="2"/>
    <s v="Laptop Stand"/>
    <s v="Non-Member"/>
    <n v="1"/>
    <n v="233.96"/>
    <n v="4.5999999999999999E-2"/>
    <n v="187.12"/>
    <s v="No"/>
    <n v="223.2"/>
    <n v="36.08"/>
    <n v="0.16164874551971326"/>
    <s v="Aug-2025"/>
    <s v="Q3-2025"/>
  </r>
  <r>
    <s v="TXN-104952"/>
    <x v="16"/>
    <x v="1"/>
    <s v="S-011"/>
    <x v="2"/>
    <s v="Smart Watch"/>
    <s v="Non-Member"/>
    <n v="6"/>
    <n v="141.4"/>
    <n v="0.253"/>
    <n v="110.16"/>
    <s v="Yes"/>
    <n v="633.75"/>
    <n v="-27.21"/>
    <n v="-4.2934911242603555E-2"/>
    <s v="May-2025"/>
    <s v="Q2-2025"/>
  </r>
  <r>
    <s v="TXN-104953"/>
    <x v="189"/>
    <x v="1"/>
    <s v="S-011"/>
    <x v="2"/>
    <s v="Laptop Stand"/>
    <s v="Member"/>
    <n v="1"/>
    <n v="243.6"/>
    <n v="0.23100000000000001"/>
    <n v="161.13999999999999"/>
    <s v="No"/>
    <n v="187.33"/>
    <n v="26.19"/>
    <n v="0.13980675812736881"/>
    <s v="Jun-2024"/>
    <s v="Q2-2024"/>
  </r>
  <r>
    <s v="TXN-104954"/>
    <x v="412"/>
    <x v="3"/>
    <s v="W-012"/>
    <x v="3"/>
    <s v="Bath Towel Set"/>
    <s v="Member"/>
    <n v="2"/>
    <n v="48.09"/>
    <n v="2.9000000000000001E-2"/>
    <n v="19.989999999999998"/>
    <s v="No"/>
    <n v="93.39"/>
    <n v="53.41"/>
    <n v="0.57190277331620087"/>
    <s v="Nov-2024"/>
    <s v="Q4-2024"/>
  </r>
  <r>
    <s v="TXN-104955"/>
    <x v="465"/>
    <x v="0"/>
    <s v="N-004"/>
    <x v="3"/>
    <s v="Bath Towel Set"/>
    <s v="Member"/>
    <n v="2"/>
    <n v="62.5"/>
    <n v="0.23699999999999999"/>
    <n v="23.08"/>
    <s v="No"/>
    <n v="95.38"/>
    <n v="49.22"/>
    <n v="0.51604109876284343"/>
    <s v="Oct-2024"/>
    <s v="Q4-2024"/>
  </r>
  <r>
    <s v="TXN-104956"/>
    <x v="343"/>
    <x v="0"/>
    <s v="N-009"/>
    <x v="4"/>
    <s v="Shampoo 300ml"/>
    <s v="Non-Member"/>
    <n v="6"/>
    <n v="39.97"/>
    <n v="0.10299999999999999"/>
    <n v="15.85"/>
    <s v="No"/>
    <n v="215.12"/>
    <n v="120.02"/>
    <n v="0.55792116028263294"/>
    <s v="Feb-2025"/>
    <s v="Q1-2025"/>
  </r>
  <r>
    <s v="TXN-104957"/>
    <x v="627"/>
    <x v="0"/>
    <s v="N-005"/>
    <x v="3"/>
    <s v="Ceramic Mug Set"/>
    <s v="Non-Member"/>
    <n v="2"/>
    <n v="13.11"/>
    <n v="2.1999999999999999E-2"/>
    <n v="5.3"/>
    <s v="No"/>
    <n v="25.64"/>
    <n v="15.04"/>
    <n v="0.58658346333853351"/>
    <s v="Aug-2024"/>
    <s v="Q3-2024"/>
  </r>
  <r>
    <s v="TXN-104958"/>
    <x v="67"/>
    <x v="2"/>
    <s v="E-006"/>
    <x v="0"/>
    <s v="Granola Pack"/>
    <s v="Member"/>
    <n v="5"/>
    <n v="23.45"/>
    <n v="7.6999999999999999E-2"/>
    <n v="15.74"/>
    <s v="Yes"/>
    <n v="108.22"/>
    <n v="29.52"/>
    <n v="0.27277767510626499"/>
    <s v="Apr-2025"/>
    <s v="Q2-2025"/>
  </r>
  <r>
    <s v="TXN-104959"/>
    <x v="235"/>
    <x v="3"/>
    <s v="W-014"/>
    <x v="0"/>
    <s v="Olive Oil 500ml"/>
    <s v="Non-Member"/>
    <n v="1"/>
    <n v="5.5"/>
    <n v="8.6999999999999994E-2"/>
    <n v="3.48"/>
    <s v="No"/>
    <n v="5.0199999999999996"/>
    <n v="1.54"/>
    <n v="0.30677290836653393"/>
    <s v="Oct-2025"/>
    <s v="Q4-2025"/>
  </r>
  <r>
    <s v="TXN-104960"/>
    <x v="150"/>
    <x v="3"/>
    <s v="W-010"/>
    <x v="0"/>
    <s v="Olive Oil 500ml"/>
    <s v="Non-Member"/>
    <n v="2"/>
    <n v="19.010000000000002"/>
    <n v="0.112"/>
    <n v="10.57"/>
    <s v="No"/>
    <n v="33.76"/>
    <n v="12.62"/>
    <n v="0.37381516587677727"/>
    <s v="Jun-2025"/>
    <s v="Q2-2025"/>
  </r>
  <r>
    <s v="TXN-104961"/>
    <x v="505"/>
    <x v="0"/>
    <s v="N-006"/>
    <x v="4"/>
    <s v="Lipstick"/>
    <s v="Non-Member"/>
    <n v="9"/>
    <n v="34.520000000000003"/>
    <n v="1.6E-2"/>
    <n v="13.57"/>
    <s v="No"/>
    <n v="305.70999999999998"/>
    <n v="183.58"/>
    <n v="0.60050374537960816"/>
    <s v="Mar-2024"/>
    <s v="Q1-2024"/>
  </r>
  <r>
    <s v="TXN-104962"/>
    <x v="593"/>
    <x v="0"/>
    <s v="N-013"/>
    <x v="4"/>
    <s v="Lipstick"/>
    <s v="Member"/>
    <n v="3"/>
    <n v="20.399999999999999"/>
    <n v="9.2999999999999999E-2"/>
    <n v="7.32"/>
    <s v="No"/>
    <n v="55.51"/>
    <n v="33.549999999999997"/>
    <n v="0.60439560439560436"/>
    <s v="Jul-2024"/>
    <s v="Q3-2024"/>
  </r>
  <r>
    <s v="TXN-104963"/>
    <x v="493"/>
    <x v="2"/>
    <s v="E-015"/>
    <x v="1"/>
    <s v="Winter Jacket"/>
    <s v="Non-Member"/>
    <n v="2"/>
    <n v="78.099999999999994"/>
    <n v="8.5000000000000006E-2"/>
    <n v="40.229999999999997"/>
    <s v="No"/>
    <n v="142.91999999999999"/>
    <n v="62.46"/>
    <n v="0.43702770780856426"/>
    <s v="Aug-2024"/>
    <s v="Q3-2024"/>
  </r>
  <r>
    <s v="TXN-104964"/>
    <x v="176"/>
    <x v="3"/>
    <s v="W-002"/>
    <x v="0"/>
    <s v="Olive Oil 500ml"/>
    <s v="Member"/>
    <n v="1"/>
    <n v="8.5399999999999991"/>
    <n v="0"/>
    <n v="5.91"/>
    <s v="No"/>
    <n v="8.5399999999999991"/>
    <n v="2.63"/>
    <n v="0.30796252927400469"/>
    <s v="Oct-2025"/>
    <s v="Q4-2025"/>
  </r>
  <r>
    <s v="TXN-104965"/>
    <x v="499"/>
    <x v="2"/>
    <s v="E-014"/>
    <x v="1"/>
    <s v="Running Shoes"/>
    <s v="Non-Member"/>
    <n v="4"/>
    <n v="15.89"/>
    <n v="0.1"/>
    <n v="8.68"/>
    <s v="No"/>
    <n v="57.2"/>
    <n v="22.48"/>
    <n v="0.39300699300699299"/>
    <s v="Oct-2025"/>
    <s v="Q4-2025"/>
  </r>
  <r>
    <s v="TXN-104966"/>
    <x v="259"/>
    <x v="0"/>
    <s v="N-013"/>
    <x v="1"/>
    <s v="Running Shoes"/>
    <s v="Member"/>
    <n v="12"/>
    <n v="73.69"/>
    <n v="0.114"/>
    <n v="32.56"/>
    <s v="No"/>
    <n v="783.47"/>
    <n v="392.75"/>
    <n v="0.5012955186541922"/>
    <s v="Sep-2024"/>
    <s v="Q3-2024"/>
  </r>
  <r>
    <s v="TXN-104967"/>
    <x v="659"/>
    <x v="2"/>
    <s v="E-006"/>
    <x v="0"/>
    <s v="Olive Oil 500ml"/>
    <s v="Member"/>
    <n v="5"/>
    <n v="19.63"/>
    <n v="0.04"/>
    <n v="12.78"/>
    <s v="No"/>
    <n v="94.22"/>
    <n v="30.32"/>
    <n v="0.32180004245383148"/>
    <s v="Nov-2025"/>
    <s v="Q4-2025"/>
  </r>
  <r>
    <s v="TXN-104968"/>
    <x v="452"/>
    <x v="0"/>
    <s v="N-008"/>
    <x v="0"/>
    <s v="Sparkling Water 12pk"/>
    <s v="Member"/>
    <n v="1"/>
    <n v="14"/>
    <n v="9.1999999999999998E-2"/>
    <n v="12.11"/>
    <s v="No"/>
    <n v="12.71"/>
    <n v="0.6"/>
    <n v="4.7206923682140044E-2"/>
    <s v="Sep-2025"/>
    <s v="Q3-2025"/>
  </r>
  <r>
    <s v="TXN-104969"/>
    <x v="441"/>
    <x v="1"/>
    <s v="S-011"/>
    <x v="0"/>
    <s v="Snack Box"/>
    <s v="Member"/>
    <n v="4"/>
    <n v="20.58"/>
    <n v="0.27700000000000002"/>
    <n v="13.67"/>
    <s v="No"/>
    <n v="59.52"/>
    <n v="4.84"/>
    <n v="8.1317204301075266E-2"/>
    <s v="Nov-2024"/>
    <s v="Q4-2024"/>
  </r>
  <r>
    <s v="TXN-104970"/>
    <x v="268"/>
    <x v="0"/>
    <s v="N-008"/>
    <x v="0"/>
    <s v="Organic Coffee 12oz"/>
    <s v="Non-Member"/>
    <n v="1"/>
    <n v="23.36"/>
    <n v="0.13500000000000001"/>
    <n v="12.92"/>
    <s v="No"/>
    <n v="20.21"/>
    <n v="7.29"/>
    <n v="0.36071251855517067"/>
    <s v="May-2024"/>
    <s v="Q2-2024"/>
  </r>
  <r>
    <s v="TXN-104971"/>
    <x v="37"/>
    <x v="2"/>
    <s v="E-008"/>
    <x v="0"/>
    <s v="Organic Coffee 12oz"/>
    <s v="Member"/>
    <n v="4"/>
    <n v="24.72"/>
    <n v="3.5000000000000003E-2"/>
    <n v="16.5"/>
    <s v="No"/>
    <n v="95.42"/>
    <n v="29.42"/>
    <n v="0.30832110668622931"/>
    <s v="Oct-2025"/>
    <s v="Q4-2025"/>
  </r>
  <r>
    <s v="TXN-104972"/>
    <x v="77"/>
    <x v="0"/>
    <s v="N-012"/>
    <x v="1"/>
    <s v="Running Shoes"/>
    <s v="Non-Member"/>
    <n v="4"/>
    <n v="71.430000000000007"/>
    <n v="1.4E-2"/>
    <n v="28.74"/>
    <s v="No"/>
    <n v="281.72000000000003"/>
    <n v="166.76"/>
    <n v="0.59193525486298448"/>
    <s v="Sep-2025"/>
    <s v="Q3-2025"/>
  </r>
  <r>
    <s v="TXN-104973"/>
    <x v="273"/>
    <x v="0"/>
    <s v="N-015"/>
    <x v="2"/>
    <s v="Smart Watch"/>
    <s v="Member"/>
    <n v="1"/>
    <n v="176.79"/>
    <n v="0.104"/>
    <n v="125.76"/>
    <s v="No"/>
    <n v="158.4"/>
    <n v="32.64"/>
    <n v="0.20606060606060606"/>
    <s v="Oct-2024"/>
    <s v="Q4-2024"/>
  </r>
  <r>
    <s v="TXN-104974"/>
    <x v="618"/>
    <x v="3"/>
    <s v="W-005"/>
    <x v="4"/>
    <s v="Shampoo 300ml"/>
    <s v="Member"/>
    <n v="3"/>
    <n v="57.92"/>
    <n v="7.2999999999999995E-2"/>
    <n v="18.47"/>
    <s v="No"/>
    <n v="161.08000000000001"/>
    <n v="105.67"/>
    <n v="0.65600943630494157"/>
    <s v="Jun-2024"/>
    <s v="Q2-2024"/>
  </r>
  <r>
    <s v="TXN-104975"/>
    <x v="559"/>
    <x v="3"/>
    <s v="W-001"/>
    <x v="0"/>
    <s v="Sparkling Water 12pk"/>
    <s v="Member"/>
    <n v="3"/>
    <n v="14"/>
    <n v="0"/>
    <n v="9.35"/>
    <s v="No"/>
    <n v="42"/>
    <n v="13.95"/>
    <n v="0.33214285714285713"/>
    <s v="Aug-2024"/>
    <s v="Q3-2024"/>
  </r>
  <r>
    <s v="TXN-104976"/>
    <x v="136"/>
    <x v="0"/>
    <s v="Unknown"/>
    <x v="3"/>
    <s v="Bath Towel Set"/>
    <s v="Member"/>
    <n v="6"/>
    <n v="72.290000000000006"/>
    <n v="8.6999999999999994E-2"/>
    <n v="27.81"/>
    <s v="No"/>
    <n v="396"/>
    <n v="229.14"/>
    <n v="0.57863636363636362"/>
    <s v="May-2024"/>
    <s v="Q2-2024"/>
  </r>
  <r>
    <s v="TXN-104977"/>
    <x v="339"/>
    <x v="3"/>
    <s v="W-013"/>
    <x v="2"/>
    <s v="Smart Watch"/>
    <s v="Non-Member"/>
    <n v="2"/>
    <n v="206.39"/>
    <n v="1.0999999999999999E-2"/>
    <n v="141.09"/>
    <s v="Yes"/>
    <n v="408.24"/>
    <n v="126.06"/>
    <n v="0.30878894767783654"/>
    <s v="Aug-2025"/>
    <s v="Q3-2025"/>
  </r>
  <r>
    <s v="TXN-104978"/>
    <x v="26"/>
    <x v="3"/>
    <s v="W-004"/>
    <x v="2"/>
    <s v="Laptop Stand"/>
    <s v="Non-Member"/>
    <n v="1"/>
    <n v="206.34"/>
    <n v="7.9000000000000001E-2"/>
    <n v="158.04"/>
    <s v="No"/>
    <n v="190.04"/>
    <n v="32"/>
    <n v="0.16838560303094086"/>
    <s v="Oct-2025"/>
    <s v="Q4-2025"/>
  </r>
  <r>
    <s v="TXN-104979"/>
    <x v="491"/>
    <x v="3"/>
    <s v="W-011"/>
    <x v="4"/>
    <s v="Perfume 50ml"/>
    <s v="Non-Member"/>
    <n v="7"/>
    <n v="50.19"/>
    <n v="5.6000000000000001E-2"/>
    <n v="20.170000000000002"/>
    <s v="No"/>
    <n v="331.66"/>
    <n v="190.47"/>
    <n v="0.57429295061207253"/>
    <s v="Jul-2025"/>
    <s v="Q3-2025"/>
  </r>
  <r>
    <s v="TXN-104980"/>
    <x v="419"/>
    <x v="0"/>
    <s v="N-005"/>
    <x v="0"/>
    <s v="Snack Box"/>
    <s v="Member"/>
    <n v="5"/>
    <n v="14.3"/>
    <n v="9.9000000000000005E-2"/>
    <n v="8.08"/>
    <s v="No"/>
    <n v="64.42"/>
    <n v="24.02"/>
    <n v="0.37286556969885126"/>
    <s v="Jun-2025"/>
    <s v="Q2-2025"/>
  </r>
  <r>
    <s v="TXN-104981"/>
    <x v="683"/>
    <x v="1"/>
    <s v="S-005"/>
    <x v="3"/>
    <s v="Storage Bin"/>
    <s v="Member"/>
    <n v="1"/>
    <n v="22.87"/>
    <n v="0.22800000000000001"/>
    <n v="9.61"/>
    <s v="No"/>
    <n v="17.66"/>
    <n v="8.0500000000000007"/>
    <n v="0.455832389580974"/>
    <s v="May-2024"/>
    <s v="Q2-2024"/>
  </r>
  <r>
    <s v="TXN-104982"/>
    <x v="494"/>
    <x v="0"/>
    <s v="N-002"/>
    <x v="4"/>
    <s v="Shampoo 300ml"/>
    <s v="Member"/>
    <n v="1"/>
    <n v="34.61"/>
    <n v="7.6999999999999999E-2"/>
    <n v="14.37"/>
    <s v="No"/>
    <n v="31.95"/>
    <n v="17.579999999999998"/>
    <n v="0.55023474178403753"/>
    <s v="Nov-2024"/>
    <s v="Q4-2024"/>
  </r>
  <r>
    <s v="TXN-104983"/>
    <x v="107"/>
    <x v="1"/>
    <s v="S-004"/>
    <x v="2"/>
    <s v="Smart Watch"/>
    <s v="Non-Member"/>
    <n v="1"/>
    <n v="278.64"/>
    <n v="0.17899999999999999"/>
    <n v="209.93"/>
    <s v="No"/>
    <n v="228.76"/>
    <n v="18.829999999999998"/>
    <n v="8.231334149326805E-2"/>
    <s v="Jan-2025"/>
    <s v="Q1-2025"/>
  </r>
  <r>
    <s v="TXN-104984"/>
    <x v="352"/>
    <x v="0"/>
    <s v="N-009"/>
    <x v="0"/>
    <s v="Snack Box"/>
    <s v="Non-Member"/>
    <n v="14"/>
    <n v="13.2"/>
    <n v="5.2999999999999999E-2"/>
    <n v="8.44"/>
    <s v="No"/>
    <n v="175.01"/>
    <n v="56.85"/>
    <n v="0.32483858065253418"/>
    <s v="May-2025"/>
    <s v="Q2-2025"/>
  </r>
  <r>
    <s v="TXN-104985"/>
    <x v="56"/>
    <x v="3"/>
    <s v="W-001"/>
    <x v="2"/>
    <s v="Smart Watch"/>
    <s v="Member"/>
    <n v="7"/>
    <n v="91.56"/>
    <n v="3.9E-2"/>
    <n v="69.94"/>
    <s v="Yes"/>
    <n v="615.91999999999996"/>
    <n v="126.34"/>
    <n v="0.20512404208338747"/>
    <s v="Jun-2025"/>
    <s v="Q2-2025"/>
  </r>
  <r>
    <s v="TXN-104986"/>
    <x v="88"/>
    <x v="1"/>
    <s v="S-006"/>
    <x v="4"/>
    <s v="Sunscreen SPF50"/>
    <s v="Non-Member"/>
    <n v="2"/>
    <n v="23.39"/>
    <n v="0.307"/>
    <n v="10.43"/>
    <s v="No"/>
    <n v="32.42"/>
    <n v="11.56"/>
    <n v="0.35657001850709436"/>
    <s v="Apr-2025"/>
    <s v="Q2-2025"/>
  </r>
  <r>
    <s v="TXN-104987"/>
    <x v="314"/>
    <x v="2"/>
    <s v="E-004"/>
    <x v="1"/>
    <s v="Winter Jacket"/>
    <s v="Member"/>
    <n v="1"/>
    <n v="83.19"/>
    <n v="0.09"/>
    <n v="35.21"/>
    <s v="No"/>
    <n v="75.7"/>
    <n v="40.49"/>
    <n v="0.53487450462351382"/>
    <s v="Dec-2024"/>
    <s v="Q4-2024"/>
  </r>
  <r>
    <s v="TXN-104988"/>
    <x v="208"/>
    <x v="2"/>
    <s v="E-005"/>
    <x v="2"/>
    <s v="Bluetooth Speaker"/>
    <s v="Non-Member"/>
    <n v="2"/>
    <n v="56.22"/>
    <n v="7.6999999999999999E-2"/>
    <n v="43.59"/>
    <s v="No"/>
    <n v="103.78"/>
    <n v="16.600000000000001"/>
    <n v="0.15995374831374062"/>
    <s v="Sep-2025"/>
    <s v="Q3-2025"/>
  </r>
  <r>
    <s v="TXN-104989"/>
    <x v="3"/>
    <x v="1"/>
    <s v="S-001"/>
    <x v="1"/>
    <s v="Running Shoes"/>
    <s v="Non-Member"/>
    <n v="6"/>
    <n v="71.14"/>
    <n v="0.192"/>
    <n v="13.15"/>
    <s v="No"/>
    <n v="344.89"/>
    <n v="265.99"/>
    <n v="0.77123140711531224"/>
    <s v="Sep-2025"/>
    <s v="Q3-2025"/>
  </r>
  <r>
    <s v="TXN-104990"/>
    <x v="1"/>
    <x v="1"/>
    <s v="S-001"/>
    <x v="0"/>
    <s v="Olive Oil 500ml"/>
    <s v="Non-Member"/>
    <n v="1"/>
    <n v="22.17"/>
    <n v="0.245"/>
    <n v="12.78"/>
    <s v="No"/>
    <n v="16.739999999999998"/>
    <n v="3.96"/>
    <n v="0.23655913978494625"/>
    <s v="May-2025"/>
    <s v="Q2-2025"/>
  </r>
  <r>
    <s v="TXN-104991"/>
    <x v="310"/>
    <x v="2"/>
    <s v="E-005"/>
    <x v="2"/>
    <s v="Laptop Stand"/>
    <s v="Non-Member"/>
    <n v="1"/>
    <n v="240.65"/>
    <n v="0.122"/>
    <n v="172.22"/>
    <s v="No"/>
    <n v="211.29"/>
    <n v="39.07"/>
    <n v="0.18491173268966823"/>
    <s v="Mar-2025"/>
    <s v="Q1-2025"/>
  </r>
  <r>
    <s v="TXN-104992"/>
    <x v="634"/>
    <x v="1"/>
    <s v="S-012"/>
    <x v="0"/>
    <s v="Snack Box"/>
    <s v="Member"/>
    <n v="3"/>
    <n v="15.33"/>
    <n v="0.22900000000000001"/>
    <n v="9.9700000000000006"/>
    <s v="Yes"/>
    <n v="35.46"/>
    <n v="5.55"/>
    <n v="0.15651438240270726"/>
    <s v="May-2024"/>
    <s v="Q2-2024"/>
  </r>
  <r>
    <s v="TXN-104993"/>
    <x v="564"/>
    <x v="3"/>
    <s v="W-002"/>
    <x v="2"/>
    <s v="Laptop Stand"/>
    <s v="Non-Member"/>
    <n v="7"/>
    <n v="54.88"/>
    <n v="3.9E-2"/>
    <n v="41.31"/>
    <s v="No"/>
    <n v="369.18"/>
    <n v="80.010000000000005"/>
    <n v="0.21672354948805461"/>
    <s v="Sep-2025"/>
    <s v="Q3-2025"/>
  </r>
  <r>
    <s v="TXN-104994"/>
    <x v="609"/>
    <x v="2"/>
    <s v="E-005"/>
    <x v="0"/>
    <s v="Granola Pack"/>
    <s v="Member"/>
    <n v="4"/>
    <n v="20.43"/>
    <n v="7.0000000000000007E-2"/>
    <n v="11.5"/>
    <s v="No"/>
    <n v="76"/>
    <n v="30"/>
    <n v="0.39473684210526316"/>
    <s v="Jan-2025"/>
    <s v="Q1-2025"/>
  </r>
  <r>
    <s v="TXN-104995"/>
    <x v="380"/>
    <x v="2"/>
    <s v="E-006"/>
    <x v="1"/>
    <s v="Winter Jacket"/>
    <s v="Member"/>
    <n v="7"/>
    <n v="71.209999999999994"/>
    <n v="0.08"/>
    <n v="32.799999999999997"/>
    <s v="No"/>
    <n v="458.59"/>
    <n v="228.99"/>
    <n v="0.4993349179005212"/>
    <s v="Jun-2024"/>
    <s v="Q2-2024"/>
  </r>
  <r>
    <s v="TXN-104996"/>
    <x v="107"/>
    <x v="2"/>
    <s v="E-001"/>
    <x v="3"/>
    <s v="LED Desk Lamp"/>
    <s v="Non-Member"/>
    <n v="1"/>
    <n v="78.12"/>
    <n v="0"/>
    <n v="34.14"/>
    <s v="No"/>
    <n v="78.12"/>
    <n v="43.98"/>
    <n v="0.56298003072196612"/>
    <s v="Jan-2025"/>
    <s v="Q1-2025"/>
  </r>
  <r>
    <s v="TXN-104997"/>
    <x v="659"/>
    <x v="2"/>
    <s v="E-001"/>
    <x v="2"/>
    <s v="Wireless Earbuds"/>
    <s v="Member"/>
    <n v="2"/>
    <n v="120.52"/>
    <n v="0.21299999999999999"/>
    <n v="85.03"/>
    <s v="No"/>
    <n v="189.7"/>
    <n v="19.64"/>
    <n v="0.10353189246178177"/>
    <s v="Nov-2025"/>
    <s v="Q4-2025"/>
  </r>
  <r>
    <s v="TXN-104998"/>
    <x v="563"/>
    <x v="2"/>
    <s v="E-009"/>
    <x v="2"/>
    <s v="Wireless Earbuds"/>
    <s v="Non-Member"/>
    <n v="20"/>
    <n v="285.98"/>
    <n v="0.10299999999999999"/>
    <n v="217.49"/>
    <s v="No"/>
    <n v="5130.4799999999996"/>
    <n v="780.68"/>
    <n v="0.15216509956183438"/>
    <s v="Mar-2025"/>
    <s v="Q1-2025"/>
  </r>
  <r>
    <s v="TXN-104999"/>
    <x v="450"/>
    <x v="1"/>
    <s v="S-009"/>
    <x v="3"/>
    <s v="LED Desk Lamp"/>
    <s v="Member"/>
    <n v="1"/>
    <n v="12.24"/>
    <n v="0.151"/>
    <n v="5.76"/>
    <s v="No"/>
    <n v="10.39"/>
    <n v="4.63"/>
    <n v="0.44562078922040421"/>
    <s v="Jan-2025"/>
    <s v="Q1-2025"/>
  </r>
  <r>
    <s v="TXN-105000"/>
    <x v="455"/>
    <x v="3"/>
    <s v="W-012"/>
    <x v="0"/>
    <s v="Organic Coffee 12oz"/>
    <s v="Non-Member"/>
    <n v="1"/>
    <n v="15.89"/>
    <n v="8.3000000000000004E-2"/>
    <n v="10.84"/>
    <s v="No"/>
    <n v="14.57"/>
    <n v="3.73"/>
    <n v="0.25600549073438572"/>
    <s v="Aug-2025"/>
    <s v="Q3-2025"/>
  </r>
  <r>
    <s v="TXN-105001"/>
    <x v="371"/>
    <x v="3"/>
    <s v="W-013"/>
    <x v="1"/>
    <s v="Winter Jacket"/>
    <s v="Non-Member"/>
    <n v="4"/>
    <n v="97.78"/>
    <n v="0.03"/>
    <n v="51.17"/>
    <s v="No"/>
    <n v="379.39"/>
    <n v="174.71"/>
    <n v="0.46050238540815525"/>
    <s v="Sep-2024"/>
    <s v="Q3-2024"/>
  </r>
  <r>
    <s v="TXN-105002"/>
    <x v="239"/>
    <x v="2"/>
    <s v="E-003"/>
    <x v="1"/>
    <s v="Running Shoes"/>
    <s v="Member"/>
    <n v="5"/>
    <n v="66.7"/>
    <n v="7.2999999999999995E-2"/>
    <n v="31.51"/>
    <s v="No"/>
    <n v="309.14999999999998"/>
    <n v="151.6"/>
    <n v="0.49037683972181789"/>
    <s v="Aug-2024"/>
    <s v="Q3-2024"/>
  </r>
  <r>
    <s v="TXN-105003"/>
    <x v="37"/>
    <x v="2"/>
    <s v="E-010"/>
    <x v="1"/>
    <s v="Casual Dress"/>
    <s v="Member"/>
    <n v="1"/>
    <n v="40.75"/>
    <n v="0"/>
    <n v="18.170000000000002"/>
    <s v="No"/>
    <n v="40.75"/>
    <n v="22.58"/>
    <n v="0.55411042944785271"/>
    <s v="Oct-2025"/>
    <s v="Q4-2025"/>
  </r>
  <r>
    <s v="TXN-105004"/>
    <x v="130"/>
    <x v="0"/>
    <s v="N-001"/>
    <x v="1"/>
    <s v="Running Shoes"/>
    <s v="Non-Member"/>
    <n v="3"/>
    <n v="74.67"/>
    <n v="3.5999999999999997E-2"/>
    <n v="39.65"/>
    <s v="No"/>
    <n v="215.95"/>
    <n v="97"/>
    <n v="0.44917805047464693"/>
    <s v="Apr-2025"/>
    <s v="Q2-2025"/>
  </r>
  <r>
    <s v="TXN-105005"/>
    <x v="328"/>
    <x v="3"/>
    <s v="W-005"/>
    <x v="3"/>
    <s v="Ceramic Mug Set"/>
    <s v="Member"/>
    <n v="3"/>
    <n v="86.82"/>
    <n v="0.112"/>
    <n v="39.130000000000003"/>
    <s v="No"/>
    <n v="231.29"/>
    <n v="113.9"/>
    <n v="0.49245535907302523"/>
    <s v="Sep-2024"/>
    <s v="Q3-2024"/>
  </r>
  <r>
    <s v="TXN-105006"/>
    <x v="25"/>
    <x v="2"/>
    <s v="E-013"/>
    <x v="2"/>
    <s v="Laptop Stand"/>
    <s v="Non-Member"/>
    <n v="3"/>
    <n v="188.27"/>
    <n v="0.13"/>
    <n v="144.55000000000001"/>
    <s v="No"/>
    <n v="491.38"/>
    <n v="57.73"/>
    <n v="0.11748544914322927"/>
    <s v="Jan-2025"/>
    <s v="Q1-2025"/>
  </r>
  <r>
    <s v="TXN-105007"/>
    <x v="71"/>
    <x v="2"/>
    <s v="E-015"/>
    <x v="0"/>
    <s v="Olive Oil 500ml"/>
    <s v="Non-Member"/>
    <n v="4"/>
    <n v="17.37"/>
    <n v="7.6999999999999999E-2"/>
    <n v="10.54"/>
    <s v="No"/>
    <n v="64.13"/>
    <n v="21.97"/>
    <n v="0.34258537346015905"/>
    <m/>
    <m/>
  </r>
  <r>
    <s v="TXN-105008"/>
    <x v="653"/>
    <x v="1"/>
    <s v="S-002"/>
    <x v="2"/>
    <s v="Smart Watch"/>
    <s v="Member"/>
    <n v="1"/>
    <n v="31.7"/>
    <n v="0.14299999999999999"/>
    <n v="21.35"/>
    <s v="No"/>
    <n v="27.17"/>
    <n v="5.82"/>
    <n v="0.21420684578579316"/>
    <s v="Mar-2024"/>
    <s v="Q1-2024"/>
  </r>
  <r>
    <s v="TXN-105009"/>
    <x v="330"/>
    <x v="2"/>
    <s v="E-012"/>
    <x v="1"/>
    <s v="Running Shoes"/>
    <s v="Member"/>
    <n v="3"/>
    <n v="19.57"/>
    <n v="2.1999999999999999E-2"/>
    <n v="10.050000000000001"/>
    <s v="No"/>
    <n v="57.42"/>
    <n v="27.27"/>
    <n v="0.47492163009404387"/>
    <s v="Jun-2024"/>
    <s v="Q2-2024"/>
  </r>
  <r>
    <s v="TXN-105010"/>
    <x v="27"/>
    <x v="1"/>
    <s v="S-003"/>
    <x v="4"/>
    <s v="Lipstick"/>
    <s v="Non-Member"/>
    <n v="1"/>
    <n v="30.9"/>
    <n v="0.221"/>
    <n v="9.93"/>
    <s v="No"/>
    <n v="24.07"/>
    <n v="14.14"/>
    <n v="0.58745326132114672"/>
    <s v="Nov-2024"/>
    <s v="Q4-2024"/>
  </r>
  <r>
    <s v="TXN-105011"/>
    <x v="169"/>
    <x v="2"/>
    <s v="E-011"/>
    <x v="4"/>
    <s v="Face Moisturizer"/>
    <s v="Member"/>
    <n v="5"/>
    <n v="44.75"/>
    <n v="0.151"/>
    <n v="15.42"/>
    <s v="No"/>
    <n v="189.96"/>
    <n v="112.86"/>
    <n v="0.59412507896399236"/>
    <s v="Feb-2025"/>
    <s v="Q1-2025"/>
  </r>
  <r>
    <s v="TXN-105012"/>
    <x v="552"/>
    <x v="3"/>
    <s v="W-013"/>
    <x v="2"/>
    <s v="Wireless Earbuds"/>
    <s v="Member"/>
    <n v="9"/>
    <n v="127.23"/>
    <n v="8.6999999999999994E-2"/>
    <n v="95.09"/>
    <s v="No"/>
    <n v="1045.45"/>
    <n v="189.64"/>
    <n v="0.18139557128509251"/>
    <s v="Jul-2024"/>
    <s v="Q3-2024"/>
  </r>
  <r>
    <s v="TXN-105013"/>
    <x v="424"/>
    <x v="2"/>
    <s v="E-004"/>
    <x v="0"/>
    <s v="Sparkling Water 12pk"/>
    <s v="Non-Member"/>
    <n v="1"/>
    <n v="14.19"/>
    <n v="5.7000000000000002E-2"/>
    <n v="8.94"/>
    <s v="No"/>
    <n v="13.38"/>
    <n v="4.4400000000000004"/>
    <n v="0.33183856502242154"/>
    <s v="Apr-2025"/>
    <s v="Q2-2025"/>
  </r>
  <r>
    <s v="TXN-105014"/>
    <x v="20"/>
    <x v="1"/>
    <s v="S-008"/>
    <x v="3"/>
    <s v="LED Desk Lamp"/>
    <s v="Member"/>
    <n v="1"/>
    <n v="22.42"/>
    <n v="0.251"/>
    <n v="10.96"/>
    <s v="Unknown"/>
    <n v="16.79"/>
    <n v="5.83"/>
    <n v="0.3472304943418702"/>
    <s v="May-2024"/>
    <s v="Q2-2024"/>
  </r>
  <r>
    <s v="TXN-105015"/>
    <x v="255"/>
    <x v="3"/>
    <s v="W-010"/>
    <x v="4"/>
    <s v="Perfume 50ml"/>
    <s v="Non-Member"/>
    <n v="2"/>
    <n v="29.54"/>
    <n v="0.10199999999999999"/>
    <n v="10.029999999999999"/>
    <s v="No"/>
    <n v="53.05"/>
    <n v="32.99"/>
    <n v="0.62186616399623007"/>
    <s v="Sep-2024"/>
    <s v="Q3-2024"/>
  </r>
  <r>
    <s v="TXN-105016"/>
    <x v="370"/>
    <x v="2"/>
    <s v="E-010"/>
    <x v="0"/>
    <s v="Olive Oil 500ml"/>
    <s v="Member"/>
    <n v="3"/>
    <n v="18.649999999999999"/>
    <n v="0.104"/>
    <n v="11.25"/>
    <s v="No"/>
    <n v="50.13"/>
    <n v="16.38"/>
    <n v="0.32675044883303406"/>
    <s v="Aug-2025"/>
    <s v="Q3-2025"/>
  </r>
  <r>
    <s v="TXN-105017"/>
    <x v="670"/>
    <x v="0"/>
    <s v="N-003"/>
    <x v="1"/>
    <s v="Women's Jeans"/>
    <s v="Non-Member"/>
    <n v="5"/>
    <n v="66.77"/>
    <n v="5.2999999999999999E-2"/>
    <n v="35.46"/>
    <s v="No"/>
    <n v="316.16000000000003"/>
    <n v="138.86000000000001"/>
    <n v="0.43920799595141702"/>
    <s v="Nov-2025"/>
    <s v="Q4-2025"/>
  </r>
  <r>
    <s v="TXN-105018"/>
    <x v="299"/>
    <x v="1"/>
    <s v="S-008"/>
    <x v="0"/>
    <s v="Sparkling Water 12pk"/>
    <s v="Unknown"/>
    <n v="13"/>
    <n v="21.7"/>
    <n v="0.13800000000000001"/>
    <n v="14.97"/>
    <s v="No"/>
    <n v="243.17"/>
    <n v="48.56"/>
    <n v="0.19969568614549493"/>
    <s v="Dec-2025"/>
    <s v="Q4-2025"/>
  </r>
  <r>
    <s v="TXN-105019"/>
    <x v="401"/>
    <x v="0"/>
    <s v="N-003"/>
    <x v="2"/>
    <s v="Wireless Earbuds"/>
    <s v="Member"/>
    <n v="6"/>
    <n v="133.38999999999999"/>
    <n v="0.11899999999999999"/>
    <n v="100.02"/>
    <s v="No"/>
    <n v="705.1"/>
    <n v="104.98"/>
    <n v="0.14888668274003689"/>
    <s v="Sep-2025"/>
    <s v="Q3-2025"/>
  </r>
  <r>
    <s v="TXN-105020"/>
    <x v="113"/>
    <x v="3"/>
    <s v="W-002"/>
    <x v="3"/>
    <s v="LED Desk Lamp"/>
    <s v="Member"/>
    <n v="5"/>
    <n v="66.84"/>
    <n v="5.0999999999999997E-2"/>
    <n v="31.08"/>
    <s v="No"/>
    <n v="317.16000000000003"/>
    <n v="161.76"/>
    <n v="0.51002648505486181"/>
    <s v="May-2025"/>
    <s v="Q2-2025"/>
  </r>
  <r>
    <s v="TXN-105021"/>
    <x v="357"/>
    <x v="0"/>
    <s v="N-005"/>
    <x v="0"/>
    <s v="Granola Pack"/>
    <s v="Member"/>
    <n v="1"/>
    <n v="10.4"/>
    <n v="7.0000000000000007E-2"/>
    <n v="6.29"/>
    <s v="No"/>
    <n v="9.67"/>
    <n v="3.38"/>
    <n v="0.3495346432264736"/>
    <s v="Aug-2025"/>
    <s v="Q3-2025"/>
  </r>
  <r>
    <s v="TXN-105022"/>
    <x v="629"/>
    <x v="3"/>
    <s v="W-004"/>
    <x v="3"/>
    <s v="Throw Pillow"/>
    <s v="Non-Member"/>
    <n v="1"/>
    <n v="87.19"/>
    <n v="0.11600000000000001"/>
    <n v="35.1"/>
    <s v="No"/>
    <n v="77.08"/>
    <n v="41.98"/>
    <n v="0.54462895692786717"/>
    <s v="Mar-2025"/>
    <s v="Q1-2025"/>
  </r>
  <r>
    <s v="TXN-105023"/>
    <x v="264"/>
    <x v="1"/>
    <s v="S-009"/>
    <x v="0"/>
    <s v="Snack Box"/>
    <s v="Non-Member"/>
    <n v="4"/>
    <n v="20.05"/>
    <n v="0.246"/>
    <n v="11.91"/>
    <s v="No"/>
    <n v="60.47"/>
    <n v="12.83"/>
    <n v="0.21217132462378038"/>
    <s v="Nov-2024"/>
    <s v="Q4-2024"/>
  </r>
  <r>
    <s v="TXN-105024"/>
    <x v="33"/>
    <x v="2"/>
    <s v="E-003"/>
    <x v="0"/>
    <s v="Sparkling Water 12pk"/>
    <s v="Member"/>
    <n v="4"/>
    <n v="24.5"/>
    <n v="1.9E-2"/>
    <n v="16.96"/>
    <s v="No"/>
    <n v="96.14"/>
    <n v="28.3"/>
    <n v="0.29436238818389848"/>
    <s v="Oct-2025"/>
    <s v="Q4-2025"/>
  </r>
  <r>
    <s v="TXN-105025"/>
    <x v="109"/>
    <x v="3"/>
    <s v="W-008"/>
    <x v="3"/>
    <s v="LED Desk Lamp"/>
    <s v="Member"/>
    <n v="2"/>
    <n v="24.6"/>
    <n v="0.104"/>
    <n v="10.92"/>
    <s v="No"/>
    <n v="44.08"/>
    <n v="22.24"/>
    <n v="0.50453720508166966"/>
    <s v="Jul-2024"/>
    <s v="Q3-2024"/>
  </r>
  <r>
    <s v="TXN-105026"/>
    <x v="62"/>
    <x v="2"/>
    <s v="E-004"/>
    <x v="4"/>
    <s v="Shampoo 300ml"/>
    <s v="Member"/>
    <n v="1"/>
    <n v="50.64"/>
    <n v="3.7999999999999999E-2"/>
    <n v="22.75"/>
    <s v="No"/>
    <n v="48.72"/>
    <n v="25.97"/>
    <n v="0.53304597701149425"/>
    <s v="May-2025"/>
    <s v="Q2-2025"/>
  </r>
  <r>
    <s v="TXN-105027"/>
    <x v="428"/>
    <x v="1"/>
    <s v="S-012"/>
    <x v="3"/>
    <s v="Ceramic Mug Set"/>
    <s v="Non-Member"/>
    <n v="2"/>
    <n v="58.63"/>
    <n v="0.24"/>
    <n v="27.29"/>
    <s v="No"/>
    <n v="89.12"/>
    <n v="34.54"/>
    <n v="0.38756732495511664"/>
    <s v="Aug-2024"/>
    <s v="Q3-2024"/>
  </r>
  <r>
    <s v="TXN-105028"/>
    <x v="101"/>
    <x v="0"/>
    <s v="N-014"/>
    <x v="4"/>
    <s v="Face Moisturizer"/>
    <s v="Member"/>
    <n v="2"/>
    <n v="10.14"/>
    <n v="0.156"/>
    <n v="3.25"/>
    <s v="No"/>
    <n v="17.12"/>
    <n v="10.62"/>
    <n v="0.62032710280373826"/>
    <s v="Aug-2024"/>
    <s v="Q3-2024"/>
  </r>
  <r>
    <s v="TXN-105029"/>
    <x v="167"/>
    <x v="3"/>
    <s v="W-013"/>
    <x v="2"/>
    <s v="Smart Watch"/>
    <s v="Member"/>
    <n v="2"/>
    <n v="78.27"/>
    <n v="6.2E-2"/>
    <n v="58.25"/>
    <s v="No"/>
    <n v="146.83000000000001"/>
    <n v="30.33"/>
    <n v="0.2065654157869645"/>
    <s v="Jul-2025"/>
    <s v="Q3-2025"/>
  </r>
  <r>
    <s v="TXN-105030"/>
    <x v="394"/>
    <x v="3"/>
    <s v="W-015"/>
    <x v="3"/>
    <s v="Bath Towel Set"/>
    <s v="Member"/>
    <n v="11"/>
    <n v="87.7"/>
    <n v="7.0000000000000007E-2"/>
    <n v="42.88"/>
    <s v="No"/>
    <n v="897.17"/>
    <n v="425.49"/>
    <n v="0.47425794442524832"/>
    <s v="Sep-2025"/>
    <s v="Q3-2025"/>
  </r>
  <r>
    <s v="TXN-105031"/>
    <x v="388"/>
    <x v="3"/>
    <s v="W-002"/>
    <x v="1"/>
    <s v="Winter Jacket"/>
    <s v="Member"/>
    <n v="4"/>
    <n v="65.02"/>
    <n v="9.8000000000000004E-2"/>
    <n v="27.09"/>
    <s v="No"/>
    <n v="234.59"/>
    <n v="126.23"/>
    <n v="0.53808772752461742"/>
    <s v="Feb-2025"/>
    <s v="Q1-2025"/>
  </r>
  <r>
    <s v="TXN-105032"/>
    <x v="353"/>
    <x v="1"/>
    <s v="S-001"/>
    <x v="3"/>
    <s v="Storage Bin"/>
    <s v="Non-Member"/>
    <n v="2"/>
    <n v="54.49"/>
    <n v="0.41699999999999998"/>
    <n v="20.89"/>
    <s v="No"/>
    <n v="63.54"/>
    <n v="21.76"/>
    <n v="0.34246144161158326"/>
    <s v="Dec-2025"/>
    <s v="Q4-2025"/>
  </r>
  <r>
    <s v="TXN-105033"/>
    <x v="87"/>
    <x v="2"/>
    <s v="E-001"/>
    <x v="3"/>
    <s v="Ceramic Mug Set"/>
    <s v="Non-Member"/>
    <n v="1"/>
    <n v="77.3"/>
    <n v="4.1000000000000002E-2"/>
    <n v="32.47"/>
    <s v="Yes"/>
    <n v="74.13"/>
    <n v="41.66"/>
    <n v="0.56198570079589905"/>
    <s v="Jul-2024"/>
    <s v="Q3-2024"/>
  </r>
  <r>
    <s v="TXN-105034"/>
    <x v="563"/>
    <x v="1"/>
    <s v="S-002"/>
    <x v="4"/>
    <s v="Perfume 50ml"/>
    <s v="Non-Member"/>
    <n v="3"/>
    <n v="32.770000000000003"/>
    <n v="0.245"/>
    <n v="10.78"/>
    <s v="No"/>
    <n v="74.22"/>
    <n v="41.88"/>
    <n v="0.5642683912691997"/>
    <s v="Mar-2025"/>
    <s v="Q1-2025"/>
  </r>
  <r>
    <s v="TXN-105035"/>
    <x v="269"/>
    <x v="0"/>
    <s v="N-012"/>
    <x v="1"/>
    <s v="Winter Jacket"/>
    <s v="Member"/>
    <n v="8"/>
    <n v="20.43"/>
    <n v="7.8E-2"/>
    <n v="11.17"/>
    <s v="No"/>
    <n v="150.69"/>
    <n v="61.33"/>
    <n v="0.40699449200345078"/>
    <s v="Aug-2025"/>
    <s v="Q3-2025"/>
  </r>
  <r>
    <s v="TXN-105036"/>
    <x v="547"/>
    <x v="3"/>
    <s v="W-011"/>
    <x v="4"/>
    <s v="Lipstick"/>
    <s v="Member"/>
    <n v="9"/>
    <n v="51.13"/>
    <n v="5.0000000000000001E-3"/>
    <n v="20.68"/>
    <s v="No"/>
    <n v="457.87"/>
    <n v="271.75"/>
    <n v="0.5935090746281696"/>
    <s v="Nov-2025"/>
    <s v="Q4-2025"/>
  </r>
  <r>
    <s v="TXN-105037"/>
    <x v="88"/>
    <x v="3"/>
    <s v="W-009"/>
    <x v="0"/>
    <s v="Organic Coffee 12oz"/>
    <s v="Member"/>
    <n v="7"/>
    <n v="16.36"/>
    <n v="0"/>
    <n v="10.16"/>
    <s v="No"/>
    <n v="114.52"/>
    <n v="43.4"/>
    <n v="0.37897310513447435"/>
    <s v="Apr-2025"/>
    <s v="Q2-2025"/>
  </r>
  <r>
    <s v="TXN-105038"/>
    <x v="106"/>
    <x v="3"/>
    <s v="W-002"/>
    <x v="4"/>
    <s v="Face Moisturizer"/>
    <s v="Non-Member"/>
    <n v="1"/>
    <n v="35.17"/>
    <n v="2.1999999999999999E-2"/>
    <n v="15.01"/>
    <s v="No"/>
    <n v="34.4"/>
    <n v="19.39"/>
    <n v="0.56366279069767444"/>
    <s v="Oct-2025"/>
    <s v="Q4-2025"/>
  </r>
  <r>
    <s v="TXN-105039"/>
    <x v="440"/>
    <x v="2"/>
    <s v="E-003"/>
    <x v="1"/>
    <s v="Winter Jacket"/>
    <s v="Member"/>
    <n v="4"/>
    <n v="74.87"/>
    <n v="0.05"/>
    <n v="38.619999999999997"/>
    <s v="No"/>
    <n v="284.51"/>
    <n v="130.03"/>
    <n v="0.45703138729745879"/>
    <s v="Jan-2025"/>
    <s v="Q1-2025"/>
  </r>
  <r>
    <s v="TXN-105040"/>
    <x v="381"/>
    <x v="1"/>
    <s v="S-002"/>
    <x v="4"/>
    <s v="Perfume 50ml"/>
    <s v="Member"/>
    <n v="3"/>
    <n v="55.16"/>
    <n v="0.254"/>
    <n v="23.94"/>
    <s v="No"/>
    <n v="123.45"/>
    <n v="51.63"/>
    <n v="0.41822600243013369"/>
    <s v="May-2024"/>
    <s v="Q2-2024"/>
  </r>
  <r>
    <s v="TXN-105041"/>
    <x v="62"/>
    <x v="3"/>
    <s v="W-006"/>
    <x v="2"/>
    <s v="Smart Watch"/>
    <s v="Member"/>
    <n v="1"/>
    <n v="147.51"/>
    <n v="2.1999999999999999E-2"/>
    <n v="109.62"/>
    <s v="No"/>
    <n v="144.26"/>
    <n v="34.64"/>
    <n v="0.24012200194093999"/>
    <s v="May-2025"/>
    <s v="Q2-2025"/>
  </r>
  <r>
    <s v="TXN-105042"/>
    <x v="446"/>
    <x v="1"/>
    <s v="S-001"/>
    <x v="4"/>
    <s v="Perfume 50ml"/>
    <s v="Member"/>
    <n v="4"/>
    <n v="35.340000000000003"/>
    <n v="0.218"/>
    <n v="10.9"/>
    <s v="No"/>
    <n v="110.54"/>
    <n v="66.94"/>
    <n v="0.60557264338700922"/>
    <s v="Apr-2025"/>
    <s v="Q2-2025"/>
  </r>
  <r>
    <s v="TXN-105043"/>
    <x v="103"/>
    <x v="0"/>
    <s v="N-015"/>
    <x v="3"/>
    <s v="Throw Pillow"/>
    <s v="Unknown"/>
    <n v="1"/>
    <n v="47.19"/>
    <n v="0.124"/>
    <n v="16.600000000000001"/>
    <s v="No"/>
    <n v="41.34"/>
    <n v="24.74"/>
    <n v="0.59845186260280592"/>
    <s v="Sep-2025"/>
    <s v="Q3-2025"/>
  </r>
  <r>
    <s v="TXN-105044"/>
    <x v="414"/>
    <x v="2"/>
    <s v="E-002"/>
    <x v="4"/>
    <s v="Face Moisturizer"/>
    <s v="Member"/>
    <n v="1"/>
    <n v="10.45"/>
    <n v="7.8E-2"/>
    <n v="6.85"/>
    <s v="No"/>
    <n v="9.6300000000000008"/>
    <n v="2.78"/>
    <n v="0.28868120456905499"/>
    <s v="Jun-2025"/>
    <s v="Q2-2025"/>
  </r>
  <r>
    <s v="TXN-105045"/>
    <x v="100"/>
    <x v="3"/>
    <s v="W-011"/>
    <x v="1"/>
    <s v="Running Shoes"/>
    <s v="Member"/>
    <n v="1"/>
    <n v="49.08"/>
    <n v="8.3000000000000004E-2"/>
    <n v="24.66"/>
    <s v="No"/>
    <n v="45.01"/>
    <n v="20.350000000000001"/>
    <n v="0.45212175072206179"/>
    <s v="Feb-2025"/>
    <s v="Q1-2025"/>
  </r>
  <r>
    <s v="TXN-105046"/>
    <x v="351"/>
    <x v="0"/>
    <s v="N-010"/>
    <x v="1"/>
    <s v="Men's T-Shirt"/>
    <s v="Non-Member"/>
    <n v="2"/>
    <n v="46.88"/>
    <n v="8.7999999999999995E-2"/>
    <n v="19.059999999999999"/>
    <s v="No"/>
    <n v="85.51"/>
    <n v="47.39"/>
    <n v="0.55420418664483684"/>
    <s v="May-2025"/>
    <s v="Q2-2025"/>
  </r>
  <r>
    <s v="TXN-105047"/>
    <x v="631"/>
    <x v="3"/>
    <s v="W-003"/>
    <x v="4"/>
    <s v="Sunscreen SPF50"/>
    <s v="Member"/>
    <n v="4"/>
    <n v="29.44"/>
    <n v="9.6000000000000002E-2"/>
    <n v="10.119999999999999"/>
    <s v="No"/>
    <n v="106.46"/>
    <n v="65.98"/>
    <n v="0.61976329137704311"/>
    <s v="Apr-2024"/>
    <s v="Q2-2024"/>
  </r>
  <r>
    <s v="TXN-105048"/>
    <x v="0"/>
    <x v="3"/>
    <s v="W-003"/>
    <x v="3"/>
    <s v="LED Desk Lamp"/>
    <s v="Member"/>
    <n v="2"/>
    <n v="18.350000000000001"/>
    <n v="5.8000000000000003E-2"/>
    <n v="8.93"/>
    <s v="No"/>
    <n v="34.57"/>
    <n v="16.71"/>
    <n v="0.48336708128435063"/>
    <s v="Jun-2025"/>
    <s v="Q2-2025"/>
  </r>
  <r>
    <s v="TXN-105049"/>
    <x v="297"/>
    <x v="1"/>
    <s v="S-001"/>
    <x v="1"/>
    <s v="Women's Jeans"/>
    <s v="Non-Member"/>
    <n v="1"/>
    <n v="43.39"/>
    <n v="0.16"/>
    <n v="21.67"/>
    <s v="No"/>
    <n v="36.450000000000003"/>
    <n v="14.78"/>
    <n v="0.40548696844993137"/>
    <s v="Dec-2024"/>
    <s v="Q4-2024"/>
  </r>
  <r>
    <s v="TXN-105050"/>
    <x v="88"/>
    <x v="2"/>
    <s v="E-015"/>
    <x v="1"/>
    <s v="Men's T-Shirt"/>
    <s v="Non-Member"/>
    <n v="2"/>
    <n v="66.13"/>
    <n v="0.16200000000000001"/>
    <n v="30.28"/>
    <s v="No"/>
    <n v="110.83"/>
    <n v="50.27"/>
    <n v="0.45357755120454751"/>
    <s v="Apr-2025"/>
    <s v="Q2-2025"/>
  </r>
  <r>
    <s v="TXN-105051"/>
    <x v="567"/>
    <x v="2"/>
    <s v="E-010"/>
    <x v="4"/>
    <s v="Perfume 50ml"/>
    <s v="Non-Member"/>
    <n v="1"/>
    <n v="55.02"/>
    <n v="0.128"/>
    <n v="17.39"/>
    <s v="No"/>
    <n v="47.98"/>
    <n v="30.59"/>
    <n v="0.6375573155481451"/>
    <s v="May-2024"/>
    <s v="Q2-2024"/>
  </r>
  <r>
    <s v="TXN-105052"/>
    <x v="111"/>
    <x v="3"/>
    <s v="W-008"/>
    <x v="1"/>
    <s v="Men's T-Shirt"/>
    <s v="Non-Member"/>
    <n v="4"/>
    <n v="61.37"/>
    <n v="6.8000000000000005E-2"/>
    <n v="32.78"/>
    <s v="No"/>
    <n v="228.79"/>
    <n v="97.67"/>
    <n v="0.42689802875999827"/>
    <s v="Jan-2025"/>
    <s v="Q1-2025"/>
  </r>
  <r>
    <s v="TXN-105053"/>
    <x v="493"/>
    <x v="3"/>
    <s v="W-010"/>
    <x v="3"/>
    <s v="LED Desk Lamp"/>
    <s v="Non-Member"/>
    <n v="3"/>
    <n v="52.63"/>
    <n v="6.2E-2"/>
    <n v="21.95"/>
    <s v="No"/>
    <n v="148.1"/>
    <n v="82.25"/>
    <n v="0.55536799459824449"/>
    <s v="Aug-2024"/>
    <s v="Q3-2024"/>
  </r>
  <r>
    <s v="TXN-105054"/>
    <x v="440"/>
    <x v="0"/>
    <s v="N-001"/>
    <x v="1"/>
    <s v="Running Shoes"/>
    <s v="Member"/>
    <n v="16"/>
    <n v="63.06"/>
    <n v="0.01"/>
    <n v="26.65"/>
    <s v="No"/>
    <n v="998.87"/>
    <n v="572.47"/>
    <n v="0.57311762291389268"/>
    <s v="Jan-2025"/>
    <s v="Q1-2025"/>
  </r>
  <r>
    <s v="TXN-105055"/>
    <x v="421"/>
    <x v="0"/>
    <s v="N-009"/>
    <x v="3"/>
    <s v="Ceramic Mug Set"/>
    <s v="Non-Member"/>
    <n v="8"/>
    <n v="62.25"/>
    <n v="7.8E-2"/>
    <n v="25.99"/>
    <s v="No"/>
    <n v="459.16"/>
    <n v="251.24"/>
    <n v="0.5471730987019775"/>
    <s v="Mar-2024"/>
    <s v="Q1-2024"/>
  </r>
  <r>
    <s v="TXN-105056"/>
    <x v="205"/>
    <x v="2"/>
    <s v="E-004"/>
    <x v="3"/>
    <s v="Throw Pillow"/>
    <s v="Non-Member"/>
    <n v="1"/>
    <n v="15.8"/>
    <n v="6.9000000000000006E-2"/>
    <n v="5.91"/>
    <s v="No"/>
    <n v="14.71"/>
    <n v="8.8000000000000007"/>
    <n v="0.5982324949014276"/>
    <s v="Feb-2025"/>
    <s v="Q1-2025"/>
  </r>
  <r>
    <s v="TXN-105057"/>
    <x v="383"/>
    <x v="0"/>
    <s v="N-007"/>
    <x v="0"/>
    <s v="Olive Oil 500ml"/>
    <s v="Non-Member"/>
    <n v="1"/>
    <n v="17.87"/>
    <n v="8.9999999999999993E-3"/>
    <n v="9.0399999999999991"/>
    <s v="No"/>
    <n v="17.71"/>
    <n v="8.67"/>
    <n v="0.489553924336533"/>
    <s v="Feb-2025"/>
    <s v="Q1-2025"/>
  </r>
  <r>
    <s v="TXN-105058"/>
    <x v="589"/>
    <x v="2"/>
    <s v="E-004"/>
    <x v="4"/>
    <s v="Sunscreen SPF50"/>
    <s v="Member"/>
    <n v="8"/>
    <n v="22.06"/>
    <n v="0.155"/>
    <n v="6.63"/>
    <s v="No"/>
    <n v="149.13"/>
    <n v="96.09"/>
    <n v="0.64433715550191117"/>
    <s v="Nov-2025"/>
    <s v="Q4-2025"/>
  </r>
  <r>
    <s v="TXN-105059"/>
    <x v="420"/>
    <x v="1"/>
    <s v="S-007"/>
    <x v="1"/>
    <s v="Casual Dress"/>
    <s v="Non-Member"/>
    <n v="1"/>
    <n v="102.99"/>
    <n v="0.28899999999999998"/>
    <n v="46.96"/>
    <s v="No"/>
    <n v="73.23"/>
    <n v="26.27"/>
    <n v="0.35873275979789704"/>
    <s v="May-2025"/>
    <s v="Q2-2025"/>
  </r>
  <r>
    <s v="TXN-105060"/>
    <x v="152"/>
    <x v="1"/>
    <s v="S-007"/>
    <x v="4"/>
    <s v="Perfume 50ml"/>
    <s v="Non-Member"/>
    <n v="5"/>
    <n v="15.26"/>
    <n v="0.247"/>
    <n v="4.6900000000000004"/>
    <s v="No"/>
    <n v="57.45"/>
    <n v="34"/>
    <n v="0.5918189730200174"/>
    <s v="Oct-2025"/>
    <s v="Q4-2025"/>
  </r>
  <r>
    <s v="TXN-105061"/>
    <x v="422"/>
    <x v="1"/>
    <s v="S-011"/>
    <x v="4"/>
    <s v="Shampoo 300ml"/>
    <s v="Member"/>
    <n v="9"/>
    <n v="18.829999999999998"/>
    <n v="0.16600000000000001"/>
    <n v="6.62"/>
    <s v="No"/>
    <n v="141.34"/>
    <n v="81.760000000000005"/>
    <n v="0.57846328003396064"/>
    <s v="Dec-2024"/>
    <s v="Q4-2024"/>
  </r>
  <r>
    <s v="TXN-105062"/>
    <x v="95"/>
    <x v="1"/>
    <s v="S-006"/>
    <x v="1"/>
    <s v="Running Shoes"/>
    <s v="Member"/>
    <n v="2"/>
    <n v="118.97"/>
    <n v="0.13"/>
    <n v="65.239999999999995"/>
    <s v="No"/>
    <n v="207.01"/>
    <n v="76.53"/>
    <n v="0.36969228539684074"/>
    <s v="Oct-2024"/>
    <s v="Q4-2024"/>
  </r>
  <r>
    <s v="TXN-105063"/>
    <x v="1"/>
    <x v="1"/>
    <s v="S-001"/>
    <x v="2"/>
    <s v="Smart Watch"/>
    <s v="Non-Member"/>
    <n v="1"/>
    <n v="150.9"/>
    <n v="0.28199999999999997"/>
    <n v="109.54"/>
    <s v="No"/>
    <n v="108.35"/>
    <n v="-1.19"/>
    <n v="-1.0982925703737887E-2"/>
    <s v="May-2025"/>
    <s v="Q2-2025"/>
  </r>
  <r>
    <s v="TXN-105064"/>
    <x v="201"/>
    <x v="0"/>
    <s v="N-006"/>
    <x v="2"/>
    <s v="Smart Watch"/>
    <s v="Member"/>
    <n v="2"/>
    <n v="74.95"/>
    <n v="6.3E-2"/>
    <n v="57.44"/>
    <s v="No"/>
    <n v="140.46"/>
    <n v="25.58"/>
    <n v="0.18211590488395271"/>
    <s v="May-2025"/>
    <s v="Q2-2025"/>
  </r>
  <r>
    <s v="TXN-105065"/>
    <x v="52"/>
    <x v="0"/>
    <s v="N-010"/>
    <x v="3"/>
    <s v="Throw Pillow"/>
    <s v="Member"/>
    <n v="6"/>
    <n v="36.69"/>
    <n v="0.112"/>
    <n v="15.54"/>
    <s v="No"/>
    <n v="195.48"/>
    <n v="102.24"/>
    <n v="0.52302025782688766"/>
    <s v="Nov-2025"/>
    <s v="Q4-2025"/>
  </r>
  <r>
    <s v="TXN-105066"/>
    <x v="585"/>
    <x v="3"/>
    <s v="W-011"/>
    <x v="3"/>
    <s v="Ceramic Mug Set"/>
    <s v="Member"/>
    <n v="2"/>
    <n v="12.47"/>
    <n v="0.109"/>
    <n v="6.05"/>
    <s v="No"/>
    <n v="22.22"/>
    <n v="10.119999999999999"/>
    <n v="0.45544554455445541"/>
    <s v="Oct-2025"/>
    <s v="Q4-2025"/>
  </r>
  <r>
    <s v="TXN-105067"/>
    <x v="277"/>
    <x v="1"/>
    <s v="S-014"/>
    <x v="3"/>
    <s v="LED Desk Lamp"/>
    <s v="Member"/>
    <n v="2"/>
    <n v="62.34"/>
    <n v="0.36399999999999999"/>
    <n v="22.99"/>
    <s v="No"/>
    <n v="79.3"/>
    <n v="33.32"/>
    <n v="0.42017654476670874"/>
    <s v="Sep-2025"/>
    <s v="Q3-2025"/>
  </r>
  <r>
    <s v="TXN-105068"/>
    <x v="353"/>
    <x v="3"/>
    <s v="W-012"/>
    <x v="4"/>
    <s v="Lipstick"/>
    <s v="Member"/>
    <n v="4"/>
    <n v="43.34"/>
    <n v="6.7000000000000004E-2"/>
    <n v="12.93"/>
    <s v="No"/>
    <n v="161.74"/>
    <n v="110.02"/>
    <n v="0.68022752565846412"/>
    <s v="Dec-2025"/>
    <s v="Q4-2025"/>
  </r>
  <r>
    <s v="TXN-105069"/>
    <x v="440"/>
    <x v="3"/>
    <s v="W-014"/>
    <x v="4"/>
    <s v="Sunscreen SPF50"/>
    <s v="Member"/>
    <n v="8"/>
    <n v="49.67"/>
    <n v="3.1E-2"/>
    <n v="18.079999999999998"/>
    <s v="No"/>
    <n v="385.04"/>
    <n v="240.4"/>
    <n v="0.62435071680864329"/>
    <s v="Jan-2025"/>
    <s v="Q1-2025"/>
  </r>
  <r>
    <s v="TXN-105070"/>
    <x v="162"/>
    <x v="2"/>
    <s v="E-007"/>
    <x v="2"/>
    <s v="Smart Watch"/>
    <s v="Member"/>
    <n v="2"/>
    <n v="241.47"/>
    <n v="6.5000000000000002E-2"/>
    <n v="165.92"/>
    <s v="No"/>
    <n v="451.55"/>
    <n v="119.71"/>
    <n v="0.26510906876314916"/>
    <s v="Aug-2025"/>
    <s v="Q3-2025"/>
  </r>
  <r>
    <s v="TXN-105071"/>
    <x v="97"/>
    <x v="0"/>
    <s v="N-013"/>
    <x v="1"/>
    <s v="Casual Dress"/>
    <s v="Member"/>
    <n v="1"/>
    <n v="23.33"/>
    <n v="6.0999999999999999E-2"/>
    <n v="12.37"/>
    <s v="No"/>
    <n v="21.91"/>
    <n v="9.5399999999999991"/>
    <n v="0.43541761752624369"/>
    <s v="Jul-2024"/>
    <s v="Q3-2024"/>
  </r>
  <r>
    <s v="TXN-105072"/>
    <x v="648"/>
    <x v="2"/>
    <s v="E-015"/>
    <x v="4"/>
    <s v="Shampoo 300ml"/>
    <s v="Non-Member"/>
    <n v="3"/>
    <n v="30.76"/>
    <n v="8.2000000000000003E-2"/>
    <n v="12.27"/>
    <s v="No"/>
    <n v="84.71"/>
    <n v="47.9"/>
    <n v="0.56545862353913356"/>
    <s v="Nov-2024"/>
    <s v="Q4-2024"/>
  </r>
  <r>
    <s v="TXN-105073"/>
    <x v="163"/>
    <x v="3"/>
    <s v="W-004"/>
    <x v="3"/>
    <s v="Bath Towel Set"/>
    <s v="Non-Member"/>
    <n v="2"/>
    <n v="44.93"/>
    <n v="8.1000000000000003E-2"/>
    <n v="21.62"/>
    <s v="No"/>
    <n v="82.58"/>
    <n v="39.340000000000003"/>
    <n v="0.47638653426979904"/>
    <s v="Aug-2025"/>
    <s v="Q3-2025"/>
  </r>
  <r>
    <s v="TXN-105074"/>
    <x v="594"/>
    <x v="3"/>
    <s v="W-012"/>
    <x v="3"/>
    <s v="LED Desk Lamp"/>
    <s v="Member"/>
    <n v="6"/>
    <n v="69.12"/>
    <n v="3.4000000000000002E-2"/>
    <n v="26.84"/>
    <s v="No"/>
    <n v="400.62"/>
    <n v="239.58"/>
    <n v="0.59802306425041185"/>
    <s v="Nov-2024"/>
    <s v="Q4-2024"/>
  </r>
  <r>
    <s v="TXN-105075"/>
    <x v="626"/>
    <x v="3"/>
    <s v="W-007"/>
    <x v="2"/>
    <s v="Wireless Earbuds"/>
    <s v="Member"/>
    <n v="4"/>
    <n v="173.28"/>
    <n v="0.115"/>
    <n v="125.61"/>
    <s v="No"/>
    <n v="613.41"/>
    <n v="110.97"/>
    <n v="0.18090673448427644"/>
    <s v="Nov-2025"/>
    <s v="Q4-2025"/>
  </r>
  <r>
    <s v="TXN-105076"/>
    <x v="223"/>
    <x v="1"/>
    <s v="S-008"/>
    <x v="3"/>
    <s v="Ceramic Mug Set"/>
    <s v="Non-Member"/>
    <n v="4"/>
    <n v="30.06"/>
    <n v="0.21"/>
    <n v="13.79"/>
    <s v="No"/>
    <n v="94.99"/>
    <n v="39.83"/>
    <n v="0.41930729550478996"/>
    <s v="Nov-2025"/>
    <s v="Q4-2025"/>
  </r>
  <r>
    <s v="TXN-105077"/>
    <x v="65"/>
    <x v="3"/>
    <s v="W-003"/>
    <x v="1"/>
    <s v="Winter Jacket"/>
    <s v="Non-Member"/>
    <n v="2"/>
    <n v="87.04"/>
    <n v="8.5000000000000006E-2"/>
    <n v="37.06"/>
    <s v="No"/>
    <n v="159.28"/>
    <n v="85.16"/>
    <n v="0.53465595178302361"/>
    <s v="Jun-2025"/>
    <s v="Q2-2025"/>
  </r>
  <r>
    <s v="TXN-105078"/>
    <x v="473"/>
    <x v="1"/>
    <s v="S-004"/>
    <x v="0"/>
    <s v="Sparkling Water 12pk"/>
    <s v="Non-Member"/>
    <n v="4"/>
    <n v="21.36"/>
    <n v="0.14299999999999999"/>
    <n v="13.43"/>
    <s v="No"/>
    <n v="73.22"/>
    <n v="19.5"/>
    <n v="0.26632067741054355"/>
    <s v="Nov-2024"/>
    <s v="Q4-2024"/>
  </r>
  <r>
    <s v="TXN-105079"/>
    <x v="119"/>
    <x v="1"/>
    <s v="S-002"/>
    <x v="1"/>
    <s v="Men's T-Shirt"/>
    <s v="Member"/>
    <n v="2"/>
    <n v="16.5"/>
    <n v="4.1000000000000002E-2"/>
    <n v="8.33"/>
    <s v="No"/>
    <n v="31.65"/>
    <n v="14.99"/>
    <n v="0.47361769352290684"/>
    <s v="Mar-2025"/>
    <s v="Q1-2025"/>
  </r>
  <r>
    <s v="TXN-105080"/>
    <x v="344"/>
    <x v="1"/>
    <s v="Unknown"/>
    <x v="0"/>
    <s v="Olive Oil 500ml"/>
    <s v="Member"/>
    <n v="10"/>
    <n v="18.8"/>
    <n v="0.30199999999999999"/>
    <n v="13.01"/>
    <s v="No"/>
    <n v="131.22"/>
    <n v="1.1200000000000001"/>
    <n v="8.5352842554488658E-3"/>
    <s v="Apr-2024"/>
    <s v="Q2-2024"/>
  </r>
  <r>
    <s v="TXN-105081"/>
    <x v="428"/>
    <x v="2"/>
    <s v="E-007"/>
    <x v="3"/>
    <s v="Bath Towel Set"/>
    <s v="Non-Member"/>
    <n v="20"/>
    <n v="15.69"/>
    <n v="0.113"/>
    <n v="7.45"/>
    <s v="No"/>
    <n v="278.33999999999997"/>
    <n v="129.34"/>
    <n v="0.46468348063519443"/>
    <s v="Aug-2024"/>
    <s v="Q3-2024"/>
  </r>
  <r>
    <s v="TXN-105082"/>
    <x v="222"/>
    <x v="0"/>
    <s v="N-012"/>
    <x v="4"/>
    <s v="Sunscreen SPF50"/>
    <s v="Member"/>
    <n v="1"/>
    <n v="28.31"/>
    <n v="0.2"/>
    <n v="9.75"/>
    <s v="No"/>
    <n v="22.65"/>
    <n v="12.9"/>
    <n v="0.56953642384105962"/>
    <s v="Mar-2025"/>
    <s v="Q1-2025"/>
  </r>
  <r>
    <s v="TXN-105083"/>
    <x v="406"/>
    <x v="1"/>
    <s v="S-010"/>
    <x v="2"/>
    <s v="Bluetooth Speaker"/>
    <s v="Unknown"/>
    <n v="12"/>
    <n v="135.51"/>
    <n v="0.19600000000000001"/>
    <n v="104.72"/>
    <s v="Yes"/>
    <n v="1307.4000000000001"/>
    <n v="50.76"/>
    <n v="3.8825149150986685E-2"/>
    <s v="Oct-2024"/>
    <s v="Q4-2024"/>
  </r>
  <r>
    <s v="TXN-105084"/>
    <x v="108"/>
    <x v="3"/>
    <s v="W-011"/>
    <x v="1"/>
    <s v="Running Shoes"/>
    <s v="Member"/>
    <n v="3"/>
    <n v="93.94"/>
    <n v="2.7E-2"/>
    <n v="43.21"/>
    <s v="No"/>
    <n v="274.20999999999998"/>
    <n v="144.58000000000001"/>
    <n v="0.52726012909813658"/>
    <s v="Mar-2025"/>
    <s v="Q1-2025"/>
  </r>
  <r>
    <s v="TXN-105085"/>
    <x v="85"/>
    <x v="3"/>
    <s v="W-012"/>
    <x v="3"/>
    <s v="Bath Towel Set"/>
    <s v="Member"/>
    <n v="3"/>
    <n v="78.91"/>
    <n v="0.10199999999999999"/>
    <n v="33.31"/>
    <s v="No"/>
    <n v="212.58"/>
    <n v="112.65"/>
    <n v="0.52991814846175556"/>
    <s v="Mar-2025"/>
    <s v="Q1-2025"/>
  </r>
  <r>
    <s v="TXN-105086"/>
    <x v="271"/>
    <x v="2"/>
    <s v="E-003"/>
    <x v="2"/>
    <s v="Smart Watch"/>
    <s v="Member"/>
    <n v="16"/>
    <n v="258.70999999999998"/>
    <n v="5.7000000000000002E-2"/>
    <n v="173.58"/>
    <s v="No"/>
    <n v="3903.42"/>
    <n v="1126.1400000000001"/>
    <n v="0.28850085309805251"/>
    <s v="May-2024"/>
    <s v="Q2-2024"/>
  </r>
  <r>
    <s v="TXN-105087"/>
    <x v="564"/>
    <x v="2"/>
    <s v="E-015"/>
    <x v="1"/>
    <s v="Women's Jeans"/>
    <s v="Member"/>
    <n v="5"/>
    <n v="22.41"/>
    <n v="5.7000000000000002E-2"/>
    <n v="10.19"/>
    <s v="No"/>
    <n v="105.66"/>
    <n v="54.71"/>
    <n v="0.51779292068900251"/>
    <s v="Sep-2025"/>
    <s v="Q3-2025"/>
  </r>
  <r>
    <s v="TXN-105088"/>
    <x v="47"/>
    <x v="3"/>
    <s v="W-009"/>
    <x v="2"/>
    <s v="Power Bank"/>
    <s v="Member"/>
    <n v="3"/>
    <n v="162.85"/>
    <n v="0.04"/>
    <n v="130.18"/>
    <s v="Yes"/>
    <n v="469.01"/>
    <n v="78.47"/>
    <n v="0.16730986546129081"/>
    <s v="Oct-2024"/>
    <s v="Q4-2024"/>
  </r>
  <r>
    <s v="TXN-105089"/>
    <x v="226"/>
    <x v="2"/>
    <s v="E-012"/>
    <x v="1"/>
    <s v="Women's Jeans"/>
    <s v="Non-Member"/>
    <n v="1"/>
    <n v="15.52"/>
    <n v="0.122"/>
    <n v="6.39"/>
    <s v="No"/>
    <n v="13.63"/>
    <n v="7.24"/>
    <n v="0.53118121790168749"/>
    <s v="Jun-2024"/>
    <s v="Q2-2024"/>
  </r>
  <r>
    <s v="TXN-105090"/>
    <x v="393"/>
    <x v="2"/>
    <s v="E-012"/>
    <x v="2"/>
    <s v="Power Bank"/>
    <s v="Member"/>
    <n v="1"/>
    <n v="71.8"/>
    <n v="9.1999999999999998E-2"/>
    <n v="55.58"/>
    <s v="No"/>
    <n v="65.19"/>
    <n v="9.61"/>
    <n v="0.14741524773738304"/>
    <s v="Jun-2025"/>
    <s v="Q2-2025"/>
  </r>
  <r>
    <s v="TXN-105091"/>
    <x v="234"/>
    <x v="1"/>
    <s v="S-011"/>
    <x v="3"/>
    <s v="LED Desk Lamp"/>
    <s v="Member"/>
    <n v="2"/>
    <n v="12.78"/>
    <n v="0.28299999999999997"/>
    <n v="5.2"/>
    <s v="No"/>
    <n v="18.329999999999998"/>
    <n v="7.93"/>
    <n v="0.43262411347517732"/>
    <s v="Oct-2024"/>
    <s v="Q4-2024"/>
  </r>
  <r>
    <s v="TXN-105092"/>
    <x v="144"/>
    <x v="2"/>
    <s v="E-007"/>
    <x v="4"/>
    <s v="Sunscreen SPF50"/>
    <s v="Non-Member"/>
    <n v="1"/>
    <n v="9.9499999999999993"/>
    <n v="7.3999999999999996E-2"/>
    <n v="3.23"/>
    <s v="No"/>
    <n v="9.2100000000000009"/>
    <n v="5.98"/>
    <n v="0.64929424538545055"/>
    <s v="Dec-2024"/>
    <s v="Q4-2024"/>
  </r>
  <r>
    <s v="TXN-105093"/>
    <x v="670"/>
    <x v="2"/>
    <s v="E-004"/>
    <x v="2"/>
    <s v="Bluetooth Speaker"/>
    <s v="Non-Member"/>
    <n v="5"/>
    <n v="77.23"/>
    <n v="0.159"/>
    <n v="56.76"/>
    <s v="No"/>
    <n v="324.75"/>
    <n v="40.950000000000003"/>
    <n v="0.12609699769053118"/>
    <s v="Nov-2025"/>
    <s v="Q4-2025"/>
  </r>
  <r>
    <s v="TXN-105094"/>
    <x v="41"/>
    <x v="1"/>
    <s v="S-014"/>
    <x v="2"/>
    <s v="Bluetooth Speaker"/>
    <s v="Non-Member"/>
    <n v="1"/>
    <n v="54.84"/>
    <n v="0.28100000000000003"/>
    <n v="36.57"/>
    <s v="No"/>
    <n v="39.43"/>
    <n v="2.86"/>
    <n v="7.2533603854932793E-2"/>
    <s v="Mar-2025"/>
    <s v="Q1-2025"/>
  </r>
  <r>
    <s v="TXN-105095"/>
    <x v="224"/>
    <x v="2"/>
    <s v="E-011"/>
    <x v="2"/>
    <s v="Smart Watch"/>
    <s v="Member"/>
    <n v="9"/>
    <n v="94.19"/>
    <n v="1.4E-2"/>
    <n v="68.739999999999995"/>
    <s v="Yes"/>
    <n v="835.84"/>
    <n v="217.18"/>
    <n v="0.25983441807044411"/>
    <s v="Jan-2025"/>
    <s v="Q1-2025"/>
  </r>
  <r>
    <s v="TXN-105096"/>
    <x v="158"/>
    <x v="3"/>
    <s v="W-006"/>
    <x v="1"/>
    <s v="Winter Jacket"/>
    <s v="Member"/>
    <n v="8"/>
    <n v="74.8"/>
    <n v="3.6999999999999998E-2"/>
    <n v="31.09"/>
    <s v="No"/>
    <n v="576.26"/>
    <n v="327.54000000000002"/>
    <n v="0.56838926873286366"/>
    <s v="Dec-2024"/>
    <s v="Q4-2024"/>
  </r>
  <r>
    <s v="TXN-105097"/>
    <x v="613"/>
    <x v="1"/>
    <s v="S-007"/>
    <x v="3"/>
    <s v="LED Desk Lamp"/>
    <s v="Member"/>
    <n v="2"/>
    <n v="37.72"/>
    <n v="0.23799999999999999"/>
    <n v="17.21"/>
    <s v="No"/>
    <n v="57.49"/>
    <n v="23.07"/>
    <n v="0.40128718037919636"/>
    <s v="Mar-2025"/>
    <s v="Q1-2025"/>
  </r>
  <r>
    <s v="TXN-105098"/>
    <x v="658"/>
    <x v="2"/>
    <s v="E-002"/>
    <x v="4"/>
    <s v="Perfume 50ml"/>
    <s v="Member"/>
    <n v="3"/>
    <n v="53.74"/>
    <n v="8.4000000000000005E-2"/>
    <n v="17.73"/>
    <s v="No"/>
    <n v="147.68"/>
    <n v="94.49"/>
    <n v="0.63982936078006492"/>
    <s v="Mar-2024"/>
    <s v="Q1-2024"/>
  </r>
  <r>
    <s v="TXN-105099"/>
    <x v="411"/>
    <x v="0"/>
    <s v="N-011"/>
    <x v="2"/>
    <s v="Smart Watch"/>
    <s v="Non-Member"/>
    <n v="1"/>
    <n v="291.44"/>
    <n v="5.2999999999999999E-2"/>
    <n v="231.2"/>
    <s v="No"/>
    <n v="275.99"/>
    <n v="44.79"/>
    <n v="0.16228848871335916"/>
    <s v="Apr-2025"/>
    <s v="Q2-2025"/>
  </r>
  <r>
    <s v="TXN-105100"/>
    <x v="664"/>
    <x v="3"/>
    <s v="W-015"/>
    <x v="1"/>
    <s v="Women's Jeans"/>
    <s v="Member"/>
    <n v="1"/>
    <n v="71.97"/>
    <n v="9.5000000000000001E-2"/>
    <n v="37.49"/>
    <s v="No"/>
    <n v="65.13"/>
    <n v="27.64"/>
    <n v="0.4243820052203286"/>
    <s v="Dec-2024"/>
    <s v="Q4-2024"/>
  </r>
  <r>
    <s v="TXN-105101"/>
    <x v="234"/>
    <x v="3"/>
    <s v="W-011"/>
    <x v="1"/>
    <s v="Running Shoes"/>
    <s v="Member"/>
    <n v="3"/>
    <n v="83.6"/>
    <n v="0.157"/>
    <n v="45.02"/>
    <s v="No"/>
    <n v="211.42"/>
    <n v="76.36"/>
    <n v="0.36117680446504591"/>
    <s v="Oct-2024"/>
    <s v="Q4-2024"/>
  </r>
  <r>
    <s v="TXN-105102"/>
    <x v="290"/>
    <x v="3"/>
    <s v="W-015"/>
    <x v="2"/>
    <s v="Bluetooth Speaker"/>
    <s v="Non-Member"/>
    <n v="1"/>
    <n v="190"/>
    <n v="0.115"/>
    <n v="144.87"/>
    <s v="No"/>
    <n v="168.15"/>
    <n v="23.28"/>
    <n v="0.13844781445138268"/>
    <s v="Apr-2025"/>
    <s v="Q2-2025"/>
  </r>
  <r>
    <s v="TXN-105103"/>
    <x v="28"/>
    <x v="3"/>
    <s v="W-003"/>
    <x v="2"/>
    <s v="Laptop Stand"/>
    <s v="Member"/>
    <n v="2"/>
    <n v="281.92"/>
    <n v="4.2000000000000003E-2"/>
    <n v="196.21"/>
    <s v="Yes"/>
    <n v="540.16"/>
    <n v="147.74"/>
    <n v="0.27351155213270145"/>
    <s v="Oct-2025"/>
    <s v="Q4-2025"/>
  </r>
  <r>
    <s v="TXN-105104"/>
    <x v="125"/>
    <x v="1"/>
    <s v="S-010"/>
    <x v="2"/>
    <s v="Power Bank"/>
    <s v="Non-Member"/>
    <n v="2"/>
    <n v="143.69"/>
    <n v="0.307"/>
    <n v="111.93"/>
    <s v="No"/>
    <n v="199.15"/>
    <n v="-24.71"/>
    <n v="-0.12407732864674868"/>
    <s v="Dec-2024"/>
    <s v="Q4-2024"/>
  </r>
  <r>
    <s v="TXN-105105"/>
    <x v="356"/>
    <x v="3"/>
    <s v="W-010"/>
    <x v="3"/>
    <s v="Bath Towel Set"/>
    <s v="Non-Member"/>
    <n v="3"/>
    <n v="48.51"/>
    <n v="2.8000000000000001E-2"/>
    <n v="22.27"/>
    <s v="No"/>
    <n v="141.46"/>
    <n v="74.650000000000006"/>
    <n v="0.5277110137141241"/>
    <s v="Feb-2025"/>
    <s v="Q1-2025"/>
  </r>
  <r>
    <s v="TXN-105106"/>
    <x v="23"/>
    <x v="0"/>
    <s v="N-002"/>
    <x v="0"/>
    <s v="Organic Coffee 12oz"/>
    <s v="Non-Member"/>
    <n v="2"/>
    <n v="5.88"/>
    <n v="0.14699999999999999"/>
    <n v="4.1100000000000003"/>
    <s v="Yes"/>
    <n v="10.029999999999999"/>
    <n v="1.81"/>
    <n v="0.18045862412761718"/>
    <s v="Jul-2025"/>
    <s v="Q3-2025"/>
  </r>
  <r>
    <s v="TXN-105107"/>
    <x v="556"/>
    <x v="3"/>
    <s v="W-014"/>
    <x v="2"/>
    <s v="Bluetooth Speaker"/>
    <s v="Non-Member"/>
    <n v="7"/>
    <n v="299.12"/>
    <n v="0.17199999999999999"/>
    <n v="208.46"/>
    <s v="No"/>
    <n v="1733.7"/>
    <n v="274.48"/>
    <n v="0.15832035530945376"/>
    <s v="Nov-2025"/>
    <s v="Q4-2025"/>
  </r>
  <r>
    <s v="TXN-105108"/>
    <x v="633"/>
    <x v="1"/>
    <s v="S-014"/>
    <x v="2"/>
    <s v="Power Bank"/>
    <s v="Member"/>
    <n v="3"/>
    <n v="287.64999999999998"/>
    <n v="0.28499999999999998"/>
    <n v="206.57"/>
    <s v="No"/>
    <n v="617.01"/>
    <n v="-2.7"/>
    <n v="-4.3759420430787184E-3"/>
    <s v="Jan-2025"/>
    <s v="Q1-2025"/>
  </r>
  <r>
    <s v="TXN-105109"/>
    <x v="351"/>
    <x v="1"/>
    <s v="S-002"/>
    <x v="0"/>
    <s v="Olive Oil 500ml"/>
    <s v="Non-Member"/>
    <n v="1"/>
    <n v="17.010000000000002"/>
    <n v="0.14899999999999999"/>
    <n v="10.82"/>
    <s v="No"/>
    <n v="14.48"/>
    <n v="3.66"/>
    <n v="0.25276243093922651"/>
    <s v="May-2025"/>
    <s v="Q2-2025"/>
  </r>
  <r>
    <s v="TXN-105110"/>
    <x v="125"/>
    <x v="2"/>
    <s v="E-012"/>
    <x v="0"/>
    <s v="Snack Box"/>
    <s v="Member"/>
    <n v="3"/>
    <n v="20.94"/>
    <n v="9.8000000000000004E-2"/>
    <n v="13.79"/>
    <s v="No"/>
    <n v="56.66"/>
    <n v="15.29"/>
    <n v="0.26985527709142254"/>
    <s v="Dec-2024"/>
    <s v="Q4-2024"/>
  </r>
  <r>
    <s v="TXN-105111"/>
    <x v="312"/>
    <x v="1"/>
    <s v="S-003"/>
    <x v="2"/>
    <s v="Laptop Stand"/>
    <s v="Member"/>
    <n v="3"/>
    <n v="164.57"/>
    <n v="0.36599999999999999"/>
    <n v="102.2"/>
    <s v="Yes"/>
    <n v="313.01"/>
    <n v="6.41"/>
    <n v="2.0478578959138686E-2"/>
    <s v="Nov-2024"/>
    <s v="Q4-2024"/>
  </r>
  <r>
    <s v="TXN-105112"/>
    <x v="42"/>
    <x v="1"/>
    <s v="S-011"/>
    <x v="1"/>
    <s v="Casual Dress"/>
    <s v="Member"/>
    <n v="1"/>
    <n v="31.34"/>
    <n v="0.152"/>
    <n v="13.42"/>
    <s v="No"/>
    <n v="26.58"/>
    <n v="13.16"/>
    <n v="0.49510910458991725"/>
    <s v="Jan-2025"/>
    <s v="Q1-2025"/>
  </r>
  <r>
    <s v="TXN-105113"/>
    <x v="0"/>
    <x v="1"/>
    <s v="S-006"/>
    <x v="2"/>
    <s v="Power Bank"/>
    <s v="Member"/>
    <n v="4"/>
    <n v="50.12"/>
    <n v="0.214"/>
    <n v="34.659999999999997"/>
    <s v="No"/>
    <n v="157.58000000000001"/>
    <n v="18.940000000000001"/>
    <n v="0.12019291788298007"/>
    <s v="Jun-2025"/>
    <s v="Q2-2025"/>
  </r>
  <r>
    <s v="TXN-105114"/>
    <x v="351"/>
    <x v="3"/>
    <s v="W-006"/>
    <x v="1"/>
    <s v="Casual Dress"/>
    <s v="Member"/>
    <n v="4"/>
    <n v="94.46"/>
    <n v="0.08"/>
    <n v="49.66"/>
    <s v="Yes"/>
    <n v="347.61"/>
    <n v="148.97"/>
    <n v="0.42855498978740542"/>
    <s v="May-2025"/>
    <s v="Q2-2025"/>
  </r>
  <r>
    <s v="TXN-105115"/>
    <x v="585"/>
    <x v="2"/>
    <s v="E-015"/>
    <x v="2"/>
    <s v="Wireless Earbuds"/>
    <s v="Member"/>
    <n v="3"/>
    <n v="167.83"/>
    <n v="2.3E-2"/>
    <n v="98.03"/>
    <s v="No"/>
    <n v="491.91"/>
    <n v="197.82"/>
    <n v="0.40214673415868751"/>
    <s v="Oct-2025"/>
    <s v="Q4-2025"/>
  </r>
  <r>
    <s v="TXN-105116"/>
    <x v="16"/>
    <x v="2"/>
    <s v="E-001"/>
    <x v="3"/>
    <s v="LED Desk Lamp"/>
    <s v="Non-Member"/>
    <n v="1"/>
    <n v="11.16"/>
    <n v="0.1"/>
    <n v="5.5"/>
    <s v="No"/>
    <n v="10.039999999999999"/>
    <n v="4.54"/>
    <n v="0.452191235059761"/>
    <s v="May-2025"/>
    <s v="Q2-2025"/>
  </r>
  <r>
    <s v="TXN-105117"/>
    <x v="192"/>
    <x v="1"/>
    <s v="S-003"/>
    <x v="3"/>
    <s v="Storage Bin"/>
    <s v="Unknown"/>
    <n v="6"/>
    <n v="61.17"/>
    <n v="0.32900000000000001"/>
    <n v="29.5"/>
    <s v="Yes"/>
    <n v="246.27"/>
    <n v="69.27"/>
    <n v="0.28127664758192228"/>
    <s v="Sep-2024"/>
    <s v="Q3-2024"/>
  </r>
  <r>
    <s v="TXN-105118"/>
    <x v="416"/>
    <x v="3"/>
    <s v="W-001"/>
    <x v="2"/>
    <s v="Smart Watch"/>
    <s v="Member"/>
    <n v="4"/>
    <n v="26.08"/>
    <n v="5.3999999999999999E-2"/>
    <n v="20.58"/>
    <s v="No"/>
    <n v="98.69"/>
    <n v="16.37"/>
    <n v="0.16587293545445336"/>
    <s v="Jul-2025"/>
    <s v="Q3-2025"/>
  </r>
  <r>
    <s v="TXN-105119"/>
    <x v="22"/>
    <x v="0"/>
    <s v="N-015"/>
    <x v="0"/>
    <s v="Granola Pack"/>
    <s v="Non-Member"/>
    <n v="1"/>
    <n v="17.72"/>
    <n v="0.1"/>
    <n v="10.210000000000001"/>
    <s v="No"/>
    <n v="15.95"/>
    <n v="5.74"/>
    <n v="0.35987460815047023"/>
    <s v="Nov-2024"/>
    <s v="Q4-2024"/>
  </r>
  <r>
    <s v="TXN-105120"/>
    <x v="501"/>
    <x v="1"/>
    <s v="S-015"/>
    <x v="2"/>
    <s v="Laptop Stand"/>
    <s v="Member"/>
    <n v="2"/>
    <n v="155.55000000000001"/>
    <n v="0.34399999999999997"/>
    <n v="116.11"/>
    <s v="No"/>
    <n v="204.08"/>
    <n v="-28.14"/>
    <n v="-0.13788710309682478"/>
    <s v="Feb-2025"/>
    <s v="Q1-2025"/>
  </r>
  <r>
    <s v="TXN-105121"/>
    <x v="164"/>
    <x v="2"/>
    <s v="E-006"/>
    <x v="1"/>
    <s v="Running Shoes"/>
    <s v="Member"/>
    <n v="1"/>
    <n v="21.81"/>
    <n v="4.0000000000000001E-3"/>
    <n v="9.14"/>
    <s v="No"/>
    <n v="21.72"/>
    <n v="12.58"/>
    <n v="0.57918968692449357"/>
    <s v="Jan-2025"/>
    <s v="Q1-2025"/>
  </r>
  <r>
    <s v="TXN-105122"/>
    <x v="183"/>
    <x v="1"/>
    <s v="S-006"/>
    <x v="1"/>
    <s v="Casual Dress"/>
    <s v="Non-Member"/>
    <n v="5"/>
    <n v="112.31"/>
    <n v="0.19500000000000001"/>
    <n v="49.78"/>
    <s v="No"/>
    <n v="452.05"/>
    <n v="203.15"/>
    <n v="0.44939719057626371"/>
    <s v="Sep-2024"/>
    <s v="Q3-2024"/>
  </r>
  <r>
    <s v="TXN-105123"/>
    <x v="519"/>
    <x v="1"/>
    <s v="S-015"/>
    <x v="1"/>
    <s v="Running Shoes"/>
    <s v="Member"/>
    <n v="2"/>
    <n v="108.59"/>
    <n v="0.19600000000000001"/>
    <n v="47.46"/>
    <s v="No"/>
    <n v="174.61"/>
    <n v="79.69"/>
    <n v="0.4563885229941011"/>
    <s v="Dec-2025"/>
    <s v="Q4-2025"/>
  </r>
  <r>
    <s v="TXN-105124"/>
    <x v="613"/>
    <x v="1"/>
    <s v="S-010"/>
    <x v="1"/>
    <s v="Running Shoes"/>
    <s v="Non-Member"/>
    <n v="8"/>
    <n v="89.32"/>
    <n v="0"/>
    <n v="46.88"/>
    <s v="No"/>
    <n v="714.56"/>
    <n v="339.52"/>
    <n v="0.47514554411106136"/>
    <s v="Mar-2025"/>
    <s v="Q1-2025"/>
  </r>
  <r>
    <s v="TXN-105125"/>
    <x v="139"/>
    <x v="2"/>
    <s v="E-001"/>
    <x v="4"/>
    <s v="Face Moisturizer"/>
    <s v="Non-Member"/>
    <n v="4"/>
    <n v="18.8"/>
    <n v="0.19600000000000001"/>
    <n v="6.36"/>
    <s v="No"/>
    <n v="60.46"/>
    <n v="35.020000000000003"/>
    <n v="0.57922593450215021"/>
    <s v="Jul-2025"/>
    <s v="Q3-2025"/>
  </r>
  <r>
    <s v="TXN-105126"/>
    <x v="82"/>
    <x v="1"/>
    <s v="S-010"/>
    <x v="2"/>
    <s v="Wireless Earbuds"/>
    <s v="Member"/>
    <n v="2"/>
    <n v="154.94999999999999"/>
    <n v="0.29299999999999998"/>
    <n v="120.58"/>
    <s v="No"/>
    <n v="219.1"/>
    <n v="-22.06"/>
    <n v="-0.10068461889548151"/>
    <s v="Aug-2025"/>
    <s v="Q3-2025"/>
  </r>
  <r>
    <s v="TXN-105127"/>
    <x v="248"/>
    <x v="2"/>
    <s v="E-009"/>
    <x v="2"/>
    <s v="Smart Watch"/>
    <s v="Non-Member"/>
    <n v="4"/>
    <n v="155.12"/>
    <n v="7.0000000000000007E-2"/>
    <n v="105.84"/>
    <s v="No"/>
    <n v="577.04999999999995"/>
    <n v="153.69"/>
    <n v="0.26633740577073045"/>
    <s v="Dec-2025"/>
    <s v="Q4-2025"/>
  </r>
  <r>
    <s v="TXN-105128"/>
    <x v="416"/>
    <x v="0"/>
    <s v="N-014"/>
    <x v="2"/>
    <s v="Power Bank"/>
    <s v="Non-Member"/>
    <n v="6"/>
    <n v="262.75"/>
    <n v="5.0000000000000001E-3"/>
    <n v="179.5"/>
    <s v="No"/>
    <n v="1568.62"/>
    <n v="491.62"/>
    <n v="0.31340923869388382"/>
    <s v="Jul-2025"/>
    <s v="Q3-2025"/>
  </r>
  <r>
    <s v="TXN-105129"/>
    <x v="42"/>
    <x v="0"/>
    <s v="N-003"/>
    <x v="4"/>
    <s v="Lipstick"/>
    <s v="Non-Member"/>
    <n v="1"/>
    <n v="39.17"/>
    <n v="0.10199999999999999"/>
    <n v="15.08"/>
    <s v="No"/>
    <n v="35.17"/>
    <n v="20.09"/>
    <n v="0.57122547625817455"/>
    <s v="Jan-2025"/>
    <s v="Q1-2025"/>
  </r>
  <r>
    <s v="TXN-105130"/>
    <x v="375"/>
    <x v="2"/>
    <s v="E-008"/>
    <x v="0"/>
    <s v="Organic Coffee 12oz"/>
    <s v="Non-Member"/>
    <n v="3"/>
    <n v="20.64"/>
    <n v="2.7E-2"/>
    <n v="11.61"/>
    <s v="No"/>
    <n v="60.25"/>
    <n v="25.42"/>
    <n v="0.42190871369294608"/>
    <s v="Nov-2024"/>
    <s v="Q4-2024"/>
  </r>
  <r>
    <s v="TXN-105131"/>
    <x v="63"/>
    <x v="3"/>
    <s v="W-011"/>
    <x v="2"/>
    <s v="Wireless Earbuds"/>
    <s v="Member"/>
    <n v="2"/>
    <n v="34.24"/>
    <n v="0.16600000000000001"/>
    <n v="27.01"/>
    <s v="No"/>
    <n v="57.11"/>
    <n v="3.09"/>
    <n v="5.4106111013832954E-2"/>
    <s v="Jun-2025"/>
    <s v="Q2-2025"/>
  </r>
  <r>
    <s v="TXN-105132"/>
    <x v="44"/>
    <x v="2"/>
    <s v="E-010"/>
    <x v="2"/>
    <s v="Bluetooth Speaker"/>
    <s v="Member"/>
    <n v="2"/>
    <n v="222.21"/>
    <n v="8.0000000000000002E-3"/>
    <n v="172.24"/>
    <s v="No"/>
    <n v="440.86"/>
    <n v="96.38"/>
    <n v="0.21861815542349045"/>
    <s v="May-2025"/>
    <s v="Q2-2025"/>
  </r>
  <r>
    <s v="TXN-105133"/>
    <x v="40"/>
    <x v="2"/>
    <s v="E-015"/>
    <x v="2"/>
    <s v="Smart Watch"/>
    <s v="Member"/>
    <n v="9"/>
    <n v="104.78"/>
    <n v="3.0000000000000001E-3"/>
    <n v="71.41"/>
    <s v="No"/>
    <n v="940.19"/>
    <n v="297.5"/>
    <n v="0.31642540337591335"/>
    <s v="May-2025"/>
    <s v="Q2-2025"/>
  </r>
  <r>
    <s v="TXN-105134"/>
    <x v="473"/>
    <x v="3"/>
    <s v="W-010"/>
    <x v="2"/>
    <s v="Wireless Earbuds"/>
    <s v="Member"/>
    <n v="3"/>
    <n v="234.04"/>
    <n v="6.5000000000000002E-2"/>
    <n v="184.54"/>
    <s v="No"/>
    <n v="656.48"/>
    <n v="102.86"/>
    <n v="0.15668413356080915"/>
    <s v="Nov-2024"/>
    <s v="Q4-2024"/>
  </r>
  <r>
    <s v="TXN-105135"/>
    <x v="362"/>
    <x v="0"/>
    <s v="N-008"/>
    <x v="0"/>
    <s v="Snack Box"/>
    <s v="Member"/>
    <n v="2"/>
    <n v="23.24"/>
    <n v="0.16"/>
    <n v="16.12"/>
    <s v="No"/>
    <n v="39.04"/>
    <n v="6.8"/>
    <n v="0.17418032786885246"/>
    <s v="Sep-2024"/>
    <s v="Q3-2024"/>
  </r>
  <r>
    <s v="TXN-105136"/>
    <x v="83"/>
    <x v="1"/>
    <s v="S-006"/>
    <x v="2"/>
    <s v="Power Bank"/>
    <s v="Non-Member"/>
    <n v="3"/>
    <n v="37.909999999999997"/>
    <n v="0.185"/>
    <n v="28.21"/>
    <s v="No"/>
    <n v="92.69"/>
    <n v="8.06"/>
    <n v="8.6956521739130446E-2"/>
    <s v="Aug-2024"/>
    <s v="Q3-2024"/>
  </r>
  <r>
    <s v="TXN-105137"/>
    <x v="25"/>
    <x v="3"/>
    <s v="W-015"/>
    <x v="3"/>
    <s v="Bath Towel Set"/>
    <s v="Member"/>
    <n v="1"/>
    <n v="18.510000000000002"/>
    <n v="3.5999999999999997E-2"/>
    <n v="8.15"/>
    <s v="No"/>
    <n v="17.84"/>
    <n v="9.69"/>
    <n v="0.54316143497757841"/>
    <s v="Jan-2025"/>
    <s v="Q1-2025"/>
  </r>
  <r>
    <s v="TXN-105138"/>
    <x v="498"/>
    <x v="2"/>
    <s v="E-004"/>
    <x v="2"/>
    <s v="Bluetooth Speaker"/>
    <s v="Non-Member"/>
    <n v="1"/>
    <n v="186.7"/>
    <n v="0.11"/>
    <n v="146.55000000000001"/>
    <s v="Unknown"/>
    <n v="166.16"/>
    <n v="19.61"/>
    <n v="0.11801877708233029"/>
    <s v="May-2025"/>
    <s v="Q2-2025"/>
  </r>
  <r>
    <s v="TXN-105139"/>
    <x v="611"/>
    <x v="1"/>
    <s v="S-011"/>
    <x v="4"/>
    <s v="Lipstick"/>
    <s v="Member"/>
    <n v="5"/>
    <n v="52.74"/>
    <n v="0.17"/>
    <n v="12.93"/>
    <s v="No"/>
    <n v="218.87"/>
    <n v="154.22"/>
    <n v="0.70461918033535886"/>
    <s v="Dec-2024"/>
    <s v="Q4-2024"/>
  </r>
  <r>
    <s v="TXN-105140"/>
    <x v="207"/>
    <x v="3"/>
    <s v="W-015"/>
    <x v="1"/>
    <s v="Running Shoes"/>
    <s v="Non-Member"/>
    <n v="5"/>
    <n v="58.38"/>
    <n v="4.3999999999999997E-2"/>
    <n v="27.55"/>
    <s v="No"/>
    <n v="279.06"/>
    <n v="141.31"/>
    <n v="0.50637855658281372"/>
    <s v="Nov-2025"/>
    <s v="Q4-2025"/>
  </r>
  <r>
    <s v="TXN-105141"/>
    <x v="446"/>
    <x v="2"/>
    <s v="E-008"/>
    <x v="0"/>
    <s v="Snack Box"/>
    <s v="Non-Member"/>
    <n v="6"/>
    <n v="9.36"/>
    <n v="8.8999999999999996E-2"/>
    <n v="6.28"/>
    <s v="No"/>
    <n v="51.16"/>
    <n v="13.48"/>
    <n v="0.2634870992963253"/>
    <s v="Apr-2025"/>
    <s v="Q2-2025"/>
  </r>
  <r>
    <s v="TXN-105142"/>
    <x v="63"/>
    <x v="1"/>
    <s v="S-003"/>
    <x v="0"/>
    <s v="Granola Pack"/>
    <s v="Non-Member"/>
    <n v="7"/>
    <n v="10.78"/>
    <n v="0.26"/>
    <n v="7.2"/>
    <s v="No"/>
    <n v="55.84"/>
    <n v="5.44"/>
    <n v="9.7421203438395415E-2"/>
    <s v="Jun-2025"/>
    <s v="Q2-2025"/>
  </r>
  <r>
    <s v="TXN-105143"/>
    <x v="153"/>
    <x v="3"/>
    <s v="W-014"/>
    <x v="4"/>
    <s v="Lipstick"/>
    <s v="Member"/>
    <n v="1"/>
    <n v="56.79"/>
    <n v="0.03"/>
    <n v="23.61"/>
    <s v="No"/>
    <n v="55.09"/>
    <n v="31.48"/>
    <n v="0.5714285714285714"/>
    <s v="Mar-2025"/>
    <s v="Q1-2025"/>
  </r>
  <r>
    <s v="TXN-105144"/>
    <x v="306"/>
    <x v="3"/>
    <s v="W-012"/>
    <x v="2"/>
    <s v="Bluetooth Speaker"/>
    <s v="Member"/>
    <n v="6"/>
    <n v="153.02000000000001"/>
    <n v="0"/>
    <n v="110.83"/>
    <s v="No"/>
    <n v="918.12"/>
    <n v="253.14"/>
    <n v="0.27571559273297608"/>
    <s v="May-2025"/>
    <s v="Q2-2025"/>
  </r>
  <r>
    <s v="TXN-105145"/>
    <x v="81"/>
    <x v="0"/>
    <s v="N-014"/>
    <x v="4"/>
    <s v="Lipstick"/>
    <s v="Non-Member"/>
    <n v="3"/>
    <n v="13.63"/>
    <n v="9.7000000000000003E-2"/>
    <n v="5.58"/>
    <s v="No"/>
    <n v="36.92"/>
    <n v="20.18"/>
    <n v="0.54658721560130008"/>
    <s v="Oct-2025"/>
    <s v="Q4-2025"/>
  </r>
  <r>
    <s v="TXN-105146"/>
    <x v="106"/>
    <x v="3"/>
    <s v="W-010"/>
    <x v="0"/>
    <s v="Olive Oil 500ml"/>
    <s v="Non-Member"/>
    <n v="1"/>
    <n v="18.48"/>
    <n v="0.107"/>
    <n v="11.73"/>
    <s v="No"/>
    <n v="16.5"/>
    <n v="4.7699999999999996"/>
    <n v="0.28909090909090907"/>
    <s v="Oct-2025"/>
    <s v="Q4-2025"/>
  </r>
  <r>
    <s v="TXN-105147"/>
    <x v="44"/>
    <x v="3"/>
    <s v="W-006"/>
    <x v="0"/>
    <s v="Organic Coffee 12oz"/>
    <s v="Non-Member"/>
    <n v="3"/>
    <n v="3.92"/>
    <n v="2.1000000000000001E-2"/>
    <n v="2.7"/>
    <s v="No"/>
    <n v="11.51"/>
    <n v="3.41"/>
    <n v="0.29626411815812337"/>
    <s v="May-2025"/>
    <s v="Q2-2025"/>
  </r>
  <r>
    <s v="TXN-105148"/>
    <x v="37"/>
    <x v="1"/>
    <s v="S-012"/>
    <x v="2"/>
    <s v="Smart Watch"/>
    <s v="Member"/>
    <n v="1"/>
    <n v="67.2"/>
    <n v="0.187"/>
    <n v="49.42"/>
    <s v="No"/>
    <n v="54.63"/>
    <n v="5.21"/>
    <n v="9.5368844956983334E-2"/>
    <s v="Oct-2025"/>
    <s v="Q4-2025"/>
  </r>
  <r>
    <s v="TXN-105149"/>
    <x v="115"/>
    <x v="2"/>
    <s v="E-009"/>
    <x v="1"/>
    <s v="Women's Jeans"/>
    <s v="Member"/>
    <n v="5"/>
    <n v="24.27"/>
    <n v="8.4000000000000005E-2"/>
    <n v="11.76"/>
    <s v="No"/>
    <n v="111.16"/>
    <n v="52.36"/>
    <n v="0.47103274559193958"/>
    <s v="Jul-2024"/>
    <s v="Q3-2024"/>
  </r>
  <r>
    <s v="TXN-105150"/>
    <x v="414"/>
    <x v="1"/>
    <s v="S-006"/>
    <x v="2"/>
    <s v="Smart Watch"/>
    <s v="Non-Member"/>
    <n v="3"/>
    <n v="118.09"/>
    <n v="0.14899999999999999"/>
    <n v="85.26"/>
    <s v="Unknown"/>
    <n v="301.48"/>
    <n v="45.7"/>
    <n v="0.15158551147671487"/>
    <s v="Jun-2025"/>
    <s v="Q2-2025"/>
  </r>
  <r>
    <s v="TXN-105151"/>
    <x v="208"/>
    <x v="2"/>
    <s v="E-014"/>
    <x v="0"/>
    <s v="Granola Pack"/>
    <s v="Member"/>
    <n v="3"/>
    <n v="17.11"/>
    <n v="3.5999999999999997E-2"/>
    <n v="10"/>
    <s v="No"/>
    <n v="49.48"/>
    <n v="19.48"/>
    <n v="0.39369442198868232"/>
    <s v="Sep-2025"/>
    <s v="Q3-2025"/>
  </r>
  <r>
    <s v="TXN-105152"/>
    <x v="23"/>
    <x v="0"/>
    <s v="N-005"/>
    <x v="2"/>
    <s v="Wireless Earbuds"/>
    <s v="Member"/>
    <n v="5"/>
    <n v="282.32"/>
    <n v="9.2999999999999999E-2"/>
    <n v="196.5"/>
    <s v="No"/>
    <n v="1280.32"/>
    <n v="297.82"/>
    <n v="0.23261372156960761"/>
    <s v="Jul-2025"/>
    <s v="Q3-2025"/>
  </r>
  <r>
    <s v="TXN-105153"/>
    <x v="390"/>
    <x v="3"/>
    <s v="W-001"/>
    <x v="3"/>
    <s v="Ceramic Mug Set"/>
    <s v="Non-Member"/>
    <n v="2"/>
    <n v="73.209999999999994"/>
    <n v="0.124"/>
    <n v="27.33"/>
    <s v="No"/>
    <n v="128.26"/>
    <n v="73.599999999999994"/>
    <n v="0.57383439887728049"/>
    <s v="May-2024"/>
    <s v="Q2-2024"/>
  </r>
  <r>
    <s v="TXN-105154"/>
    <x v="129"/>
    <x v="1"/>
    <s v="S-002"/>
    <x v="2"/>
    <s v="Wireless Earbuds"/>
    <s v="Member"/>
    <n v="1"/>
    <n v="124.47"/>
    <n v="0"/>
    <n v="95.04"/>
    <s v="No"/>
    <n v="124.47"/>
    <n v="29.43"/>
    <n v="0.23644251626898047"/>
    <s v="Jun-2025"/>
    <s v="Q2-2025"/>
  </r>
  <r>
    <s v="TXN-105155"/>
    <x v="483"/>
    <x v="1"/>
    <s v="S-010"/>
    <x v="2"/>
    <s v="Power Bank"/>
    <s v="Non-Member"/>
    <n v="6"/>
    <n v="200.44"/>
    <n v="0.25600000000000001"/>
    <n v="131.28"/>
    <s v="No"/>
    <n v="894.76"/>
    <n v="107.08"/>
    <n v="0.11967454959989271"/>
    <s v="Apr-2025"/>
    <s v="Q2-2025"/>
  </r>
  <r>
    <s v="TXN-105156"/>
    <x v="317"/>
    <x v="2"/>
    <s v="E-010"/>
    <x v="1"/>
    <s v="Women's Jeans"/>
    <s v="Non-Member"/>
    <n v="9"/>
    <n v="73.48"/>
    <n v="0.14899999999999999"/>
    <n v="29.67"/>
    <s v="No"/>
    <n v="562.78"/>
    <n v="295.75"/>
    <n v="0.52551618749777895"/>
    <s v="Jan-2025"/>
    <s v="Q1-2025"/>
  </r>
  <r>
    <s v="TXN-105157"/>
    <x v="474"/>
    <x v="2"/>
    <s v="E-004"/>
    <x v="3"/>
    <s v="Storage Bin"/>
    <s v="Non-Member"/>
    <n v="5"/>
    <n v="47.43"/>
    <n v="1E-3"/>
    <n v="23.24"/>
    <s v="No"/>
    <n v="236.91"/>
    <n v="120.71"/>
    <n v="0.50951838250812542"/>
    <s v="Jan-2025"/>
    <s v="Q1-2025"/>
  </r>
  <r>
    <s v="TXN-105158"/>
    <x v="293"/>
    <x v="2"/>
    <s v="E-013"/>
    <x v="3"/>
    <s v="Bath Towel Set"/>
    <s v="Non-Member"/>
    <n v="16"/>
    <n v="64.959999999999994"/>
    <n v="0.128"/>
    <n v="22.97"/>
    <s v="No"/>
    <n v="906.32"/>
    <n v="538.79999999999995"/>
    <n v="0.59449201165151377"/>
    <s v="Jun-2025"/>
    <s v="Q2-2025"/>
  </r>
  <r>
    <s v="TXN-105159"/>
    <x v="631"/>
    <x v="3"/>
    <s v="W-009"/>
    <x v="2"/>
    <s v="Smart Watch"/>
    <s v="Member"/>
    <n v="7"/>
    <n v="134.79"/>
    <n v="9.8000000000000004E-2"/>
    <n v="107.44"/>
    <s v="No"/>
    <n v="851.06"/>
    <n v="98.98"/>
    <n v="0.11630202335910513"/>
    <s v="Apr-2024"/>
    <s v="Q2-2024"/>
  </r>
  <r>
    <s v="TXN-105160"/>
    <x v="560"/>
    <x v="2"/>
    <s v="E-012"/>
    <x v="3"/>
    <s v="Bath Towel Set"/>
    <s v="Non-Member"/>
    <n v="6"/>
    <n v="84.34"/>
    <n v="9.0999999999999998E-2"/>
    <n v="39.89"/>
    <s v="No"/>
    <n v="459.99"/>
    <n v="220.65"/>
    <n v="0.47968434096393398"/>
    <s v="Mar-2025"/>
    <s v="Q1-2025"/>
  </r>
  <r>
    <s v="TXN-105161"/>
    <x v="262"/>
    <x v="2"/>
    <s v="E-004"/>
    <x v="3"/>
    <s v="Storage Bin"/>
    <s v="Member"/>
    <n v="1"/>
    <n v="22.7"/>
    <n v="0"/>
    <n v="10.27"/>
    <s v="No"/>
    <n v="22.7"/>
    <n v="12.43"/>
    <n v="0.54757709251101327"/>
    <s v="Feb-2025"/>
    <s v="Q1-2025"/>
  </r>
  <r>
    <s v="TXN-105162"/>
    <x v="316"/>
    <x v="0"/>
    <s v="N-009"/>
    <x v="1"/>
    <s v="Casual Dress"/>
    <s v="Member"/>
    <n v="1"/>
    <n v="33.979999999999997"/>
    <n v="7.6999999999999999E-2"/>
    <n v="17.600000000000001"/>
    <s v="No"/>
    <n v="31.36"/>
    <n v="13.76"/>
    <n v="0.43877551020408162"/>
    <s v="Aug-2024"/>
    <s v="Q3-2024"/>
  </r>
  <r>
    <s v="TXN-105163"/>
    <x v="272"/>
    <x v="3"/>
    <s v="W-013"/>
    <x v="2"/>
    <s v="Laptop Stand"/>
    <s v="Member"/>
    <n v="9"/>
    <n v="180.53"/>
    <n v="1.2E-2"/>
    <n v="140.37"/>
    <s v="No"/>
    <n v="1605.27"/>
    <n v="341.94"/>
    <n v="0.21301089536339682"/>
    <s v="Oct-2024"/>
    <s v="Q4-2024"/>
  </r>
  <r>
    <s v="TXN-105164"/>
    <x v="544"/>
    <x v="1"/>
    <s v="S-006"/>
    <x v="3"/>
    <s v="Ceramic Mug Set"/>
    <s v="Member"/>
    <n v="1"/>
    <n v="49.03"/>
    <n v="0.24099999999999999"/>
    <n v="21.81"/>
    <s v="No"/>
    <n v="37.21"/>
    <n v="15.4"/>
    <n v="0.41386723998925018"/>
    <s v="Mar-2025"/>
    <s v="Q1-2025"/>
  </r>
  <r>
    <s v="TXN-105165"/>
    <x v="14"/>
    <x v="3"/>
    <s v="W-015"/>
    <x v="3"/>
    <s v="Storage Bin"/>
    <s v="Member"/>
    <n v="2"/>
    <n v="66.930000000000007"/>
    <n v="3.7999999999999999E-2"/>
    <n v="28.18"/>
    <s v="No"/>
    <n v="128.77000000000001"/>
    <n v="72.41"/>
    <n v="0.56232041624601992"/>
    <s v="Feb-2025"/>
    <s v="Q1-2025"/>
  </r>
  <r>
    <s v="TXN-105166"/>
    <x v="613"/>
    <x v="2"/>
    <s v="E-008"/>
    <x v="2"/>
    <s v="Wireless Earbuds"/>
    <s v="Non-Member"/>
    <n v="5"/>
    <n v="94.66"/>
    <n v="0.13200000000000001"/>
    <n v="65.099999999999994"/>
    <s v="No"/>
    <n v="410.82"/>
    <n v="85.32"/>
    <n v="0.20768219658244486"/>
    <s v="Mar-2025"/>
    <s v="Q1-2025"/>
  </r>
  <r>
    <s v="TXN-105167"/>
    <x v="357"/>
    <x v="3"/>
    <s v="W-007"/>
    <x v="1"/>
    <s v="Men's T-Shirt"/>
    <s v="Member"/>
    <n v="3"/>
    <n v="52.11"/>
    <n v="0.13"/>
    <n v="28.17"/>
    <s v="No"/>
    <n v="136.01"/>
    <n v="51.5"/>
    <n v="0.37864862877729583"/>
    <s v="Aug-2025"/>
    <s v="Q3-2025"/>
  </r>
  <r>
    <s v="TXN-105168"/>
    <x v="317"/>
    <x v="3"/>
    <s v="W-002"/>
    <x v="3"/>
    <s v="Bath Towel Set"/>
    <s v="Member"/>
    <n v="7"/>
    <n v="79.61"/>
    <n v="0.13800000000000001"/>
    <n v="32.590000000000003"/>
    <s v="Yes"/>
    <n v="480.37"/>
    <n v="252.24"/>
    <n v="0.52509523908653744"/>
    <s v="Jan-2025"/>
    <s v="Q1-2025"/>
  </r>
  <r>
    <s v="TXN-105169"/>
    <x v="430"/>
    <x v="3"/>
    <s v="W-013"/>
    <x v="0"/>
    <s v="Sparkling Water 12pk"/>
    <s v="Non-Member"/>
    <n v="4"/>
    <n v="18.3"/>
    <n v="0.126"/>
    <n v="12.69"/>
    <s v="No"/>
    <n v="63.98"/>
    <n v="13.22"/>
    <n v="0.20662707095967492"/>
    <s v="Jul-2025"/>
    <s v="Q3-2025"/>
  </r>
  <r>
    <s v="TXN-105170"/>
    <x v="487"/>
    <x v="1"/>
    <s v="S-005"/>
    <x v="4"/>
    <s v="Perfume 50ml"/>
    <s v="Member"/>
    <n v="6"/>
    <n v="54.49"/>
    <n v="0.15"/>
    <n v="18.43"/>
    <s v="No"/>
    <n v="277.89999999999998"/>
    <n v="167.32"/>
    <n v="0.602087081684059"/>
    <s v="Sep-2024"/>
    <s v="Q3-2024"/>
  </r>
  <r>
    <s v="TXN-105171"/>
    <x v="501"/>
    <x v="1"/>
    <s v="S-011"/>
    <x v="4"/>
    <s v="Perfume 50ml"/>
    <s v="Member"/>
    <n v="1"/>
    <n v="26.73"/>
    <n v="0.27500000000000002"/>
    <n v="12.82"/>
    <s v="No"/>
    <n v="19.38"/>
    <n v="6.56"/>
    <n v="0.33849329205366357"/>
    <s v="Feb-2025"/>
    <s v="Q1-2025"/>
  </r>
  <r>
    <s v="TXN-105172"/>
    <x v="149"/>
    <x v="2"/>
    <s v="E-007"/>
    <x v="0"/>
    <s v="Snack Box"/>
    <s v="Non-Member"/>
    <n v="1"/>
    <n v="17.68"/>
    <n v="5.6000000000000001E-2"/>
    <n v="10.45"/>
    <s v="No"/>
    <n v="16.690000000000001"/>
    <n v="6.24"/>
    <n v="0.37387657279808267"/>
    <s v="Jun-2025"/>
    <s v="Q2-2025"/>
  </r>
  <r>
    <s v="TXN-105173"/>
    <x v="174"/>
    <x v="1"/>
    <s v="S-012"/>
    <x v="0"/>
    <s v="Organic Coffee 12oz"/>
    <s v="Member"/>
    <n v="7"/>
    <n v="14.98"/>
    <n v="0.21199999999999999"/>
    <n v="9.4600000000000009"/>
    <s v="No"/>
    <n v="82.63"/>
    <n v="16.41"/>
    <n v="0.19859615151881885"/>
    <s v="Oct-2025"/>
    <s v="Q4-2025"/>
  </r>
  <r>
    <s v="TXN-105174"/>
    <x v="504"/>
    <x v="1"/>
    <s v="S-005"/>
    <x v="3"/>
    <s v="Storage Bin"/>
    <s v="Non-Member"/>
    <n v="9"/>
    <n v="15.45"/>
    <n v="0.17299999999999999"/>
    <n v="5.72"/>
    <s v="No"/>
    <n v="114.99"/>
    <n v="63.51"/>
    <n v="0.55230889642577619"/>
    <s v="Oct-2025"/>
    <s v="Q4-2025"/>
  </r>
  <r>
    <s v="TXN-105175"/>
    <x v="551"/>
    <x v="1"/>
    <s v="S-008"/>
    <x v="4"/>
    <s v="Perfume 50ml"/>
    <s v="Non-Member"/>
    <n v="1"/>
    <n v="58.41"/>
    <n v="0.20899999999999999"/>
    <n v="19.690000000000001"/>
    <s v="Yes"/>
    <n v="46.2"/>
    <n v="26.51"/>
    <n v="0.57380952380952377"/>
    <s v="Apr-2025"/>
    <s v="Q2-2025"/>
  </r>
  <r>
    <s v="TXN-105176"/>
    <x v="614"/>
    <x v="0"/>
    <s v="N-002"/>
    <x v="0"/>
    <s v="Snack Box"/>
    <s v="Member"/>
    <n v="4"/>
    <n v="20.6"/>
    <n v="4.2999999999999997E-2"/>
    <n v="8.7799999999999994"/>
    <s v="No"/>
    <n v="78.86"/>
    <n v="43.74"/>
    <n v="0.55465381689069237"/>
    <s v="Nov-2024"/>
    <s v="Q4-2024"/>
  </r>
  <r>
    <s v="TXN-105177"/>
    <x v="18"/>
    <x v="2"/>
    <s v="E-003"/>
    <x v="2"/>
    <s v="Wireless Earbuds"/>
    <s v="Member"/>
    <n v="3"/>
    <n v="91.13"/>
    <n v="6.4000000000000001E-2"/>
    <n v="60.59"/>
    <s v="No"/>
    <n v="255.89"/>
    <n v="74.12"/>
    <n v="0.28965571143850877"/>
    <s v="Apr-2025"/>
    <s v="Q2-2025"/>
  </r>
  <r>
    <s v="TXN-105178"/>
    <x v="153"/>
    <x v="0"/>
    <s v="N-015"/>
    <x v="2"/>
    <s v="Laptop Stand"/>
    <s v="Non-Member"/>
    <n v="6"/>
    <n v="200.22"/>
    <n v="8.5000000000000006E-2"/>
    <n v="150.74"/>
    <s v="No"/>
    <n v="1099.21"/>
    <n v="194.77"/>
    <n v="0.17719089164035989"/>
    <s v="Mar-2025"/>
    <s v="Q1-2025"/>
  </r>
  <r>
    <s v="TXN-105179"/>
    <x v="398"/>
    <x v="2"/>
    <s v="E-013"/>
    <x v="2"/>
    <s v="Power Bank"/>
    <s v="Member"/>
    <n v="4"/>
    <n v="73.790000000000006"/>
    <n v="7.0000000000000001E-3"/>
    <n v="49.82"/>
    <s v="No"/>
    <n v="293.08999999999997"/>
    <n v="93.81"/>
    <n v="0.32007233273056063"/>
    <s v="Aug-2024"/>
    <s v="Q3-2024"/>
  </r>
  <r>
    <s v="TXN-105180"/>
    <x v="312"/>
    <x v="1"/>
    <s v="S-002"/>
    <x v="3"/>
    <s v="Bath Towel Set"/>
    <s v="Non-Member"/>
    <n v="6"/>
    <n v="12.8"/>
    <n v="0.17599999999999999"/>
    <n v="4.7"/>
    <s v="No"/>
    <n v="63.28"/>
    <n v="35.08"/>
    <n v="0.55436156763590383"/>
    <s v="Nov-2024"/>
    <s v="Q4-2024"/>
  </r>
  <r>
    <s v="TXN-105181"/>
    <x v="402"/>
    <x v="0"/>
    <s v="N-015"/>
    <x v="4"/>
    <s v="Shampoo 300ml"/>
    <s v="Member"/>
    <n v="5"/>
    <n v="48.21"/>
    <n v="7.0000000000000007E-2"/>
    <n v="12.48"/>
    <s v="No"/>
    <n v="224.18"/>
    <n v="161.78"/>
    <n v="0.72165224373271475"/>
    <s v="Nov-2025"/>
    <s v="Q4-2025"/>
  </r>
  <r>
    <s v="TXN-105182"/>
    <x v="100"/>
    <x v="0"/>
    <s v="N-001"/>
    <x v="0"/>
    <s v="Organic Coffee 12oz"/>
    <s v="Non-Member"/>
    <n v="1"/>
    <n v="17.440000000000001"/>
    <n v="1.2E-2"/>
    <n v="11.26"/>
    <s v="No"/>
    <n v="17.23"/>
    <n v="5.97"/>
    <n v="0.3464886825304701"/>
    <s v="Feb-2025"/>
    <s v="Q1-2025"/>
  </r>
  <r>
    <s v="TXN-105183"/>
    <x v="180"/>
    <x v="0"/>
    <s v="N-008"/>
    <x v="1"/>
    <s v="Winter Jacket"/>
    <s v="Non-Member"/>
    <n v="1"/>
    <n v="103.5"/>
    <n v="0.13"/>
    <n v="55.12"/>
    <s v="No"/>
    <n v="90.05"/>
    <n v="34.93"/>
    <n v="0.38789561354802887"/>
    <s v="Jan-2025"/>
    <s v="Q1-2025"/>
  </r>
  <r>
    <s v="TXN-105184"/>
    <x v="257"/>
    <x v="1"/>
    <s v="S-005"/>
    <x v="4"/>
    <s v="Perfume 50ml"/>
    <s v="Non-Member"/>
    <n v="1"/>
    <n v="20.399999999999999"/>
    <n v="0.23100000000000001"/>
    <n v="9.15"/>
    <s v="Yes"/>
    <n v="15.69"/>
    <n v="6.54"/>
    <n v="0.4168260038240918"/>
    <s v="Aug-2024"/>
    <s v="Q3-2024"/>
  </r>
  <r>
    <s v="TXN-105185"/>
    <x v="659"/>
    <x v="3"/>
    <s v="W-002"/>
    <x v="1"/>
    <s v="Men's T-Shirt"/>
    <s v="Non-Member"/>
    <n v="10"/>
    <n v="90.47"/>
    <n v="0.114"/>
    <n v="40.32"/>
    <s v="No"/>
    <n v="801.56"/>
    <n v="398.36"/>
    <n v="0.49698088726982387"/>
    <s v="Nov-2025"/>
    <s v="Q4-2025"/>
  </r>
  <r>
    <s v="TXN-105186"/>
    <x v="193"/>
    <x v="0"/>
    <s v="N-008"/>
    <x v="4"/>
    <s v="Face Moisturizer"/>
    <s v="Member"/>
    <n v="3"/>
    <n v="54.69"/>
    <n v="0.125"/>
    <n v="22.07"/>
    <s v="No"/>
    <n v="143.56"/>
    <n v="77.349999999999994"/>
    <n v="0.53879910838673717"/>
    <s v="Apr-2025"/>
    <s v="Q2-2025"/>
  </r>
  <r>
    <s v="TXN-105187"/>
    <x v="291"/>
    <x v="1"/>
    <s v="S-008"/>
    <x v="2"/>
    <s v="Wireless Earbuds"/>
    <s v="Member"/>
    <n v="5"/>
    <n v="274.18"/>
    <n v="0.159"/>
    <n v="212.92"/>
    <s v="No"/>
    <n v="1152.93"/>
    <n v="88.33"/>
    <n v="7.6613497783907081E-2"/>
    <s v="May-2025"/>
    <s v="Q2-2025"/>
  </r>
  <r>
    <s v="TXN-105188"/>
    <x v="53"/>
    <x v="1"/>
    <s v="S-011"/>
    <x v="4"/>
    <s v="Perfume 50ml"/>
    <s v="Non-Member"/>
    <n v="2"/>
    <n v="8.5"/>
    <n v="0.20200000000000001"/>
    <n v="3.66"/>
    <s v="No"/>
    <n v="13.57"/>
    <n v="6.25"/>
    <n v="0.46057479734708917"/>
    <s v="Aug-2025"/>
    <s v="Q3-2025"/>
  </r>
  <r>
    <s v="TXN-105189"/>
    <x v="311"/>
    <x v="1"/>
    <s v="S-005"/>
    <x v="0"/>
    <s v="Sparkling Water 12pk"/>
    <s v="Member"/>
    <n v="4"/>
    <n v="6.93"/>
    <n v="0.21"/>
    <n v="4.0199999999999996"/>
    <s v="No"/>
    <n v="21.9"/>
    <n v="5.82"/>
    <n v="0.26575342465753427"/>
    <s v="Dec-2024"/>
    <s v="Q4-2024"/>
  </r>
  <r>
    <s v="TXN-105190"/>
    <x v="100"/>
    <x v="0"/>
    <s v="N-001"/>
    <x v="1"/>
    <s v="Casual Dress"/>
    <s v="Member"/>
    <n v="1"/>
    <n v="106.4"/>
    <n v="6.8000000000000005E-2"/>
    <n v="45.99"/>
    <s v="No"/>
    <n v="99.16"/>
    <n v="53.17"/>
    <n v="0.53620411456232353"/>
    <s v="Feb-2025"/>
    <s v="Q1-2025"/>
  </r>
  <r>
    <s v="TXN-105191"/>
    <x v="113"/>
    <x v="0"/>
    <s v="N-009"/>
    <x v="2"/>
    <s v="Smart Watch"/>
    <s v="Member"/>
    <n v="2"/>
    <n v="76.400000000000006"/>
    <n v="3.1E-2"/>
    <n v="54.83"/>
    <s v="No"/>
    <n v="148.06"/>
    <n v="38.4"/>
    <n v="0.25935431581791163"/>
    <s v="May-2025"/>
    <s v="Q2-2025"/>
  </r>
  <r>
    <s v="TXN-105192"/>
    <x v="453"/>
    <x v="1"/>
    <s v="S-011"/>
    <x v="4"/>
    <s v="Shampoo 300ml"/>
    <s v="Member"/>
    <n v="3"/>
    <n v="12.59"/>
    <n v="4.1000000000000002E-2"/>
    <n v="3.99"/>
    <s v="No"/>
    <n v="36.22"/>
    <n v="24.25"/>
    <n v="0.66951960242959696"/>
    <s v="Jul-2025"/>
    <s v="Q3-2025"/>
  </r>
  <r>
    <s v="TXN-105193"/>
    <x v="132"/>
    <x v="2"/>
    <s v="E-012"/>
    <x v="1"/>
    <s v="Casual Dress"/>
    <s v="Member"/>
    <n v="3"/>
    <n v="115.23"/>
    <n v="1.7000000000000001E-2"/>
    <n v="58.97"/>
    <s v="No"/>
    <n v="339.81"/>
    <n v="162.9"/>
    <n v="0.47938553897766401"/>
    <s v="Oct-2025"/>
    <s v="Q4-2025"/>
  </r>
  <r>
    <s v="TXN-105194"/>
    <x v="254"/>
    <x v="3"/>
    <s v="W-008"/>
    <x v="0"/>
    <s v="Organic Coffee 12oz"/>
    <s v="Member"/>
    <n v="3"/>
    <n v="19.48"/>
    <n v="0.03"/>
    <n v="10.96"/>
    <s v="No"/>
    <n v="56.69"/>
    <n v="23.81"/>
    <n v="0.4200035279590757"/>
    <s v="Sep-2024"/>
    <s v="Q3-2024"/>
  </r>
  <r>
    <s v="TXN-105195"/>
    <x v="623"/>
    <x v="0"/>
    <s v="N-002"/>
    <x v="0"/>
    <s v="Granola Pack"/>
    <s v="Member"/>
    <n v="1"/>
    <n v="19.32"/>
    <n v="5.8000000000000003E-2"/>
    <n v="11.82"/>
    <s v="No"/>
    <n v="18.2"/>
    <n v="6.38"/>
    <n v="0.35054945054945058"/>
    <s v="Dec-2025"/>
    <s v="Q4-2025"/>
  </r>
  <r>
    <s v="TXN-105196"/>
    <x v="171"/>
    <x v="0"/>
    <s v="N-003"/>
    <x v="1"/>
    <s v="Winter Jacket"/>
    <s v="Member"/>
    <n v="11"/>
    <n v="34.82"/>
    <n v="0.11799999999999999"/>
    <n v="16"/>
    <s v="No"/>
    <n v="337.82"/>
    <n v="161.82"/>
    <n v="0.47901249185957018"/>
    <s v="Aug-2025"/>
    <s v="Q3-2025"/>
  </r>
  <r>
    <s v="TXN-105197"/>
    <x v="376"/>
    <x v="1"/>
    <s v="S-007"/>
    <x v="3"/>
    <s v="Throw Pillow"/>
    <s v="Non-Member"/>
    <n v="6"/>
    <n v="23.65"/>
    <n v="0.16700000000000001"/>
    <n v="8.42"/>
    <s v="No"/>
    <n v="118.2"/>
    <n v="67.680000000000007"/>
    <n v="0.57258883248730974"/>
    <s v="Sep-2024"/>
    <s v="Q3-2024"/>
  </r>
  <r>
    <s v="TXN-105198"/>
    <x v="563"/>
    <x v="0"/>
    <s v="N-008"/>
    <x v="0"/>
    <s v="Olive Oil 500ml"/>
    <s v="Member"/>
    <n v="5"/>
    <n v="7.59"/>
    <n v="0.1"/>
    <n v="5.15"/>
    <s v="No"/>
    <n v="34.159999999999997"/>
    <n v="8.41"/>
    <n v="0.24619437939110073"/>
    <s v="Mar-2025"/>
    <s v="Q1-2025"/>
  </r>
  <r>
    <s v="TXN-105199"/>
    <x v="150"/>
    <x v="0"/>
    <s v="N-006"/>
    <x v="0"/>
    <s v="Organic Coffee 12oz"/>
    <s v="Member"/>
    <n v="3"/>
    <n v="16.38"/>
    <n v="2.3E-2"/>
    <n v="9.6999999999999993"/>
    <s v="No"/>
    <n v="48.01"/>
    <n v="18.91"/>
    <n v="0.39387627577588002"/>
    <s v="Jun-2025"/>
    <s v="Q2-2025"/>
  </r>
  <r>
    <s v="TXN-105200"/>
    <x v="42"/>
    <x v="2"/>
    <s v="E-001"/>
    <x v="3"/>
    <s v="LED Desk Lamp"/>
    <s v="Member"/>
    <n v="2"/>
    <n v="10.210000000000001"/>
    <n v="0.161"/>
    <n v="3.97"/>
    <s v="No"/>
    <n v="17.13"/>
    <n v="9.19"/>
    <n v="0.53648569760653819"/>
    <s v="Jan-2025"/>
    <s v="Q1-2025"/>
  </r>
  <r>
    <s v="TXN-105201"/>
    <x v="482"/>
    <x v="2"/>
    <s v="E-007"/>
    <x v="4"/>
    <s v="Sunscreen SPF50"/>
    <s v="Member"/>
    <n v="2"/>
    <n v="48.65"/>
    <n v="4.4999999999999998E-2"/>
    <n v="18.27"/>
    <s v="Yes"/>
    <n v="92.92"/>
    <n v="56.38"/>
    <n v="0.60675850193715031"/>
    <s v="Nov-2025"/>
    <s v="Q4-2025"/>
  </r>
  <r>
    <s v="TXN-105202"/>
    <x v="16"/>
    <x v="3"/>
    <s v="W-001"/>
    <x v="0"/>
    <s v="Sparkling Water 12pk"/>
    <s v="Member"/>
    <n v="2"/>
    <n v="17.41"/>
    <n v="0.11600000000000001"/>
    <n v="10.17"/>
    <s v="No"/>
    <n v="30.78"/>
    <n v="10.44"/>
    <n v="0.33918128654970758"/>
    <s v="May-2025"/>
    <s v="Q2-2025"/>
  </r>
  <r>
    <s v="TXN-105203"/>
    <x v="228"/>
    <x v="3"/>
    <s v="W-007"/>
    <x v="1"/>
    <s v="Winter Jacket"/>
    <s v="Member"/>
    <n v="1"/>
    <n v="102.23"/>
    <n v="0.1"/>
    <n v="46.1"/>
    <s v="No"/>
    <n v="92.01"/>
    <n v="45.91"/>
    <n v="0.49896750353222469"/>
    <s v="Aug-2025"/>
    <s v="Q3-2025"/>
  </r>
  <r>
    <s v="TXN-105204"/>
    <x v="166"/>
    <x v="2"/>
    <s v="E-006"/>
    <x v="0"/>
    <s v="Organic Coffee 12oz"/>
    <s v="Member"/>
    <n v="8"/>
    <n v="4.8499999999999996"/>
    <n v="9.8000000000000004E-2"/>
    <n v="3.32"/>
    <s v="No"/>
    <n v="35"/>
    <n v="8.44"/>
    <n v="0.24114285714285713"/>
    <s v="Sep-2025"/>
    <s v="Q3-2025"/>
  </r>
  <r>
    <s v="TXN-105205"/>
    <x v="265"/>
    <x v="3"/>
    <s v="W-011"/>
    <x v="3"/>
    <s v="Bath Towel Set"/>
    <s v="Member"/>
    <n v="5"/>
    <n v="29.39"/>
    <n v="0.15"/>
    <n v="13.48"/>
    <s v="No"/>
    <n v="124.91"/>
    <n v="57.51"/>
    <n v="0.46041149627731964"/>
    <s v="May-2025"/>
    <s v="Q2-2025"/>
  </r>
  <r>
    <s v="TXN-105206"/>
    <x v="455"/>
    <x v="0"/>
    <s v="N-002"/>
    <x v="4"/>
    <s v="Perfume 50ml"/>
    <s v="Member"/>
    <n v="8"/>
    <n v="55.2"/>
    <n v="4.2999999999999997E-2"/>
    <n v="17.64"/>
    <s v="No"/>
    <n v="422.61"/>
    <n v="281.49"/>
    <n v="0.66607510470646691"/>
    <s v="Aug-2025"/>
    <s v="Q3-2025"/>
  </r>
  <r>
    <s v="TXN-105207"/>
    <x v="26"/>
    <x v="0"/>
    <s v="N-013"/>
    <x v="2"/>
    <s v="Wireless Earbuds"/>
    <s v="Member"/>
    <n v="4"/>
    <n v="95.3"/>
    <n v="0.105"/>
    <n v="68.05"/>
    <s v="No"/>
    <n v="341.17"/>
    <n v="68.97"/>
    <n v="0.20215728229328486"/>
    <s v="Oct-2025"/>
    <s v="Q4-2025"/>
  </r>
  <r>
    <s v="TXN-105208"/>
    <x v="521"/>
    <x v="3"/>
    <s v="W-009"/>
    <x v="2"/>
    <s v="Power Bank"/>
    <s v="Member"/>
    <n v="7"/>
    <n v="189.05"/>
    <n v="2.7E-2"/>
    <n v="133.19999999999999"/>
    <s v="No"/>
    <n v="1287.6199999999999"/>
    <n v="355.22"/>
    <n v="0.27587331666174808"/>
    <s v="Jun-2025"/>
    <s v="Q2-2025"/>
  </r>
  <r>
    <s v="TXN-105209"/>
    <x v="444"/>
    <x v="0"/>
    <s v="N-007"/>
    <x v="1"/>
    <s v="Men's T-Shirt"/>
    <s v="Non-Member"/>
    <n v="3"/>
    <n v="85.81"/>
    <n v="9.4E-2"/>
    <n v="42.54"/>
    <s v="No"/>
    <n v="233.23"/>
    <n v="105.61"/>
    <n v="0.45281481799082451"/>
    <s v="Jul-2024"/>
    <s v="Q3-2024"/>
  </r>
  <r>
    <s v="TXN-105210"/>
    <x v="145"/>
    <x v="3"/>
    <s v="W-013"/>
    <x v="2"/>
    <s v="Bluetooth Speaker"/>
    <s v="Unknown"/>
    <n v="3"/>
    <n v="151.74"/>
    <n v="7.5999999999999998E-2"/>
    <n v="113.84"/>
    <s v="No"/>
    <n v="420.62"/>
    <n v="79.099999999999994"/>
    <n v="0.18805572725975939"/>
    <s v="Apr-2025"/>
    <s v="Q2-2025"/>
  </r>
  <r>
    <s v="TXN-105211"/>
    <x v="643"/>
    <x v="2"/>
    <s v="E-013"/>
    <x v="4"/>
    <s v="Perfume 50ml"/>
    <s v="Member"/>
    <n v="8"/>
    <n v="30.65"/>
    <n v="2.4E-2"/>
    <n v="11.54"/>
    <s v="No"/>
    <n v="239.32"/>
    <n v="147"/>
    <n v="0.61424034765167979"/>
    <s v="Aug-2024"/>
    <s v="Q3-2024"/>
  </r>
  <r>
    <s v="TXN-105212"/>
    <x v="28"/>
    <x v="1"/>
    <s v="S-011"/>
    <x v="0"/>
    <s v="Snack Box"/>
    <s v="Member"/>
    <n v="9"/>
    <n v="22.67"/>
    <n v="0.17399999999999999"/>
    <n v="15.14"/>
    <s v="No"/>
    <n v="168.53"/>
    <n v="32.270000000000003"/>
    <n v="0.1914792618524892"/>
    <s v="Oct-2025"/>
    <s v="Q4-2025"/>
  </r>
  <r>
    <s v="TXN-105213"/>
    <x v="151"/>
    <x v="0"/>
    <s v="N-008"/>
    <x v="0"/>
    <s v="Sparkling Water 12pk"/>
    <s v="Member"/>
    <n v="1"/>
    <n v="3.56"/>
    <n v="1.2999999999999999E-2"/>
    <n v="2.2999999999999998"/>
    <s v="No"/>
    <n v="3.51"/>
    <n v="1.21"/>
    <n v="0.34472934472934474"/>
    <s v="Oct-2024"/>
    <s v="Q4-2024"/>
  </r>
  <r>
    <s v="TXN-105214"/>
    <x v="462"/>
    <x v="0"/>
    <s v="N-004"/>
    <x v="3"/>
    <s v="Storage Bin"/>
    <s v="Member"/>
    <n v="2"/>
    <n v="19.64"/>
    <n v="0"/>
    <n v="7.06"/>
    <s v="Yes"/>
    <n v="39.28"/>
    <n v="25.16"/>
    <n v="0.64052953156822812"/>
    <s v="Jul-2024"/>
    <s v="Q3-2024"/>
  </r>
  <r>
    <s v="TXN-105215"/>
    <x v="402"/>
    <x v="2"/>
    <s v="E-014"/>
    <x v="4"/>
    <s v="Sunscreen SPF50"/>
    <s v="Member"/>
    <n v="1"/>
    <n v="44.15"/>
    <n v="8.8999999999999996E-2"/>
    <n v="16.32"/>
    <s v="No"/>
    <n v="40.22"/>
    <n v="23.9"/>
    <n v="0.59423172550969661"/>
    <s v="Nov-2025"/>
    <s v="Q4-2025"/>
  </r>
  <r>
    <s v="TXN-105216"/>
    <x v="638"/>
    <x v="0"/>
    <s v="N-010"/>
    <x v="4"/>
    <s v="Shampoo 300ml"/>
    <s v="Member"/>
    <n v="1"/>
    <n v="21.93"/>
    <n v="4.9000000000000002E-2"/>
    <n v="7.89"/>
    <s v="No"/>
    <n v="20.86"/>
    <n v="12.97"/>
    <n v="0.62176414189837015"/>
    <s v="Apr-2024"/>
    <s v="Q2-2024"/>
  </r>
  <r>
    <s v="TXN-105217"/>
    <x v="537"/>
    <x v="3"/>
    <s v="W-001"/>
    <x v="3"/>
    <s v="Throw Pillow"/>
    <s v="Member"/>
    <n v="4"/>
    <n v="45.99"/>
    <n v="8.4000000000000005E-2"/>
    <n v="18.21"/>
    <s v="No"/>
    <n v="168.51"/>
    <n v="95.67"/>
    <n v="0.56774078689692009"/>
    <s v="Feb-2025"/>
    <s v="Q1-2025"/>
  </r>
  <r>
    <s v="TXN-105218"/>
    <x v="71"/>
    <x v="3"/>
    <s v="W-014"/>
    <x v="4"/>
    <s v="Face Moisturizer"/>
    <s v="Member"/>
    <n v="3"/>
    <n v="14.7"/>
    <n v="6.3E-2"/>
    <n v="4.75"/>
    <s v="Unknown"/>
    <n v="41.32"/>
    <n v="27.07"/>
    <n v="0.65513068731848989"/>
    <m/>
    <m/>
  </r>
  <r>
    <s v="TXN-105219"/>
    <x v="140"/>
    <x v="0"/>
    <s v="N-005"/>
    <x v="0"/>
    <s v="Olive Oil 500ml"/>
    <s v="Member"/>
    <n v="1"/>
    <n v="24.06"/>
    <n v="0.20499999999999999"/>
    <n v="14.33"/>
    <s v="No"/>
    <n v="19.13"/>
    <n v="4.8"/>
    <n v="0.25091479351803453"/>
    <s v="Aug-2024"/>
    <s v="Q3-2024"/>
  </r>
  <r>
    <s v="TXN-105220"/>
    <x v="453"/>
    <x v="1"/>
    <s v="S-008"/>
    <x v="3"/>
    <s v="Ceramic Mug Set"/>
    <s v="Member"/>
    <n v="2"/>
    <n v="35.81"/>
    <n v="8.1000000000000003E-2"/>
    <n v="13.55"/>
    <s v="No"/>
    <n v="65.819999999999993"/>
    <n v="38.72"/>
    <n v="0.58827104223640236"/>
    <s v="Jul-2025"/>
    <s v="Q3-2025"/>
  </r>
  <r>
    <s v="TXN-105221"/>
    <x v="489"/>
    <x v="2"/>
    <s v="E-011"/>
    <x v="3"/>
    <s v="Ceramic Mug Set"/>
    <s v="Non-Member"/>
    <n v="16"/>
    <n v="52.57"/>
    <n v="3.6999999999999998E-2"/>
    <n v="22.53"/>
    <s v="No"/>
    <n v="810"/>
    <n v="449.52"/>
    <n v="0.55496296296296299"/>
    <s v="Sep-2024"/>
    <s v="Q3-2024"/>
  </r>
  <r>
    <s v="TXN-105222"/>
    <x v="141"/>
    <x v="1"/>
    <s v="S-006"/>
    <x v="0"/>
    <s v="Granola Pack"/>
    <s v="Non-Member"/>
    <n v="1"/>
    <n v="13.09"/>
    <n v="0.307"/>
    <n v="7.54"/>
    <s v="No"/>
    <n v="9.07"/>
    <n v="1.53"/>
    <n v="0.16868798235942667"/>
    <s v="Nov-2025"/>
    <s v="Q4-2025"/>
  </r>
  <r>
    <s v="TXN-105223"/>
    <x v="215"/>
    <x v="1"/>
    <s v="S-004"/>
    <x v="0"/>
    <s v="Olive Oil 500ml"/>
    <s v="Non-Member"/>
    <n v="2"/>
    <n v="18.41"/>
    <n v="1.2999999999999999E-2"/>
    <n v="12.59"/>
    <s v="No"/>
    <n v="36.340000000000003"/>
    <n v="11.16"/>
    <n v="0.30709961474958719"/>
    <s v="Mar-2025"/>
    <s v="Q1-2025"/>
  </r>
  <r>
    <s v="TXN-105224"/>
    <x v="140"/>
    <x v="1"/>
    <s v="S-012"/>
    <x v="4"/>
    <s v="Face Moisturizer"/>
    <s v="Non-Member"/>
    <n v="2"/>
    <n v="54.5"/>
    <n v="0.23200000000000001"/>
    <n v="21.36"/>
    <s v="No"/>
    <n v="83.71"/>
    <n v="40.99"/>
    <n v="0.48966670648668026"/>
    <s v="Aug-2024"/>
    <s v="Q3-2024"/>
  </r>
  <r>
    <s v="TXN-105225"/>
    <x v="621"/>
    <x v="3"/>
    <s v="W-011"/>
    <x v="3"/>
    <s v="Storage Bin"/>
    <s v="Member"/>
    <n v="2"/>
    <n v="73.989999999999995"/>
    <n v="3.3000000000000002E-2"/>
    <n v="29.32"/>
    <s v="No"/>
    <n v="143.1"/>
    <n v="84.46"/>
    <n v="0.59021663172606564"/>
    <s v="May-2024"/>
    <s v="Q2-2024"/>
  </r>
  <r>
    <s v="TXN-105226"/>
    <x v="663"/>
    <x v="2"/>
    <s v="E-005"/>
    <x v="2"/>
    <s v="Laptop Stand"/>
    <s v="Member"/>
    <n v="1"/>
    <n v="93.33"/>
    <n v="0.105"/>
    <n v="68.47"/>
    <s v="Yes"/>
    <n v="83.53"/>
    <n v="15.06"/>
    <n v="0.18029450496827487"/>
    <s v="Apr-2024"/>
    <s v="Q2-2024"/>
  </r>
  <r>
    <s v="TXN-105227"/>
    <x v="678"/>
    <x v="3"/>
    <s v="W-013"/>
    <x v="0"/>
    <s v="Snack Box"/>
    <s v="Non-Member"/>
    <n v="1"/>
    <n v="18.62"/>
    <n v="0.105"/>
    <n v="11.92"/>
    <s v="No"/>
    <n v="16.66"/>
    <n v="4.74"/>
    <n v="0.2845138055222089"/>
    <s v="Apr-2024"/>
    <s v="Q2-2024"/>
  </r>
  <r>
    <s v="TXN-105228"/>
    <x v="440"/>
    <x v="3"/>
    <s v="W-011"/>
    <x v="3"/>
    <s v="Ceramic Mug Set"/>
    <s v="Member"/>
    <n v="3"/>
    <n v="73.12"/>
    <n v="8.2000000000000003E-2"/>
    <n v="27.3"/>
    <s v="No"/>
    <n v="201.37"/>
    <n v="119.47"/>
    <n v="0.59328599096191093"/>
    <s v="Jan-2025"/>
    <s v="Q1-2025"/>
  </r>
  <r>
    <s v="TXN-105229"/>
    <x v="80"/>
    <x v="1"/>
    <s v="S-014"/>
    <x v="1"/>
    <s v="Winter Jacket"/>
    <s v="Member"/>
    <n v="7"/>
    <n v="113.6"/>
    <n v="0.17100000000000001"/>
    <n v="56.19"/>
    <s v="No"/>
    <n v="659.22"/>
    <n v="265.89"/>
    <n v="0.40334031127696363"/>
    <s v="Dec-2024"/>
    <s v="Q4-2024"/>
  </r>
  <r>
    <s v="TXN-105230"/>
    <x v="401"/>
    <x v="0"/>
    <s v="N-007"/>
    <x v="1"/>
    <s v="Women's Jeans"/>
    <s v="Member"/>
    <n v="1"/>
    <n v="43.37"/>
    <n v="0.16900000000000001"/>
    <n v="17.73"/>
    <s v="No"/>
    <n v="36.04"/>
    <n v="18.309999999999999"/>
    <n v="0.50804661487236402"/>
    <s v="Sep-2025"/>
    <s v="Q3-2025"/>
  </r>
  <r>
    <s v="TXN-105231"/>
    <x v="129"/>
    <x v="1"/>
    <s v="S-002"/>
    <x v="1"/>
    <s v="Women's Jeans"/>
    <s v="Member"/>
    <n v="5"/>
    <n v="41.82"/>
    <n v="0.24"/>
    <n v="21.05"/>
    <s v="No"/>
    <n v="158.91999999999999"/>
    <n v="53.67"/>
    <n v="0.33771709035992958"/>
    <s v="Jun-2025"/>
    <s v="Q2-2025"/>
  </r>
  <r>
    <s v="TXN-105232"/>
    <x v="593"/>
    <x v="3"/>
    <s v="W-004"/>
    <x v="3"/>
    <s v="Storage Bin"/>
    <s v="Member"/>
    <n v="2"/>
    <n v="54.53"/>
    <n v="3.9E-2"/>
    <n v="20.57"/>
    <s v="No"/>
    <n v="104.81"/>
    <n v="63.67"/>
    <n v="0.6074802022707757"/>
    <s v="Jul-2024"/>
    <s v="Q3-2024"/>
  </r>
  <r>
    <s v="TXN-105233"/>
    <x v="40"/>
    <x v="2"/>
    <s v="E-008"/>
    <x v="2"/>
    <s v="Smart Watch"/>
    <s v="Non-Member"/>
    <n v="5"/>
    <n v="98.24"/>
    <n v="4.2000000000000003E-2"/>
    <n v="69.209999999999994"/>
    <s v="No"/>
    <n v="470.57"/>
    <n v="124.52"/>
    <n v="0.26461525384108636"/>
    <s v="May-2025"/>
    <s v="Q2-2025"/>
  </r>
  <r>
    <s v="TXN-105234"/>
    <x v="403"/>
    <x v="2"/>
    <s v="E-004"/>
    <x v="1"/>
    <s v="Winter Jacket"/>
    <s v="Member"/>
    <n v="3"/>
    <n v="113.07"/>
    <n v="0.02"/>
    <n v="46.65"/>
    <s v="No"/>
    <n v="332.43"/>
    <n v="192.48"/>
    <n v="0.57900911470083927"/>
    <s v="Jan-2025"/>
    <s v="Q1-2025"/>
  </r>
  <r>
    <s v="TXN-105235"/>
    <x v="18"/>
    <x v="2"/>
    <s v="E-005"/>
    <x v="4"/>
    <s v="Lipstick"/>
    <s v="Member"/>
    <n v="4"/>
    <n v="23.24"/>
    <n v="0.10100000000000001"/>
    <n v="8.9499999999999993"/>
    <s v="No"/>
    <n v="83.57"/>
    <n v="47.77"/>
    <n v="0.57161660883092025"/>
    <s v="Apr-2025"/>
    <s v="Q2-2025"/>
  </r>
  <r>
    <s v="TXN-105236"/>
    <x v="456"/>
    <x v="2"/>
    <s v="E-003"/>
    <x v="0"/>
    <s v="Organic Coffee 12oz"/>
    <s v="Non-Member"/>
    <n v="1"/>
    <n v="14.69"/>
    <n v="0.127"/>
    <n v="8.74"/>
    <s v="No"/>
    <n v="12.82"/>
    <n v="4.08"/>
    <n v="0.31825273010920435"/>
    <s v="Dec-2025"/>
    <s v="Q4-2025"/>
  </r>
  <r>
    <s v="TXN-105237"/>
    <x v="115"/>
    <x v="2"/>
    <s v="E-007"/>
    <x v="1"/>
    <s v="Men's T-Shirt"/>
    <s v="Non-Member"/>
    <n v="2"/>
    <n v="109.42"/>
    <n v="4.5999999999999999E-2"/>
    <n v="44.99"/>
    <s v="No"/>
    <n v="208.77"/>
    <n v="118.79"/>
    <n v="0.56899937730516836"/>
    <s v="Jul-2024"/>
    <s v="Q3-2024"/>
  </r>
  <r>
    <s v="TXN-105238"/>
    <x v="684"/>
    <x v="0"/>
    <s v="N-015"/>
    <x v="3"/>
    <s v="Bath Towel Set"/>
    <s v="Member"/>
    <n v="2"/>
    <n v="61.33"/>
    <n v="0.11600000000000001"/>
    <n v="23.06"/>
    <s v="No"/>
    <n v="108.43"/>
    <n v="62.31"/>
    <n v="0.57465646038919116"/>
    <s v="Mar-2024"/>
    <s v="Q1-2024"/>
  </r>
  <r>
    <s v="TXN-105239"/>
    <x v="287"/>
    <x v="3"/>
    <s v="W-005"/>
    <x v="2"/>
    <s v="Power Bank"/>
    <s v="Member"/>
    <n v="10"/>
    <n v="266.57"/>
    <n v="0.125"/>
    <n v="212.88"/>
    <s v="No"/>
    <n v="2332.4899999999998"/>
    <n v="203.69"/>
    <n v="8.732727685863606E-2"/>
    <s v="Sep-2025"/>
    <s v="Q3-2025"/>
  </r>
  <r>
    <s v="TXN-105240"/>
    <x v="482"/>
    <x v="3"/>
    <s v="W-012"/>
    <x v="2"/>
    <s v="Wireless Earbuds"/>
    <s v="Member"/>
    <n v="2"/>
    <n v="195.99"/>
    <n v="9.9000000000000005E-2"/>
    <n v="142.93"/>
    <s v="No"/>
    <n v="353.17"/>
    <n v="67.31"/>
    <n v="0.19058810204717275"/>
    <s v="Nov-2025"/>
    <s v="Q4-2025"/>
  </r>
  <r>
    <s v="TXN-105241"/>
    <x v="191"/>
    <x v="0"/>
    <s v="N-006"/>
    <x v="1"/>
    <s v="Men's T-Shirt"/>
    <s v="Member"/>
    <n v="2"/>
    <n v="21.42"/>
    <n v="3.5000000000000003E-2"/>
    <n v="9.58"/>
    <s v="No"/>
    <n v="41.34"/>
    <n v="22.18"/>
    <n v="0.53652636671504594"/>
    <s v="Oct-2024"/>
    <s v="Q4-2024"/>
  </r>
  <r>
    <s v="TXN-105242"/>
    <x v="94"/>
    <x v="2"/>
    <s v="E-011"/>
    <x v="2"/>
    <s v="Power Bank"/>
    <s v="Non-Member"/>
    <n v="4"/>
    <n v="85.57"/>
    <n v="8.4000000000000005E-2"/>
    <n v="59.19"/>
    <s v="No"/>
    <n v="313.52999999999997"/>
    <n v="76.77"/>
    <n v="0.24485695148789591"/>
    <s v="May-2025"/>
    <s v="Q2-2025"/>
  </r>
  <r>
    <s v="TXN-105243"/>
    <x v="169"/>
    <x v="1"/>
    <s v="S-015"/>
    <x v="0"/>
    <s v="Snack Box"/>
    <s v="Non-Member"/>
    <n v="1"/>
    <n v="4.07"/>
    <n v="0.34399999999999997"/>
    <n v="2.82"/>
    <s v="No"/>
    <n v="2.67"/>
    <n v="-0.15"/>
    <n v="-5.6179775280898875E-2"/>
    <s v="Feb-2025"/>
    <s v="Q1-2025"/>
  </r>
  <r>
    <s v="TXN-105244"/>
    <x v="44"/>
    <x v="1"/>
    <s v="S-005"/>
    <x v="1"/>
    <s v="Women's Jeans"/>
    <s v="Member"/>
    <n v="2"/>
    <n v="119.75"/>
    <n v="0.14299999999999999"/>
    <n v="48.36"/>
    <s v="No"/>
    <n v="205.25"/>
    <n v="108.53"/>
    <n v="0.52876979293544457"/>
    <s v="May-2025"/>
    <s v="Q2-2025"/>
  </r>
  <r>
    <s v="TXN-105245"/>
    <x v="296"/>
    <x v="1"/>
    <s v="S-005"/>
    <x v="1"/>
    <s v="Winter Jacket"/>
    <s v="Member"/>
    <n v="7"/>
    <n v="109.93"/>
    <n v="0.27200000000000002"/>
    <n v="47.91"/>
    <s v="No"/>
    <n v="560.20000000000005"/>
    <n v="224.83"/>
    <n v="0.40133880756872542"/>
    <s v="Oct-2025"/>
    <s v="Q4-2025"/>
  </r>
  <r>
    <s v="TXN-105246"/>
    <x v="477"/>
    <x v="3"/>
    <s v="W-003"/>
    <x v="1"/>
    <s v="Men's T-Shirt"/>
    <s v="Non-Member"/>
    <n v="2"/>
    <n v="118.72"/>
    <n v="0.109"/>
    <n v="58.81"/>
    <s v="No"/>
    <n v="211.56"/>
    <n v="93.94"/>
    <n v="0.44403478918510114"/>
    <s v="Jun-2024"/>
    <s v="Q2-2024"/>
  </r>
  <r>
    <s v="TXN-105247"/>
    <x v="157"/>
    <x v="3"/>
    <s v="W-001"/>
    <x v="1"/>
    <s v="Casual Dress"/>
    <s v="Member"/>
    <n v="6"/>
    <n v="55.87"/>
    <n v="7.6999999999999999E-2"/>
    <n v="28.43"/>
    <s v="No"/>
    <n v="309.41000000000003"/>
    <n v="138.83000000000001"/>
    <n v="0.44869267315212824"/>
    <s v="Apr-2025"/>
    <s v="Q2-2025"/>
  </r>
  <r>
    <s v="TXN-105248"/>
    <x v="63"/>
    <x v="3"/>
    <s v="W-004"/>
    <x v="0"/>
    <s v="Olive Oil 500ml"/>
    <s v="Member"/>
    <n v="2"/>
    <n v="16.36"/>
    <n v="0.17699999999999999"/>
    <n v="11.16"/>
    <s v="No"/>
    <n v="26.93"/>
    <n v="4.6100000000000003"/>
    <n v="0.17118455254363166"/>
    <s v="Jun-2025"/>
    <s v="Q2-2025"/>
  </r>
  <r>
    <s v="TXN-105249"/>
    <x v="485"/>
    <x v="0"/>
    <s v="N-009"/>
    <x v="4"/>
    <s v="Perfume 50ml"/>
    <s v="Member"/>
    <n v="3"/>
    <n v="57.7"/>
    <n v="0.14499999999999999"/>
    <n v="22.75"/>
    <s v="No"/>
    <n v="148"/>
    <n v="79.75"/>
    <n v="0.53885135135135132"/>
    <s v="Sep-2025"/>
    <s v="Q3-2025"/>
  </r>
  <r>
    <s v="TXN-105250"/>
    <x v="150"/>
    <x v="0"/>
    <s v="N-007"/>
    <x v="2"/>
    <s v="Smart Watch"/>
    <s v="Member"/>
    <n v="6"/>
    <n v="145.38999999999999"/>
    <n v="7.5999999999999998E-2"/>
    <n v="102.14"/>
    <s v="No"/>
    <n v="806.04"/>
    <n v="193.2"/>
    <n v="0.2396903379484889"/>
    <s v="Jun-2025"/>
    <s v="Q2-2025"/>
  </r>
  <r>
    <s v="TXN-105251"/>
    <x v="184"/>
    <x v="0"/>
    <s v="N-015"/>
    <x v="2"/>
    <s v="Bluetooth Speaker"/>
    <s v="Member"/>
    <n v="1"/>
    <n v="169.77"/>
    <n v="7.5999999999999998E-2"/>
    <n v="50.45"/>
    <s v="No"/>
    <n v="156.87"/>
    <n v="106.42"/>
    <n v="0.67839612417925665"/>
    <s v="Jul-2025"/>
    <s v="Q3-2025"/>
  </r>
  <r>
    <s v="TXN-105252"/>
    <x v="430"/>
    <x v="0"/>
    <s v="N-001"/>
    <x v="4"/>
    <s v="Face Moisturizer"/>
    <s v="Member"/>
    <n v="1"/>
    <n v="17.739999999999998"/>
    <n v="0.13300000000000001"/>
    <n v="7.94"/>
    <s v="No"/>
    <n v="15.38"/>
    <n v="7.44"/>
    <n v="0.48374512353706112"/>
    <s v="Jul-2025"/>
    <s v="Q3-2025"/>
  </r>
  <r>
    <s v="TXN-105253"/>
    <x v="26"/>
    <x v="3"/>
    <s v="W-013"/>
    <x v="4"/>
    <s v="Perfume 50ml"/>
    <s v="Member"/>
    <n v="2"/>
    <n v="58.02"/>
    <n v="0.02"/>
    <n v="22.97"/>
    <s v="No"/>
    <n v="113.72"/>
    <n v="67.78"/>
    <n v="0.59602532536053465"/>
    <s v="Oct-2025"/>
    <s v="Q4-2025"/>
  </r>
  <r>
    <s v="TXN-105254"/>
    <x v="472"/>
    <x v="1"/>
    <s v="S-001"/>
    <x v="3"/>
    <s v="Throw Pillow"/>
    <s v="Member"/>
    <n v="3"/>
    <n v="66.16"/>
    <n v="0.23499999999999999"/>
    <n v="28.59"/>
    <s v="Unknown"/>
    <n v="151.84"/>
    <n v="66.069999999999993"/>
    <n v="0.43512908324552152"/>
    <s v="Dec-2025"/>
    <s v="Q4-2025"/>
  </r>
  <r>
    <s v="TXN-105255"/>
    <x v="113"/>
    <x v="0"/>
    <s v="N-014"/>
    <x v="3"/>
    <s v="Bath Towel Set"/>
    <s v="Non-Member"/>
    <n v="4"/>
    <n v="71.03"/>
    <n v="9.5000000000000001E-2"/>
    <n v="31.44"/>
    <s v="No"/>
    <n v="257.13"/>
    <n v="131.37"/>
    <n v="0.5109088787772722"/>
    <s v="May-2025"/>
    <s v="Q2-2025"/>
  </r>
  <r>
    <s v="TXN-105256"/>
    <x v="581"/>
    <x v="3"/>
    <s v="W-009"/>
    <x v="4"/>
    <s v="Shampoo 300ml"/>
    <s v="Member"/>
    <n v="8"/>
    <n v="11.21"/>
    <n v="0.153"/>
    <n v="3.48"/>
    <s v="No"/>
    <n v="75.959999999999994"/>
    <n v="48.12"/>
    <n v="0.63349131121642976"/>
    <s v="Nov-2025"/>
    <s v="Q4-2025"/>
  </r>
  <r>
    <s v="TXN-105257"/>
    <x v="92"/>
    <x v="2"/>
    <s v="E-003"/>
    <x v="2"/>
    <s v="Bluetooth Speaker"/>
    <s v="Member"/>
    <n v="3"/>
    <n v="201.45"/>
    <n v="0.14099999999999999"/>
    <n v="123.22"/>
    <s v="No"/>
    <n v="519.14"/>
    <n v="149.47999999999999"/>
    <n v="0.28793774319066145"/>
    <s v="Jun-2025"/>
    <s v="Q2-2025"/>
  </r>
  <r>
    <s v="TXN-105258"/>
    <x v="135"/>
    <x v="1"/>
    <s v="S-012"/>
    <x v="4"/>
    <s v="Sunscreen SPF50"/>
    <s v="Unknown"/>
    <n v="5"/>
    <n v="11.52"/>
    <n v="0.219"/>
    <n v="5.15"/>
    <s v="Yes"/>
    <n v="44.99"/>
    <n v="19.239999999999998"/>
    <n v="0.42765058901978215"/>
    <s v="Oct-2025"/>
    <s v="Q4-2025"/>
  </r>
  <r>
    <s v="TXN-105259"/>
    <x v="200"/>
    <x v="1"/>
    <s v="S-009"/>
    <x v="0"/>
    <s v="Olive Oil 500ml"/>
    <s v="Non-Member"/>
    <n v="11"/>
    <n v="19.28"/>
    <n v="0.38400000000000001"/>
    <n v="12.65"/>
    <s v="No"/>
    <n v="130.63999999999999"/>
    <n v="-8.51"/>
    <n v="-6.5140845070422546E-2"/>
    <s v="Jul-2025"/>
    <s v="Q3-2025"/>
  </r>
  <r>
    <s v="TXN-105260"/>
    <x v="181"/>
    <x v="3"/>
    <s v="W-006"/>
    <x v="0"/>
    <s v="Granola Pack"/>
    <s v="Non-Member"/>
    <n v="3"/>
    <n v="19.579999999999998"/>
    <n v="1.9E-2"/>
    <n v="12.21"/>
    <s v="No"/>
    <n v="57.62"/>
    <n v="20.99"/>
    <n v="0.36428323498785142"/>
    <s v="Nov-2025"/>
    <s v="Q4-2025"/>
  </r>
  <r>
    <s v="TXN-105261"/>
    <x v="567"/>
    <x v="1"/>
    <s v="S-010"/>
    <x v="1"/>
    <s v="Winter Jacket"/>
    <s v="Member"/>
    <n v="4"/>
    <n v="48.01"/>
    <n v="0.17100000000000001"/>
    <n v="22.65"/>
    <s v="Yes"/>
    <n v="159.19999999999999"/>
    <n v="68.599999999999994"/>
    <n v="0.43090452261306533"/>
    <s v="May-2024"/>
    <s v="Q2-2024"/>
  </r>
  <r>
    <s v="TXN-105262"/>
    <x v="448"/>
    <x v="1"/>
    <s v="S-007"/>
    <x v="3"/>
    <s v="Throw Pillow"/>
    <s v="Member"/>
    <n v="4"/>
    <n v="47.52"/>
    <n v="0.30599999999999999"/>
    <n v="21.76"/>
    <s v="Yes"/>
    <n v="131.91999999999999"/>
    <n v="44.88"/>
    <n v="0.34020618556701038"/>
    <s v="Mar-2025"/>
    <s v="Q1-2025"/>
  </r>
  <r>
    <s v="TXN-105263"/>
    <x v="581"/>
    <x v="2"/>
    <s v="E-010"/>
    <x v="2"/>
    <s v="Smart Watch"/>
    <s v="Non-Member"/>
    <n v="11"/>
    <n v="172.26"/>
    <n v="7.9000000000000001E-2"/>
    <n v="120.15"/>
    <s v="No"/>
    <n v="1745.17"/>
    <n v="423.52"/>
    <n v="0.24268122876281392"/>
    <s v="Nov-2025"/>
    <s v="Q4-2025"/>
  </r>
  <r>
    <s v="TXN-105264"/>
    <x v="387"/>
    <x v="1"/>
    <s v="S-010"/>
    <x v="2"/>
    <s v="Wireless Earbuds"/>
    <s v="Non-Member"/>
    <n v="3"/>
    <n v="118.78"/>
    <n v="0.20399999999999999"/>
    <n v="91.61"/>
    <s v="No"/>
    <n v="283.64999999999998"/>
    <n v="8.82"/>
    <n v="3.1094658910629302E-2"/>
    <s v="Aug-2025"/>
    <s v="Q3-2025"/>
  </r>
  <r>
    <s v="TXN-105265"/>
    <x v="604"/>
    <x v="1"/>
    <s v="S-009"/>
    <x v="1"/>
    <s v="Casual Dress"/>
    <s v="Non-Member"/>
    <n v="1"/>
    <n v="81.430000000000007"/>
    <n v="0.38100000000000001"/>
    <n v="40.130000000000003"/>
    <s v="No"/>
    <n v="50.41"/>
    <n v="10.28"/>
    <n v="0.20392779210474113"/>
    <s v="Jul-2024"/>
    <s v="Q3-2024"/>
  </r>
  <r>
    <s v="TXN-105266"/>
    <x v="501"/>
    <x v="3"/>
    <s v="W-012"/>
    <x v="2"/>
    <s v="Power Bank"/>
    <s v="Non-Member"/>
    <n v="1"/>
    <n v="140.26"/>
    <n v="0"/>
    <n v="98.68"/>
    <s v="No"/>
    <n v="140.26"/>
    <n v="41.58"/>
    <n v="0.29644945101953518"/>
    <s v="Feb-2025"/>
    <s v="Q1-2025"/>
  </r>
  <r>
    <s v="TXN-105267"/>
    <x v="25"/>
    <x v="3"/>
    <s v="W-001"/>
    <x v="4"/>
    <s v="Lipstick"/>
    <s v="Member"/>
    <n v="1"/>
    <n v="51.95"/>
    <n v="8.6999999999999994E-2"/>
    <n v="21.8"/>
    <s v="Yes"/>
    <n v="47.43"/>
    <n v="25.63"/>
    <n v="0.54037528990090655"/>
    <s v="Jan-2025"/>
    <s v="Q1-2025"/>
  </r>
  <r>
    <s v="TXN-105268"/>
    <x v="364"/>
    <x v="0"/>
    <s v="N-009"/>
    <x v="1"/>
    <s v="Running Shoes"/>
    <s v="Member"/>
    <n v="1"/>
    <n v="32.35"/>
    <n v="8.5000000000000006E-2"/>
    <n v="13.6"/>
    <s v="No"/>
    <n v="29.6"/>
    <n v="16"/>
    <n v="0.54054054054054046"/>
    <s v="Oct-2024"/>
    <s v="Q4-2024"/>
  </r>
  <r>
    <s v="TXN-105269"/>
    <x v="139"/>
    <x v="2"/>
    <s v="E-015"/>
    <x v="2"/>
    <s v="Bluetooth Speaker"/>
    <s v="Member"/>
    <n v="1"/>
    <n v="266.02"/>
    <n v="0.03"/>
    <n v="178.13"/>
    <s v="No"/>
    <n v="258.04000000000002"/>
    <n v="79.91"/>
    <n v="0.30968066966361801"/>
    <s v="Jul-2025"/>
    <s v="Q3-2025"/>
  </r>
  <r>
    <s v="TXN-105270"/>
    <x v="63"/>
    <x v="2"/>
    <s v="E-001"/>
    <x v="3"/>
    <s v="Storage Bin"/>
    <s v="Member"/>
    <n v="6"/>
    <n v="60.66"/>
    <n v="6.7000000000000004E-2"/>
    <n v="24.16"/>
    <s v="No"/>
    <n v="339.57"/>
    <n v="194.61"/>
    <n v="0.57310716494389968"/>
    <s v="Jun-2025"/>
    <s v="Q2-2025"/>
  </r>
  <r>
    <s v="TXN-105271"/>
    <x v="47"/>
    <x v="2"/>
    <s v="E-003"/>
    <x v="0"/>
    <s v="Snack Box"/>
    <s v="Non-Member"/>
    <n v="1"/>
    <n v="13.35"/>
    <n v="8.5999999999999993E-2"/>
    <n v="8.25"/>
    <s v="No"/>
    <n v="12.2"/>
    <n v="3.95"/>
    <n v="0.32377049180327871"/>
    <s v="Oct-2024"/>
    <s v="Q4-2024"/>
  </r>
  <r>
    <s v="TXN-105272"/>
    <x v="269"/>
    <x v="2"/>
    <s v="E-001"/>
    <x v="4"/>
    <s v="Sunscreen SPF50"/>
    <s v="Non-Member"/>
    <n v="9"/>
    <n v="55.9"/>
    <n v="6.4000000000000001E-2"/>
    <n v="24.54"/>
    <s v="No"/>
    <n v="470.9"/>
    <n v="250.04"/>
    <n v="0.53098322361435546"/>
    <s v="Aug-2025"/>
    <s v="Q3-2025"/>
  </r>
  <r>
    <s v="TXN-105273"/>
    <x v="197"/>
    <x v="2"/>
    <s v="E-008"/>
    <x v="4"/>
    <s v="Sunscreen SPF50"/>
    <s v="Non-Member"/>
    <n v="3"/>
    <n v="53.53"/>
    <n v="0.11"/>
    <n v="18.079999999999998"/>
    <s v="No"/>
    <n v="142.93"/>
    <n v="88.69"/>
    <n v="0.62051353809557119"/>
    <s v="Mar-2025"/>
    <s v="Q1-2025"/>
  </r>
  <r>
    <s v="TXN-105274"/>
    <x v="203"/>
    <x v="2"/>
    <s v="E-012"/>
    <x v="4"/>
    <s v="Shampoo 300ml"/>
    <s v="Non-Member"/>
    <n v="1"/>
    <n v="25.17"/>
    <n v="0.14499999999999999"/>
    <n v="8.19"/>
    <s v="No"/>
    <n v="21.52"/>
    <n v="13.33"/>
    <n v="0.61942379182156138"/>
    <s v="May-2024"/>
    <s v="Q2-2024"/>
  </r>
  <r>
    <s v="TXN-105275"/>
    <x v="541"/>
    <x v="2"/>
    <s v="E-007"/>
    <x v="1"/>
    <s v="Casual Dress"/>
    <s v="Non-Member"/>
    <n v="6"/>
    <n v="20.39"/>
    <n v="0"/>
    <n v="10.17"/>
    <s v="No"/>
    <n v="122.34"/>
    <n v="61.32"/>
    <n v="0.50122609122118689"/>
    <s v="Dec-2025"/>
    <s v="Q4-2025"/>
  </r>
  <r>
    <s v="TXN-105276"/>
    <x v="499"/>
    <x v="1"/>
    <s v="S-014"/>
    <x v="2"/>
    <s v="Laptop Stand"/>
    <s v="Member"/>
    <n v="1"/>
    <n v="186.97"/>
    <n v="0.186"/>
    <n v="139.33000000000001"/>
    <s v="No"/>
    <n v="152.19"/>
    <n v="12.86"/>
    <n v="8.4499638609632693E-2"/>
    <s v="Oct-2025"/>
    <s v="Q4-2025"/>
  </r>
  <r>
    <s v="TXN-105277"/>
    <x v="330"/>
    <x v="2"/>
    <s v="E-010"/>
    <x v="0"/>
    <s v="Granola Pack"/>
    <s v="Non-Member"/>
    <n v="1"/>
    <n v="10.210000000000001"/>
    <n v="0"/>
    <n v="5.86"/>
    <s v="No"/>
    <n v="10.210000000000001"/>
    <n v="4.3499999999999996"/>
    <n v="0.42605288932419189"/>
    <s v="Jun-2024"/>
    <s v="Q2-2024"/>
  </r>
  <r>
    <s v="TXN-105278"/>
    <x v="581"/>
    <x v="3"/>
    <s v="W-008"/>
    <x v="2"/>
    <s v="Power Bank"/>
    <s v="Member"/>
    <n v="4"/>
    <n v="180.03"/>
    <n v="6.5000000000000002E-2"/>
    <n v="118.44"/>
    <s v="No"/>
    <n v="673.31"/>
    <n v="199.55"/>
    <n v="0.29637165644354019"/>
    <s v="Nov-2025"/>
    <s v="Q4-2025"/>
  </r>
  <r>
    <s v="TXN-105279"/>
    <x v="130"/>
    <x v="1"/>
    <s v="S-011"/>
    <x v="3"/>
    <s v="LED Desk Lamp"/>
    <s v="Non-Member"/>
    <n v="5"/>
    <n v="13.04"/>
    <n v="0.20200000000000001"/>
    <n v="4.57"/>
    <s v="No"/>
    <n v="52.03"/>
    <n v="29.18"/>
    <n v="0.56083029021718234"/>
    <s v="Apr-2025"/>
    <s v="Q2-2025"/>
  </r>
  <r>
    <s v="TXN-105280"/>
    <x v="491"/>
    <x v="0"/>
    <s v="N-006"/>
    <x v="3"/>
    <s v="Throw Pillow"/>
    <s v="Member"/>
    <n v="7"/>
    <n v="85.31"/>
    <n v="0.113"/>
    <n v="33.479999999999997"/>
    <s v="Yes"/>
    <n v="529.69000000000005"/>
    <n v="295.33"/>
    <n v="0.55755253072551858"/>
    <s v="Jul-2025"/>
    <s v="Q3-2025"/>
  </r>
  <r>
    <s v="TXN-105281"/>
    <x v="522"/>
    <x v="2"/>
    <s v="E-008"/>
    <x v="4"/>
    <s v="Shampoo 300ml"/>
    <s v="Member"/>
    <n v="1"/>
    <n v="51.53"/>
    <n v="6.2E-2"/>
    <n v="19.66"/>
    <s v="No"/>
    <n v="48.34"/>
    <n v="28.68"/>
    <n v="0.59329747621017781"/>
    <s v="Jun-2025"/>
    <s v="Q2-2025"/>
  </r>
  <r>
    <s v="TXN-105282"/>
    <x v="223"/>
    <x v="1"/>
    <s v="S-011"/>
    <x v="4"/>
    <s v="Sunscreen SPF50"/>
    <s v="Member"/>
    <n v="1"/>
    <n v="20.88"/>
    <n v="0.35199999999999998"/>
    <n v="6.77"/>
    <s v="No"/>
    <n v="13.53"/>
    <n v="6.76"/>
    <n v="0.49963045084996305"/>
    <s v="Nov-2025"/>
    <s v="Q4-2025"/>
  </r>
  <r>
    <s v="TXN-105283"/>
    <x v="427"/>
    <x v="0"/>
    <s v="N-005"/>
    <x v="2"/>
    <s v="Laptop Stand"/>
    <s v="Member"/>
    <n v="7"/>
    <n v="230.66"/>
    <n v="0.122"/>
    <n v="150.68"/>
    <s v="No"/>
    <n v="1417.64"/>
    <n v="362.88"/>
    <n v="0.25597471854631637"/>
    <s v="Apr-2025"/>
    <s v="Q2-2025"/>
  </r>
  <r>
    <s v="TXN-105284"/>
    <x v="336"/>
    <x v="2"/>
    <s v="E-003"/>
    <x v="2"/>
    <s v="Wireless Earbuds"/>
    <s v="Member"/>
    <n v="2"/>
    <n v="268.41000000000003"/>
    <n v="4.8000000000000001E-2"/>
    <n v="177.54"/>
    <s v="No"/>
    <n v="511.05"/>
    <n v="155.97"/>
    <n v="0.30519518638098031"/>
    <s v="Nov-2025"/>
    <s v="Q4-2025"/>
  </r>
  <r>
    <s v="TXN-105285"/>
    <x v="480"/>
    <x v="3"/>
    <s v="W-009"/>
    <x v="3"/>
    <s v="Bath Towel Set"/>
    <s v="Member"/>
    <n v="8"/>
    <n v="24.36"/>
    <n v="0"/>
    <n v="9.92"/>
    <s v="Yes"/>
    <n v="194.88"/>
    <n v="115.52"/>
    <n v="0.59277504105090306"/>
    <s v="Dec-2025"/>
    <s v="Q4-2025"/>
  </r>
  <r>
    <s v="TXN-105286"/>
    <x v="628"/>
    <x v="1"/>
    <s v="Unknown"/>
    <x v="2"/>
    <s v="Power Bank"/>
    <s v="Non-Member"/>
    <n v="4"/>
    <n v="36.29"/>
    <n v="0.22700000000000001"/>
    <n v="24.15"/>
    <s v="No"/>
    <n v="112.21"/>
    <n v="15.61"/>
    <n v="0.1391141609482221"/>
    <s v="Oct-2025"/>
    <s v="Q4-2025"/>
  </r>
  <r>
    <s v="TXN-105287"/>
    <x v="524"/>
    <x v="0"/>
    <s v="N-008"/>
    <x v="2"/>
    <s v="Laptop Stand"/>
    <s v="Non-Member"/>
    <n v="1"/>
    <n v="38.270000000000003"/>
    <n v="0"/>
    <n v="26.28"/>
    <s v="Unknown"/>
    <n v="38.270000000000003"/>
    <n v="11.99"/>
    <n v="0.3133002351711523"/>
    <s v="Apr-2024"/>
    <s v="Q2-2024"/>
  </r>
  <r>
    <s v="TXN-105288"/>
    <x v="480"/>
    <x v="1"/>
    <s v="S-001"/>
    <x v="3"/>
    <s v="LED Desk Lamp"/>
    <s v="Member"/>
    <n v="11"/>
    <n v="16.95"/>
    <n v="0.13300000000000001"/>
    <n v="7.59"/>
    <s v="No"/>
    <n v="161.65"/>
    <n v="78.16"/>
    <n v="0.4835137643055985"/>
    <s v="Dec-2025"/>
    <s v="Q4-2025"/>
  </r>
  <r>
    <s v="TXN-105289"/>
    <x v="411"/>
    <x v="3"/>
    <s v="W-001"/>
    <x v="0"/>
    <s v="Organic Coffee 12oz"/>
    <s v="Member"/>
    <n v="6"/>
    <n v="16.87"/>
    <n v="4.1000000000000002E-2"/>
    <n v="11.6"/>
    <s v="No"/>
    <n v="97.07"/>
    <n v="27.47"/>
    <n v="0.28299165550633565"/>
    <s v="Apr-2025"/>
    <s v="Q2-2025"/>
  </r>
  <r>
    <s v="TXN-105290"/>
    <x v="154"/>
    <x v="3"/>
    <s v="W-015"/>
    <x v="3"/>
    <s v="Throw Pillow"/>
    <s v="Member"/>
    <n v="1"/>
    <n v="68.489999999999995"/>
    <n v="0.05"/>
    <n v="31"/>
    <s v="No"/>
    <n v="65.069999999999993"/>
    <n v="34.07"/>
    <n v="0.52358998002151536"/>
    <s v="Jan-2025"/>
    <s v="Q1-2025"/>
  </r>
  <r>
    <s v="TXN-105291"/>
    <x v="661"/>
    <x v="1"/>
    <s v="S-015"/>
    <x v="3"/>
    <s v="Bath Towel Set"/>
    <s v="Member"/>
    <n v="20"/>
    <n v="49.89"/>
    <n v="0.3"/>
    <n v="20.89"/>
    <s v="No"/>
    <n v="698.46"/>
    <n v="280.66000000000003"/>
    <n v="0.40182687627065261"/>
    <s v="Oct-2024"/>
    <s v="Q4-2024"/>
  </r>
  <r>
    <s v="TXN-105292"/>
    <x v="44"/>
    <x v="1"/>
    <s v="S-014"/>
    <x v="1"/>
    <s v="Running Shoes"/>
    <s v="Member"/>
    <n v="4"/>
    <n v="54.63"/>
    <n v="0.245"/>
    <n v="24.78"/>
    <s v="No"/>
    <n v="164.98"/>
    <n v="65.86"/>
    <n v="0.39919990301854774"/>
    <s v="May-2025"/>
    <s v="Q2-2025"/>
  </r>
  <r>
    <s v="TXN-105293"/>
    <x v="190"/>
    <x v="0"/>
    <s v="N-004"/>
    <x v="2"/>
    <s v="Power Bank"/>
    <s v="Non-Member"/>
    <n v="8"/>
    <n v="55.48"/>
    <n v="9.5000000000000001E-2"/>
    <n v="38.82"/>
    <s v="No"/>
    <n v="401.68"/>
    <n v="91.12"/>
    <n v="0.22684724158534159"/>
    <s v="Oct-2025"/>
    <s v="Q4-2025"/>
  </r>
  <r>
    <s v="TXN-105294"/>
    <x v="60"/>
    <x v="2"/>
    <s v="E-004"/>
    <x v="1"/>
    <s v="Men's T-Shirt"/>
    <s v="Member"/>
    <n v="11"/>
    <n v="26.33"/>
    <n v="0.13800000000000001"/>
    <n v="10.73"/>
    <s v="No"/>
    <n v="249.66"/>
    <n v="131.63"/>
    <n v="0.52723704237763358"/>
    <s v="Sep-2025"/>
    <s v="Q3-2025"/>
  </r>
  <r>
    <s v="TXN-105295"/>
    <x v="521"/>
    <x v="1"/>
    <s v="S-010"/>
    <x v="1"/>
    <s v="Women's Jeans"/>
    <s v="Non-Member"/>
    <n v="5"/>
    <n v="39.68"/>
    <n v="0.20300000000000001"/>
    <n v="16.170000000000002"/>
    <s v="No"/>
    <n v="158.12"/>
    <n v="77.27"/>
    <n v="0.48867948393625094"/>
    <s v="Jun-2025"/>
    <s v="Q2-2025"/>
  </r>
  <r>
    <s v="TXN-105296"/>
    <x v="29"/>
    <x v="1"/>
    <s v="S-004"/>
    <x v="0"/>
    <s v="Snack Box"/>
    <s v="Member"/>
    <n v="3"/>
    <n v="17.36"/>
    <n v="0.19800000000000001"/>
    <n v="11.84"/>
    <s v="No"/>
    <n v="41.77"/>
    <n v="6.25"/>
    <n v="0.14962892027771127"/>
    <s v="Oct-2024"/>
    <s v="Q4-2024"/>
  </r>
  <r>
    <s v="TXN-105297"/>
    <x v="670"/>
    <x v="0"/>
    <s v="N-005"/>
    <x v="4"/>
    <s v="Perfume 50ml"/>
    <s v="Member"/>
    <n v="3"/>
    <n v="46.83"/>
    <n v="8.0000000000000002E-3"/>
    <n v="14.25"/>
    <s v="No"/>
    <n v="139.37"/>
    <n v="96.62"/>
    <n v="0.69326253856640596"/>
    <s v="Nov-2025"/>
    <s v="Q4-2025"/>
  </r>
  <r>
    <s v="TXN-105298"/>
    <x v="283"/>
    <x v="3"/>
    <s v="W-005"/>
    <x v="2"/>
    <s v="Wireless Earbuds"/>
    <s v="Member"/>
    <n v="9"/>
    <n v="245.08"/>
    <n v="0.13300000000000001"/>
    <n v="174.84"/>
    <s v="No"/>
    <n v="1912.36"/>
    <n v="338.8"/>
    <n v="0.17716329561379657"/>
    <s v="Jul-2025"/>
    <s v="Q3-2025"/>
  </r>
  <r>
    <s v="TXN-105299"/>
    <x v="328"/>
    <x v="2"/>
    <s v="E-012"/>
    <x v="2"/>
    <s v="Bluetooth Speaker"/>
    <s v="Non-Member"/>
    <n v="2"/>
    <n v="230.25"/>
    <n v="2.5999999999999999E-2"/>
    <n v="159.91999999999999"/>
    <s v="No"/>
    <n v="448.53"/>
    <n v="128.69"/>
    <n v="0.28691503355405434"/>
    <s v="Sep-2024"/>
    <s v="Q3-2024"/>
  </r>
  <r>
    <s v="TXN-105300"/>
    <x v="130"/>
    <x v="3"/>
    <s v="Unknown"/>
    <x v="2"/>
    <s v="Laptop Stand"/>
    <s v="Member"/>
    <n v="2"/>
    <n v="288.77999999999997"/>
    <n v="0"/>
    <n v="212.07"/>
    <s v="No"/>
    <n v="577.55999999999995"/>
    <n v="153.41999999999999"/>
    <n v="0.26563473924787034"/>
    <s v="Apr-2025"/>
    <s v="Q2-2025"/>
  </r>
  <r>
    <s v="TXN-105301"/>
    <x v="648"/>
    <x v="2"/>
    <s v="E-011"/>
    <x v="2"/>
    <s v="Power Bank"/>
    <s v="Member"/>
    <n v="2"/>
    <n v="40"/>
    <n v="0.161"/>
    <n v="29.5"/>
    <s v="No"/>
    <n v="67.12"/>
    <n v="8.1199999999999992"/>
    <n v="0.1209773539928486"/>
    <s v="Nov-2024"/>
    <s v="Q4-2024"/>
  </r>
  <r>
    <s v="TXN-105302"/>
    <x v="536"/>
    <x v="2"/>
    <s v="E-014"/>
    <x v="3"/>
    <s v="Ceramic Mug Set"/>
    <s v="Member"/>
    <n v="5"/>
    <n v="37.590000000000003"/>
    <n v="6.5000000000000002E-2"/>
    <n v="16.920000000000002"/>
    <s v="No"/>
    <n v="175.73"/>
    <n v="91.13"/>
    <n v="0.51857963921925687"/>
    <s v="Apr-2025"/>
    <s v="Q2-2025"/>
  </r>
  <r>
    <s v="TXN-105303"/>
    <x v="468"/>
    <x v="2"/>
    <s v="E-009"/>
    <x v="3"/>
    <s v="Bath Towel Set"/>
    <s v="Member"/>
    <n v="4"/>
    <n v="46.97"/>
    <n v="0"/>
    <n v="17.23"/>
    <s v="No"/>
    <n v="187.88"/>
    <n v="118.96"/>
    <n v="0.6331701085799446"/>
    <s v="Jul-2025"/>
    <s v="Q3-2025"/>
  </r>
  <r>
    <s v="TXN-105304"/>
    <x v="411"/>
    <x v="1"/>
    <s v="S-009"/>
    <x v="1"/>
    <s v="Casual Dress"/>
    <s v="Non-Member"/>
    <n v="6"/>
    <n v="66.489999999999995"/>
    <n v="0.26500000000000001"/>
    <n v="32.299999999999997"/>
    <s v="No"/>
    <n v="293.22000000000003"/>
    <n v="99.42"/>
    <n v="0.3390628197258031"/>
    <s v="Apr-2025"/>
    <s v="Q2-2025"/>
  </r>
  <r>
    <s v="TXN-105305"/>
    <x v="424"/>
    <x v="2"/>
    <s v="E-014"/>
    <x v="3"/>
    <s v="Throw Pillow"/>
    <s v="Non-Member"/>
    <n v="2"/>
    <n v="40.729999999999997"/>
    <n v="2.7E-2"/>
    <n v="18.690000000000001"/>
    <s v="No"/>
    <n v="79.260000000000005"/>
    <n v="41.88"/>
    <n v="0.52838758516275552"/>
    <s v="Apr-2025"/>
    <s v="Q2-2025"/>
  </r>
  <r>
    <s v="TXN-105306"/>
    <x v="137"/>
    <x v="0"/>
    <s v="N-012"/>
    <x v="0"/>
    <s v="Sparkling Water 12pk"/>
    <s v="Member"/>
    <n v="3"/>
    <n v="9.08"/>
    <n v="0.15"/>
    <n v="6.13"/>
    <s v="No"/>
    <n v="23.15"/>
    <n v="4.76"/>
    <n v="0.20561555075593954"/>
    <s v="Oct-2025"/>
    <s v="Q4-2025"/>
  </r>
  <r>
    <s v="TXN-105307"/>
    <x v="386"/>
    <x v="2"/>
    <s v="E-005"/>
    <x v="1"/>
    <s v="Winter Jacket"/>
    <s v="Member"/>
    <n v="6"/>
    <n v="30.16"/>
    <n v="7.6999999999999999E-2"/>
    <n v="15.79"/>
    <s v="No"/>
    <n v="167.03"/>
    <n v="72.290000000000006"/>
    <n v="0.43279650362210387"/>
    <s v="Sep-2025"/>
    <s v="Q3-2025"/>
  </r>
  <r>
    <s v="TXN-105308"/>
    <x v="172"/>
    <x v="2"/>
    <s v="E-002"/>
    <x v="4"/>
    <s v="Shampoo 300ml"/>
    <s v="Non-Member"/>
    <n v="13"/>
    <n v="33.46"/>
    <n v="0.104"/>
    <n v="7.68"/>
    <s v="No"/>
    <n v="389.74"/>
    <n v="289.89999999999998"/>
    <n v="0.74382921947965308"/>
    <s v="Oct-2024"/>
    <s v="Q4-2024"/>
  </r>
  <r>
    <s v="TXN-105309"/>
    <x v="209"/>
    <x v="3"/>
    <s v="W-008"/>
    <x v="3"/>
    <s v="LED Desk Lamp"/>
    <s v="Non-Member"/>
    <n v="5"/>
    <n v="30.45"/>
    <n v="0.129"/>
    <n v="14.73"/>
    <s v="No"/>
    <n v="132.61000000000001"/>
    <n v="58.96"/>
    <n v="0.44461202020963725"/>
    <s v="Sep-2024"/>
    <s v="Q3-2024"/>
  </r>
  <r>
    <s v="TXN-105310"/>
    <x v="534"/>
    <x v="3"/>
    <s v="W-013"/>
    <x v="3"/>
    <s v="LED Desk Lamp"/>
    <s v="Non-Member"/>
    <n v="2"/>
    <n v="71.16"/>
    <n v="9.5000000000000001E-2"/>
    <n v="26.24"/>
    <s v="No"/>
    <n v="128.80000000000001"/>
    <n v="76.319999999999993"/>
    <n v="0.59254658385093162"/>
    <s v="Jul-2024"/>
    <s v="Q3-2024"/>
  </r>
  <r>
    <s v="TXN-105311"/>
    <x v="685"/>
    <x v="3"/>
    <s v="W-008"/>
    <x v="4"/>
    <s v="Perfume 50ml"/>
    <s v="Member"/>
    <n v="1"/>
    <n v="43.31"/>
    <n v="0.113"/>
    <n v="14.48"/>
    <s v="Yes"/>
    <n v="38.42"/>
    <n v="23.94"/>
    <n v="0.62311296199895894"/>
    <s v="Mar-2024"/>
    <s v="Q1-2024"/>
  </r>
  <r>
    <s v="TXN-105312"/>
    <x v="3"/>
    <x v="2"/>
    <s v="E-015"/>
    <x v="2"/>
    <s v="Wireless Earbuds"/>
    <s v="Member"/>
    <n v="2"/>
    <n v="274.58999999999997"/>
    <n v="0"/>
    <n v="207.22"/>
    <s v="No"/>
    <n v="549.17999999999995"/>
    <n v="134.74"/>
    <n v="0.24534760916275178"/>
    <s v="Sep-2025"/>
    <s v="Q3-2025"/>
  </r>
  <r>
    <s v="TXN-105313"/>
    <x v="130"/>
    <x v="2"/>
    <s v="E-011"/>
    <x v="2"/>
    <s v="Laptop Stand"/>
    <s v="Non-Member"/>
    <n v="1"/>
    <n v="272.58"/>
    <n v="9.1999999999999998E-2"/>
    <n v="178.5"/>
    <s v="No"/>
    <n v="247.5"/>
    <n v="69"/>
    <n v="0.27878787878787881"/>
    <s v="Apr-2025"/>
    <s v="Q2-2025"/>
  </r>
  <r>
    <s v="TXN-105314"/>
    <x v="213"/>
    <x v="1"/>
    <s v="S-005"/>
    <x v="0"/>
    <s v="Granola Pack"/>
    <s v="Member"/>
    <n v="2"/>
    <n v="3.94"/>
    <n v="0.19800000000000001"/>
    <n v="2.31"/>
    <s v="No"/>
    <n v="6.32"/>
    <n v="1.7"/>
    <n v="0.26898734177215189"/>
    <s v="Feb-2025"/>
    <s v="Q1-2025"/>
  </r>
  <r>
    <s v="TXN-105315"/>
    <x v="55"/>
    <x v="1"/>
    <s v="S-011"/>
    <x v="1"/>
    <s v="Running Shoes"/>
    <s v="Non-Member"/>
    <n v="1"/>
    <n v="76.680000000000007"/>
    <n v="0.189"/>
    <n v="32.14"/>
    <s v="No"/>
    <n v="62.19"/>
    <n v="30.05"/>
    <n v="0.48319665541083778"/>
    <s v="Jan-2025"/>
    <s v="Q1-2025"/>
  </r>
  <r>
    <s v="TXN-105316"/>
    <x v="346"/>
    <x v="0"/>
    <s v="N-007"/>
    <x v="4"/>
    <s v="Lipstick"/>
    <s v="Member"/>
    <n v="5"/>
    <n v="33.03"/>
    <n v="8.5999999999999993E-2"/>
    <n v="14.09"/>
    <s v="No"/>
    <n v="150.94999999999999"/>
    <n v="80.5"/>
    <n v="0.53328916859887388"/>
    <s v="Sep-2024"/>
    <s v="Q3-2024"/>
  </r>
  <r>
    <s v="TXN-105317"/>
    <x v="420"/>
    <x v="2"/>
    <s v="E-011"/>
    <x v="2"/>
    <s v="Power Bank"/>
    <s v="Member"/>
    <n v="2"/>
    <n v="220.7"/>
    <n v="8.1000000000000003E-2"/>
    <n v="165.52"/>
    <s v="No"/>
    <n v="405.65"/>
    <n v="74.61"/>
    <n v="0.18392703069148281"/>
    <s v="May-2025"/>
    <s v="Q2-2025"/>
  </r>
  <r>
    <s v="TXN-105318"/>
    <x v="40"/>
    <x v="1"/>
    <s v="S-013"/>
    <x v="3"/>
    <s v="Bath Towel Set"/>
    <s v="Member"/>
    <n v="3"/>
    <n v="49.19"/>
    <n v="8.8999999999999996E-2"/>
    <n v="23.85"/>
    <s v="Yes"/>
    <n v="134.44"/>
    <n v="62.89"/>
    <n v="0.46779232371318064"/>
    <s v="May-2025"/>
    <s v="Q2-2025"/>
  </r>
  <r>
    <s v="TXN-105319"/>
    <x v="386"/>
    <x v="0"/>
    <s v="N-006"/>
    <x v="0"/>
    <s v="Granola Pack"/>
    <s v="Non-Member"/>
    <n v="6"/>
    <n v="22.96"/>
    <n v="7.5999999999999998E-2"/>
    <n v="13.98"/>
    <s v="No"/>
    <n v="127.29"/>
    <n v="43.41"/>
    <n v="0.34103228847513545"/>
    <s v="Sep-2025"/>
    <s v="Q3-2025"/>
  </r>
  <r>
    <s v="TXN-105320"/>
    <x v="511"/>
    <x v="0"/>
    <s v="N-006"/>
    <x v="1"/>
    <s v="Running Shoes"/>
    <s v="Non-Member"/>
    <n v="1"/>
    <n v="26.53"/>
    <n v="6.5000000000000002E-2"/>
    <n v="11.91"/>
    <s v="No"/>
    <n v="24.81"/>
    <n v="12.9"/>
    <n v="0.51995163240628783"/>
    <s v="Jul-2025"/>
    <s v="Q3-2025"/>
  </r>
  <r>
    <s v="TXN-105321"/>
    <x v="319"/>
    <x v="3"/>
    <s v="W-002"/>
    <x v="4"/>
    <s v="Sunscreen SPF50"/>
    <s v="Member"/>
    <n v="6"/>
    <n v="37.1"/>
    <n v="9.1999999999999998E-2"/>
    <n v="14.37"/>
    <s v="No"/>
    <n v="202.12"/>
    <n v="115.9"/>
    <n v="0.57342172966554528"/>
    <s v="Apr-2025"/>
    <s v="Q2-2025"/>
  </r>
  <r>
    <s v="TXN-105322"/>
    <x v="564"/>
    <x v="0"/>
    <s v="N-010"/>
    <x v="2"/>
    <s v="Wireless Earbuds"/>
    <s v="Member"/>
    <n v="9"/>
    <n v="131.69999999999999"/>
    <n v="6.3E-2"/>
    <n v="93.65"/>
    <s v="No"/>
    <n v="1110.6300000000001"/>
    <n v="267.77999999999997"/>
    <n v="0.24110639907079762"/>
    <s v="Sep-2025"/>
    <s v="Q3-2025"/>
  </r>
  <r>
    <s v="TXN-105323"/>
    <x v="200"/>
    <x v="2"/>
    <s v="E-006"/>
    <x v="2"/>
    <s v="Laptop Stand"/>
    <s v="Member"/>
    <n v="1"/>
    <n v="57.06"/>
    <n v="0.121"/>
    <n v="44.85"/>
    <s v="Unknown"/>
    <n v="50.16"/>
    <n v="5.31"/>
    <n v="0.10586124401913875"/>
    <s v="Jul-2025"/>
    <s v="Q3-2025"/>
  </r>
  <r>
    <s v="TXN-105324"/>
    <x v="204"/>
    <x v="2"/>
    <s v="E-007"/>
    <x v="4"/>
    <s v="Shampoo 300ml"/>
    <s v="Member"/>
    <n v="1"/>
    <n v="55.13"/>
    <n v="3.7999999999999999E-2"/>
    <n v="24.24"/>
    <s v="No"/>
    <n v="53.04"/>
    <n v="28.8"/>
    <n v="0.54298642533936659"/>
    <s v="Nov-2024"/>
    <s v="Q4-2024"/>
  </r>
  <r>
    <s v="TXN-105325"/>
    <x v="54"/>
    <x v="2"/>
    <s v="E-007"/>
    <x v="3"/>
    <s v="Throw Pillow"/>
    <s v="Member"/>
    <n v="100"/>
    <n v="57.48"/>
    <n v="0.14699999999999999"/>
    <n v="21.2"/>
    <s v="No"/>
    <n v="4903.04"/>
    <n v="2783.04"/>
    <n v="0.56761519383892445"/>
    <s v="May-2025"/>
    <s v="Q2-2025"/>
  </r>
  <r>
    <s v="TXN-105326"/>
    <x v="329"/>
    <x v="3"/>
    <s v="W-015"/>
    <x v="3"/>
    <s v="LED Desk Lamp"/>
    <s v="Non-Member"/>
    <n v="2"/>
    <n v="54.64"/>
    <n v="1.7999999999999999E-2"/>
    <n v="25.35"/>
    <s v="No"/>
    <n v="107.31"/>
    <n v="56.61"/>
    <n v="0.52753704221414588"/>
    <s v="Aug-2024"/>
    <s v="Q3-2024"/>
  </r>
  <r>
    <s v="TXN-105327"/>
    <x v="224"/>
    <x v="3"/>
    <s v="W-009"/>
    <x v="1"/>
    <s v="Running Shoes"/>
    <s v="Non-Member"/>
    <n v="1"/>
    <n v="74.959999999999994"/>
    <n v="0.104"/>
    <n v="39.29"/>
    <s v="No"/>
    <n v="67.16"/>
    <n v="27.87"/>
    <n v="0.41497915425848725"/>
    <s v="Jan-2025"/>
    <s v="Q1-2025"/>
  </r>
  <r>
    <s v="TXN-105328"/>
    <x v="254"/>
    <x v="3"/>
    <s v="Unknown"/>
    <x v="2"/>
    <s v="Power Bank"/>
    <s v="Member"/>
    <n v="8"/>
    <n v="141.84"/>
    <n v="5.3999999999999999E-2"/>
    <n v="96.97"/>
    <s v="No"/>
    <n v="1073.45"/>
    <n v="297.69"/>
    <n v="0.2773207881130933"/>
    <s v="Sep-2024"/>
    <s v="Q3-2024"/>
  </r>
  <r>
    <s v="TXN-105329"/>
    <x v="460"/>
    <x v="3"/>
    <s v="W-011"/>
    <x v="2"/>
    <s v="Wireless Earbuds"/>
    <s v="Non-Member"/>
    <n v="3"/>
    <n v="131.88999999999999"/>
    <n v="0.109"/>
    <n v="103.04"/>
    <s v="No"/>
    <n v="352.54"/>
    <n v="43.42"/>
    <n v="0.12316332898394508"/>
    <s v="Jun-2025"/>
    <s v="Q2-2025"/>
  </r>
  <r>
    <s v="TXN-105330"/>
    <x v="600"/>
    <x v="1"/>
    <s v="S-013"/>
    <x v="1"/>
    <s v="Casual Dress"/>
    <s v="Member"/>
    <n v="2"/>
    <n v="91.84"/>
    <n v="0.30399999999999999"/>
    <n v="42.55"/>
    <s v="No"/>
    <n v="127.84"/>
    <n v="42.74"/>
    <n v="0.3343241551939925"/>
    <s v="Oct-2024"/>
    <s v="Q4-2024"/>
  </r>
  <r>
    <s v="TXN-105331"/>
    <x v="663"/>
    <x v="0"/>
    <s v="N-002"/>
    <x v="2"/>
    <s v="Smart Watch"/>
    <s v="Non-Member"/>
    <n v="2"/>
    <n v="136.47999999999999"/>
    <n v="0.16400000000000001"/>
    <n v="107.48"/>
    <s v="No"/>
    <n v="228.19"/>
    <n v="13.23"/>
    <n v="5.797800078881634E-2"/>
    <s v="Apr-2024"/>
    <s v="Q2-2024"/>
  </r>
  <r>
    <s v="TXN-105332"/>
    <x v="274"/>
    <x v="0"/>
    <s v="N-008"/>
    <x v="1"/>
    <s v="Men's T-Shirt"/>
    <s v="Non-Member"/>
    <n v="3"/>
    <n v="94.08"/>
    <n v="0.111"/>
    <n v="38.909999999999997"/>
    <s v="Yes"/>
    <n v="250.91"/>
    <n v="134.18"/>
    <n v="0.53477342473396838"/>
    <s v="May-2025"/>
    <s v="Q2-2025"/>
  </r>
  <r>
    <s v="TXN-105333"/>
    <x v="483"/>
    <x v="3"/>
    <s v="W-004"/>
    <x v="3"/>
    <s v="Throw Pillow"/>
    <s v="Member"/>
    <n v="9"/>
    <n v="76.95"/>
    <n v="8.6999999999999994E-2"/>
    <n v="31.12"/>
    <s v="No"/>
    <n v="632.29999999999995"/>
    <n v="352.22"/>
    <n v="0.55704570615214311"/>
    <s v="Apr-2025"/>
    <s v="Q2-2025"/>
  </r>
  <r>
    <s v="TXN-105334"/>
    <x v="368"/>
    <x v="3"/>
    <s v="W-001"/>
    <x v="1"/>
    <s v="Women's Jeans"/>
    <s v="Member"/>
    <n v="4"/>
    <n v="16.27"/>
    <n v="8.7999999999999995E-2"/>
    <n v="6.97"/>
    <s v="No"/>
    <n v="59.35"/>
    <n v="31.47"/>
    <n v="0.53024431339511369"/>
    <s v="Nov-2025"/>
    <s v="Q4-2025"/>
  </r>
  <r>
    <s v="TXN-105335"/>
    <x v="89"/>
    <x v="1"/>
    <s v="S-011"/>
    <x v="0"/>
    <s v="Granola Pack"/>
    <s v="Member"/>
    <n v="11"/>
    <n v="11.62"/>
    <n v="0.22500000000000001"/>
    <n v="7.67"/>
    <s v="No"/>
    <n v="99.06"/>
    <n v="14.69"/>
    <n v="0.14829396325459318"/>
    <s v="Dec-2025"/>
    <s v="Q4-2025"/>
  </r>
  <r>
    <s v="TXN-105336"/>
    <x v="48"/>
    <x v="2"/>
    <s v="E-013"/>
    <x v="2"/>
    <s v="Smart Watch"/>
    <s v="Member"/>
    <n v="3"/>
    <n v="255.48"/>
    <n v="8.5000000000000006E-2"/>
    <n v="193.27"/>
    <s v="No"/>
    <n v="701.29"/>
    <n v="121.48"/>
    <n v="0.17322363073764066"/>
    <s v="Dec-2024"/>
    <s v="Q4-2024"/>
  </r>
  <r>
    <s v="TXN-105337"/>
    <x v="642"/>
    <x v="1"/>
    <s v="S-008"/>
    <x v="2"/>
    <s v="Wireless Earbuds"/>
    <s v="Non-Member"/>
    <n v="5"/>
    <n v="109.85"/>
    <n v="0.25700000000000001"/>
    <n v="80.03"/>
    <s v="No"/>
    <n v="408.09"/>
    <n v="7.94"/>
    <n v="1.9456492440393054E-2"/>
    <s v="Nov-2025"/>
    <s v="Q4-2025"/>
  </r>
  <r>
    <s v="TXN-105338"/>
    <x v="174"/>
    <x v="2"/>
    <s v="E-014"/>
    <x v="0"/>
    <s v="Granola Pack"/>
    <s v="Member"/>
    <n v="1"/>
    <n v="7.55"/>
    <n v="5.3999999999999999E-2"/>
    <n v="5.05"/>
    <s v="No"/>
    <n v="7.14"/>
    <n v="2.09"/>
    <n v="0.29271708683473391"/>
    <s v="Oct-2025"/>
    <s v="Q4-2025"/>
  </r>
  <r>
    <s v="TXN-105339"/>
    <x v="571"/>
    <x v="1"/>
    <s v="S-013"/>
    <x v="1"/>
    <s v="Running Shoes"/>
    <s v="Non-Member"/>
    <n v="1"/>
    <n v="23.49"/>
    <n v="0.29899999999999999"/>
    <n v="11.36"/>
    <s v="Yes"/>
    <n v="16.47"/>
    <n v="5.1100000000000003"/>
    <n v="0.31026108075288406"/>
    <s v="May-2024"/>
    <s v="Q2-2024"/>
  </r>
  <r>
    <s v="TXN-105340"/>
    <x v="263"/>
    <x v="1"/>
    <s v="S-001"/>
    <x v="4"/>
    <s v="Perfume 50ml"/>
    <s v="Non-Member"/>
    <n v="4"/>
    <n v="51.84"/>
    <n v="7.4999999999999997E-2"/>
    <n v="22.22"/>
    <s v="No"/>
    <n v="191.81"/>
    <n v="102.93"/>
    <n v="0.53662478494343369"/>
    <s v="Nov-2025"/>
    <s v="Q4-2025"/>
  </r>
  <r>
    <s v="TXN-105341"/>
    <x v="76"/>
    <x v="2"/>
    <s v="E-009"/>
    <x v="0"/>
    <s v="Granola Pack"/>
    <s v="Non-Member"/>
    <n v="1"/>
    <n v="24.26"/>
    <n v="1.2E-2"/>
    <n v="15.75"/>
    <s v="No"/>
    <n v="23.97"/>
    <n v="8.2200000000000006"/>
    <n v="0.34292866082603257"/>
    <s v="Jul-2025"/>
    <s v="Q3-2025"/>
  </r>
  <r>
    <s v="TXN-105342"/>
    <x v="151"/>
    <x v="1"/>
    <s v="S-015"/>
    <x v="0"/>
    <s v="Organic Coffee 12oz"/>
    <s v="Unknown"/>
    <n v="10"/>
    <n v="18.62"/>
    <n v="0.30299999999999999"/>
    <n v="10.5"/>
    <s v="No"/>
    <n v="129.78"/>
    <n v="24.78"/>
    <n v="0.19093851132686085"/>
    <s v="Oct-2024"/>
    <s v="Q4-2024"/>
  </r>
  <r>
    <s v="TXN-105343"/>
    <x v="675"/>
    <x v="0"/>
    <s v="N-008"/>
    <x v="3"/>
    <s v="Storage Bin"/>
    <s v="Non-Member"/>
    <n v="11"/>
    <n v="12.4"/>
    <n v="0.156"/>
    <n v="6.09"/>
    <s v="No"/>
    <n v="115.12"/>
    <n v="48.13"/>
    <n v="0.41808547602501739"/>
    <s v="Mar-2024"/>
    <s v="Q1-2024"/>
  </r>
  <r>
    <s v="TXN-105344"/>
    <x v="504"/>
    <x v="3"/>
    <s v="W-007"/>
    <x v="1"/>
    <s v="Running Shoes"/>
    <s v="Member"/>
    <n v="7"/>
    <n v="83.35"/>
    <n v="7.5999999999999998E-2"/>
    <n v="45.07"/>
    <s v="No"/>
    <n v="539.11"/>
    <n v="223.62"/>
    <n v="0.41479475431730073"/>
    <s v="Oct-2025"/>
    <s v="Q4-2025"/>
  </r>
  <r>
    <s v="TXN-105345"/>
    <x v="252"/>
    <x v="1"/>
    <s v="S-009"/>
    <x v="2"/>
    <s v="Wireless Earbuds"/>
    <s v="Member"/>
    <n v="3"/>
    <n v="68.55"/>
    <n v="0.123"/>
    <n v="54.34"/>
    <s v="No"/>
    <n v="180.36"/>
    <n v="17.34"/>
    <n v="9.6141051230871577E-2"/>
    <s v="Mar-2025"/>
    <s v="Q1-2025"/>
  </r>
  <r>
    <s v="TXN-105346"/>
    <x v="667"/>
    <x v="2"/>
    <s v="E-006"/>
    <x v="2"/>
    <s v="Wireless Earbuds"/>
    <s v="Member"/>
    <n v="3"/>
    <n v="167.83"/>
    <n v="5.7000000000000002E-2"/>
    <n v="98.03"/>
    <s v="No"/>
    <n v="474.79"/>
    <n v="180.7"/>
    <n v="0.38058931317003303"/>
    <s v="Jun-2024"/>
    <s v="Q2-2024"/>
  </r>
  <r>
    <s v="TXN-105347"/>
    <x v="236"/>
    <x v="1"/>
    <s v="S-011"/>
    <x v="0"/>
    <s v="Olive Oil 500ml"/>
    <s v="Member"/>
    <n v="5"/>
    <n v="24.73"/>
    <n v="0.24299999999999999"/>
    <n v="13.72"/>
    <s v="No"/>
    <n v="93.6"/>
    <n v="25"/>
    <n v="0.26709401709401709"/>
    <s v="Jun-2025"/>
    <s v="Q2-2025"/>
  </r>
  <r>
    <s v="TXN-105348"/>
    <x v="164"/>
    <x v="2"/>
    <s v="E-004"/>
    <x v="1"/>
    <s v="Women's Jeans"/>
    <s v="Member"/>
    <n v="6"/>
    <n v="84.96"/>
    <n v="8.1000000000000003E-2"/>
    <n v="35.36"/>
    <s v="No"/>
    <n v="468.47"/>
    <n v="256.31"/>
    <n v="0.54712148056439047"/>
    <s v="Jan-2025"/>
    <s v="Q1-2025"/>
  </r>
  <r>
    <s v="TXN-105349"/>
    <x v="301"/>
    <x v="2"/>
    <s v="E-012"/>
    <x v="1"/>
    <s v="Running Shoes"/>
    <s v="Member"/>
    <n v="7"/>
    <n v="115.05"/>
    <n v="0"/>
    <n v="51.72"/>
    <s v="No"/>
    <n v="805.35"/>
    <n v="443.31"/>
    <n v="0.55045632333767924"/>
    <s v="Sep-2025"/>
    <s v="Q3-2025"/>
  </r>
  <r>
    <s v="TXN-105350"/>
    <x v="496"/>
    <x v="0"/>
    <s v="N-010"/>
    <x v="3"/>
    <s v="Throw Pillow"/>
    <s v="Non-Member"/>
    <n v="1"/>
    <n v="75.06"/>
    <n v="9.5000000000000001E-2"/>
    <n v="35.6"/>
    <s v="Unknown"/>
    <n v="67.930000000000007"/>
    <n v="32.33"/>
    <n v="0.47593110554983065"/>
    <s v="Sep-2025"/>
    <s v="Q3-2025"/>
  </r>
  <r>
    <s v="TXN-105351"/>
    <x v="210"/>
    <x v="0"/>
    <s v="N-006"/>
    <x v="1"/>
    <s v="Running Shoes"/>
    <s v="Member"/>
    <n v="11"/>
    <n v="73.319999999999993"/>
    <n v="7.0999999999999994E-2"/>
    <n v="34.340000000000003"/>
    <s v="No"/>
    <n v="749.26"/>
    <n v="371.52"/>
    <n v="0.4958492379147425"/>
    <s v="Oct-2025"/>
    <s v="Q4-2025"/>
  </r>
  <r>
    <s v="TXN-105352"/>
    <x v="8"/>
    <x v="3"/>
    <s v="W-006"/>
    <x v="2"/>
    <s v="Power Bank"/>
    <s v="Member"/>
    <n v="1"/>
    <n v="105.33"/>
    <n v="5.6000000000000001E-2"/>
    <n v="77.02"/>
    <s v="No"/>
    <n v="99.43"/>
    <n v="22.41"/>
    <n v="0.2253846927486674"/>
    <s v="Sep-2024"/>
    <s v="Q3-2024"/>
  </r>
  <r>
    <s v="TXN-105353"/>
    <x v="146"/>
    <x v="2"/>
    <s v="E-003"/>
    <x v="0"/>
    <s v="Sparkling Water 12pk"/>
    <s v="Member"/>
    <n v="6"/>
    <n v="24.04"/>
    <n v="4.7E-2"/>
    <n v="14.08"/>
    <s v="No"/>
    <n v="137.46"/>
    <n v="52.98"/>
    <n v="0.38542121344391089"/>
    <s v="Sep-2025"/>
    <s v="Q3-2025"/>
  </r>
  <r>
    <s v="TXN-105354"/>
    <x v="447"/>
    <x v="1"/>
    <s v="S-015"/>
    <x v="2"/>
    <s v="Bluetooth Speaker"/>
    <s v="Member"/>
    <n v="1"/>
    <n v="115.2"/>
    <n v="0.20799999999999999"/>
    <n v="79.66"/>
    <s v="No"/>
    <n v="91.24"/>
    <n v="11.58"/>
    <n v="0.12691801841297679"/>
    <s v="Oct-2024"/>
    <s v="Q4-2024"/>
  </r>
  <r>
    <s v="TXN-105355"/>
    <x v="351"/>
    <x v="3"/>
    <s v="W-007"/>
    <x v="1"/>
    <s v="Men's T-Shirt"/>
    <s v="Member"/>
    <n v="1"/>
    <n v="40.840000000000003"/>
    <n v="4.1000000000000002E-2"/>
    <n v="20.78"/>
    <s v="No"/>
    <n v="39.17"/>
    <n v="18.39"/>
    <n v="0.46949195813122285"/>
    <s v="May-2025"/>
    <s v="Q2-2025"/>
  </r>
  <r>
    <s v="TXN-105356"/>
    <x v="457"/>
    <x v="2"/>
    <s v="E-008"/>
    <x v="1"/>
    <s v="Winter Jacket"/>
    <s v="Member"/>
    <n v="7"/>
    <n v="29.45"/>
    <n v="0.11700000000000001"/>
    <n v="15.77"/>
    <s v="No"/>
    <n v="182.03"/>
    <n v="71.64"/>
    <n v="0.39356150085150798"/>
    <s v="Oct-2025"/>
    <s v="Q4-2025"/>
  </r>
  <r>
    <s v="TXN-105357"/>
    <x v="532"/>
    <x v="1"/>
    <s v="S-012"/>
    <x v="4"/>
    <s v="Sunscreen SPF50"/>
    <s v="Member"/>
    <n v="4"/>
    <n v="13.64"/>
    <n v="0.20100000000000001"/>
    <n v="5.25"/>
    <s v="No"/>
    <n v="43.59"/>
    <n v="22.59"/>
    <n v="0.51823812801101166"/>
    <s v="Aug-2024"/>
    <s v="Q3-2024"/>
  </r>
  <r>
    <s v="TXN-105358"/>
    <x v="212"/>
    <x v="2"/>
    <s v="E-012"/>
    <x v="4"/>
    <s v="Face Moisturizer"/>
    <s v="Non-Member"/>
    <n v="13"/>
    <n v="57.76"/>
    <n v="7.4999999999999997E-2"/>
    <n v="22.2"/>
    <s v="No"/>
    <n v="694.56"/>
    <n v="405.96"/>
    <n v="0.58448514167242571"/>
    <s v="Dec-2024"/>
    <s v="Q4-2024"/>
  </r>
  <r>
    <s v="TXN-105359"/>
    <x v="499"/>
    <x v="2"/>
    <s v="E-010"/>
    <x v="0"/>
    <s v="Snack Box"/>
    <s v="Member"/>
    <n v="6"/>
    <n v="17.760000000000002"/>
    <n v="0.159"/>
    <n v="11.75"/>
    <s v="No"/>
    <n v="89.62"/>
    <n v="19.12"/>
    <n v="0.21334523543851819"/>
    <s v="Oct-2025"/>
    <s v="Q4-2025"/>
  </r>
  <r>
    <s v="TXN-105360"/>
    <x v="148"/>
    <x v="2"/>
    <s v="E-008"/>
    <x v="3"/>
    <s v="Bath Towel Set"/>
    <s v="Non-Member"/>
    <n v="1"/>
    <n v="79.08"/>
    <n v="6.9000000000000006E-2"/>
    <n v="28.59"/>
    <s v="No"/>
    <n v="73.62"/>
    <n v="45.03"/>
    <n v="0.61165444172779138"/>
    <s v="Jul-2025"/>
    <s v="Q3-2025"/>
  </r>
  <r>
    <s v="TXN-105361"/>
    <x v="174"/>
    <x v="3"/>
    <s v="W-006"/>
    <x v="3"/>
    <s v="Throw Pillow"/>
    <s v="Non-Member"/>
    <n v="2"/>
    <n v="72.16"/>
    <n v="9.4E-2"/>
    <n v="35.61"/>
    <s v="No"/>
    <n v="130.75"/>
    <n v="59.53"/>
    <n v="0.45529636711281074"/>
    <s v="Oct-2025"/>
    <s v="Q4-2025"/>
  </r>
  <r>
    <s v="TXN-105362"/>
    <x v="13"/>
    <x v="0"/>
    <s v="N-012"/>
    <x v="1"/>
    <s v="Winter Jacket"/>
    <s v="Member"/>
    <n v="1"/>
    <n v="90.63"/>
    <n v="5.0999999999999997E-2"/>
    <n v="46.38"/>
    <s v="No"/>
    <n v="86.01"/>
    <n v="39.630000000000003"/>
    <n v="0.46076037670038367"/>
    <s v="May-2025"/>
    <s v="Q2-2025"/>
  </r>
  <r>
    <s v="TXN-105363"/>
    <x v="47"/>
    <x v="1"/>
    <s v="S-004"/>
    <x v="3"/>
    <s v="LED Desk Lamp"/>
    <s v="Non-Member"/>
    <n v="1"/>
    <n v="86.74"/>
    <n v="0.154"/>
    <n v="40.21"/>
    <s v="No"/>
    <n v="73.38"/>
    <n v="33.17"/>
    <n v="0.45203052602889077"/>
    <s v="Oct-2024"/>
    <s v="Q4-2024"/>
  </r>
  <r>
    <s v="TXN-105364"/>
    <x v="655"/>
    <x v="3"/>
    <s v="W-013"/>
    <x v="2"/>
    <s v="Bluetooth Speaker"/>
    <s v="Member"/>
    <n v="3"/>
    <n v="184.27"/>
    <n v="0.14499999999999999"/>
    <n v="127.65"/>
    <s v="No"/>
    <n v="472.65"/>
    <n v="89.7"/>
    <n v="0.18978102189781024"/>
    <s v="Apr-2024"/>
    <s v="Q2-2024"/>
  </r>
  <r>
    <s v="TXN-105365"/>
    <x v="19"/>
    <x v="3"/>
    <s v="W-001"/>
    <x v="1"/>
    <s v="Men's T-Shirt"/>
    <s v="Unknown"/>
    <n v="6"/>
    <n v="74"/>
    <n v="0.17599999999999999"/>
    <n v="33.229999999999997"/>
    <s v="No"/>
    <n v="365.86"/>
    <n v="166.48"/>
    <n v="0.45503744601760232"/>
    <s v="Feb-2025"/>
    <s v="Q1-2025"/>
  </r>
  <r>
    <s v="TXN-105366"/>
    <x v="86"/>
    <x v="0"/>
    <s v="N-012"/>
    <x v="3"/>
    <s v="Storage Bin"/>
    <s v="Member"/>
    <n v="4"/>
    <n v="13.33"/>
    <n v="2E-3"/>
    <n v="6.54"/>
    <s v="No"/>
    <n v="53.21"/>
    <n v="27.05"/>
    <n v="0.50836308964480359"/>
    <s v="Mar-2025"/>
    <s v="Q1-2025"/>
  </r>
  <r>
    <s v="TXN-105367"/>
    <x v="281"/>
    <x v="1"/>
    <s v="S-001"/>
    <x v="4"/>
    <s v="Shampoo 300ml"/>
    <s v="Non-Member"/>
    <n v="2"/>
    <n v="56.17"/>
    <n v="0.30299999999999999"/>
    <n v="22.85"/>
    <s v="No"/>
    <n v="78.3"/>
    <n v="32.6"/>
    <n v="0.41634738186462328"/>
    <s v="Aug-2024"/>
    <s v="Q3-2024"/>
  </r>
  <r>
    <s v="TXN-105368"/>
    <x v="360"/>
    <x v="0"/>
    <s v="N-002"/>
    <x v="2"/>
    <s v="Power Bank"/>
    <s v="Member"/>
    <n v="8"/>
    <n v="194.9"/>
    <n v="3.4000000000000002E-2"/>
    <n v="138.26"/>
    <s v="No"/>
    <n v="1506.19"/>
    <n v="400.11"/>
    <n v="0.26564377668156075"/>
    <s v="Aug-2024"/>
    <s v="Q3-2024"/>
  </r>
  <r>
    <s v="TXN-105369"/>
    <x v="434"/>
    <x v="1"/>
    <s v="S-008"/>
    <x v="2"/>
    <s v="Bluetooth Speaker"/>
    <s v="Member"/>
    <n v="1"/>
    <n v="79.819999999999993"/>
    <n v="0.255"/>
    <n v="57.2"/>
    <s v="No"/>
    <n v="59.47"/>
    <n v="2.27"/>
    <n v="3.8170506137548348E-2"/>
    <s v="May-2025"/>
    <s v="Q2-2025"/>
  </r>
  <r>
    <s v="TXN-105370"/>
    <x v="119"/>
    <x v="2"/>
    <s v="E-009"/>
    <x v="2"/>
    <s v="Laptop Stand"/>
    <s v="Member"/>
    <n v="3"/>
    <n v="124.44"/>
    <n v="0.108"/>
    <n v="89.9"/>
    <s v="No"/>
    <n v="333"/>
    <n v="63.3"/>
    <n v="0.19009009009009009"/>
    <s v="Mar-2025"/>
    <s v="Q1-2025"/>
  </r>
  <r>
    <s v="TXN-105371"/>
    <x v="38"/>
    <x v="0"/>
    <s v="N-010"/>
    <x v="0"/>
    <s v="Organic Coffee 12oz"/>
    <s v="Member"/>
    <n v="5"/>
    <n v="10.65"/>
    <n v="2.5999999999999999E-2"/>
    <n v="9.11"/>
    <s v="No"/>
    <n v="51.87"/>
    <n v="6.32"/>
    <n v="0.12184306921149028"/>
    <s v="Apr-2024"/>
    <s v="Q2-2024"/>
  </r>
  <r>
    <s v="TXN-105372"/>
    <x v="273"/>
    <x v="2"/>
    <s v="E-014"/>
    <x v="4"/>
    <s v="Shampoo 300ml"/>
    <s v="Member"/>
    <n v="8"/>
    <n v="38.630000000000003"/>
    <n v="4.4999999999999998E-2"/>
    <n v="14.42"/>
    <s v="No"/>
    <n v="295.13"/>
    <n v="179.77"/>
    <n v="0.60912140412699489"/>
    <s v="Oct-2024"/>
    <s v="Q4-2024"/>
  </r>
  <r>
    <s v="TXN-105373"/>
    <x v="475"/>
    <x v="2"/>
    <s v="E-007"/>
    <x v="4"/>
    <s v="Shampoo 300ml"/>
    <s v="Member"/>
    <n v="6"/>
    <n v="39.25"/>
    <n v="7.0999999999999994E-2"/>
    <n v="12.22"/>
    <s v="No"/>
    <n v="218.78"/>
    <n v="145.46"/>
    <n v="0.66486881799067554"/>
    <s v="Jun-2024"/>
    <s v="Q2-2024"/>
  </r>
  <r>
    <s v="TXN-105374"/>
    <x v="408"/>
    <x v="0"/>
    <s v="N-010"/>
    <x v="4"/>
    <s v="Lipstick"/>
    <s v="Member"/>
    <n v="11"/>
    <n v="22.07"/>
    <n v="0.187"/>
    <n v="8.0299999999999994"/>
    <s v="No"/>
    <n v="197.37"/>
    <n v="109.04"/>
    <n v="0.55246491361402439"/>
    <s v="Feb-2025"/>
    <s v="Q1-2025"/>
  </r>
  <r>
    <s v="TXN-105375"/>
    <x v="88"/>
    <x v="3"/>
    <s v="W-012"/>
    <x v="4"/>
    <s v="Face Moisturizer"/>
    <s v="Member"/>
    <n v="2"/>
    <n v="47.26"/>
    <n v="0.13600000000000001"/>
    <n v="17.850000000000001"/>
    <s v="No"/>
    <n v="81.67"/>
    <n v="45.97"/>
    <n v="0.56287498469450226"/>
    <s v="Apr-2025"/>
    <s v="Q2-2025"/>
  </r>
  <r>
    <s v="TXN-105376"/>
    <x v="14"/>
    <x v="0"/>
    <s v="N-001"/>
    <x v="4"/>
    <s v="Lipstick"/>
    <s v="Non-Member"/>
    <n v="2"/>
    <n v="19.04"/>
    <n v="5.6000000000000001E-2"/>
    <n v="5.98"/>
    <s v="No"/>
    <n v="35.950000000000003"/>
    <n v="23.99"/>
    <n v="0.66731571627260078"/>
    <s v="Feb-2025"/>
    <s v="Q1-2025"/>
  </r>
  <r>
    <s v="TXN-105377"/>
    <x v="190"/>
    <x v="1"/>
    <s v="S-007"/>
    <x v="4"/>
    <s v="Sunscreen SPF50"/>
    <s v="Member"/>
    <n v="2"/>
    <n v="33.81"/>
    <n v="0.33700000000000002"/>
    <n v="4.99"/>
    <s v="No"/>
    <n v="44.83"/>
    <n v="34.85"/>
    <n v="0.77738121793441894"/>
    <s v="Oct-2025"/>
    <s v="Q4-2025"/>
  </r>
  <r>
    <s v="TXN-105378"/>
    <x v="460"/>
    <x v="0"/>
    <s v="N-011"/>
    <x v="2"/>
    <s v="Smart Watch"/>
    <s v="Non-Member"/>
    <n v="3"/>
    <n v="166.81"/>
    <n v="0.18"/>
    <n v="116.08"/>
    <s v="No"/>
    <n v="410.35"/>
    <n v="62.11"/>
    <n v="0.15135859632021445"/>
    <s v="Jun-2025"/>
    <s v="Q2-2025"/>
  </r>
  <r>
    <s v="TXN-105379"/>
    <x v="161"/>
    <x v="2"/>
    <s v="E-007"/>
    <x v="2"/>
    <s v="Smart Watch"/>
    <s v="Non-Member"/>
    <n v="3"/>
    <n v="192.31"/>
    <n v="0"/>
    <n v="138.47"/>
    <s v="No"/>
    <n v="576.92999999999995"/>
    <n v="161.52000000000001"/>
    <n v="0.27996464042431496"/>
    <s v="Aug-2025"/>
    <s v="Q3-2025"/>
  </r>
  <r>
    <s v="TXN-105380"/>
    <x v="597"/>
    <x v="0"/>
    <s v="N-001"/>
    <x v="2"/>
    <s v="Power Bank"/>
    <s v="Non-Member"/>
    <n v="3"/>
    <n v="209.67"/>
    <n v="7.0000000000000007E-2"/>
    <n v="166.67"/>
    <s v="No"/>
    <n v="584.98"/>
    <n v="84.97"/>
    <n v="0.14525282915655235"/>
    <s v="Mar-2024"/>
    <s v="Q1-2024"/>
  </r>
  <r>
    <s v="TXN-105381"/>
    <x v="435"/>
    <x v="3"/>
    <s v="W-004"/>
    <x v="3"/>
    <s v="LED Desk Lamp"/>
    <s v="Non-Member"/>
    <n v="4"/>
    <n v="30.61"/>
    <n v="8.3000000000000004E-2"/>
    <n v="12.74"/>
    <s v="No"/>
    <n v="112.28"/>
    <n v="61.32"/>
    <n v="0.54613466334164584"/>
    <s v="Oct-2024"/>
    <s v="Q4-2024"/>
  </r>
  <r>
    <s v="TXN-105382"/>
    <x v="487"/>
    <x v="1"/>
    <s v="S-011"/>
    <x v="1"/>
    <s v="Running Shoes"/>
    <s v="Non-Member"/>
    <n v="8"/>
    <n v="44.72"/>
    <n v="0.33500000000000002"/>
    <n v="23.55"/>
    <s v="No"/>
    <n v="237.91"/>
    <n v="49.51"/>
    <n v="0.20810390483796393"/>
    <s v="Sep-2024"/>
    <s v="Q3-2024"/>
  </r>
  <r>
    <s v="TXN-105383"/>
    <x v="291"/>
    <x v="1"/>
    <s v="S-014"/>
    <x v="3"/>
    <s v="Throw Pillow"/>
    <s v="Member"/>
    <n v="3"/>
    <n v="54.36"/>
    <n v="0.127"/>
    <n v="21.28"/>
    <s v="No"/>
    <n v="142.37"/>
    <n v="78.53"/>
    <n v="0.55159092505443563"/>
    <s v="May-2025"/>
    <s v="Q2-2025"/>
  </r>
  <r>
    <s v="TXN-105384"/>
    <x v="387"/>
    <x v="2"/>
    <s v="E-010"/>
    <x v="1"/>
    <s v="Men's T-Shirt"/>
    <s v="Member"/>
    <n v="1"/>
    <n v="69.989999999999995"/>
    <n v="0.13500000000000001"/>
    <n v="29.5"/>
    <s v="No"/>
    <n v="60.54"/>
    <n v="31.04"/>
    <n v="0.51271886356128182"/>
    <s v="Aug-2025"/>
    <s v="Q3-2025"/>
  </r>
  <r>
    <s v="TXN-105385"/>
    <x v="115"/>
    <x v="0"/>
    <s v="N-006"/>
    <x v="1"/>
    <s v="Casual Dress"/>
    <s v="Non-Member"/>
    <n v="1"/>
    <n v="81.93"/>
    <n v="0.16300000000000001"/>
    <n v="40.82"/>
    <s v="No"/>
    <n v="68.58"/>
    <n v="27.76"/>
    <n v="0.40478273549139693"/>
    <s v="Jul-2024"/>
    <s v="Q3-2024"/>
  </r>
  <r>
    <s v="TXN-105386"/>
    <x v="410"/>
    <x v="2"/>
    <s v="E-011"/>
    <x v="2"/>
    <s v="Bluetooth Speaker"/>
    <s v="Non-Member"/>
    <n v="4"/>
    <n v="185.3"/>
    <n v="0.17199999999999999"/>
    <n v="121.61"/>
    <s v="No"/>
    <n v="613.71"/>
    <n v="127.27"/>
    <n v="0.20737807759365171"/>
    <s v="Nov-2025"/>
    <s v="Q4-2025"/>
  </r>
  <r>
    <s v="TXN-105387"/>
    <x v="70"/>
    <x v="2"/>
    <s v="E-014"/>
    <x v="0"/>
    <s v="Sparkling Water 12pk"/>
    <s v="Member"/>
    <n v="4"/>
    <n v="9.4600000000000009"/>
    <n v="5.0999999999999997E-2"/>
    <n v="6.14"/>
    <s v="No"/>
    <n v="35.909999999999997"/>
    <n v="11.35"/>
    <n v="0.31606794764689505"/>
    <s v="Jun-2024"/>
    <s v="Q2-2024"/>
  </r>
  <r>
    <s v="TXN-105388"/>
    <x v="67"/>
    <x v="1"/>
    <s v="S-006"/>
    <x v="3"/>
    <s v="Storage Bin"/>
    <s v="Member"/>
    <n v="1"/>
    <n v="49.92"/>
    <n v="0.153"/>
    <n v="28.38"/>
    <s v="No"/>
    <n v="42.28"/>
    <n v="13.9"/>
    <n v="0.32876064333017974"/>
    <s v="Apr-2025"/>
    <s v="Q2-2025"/>
  </r>
  <r>
    <s v="TXN-105389"/>
    <x v="516"/>
    <x v="1"/>
    <s v="S-013"/>
    <x v="0"/>
    <s v="Snack Box"/>
    <s v="Non-Member"/>
    <n v="13"/>
    <n v="15.27"/>
    <n v="0.108"/>
    <n v="10.02"/>
    <s v="No"/>
    <n v="177.07"/>
    <n v="46.81"/>
    <n v="0.2643587281865929"/>
    <s v="Jul-2024"/>
    <s v="Q3-2024"/>
  </r>
  <r>
    <s v="TXN-105390"/>
    <x v="558"/>
    <x v="3"/>
    <s v="W-007"/>
    <x v="4"/>
    <s v="Face Moisturizer"/>
    <s v="Non-Member"/>
    <n v="17"/>
    <n v="28.14"/>
    <n v="9.9000000000000005E-2"/>
    <n v="9.14"/>
    <s v="No"/>
    <n v="431.02"/>
    <n v="275.64"/>
    <n v="0.63950628741125704"/>
    <s v="Dec-2025"/>
    <s v="Q4-2025"/>
  </r>
  <r>
    <s v="TXN-105391"/>
    <x v="1"/>
    <x v="2"/>
    <s v="E-015"/>
    <x v="4"/>
    <s v="Face Moisturizer"/>
    <s v="Non-Member"/>
    <n v="3"/>
    <n v="54.5"/>
    <n v="4.3999999999999997E-2"/>
    <n v="22.74"/>
    <s v="No"/>
    <n v="156.31"/>
    <n v="88.09"/>
    <n v="0.56355959311624337"/>
    <s v="May-2025"/>
    <s v="Q2-2025"/>
  </r>
  <r>
    <s v="TXN-105392"/>
    <x v="485"/>
    <x v="0"/>
    <s v="N-011"/>
    <x v="2"/>
    <s v="Power Bank"/>
    <s v="Member"/>
    <n v="4"/>
    <n v="249.98"/>
    <n v="5.8999999999999997E-2"/>
    <n v="180.13"/>
    <s v="No"/>
    <n v="940.92"/>
    <n v="220.4"/>
    <n v="0.23423883008119714"/>
    <s v="Sep-2025"/>
    <s v="Q3-2025"/>
  </r>
  <r>
    <s v="TXN-105393"/>
    <x v="573"/>
    <x v="3"/>
    <s v="W-005"/>
    <x v="1"/>
    <s v="Women's Jeans"/>
    <s v="Member"/>
    <n v="5"/>
    <n v="17.239999999999998"/>
    <n v="3.5999999999999997E-2"/>
    <n v="7.15"/>
    <s v="No"/>
    <n v="83.1"/>
    <n v="47.35"/>
    <n v="0.56979542719614928"/>
    <s v="Oct-2024"/>
    <s v="Q4-2024"/>
  </r>
  <r>
    <s v="TXN-105394"/>
    <x v="352"/>
    <x v="1"/>
    <s v="S-003"/>
    <x v="0"/>
    <s v="Sparkling Water 12pk"/>
    <s v="Non-Member"/>
    <n v="1"/>
    <n v="17.62"/>
    <n v="0.26600000000000001"/>
    <n v="11.37"/>
    <s v="No"/>
    <n v="12.93"/>
    <n v="1.56"/>
    <n v="0.12064965197215778"/>
    <s v="May-2025"/>
    <s v="Q2-2025"/>
  </r>
  <r>
    <s v="TXN-105395"/>
    <x v="124"/>
    <x v="3"/>
    <s v="Unknown"/>
    <x v="2"/>
    <s v="Laptop Stand"/>
    <s v="Member"/>
    <n v="5"/>
    <n v="231.83"/>
    <n v="4.2000000000000003E-2"/>
    <n v="159.12"/>
    <s v="No"/>
    <n v="1110.47"/>
    <n v="314.87"/>
    <n v="0.28354660639188811"/>
    <s v="Jul-2025"/>
    <s v="Q3-2025"/>
  </r>
  <r>
    <s v="TXN-105396"/>
    <x v="637"/>
    <x v="0"/>
    <s v="N-008"/>
    <x v="2"/>
    <s v="Smart Watch"/>
    <s v="Member"/>
    <n v="1"/>
    <n v="176.51"/>
    <n v="0.107"/>
    <n v="117.84"/>
    <s v="No"/>
    <n v="157.62"/>
    <n v="39.78"/>
    <n v="0.25237913970308334"/>
    <s v="Dec-2024"/>
    <s v="Q4-2024"/>
  </r>
  <r>
    <s v="TXN-105397"/>
    <x v="686"/>
    <x v="0"/>
    <s v="N-002"/>
    <x v="4"/>
    <s v="Perfume 50ml"/>
    <s v="Non-Member"/>
    <n v="3"/>
    <n v="29.58"/>
    <n v="0"/>
    <n v="12.82"/>
    <s v="No"/>
    <n v="88.74"/>
    <n v="50.28"/>
    <n v="0.56659905341446926"/>
    <s v="Mar-2024"/>
    <s v="Q1-2024"/>
  </r>
  <r>
    <s v="TXN-105398"/>
    <x v="25"/>
    <x v="3"/>
    <s v="W-014"/>
    <x v="3"/>
    <s v="Throw Pillow"/>
    <s v="Non-Member"/>
    <n v="2"/>
    <n v="57.43"/>
    <n v="0.03"/>
    <n v="28.61"/>
    <s v="No"/>
    <n v="111.41"/>
    <n v="54.19"/>
    <n v="0.48640157975047121"/>
    <s v="Jan-2025"/>
    <s v="Q1-2025"/>
  </r>
  <r>
    <s v="TXN-105399"/>
    <x v="400"/>
    <x v="1"/>
    <s v="S-013"/>
    <x v="2"/>
    <s v="Wireless Earbuds"/>
    <s v="Non-Member"/>
    <n v="4"/>
    <n v="67.92"/>
    <n v="0.189"/>
    <n v="54.03"/>
    <s v="Yes"/>
    <n v="220.33"/>
    <n v="4.21"/>
    <n v="1.9107702083238778E-2"/>
    <s v="Dec-2025"/>
    <s v="Q4-2025"/>
  </r>
  <r>
    <s v="TXN-105400"/>
    <x v="527"/>
    <x v="2"/>
    <s v="E-013"/>
    <x v="3"/>
    <s v="Throw Pillow"/>
    <s v="Non-Member"/>
    <n v="7"/>
    <n v="38.6"/>
    <n v="5.2999999999999999E-2"/>
    <n v="17.12"/>
    <s v="No"/>
    <n v="255.88"/>
    <n v="136.04"/>
    <n v="0.53165546349851489"/>
    <s v="Feb-2025"/>
    <s v="Q1-2025"/>
  </r>
  <r>
    <s v="TXN-105401"/>
    <x v="192"/>
    <x v="1"/>
    <s v="S-011"/>
    <x v="4"/>
    <s v="Shampoo 300ml"/>
    <s v="Member"/>
    <n v="3"/>
    <n v="29.72"/>
    <n v="0.41599999999999998"/>
    <n v="10.6"/>
    <s v="Unknown"/>
    <n v="52.07"/>
    <n v="20.27"/>
    <n v="0.38928365661609371"/>
    <s v="Sep-2024"/>
    <s v="Q3-2024"/>
  </r>
  <r>
    <s v="TXN-105402"/>
    <x v="576"/>
    <x v="3"/>
    <s v="W-002"/>
    <x v="3"/>
    <s v="Ceramic Mug Set"/>
    <s v="Member"/>
    <n v="6"/>
    <n v="57.77"/>
    <n v="9.1999999999999998E-2"/>
    <n v="25.96"/>
    <s v="No"/>
    <n v="314.73"/>
    <n v="158.97"/>
    <n v="0.50509960918882846"/>
    <s v="Nov-2025"/>
    <s v="Q4-2025"/>
  </r>
  <r>
    <s v="TXN-105403"/>
    <x v="5"/>
    <x v="2"/>
    <s v="Unknown"/>
    <x v="0"/>
    <s v="Granola Pack"/>
    <s v="Non-Member"/>
    <n v="3"/>
    <n v="23.32"/>
    <n v="0.14099999999999999"/>
    <n v="13.81"/>
    <s v="No"/>
    <n v="60.1"/>
    <n v="18.670000000000002"/>
    <n v="0.31064891846921799"/>
    <s v="Nov-2025"/>
    <s v="Q4-2025"/>
  </r>
  <r>
    <s v="TXN-105404"/>
    <x v="158"/>
    <x v="3"/>
    <s v="W-005"/>
    <x v="0"/>
    <s v="Organic Coffee 12oz"/>
    <s v="Member"/>
    <n v="7"/>
    <n v="9.8000000000000007"/>
    <n v="0.01"/>
    <n v="5.73"/>
    <s v="No"/>
    <n v="67.91"/>
    <n v="27.8"/>
    <n v="0.40936533647474604"/>
    <s v="Dec-2024"/>
    <s v="Q4-2024"/>
  </r>
  <r>
    <s v="TXN-105405"/>
    <x v="162"/>
    <x v="1"/>
    <s v="S-006"/>
    <x v="1"/>
    <s v="Winter Jacket"/>
    <s v="Non-Member"/>
    <n v="3"/>
    <n v="117.12"/>
    <n v="0.36699999999999999"/>
    <n v="52.07"/>
    <s v="No"/>
    <n v="222.41"/>
    <n v="66.2"/>
    <n v="0.29764848702846097"/>
    <s v="Aug-2025"/>
    <s v="Q3-2025"/>
  </r>
  <r>
    <s v="TXN-105406"/>
    <x v="236"/>
    <x v="1"/>
    <s v="S-014"/>
    <x v="1"/>
    <s v="Running Shoes"/>
    <s v="Non-Member"/>
    <n v="7"/>
    <n v="83.74"/>
    <n v="0.13400000000000001"/>
    <n v="45.41"/>
    <s v="No"/>
    <n v="507.63"/>
    <n v="189.76"/>
    <n v="0.37381557433563817"/>
    <s v="Jun-2025"/>
    <s v="Q2-2025"/>
  </r>
  <r>
    <s v="TXN-105407"/>
    <x v="321"/>
    <x v="0"/>
    <s v="N-012"/>
    <x v="2"/>
    <s v="Power Bank"/>
    <s v="Non-Member"/>
    <n v="4"/>
    <n v="125.46"/>
    <n v="3.5999999999999997E-2"/>
    <n v="83.51"/>
    <s v="No"/>
    <n v="483.77"/>
    <n v="149.72999999999999"/>
    <n v="0.30950658370713352"/>
    <s v="Mar-2025"/>
    <s v="Q1-2025"/>
  </r>
  <r>
    <s v="TXN-105408"/>
    <x v="356"/>
    <x v="0"/>
    <s v="N-006"/>
    <x v="0"/>
    <s v="Granola Pack"/>
    <s v="Member"/>
    <n v="2"/>
    <n v="22.65"/>
    <n v="5.8999999999999997E-2"/>
    <n v="15.13"/>
    <s v="No"/>
    <n v="42.63"/>
    <n v="12.37"/>
    <n v="0.29017124091015711"/>
    <s v="Feb-2025"/>
    <s v="Q1-2025"/>
  </r>
  <r>
    <s v="TXN-105409"/>
    <x v="115"/>
    <x v="2"/>
    <s v="E-002"/>
    <x v="1"/>
    <s v="Running Shoes"/>
    <s v="Non-Member"/>
    <n v="2"/>
    <n v="45.12"/>
    <n v="7.8E-2"/>
    <n v="20.89"/>
    <s v="No"/>
    <n v="83.2"/>
    <n v="41.42"/>
    <n v="0.49783653846153847"/>
    <s v="Jul-2024"/>
    <s v="Q3-2024"/>
  </r>
  <r>
    <s v="TXN-105410"/>
    <x v="347"/>
    <x v="2"/>
    <s v="E-001"/>
    <x v="0"/>
    <s v="Sparkling Water 12pk"/>
    <s v="Member"/>
    <n v="1"/>
    <n v="3.2"/>
    <n v="2.5000000000000001E-2"/>
    <n v="2.0499999999999998"/>
    <s v="No"/>
    <n v="3.12"/>
    <n v="1.07"/>
    <n v="0.34294871794871795"/>
    <s v="Feb-2025"/>
    <s v="Q1-2025"/>
  </r>
  <r>
    <s v="TXN-105411"/>
    <x v="148"/>
    <x v="1"/>
    <s v="S-002"/>
    <x v="4"/>
    <s v="Shampoo 300ml"/>
    <s v="Member"/>
    <n v="9"/>
    <n v="21.48"/>
    <n v="9.7000000000000003E-2"/>
    <n v="7.49"/>
    <s v="No"/>
    <n v="174.57"/>
    <n v="107.16"/>
    <n v="0.61385117717820936"/>
    <s v="Jul-2025"/>
    <s v="Q3-2025"/>
  </r>
  <r>
    <s v="TXN-105412"/>
    <x v="418"/>
    <x v="3"/>
    <s v="W-006"/>
    <x v="3"/>
    <s v="Bath Towel Set"/>
    <s v="Member"/>
    <n v="3"/>
    <n v="14.13"/>
    <n v="4.1000000000000002E-2"/>
    <n v="6.9"/>
    <s v="No"/>
    <n v="40.65"/>
    <n v="19.95"/>
    <n v="0.4907749077490775"/>
    <s v="Oct-2024"/>
    <s v="Q4-2024"/>
  </r>
  <r>
    <s v="TXN-105413"/>
    <x v="46"/>
    <x v="2"/>
    <s v="E-007"/>
    <x v="2"/>
    <s v="Wireless Earbuds"/>
    <s v="Member"/>
    <n v="4"/>
    <n v="238.79"/>
    <n v="0.126"/>
    <n v="175.92"/>
    <s v="No"/>
    <n v="834.81"/>
    <n v="131.13"/>
    <n v="0.1570776583893341"/>
    <s v="Nov-2024"/>
    <s v="Q4-2024"/>
  </r>
  <r>
    <s v="TXN-105414"/>
    <x v="384"/>
    <x v="2"/>
    <s v="E-003"/>
    <x v="1"/>
    <s v="Winter Jacket"/>
    <s v="Member"/>
    <n v="4"/>
    <n v="62.47"/>
    <n v="3.2000000000000001E-2"/>
    <n v="28.16"/>
    <s v="No"/>
    <n v="241.88"/>
    <n v="129.24"/>
    <n v="0.53431453613362001"/>
    <s v="Aug-2024"/>
    <s v="Q3-2024"/>
  </r>
  <r>
    <s v="TXN-105415"/>
    <x v="1"/>
    <x v="2"/>
    <s v="E-012"/>
    <x v="3"/>
    <s v="Storage Bin"/>
    <s v="Member"/>
    <n v="3"/>
    <n v="85.09"/>
    <n v="7.8E-2"/>
    <n v="37.92"/>
    <s v="No"/>
    <n v="235.36"/>
    <n v="121.6"/>
    <n v="0.51665533650577833"/>
    <s v="May-2025"/>
    <s v="Q2-2025"/>
  </r>
  <r>
    <s v="TXN-105416"/>
    <x v="198"/>
    <x v="0"/>
    <s v="N-014"/>
    <x v="0"/>
    <s v="Snack Box"/>
    <s v="Non-Member"/>
    <n v="4"/>
    <n v="24.9"/>
    <n v="1.9E-2"/>
    <n v="16.46"/>
    <s v="No"/>
    <n v="97.71"/>
    <n v="31.87"/>
    <n v="0.32616927643025284"/>
    <s v="Nov-2024"/>
    <s v="Q4-2024"/>
  </r>
  <r>
    <s v="TXN-105417"/>
    <x v="554"/>
    <x v="3"/>
    <s v="W-002"/>
    <x v="1"/>
    <s v="Casual Dress"/>
    <s v="Non-Member"/>
    <n v="7"/>
    <n v="55.92"/>
    <n v="2.5000000000000001E-2"/>
    <n v="23.72"/>
    <s v="No"/>
    <n v="381.65"/>
    <n v="215.61"/>
    <n v="0.56494170051093939"/>
    <s v="Dec-2025"/>
    <s v="Q4-2025"/>
  </r>
  <r>
    <s v="TXN-105418"/>
    <x v="540"/>
    <x v="3"/>
    <s v="W-010"/>
    <x v="4"/>
    <s v="Lipstick"/>
    <s v="Member"/>
    <n v="13"/>
    <n v="33.03"/>
    <n v="0.14499999999999999"/>
    <n v="13.49"/>
    <s v="No"/>
    <n v="367.13"/>
    <n v="191.76"/>
    <n v="0.5223217933701958"/>
    <s v="Aug-2025"/>
    <s v="Q3-2025"/>
  </r>
  <r>
    <s v="TXN-105419"/>
    <x v="69"/>
    <x v="1"/>
    <s v="S-011"/>
    <x v="3"/>
    <s v="Ceramic Mug Set"/>
    <s v="Member"/>
    <n v="5"/>
    <n v="37.56"/>
    <n v="0.13900000000000001"/>
    <n v="18.739999999999998"/>
    <s v="No"/>
    <n v="161.69999999999999"/>
    <n v="68"/>
    <n v="0.42053184910327768"/>
    <s v="Dec-2024"/>
    <s v="Q4-2024"/>
  </r>
  <r>
    <s v="TXN-105420"/>
    <x v="687"/>
    <x v="3"/>
    <s v="W-013"/>
    <x v="4"/>
    <s v="Shampoo 300ml"/>
    <s v="Non-Member"/>
    <n v="1"/>
    <n v="29.49"/>
    <n v="4.8000000000000001E-2"/>
    <n v="9.27"/>
    <s v="No"/>
    <n v="28.07"/>
    <n v="18.8"/>
    <n v="0.66975418596366232"/>
    <s v="Apr-2024"/>
    <s v="Q2-2024"/>
  </r>
  <r>
    <s v="TXN-105421"/>
    <x v="519"/>
    <x v="1"/>
    <s v="S-015"/>
    <x v="2"/>
    <s v="Power Bank"/>
    <s v="Member"/>
    <n v="2"/>
    <n v="224.07"/>
    <n v="0.20699999999999999"/>
    <n v="177.62"/>
    <s v="No"/>
    <n v="355.38"/>
    <n v="0.14000000000000001"/>
    <n v="3.9394451010186284E-4"/>
    <s v="Dec-2025"/>
    <s v="Q4-2025"/>
  </r>
  <r>
    <s v="TXN-105422"/>
    <x v="510"/>
    <x v="1"/>
    <s v="S-015"/>
    <x v="4"/>
    <s v="Shampoo 300ml"/>
    <s v="Member"/>
    <n v="3"/>
    <n v="15.25"/>
    <n v="0.21299999999999999"/>
    <n v="6.3"/>
    <s v="No"/>
    <n v="36.01"/>
    <n v="17.11"/>
    <n v="0.47514579283532354"/>
    <s v="May-2025"/>
    <s v="Q2-2025"/>
  </r>
  <r>
    <s v="TXN-105423"/>
    <x v="483"/>
    <x v="3"/>
    <s v="W-003"/>
    <x v="1"/>
    <s v="Casual Dress"/>
    <s v="Non-Member"/>
    <n v="1"/>
    <n v="41.32"/>
    <n v="0.124"/>
    <n v="21.07"/>
    <s v="No"/>
    <n v="36.200000000000003"/>
    <n v="15.13"/>
    <n v="0.41795580110497238"/>
    <s v="Apr-2025"/>
    <s v="Q2-2025"/>
  </r>
  <r>
    <s v="TXN-105424"/>
    <x v="617"/>
    <x v="2"/>
    <s v="E-005"/>
    <x v="1"/>
    <s v="Winter Jacket"/>
    <s v="Member"/>
    <n v="3"/>
    <n v="21.76"/>
    <n v="0.13"/>
    <n v="10.46"/>
    <s v="No"/>
    <n v="56.79"/>
    <n v="25.41"/>
    <n v="0.44743792921288961"/>
    <s v="Sep-2024"/>
    <s v="Q3-2024"/>
  </r>
  <r>
    <s v="TXN-105425"/>
    <x v="37"/>
    <x v="1"/>
    <s v="S-002"/>
    <x v="2"/>
    <s v="Bluetooth Speaker"/>
    <s v="Member"/>
    <n v="1"/>
    <n v="39.07"/>
    <n v="0.314"/>
    <n v="26.76"/>
    <s v="Yes"/>
    <n v="26.8"/>
    <n v="0.04"/>
    <n v="1.4925373134328358E-3"/>
    <s v="Oct-2025"/>
    <s v="Q4-2025"/>
  </r>
  <r>
    <s v="TXN-105426"/>
    <x v="225"/>
    <x v="0"/>
    <s v="N-004"/>
    <x v="4"/>
    <s v="Shampoo 300ml"/>
    <s v="Non-Member"/>
    <n v="1"/>
    <n v="30.42"/>
    <n v="5.5E-2"/>
    <n v="10"/>
    <s v="No"/>
    <n v="28.75"/>
    <n v="18.75"/>
    <n v="0.65217391304347827"/>
    <s v="Dec-2024"/>
    <s v="Q4-2024"/>
  </r>
  <r>
    <s v="TXN-105427"/>
    <x v="348"/>
    <x v="0"/>
    <s v="N-005"/>
    <x v="4"/>
    <s v="Perfume 50ml"/>
    <s v="Member"/>
    <n v="1"/>
    <n v="36.43"/>
    <n v="0.123"/>
    <n v="13.01"/>
    <s v="No"/>
    <n v="31.95"/>
    <n v="18.940000000000001"/>
    <n v="0.59280125195618161"/>
    <s v="Dec-2024"/>
    <s v="Q4-2024"/>
  </r>
  <r>
    <s v="TXN-105428"/>
    <x v="672"/>
    <x v="3"/>
    <s v="W-014"/>
    <x v="0"/>
    <s v="Sparkling Water 12pk"/>
    <s v="Member"/>
    <n v="4"/>
    <n v="18.7"/>
    <n v="6.6000000000000003E-2"/>
    <n v="12.12"/>
    <s v="No"/>
    <n v="69.86"/>
    <n v="21.38"/>
    <n v="0.30604065273403952"/>
    <s v="Mar-2025"/>
    <s v="Q1-2025"/>
  </r>
  <r>
    <s v="TXN-105429"/>
    <x v="205"/>
    <x v="1"/>
    <s v="S-013"/>
    <x v="0"/>
    <s v="Olive Oil 500ml"/>
    <s v="Non-Member"/>
    <n v="2"/>
    <n v="4.3099999999999996"/>
    <n v="0.16400000000000001"/>
    <n v="2.64"/>
    <s v="No"/>
    <n v="7.21"/>
    <n v="1.93"/>
    <n v="0.26768377253814146"/>
    <s v="Feb-2025"/>
    <s v="Q1-2025"/>
  </r>
  <r>
    <s v="TXN-105430"/>
    <x v="424"/>
    <x v="3"/>
    <s v="W-015"/>
    <x v="3"/>
    <s v="Bath Towel Set"/>
    <s v="Member"/>
    <n v="5"/>
    <n v="33.369999999999997"/>
    <n v="0.06"/>
    <n v="14.81"/>
    <s v="Unknown"/>
    <n v="156.84"/>
    <n v="82.79"/>
    <n v="0.52786279010456516"/>
    <s v="Apr-2025"/>
    <s v="Q2-2025"/>
  </r>
  <r>
    <s v="TXN-105431"/>
    <x v="347"/>
    <x v="3"/>
    <s v="W-001"/>
    <x v="0"/>
    <s v="Sparkling Water 12pk"/>
    <s v="Member"/>
    <n v="3"/>
    <n v="21.13"/>
    <n v="0.09"/>
    <n v="14.61"/>
    <s v="No"/>
    <n v="57.68"/>
    <n v="13.85"/>
    <n v="0.24011789181692095"/>
    <s v="Feb-2025"/>
    <s v="Q1-2025"/>
  </r>
  <r>
    <s v="TXN-105432"/>
    <x v="31"/>
    <x v="0"/>
    <s v="N-010"/>
    <x v="2"/>
    <s v="Smart Watch"/>
    <s v="Non-Member"/>
    <n v="3"/>
    <n v="174.7"/>
    <n v="4.7E-2"/>
    <n v="118.2"/>
    <s v="No"/>
    <n v="499.47"/>
    <n v="144.87"/>
    <n v="0.29004745029731516"/>
    <s v="Jan-2025"/>
    <s v="Q1-2025"/>
  </r>
  <r>
    <s v="TXN-105433"/>
    <x v="283"/>
    <x v="2"/>
    <s v="E-007"/>
    <x v="3"/>
    <s v="Ceramic Mug Set"/>
    <s v="Member"/>
    <n v="1"/>
    <n v="41.43"/>
    <n v="0.14099999999999999"/>
    <n v="14.99"/>
    <s v="No"/>
    <n v="35.590000000000003"/>
    <n v="20.6"/>
    <n v="0.57881427367237992"/>
    <s v="Jul-2025"/>
    <s v="Q3-2025"/>
  </r>
  <r>
    <s v="TXN-105434"/>
    <x v="47"/>
    <x v="0"/>
    <s v="N-014"/>
    <x v="3"/>
    <s v="Bath Towel Set"/>
    <s v="Non-Member"/>
    <n v="5"/>
    <n v="13.35"/>
    <n v="7.8E-2"/>
    <n v="5.61"/>
    <s v="No"/>
    <n v="61.54"/>
    <n v="33.49"/>
    <n v="0.54419889502762431"/>
    <s v="Oct-2024"/>
    <s v="Q4-2024"/>
  </r>
  <r>
    <s v="TXN-105435"/>
    <x v="178"/>
    <x v="1"/>
    <s v="S-009"/>
    <x v="0"/>
    <s v="Snack Box"/>
    <s v="Member"/>
    <n v="1"/>
    <n v="23.78"/>
    <n v="0.27400000000000002"/>
    <n v="15.58"/>
    <s v="No"/>
    <n v="17.260000000000002"/>
    <n v="1.68"/>
    <n v="9.7334878331402072E-2"/>
    <s v="Mar-2025"/>
    <s v="Q1-2025"/>
  </r>
  <r>
    <s v="TXN-105436"/>
    <x v="287"/>
    <x v="0"/>
    <s v="N-009"/>
    <x v="4"/>
    <s v="Lipstick"/>
    <s v="Member"/>
    <n v="5"/>
    <n v="48.71"/>
    <n v="0.182"/>
    <n v="19.489999999999998"/>
    <s v="No"/>
    <n v="199.22"/>
    <n v="101.77"/>
    <n v="0.51084228491115347"/>
    <s v="Sep-2025"/>
    <s v="Q3-2025"/>
  </r>
  <r>
    <s v="TXN-105437"/>
    <x v="442"/>
    <x v="0"/>
    <s v="N-011"/>
    <x v="2"/>
    <s v="Wireless Earbuds"/>
    <s v="Member"/>
    <n v="4"/>
    <n v="94.88"/>
    <n v="8.5999999999999993E-2"/>
    <n v="70.95"/>
    <s v="No"/>
    <n v="346.88"/>
    <n v="63.08"/>
    <n v="0.18184963099630996"/>
    <s v="Jan-2025"/>
    <s v="Q1-2025"/>
  </r>
  <r>
    <s v="TXN-105438"/>
    <x v="248"/>
    <x v="0"/>
    <s v="N-004"/>
    <x v="4"/>
    <s v="Face Moisturizer"/>
    <s v="Member"/>
    <n v="4"/>
    <n v="43.86"/>
    <n v="7.4999999999999997E-2"/>
    <n v="15.71"/>
    <s v="No"/>
    <n v="162.28"/>
    <n v="99.44"/>
    <n v="0.61276805521321176"/>
    <s v="Dec-2025"/>
    <s v="Q4-2025"/>
  </r>
  <r>
    <s v="TXN-105439"/>
    <x v="387"/>
    <x v="3"/>
    <s v="W-007"/>
    <x v="2"/>
    <s v="Wireless Earbuds"/>
    <s v="Member"/>
    <n v="6"/>
    <n v="169.14"/>
    <n v="0.114"/>
    <n v="119.15"/>
    <s v="No"/>
    <n v="899.15"/>
    <n v="184.25"/>
    <n v="0.20491575376744703"/>
    <s v="Aug-2025"/>
    <s v="Q3-2025"/>
  </r>
  <r>
    <s v="TXN-105440"/>
    <x v="178"/>
    <x v="0"/>
    <s v="N-005"/>
    <x v="0"/>
    <s v="Sparkling Water 12pk"/>
    <s v="Non-Member"/>
    <n v="1"/>
    <n v="16.98"/>
    <n v="6.5000000000000002E-2"/>
    <n v="10.49"/>
    <s v="No"/>
    <n v="15.88"/>
    <n v="5.39"/>
    <n v="0.33942065491183876"/>
    <s v="Mar-2025"/>
    <s v="Q1-2025"/>
  </r>
  <r>
    <s v="TXN-105441"/>
    <x v="340"/>
    <x v="3"/>
    <s v="Unknown"/>
    <x v="2"/>
    <s v="Power Bank"/>
    <s v="Member"/>
    <n v="2"/>
    <n v="121.8"/>
    <n v="0.17399999999999999"/>
    <n v="93.12"/>
    <s v="No"/>
    <n v="201.21"/>
    <n v="14.97"/>
    <n v="7.4399880721634115E-2"/>
    <s v="Oct-2025"/>
    <s v="Q4-2025"/>
  </r>
  <r>
    <s v="TXN-105442"/>
    <x v="172"/>
    <x v="0"/>
    <s v="N-009"/>
    <x v="1"/>
    <s v="Running Shoes"/>
    <s v="Non-Member"/>
    <n v="4"/>
    <n v="23.38"/>
    <n v="0"/>
    <n v="10.69"/>
    <s v="No"/>
    <n v="93.52"/>
    <n v="50.76"/>
    <n v="0.54277159965782718"/>
    <s v="Oct-2024"/>
    <s v="Q4-2024"/>
  </r>
  <r>
    <s v="TXN-105443"/>
    <x v="28"/>
    <x v="3"/>
    <s v="W-012"/>
    <x v="2"/>
    <s v="Bluetooth Speaker"/>
    <s v="Member"/>
    <n v="4"/>
    <n v="75.23"/>
    <n v="7.5999999999999998E-2"/>
    <n v="53.29"/>
    <s v="Yes"/>
    <n v="278.05"/>
    <n v="64.89"/>
    <n v="0.23337529221363063"/>
    <s v="Oct-2025"/>
    <s v="Q4-2025"/>
  </r>
  <r>
    <s v="TXN-105444"/>
    <x v="276"/>
    <x v="3"/>
    <s v="W-010"/>
    <x v="2"/>
    <s v="Bluetooth Speaker"/>
    <s v="Member"/>
    <n v="2"/>
    <n v="146.6"/>
    <n v="4.2000000000000003E-2"/>
    <n v="108.76"/>
    <s v="No"/>
    <n v="280.89"/>
    <n v="63.37"/>
    <n v="0.22560432909679945"/>
    <s v="Mar-2025"/>
    <s v="Q1-2025"/>
  </r>
  <r>
    <s v="TXN-105445"/>
    <x v="98"/>
    <x v="0"/>
    <s v="N-015"/>
    <x v="4"/>
    <s v="Sunscreen SPF50"/>
    <s v="Member"/>
    <n v="1"/>
    <n v="33.81"/>
    <n v="0.08"/>
    <n v="17.399999999999999"/>
    <s v="No"/>
    <n v="31.11"/>
    <n v="13.71"/>
    <n v="0.4406943105110897"/>
    <s v="Feb-2025"/>
    <s v="Q1-2025"/>
  </r>
  <r>
    <s v="TXN-105446"/>
    <x v="566"/>
    <x v="0"/>
    <s v="N-001"/>
    <x v="1"/>
    <s v="Running Shoes"/>
    <s v="Non-Member"/>
    <n v="6"/>
    <n v="72.3"/>
    <n v="0.11600000000000001"/>
    <n v="32.04"/>
    <s v="No"/>
    <n v="383.48"/>
    <n v="191.24"/>
    <n v="0.4986961510378638"/>
    <s v="Sep-2025"/>
    <s v="Q3-2025"/>
  </r>
  <r>
    <s v="TXN-105447"/>
    <x v="422"/>
    <x v="1"/>
    <s v="S-014"/>
    <x v="4"/>
    <s v="Face Moisturizer"/>
    <s v="Non-Member"/>
    <n v="3"/>
    <n v="10.91"/>
    <n v="0.18099999999999999"/>
    <n v="3.56"/>
    <s v="Yes"/>
    <n v="26.81"/>
    <n v="16.13"/>
    <n v="0.60164117866467737"/>
    <s v="Dec-2024"/>
    <s v="Q4-2024"/>
  </r>
  <r>
    <s v="TXN-105448"/>
    <x v="169"/>
    <x v="1"/>
    <s v="S-015"/>
    <x v="2"/>
    <s v="Power Bank"/>
    <s v="Non-Member"/>
    <n v="3"/>
    <n v="182.36"/>
    <n v="0.28699999999999998"/>
    <n v="128.01"/>
    <s v="No"/>
    <n v="390.07"/>
    <n v="6.04"/>
    <n v="1.5484400235855103E-2"/>
    <s v="Feb-2025"/>
    <s v="Q1-2025"/>
  </r>
  <r>
    <s v="TXN-105449"/>
    <x v="525"/>
    <x v="0"/>
    <s v="N-008"/>
    <x v="2"/>
    <s v="Bluetooth Speaker"/>
    <s v="Member"/>
    <n v="1"/>
    <n v="201.62"/>
    <n v="2.1999999999999999E-2"/>
    <n v="131.52000000000001"/>
    <s v="No"/>
    <n v="197.18"/>
    <n v="65.66"/>
    <n v="0.33299523278222942"/>
    <s v="Apr-2025"/>
    <s v="Q2-2025"/>
  </r>
  <r>
    <s v="TXN-105450"/>
    <x v="150"/>
    <x v="1"/>
    <s v="S-010"/>
    <x v="3"/>
    <s v="Throw Pillow"/>
    <s v="Member"/>
    <n v="8"/>
    <n v="23.51"/>
    <n v="0.21"/>
    <n v="10.56"/>
    <s v="No"/>
    <n v="148.58000000000001"/>
    <n v="64.099999999999994"/>
    <n v="0.43141741822587149"/>
    <s v="Jun-2025"/>
    <s v="Q2-2025"/>
  </r>
  <r>
    <s v="TXN-105451"/>
    <x v="176"/>
    <x v="2"/>
    <s v="E-011"/>
    <x v="4"/>
    <s v="Face Moisturizer"/>
    <s v="Member"/>
    <n v="3"/>
    <n v="51.71"/>
    <n v="3.0000000000000001E-3"/>
    <n v="18.88"/>
    <s v="No"/>
    <n v="154.66"/>
    <n v="98.02"/>
    <n v="0.63377731798784431"/>
    <s v="Oct-2025"/>
    <s v="Q4-2025"/>
  </r>
  <r>
    <s v="TXN-105452"/>
    <x v="611"/>
    <x v="2"/>
    <s v="E-004"/>
    <x v="4"/>
    <s v="Shampoo 300ml"/>
    <s v="Member"/>
    <n v="16"/>
    <n v="33.979999999999997"/>
    <n v="8.4000000000000005E-2"/>
    <n v="10.6"/>
    <s v="No"/>
    <n v="498.01"/>
    <n v="328.41"/>
    <n v="0.65944458946607509"/>
    <s v="Dec-2024"/>
    <s v="Q4-2024"/>
  </r>
  <r>
    <s v="TXN-105453"/>
    <x v="224"/>
    <x v="2"/>
    <s v="E-006"/>
    <x v="1"/>
    <s v="Men's T-Shirt"/>
    <s v="Non-Member"/>
    <n v="5"/>
    <n v="32.92"/>
    <n v="6.8000000000000005E-2"/>
    <n v="17.71"/>
    <s v="No"/>
    <n v="153.41"/>
    <n v="64.86"/>
    <n v="0.42278860569715143"/>
    <s v="Jan-2025"/>
    <s v="Q1-2025"/>
  </r>
  <r>
    <s v="TXN-105454"/>
    <x v="215"/>
    <x v="1"/>
    <s v="S-005"/>
    <x v="0"/>
    <s v="Sparkling Water 12pk"/>
    <s v="Non-Member"/>
    <n v="3"/>
    <n v="6.91"/>
    <n v="0.13100000000000001"/>
    <n v="3.81"/>
    <s v="No"/>
    <n v="18.010000000000002"/>
    <n v="6.58"/>
    <n v="0.36535258189894498"/>
    <s v="Mar-2025"/>
    <s v="Q1-2025"/>
  </r>
  <r>
    <s v="TXN-105455"/>
    <x v="162"/>
    <x v="0"/>
    <s v="N-006"/>
    <x v="0"/>
    <s v="Snack Box"/>
    <s v="Non-Member"/>
    <n v="3"/>
    <n v="4.05"/>
    <n v="8.9999999999999993E-3"/>
    <n v="2.58"/>
    <s v="No"/>
    <n v="12.04"/>
    <n v="4.3"/>
    <n v="0.35714285714285715"/>
    <s v="Aug-2025"/>
    <s v="Q3-2025"/>
  </r>
  <r>
    <s v="TXN-105456"/>
    <x v="216"/>
    <x v="2"/>
    <s v="E-003"/>
    <x v="2"/>
    <s v="Laptop Stand"/>
    <s v="Member"/>
    <n v="2"/>
    <n v="265.06"/>
    <n v="0.13400000000000001"/>
    <n v="194.06"/>
    <s v="No"/>
    <n v="459.08"/>
    <n v="70.959999999999994"/>
    <n v="0.15457000958438616"/>
    <s v="Jul-2025"/>
    <s v="Q3-2025"/>
  </r>
  <r>
    <s v="TXN-105457"/>
    <x v="469"/>
    <x v="1"/>
    <s v="S-007"/>
    <x v="3"/>
    <s v="Ceramic Mug Set"/>
    <s v="Member"/>
    <n v="8"/>
    <n v="36.729999999999997"/>
    <n v="0.22600000000000001"/>
    <n v="13.11"/>
    <s v="No"/>
    <n v="227.43"/>
    <n v="122.55"/>
    <n v="0.53884711779448624"/>
    <s v="Jul-2025"/>
    <s v="Q3-2025"/>
  </r>
  <r>
    <s v="TXN-105458"/>
    <x v="343"/>
    <x v="0"/>
    <s v="N-008"/>
    <x v="0"/>
    <s v="Snack Box"/>
    <s v="Member"/>
    <n v="11"/>
    <n v="9.1300000000000008"/>
    <n v="5.0000000000000001E-3"/>
    <n v="6.28"/>
    <s v="No"/>
    <n v="99.93"/>
    <n v="30.85"/>
    <n v="0.30871610127088961"/>
    <s v="Feb-2025"/>
    <s v="Q1-2025"/>
  </r>
  <r>
    <s v="TXN-105459"/>
    <x v="292"/>
    <x v="2"/>
    <s v="E-004"/>
    <x v="2"/>
    <s v="Wireless Earbuds"/>
    <s v="Member"/>
    <n v="2"/>
    <n v="125.48"/>
    <n v="6.2E-2"/>
    <n v="95.53"/>
    <s v="No"/>
    <n v="235.4"/>
    <n v="44.34"/>
    <n v="0.18836023789294817"/>
    <s v="Jun-2025"/>
    <s v="Q2-2025"/>
  </r>
  <r>
    <s v="TXN-105460"/>
    <x v="19"/>
    <x v="2"/>
    <s v="E-010"/>
    <x v="1"/>
    <s v="Women's Jeans"/>
    <s v="Member"/>
    <n v="7"/>
    <n v="97.77"/>
    <n v="0.08"/>
    <n v="42.62"/>
    <s v="No"/>
    <n v="629.64"/>
    <n v="331.3"/>
    <n v="0.52617368655104502"/>
    <s v="Feb-2025"/>
    <s v="Q1-2025"/>
  </r>
  <r>
    <s v="TXN-105461"/>
    <x v="545"/>
    <x v="2"/>
    <s v="E-005"/>
    <x v="2"/>
    <s v="Wireless Earbuds"/>
    <s v="Non-Member"/>
    <n v="2"/>
    <n v="133.07"/>
    <n v="0.16500000000000001"/>
    <n v="91.62"/>
    <s v="No"/>
    <n v="222.23"/>
    <n v="38.99"/>
    <n v="0.17544885928992487"/>
    <s v="Dec-2025"/>
    <s v="Q4-2025"/>
  </r>
  <r>
    <s v="TXN-105462"/>
    <x v="108"/>
    <x v="2"/>
    <s v="E-003"/>
    <x v="4"/>
    <s v="Perfume 50ml"/>
    <s v="Member"/>
    <n v="2"/>
    <n v="47.39"/>
    <n v="5.8000000000000003E-2"/>
    <n v="19.46"/>
    <s v="No"/>
    <n v="89.28"/>
    <n v="50.36"/>
    <n v="0.56406810035842292"/>
    <s v="Mar-2025"/>
    <s v="Q1-2025"/>
  </r>
  <r>
    <s v="TXN-105463"/>
    <x v="320"/>
    <x v="1"/>
    <s v="S-001"/>
    <x v="3"/>
    <s v="LED Desk Lamp"/>
    <s v="Member"/>
    <n v="5"/>
    <n v="75.69"/>
    <n v="0.23499999999999999"/>
    <n v="29.76"/>
    <s v="No"/>
    <n v="289.51"/>
    <n v="140.71"/>
    <n v="0.48602811647266075"/>
    <s v="Apr-2025"/>
    <s v="Q2-2025"/>
  </r>
  <r>
    <s v="TXN-105464"/>
    <x v="132"/>
    <x v="1"/>
    <s v="S-014"/>
    <x v="2"/>
    <s v="Bluetooth Speaker"/>
    <s v="Member"/>
    <n v="10"/>
    <n v="166.72"/>
    <n v="0.19700000000000001"/>
    <n v="128.68"/>
    <s v="No"/>
    <n v="1338.76"/>
    <n v="51.96"/>
    <n v="3.881203501747886E-2"/>
    <s v="Oct-2025"/>
    <s v="Q4-2025"/>
  </r>
  <r>
    <s v="TXN-105465"/>
    <x v="385"/>
    <x v="0"/>
    <s v="N-013"/>
    <x v="4"/>
    <s v="Perfume 50ml"/>
    <s v="Member"/>
    <n v="3"/>
    <n v="52.46"/>
    <n v="0.108"/>
    <n v="20.94"/>
    <s v="No"/>
    <n v="140.38"/>
    <n v="77.56"/>
    <n v="0.5525003561760935"/>
    <s v="Jul-2025"/>
    <s v="Q3-2025"/>
  </r>
  <r>
    <s v="TXN-105466"/>
    <x v="127"/>
    <x v="0"/>
    <s v="N-014"/>
    <x v="1"/>
    <s v="Casual Dress"/>
    <s v="Member"/>
    <n v="7"/>
    <n v="28.15"/>
    <n v="0.10299999999999999"/>
    <n v="12.15"/>
    <s v="No"/>
    <n v="176.75"/>
    <n v="91.7"/>
    <n v="0.51881188118811883"/>
    <s v="Jun-2024"/>
    <s v="Q2-2024"/>
  </r>
  <r>
    <s v="TXN-105467"/>
    <x v="236"/>
    <x v="0"/>
    <s v="N-001"/>
    <x v="3"/>
    <s v="Bath Towel Set"/>
    <s v="Non-Member"/>
    <n v="2"/>
    <n v="30.25"/>
    <n v="7.6999999999999999E-2"/>
    <n v="11.75"/>
    <s v="No"/>
    <n v="55.84"/>
    <n v="32.340000000000003"/>
    <n v="0.57915472779369626"/>
    <s v="Jun-2025"/>
    <s v="Q2-2025"/>
  </r>
  <r>
    <s v="TXN-105468"/>
    <x v="59"/>
    <x v="1"/>
    <s v="S-010"/>
    <x v="2"/>
    <s v="Bluetooth Speaker"/>
    <s v="Member"/>
    <n v="5"/>
    <n v="154.71"/>
    <n v="0.2"/>
    <n v="111.8"/>
    <s v="No"/>
    <n v="618.84"/>
    <n v="59.84"/>
    <n v="9.6697046086225841E-2"/>
    <s v="Jan-2025"/>
    <s v="Q1-2025"/>
  </r>
  <r>
    <s v="TXN-105469"/>
    <x v="291"/>
    <x v="0"/>
    <s v="N-001"/>
    <x v="2"/>
    <s v="Smart Watch"/>
    <s v="Non-Member"/>
    <n v="1"/>
    <n v="123.05"/>
    <n v="0.129"/>
    <n v="89.73"/>
    <s v="No"/>
    <n v="107.18"/>
    <n v="17.45"/>
    <n v="0.16281022578839335"/>
    <s v="May-2025"/>
    <s v="Q2-2025"/>
  </r>
  <r>
    <s v="TXN-105470"/>
    <x v="577"/>
    <x v="2"/>
    <s v="E-015"/>
    <x v="4"/>
    <s v="Sunscreen SPF50"/>
    <s v="Non-Member"/>
    <n v="4"/>
    <n v="25.14"/>
    <n v="0.113"/>
    <n v="11.06"/>
    <s v="No"/>
    <n v="89.2"/>
    <n v="44.96"/>
    <n v="0.50403587443946185"/>
    <s v="Aug-2025"/>
    <s v="Q3-2025"/>
  </r>
  <r>
    <s v="TXN-105471"/>
    <x v="268"/>
    <x v="3"/>
    <s v="W-005"/>
    <x v="0"/>
    <s v="Sparkling Water 12pk"/>
    <s v="Member"/>
    <n v="6"/>
    <n v="11.32"/>
    <n v="9.0999999999999998E-2"/>
    <n v="6.87"/>
    <s v="Yes"/>
    <n v="61.74"/>
    <n v="20.52"/>
    <n v="0.33236151603498543"/>
    <s v="May-2024"/>
    <s v="Q2-2024"/>
  </r>
  <r>
    <s v="TXN-105472"/>
    <x v="46"/>
    <x v="1"/>
    <s v="S-004"/>
    <x v="1"/>
    <s v="Men's T-Shirt"/>
    <s v="Member"/>
    <n v="2"/>
    <n v="104.38"/>
    <n v="0.31900000000000001"/>
    <n v="54.2"/>
    <s v="No"/>
    <n v="142.16999999999999"/>
    <n v="33.770000000000003"/>
    <n v="0.23753253147640152"/>
    <s v="Nov-2024"/>
    <s v="Q4-2024"/>
  </r>
  <r>
    <s v="TXN-105473"/>
    <x v="381"/>
    <x v="1"/>
    <s v="S-001"/>
    <x v="3"/>
    <s v="Storage Bin"/>
    <s v="Non-Member"/>
    <n v="3"/>
    <n v="10.130000000000001"/>
    <n v="0.128"/>
    <n v="7.15"/>
    <s v="Yes"/>
    <n v="26.5"/>
    <n v="5.05"/>
    <n v="0.19056603773584904"/>
    <s v="May-2024"/>
    <s v="Q2-2024"/>
  </r>
  <r>
    <s v="TXN-105474"/>
    <x v="232"/>
    <x v="1"/>
    <s v="Unknown"/>
    <x v="4"/>
    <s v="Shampoo 300ml"/>
    <s v="Non-Member"/>
    <n v="6"/>
    <n v="49.11"/>
    <n v="0.27"/>
    <n v="19.73"/>
    <s v="No"/>
    <n v="215.1"/>
    <n v="96.72"/>
    <n v="0.44965132496513249"/>
    <s v="Sep-2025"/>
    <s v="Q3-2025"/>
  </r>
  <r>
    <s v="TXN-105475"/>
    <x v="235"/>
    <x v="2"/>
    <s v="E-001"/>
    <x v="1"/>
    <s v="Casual Dress"/>
    <s v="Member"/>
    <n v="4"/>
    <n v="40.94"/>
    <n v="0.113"/>
    <n v="18.62"/>
    <s v="No"/>
    <n v="145.26"/>
    <n v="70.78"/>
    <n v="0.48726421588875124"/>
    <s v="Oct-2025"/>
    <s v="Q4-2025"/>
  </r>
  <r>
    <s v="TXN-105476"/>
    <x v="326"/>
    <x v="1"/>
    <s v="S-007"/>
    <x v="3"/>
    <s v="LED Desk Lamp"/>
    <s v="Member"/>
    <n v="11"/>
    <n v="48.65"/>
    <n v="0.223"/>
    <n v="20.25"/>
    <s v="No"/>
    <n v="415.81"/>
    <n v="193.06"/>
    <n v="0.46429859791731803"/>
    <s v="Aug-2025"/>
    <s v="Q3-2025"/>
  </r>
  <r>
    <s v="TXN-105477"/>
    <x v="602"/>
    <x v="3"/>
    <s v="W-007"/>
    <x v="3"/>
    <s v="Storage Bin"/>
    <s v="Non-Member"/>
    <n v="2"/>
    <n v="84.83"/>
    <n v="0.115"/>
    <n v="32.450000000000003"/>
    <s v="No"/>
    <n v="150.15"/>
    <n v="85.25"/>
    <n v="0.56776556776556775"/>
    <s v="Apr-2024"/>
    <s v="Q2-2024"/>
  </r>
  <r>
    <s v="TXN-105478"/>
    <x v="261"/>
    <x v="3"/>
    <s v="W-004"/>
    <x v="1"/>
    <s v="Casual Dress"/>
    <s v="Non-Member"/>
    <n v="1"/>
    <n v="48.09"/>
    <n v="7.9000000000000001E-2"/>
    <n v="21.12"/>
    <s v="No"/>
    <n v="44.29"/>
    <n v="23.17"/>
    <n v="0.52314292165274334"/>
    <s v="Nov-2024"/>
    <s v="Q4-2024"/>
  </r>
  <r>
    <s v="TXN-105479"/>
    <x v="440"/>
    <x v="0"/>
    <s v="N-004"/>
    <x v="1"/>
    <s v="Running Shoes"/>
    <s v="Non-Member"/>
    <n v="2"/>
    <n v="55.47"/>
    <n v="0.13300000000000001"/>
    <n v="24.41"/>
    <s v="No"/>
    <n v="96.18"/>
    <n v="47.36"/>
    <n v="0.49241006446246616"/>
    <s v="Jan-2025"/>
    <s v="Q1-2025"/>
  </r>
  <r>
    <s v="TXN-105480"/>
    <x v="176"/>
    <x v="1"/>
    <s v="S-013"/>
    <x v="3"/>
    <s v="Throw Pillow"/>
    <s v="Non-Member"/>
    <n v="7"/>
    <n v="26.74"/>
    <n v="0.378"/>
    <n v="11.86"/>
    <s v="No"/>
    <n v="116.43"/>
    <n v="33.409999999999997"/>
    <n v="0.2869535343124624"/>
    <s v="Oct-2025"/>
    <s v="Q4-2025"/>
  </r>
  <r>
    <s v="TXN-105481"/>
    <x v="15"/>
    <x v="1"/>
    <s v="S-010"/>
    <x v="1"/>
    <s v="Running Shoes"/>
    <s v="Non-Member"/>
    <n v="2"/>
    <n v="19.39"/>
    <n v="0.374"/>
    <n v="9.66"/>
    <s v="No"/>
    <n v="24.28"/>
    <n v="4.96"/>
    <n v="0.20428336079077428"/>
    <s v="Oct-2024"/>
    <s v="Q4-2024"/>
  </r>
  <r>
    <s v="TXN-105482"/>
    <x v="101"/>
    <x v="1"/>
    <s v="S-003"/>
    <x v="0"/>
    <s v="Sparkling Water 12pk"/>
    <s v="Member"/>
    <n v="5"/>
    <n v="21.41"/>
    <n v="0.29499999999999998"/>
    <n v="14.6"/>
    <s v="No"/>
    <n v="75.47"/>
    <n v="2.4700000000000002"/>
    <n v="3.2728236385318674E-2"/>
    <s v="Aug-2024"/>
    <s v="Q3-2024"/>
  </r>
  <r>
    <s v="TXN-105483"/>
    <x v="300"/>
    <x v="0"/>
    <s v="N-002"/>
    <x v="2"/>
    <s v="Power Bank"/>
    <s v="Non-Member"/>
    <n v="4"/>
    <n v="247.66"/>
    <n v="0.11"/>
    <n v="179.14"/>
    <s v="No"/>
    <n v="881.67"/>
    <n v="165.11"/>
    <n v="0.18726961334739758"/>
    <s v="Jan-2025"/>
    <s v="Q1-2025"/>
  </r>
  <r>
    <s v="TXN-105484"/>
    <x v="688"/>
    <x v="3"/>
    <s v="W-006"/>
    <x v="1"/>
    <s v="Running Shoes"/>
    <s v="Member"/>
    <n v="5"/>
    <n v="36.18"/>
    <n v="7.5999999999999998E-2"/>
    <n v="19.190000000000001"/>
    <s v="No"/>
    <n v="167.15"/>
    <n v="71.2"/>
    <n v="0.42596470236314687"/>
    <s v="Feb-2024"/>
    <s v="Q1-2024"/>
  </r>
  <r>
    <s v="TXN-105485"/>
    <x v="200"/>
    <x v="3"/>
    <s v="W-001"/>
    <x v="1"/>
    <s v="Casual Dress"/>
    <s v="Non-Member"/>
    <n v="7"/>
    <n v="115.04"/>
    <n v="5.7000000000000002E-2"/>
    <n v="46.7"/>
    <s v="No"/>
    <n v="759.38"/>
    <n v="432.48"/>
    <n v="0.56951723774658281"/>
    <s v="Jul-2025"/>
    <s v="Q3-2025"/>
  </r>
  <r>
    <s v="TXN-105486"/>
    <x v="82"/>
    <x v="3"/>
    <s v="W-009"/>
    <x v="2"/>
    <s v="Smart Watch"/>
    <s v="Non-Member"/>
    <n v="10"/>
    <n v="125.26"/>
    <n v="0.188"/>
    <n v="96.3"/>
    <s v="No"/>
    <n v="1017.11"/>
    <n v="54.11"/>
    <n v="5.3199752239187499E-2"/>
    <s v="Aug-2025"/>
    <s v="Q3-2025"/>
  </r>
  <r>
    <s v="TXN-105487"/>
    <x v="490"/>
    <x v="2"/>
    <s v="E-010"/>
    <x v="3"/>
    <s v="Bath Towel Set"/>
    <s v="Member"/>
    <n v="1"/>
    <n v="40.799999999999997"/>
    <n v="0.02"/>
    <n v="19.05"/>
    <s v="No"/>
    <n v="39.979999999999997"/>
    <n v="20.93"/>
    <n v="0.52351175587793897"/>
    <s v="Dec-2025"/>
    <s v="Q4-2025"/>
  </r>
  <r>
    <s v="TXN-105488"/>
    <x v="464"/>
    <x v="1"/>
    <s v="S-013"/>
    <x v="0"/>
    <s v="Organic Coffee 12oz"/>
    <s v="Non-Member"/>
    <n v="2"/>
    <n v="10.55"/>
    <n v="0.25800000000000001"/>
    <n v="6.13"/>
    <s v="No"/>
    <n v="15.66"/>
    <n v="3.4"/>
    <n v="0.21711366538952745"/>
    <s v="Aug-2024"/>
    <s v="Q3-2024"/>
  </r>
  <r>
    <s v="TXN-105489"/>
    <x v="85"/>
    <x v="0"/>
    <s v="N-015"/>
    <x v="2"/>
    <s v="Bluetooth Speaker"/>
    <s v="Non-Member"/>
    <n v="1"/>
    <n v="105.67"/>
    <n v="3.6999999999999998E-2"/>
    <n v="70.42"/>
    <s v="No"/>
    <n v="101.76"/>
    <n v="31.34"/>
    <n v="0.30797955974842767"/>
    <s v="Mar-2025"/>
    <s v="Q1-2025"/>
  </r>
  <r>
    <s v="TXN-105490"/>
    <x v="420"/>
    <x v="2"/>
    <s v="E-007"/>
    <x v="3"/>
    <s v="LED Desk Lamp"/>
    <s v="Non-Member"/>
    <n v="3"/>
    <n v="81.23"/>
    <n v="4.4999999999999998E-2"/>
    <n v="28.82"/>
    <s v="No"/>
    <n v="232.72"/>
    <n v="146.26"/>
    <n v="0.62848057751804742"/>
    <s v="May-2025"/>
    <s v="Q2-2025"/>
  </r>
  <r>
    <s v="TXN-105491"/>
    <x v="31"/>
    <x v="1"/>
    <s v="S-013"/>
    <x v="2"/>
    <s v="Power Bank"/>
    <s v="Non-Member"/>
    <n v="1"/>
    <n v="206.56"/>
    <n v="0.17599999999999999"/>
    <n v="149.94999999999999"/>
    <s v="No"/>
    <n v="170.21"/>
    <n v="20.260000000000002"/>
    <n v="0.11902943422830621"/>
    <s v="Jan-2025"/>
    <s v="Q1-2025"/>
  </r>
  <r>
    <s v="TXN-105492"/>
    <x v="212"/>
    <x v="0"/>
    <s v="N-011"/>
    <x v="0"/>
    <s v="Sparkling Water 12pk"/>
    <s v="Member"/>
    <n v="4"/>
    <n v="11.52"/>
    <n v="0.14199999999999999"/>
    <n v="7.21"/>
    <s v="No"/>
    <n v="39.54"/>
    <n v="10.7"/>
    <n v="0.27061203844208398"/>
    <s v="Dec-2024"/>
    <s v="Q4-2024"/>
  </r>
  <r>
    <s v="TXN-105493"/>
    <x v="285"/>
    <x v="3"/>
    <s v="W-004"/>
    <x v="1"/>
    <s v="Men's T-Shirt"/>
    <s v="Non-Member"/>
    <n v="2"/>
    <n v="27.47"/>
    <n v="7.0999999999999994E-2"/>
    <n v="12.07"/>
    <s v="No"/>
    <n v="51.04"/>
    <n v="26.9"/>
    <n v="0.52703761755485889"/>
    <s v="Sep-2025"/>
    <s v="Q3-2025"/>
  </r>
  <r>
    <s v="TXN-105494"/>
    <x v="555"/>
    <x v="3"/>
    <s v="W-009"/>
    <x v="4"/>
    <s v="Sunscreen SPF50"/>
    <s v="Member"/>
    <n v="6"/>
    <n v="55.47"/>
    <n v="9.2999999999999999E-2"/>
    <n v="24.47"/>
    <s v="No"/>
    <n v="301.87"/>
    <n v="155.05000000000001"/>
    <n v="0.51363169576307688"/>
    <s v="Dec-2024"/>
    <s v="Q4-2024"/>
  </r>
  <r>
    <s v="TXN-105495"/>
    <x v="461"/>
    <x v="3"/>
    <s v="W-012"/>
    <x v="2"/>
    <s v="Bluetooth Speaker"/>
    <s v="Non-Member"/>
    <n v="6"/>
    <n v="177.14"/>
    <n v="0.08"/>
    <n v="118.96"/>
    <s v="Yes"/>
    <n v="977.81"/>
    <n v="264.05"/>
    <n v="0.27004223724445447"/>
    <s v="Aug-2024"/>
    <s v="Q3-2024"/>
  </r>
  <r>
    <s v="TXN-105496"/>
    <x v="302"/>
    <x v="0"/>
    <s v="N-003"/>
    <x v="4"/>
    <s v="Perfume 50ml"/>
    <s v="Member"/>
    <n v="8"/>
    <n v="40.44"/>
    <n v="1.6E-2"/>
    <n v="17.28"/>
    <s v="Yes"/>
    <n v="318.33999999999997"/>
    <n v="180.1"/>
    <n v="0.56574731419237301"/>
    <s v="Oct-2025"/>
    <s v="Q4-2025"/>
  </r>
  <r>
    <s v="TXN-105497"/>
    <x v="23"/>
    <x v="1"/>
    <s v="S-005"/>
    <x v="3"/>
    <s v="Storage Bin"/>
    <s v="Member"/>
    <n v="10"/>
    <n v="15.12"/>
    <n v="0.28799999999999998"/>
    <n v="7.29"/>
    <s v="No"/>
    <n v="107.65"/>
    <n v="34.75"/>
    <n v="0.32280538783093354"/>
    <s v="Jul-2025"/>
    <s v="Q3-2025"/>
  </r>
  <r>
    <s v="TXN-105498"/>
    <x v="82"/>
    <x v="2"/>
    <s v="E-002"/>
    <x v="0"/>
    <s v="Olive Oil 500ml"/>
    <s v="Member"/>
    <n v="3"/>
    <n v="17.899999999999999"/>
    <n v="7.3999999999999996E-2"/>
    <n v="11.35"/>
    <s v="No"/>
    <n v="49.73"/>
    <n v="15.68"/>
    <n v="0.31530263422481403"/>
    <s v="Aug-2025"/>
    <s v="Q3-2025"/>
  </r>
  <r>
    <s v="TXN-105499"/>
    <x v="409"/>
    <x v="2"/>
    <s v="E-004"/>
    <x v="3"/>
    <s v="Ceramic Mug Set"/>
    <s v="Member"/>
    <n v="1"/>
    <n v="14.94"/>
    <n v="5.3999999999999999E-2"/>
    <n v="7.01"/>
    <s v="No"/>
    <n v="14.13"/>
    <n v="7.12"/>
    <n v="0.5038924274593064"/>
    <s v="Oct-2024"/>
    <s v="Q4-2024"/>
  </r>
  <r>
    <s v="TXN-105500"/>
    <x v="105"/>
    <x v="3"/>
    <s v="W-004"/>
    <x v="2"/>
    <s v="Smart Watch"/>
    <s v="Member"/>
    <n v="1"/>
    <n v="126.31"/>
    <n v="6.0000000000000001E-3"/>
    <n v="89.75"/>
    <s v="No"/>
    <n v="125.55"/>
    <n v="35.799999999999997"/>
    <n v="0.2851453604141776"/>
    <s v="Apr-2025"/>
    <s v="Q2-2025"/>
  </r>
  <r>
    <s v="TXN-105501"/>
    <x v="11"/>
    <x v="3"/>
    <s v="W-014"/>
    <x v="2"/>
    <s v="Power Bank"/>
    <s v="Non-Member"/>
    <n v="2"/>
    <n v="254.52"/>
    <n v="7.0000000000000007E-2"/>
    <n v="175.18"/>
    <s v="No"/>
    <n v="473.41"/>
    <n v="123.05"/>
    <n v="0.25992268857861051"/>
    <s v="Aug-2024"/>
    <s v="Q3-2024"/>
  </r>
  <r>
    <s v="TXN-105502"/>
    <x v="69"/>
    <x v="0"/>
    <s v="N-005"/>
    <x v="0"/>
    <s v="Organic Coffee 12oz"/>
    <s v="Non-Member"/>
    <n v="9"/>
    <n v="14.41"/>
    <n v="0.154"/>
    <n v="11.47"/>
    <s v="No"/>
    <n v="109.72"/>
    <n v="6.49"/>
    <n v="5.9150565074735692E-2"/>
    <s v="Dec-2024"/>
    <s v="Q4-2024"/>
  </r>
  <r>
    <s v="TXN-105503"/>
    <x v="606"/>
    <x v="2"/>
    <s v="E-007"/>
    <x v="2"/>
    <s v="Wireless Earbuds"/>
    <s v="Member"/>
    <n v="7"/>
    <n v="237.91"/>
    <n v="0.14499999999999999"/>
    <n v="190.14"/>
    <s v="No"/>
    <n v="1423.89"/>
    <n v="92.91"/>
    <n v="6.5250826959947744E-2"/>
    <s v="Jan-2025"/>
    <s v="Q1-2025"/>
  </r>
  <r>
    <s v="TXN-105504"/>
    <x v="199"/>
    <x v="3"/>
    <s v="W-005"/>
    <x v="4"/>
    <s v="Face Moisturizer"/>
    <s v="Non-Member"/>
    <n v="3"/>
    <n v="59.58"/>
    <n v="1.7000000000000001E-2"/>
    <n v="22.22"/>
    <s v="No"/>
    <n v="175.7"/>
    <n v="109.04"/>
    <n v="0.62060330108138884"/>
    <s v="Nov-2024"/>
    <s v="Q4-2024"/>
  </r>
  <r>
    <s v="TXN-105505"/>
    <x v="380"/>
    <x v="1"/>
    <s v="S-003"/>
    <x v="0"/>
    <s v="Sparkling Water 12pk"/>
    <s v="Non-Member"/>
    <n v="1"/>
    <n v="17.559999999999999"/>
    <n v="0.26"/>
    <n v="10.53"/>
    <s v="No"/>
    <n v="12.99"/>
    <n v="2.46"/>
    <n v="0.18937644341801385"/>
    <s v="Jun-2024"/>
    <s v="Q2-2024"/>
  </r>
  <r>
    <s v="TXN-105506"/>
    <x v="414"/>
    <x v="1"/>
    <s v="S-008"/>
    <x v="4"/>
    <s v="Lipstick"/>
    <s v="Unknown"/>
    <n v="3"/>
    <n v="21.45"/>
    <n v="0.18"/>
    <n v="8.33"/>
    <s v="No"/>
    <n v="52.77"/>
    <n v="27.78"/>
    <n v="0.52643547470153496"/>
    <s v="Jun-2025"/>
    <s v="Q2-2025"/>
  </r>
  <r>
    <s v="TXN-105507"/>
    <x v="338"/>
    <x v="1"/>
    <s v="S-015"/>
    <x v="4"/>
    <s v="Face Moisturizer"/>
    <s v="Non-Member"/>
    <n v="3"/>
    <n v="49.44"/>
    <n v="0"/>
    <n v="19.59"/>
    <s v="No"/>
    <n v="148.32"/>
    <n v="89.55"/>
    <n v="0.60376213592233008"/>
    <s v="Jul-2024"/>
    <s v="Q3-2024"/>
  </r>
  <r>
    <s v="TXN-105508"/>
    <x v="209"/>
    <x v="1"/>
    <s v="S-013"/>
    <x v="3"/>
    <s v="LED Desk Lamp"/>
    <s v="Non-Member"/>
    <n v="1"/>
    <n v="89.34"/>
    <n v="0.22600000000000001"/>
    <n v="37.24"/>
    <s v="No"/>
    <n v="69.150000000000006"/>
    <n v="31.91"/>
    <n v="0.46146059291395514"/>
    <s v="Sep-2024"/>
    <s v="Q3-2024"/>
  </r>
  <r>
    <s v="TXN-105509"/>
    <x v="261"/>
    <x v="3"/>
    <s v="W-014"/>
    <x v="3"/>
    <s v="Ceramic Mug Set"/>
    <s v="Member"/>
    <n v="1"/>
    <n v="48.75"/>
    <n v="8.0000000000000002E-3"/>
    <n v="17.55"/>
    <s v="No"/>
    <n v="48.36"/>
    <n v="30.81"/>
    <n v="0.63709677419354838"/>
    <s v="Nov-2024"/>
    <s v="Q4-2024"/>
  </r>
  <r>
    <s v="TXN-105510"/>
    <x v="689"/>
    <x v="2"/>
    <s v="E-004"/>
    <x v="4"/>
    <s v="Shampoo 300ml"/>
    <s v="Member"/>
    <n v="4"/>
    <n v="26.44"/>
    <n v="3.9E-2"/>
    <n v="10.76"/>
    <s v="No"/>
    <n v="101.64"/>
    <n v="58.6"/>
    <n v="0.57654466745375832"/>
    <s v="Mar-2024"/>
    <s v="Q1-2024"/>
  </r>
  <r>
    <s v="TXN-105511"/>
    <x v="109"/>
    <x v="3"/>
    <s v="W-012"/>
    <x v="4"/>
    <s v="Sunscreen SPF50"/>
    <s v="Non-Member"/>
    <n v="6"/>
    <n v="14.26"/>
    <n v="0.13300000000000001"/>
    <n v="4.97"/>
    <s v="No"/>
    <n v="74.180000000000007"/>
    <n v="44.36"/>
    <n v="0.59800485306012396"/>
    <s v="Jul-2024"/>
    <s v="Q3-2024"/>
  </r>
  <r>
    <s v="TXN-105512"/>
    <x v="435"/>
    <x v="0"/>
    <s v="N-013"/>
    <x v="0"/>
    <s v="Granola Pack"/>
    <s v="Member"/>
    <n v="3"/>
    <n v="9.3699999999999992"/>
    <n v="2.1000000000000001E-2"/>
    <n v="5.47"/>
    <s v="No"/>
    <n v="27.52"/>
    <n v="11.11"/>
    <n v="0.40370639534883718"/>
    <s v="Oct-2024"/>
    <s v="Q4-2024"/>
  </r>
  <r>
    <s v="TXN-105513"/>
    <x v="502"/>
    <x v="0"/>
    <s v="Unknown"/>
    <x v="2"/>
    <s v="Laptop Stand"/>
    <s v="Member"/>
    <n v="4"/>
    <n v="287.38"/>
    <n v="8.1000000000000003E-2"/>
    <n v="189.33"/>
    <s v="No"/>
    <n v="1056.4100000000001"/>
    <n v="299.08999999999997"/>
    <n v="0.28311924347554451"/>
    <s v="Mar-2024"/>
    <s v="Q1-2024"/>
  </r>
  <r>
    <s v="TXN-105514"/>
    <x v="146"/>
    <x v="1"/>
    <s v="S-015"/>
    <x v="2"/>
    <s v="Laptop Stand"/>
    <s v="Member"/>
    <n v="7"/>
    <n v="257.85000000000002"/>
    <n v="6.9000000000000006E-2"/>
    <n v="185.58"/>
    <s v="Yes"/>
    <n v="1680.41"/>
    <n v="381.35"/>
    <n v="0.22693866377848262"/>
    <s v="Sep-2025"/>
    <s v="Q3-2025"/>
  </r>
  <r>
    <s v="TXN-105515"/>
    <x v="279"/>
    <x v="0"/>
    <s v="N-008"/>
    <x v="2"/>
    <s v="Wireless Earbuds"/>
    <s v="Non-Member"/>
    <n v="6"/>
    <n v="183.3"/>
    <n v="0"/>
    <n v="138.57"/>
    <s v="No"/>
    <n v="1099.8"/>
    <n v="268.38"/>
    <n v="0.24402618657937808"/>
    <s v="Dec-2024"/>
    <s v="Q4-2024"/>
  </r>
  <r>
    <s v="TXN-105516"/>
    <x v="240"/>
    <x v="0"/>
    <s v="N-008"/>
    <x v="3"/>
    <s v="LED Desk Lamp"/>
    <s v="Non-Member"/>
    <n v="3"/>
    <n v="48.7"/>
    <n v="0.08"/>
    <n v="5.17"/>
    <s v="No"/>
    <n v="134.41"/>
    <n v="118.9"/>
    <n v="0.88460680008927917"/>
    <s v="Mar-2025"/>
    <s v="Q1-2025"/>
  </r>
  <r>
    <s v="TXN-105517"/>
    <x v="176"/>
    <x v="1"/>
    <s v="S-012"/>
    <x v="1"/>
    <s v="Casual Dress"/>
    <s v="Non-Member"/>
    <n v="1"/>
    <n v="90.67"/>
    <n v="0.316"/>
    <n v="48.74"/>
    <s v="No"/>
    <n v="62.02"/>
    <n v="13.28"/>
    <n v="0.21412447597549175"/>
    <s v="Oct-2025"/>
    <s v="Q4-2025"/>
  </r>
  <r>
    <s v="TXN-105518"/>
    <x v="149"/>
    <x v="1"/>
    <s v="S-009"/>
    <x v="3"/>
    <s v="Throw Pillow"/>
    <s v="Member"/>
    <n v="3"/>
    <n v="48.97"/>
    <n v="0.26600000000000001"/>
    <n v="22.42"/>
    <s v="No"/>
    <n v="107.83"/>
    <n v="40.57"/>
    <n v="0.37624037837336549"/>
    <s v="Jun-2025"/>
    <s v="Q2-2025"/>
  </r>
  <r>
    <s v="TXN-105519"/>
    <x v="615"/>
    <x v="1"/>
    <s v="S-015"/>
    <x v="4"/>
    <s v="Sunscreen SPF50"/>
    <s v="Member"/>
    <n v="4"/>
    <n v="9.8000000000000007"/>
    <n v="7.0000000000000007E-2"/>
    <n v="4.03"/>
    <s v="No"/>
    <n v="36.46"/>
    <n v="20.34"/>
    <n v="0.55787164015359292"/>
    <s v="Apr-2024"/>
    <s v="Q2-2024"/>
  </r>
  <r>
    <s v="TXN-105520"/>
    <x v="499"/>
    <x v="0"/>
    <s v="N-007"/>
    <x v="3"/>
    <s v="Ceramic Mug Set"/>
    <s v="Member"/>
    <n v="5"/>
    <n v="55.96"/>
    <n v="0.1"/>
    <n v="22.26"/>
    <s v="No"/>
    <n v="251.82"/>
    <n v="140.52000000000001"/>
    <n v="0.55801763164164886"/>
    <s v="Oct-2025"/>
    <s v="Q4-2025"/>
  </r>
  <r>
    <s v="TXN-105521"/>
    <x v="370"/>
    <x v="3"/>
    <s v="W-005"/>
    <x v="4"/>
    <s v="Shampoo 300ml"/>
    <s v="Member"/>
    <n v="8"/>
    <n v="25.44"/>
    <n v="0.128"/>
    <n v="7.84"/>
    <s v="No"/>
    <n v="177.47"/>
    <n v="114.75"/>
    <n v="0.64658815574463291"/>
    <s v="Aug-2025"/>
    <s v="Q3-2025"/>
  </r>
  <r>
    <s v="TXN-105522"/>
    <x v="680"/>
    <x v="3"/>
    <s v="W-015"/>
    <x v="3"/>
    <s v="Throw Pillow"/>
    <s v="Member"/>
    <n v="7"/>
    <n v="64.56"/>
    <n v="3.1E-2"/>
    <n v="26.82"/>
    <s v="No"/>
    <n v="437.91"/>
    <n v="250.17"/>
    <n v="0.57128177022675886"/>
    <s v="Jun-2024"/>
    <s v="Q2-2024"/>
  </r>
  <r>
    <s v="TXN-105523"/>
    <x v="453"/>
    <x v="0"/>
    <s v="N-006"/>
    <x v="0"/>
    <s v="Olive Oil 500ml"/>
    <s v="Member"/>
    <n v="4"/>
    <n v="3.72"/>
    <n v="0.08"/>
    <n v="2.5"/>
    <s v="No"/>
    <n v="13.69"/>
    <n v="3.69"/>
    <n v="0.26953981008035061"/>
    <s v="Jul-2025"/>
    <s v="Q3-2025"/>
  </r>
  <r>
    <s v="TXN-105524"/>
    <x v="526"/>
    <x v="0"/>
    <s v="N-004"/>
    <x v="1"/>
    <s v="Casual Dress"/>
    <s v="Member"/>
    <n v="1"/>
    <n v="106.44"/>
    <n v="2.8000000000000001E-2"/>
    <n v="50.1"/>
    <s v="No"/>
    <n v="103.46"/>
    <n v="53.36"/>
    <n v="0.51575488111347378"/>
    <s v="Jun-2024"/>
    <s v="Q2-2024"/>
  </r>
  <r>
    <s v="TXN-105525"/>
    <x v="234"/>
    <x v="1"/>
    <s v="S-003"/>
    <x v="0"/>
    <s v="Organic Coffee 12oz"/>
    <s v="Member"/>
    <n v="3"/>
    <n v="20.94"/>
    <n v="6.9000000000000006E-2"/>
    <n v="13.75"/>
    <s v="Yes"/>
    <n v="58.49"/>
    <n v="17.239999999999998"/>
    <n v="0.29475123952812443"/>
    <s v="Oct-2024"/>
    <s v="Q4-2024"/>
  </r>
  <r>
    <s v="TXN-105526"/>
    <x v="51"/>
    <x v="3"/>
    <s v="W-007"/>
    <x v="4"/>
    <s v="Lipstick"/>
    <s v="Member"/>
    <n v="2"/>
    <n v="24.86"/>
    <n v="6.2E-2"/>
    <n v="10.199999999999999"/>
    <s v="No"/>
    <n v="46.64"/>
    <n v="26.24"/>
    <n v="0.562607204116638"/>
    <s v="Dec-2025"/>
    <s v="Q4-2025"/>
  </r>
  <r>
    <s v="TXN-105527"/>
    <x v="323"/>
    <x v="1"/>
    <s v="S-011"/>
    <x v="4"/>
    <s v="Face Moisturizer"/>
    <s v="Non-Member"/>
    <n v="5"/>
    <n v="43.96"/>
    <n v="0.311"/>
    <n v="14.1"/>
    <s v="No"/>
    <n v="151.44"/>
    <n v="80.94"/>
    <n v="0.53446909667194931"/>
    <s v="Sep-2024"/>
    <s v="Q3-2024"/>
  </r>
  <r>
    <s v="TXN-105528"/>
    <x v="292"/>
    <x v="1"/>
    <s v="S-006"/>
    <x v="2"/>
    <s v="Wireless Earbuds"/>
    <s v="Member"/>
    <n v="1"/>
    <n v="284.89"/>
    <n v="0.22700000000000001"/>
    <n v="206.57"/>
    <s v="No"/>
    <n v="220.22"/>
    <n v="13.65"/>
    <n v="6.1983471074380167E-2"/>
    <s v="Jun-2025"/>
    <s v="Q2-2025"/>
  </r>
  <r>
    <s v="TXN-105529"/>
    <x v="37"/>
    <x v="0"/>
    <s v="N-008"/>
    <x v="3"/>
    <s v="Throw Pillow"/>
    <s v="Member"/>
    <n v="1"/>
    <n v="39.26"/>
    <n v="3.9E-2"/>
    <n v="18.98"/>
    <s v="No"/>
    <n v="37.729999999999997"/>
    <n v="18.75"/>
    <n v="0.49695202756427248"/>
    <s v="Oct-2025"/>
    <s v="Q4-2025"/>
  </r>
  <r>
    <s v="TXN-105530"/>
    <x v="276"/>
    <x v="0"/>
    <s v="N-006"/>
    <x v="3"/>
    <s v="Ceramic Mug Set"/>
    <s v="Non-Member"/>
    <n v="5"/>
    <n v="19.260000000000002"/>
    <n v="0.13100000000000001"/>
    <n v="7.83"/>
    <s v="No"/>
    <n v="83.68"/>
    <n v="44.53"/>
    <n v="0.53214627151051619"/>
    <s v="Mar-2025"/>
    <s v="Q1-2025"/>
  </r>
  <r>
    <s v="TXN-105531"/>
    <x v="37"/>
    <x v="3"/>
    <s v="W-005"/>
    <x v="1"/>
    <s v="Winter Jacket"/>
    <s v="Member"/>
    <n v="4"/>
    <n v="29.01"/>
    <n v="3.5999999999999997E-2"/>
    <n v="12.08"/>
    <s v="No"/>
    <n v="111.86"/>
    <n v="63.54"/>
    <n v="0.56803146790631143"/>
    <s v="Oct-2025"/>
    <s v="Q4-2025"/>
  </r>
  <r>
    <s v="TXN-105532"/>
    <x v="466"/>
    <x v="3"/>
    <s v="W-001"/>
    <x v="4"/>
    <s v="Lipstick"/>
    <s v="Member"/>
    <n v="3"/>
    <n v="42.61"/>
    <n v="0.17799999999999999"/>
    <n v="19.059999999999999"/>
    <s v="No"/>
    <n v="105.08"/>
    <n v="47.9"/>
    <n v="0.45584316711077272"/>
    <s v="Jun-2025"/>
    <s v="Q2-2025"/>
  </r>
  <r>
    <s v="TXN-105533"/>
    <x v="653"/>
    <x v="1"/>
    <s v="S-010"/>
    <x v="4"/>
    <s v="Face Moisturizer"/>
    <s v="Non-Member"/>
    <n v="3"/>
    <n v="37.229999999999997"/>
    <n v="0.20599999999999999"/>
    <n v="14.14"/>
    <s v="No"/>
    <n v="88.68"/>
    <n v="46.26"/>
    <n v="0.52165087956698231"/>
    <s v="Mar-2024"/>
    <s v="Q1-2024"/>
  </r>
  <r>
    <s v="TXN-105534"/>
    <x v="349"/>
    <x v="2"/>
    <s v="E-005"/>
    <x v="2"/>
    <s v="Wireless Earbuds"/>
    <s v="Non-Member"/>
    <n v="3"/>
    <n v="210.25"/>
    <n v="0.109"/>
    <n v="155.03"/>
    <s v="No"/>
    <n v="562"/>
    <n v="96.91"/>
    <n v="0.17243772241992883"/>
    <s v="Nov-2024"/>
    <s v="Q4-2024"/>
  </r>
  <r>
    <s v="TXN-105535"/>
    <x v="27"/>
    <x v="3"/>
    <s v="W-011"/>
    <x v="2"/>
    <s v="Smart Watch"/>
    <s v="Member"/>
    <n v="2"/>
    <n v="189.09"/>
    <n v="0.17799999999999999"/>
    <n v="147.71"/>
    <s v="No"/>
    <n v="310.86"/>
    <n v="15.44"/>
    <n v="4.9668661133629284E-2"/>
    <s v="Nov-2024"/>
    <s v="Q4-2024"/>
  </r>
  <r>
    <s v="TXN-105536"/>
    <x v="500"/>
    <x v="3"/>
    <s v="W-001"/>
    <x v="2"/>
    <s v="Wireless Earbuds"/>
    <s v="Member"/>
    <n v="1"/>
    <n v="117.05"/>
    <n v="0"/>
    <n v="82.15"/>
    <s v="No"/>
    <n v="117.05"/>
    <n v="34.9"/>
    <n v="0.29816317812900467"/>
    <s v="Jul-2025"/>
    <s v="Q3-2025"/>
  </r>
  <r>
    <s v="TXN-105537"/>
    <x v="351"/>
    <x v="3"/>
    <s v="W-013"/>
    <x v="0"/>
    <s v="Sparkling Water 12pk"/>
    <s v="Non-Member"/>
    <n v="4"/>
    <n v="22.2"/>
    <n v="0"/>
    <n v="13.7"/>
    <s v="No"/>
    <n v="88.8"/>
    <n v="34"/>
    <n v="0.38288288288288291"/>
    <s v="May-2025"/>
    <s v="Q2-2025"/>
  </r>
  <r>
    <s v="TXN-105538"/>
    <x v="206"/>
    <x v="0"/>
    <s v="N-014"/>
    <x v="3"/>
    <s v="Bath Towel Set"/>
    <s v="Member"/>
    <n v="1"/>
    <n v="80.2"/>
    <n v="8.9999999999999993E-3"/>
    <n v="31.08"/>
    <s v="No"/>
    <n v="79.48"/>
    <n v="48.4"/>
    <n v="0.60895822848515346"/>
    <s v="Jun-2025"/>
    <s v="Q2-2025"/>
  </r>
  <r>
    <s v="TXN-105539"/>
    <x v="616"/>
    <x v="0"/>
    <s v="N-014"/>
    <x v="4"/>
    <s v="Sunscreen SPF50"/>
    <s v="Non-Member"/>
    <n v="8"/>
    <n v="49.74"/>
    <n v="0.105"/>
    <n v="16.91"/>
    <s v="No"/>
    <n v="356.14"/>
    <n v="220.86"/>
    <n v="0.6201493794575168"/>
    <s v="Aug-2024"/>
    <s v="Q3-2024"/>
  </r>
  <r>
    <s v="TXN-105540"/>
    <x v="134"/>
    <x v="2"/>
    <s v="E-009"/>
    <x v="0"/>
    <s v="Organic Coffee 12oz"/>
    <s v="Non-Member"/>
    <n v="3"/>
    <n v="16.739999999999998"/>
    <n v="4.3999999999999997E-2"/>
    <n v="10.44"/>
    <s v="No"/>
    <n v="48.01"/>
    <n v="16.690000000000001"/>
    <n v="0.3476359091855864"/>
    <s v="Jul-2025"/>
    <s v="Q3-2025"/>
  </r>
  <r>
    <s v="TXN-105541"/>
    <x v="498"/>
    <x v="0"/>
    <s v="N-004"/>
    <x v="4"/>
    <s v="Sunscreen SPF50"/>
    <s v="Non-Member"/>
    <n v="2"/>
    <n v="47.69"/>
    <n v="0"/>
    <n v="17.14"/>
    <s v="No"/>
    <n v="95.38"/>
    <n v="61.1"/>
    <n v="0.64059551268609771"/>
    <s v="May-2025"/>
    <s v="Q2-2025"/>
  </r>
  <r>
    <s v="TXN-105542"/>
    <x v="637"/>
    <x v="0"/>
    <s v="N-006"/>
    <x v="2"/>
    <s v="Laptop Stand"/>
    <s v="Member"/>
    <n v="2"/>
    <n v="93.27"/>
    <n v="1.2E-2"/>
    <n v="71.989999999999995"/>
    <s v="No"/>
    <n v="184.3"/>
    <n v="40.32"/>
    <n v="0.21877373846988604"/>
    <s v="Dec-2024"/>
    <s v="Q4-2024"/>
  </r>
  <r>
    <s v="TXN-105543"/>
    <x v="228"/>
    <x v="2"/>
    <s v="E-015"/>
    <x v="4"/>
    <s v="Sunscreen SPF50"/>
    <s v="Member"/>
    <n v="2"/>
    <n v="10.029999999999999"/>
    <n v="0.11"/>
    <n v="4.03"/>
    <s v="No"/>
    <n v="17.850000000000001"/>
    <n v="9.7899999999999991"/>
    <n v="0.54845938375350134"/>
    <s v="Aug-2025"/>
    <s v="Q3-2025"/>
  </r>
  <r>
    <s v="TXN-105544"/>
    <x v="178"/>
    <x v="0"/>
    <s v="N-002"/>
    <x v="1"/>
    <s v="Men's T-Shirt"/>
    <s v="Member"/>
    <n v="4"/>
    <n v="32.619999999999997"/>
    <n v="0.14000000000000001"/>
    <n v="16.57"/>
    <s v="No"/>
    <n v="112.21"/>
    <n v="45.93"/>
    <n v="0.40932180732555035"/>
    <s v="Mar-2025"/>
    <s v="Q1-2025"/>
  </r>
  <r>
    <s v="TXN-105545"/>
    <x v="410"/>
    <x v="2"/>
    <s v="E-001"/>
    <x v="0"/>
    <s v="Sparkling Water 12pk"/>
    <s v="Member"/>
    <n v="21"/>
    <n v="24.28"/>
    <n v="7.9000000000000001E-2"/>
    <n v="14.27"/>
    <s v="No"/>
    <n v="469.6"/>
    <n v="169.93"/>
    <n v="0.36186115843270866"/>
    <s v="Nov-2025"/>
    <s v="Q4-2025"/>
  </r>
  <r>
    <s v="TXN-105546"/>
    <x v="454"/>
    <x v="2"/>
    <s v="E-009"/>
    <x v="0"/>
    <s v="Organic Coffee 12oz"/>
    <s v="Member"/>
    <n v="1"/>
    <n v="20.81"/>
    <n v="0.14299999999999999"/>
    <n v="14.24"/>
    <s v="No"/>
    <n v="17.829999999999998"/>
    <n v="3.59"/>
    <n v="0.20134604598990466"/>
    <s v="Jun-2024"/>
    <s v="Q2-2024"/>
  </r>
  <r>
    <s v="TXN-105547"/>
    <x v="363"/>
    <x v="3"/>
    <s v="W-013"/>
    <x v="4"/>
    <s v="Shampoo 300ml"/>
    <s v="Non-Member"/>
    <n v="3"/>
    <n v="8.43"/>
    <n v="0.106"/>
    <n v="2.5499999999999998"/>
    <s v="No"/>
    <n v="22.61"/>
    <n v="14.96"/>
    <n v="0.66165413533834594"/>
    <s v="Apr-2025"/>
    <s v="Q2-2025"/>
  </r>
  <r>
    <s v="TXN-105548"/>
    <x v="394"/>
    <x v="2"/>
    <s v="E-009"/>
    <x v="3"/>
    <s v="Storage Bin"/>
    <s v="Non-Member"/>
    <n v="9"/>
    <n v="58.64"/>
    <n v="0"/>
    <n v="20.63"/>
    <s v="Yes"/>
    <n v="527.76"/>
    <n v="342.09"/>
    <n v="0.64819236016371073"/>
    <s v="Sep-2025"/>
    <s v="Q3-2025"/>
  </r>
  <r>
    <s v="TXN-105549"/>
    <x v="233"/>
    <x v="0"/>
    <s v="N-009"/>
    <x v="2"/>
    <s v="Bluetooth Speaker"/>
    <s v="Member"/>
    <n v="1"/>
    <n v="102.72"/>
    <n v="8.1000000000000003E-2"/>
    <n v="79.7"/>
    <s v="No"/>
    <n v="94.4"/>
    <n v="14.7"/>
    <n v="0.15572033898305082"/>
    <s v="Dec-2025"/>
    <s v="Q4-2025"/>
  </r>
  <r>
    <s v="TXN-105550"/>
    <x v="161"/>
    <x v="0"/>
    <s v="N-009"/>
    <x v="4"/>
    <s v="Face Moisturizer"/>
    <s v="Member"/>
    <n v="4"/>
    <n v="44.13"/>
    <n v="0"/>
    <n v="19.149999999999999"/>
    <s v="No"/>
    <n v="176.52"/>
    <n v="99.92"/>
    <n v="0.56605483797869927"/>
    <s v="Aug-2025"/>
    <s v="Q3-2025"/>
  </r>
  <r>
    <s v="TXN-105551"/>
    <x v="485"/>
    <x v="1"/>
    <s v="S-006"/>
    <x v="4"/>
    <s v="Perfume 50ml"/>
    <s v="Non-Member"/>
    <n v="1"/>
    <n v="45.47"/>
    <n v="0.23499999999999999"/>
    <n v="18.12"/>
    <s v="No"/>
    <n v="34.78"/>
    <n v="16.66"/>
    <n v="0.47901092581943644"/>
    <s v="Sep-2025"/>
    <s v="Q3-2025"/>
  </r>
  <r>
    <s v="TXN-105552"/>
    <x v="560"/>
    <x v="0"/>
    <s v="N-011"/>
    <x v="2"/>
    <s v="Bluetooth Speaker"/>
    <s v="Member"/>
    <n v="1"/>
    <n v="238.92"/>
    <n v="7.5999999999999998E-2"/>
    <n v="191.12"/>
    <s v="No"/>
    <n v="220.76"/>
    <n v="29.64"/>
    <n v="0.13426345352418917"/>
    <s v="Mar-2025"/>
    <s v="Q1-2025"/>
  </r>
  <r>
    <s v="TXN-105553"/>
    <x v="540"/>
    <x v="3"/>
    <s v="W-010"/>
    <x v="1"/>
    <s v="Men's T-Shirt"/>
    <s v="Member"/>
    <n v="6"/>
    <n v="108.42"/>
    <n v="0.14599999999999999"/>
    <n v="58.99"/>
    <s v="No"/>
    <n v="555.54"/>
    <n v="201.6"/>
    <n v="0.36289016092450588"/>
    <s v="Aug-2025"/>
    <s v="Q3-2025"/>
  </r>
  <r>
    <s v="TXN-105554"/>
    <x v="536"/>
    <x v="2"/>
    <s v="Unknown"/>
    <x v="1"/>
    <s v="Running Shoes"/>
    <s v="Member"/>
    <n v="2"/>
    <n v="102.09"/>
    <n v="7.0999999999999994E-2"/>
    <n v="52.72"/>
    <s v="No"/>
    <n v="189.68"/>
    <n v="84.24"/>
    <n v="0.4441164065795023"/>
    <s v="Apr-2025"/>
    <s v="Q2-2025"/>
  </r>
  <r>
    <s v="TXN-105555"/>
    <x v="494"/>
    <x v="0"/>
    <s v="N-003"/>
    <x v="0"/>
    <s v="Olive Oil 500ml"/>
    <s v="Member"/>
    <n v="5"/>
    <n v="22.01"/>
    <n v="0"/>
    <n v="13.41"/>
    <s v="No"/>
    <n v="110.05"/>
    <n v="43"/>
    <n v="0.3907314856883235"/>
    <s v="Nov-2024"/>
    <s v="Q4-2024"/>
  </r>
  <r>
    <s v="TXN-105556"/>
    <x v="391"/>
    <x v="3"/>
    <s v="W-014"/>
    <x v="0"/>
    <s v="Sparkling Water 12pk"/>
    <s v="Non-Member"/>
    <n v="2"/>
    <n v="14"/>
    <n v="8.3000000000000004E-2"/>
    <n v="9"/>
    <s v="No"/>
    <n v="25.68"/>
    <n v="7.68"/>
    <n v="0.29906542056074764"/>
    <s v="Jun-2025"/>
    <s v="Q2-2025"/>
  </r>
  <r>
    <s v="TXN-105557"/>
    <x v="244"/>
    <x v="2"/>
    <s v="E-010"/>
    <x v="2"/>
    <s v="Wireless Earbuds"/>
    <s v="Member"/>
    <n v="5"/>
    <n v="131.91999999999999"/>
    <n v="0"/>
    <n v="102.8"/>
    <s v="No"/>
    <n v="659.6"/>
    <n v="145.6"/>
    <n v="0.22073984232868404"/>
    <s v="Jul-2024"/>
    <s v="Q3-2024"/>
  </r>
  <r>
    <s v="TXN-105558"/>
    <x v="141"/>
    <x v="1"/>
    <s v="S-004"/>
    <x v="2"/>
    <s v="Smart Watch"/>
    <s v="Member"/>
    <n v="10"/>
    <n v="126.6"/>
    <n v="0.375"/>
    <n v="100.68"/>
    <s v="No"/>
    <n v="791.25"/>
    <n v="-215.55"/>
    <n v="-0.27241706161137441"/>
    <s v="Nov-2025"/>
    <s v="Q4-2025"/>
  </r>
  <r>
    <s v="TXN-105559"/>
    <x v="321"/>
    <x v="0"/>
    <s v="N-013"/>
    <x v="1"/>
    <s v="Winter Jacket"/>
    <s v="Member"/>
    <n v="2"/>
    <n v="66.55"/>
    <n v="7.0999999999999994E-2"/>
    <n v="35.21"/>
    <s v="No"/>
    <n v="123.65"/>
    <n v="53.23"/>
    <n v="0.43048928427011723"/>
    <s v="Mar-2025"/>
    <s v="Q1-2025"/>
  </r>
  <r>
    <s v="TXN-105560"/>
    <x v="162"/>
    <x v="0"/>
    <s v="N-004"/>
    <x v="2"/>
    <s v="Power Bank"/>
    <s v="Member"/>
    <n v="3"/>
    <n v="196.5"/>
    <n v="8.7999999999999995E-2"/>
    <n v="152.76"/>
    <s v="No"/>
    <n v="537.62"/>
    <n v="79.34"/>
    <n v="0.14757635504631525"/>
    <s v="Aug-2025"/>
    <s v="Q3-2025"/>
  </r>
  <r>
    <s v="TXN-105561"/>
    <x v="574"/>
    <x v="3"/>
    <s v="W-005"/>
    <x v="0"/>
    <s v="Granola Pack"/>
    <s v="Member"/>
    <n v="6"/>
    <n v="8.9499999999999993"/>
    <n v="0.152"/>
    <n v="4.9800000000000004"/>
    <s v="No"/>
    <n v="45.54"/>
    <n v="15.66"/>
    <n v="0.34387351778656128"/>
    <s v="Sep-2024"/>
    <s v="Q3-2024"/>
  </r>
  <r>
    <s v="TXN-105562"/>
    <x v="149"/>
    <x v="2"/>
    <s v="E-004"/>
    <x v="0"/>
    <s v="Snack Box"/>
    <s v="Member"/>
    <n v="1"/>
    <n v="19.91"/>
    <n v="0"/>
    <n v="13.48"/>
    <s v="No"/>
    <n v="19.91"/>
    <n v="6.43"/>
    <n v="0.32295328980411853"/>
    <s v="Jun-2025"/>
    <s v="Q2-2025"/>
  </r>
  <r>
    <s v="TXN-105563"/>
    <x v="206"/>
    <x v="1"/>
    <s v="S-005"/>
    <x v="4"/>
    <s v="Perfume 50ml"/>
    <s v="Member"/>
    <n v="5"/>
    <n v="55.71"/>
    <n v="0.24"/>
    <n v="19.93"/>
    <s v="No"/>
    <n v="211.7"/>
    <n v="112.05"/>
    <n v="0.52928672649976383"/>
    <s v="Jun-2025"/>
    <s v="Q2-2025"/>
  </r>
  <r>
    <s v="TXN-105564"/>
    <x v="307"/>
    <x v="1"/>
    <s v="S-007"/>
    <x v="2"/>
    <s v="Wireless Earbuds"/>
    <s v="Non-Member"/>
    <n v="1"/>
    <n v="209.11"/>
    <n v="0.31"/>
    <n v="153.75"/>
    <s v="No"/>
    <n v="144.29"/>
    <n v="-9.4600000000000009"/>
    <n v="-6.5562409037355329E-2"/>
    <s v="Oct-2024"/>
    <s v="Q4-2024"/>
  </r>
  <r>
    <s v="TXN-105565"/>
    <x v="91"/>
    <x v="2"/>
    <s v="E-008"/>
    <x v="1"/>
    <s v="Casual Dress"/>
    <s v="Member"/>
    <n v="2"/>
    <n v="56.67"/>
    <n v="0.121"/>
    <n v="26.95"/>
    <s v="No"/>
    <n v="99.63"/>
    <n v="45.73"/>
    <n v="0.45899829368664058"/>
    <s v="Mar-2025"/>
    <s v="Q1-2025"/>
  </r>
  <r>
    <s v="TXN-105566"/>
    <x v="289"/>
    <x v="2"/>
    <s v="E-014"/>
    <x v="3"/>
    <s v="Storage Bin"/>
    <s v="Member"/>
    <n v="14"/>
    <n v="80.760000000000005"/>
    <n v="0.04"/>
    <n v="28.7"/>
    <s v="No"/>
    <n v="1085.4100000000001"/>
    <n v="683.61"/>
    <n v="0.62981730406021685"/>
    <s v="Dec-2024"/>
    <s v="Q4-2024"/>
  </r>
  <r>
    <s v="TXN-105567"/>
    <x v="242"/>
    <x v="2"/>
    <s v="E-011"/>
    <x v="0"/>
    <s v="Olive Oil 500ml"/>
    <s v="Member"/>
    <n v="6"/>
    <n v="21.49"/>
    <n v="0.153"/>
    <n v="14"/>
    <s v="No"/>
    <n v="109.21"/>
    <n v="25.21"/>
    <n v="0.23083966669718892"/>
    <s v="Jul-2025"/>
    <s v="Q3-2025"/>
  </r>
  <r>
    <s v="TXN-105568"/>
    <x v="456"/>
    <x v="2"/>
    <s v="E-010"/>
    <x v="3"/>
    <s v="Storage Bin"/>
    <s v="Member"/>
    <n v="2"/>
    <n v="23.76"/>
    <n v="0.159"/>
    <n v="9.86"/>
    <s v="No"/>
    <n v="39.96"/>
    <n v="20.239999999999998"/>
    <n v="0.50650650650650642"/>
    <s v="Dec-2025"/>
    <s v="Q4-2025"/>
  </r>
  <r>
    <s v="TXN-105569"/>
    <x v="375"/>
    <x v="3"/>
    <s v="W-010"/>
    <x v="2"/>
    <s v="Smart Watch"/>
    <s v="Non-Member"/>
    <n v="2"/>
    <n v="189.42"/>
    <n v="4.4999999999999998E-2"/>
    <n v="146.13999999999999"/>
    <s v="No"/>
    <n v="361.79"/>
    <n v="69.510000000000005"/>
    <n v="0.19212803007269411"/>
    <s v="Nov-2024"/>
    <s v="Q4-2024"/>
  </r>
  <r>
    <s v="TXN-105570"/>
    <x v="593"/>
    <x v="3"/>
    <s v="W-012"/>
    <x v="2"/>
    <s v="Wireless Earbuds"/>
    <s v="Non-Member"/>
    <n v="4"/>
    <n v="138.94"/>
    <n v="2.5000000000000001E-2"/>
    <n v="95.23"/>
    <s v="No"/>
    <n v="541.87"/>
    <n v="160.94999999999999"/>
    <n v="0.29702696218650226"/>
    <s v="Jul-2024"/>
    <s v="Q3-2024"/>
  </r>
  <r>
    <s v="TXN-105571"/>
    <x v="134"/>
    <x v="3"/>
    <s v="W-006"/>
    <x v="2"/>
    <s v="Smart Watch"/>
    <s v="Non-Member"/>
    <n v="1"/>
    <n v="58.76"/>
    <n v="0.123"/>
    <n v="40.01"/>
    <s v="No"/>
    <n v="51.53"/>
    <n v="11.52"/>
    <n v="0.22355909179118957"/>
    <s v="Jul-2025"/>
    <s v="Q3-2025"/>
  </r>
  <r>
    <s v="TXN-105572"/>
    <x v="290"/>
    <x v="2"/>
    <s v="E-006"/>
    <x v="0"/>
    <s v="Granola Pack"/>
    <s v="Non-Member"/>
    <n v="1"/>
    <n v="21.37"/>
    <n v="0.14899999999999999"/>
    <n v="14.39"/>
    <s v="No"/>
    <n v="18.190000000000001"/>
    <n v="3.8"/>
    <n v="0.20890599230346341"/>
    <s v="Apr-2025"/>
    <s v="Q2-2025"/>
  </r>
  <r>
    <s v="TXN-105573"/>
    <x v="423"/>
    <x v="0"/>
    <s v="N-003"/>
    <x v="4"/>
    <s v="Shampoo 300ml"/>
    <s v="Non-Member"/>
    <n v="4"/>
    <n v="54.49"/>
    <n v="6.5000000000000002E-2"/>
    <n v="16.489999999999998"/>
    <s v="No"/>
    <n v="203.79"/>
    <n v="137.83000000000001"/>
    <n v="0.67633348054369702"/>
    <s v="Jul-2024"/>
    <s v="Q3-2024"/>
  </r>
  <r>
    <s v="TXN-105574"/>
    <x v="270"/>
    <x v="3"/>
    <s v="W-002"/>
    <x v="0"/>
    <s v="Organic Coffee 12oz"/>
    <s v="Non-Member"/>
    <n v="5"/>
    <n v="15.41"/>
    <n v="5.0999999999999997E-2"/>
    <n v="9.31"/>
    <s v="Yes"/>
    <n v="73.12"/>
    <n v="26.57"/>
    <n v="0.36337527352297594"/>
    <s v="Dec-2024"/>
    <s v="Q4-2024"/>
  </r>
  <r>
    <s v="TXN-105575"/>
    <x v="491"/>
    <x v="1"/>
    <s v="Unknown"/>
    <x v="1"/>
    <s v="Casual Dress"/>
    <s v="Non-Member"/>
    <n v="7"/>
    <n v="45.06"/>
    <n v="0.26500000000000001"/>
    <n v="21.1"/>
    <s v="No"/>
    <n v="231.83"/>
    <n v="84.13"/>
    <n v="0.36289522494931625"/>
    <s v="Jul-2025"/>
    <s v="Q3-2025"/>
  </r>
  <r>
    <s v="TXN-105576"/>
    <x v="340"/>
    <x v="1"/>
    <s v="S-005"/>
    <x v="2"/>
    <s v="Smart Watch"/>
    <s v="Member"/>
    <n v="3"/>
    <n v="216.54"/>
    <n v="7.2999999999999995E-2"/>
    <n v="160.93"/>
    <s v="No"/>
    <n v="602.20000000000005"/>
    <n v="119.41"/>
    <n v="0.19828960478246427"/>
    <s v="Oct-2025"/>
    <s v="Q4-2025"/>
  </r>
  <r>
    <s v="TXN-105577"/>
    <x v="69"/>
    <x v="1"/>
    <s v="S-003"/>
    <x v="4"/>
    <s v="Face Moisturizer"/>
    <s v="Member"/>
    <n v="3"/>
    <n v="30.42"/>
    <n v="0.314"/>
    <n v="12.15"/>
    <s v="No"/>
    <n v="62.6"/>
    <n v="26.15"/>
    <n v="0.4177316293929712"/>
    <s v="Dec-2024"/>
    <s v="Q4-2024"/>
  </r>
  <r>
    <s v="TXN-105578"/>
    <x v="601"/>
    <x v="3"/>
    <s v="W-014"/>
    <x v="3"/>
    <s v="Throw Pillow"/>
    <s v="Member"/>
    <n v="2"/>
    <n v="81.069999999999993"/>
    <n v="7.0999999999999994E-2"/>
    <n v="33.51"/>
    <s v="No"/>
    <n v="150.63"/>
    <n v="83.61"/>
    <n v="0.55506871141206937"/>
    <s v="Jul-2024"/>
    <s v="Q3-2024"/>
  </r>
  <r>
    <s v="TXN-105579"/>
    <x v="276"/>
    <x v="2"/>
    <s v="E-008"/>
    <x v="3"/>
    <s v="Ceramic Mug Set"/>
    <s v="Member"/>
    <n v="3"/>
    <n v="70.09"/>
    <n v="4.9000000000000002E-2"/>
    <n v="32.020000000000003"/>
    <s v="No"/>
    <n v="199.97"/>
    <n v="103.91"/>
    <n v="0.51962794419162872"/>
    <s v="Mar-2025"/>
    <s v="Q1-2025"/>
  </r>
  <r>
    <s v="TXN-105580"/>
    <x v="381"/>
    <x v="0"/>
    <s v="N-005"/>
    <x v="2"/>
    <s v="Wireless Earbuds"/>
    <s v="Member"/>
    <n v="2"/>
    <n v="165.06"/>
    <n v="2.8000000000000001E-2"/>
    <n v="113.4"/>
    <s v="No"/>
    <n v="320.88"/>
    <n v="94.08"/>
    <n v="0.29319371727748689"/>
    <s v="May-2024"/>
    <s v="Q2-2024"/>
  </r>
  <r>
    <s v="TXN-105581"/>
    <x v="21"/>
    <x v="1"/>
    <s v="S-007"/>
    <x v="2"/>
    <s v="Bluetooth Speaker"/>
    <s v="Non-Member"/>
    <n v="1"/>
    <n v="201.66"/>
    <n v="0.32400000000000001"/>
    <n v="144.6"/>
    <s v="No"/>
    <n v="136.32"/>
    <n v="-8.2799999999999994"/>
    <n v="-6.0739436619718305E-2"/>
    <s v="Jan-2025"/>
    <s v="Q1-2025"/>
  </r>
  <r>
    <s v="TXN-105582"/>
    <x v="1"/>
    <x v="2"/>
    <s v="E-011"/>
    <x v="2"/>
    <s v="Smart Watch"/>
    <s v="Non-Member"/>
    <n v="6"/>
    <n v="64.180000000000007"/>
    <n v="0.14599999999999999"/>
    <n v="44.84"/>
    <s v="Yes"/>
    <n v="328.86"/>
    <n v="59.82"/>
    <n v="0.18190111293559569"/>
    <s v="May-2025"/>
    <s v="Q2-2025"/>
  </r>
  <r>
    <s v="TXN-105583"/>
    <x v="430"/>
    <x v="1"/>
    <s v="S-003"/>
    <x v="1"/>
    <s v="Winter Jacket"/>
    <s v="Member"/>
    <n v="4"/>
    <n v="107.93"/>
    <n v="0.28399999999999997"/>
    <n v="51.15"/>
    <s v="Unknown"/>
    <n v="309.11"/>
    <n v="104.51"/>
    <n v="0.33809970560641844"/>
    <s v="Jul-2025"/>
    <s v="Q3-2025"/>
  </r>
  <r>
    <s v="TXN-105584"/>
    <x v="90"/>
    <x v="1"/>
    <s v="S-008"/>
    <x v="1"/>
    <s v="Winter Jacket"/>
    <s v="Member"/>
    <n v="1"/>
    <n v="61.82"/>
    <n v="0.23899999999999999"/>
    <n v="27.87"/>
    <s v="No"/>
    <n v="47.05"/>
    <n v="19.18"/>
    <n v="0.40765143464399578"/>
    <s v="Oct-2025"/>
    <s v="Q4-2025"/>
  </r>
  <r>
    <s v="TXN-105585"/>
    <x v="141"/>
    <x v="0"/>
    <s v="N-011"/>
    <x v="0"/>
    <s v="Sparkling Water 12pk"/>
    <s v="Non-Member"/>
    <n v="3"/>
    <n v="7.11"/>
    <n v="3.6999999999999998E-2"/>
    <n v="4.0199999999999996"/>
    <s v="No"/>
    <n v="20.54"/>
    <n v="8.48"/>
    <n v="0.4128529698149952"/>
    <s v="Nov-2025"/>
    <s v="Q4-2025"/>
  </r>
  <r>
    <s v="TXN-105586"/>
    <x v="143"/>
    <x v="2"/>
    <s v="E-007"/>
    <x v="4"/>
    <s v="Shampoo 300ml"/>
    <s v="Member"/>
    <n v="1"/>
    <n v="44.97"/>
    <n v="9.2999999999999999E-2"/>
    <n v="14.77"/>
    <s v="No"/>
    <n v="40.79"/>
    <n v="26.02"/>
    <n v="0.63790144643294922"/>
    <s v="Sep-2025"/>
    <s v="Q3-2025"/>
  </r>
  <r>
    <s v="TXN-105587"/>
    <x v="49"/>
    <x v="3"/>
    <s v="W-012"/>
    <x v="0"/>
    <s v="Granola Pack"/>
    <s v="Member"/>
    <n v="3"/>
    <n v="14.92"/>
    <n v="7.8E-2"/>
    <n v="9.34"/>
    <s v="No"/>
    <n v="41.27"/>
    <n v="13.25"/>
    <n v="0.32105645747516354"/>
    <s v="Apr-2025"/>
    <s v="Q2-2025"/>
  </r>
  <r>
    <s v="TXN-105588"/>
    <x v="142"/>
    <x v="0"/>
    <s v="N-013"/>
    <x v="0"/>
    <s v="Olive Oil 500ml"/>
    <s v="Non-Member"/>
    <n v="3"/>
    <n v="13.17"/>
    <n v="8.1000000000000003E-2"/>
    <n v="9.02"/>
    <s v="No"/>
    <n v="36.31"/>
    <n v="9.25"/>
    <n v="0.2547507573671165"/>
    <s v="May-2025"/>
    <s v="Q2-2025"/>
  </r>
  <r>
    <s v="TXN-105589"/>
    <x v="64"/>
    <x v="1"/>
    <s v="S-006"/>
    <x v="0"/>
    <s v="Sparkling Water 12pk"/>
    <s v="Member"/>
    <n v="3"/>
    <n v="19.559999999999999"/>
    <n v="0.23300000000000001"/>
    <n v="10.92"/>
    <s v="No"/>
    <n v="45.01"/>
    <n v="12.25"/>
    <n v="0.27216174183514774"/>
    <s v="Dec-2024"/>
    <s v="Q4-2024"/>
  </r>
  <r>
    <s v="TXN-105590"/>
    <x v="223"/>
    <x v="1"/>
    <s v="S-011"/>
    <x v="3"/>
    <s v="Storage Bin"/>
    <s v="Member"/>
    <n v="2"/>
    <n v="20.46"/>
    <n v="0.442"/>
    <n v="9.1199999999999992"/>
    <s v="No"/>
    <n v="22.83"/>
    <n v="4.59"/>
    <n v="0.20105124835742444"/>
    <s v="Nov-2025"/>
    <s v="Q4-2025"/>
  </r>
  <r>
    <s v="TXN-105591"/>
    <x v="19"/>
    <x v="2"/>
    <s v="E-005"/>
    <x v="1"/>
    <s v="Running Shoes"/>
    <s v="Member"/>
    <n v="3"/>
    <n v="89.83"/>
    <n v="0.10100000000000001"/>
    <n v="45.42"/>
    <s v="No"/>
    <n v="242.27"/>
    <n v="106.01"/>
    <n v="0.43756965369216166"/>
    <s v="Feb-2025"/>
    <s v="Q1-2025"/>
  </r>
  <r>
    <s v="TXN-105592"/>
    <x v="558"/>
    <x v="2"/>
    <s v="E-007"/>
    <x v="0"/>
    <s v="Granola Pack"/>
    <s v="Member"/>
    <n v="9"/>
    <n v="14.56"/>
    <n v="0"/>
    <n v="9.74"/>
    <s v="No"/>
    <n v="131.04"/>
    <n v="43.38"/>
    <n v="0.33104395604395609"/>
    <s v="Dec-2025"/>
    <s v="Q4-2025"/>
  </r>
  <r>
    <s v="TXN-105593"/>
    <x v="453"/>
    <x v="3"/>
    <s v="W-004"/>
    <x v="0"/>
    <s v="Organic Coffee 12oz"/>
    <s v="Member"/>
    <n v="1"/>
    <n v="22.21"/>
    <n v="4.4999999999999998E-2"/>
    <n v="15.11"/>
    <s v="No"/>
    <n v="21.21"/>
    <n v="6.1"/>
    <n v="0.28760018859028758"/>
    <s v="Jul-2025"/>
    <s v="Q3-2025"/>
  </r>
  <r>
    <s v="TXN-105594"/>
    <x v="204"/>
    <x v="2"/>
    <s v="E-013"/>
    <x v="0"/>
    <s v="Sparkling Water 12pk"/>
    <s v="Non-Member"/>
    <n v="1"/>
    <n v="24.39"/>
    <n v="0.121"/>
    <n v="13.83"/>
    <s v="No"/>
    <n v="21.44"/>
    <n v="7.61"/>
    <n v="0.35494402985074625"/>
    <s v="Nov-2024"/>
    <s v="Q4-2024"/>
  </r>
  <r>
    <s v="TXN-105595"/>
    <x v="554"/>
    <x v="3"/>
    <s v="W-003"/>
    <x v="2"/>
    <s v="Smart Watch"/>
    <s v="Member"/>
    <n v="1"/>
    <n v="39.21"/>
    <n v="2.9000000000000001E-2"/>
    <n v="29.13"/>
    <s v="No"/>
    <n v="38.07"/>
    <n v="8.94"/>
    <n v="0.23483057525610715"/>
    <s v="Dec-2025"/>
    <s v="Q4-2025"/>
  </r>
  <r>
    <s v="TXN-105596"/>
    <x v="268"/>
    <x v="3"/>
    <s v="W-008"/>
    <x v="3"/>
    <s v="Ceramic Mug Set"/>
    <s v="Non-Member"/>
    <n v="1"/>
    <n v="42.08"/>
    <n v="0.16400000000000001"/>
    <n v="15.97"/>
    <s v="No"/>
    <n v="35.18"/>
    <n v="19.21"/>
    <n v="0.54604889141557711"/>
    <s v="May-2024"/>
    <s v="Q2-2024"/>
  </r>
  <r>
    <s v="TXN-105597"/>
    <x v="347"/>
    <x v="3"/>
    <s v="W-015"/>
    <x v="4"/>
    <s v="Lipstick"/>
    <s v="Non-Member"/>
    <n v="3"/>
    <n v="47.82"/>
    <n v="3.5000000000000003E-2"/>
    <n v="18.38"/>
    <s v="No"/>
    <n v="138.44"/>
    <n v="83.3"/>
    <n v="0.60170470962149669"/>
    <s v="Feb-2025"/>
    <s v="Q1-2025"/>
  </r>
  <r>
    <s v="TXN-105598"/>
    <x v="646"/>
    <x v="3"/>
    <s v="W-011"/>
    <x v="3"/>
    <s v="Throw Pillow"/>
    <s v="Non-Member"/>
    <n v="5"/>
    <n v="66.64"/>
    <n v="0.109"/>
    <n v="28.86"/>
    <s v="Yes"/>
    <n v="296.88"/>
    <n v="152.58000000000001"/>
    <n v="0.51394502829426036"/>
    <s v="Jun-2024"/>
    <s v="Q2-2024"/>
  </r>
  <r>
    <s v="TXN-105599"/>
    <x v="274"/>
    <x v="1"/>
    <s v="S-001"/>
    <x v="2"/>
    <s v="Bluetooth Speaker"/>
    <s v="Non-Member"/>
    <n v="1"/>
    <n v="31.39"/>
    <n v="0.16400000000000001"/>
    <n v="20.55"/>
    <s v="No"/>
    <n v="26.24"/>
    <n v="5.69"/>
    <n v="0.21684451219512199"/>
    <s v="May-2025"/>
    <s v="Q2-2025"/>
  </r>
  <r>
    <s v="TXN-105600"/>
    <x v="83"/>
    <x v="1"/>
    <s v="S-009"/>
    <x v="4"/>
    <s v="Sunscreen SPF50"/>
    <s v="Member"/>
    <n v="6"/>
    <n v="39"/>
    <n v="0.17899999999999999"/>
    <n v="14.01"/>
    <s v="Yes"/>
    <n v="192.11"/>
    <n v="108.05"/>
    <n v="0.56243818645567634"/>
    <s v="Aug-2024"/>
    <s v="Q3-2024"/>
  </r>
  <r>
    <s v="TXN-105601"/>
    <x v="176"/>
    <x v="2"/>
    <s v="E-008"/>
    <x v="1"/>
    <s v="Winter Jacket"/>
    <s v="Non-Member"/>
    <n v="2"/>
    <n v="26.31"/>
    <n v="0.114"/>
    <n v="13.95"/>
    <s v="No"/>
    <n v="46.62"/>
    <n v="18.72"/>
    <n v="0.40154440154440152"/>
    <s v="Oct-2025"/>
    <s v="Q4-2025"/>
  </r>
  <r>
    <s v="TXN-105602"/>
    <x v="26"/>
    <x v="0"/>
    <s v="N-010"/>
    <x v="0"/>
    <s v="Granola Pack"/>
    <s v="Non-Member"/>
    <n v="2"/>
    <n v="5.16"/>
    <n v="0.13300000000000001"/>
    <n v="3.38"/>
    <s v="No"/>
    <n v="8.9499999999999993"/>
    <n v="2.19"/>
    <n v="0.24469273743016762"/>
    <s v="Oct-2025"/>
    <s v="Q4-2025"/>
  </r>
  <r>
    <s v="TXN-105603"/>
    <x v="591"/>
    <x v="0"/>
    <s v="N-011"/>
    <x v="3"/>
    <s v="Throw Pillow"/>
    <s v="Member"/>
    <n v="6"/>
    <n v="67.05"/>
    <n v="9.5000000000000001E-2"/>
    <n v="29.82"/>
    <s v="No"/>
    <n v="364.08"/>
    <n v="185.16"/>
    <n v="0.50856954515491104"/>
    <s v="Jul-2025"/>
    <s v="Q3-2025"/>
  </r>
  <r>
    <s v="TXN-105604"/>
    <x v="670"/>
    <x v="3"/>
    <s v="W-015"/>
    <x v="2"/>
    <s v="Wireless Earbuds"/>
    <s v="Non-Member"/>
    <n v="1"/>
    <n v="158.04"/>
    <n v="8.4000000000000005E-2"/>
    <n v="118.69"/>
    <s v="No"/>
    <n v="144.76"/>
    <n v="26.07"/>
    <n v="0.18009118541033436"/>
    <s v="Nov-2025"/>
    <s v="Q4-2025"/>
  </r>
  <r>
    <s v="TXN-105605"/>
    <x v="379"/>
    <x v="3"/>
    <s v="W-007"/>
    <x v="1"/>
    <s v="Women's Jeans"/>
    <s v="Member"/>
    <n v="4"/>
    <n v="100.69"/>
    <n v="2.7E-2"/>
    <n v="43.27"/>
    <s v="No"/>
    <n v="391.89"/>
    <n v="218.81"/>
    <n v="0.55834545408150249"/>
    <s v="Nov-2024"/>
    <s v="Q4-2024"/>
  </r>
  <r>
    <s v="TXN-105606"/>
    <x v="387"/>
    <x v="2"/>
    <s v="E-002"/>
    <x v="3"/>
    <s v="Storage Bin"/>
    <s v="Member"/>
    <n v="6"/>
    <n v="47.18"/>
    <n v="6.7000000000000004E-2"/>
    <n v="21.77"/>
    <s v="No"/>
    <n v="264.11"/>
    <n v="133.49"/>
    <n v="0.50543334216803604"/>
    <s v="Aug-2025"/>
    <s v="Q3-2025"/>
  </r>
  <r>
    <s v="TXN-105607"/>
    <x v="413"/>
    <x v="1"/>
    <s v="S-014"/>
    <x v="4"/>
    <s v="Shampoo 300ml"/>
    <s v="Member"/>
    <n v="1"/>
    <n v="47.46"/>
    <n v="0.19"/>
    <n v="15.91"/>
    <s v="No"/>
    <n v="38.44"/>
    <n v="22.53"/>
    <n v="0.58610822060353807"/>
    <s v="Jul-2025"/>
    <s v="Q3-2025"/>
  </r>
  <r>
    <s v="TXN-105608"/>
    <x v="436"/>
    <x v="3"/>
    <s v="W-008"/>
    <x v="1"/>
    <s v="Running Shoes"/>
    <s v="Member"/>
    <n v="2"/>
    <n v="86.38"/>
    <n v="5.3999999999999999E-2"/>
    <n v="41"/>
    <s v="No"/>
    <n v="163.43"/>
    <n v="81.430000000000007"/>
    <n v="0.49825613412470171"/>
    <s v="Jan-2025"/>
    <s v="Q1-2025"/>
  </r>
  <r>
    <s v="TXN-105609"/>
    <x v="349"/>
    <x v="1"/>
    <s v="S-007"/>
    <x v="0"/>
    <s v="Olive Oil 500ml"/>
    <s v="Non-Member"/>
    <n v="2"/>
    <n v="13.61"/>
    <n v="0.14499999999999999"/>
    <n v="7.58"/>
    <s v="No"/>
    <n v="23.27"/>
    <n v="8.11"/>
    <n v="0.34851740438332618"/>
    <s v="Nov-2024"/>
    <s v="Q4-2024"/>
  </r>
  <r>
    <s v="TXN-105610"/>
    <x v="452"/>
    <x v="0"/>
    <s v="N-005"/>
    <x v="0"/>
    <s v="Sparkling Water 12pk"/>
    <s v="Member"/>
    <n v="9"/>
    <n v="12.63"/>
    <n v="2.1000000000000001E-2"/>
    <n v="7.12"/>
    <s v="No"/>
    <n v="111.28"/>
    <n v="47.2"/>
    <n v="0.4241552839683681"/>
    <s v="Sep-2025"/>
    <s v="Q3-2025"/>
  </r>
  <r>
    <s v="TXN-105611"/>
    <x v="36"/>
    <x v="3"/>
    <s v="W-002"/>
    <x v="0"/>
    <s v="Snack Box"/>
    <s v="Non-Member"/>
    <n v="3"/>
    <n v="22.08"/>
    <n v="0.15"/>
    <n v="12.24"/>
    <s v="No"/>
    <n v="56.3"/>
    <n v="19.579999999999998"/>
    <n v="0.34777975133214917"/>
    <s v="May-2024"/>
    <s v="Q2-2024"/>
  </r>
  <r>
    <s v="TXN-105612"/>
    <x v="377"/>
    <x v="0"/>
    <s v="N-011"/>
    <x v="4"/>
    <s v="Perfume 50ml"/>
    <s v="Non-Member"/>
    <n v="4"/>
    <n v="9.83"/>
    <n v="6.5000000000000002E-2"/>
    <n v="4.1900000000000004"/>
    <s v="No"/>
    <n v="36.76"/>
    <n v="20"/>
    <n v="0.54406964091403698"/>
    <s v="Aug-2025"/>
    <s v="Q3-2025"/>
  </r>
  <r>
    <s v="TXN-105613"/>
    <x v="422"/>
    <x v="3"/>
    <s v="W-015"/>
    <x v="0"/>
    <s v="Granola Pack"/>
    <s v="Member"/>
    <n v="4"/>
    <n v="13.95"/>
    <n v="6.6000000000000003E-2"/>
    <n v="9.07"/>
    <s v="No"/>
    <n v="52.12"/>
    <n v="15.84"/>
    <n v="0.30391404451266307"/>
    <s v="Dec-2024"/>
    <s v="Q4-2024"/>
  </r>
  <r>
    <s v="TXN-105614"/>
    <x v="234"/>
    <x v="0"/>
    <s v="N-008"/>
    <x v="2"/>
    <s v="Wireless Earbuds"/>
    <s v="Member"/>
    <n v="2"/>
    <n v="104.7"/>
    <n v="0.13"/>
    <n v="71.67"/>
    <s v="No"/>
    <n v="182.18"/>
    <n v="38.840000000000003"/>
    <n v="0.21319574047645187"/>
    <s v="Oct-2024"/>
    <s v="Q4-2024"/>
  </r>
  <r>
    <s v="TXN-105615"/>
    <x v="443"/>
    <x v="1"/>
    <s v="S-013"/>
    <x v="4"/>
    <s v="Face Moisturizer"/>
    <s v="Member"/>
    <n v="4"/>
    <n v="19.34"/>
    <n v="0.26300000000000001"/>
    <n v="6.81"/>
    <s v="No"/>
    <n v="57.01"/>
    <n v="29.77"/>
    <n v="0.52218908963339761"/>
    <s v="Jan-2025"/>
    <s v="Q1-2025"/>
  </r>
  <r>
    <s v="TXN-105616"/>
    <x v="213"/>
    <x v="2"/>
    <s v="E-012"/>
    <x v="2"/>
    <s v="Smart Watch"/>
    <s v="Non-Member"/>
    <n v="3"/>
    <n v="114.63"/>
    <n v="5.8000000000000003E-2"/>
    <n v="82.17"/>
    <s v="No"/>
    <n v="323.94"/>
    <n v="77.430000000000007"/>
    <n v="0.23902574550842751"/>
    <s v="Feb-2025"/>
    <s v="Q1-2025"/>
  </r>
  <r>
    <s v="TXN-105617"/>
    <x v="90"/>
    <x v="3"/>
    <s v="W-008"/>
    <x v="2"/>
    <s v="Bluetooth Speaker"/>
    <s v="Member"/>
    <n v="8"/>
    <n v="155.5"/>
    <n v="5.0000000000000001E-3"/>
    <n v="114.14"/>
    <s v="No"/>
    <n v="1237.78"/>
    <n v="324.66000000000003"/>
    <n v="0.26229216823668183"/>
    <s v="Oct-2025"/>
    <s v="Q4-2025"/>
  </r>
  <r>
    <s v="TXN-105618"/>
    <x v="280"/>
    <x v="0"/>
    <s v="N-011"/>
    <x v="3"/>
    <s v="Storage Bin"/>
    <s v="Member"/>
    <n v="1"/>
    <n v="65.09"/>
    <n v="0.152"/>
    <n v="29.15"/>
    <s v="No"/>
    <n v="55.2"/>
    <n v="26.05"/>
    <n v="0.47192028985507245"/>
    <s v="May-2025"/>
    <s v="Q2-2025"/>
  </r>
  <r>
    <s v="TXN-105619"/>
    <x v="248"/>
    <x v="3"/>
    <s v="W-014"/>
    <x v="1"/>
    <s v="Running Shoes"/>
    <s v="Non-Member"/>
    <n v="1"/>
    <n v="116.34"/>
    <n v="0.09"/>
    <n v="47.79"/>
    <s v="No"/>
    <n v="105.87"/>
    <n v="58.08"/>
    <n v="0.54859733635590813"/>
    <s v="Dec-2025"/>
    <s v="Q4-2025"/>
  </r>
  <r>
    <s v="TXN-105620"/>
    <x v="103"/>
    <x v="0"/>
    <s v="N-005"/>
    <x v="3"/>
    <s v="Storage Bin"/>
    <s v="Non-Member"/>
    <n v="6"/>
    <n v="26.37"/>
    <n v="0"/>
    <n v="10.83"/>
    <s v="No"/>
    <n v="158.22"/>
    <n v="93.24"/>
    <n v="0.58930602957906708"/>
    <s v="Sep-2025"/>
    <s v="Q3-2025"/>
  </r>
  <r>
    <s v="TXN-105621"/>
    <x v="325"/>
    <x v="0"/>
    <s v="N-013"/>
    <x v="3"/>
    <s v="Ceramic Mug Set"/>
    <s v="Member"/>
    <n v="5"/>
    <n v="78.849999999999994"/>
    <n v="8.9999999999999993E-3"/>
    <n v="38.44"/>
    <s v="No"/>
    <n v="390.7"/>
    <n v="198.5"/>
    <n v="0.50806245200921429"/>
    <s v="Jun-2024"/>
    <s v="Q2-2024"/>
  </r>
  <r>
    <s v="TXN-105622"/>
    <x v="283"/>
    <x v="2"/>
    <s v="E-005"/>
    <x v="2"/>
    <s v="Bluetooth Speaker"/>
    <s v="Non-Member"/>
    <n v="1"/>
    <n v="185.34"/>
    <n v="0.11899999999999999"/>
    <n v="122.24"/>
    <s v="No"/>
    <n v="163.28"/>
    <n v="41.04"/>
    <n v="0.25134737873591378"/>
    <s v="Jul-2025"/>
    <s v="Q3-2025"/>
  </r>
  <r>
    <s v="TXN-105623"/>
    <x v="446"/>
    <x v="2"/>
    <s v="E-007"/>
    <x v="4"/>
    <s v="Sunscreen SPF50"/>
    <s v="Non-Member"/>
    <n v="2"/>
    <n v="19.32"/>
    <n v="4.7E-2"/>
    <n v="5.84"/>
    <s v="No"/>
    <n v="36.82"/>
    <n v="25.14"/>
    <n v="0.68278109722976643"/>
    <s v="Apr-2025"/>
    <s v="Q2-2025"/>
  </r>
  <r>
    <s v="TXN-105624"/>
    <x v="147"/>
    <x v="1"/>
    <s v="S-007"/>
    <x v="2"/>
    <s v="Bluetooth Speaker"/>
    <s v="Non-Member"/>
    <n v="4"/>
    <n v="242.95"/>
    <n v="0.20499999999999999"/>
    <n v="159.88"/>
    <s v="No"/>
    <n v="772.58"/>
    <n v="133.06"/>
    <n v="0.17222811877087163"/>
    <s v="Feb-2025"/>
    <s v="Q1-2025"/>
  </r>
  <r>
    <s v="TXN-105625"/>
    <x v="500"/>
    <x v="3"/>
    <s v="W-005"/>
    <x v="2"/>
    <s v="Power Bank"/>
    <s v="Non-Member"/>
    <n v="2"/>
    <n v="152.13999999999999"/>
    <n v="4.1000000000000002E-2"/>
    <n v="115.8"/>
    <s v="No"/>
    <n v="291.8"/>
    <n v="60.2"/>
    <n v="0.20630568882796435"/>
    <s v="Jul-2025"/>
    <s v="Q3-2025"/>
  </r>
  <r>
    <s v="TXN-105626"/>
    <x v="72"/>
    <x v="0"/>
    <s v="N-014"/>
    <x v="1"/>
    <s v="Casual Dress"/>
    <s v="Non-Member"/>
    <n v="8"/>
    <n v="26.35"/>
    <n v="0.13300000000000001"/>
    <n v="11.35"/>
    <s v="No"/>
    <n v="182.76"/>
    <n v="91.96"/>
    <n v="0.50317356095425692"/>
    <s v="Aug-2025"/>
    <s v="Q3-2025"/>
  </r>
  <r>
    <s v="TXN-105627"/>
    <x v="2"/>
    <x v="1"/>
    <s v="S-014"/>
    <x v="4"/>
    <s v="Sunscreen SPF50"/>
    <s v="Non-Member"/>
    <n v="11"/>
    <n v="33.81"/>
    <n v="0.13600000000000001"/>
    <n v="23.55"/>
    <s v="No"/>
    <n v="321.33"/>
    <n v="62.28"/>
    <n v="0.1938194379609747"/>
    <s v="Dec-2025"/>
    <s v="Q4-2025"/>
  </r>
  <r>
    <s v="TXN-105628"/>
    <x v="532"/>
    <x v="2"/>
    <s v="E-015"/>
    <x v="2"/>
    <s v="Wireless Earbuds"/>
    <s v="Non-Member"/>
    <n v="4"/>
    <n v="235.49"/>
    <n v="9.7000000000000003E-2"/>
    <n v="174.11"/>
    <s v="No"/>
    <n v="850.59"/>
    <n v="154.15"/>
    <n v="0.18122714821476857"/>
    <s v="Aug-2024"/>
    <s v="Q3-2024"/>
  </r>
  <r>
    <s v="TXN-105629"/>
    <x v="540"/>
    <x v="3"/>
    <s v="W-008"/>
    <x v="3"/>
    <s v="Throw Pillow"/>
    <s v="Non-Member"/>
    <n v="8"/>
    <n v="36.770000000000003"/>
    <n v="0.108"/>
    <n v="14.51"/>
    <s v="No"/>
    <n v="262.39"/>
    <n v="146.31"/>
    <n v="0.55760509165745653"/>
    <s v="Aug-2025"/>
    <s v="Q3-2025"/>
  </r>
  <r>
    <s v="TXN-105630"/>
    <x v="461"/>
    <x v="0"/>
    <s v="N-008"/>
    <x v="2"/>
    <s v="Wireless Earbuds"/>
    <s v="Member"/>
    <n v="7"/>
    <n v="215.68"/>
    <n v="0.14099999999999999"/>
    <n v="169.95"/>
    <s v="No"/>
    <n v="1296.8800000000001"/>
    <n v="107.23"/>
    <n v="8.2683054715933624E-2"/>
    <s v="Aug-2024"/>
    <s v="Q3-2024"/>
  </r>
  <r>
    <s v="TXN-105631"/>
    <x v="581"/>
    <x v="0"/>
    <s v="N-006"/>
    <x v="1"/>
    <s v="Casual Dress"/>
    <s v="Member"/>
    <n v="1"/>
    <n v="101.32"/>
    <n v="1.0999999999999999E-2"/>
    <n v="47.8"/>
    <s v="Yes"/>
    <n v="100.21"/>
    <n v="52.41"/>
    <n v="0.52300169643748129"/>
    <s v="Nov-2025"/>
    <s v="Q4-2025"/>
  </r>
  <r>
    <s v="TXN-105632"/>
    <x v="426"/>
    <x v="1"/>
    <s v="S-010"/>
    <x v="1"/>
    <s v="Men's T-Shirt"/>
    <s v="Member"/>
    <n v="2"/>
    <n v="37.28"/>
    <n v="0.25700000000000001"/>
    <n v="15.63"/>
    <s v="No"/>
    <n v="55.4"/>
    <n v="24.14"/>
    <n v="0.4357400722021661"/>
    <s v="Sep-2024"/>
    <s v="Q3-2024"/>
  </r>
  <r>
    <s v="TXN-105633"/>
    <x v="300"/>
    <x v="1"/>
    <s v="S-008"/>
    <x v="4"/>
    <s v="Sunscreen SPF50"/>
    <s v="Member"/>
    <n v="1"/>
    <n v="9.02"/>
    <n v="0.22900000000000001"/>
    <n v="2.79"/>
    <s v="No"/>
    <n v="6.95"/>
    <n v="4.16"/>
    <n v="0.59856115107913666"/>
    <s v="Jan-2025"/>
    <s v="Q1-2025"/>
  </r>
  <r>
    <s v="TXN-105634"/>
    <x v="62"/>
    <x v="2"/>
    <s v="E-002"/>
    <x v="1"/>
    <s v="Running Shoes"/>
    <s v="Non-Member"/>
    <n v="4"/>
    <n v="23.78"/>
    <n v="0"/>
    <n v="9.99"/>
    <s v="No"/>
    <n v="95.12"/>
    <n v="55.16"/>
    <n v="0.57989907485281744"/>
    <s v="May-2025"/>
    <s v="Q2-2025"/>
  </r>
  <r>
    <s v="TXN-105635"/>
    <x v="266"/>
    <x v="0"/>
    <s v="N-009"/>
    <x v="1"/>
    <s v="Winter Jacket"/>
    <s v="Non-Member"/>
    <n v="6"/>
    <n v="21.63"/>
    <n v="9.2999999999999999E-2"/>
    <n v="10.57"/>
    <s v="No"/>
    <n v="117.71"/>
    <n v="54.29"/>
    <n v="0.4612182482371931"/>
    <s v="May-2025"/>
    <s v="Q2-2025"/>
  </r>
  <r>
    <s v="TXN-105636"/>
    <x v="76"/>
    <x v="0"/>
    <s v="N-008"/>
    <x v="1"/>
    <s v="Winter Jacket"/>
    <s v="Member"/>
    <n v="1"/>
    <n v="50.28"/>
    <n v="5.8999999999999997E-2"/>
    <n v="24.64"/>
    <s v="No"/>
    <n v="47.31"/>
    <n v="22.67"/>
    <n v="0.47917987740435425"/>
    <s v="Jul-2025"/>
    <s v="Q3-2025"/>
  </r>
  <r>
    <s v="TXN-105637"/>
    <x v="411"/>
    <x v="2"/>
    <s v="E-006"/>
    <x v="4"/>
    <s v="Perfume 50ml"/>
    <s v="Member"/>
    <n v="1"/>
    <n v="24.8"/>
    <n v="6.8000000000000005E-2"/>
    <n v="9.26"/>
    <s v="Yes"/>
    <n v="23.11"/>
    <n v="13.85"/>
    <n v="0.5993076590220684"/>
    <s v="Apr-2025"/>
    <s v="Q2-2025"/>
  </r>
  <r>
    <s v="TXN-105638"/>
    <x v="228"/>
    <x v="3"/>
    <s v="W-004"/>
    <x v="2"/>
    <s v="Wireless Earbuds"/>
    <s v="Non-Member"/>
    <n v="5"/>
    <n v="236.14"/>
    <n v="5.2999999999999999E-2"/>
    <n v="172.86"/>
    <s v="No"/>
    <n v="1118.1199999999999"/>
    <n v="253.82"/>
    <n v="0.22700604586269812"/>
    <s v="Aug-2025"/>
    <s v="Q3-2025"/>
  </r>
  <r>
    <s v="TXN-105639"/>
    <x v="171"/>
    <x v="1"/>
    <s v="S-010"/>
    <x v="4"/>
    <s v="Shampoo 300ml"/>
    <s v="Non-Member"/>
    <n v="4"/>
    <n v="26.55"/>
    <n v="0.16800000000000001"/>
    <n v="8.5399999999999991"/>
    <s v="No"/>
    <n v="88.36"/>
    <n v="54.2"/>
    <n v="0.61339972838388412"/>
    <s v="Aug-2025"/>
    <s v="Q3-2025"/>
  </r>
  <r>
    <s v="TXN-105640"/>
    <x v="207"/>
    <x v="3"/>
    <s v="W-002"/>
    <x v="1"/>
    <s v="Women's Jeans"/>
    <s v="Member"/>
    <n v="2"/>
    <n v="110.07"/>
    <n v="7.4999999999999997E-2"/>
    <n v="54.74"/>
    <s v="No"/>
    <n v="203.63"/>
    <n v="94.15"/>
    <n v="0.4623581986937092"/>
    <s v="Nov-2025"/>
    <s v="Q4-2025"/>
  </r>
  <r>
    <s v="TXN-105641"/>
    <x v="400"/>
    <x v="1"/>
    <s v="S-007"/>
    <x v="3"/>
    <s v="LED Desk Lamp"/>
    <s v="Non-Member"/>
    <n v="3"/>
    <n v="49.91"/>
    <n v="0.24099999999999999"/>
    <n v="20.56"/>
    <s v="No"/>
    <n v="113.65"/>
    <n v="51.97"/>
    <n v="0.45728112626484818"/>
    <s v="Dec-2025"/>
    <s v="Q4-2025"/>
  </r>
  <r>
    <s v="TXN-105642"/>
    <x v="118"/>
    <x v="2"/>
    <s v="E-001"/>
    <x v="1"/>
    <s v="Women's Jeans"/>
    <s v="Non-Member"/>
    <n v="6"/>
    <n v="109.17"/>
    <n v="5.7000000000000002E-2"/>
    <n v="47.69"/>
    <s v="No"/>
    <n v="617.67999999999995"/>
    <n v="331.54"/>
    <n v="0.53675042092993142"/>
    <s v="Sep-2025"/>
    <s v="Q3-2025"/>
  </r>
  <r>
    <s v="TXN-105643"/>
    <x v="549"/>
    <x v="0"/>
    <s v="N-009"/>
    <x v="4"/>
    <s v="Face Moisturizer"/>
    <s v="Member"/>
    <n v="5"/>
    <n v="35.369999999999997"/>
    <n v="0.14399999999999999"/>
    <n v="10.87"/>
    <s v="No"/>
    <n v="151.38"/>
    <n v="97.03"/>
    <n v="0.64096974501255122"/>
    <s v="Aug-2025"/>
    <s v="Q3-2025"/>
  </r>
  <r>
    <s v="TXN-105644"/>
    <x v="286"/>
    <x v="2"/>
    <s v="E-007"/>
    <x v="0"/>
    <s v="Olive Oil 500ml"/>
    <s v="Member"/>
    <n v="3"/>
    <n v="19.5"/>
    <n v="7.3999999999999996E-2"/>
    <n v="12.91"/>
    <s v="No"/>
    <n v="54.17"/>
    <n v="15.44"/>
    <n v="0.28502861362377696"/>
    <s v="Jul-2025"/>
    <s v="Q3-2025"/>
  </r>
  <r>
    <s v="TXN-105645"/>
    <x v="121"/>
    <x v="0"/>
    <s v="N-011"/>
    <x v="2"/>
    <s v="Power Bank"/>
    <s v="Non-Member"/>
    <n v="1"/>
    <n v="27.9"/>
    <n v="0.13700000000000001"/>
    <n v="23.3"/>
    <s v="No"/>
    <n v="24.08"/>
    <n v="0.78"/>
    <n v="3.2392026578073094E-2"/>
    <s v="Apr-2025"/>
    <s v="Q2-2025"/>
  </r>
  <r>
    <s v="TXN-105646"/>
    <x v="444"/>
    <x v="3"/>
    <s v="W-008"/>
    <x v="3"/>
    <s v="LED Desk Lamp"/>
    <s v="Non-Member"/>
    <n v="1"/>
    <n v="30.29"/>
    <n v="0.16600000000000001"/>
    <n v="12.58"/>
    <s v="No"/>
    <n v="25.26"/>
    <n v="12.68"/>
    <n v="0.50197941409342828"/>
    <s v="Jul-2024"/>
    <s v="Q3-2024"/>
  </r>
  <r>
    <s v="TXN-105647"/>
    <x v="491"/>
    <x v="3"/>
    <s v="W-009"/>
    <x v="0"/>
    <s v="Sparkling Water 12pk"/>
    <s v="Non-Member"/>
    <n v="5"/>
    <n v="24.01"/>
    <n v="0"/>
    <n v="14.56"/>
    <s v="No"/>
    <n v="120.05"/>
    <n v="47.25"/>
    <n v="0.39358600583090381"/>
    <s v="Jul-2025"/>
    <s v="Q3-2025"/>
  </r>
  <r>
    <s v="TXN-105648"/>
    <x v="538"/>
    <x v="2"/>
    <s v="E-007"/>
    <x v="0"/>
    <s v="Snack Box"/>
    <s v="Unknown"/>
    <n v="10"/>
    <n v="23.59"/>
    <n v="0.13800000000000001"/>
    <n v="13.8"/>
    <s v="Yes"/>
    <n v="203.35"/>
    <n v="65.349999999999994"/>
    <n v="0.32136710105729038"/>
    <s v="May-2024"/>
    <s v="Q2-2024"/>
  </r>
  <r>
    <s v="TXN-105649"/>
    <x v="629"/>
    <x v="3"/>
    <s v="W-005"/>
    <x v="0"/>
    <s v="Granola Pack"/>
    <s v="Member"/>
    <n v="2"/>
    <n v="24.43"/>
    <n v="0.02"/>
    <n v="14.16"/>
    <s v="Yes"/>
    <n v="47.88"/>
    <n v="19.559999999999999"/>
    <n v="0.40852130325814534"/>
    <s v="Mar-2025"/>
    <s v="Q1-2025"/>
  </r>
  <r>
    <s v="TXN-105650"/>
    <x v="415"/>
    <x v="1"/>
    <s v="S-003"/>
    <x v="0"/>
    <s v="Granola Pack"/>
    <s v="Member"/>
    <n v="4"/>
    <n v="23.24"/>
    <n v="0.33"/>
    <n v="13.38"/>
    <s v="No"/>
    <n v="62.28"/>
    <n v="8.76"/>
    <n v="0.14065510597302505"/>
    <s v="Aug-2025"/>
    <s v="Q3-2025"/>
  </r>
  <r>
    <s v="TXN-105651"/>
    <x v="302"/>
    <x v="0"/>
    <s v="N-006"/>
    <x v="2"/>
    <s v="Wireless Earbuds"/>
    <s v="Non-Member"/>
    <n v="12"/>
    <n v="158.35"/>
    <n v="0.14199999999999999"/>
    <n v="107.84"/>
    <s v="No"/>
    <n v="1630.37"/>
    <n v="336.29"/>
    <n v="0.2062660623048756"/>
    <s v="Oct-2025"/>
    <s v="Q4-2025"/>
  </r>
  <r>
    <s v="TXN-105652"/>
    <x v="690"/>
    <x v="3"/>
    <s v="W-004"/>
    <x v="1"/>
    <s v="Winter Jacket"/>
    <s v="Member"/>
    <n v="3"/>
    <n v="20.28"/>
    <n v="0.151"/>
    <n v="11.04"/>
    <s v="No"/>
    <n v="51.65"/>
    <n v="18.53"/>
    <n v="0.35876089060987421"/>
    <s v="Mar-2024"/>
    <s v="Q1-2024"/>
  </r>
  <r>
    <s v="TXN-105653"/>
    <x v="537"/>
    <x v="2"/>
    <s v="E-001"/>
    <x v="1"/>
    <s v="Men's T-Shirt"/>
    <s v="Member"/>
    <n v="6"/>
    <n v="41.51"/>
    <n v="0"/>
    <n v="17.420000000000002"/>
    <s v="No"/>
    <n v="249.06"/>
    <n v="144.54"/>
    <n v="0.58034208624427841"/>
    <s v="Feb-2025"/>
    <s v="Q1-2025"/>
  </r>
  <r>
    <s v="TXN-105654"/>
    <x v="311"/>
    <x v="3"/>
    <s v="W-014"/>
    <x v="4"/>
    <s v="Perfume 50ml"/>
    <s v="Non-Member"/>
    <n v="3"/>
    <n v="38.950000000000003"/>
    <n v="2.1999999999999999E-2"/>
    <n v="13.26"/>
    <s v="Yes"/>
    <n v="114.28"/>
    <n v="74.5"/>
    <n v="0.65190759537976894"/>
    <s v="Dec-2024"/>
    <s v="Q4-2024"/>
  </r>
  <r>
    <s v="TXN-105655"/>
    <x v="142"/>
    <x v="3"/>
    <s v="W-008"/>
    <x v="2"/>
    <s v="Laptop Stand"/>
    <s v="Non-Member"/>
    <n v="3"/>
    <n v="128.85"/>
    <n v="0.16200000000000001"/>
    <n v="94.81"/>
    <s v="No"/>
    <n v="323.93"/>
    <n v="39.5"/>
    <n v="0.12193992529250146"/>
    <s v="May-2025"/>
    <s v="Q2-2025"/>
  </r>
  <r>
    <s v="TXN-105656"/>
    <x v="159"/>
    <x v="2"/>
    <s v="E-010"/>
    <x v="2"/>
    <s v="Power Bank"/>
    <s v="Member"/>
    <n v="7"/>
    <n v="50.61"/>
    <n v="4.3999999999999997E-2"/>
    <n v="38.6"/>
    <s v="No"/>
    <n v="338.68"/>
    <n v="68.48"/>
    <n v="0.20219676390693281"/>
    <s v="Jul-2025"/>
    <s v="Q3-2025"/>
  </r>
  <r>
    <s v="TXN-105657"/>
    <x v="661"/>
    <x v="1"/>
    <s v="S-007"/>
    <x v="3"/>
    <s v="Ceramic Mug Set"/>
    <s v="Member"/>
    <n v="2"/>
    <n v="59.12"/>
    <n v="0.28899999999999998"/>
    <n v="26.42"/>
    <s v="No"/>
    <n v="84.07"/>
    <n v="31.23"/>
    <n v="0.37147615082669205"/>
    <s v="Oct-2024"/>
    <s v="Q4-2024"/>
  </r>
  <r>
    <s v="TXN-105658"/>
    <x v="210"/>
    <x v="3"/>
    <s v="W-013"/>
    <x v="1"/>
    <s v="Casual Dress"/>
    <s v="Non-Member"/>
    <n v="4"/>
    <n v="86.72"/>
    <n v="9.2999999999999999E-2"/>
    <n v="39.19"/>
    <s v="No"/>
    <n v="314.62"/>
    <n v="157.86000000000001"/>
    <n v="0.50174814061407413"/>
    <s v="Oct-2025"/>
    <s v="Q4-2025"/>
  </r>
  <r>
    <s v="TXN-105659"/>
    <x v="110"/>
    <x v="2"/>
    <s v="E-008"/>
    <x v="2"/>
    <s v="Bluetooth Speaker"/>
    <s v="Member"/>
    <n v="5"/>
    <n v="193.32"/>
    <n v="0.10199999999999999"/>
    <n v="133"/>
    <s v="No"/>
    <n v="868.01"/>
    <n v="203.01"/>
    <n v="0.23387979401158973"/>
    <s v="Nov-2025"/>
    <s v="Q4-2025"/>
  </r>
  <r>
    <s v="TXN-105660"/>
    <x v="591"/>
    <x v="3"/>
    <s v="W-002"/>
    <x v="4"/>
    <s v="Shampoo 300ml"/>
    <s v="Member"/>
    <n v="1"/>
    <n v="51.9"/>
    <n v="0.13"/>
    <n v="18.059999999999999"/>
    <s v="No"/>
    <n v="45.15"/>
    <n v="27.09"/>
    <n v="0.6"/>
    <s v="Jul-2025"/>
    <s v="Q3-2025"/>
  </r>
  <r>
    <s v="TXN-105661"/>
    <x v="0"/>
    <x v="2"/>
    <s v="E-008"/>
    <x v="3"/>
    <s v="LED Desk Lamp"/>
    <s v="Member"/>
    <n v="3"/>
    <n v="28.96"/>
    <n v="1.2999999999999999E-2"/>
    <n v="12.92"/>
    <s v="No"/>
    <n v="85.75"/>
    <n v="46.99"/>
    <n v="0.54798833819241988"/>
    <s v="Jun-2025"/>
    <s v="Q2-2025"/>
  </r>
  <r>
    <s v="TXN-105662"/>
    <x v="260"/>
    <x v="1"/>
    <s v="S-009"/>
    <x v="1"/>
    <s v="Running Shoes"/>
    <s v="Non-Member"/>
    <n v="2"/>
    <n v="61.66"/>
    <n v="0.104"/>
    <n v="33.96"/>
    <s v="No"/>
    <n v="110.49"/>
    <n v="42.57"/>
    <n v="0.38528373608471356"/>
    <s v="Oct-2024"/>
    <s v="Q4-2024"/>
  </r>
  <r>
    <s v="TXN-105663"/>
    <x v="292"/>
    <x v="0"/>
    <s v="N-015"/>
    <x v="3"/>
    <s v="Storage Bin"/>
    <s v="Member"/>
    <n v="2"/>
    <n v="76.61"/>
    <n v="3.9E-2"/>
    <n v="32.200000000000003"/>
    <s v="No"/>
    <n v="147.24"/>
    <n v="82.84"/>
    <n v="0.56261885357239882"/>
    <s v="Jun-2025"/>
    <s v="Q2-2025"/>
  </r>
  <r>
    <s v="TXN-105664"/>
    <x v="326"/>
    <x v="1"/>
    <s v="S-003"/>
    <x v="0"/>
    <s v="Sparkling Water 12pk"/>
    <s v="Non-Member"/>
    <n v="4"/>
    <n v="3.89"/>
    <n v="0.154"/>
    <n v="2.95"/>
    <s v="Yes"/>
    <n v="13.16"/>
    <n v="1.36"/>
    <n v="0.10334346504559271"/>
    <s v="Aug-2025"/>
    <s v="Q3-2025"/>
  </r>
  <r>
    <s v="TXN-105665"/>
    <x v="681"/>
    <x v="2"/>
    <s v="E-010"/>
    <x v="2"/>
    <s v="Smart Watch"/>
    <s v="Member"/>
    <n v="4"/>
    <n v="121.44"/>
    <n v="6.9000000000000006E-2"/>
    <n v="81"/>
    <s v="No"/>
    <n v="452.24"/>
    <n v="128.24"/>
    <n v="0.28356624800990626"/>
    <s v="Mar-2024"/>
    <s v="Q1-2024"/>
  </r>
  <r>
    <s v="TXN-105666"/>
    <x v="644"/>
    <x v="2"/>
    <s v="E-009"/>
    <x v="1"/>
    <s v="Men's T-Shirt"/>
    <s v="Non-Member"/>
    <n v="6"/>
    <n v="48.86"/>
    <n v="7.0000000000000001E-3"/>
    <n v="23.7"/>
    <s v="No"/>
    <n v="291.11"/>
    <n v="148.91"/>
    <n v="0.51152485314829443"/>
    <s v="Apr-2024"/>
    <s v="Q2-2024"/>
  </r>
  <r>
    <s v="TXN-105667"/>
    <x v="237"/>
    <x v="2"/>
    <s v="E-005"/>
    <x v="4"/>
    <s v="Lipstick"/>
    <s v="Non-Member"/>
    <n v="1"/>
    <n v="29.25"/>
    <n v="0.14000000000000001"/>
    <n v="12.55"/>
    <s v="No"/>
    <n v="25.16"/>
    <n v="12.61"/>
    <n v="0.50119236883942764"/>
    <s v="Aug-2025"/>
    <s v="Q3-2025"/>
  </r>
  <r>
    <s v="TXN-105668"/>
    <x v="499"/>
    <x v="3"/>
    <s v="W-002"/>
    <x v="4"/>
    <s v="Shampoo 300ml"/>
    <s v="Non-Member"/>
    <n v="2"/>
    <n v="39.72"/>
    <n v="5.7000000000000002E-2"/>
    <n v="13.39"/>
    <s v="No"/>
    <n v="74.91"/>
    <n v="48.13"/>
    <n v="0.64250433853958089"/>
    <s v="Oct-2025"/>
    <s v="Q4-2025"/>
  </r>
  <r>
    <s v="TXN-105669"/>
    <x v="412"/>
    <x v="0"/>
    <s v="N-013"/>
    <x v="4"/>
    <s v="Sunscreen SPF50"/>
    <s v="Member"/>
    <n v="1"/>
    <n v="18.510000000000002"/>
    <n v="1.7000000000000001E-2"/>
    <n v="7.99"/>
    <s v="No"/>
    <n v="18.2"/>
    <n v="10.210000000000001"/>
    <n v="0.56098901098901111"/>
    <s v="Nov-2024"/>
    <s v="Q4-2024"/>
  </r>
  <r>
    <s v="TXN-105670"/>
    <x v="245"/>
    <x v="2"/>
    <s v="E-010"/>
    <x v="4"/>
    <s v="Lipstick"/>
    <s v="Non-Member"/>
    <n v="1"/>
    <n v="56.5"/>
    <n v="0.129"/>
    <n v="23.91"/>
    <s v="No"/>
    <n v="49.21"/>
    <n v="25.3"/>
    <n v="0.51412314570209305"/>
    <s v="May-2025"/>
    <s v="Q2-2025"/>
  </r>
  <r>
    <s v="TXN-105671"/>
    <x v="16"/>
    <x v="0"/>
    <s v="N-010"/>
    <x v="1"/>
    <s v="Women's Jeans"/>
    <s v="Member"/>
    <n v="1"/>
    <n v="67.900000000000006"/>
    <n v="0.13800000000000001"/>
    <n v="34.6"/>
    <s v="No"/>
    <n v="58.53"/>
    <n v="23.93"/>
    <n v="0.40885016230992655"/>
    <s v="May-2025"/>
    <s v="Q2-2025"/>
  </r>
  <r>
    <s v="TXN-105672"/>
    <x v="568"/>
    <x v="3"/>
    <s v="W-015"/>
    <x v="2"/>
    <s v="Laptop Stand"/>
    <s v="Member"/>
    <n v="2"/>
    <n v="179.04"/>
    <n v="0.112"/>
    <n v="136.88999999999999"/>
    <s v="No"/>
    <n v="317.98"/>
    <n v="44.2"/>
    <n v="0.13900245298446443"/>
    <s v="Jul-2024"/>
    <s v="Q3-2024"/>
  </r>
  <r>
    <s v="TXN-105673"/>
    <x v="312"/>
    <x v="3"/>
    <s v="W-009"/>
    <x v="0"/>
    <s v="Sparkling Water 12pk"/>
    <s v="Member"/>
    <n v="9"/>
    <n v="14"/>
    <n v="8.5000000000000006E-2"/>
    <n v="11.45"/>
    <s v="No"/>
    <n v="115.29"/>
    <n v="12.24"/>
    <n v="0.10616705698672911"/>
    <s v="Nov-2024"/>
    <s v="Q4-2024"/>
  </r>
  <r>
    <s v="TXN-105674"/>
    <x v="194"/>
    <x v="3"/>
    <s v="W-004"/>
    <x v="2"/>
    <s v="Laptop Stand"/>
    <s v="Non-Member"/>
    <n v="14"/>
    <n v="150.31"/>
    <n v="0.03"/>
    <n v="110.8"/>
    <s v="No"/>
    <n v="2041.21"/>
    <n v="490.01"/>
    <n v="0.24005859269746865"/>
    <s v="Oct-2024"/>
    <s v="Q4-2024"/>
  </r>
  <r>
    <s v="TXN-105675"/>
    <x v="220"/>
    <x v="1"/>
    <s v="S-014"/>
    <x v="3"/>
    <s v="Bath Towel Set"/>
    <s v="Non-Member"/>
    <n v="2"/>
    <n v="55.54"/>
    <n v="0.20499999999999999"/>
    <n v="24.92"/>
    <s v="No"/>
    <n v="88.31"/>
    <n v="38.47"/>
    <n v="0.43562450458611707"/>
    <s v="Dec-2024"/>
    <s v="Q4-2024"/>
  </r>
  <r>
    <s v="TXN-105676"/>
    <x v="13"/>
    <x v="2"/>
    <s v="E-015"/>
    <x v="1"/>
    <s v="Men's T-Shirt"/>
    <s v="Non-Member"/>
    <n v="4"/>
    <n v="98.05"/>
    <n v="8.2000000000000003E-2"/>
    <n v="50.31"/>
    <s v="No"/>
    <n v="360.04"/>
    <n v="158.80000000000001"/>
    <n v="0.44106210421064329"/>
    <s v="May-2025"/>
    <s v="Q2-2025"/>
  </r>
  <r>
    <s v="TXN-105677"/>
    <x v="147"/>
    <x v="2"/>
    <s v="E-005"/>
    <x v="4"/>
    <s v="Face Moisturizer"/>
    <s v="Member"/>
    <n v="2"/>
    <n v="31.07"/>
    <n v="8.1000000000000003E-2"/>
    <n v="9.98"/>
    <s v="No"/>
    <n v="57.11"/>
    <n v="37.15"/>
    <n v="0.65049903694624411"/>
    <s v="Feb-2025"/>
    <s v="Q1-2025"/>
  </r>
  <r>
    <s v="TXN-105678"/>
    <x v="274"/>
    <x v="0"/>
    <s v="N-011"/>
    <x v="2"/>
    <s v="Laptop Stand"/>
    <s v="Non-Member"/>
    <n v="1"/>
    <n v="193.34"/>
    <n v="0"/>
    <n v="146.28"/>
    <s v="No"/>
    <n v="193.34"/>
    <n v="47.06"/>
    <n v="0.24340539981379952"/>
    <s v="May-2025"/>
    <s v="Q2-2025"/>
  </r>
  <r>
    <s v="TXN-105679"/>
    <x v="563"/>
    <x v="1"/>
    <s v="S-007"/>
    <x v="1"/>
    <s v="Running Shoes"/>
    <s v="Member"/>
    <n v="2"/>
    <n v="69.260000000000005"/>
    <n v="0.218"/>
    <n v="31.29"/>
    <s v="No"/>
    <n v="108.32"/>
    <n v="45.74"/>
    <n v="0.42226735598227477"/>
    <s v="Mar-2025"/>
    <s v="Q1-2025"/>
  </r>
  <r>
    <s v="TXN-105680"/>
    <x v="674"/>
    <x v="0"/>
    <s v="N-006"/>
    <x v="0"/>
    <s v="Organic Coffee 12oz"/>
    <s v="Member"/>
    <n v="3"/>
    <n v="19.23"/>
    <n v="8.7999999999999995E-2"/>
    <n v="11.8"/>
    <s v="No"/>
    <n v="52.61"/>
    <n v="17.21"/>
    <n v="0.32712412088956472"/>
    <s v="Feb-2024"/>
    <s v="Q1-2024"/>
  </r>
  <r>
    <s v="TXN-105681"/>
    <x v="297"/>
    <x v="3"/>
    <s v="W-008"/>
    <x v="1"/>
    <s v="Casual Dress"/>
    <s v="Unknown"/>
    <n v="5"/>
    <n v="95.92"/>
    <n v="8.3000000000000004E-2"/>
    <n v="48.8"/>
    <s v="No"/>
    <n v="439.79"/>
    <n v="195.79"/>
    <n v="0.44518974965324354"/>
    <s v="Dec-2024"/>
    <s v="Q4-2024"/>
  </r>
  <r>
    <s v="TXN-105682"/>
    <x v="564"/>
    <x v="1"/>
    <s v="S-005"/>
    <x v="0"/>
    <s v="Olive Oil 500ml"/>
    <s v="Non-Member"/>
    <n v="6"/>
    <n v="15.18"/>
    <n v="0.25900000000000001"/>
    <n v="9.98"/>
    <s v="Unknown"/>
    <n v="67.489999999999995"/>
    <n v="7.61"/>
    <n v="0.11275744554748852"/>
    <s v="Sep-2025"/>
    <s v="Q3-2025"/>
  </r>
  <r>
    <s v="TXN-105683"/>
    <x v="393"/>
    <x v="3"/>
    <s v="W-011"/>
    <x v="2"/>
    <s v="Power Bank"/>
    <s v="Member"/>
    <n v="2"/>
    <n v="209.6"/>
    <n v="7.3999999999999996E-2"/>
    <n v="145.80000000000001"/>
    <s v="Yes"/>
    <n v="388.18"/>
    <n v="96.58"/>
    <n v="0.24880210211757431"/>
    <s v="Jun-2025"/>
    <s v="Q2-2025"/>
  </r>
  <r>
    <s v="TXN-105684"/>
    <x v="316"/>
    <x v="2"/>
    <s v="E-013"/>
    <x v="1"/>
    <s v="Casual Dress"/>
    <s v="Non-Member"/>
    <n v="1"/>
    <n v="99.67"/>
    <n v="0.124"/>
    <n v="45.32"/>
    <s v="No"/>
    <n v="87.31"/>
    <n v="41.99"/>
    <n v="0.48093001947085101"/>
    <s v="Aug-2024"/>
    <s v="Q3-2024"/>
  </r>
  <r>
    <s v="TXN-105685"/>
    <x v="96"/>
    <x v="2"/>
    <s v="E-010"/>
    <x v="3"/>
    <s v="Ceramic Mug Set"/>
    <s v="Non-Member"/>
    <n v="1"/>
    <n v="44.99"/>
    <n v="8.8999999999999996E-2"/>
    <n v="17.21"/>
    <s v="No"/>
    <n v="40.99"/>
    <n v="23.78"/>
    <n v="0.58014149792632352"/>
    <s v="Jun-2025"/>
    <s v="Q2-2025"/>
  </r>
  <r>
    <s v="TXN-105686"/>
    <x v="191"/>
    <x v="2"/>
    <s v="E-001"/>
    <x v="0"/>
    <s v="Organic Coffee 12oz"/>
    <s v="Non-Member"/>
    <n v="3"/>
    <n v="10.68"/>
    <n v="0.115"/>
    <n v="7.15"/>
    <s v="No"/>
    <n v="28.36"/>
    <n v="6.91"/>
    <n v="0.24365303244005643"/>
    <s v="Oct-2024"/>
    <s v="Q4-2024"/>
  </r>
  <r>
    <s v="TXN-105687"/>
    <x v="364"/>
    <x v="3"/>
    <s v="W-010"/>
    <x v="3"/>
    <s v="Ceramic Mug Set"/>
    <s v="Member"/>
    <n v="1"/>
    <n v="15.19"/>
    <n v="3.7999999999999999E-2"/>
    <n v="5.61"/>
    <s v="No"/>
    <n v="14.61"/>
    <n v="9"/>
    <n v="0.61601642710472282"/>
    <s v="Oct-2024"/>
    <s v="Q4-2024"/>
  </r>
  <r>
    <s v="TXN-105688"/>
    <x v="433"/>
    <x v="3"/>
    <s v="W-009"/>
    <x v="2"/>
    <s v="Laptop Stand"/>
    <s v="Member"/>
    <n v="1"/>
    <n v="239.88"/>
    <n v="8.6999999999999994E-2"/>
    <n v="185.71"/>
    <s v="No"/>
    <n v="219.01"/>
    <n v="33.299999999999997"/>
    <n v="0.15204785169626958"/>
    <s v="Oct-2025"/>
    <s v="Q4-2025"/>
  </r>
  <r>
    <s v="TXN-105689"/>
    <x v="571"/>
    <x v="2"/>
    <s v="Unknown"/>
    <x v="3"/>
    <s v="Storage Bin"/>
    <s v="Non-Member"/>
    <n v="1"/>
    <n v="71.67"/>
    <n v="0.14000000000000001"/>
    <n v="26.28"/>
    <s v="No"/>
    <n v="61.64"/>
    <n v="35.36"/>
    <n v="0.57365347177157688"/>
    <s v="May-2024"/>
    <s v="Q2-2024"/>
  </r>
  <r>
    <s v="TXN-105690"/>
    <x v="626"/>
    <x v="1"/>
    <s v="S-005"/>
    <x v="2"/>
    <s v="Laptop Stand"/>
    <s v="Member"/>
    <n v="2"/>
    <n v="91.37"/>
    <n v="0.35299999999999998"/>
    <n v="71.33"/>
    <s v="No"/>
    <n v="118.23"/>
    <n v="-24.43"/>
    <n v="-0.20663114268798105"/>
    <s v="Nov-2025"/>
    <s v="Q4-2025"/>
  </r>
  <r>
    <s v="TXN-105691"/>
    <x v="201"/>
    <x v="1"/>
    <s v="S-010"/>
    <x v="2"/>
    <s v="Power Bank"/>
    <s v="Member"/>
    <n v="10"/>
    <n v="163.22999999999999"/>
    <n v="0.27800000000000002"/>
    <n v="86.86"/>
    <s v="Yes"/>
    <n v="1178.52"/>
    <n v="309.92"/>
    <n v="0.26297389946712829"/>
    <s v="May-2025"/>
    <s v="Q2-2025"/>
  </r>
  <r>
    <s v="TXN-105692"/>
    <x v="550"/>
    <x v="2"/>
    <s v="E-011"/>
    <x v="4"/>
    <s v="Shampoo 300ml"/>
    <s v="Member"/>
    <n v="3"/>
    <n v="30.1"/>
    <n v="8.5000000000000006E-2"/>
    <n v="13.24"/>
    <s v="No"/>
    <n v="82.62"/>
    <n v="42.9"/>
    <n v="0.51924473493100942"/>
    <s v="Dec-2024"/>
    <s v="Q4-2024"/>
  </r>
  <r>
    <s v="TXN-105693"/>
    <x v="455"/>
    <x v="0"/>
    <s v="N-007"/>
    <x v="1"/>
    <s v="Women's Jeans"/>
    <s v="Non-Member"/>
    <n v="3"/>
    <n v="71.25"/>
    <n v="0.04"/>
    <n v="33.049999999999997"/>
    <s v="No"/>
    <n v="205.2"/>
    <n v="106.05"/>
    <n v="0.51681286549707606"/>
    <s v="Aug-2025"/>
    <s v="Q3-2025"/>
  </r>
  <r>
    <s v="TXN-105694"/>
    <x v="540"/>
    <x v="0"/>
    <s v="N-015"/>
    <x v="1"/>
    <s v="Running Shoes"/>
    <s v="Non-Member"/>
    <n v="2"/>
    <n v="54"/>
    <n v="4.9000000000000002E-2"/>
    <n v="29.17"/>
    <s v="No"/>
    <n v="102.71"/>
    <n v="44.37"/>
    <n v="0.43199298997176516"/>
    <s v="Aug-2025"/>
    <s v="Q3-2025"/>
  </r>
  <r>
    <s v="TXN-105695"/>
    <x v="167"/>
    <x v="3"/>
    <s v="W-013"/>
    <x v="2"/>
    <s v="Smart Watch"/>
    <s v="Member"/>
    <n v="5"/>
    <n v="104.92"/>
    <n v="5.0999999999999997E-2"/>
    <n v="80.959999999999994"/>
    <s v="No"/>
    <n v="497.85"/>
    <n v="93.05"/>
    <n v="0.18690368584915135"/>
    <s v="Jul-2025"/>
    <s v="Q3-2025"/>
  </r>
  <r>
    <s v="TXN-105696"/>
    <x v="637"/>
    <x v="3"/>
    <s v="W-008"/>
    <x v="4"/>
    <s v="Shampoo 300ml"/>
    <s v="Member"/>
    <n v="10"/>
    <n v="8.6199999999999992"/>
    <n v="8.1000000000000003E-2"/>
    <n v="2.64"/>
    <s v="No"/>
    <n v="79.22"/>
    <n v="52.82"/>
    <n v="0.66675082049987378"/>
    <s v="Dec-2024"/>
    <s v="Q4-2024"/>
  </r>
  <r>
    <s v="TXN-105697"/>
    <x v="546"/>
    <x v="0"/>
    <s v="N-001"/>
    <x v="0"/>
    <s v="Olive Oil 500ml"/>
    <s v="Member"/>
    <n v="3"/>
    <n v="14.63"/>
    <n v="0.104"/>
    <n v="8.3800000000000008"/>
    <s v="No"/>
    <n v="39.33"/>
    <n v="14.19"/>
    <n v="0.36079328756674295"/>
    <s v="Dec-2024"/>
    <s v="Q4-2024"/>
  </r>
  <r>
    <s v="TXN-105698"/>
    <x v="558"/>
    <x v="2"/>
    <s v="E-013"/>
    <x v="1"/>
    <s v="Running Shoes"/>
    <s v="Member"/>
    <n v="7"/>
    <n v="19.88"/>
    <n v="0.13900000000000001"/>
    <n v="8.02"/>
    <s v="No"/>
    <n v="119.82"/>
    <n v="63.68"/>
    <n v="0.53146386246035726"/>
    <s v="Dec-2025"/>
    <s v="Q4-2025"/>
  </r>
  <r>
    <s v="TXN-105699"/>
    <x v="445"/>
    <x v="0"/>
    <s v="N-001"/>
    <x v="0"/>
    <s v="Organic Coffee 12oz"/>
    <s v="Non-Member"/>
    <n v="3"/>
    <n v="11.14"/>
    <n v="0.122"/>
    <n v="7.45"/>
    <s v="No"/>
    <n v="29.34"/>
    <n v="6.99"/>
    <n v="0.23824130879345604"/>
    <s v="Sep-2024"/>
    <s v="Q3-2024"/>
  </r>
  <r>
    <s v="TXN-105700"/>
    <x v="67"/>
    <x v="2"/>
    <s v="E-010"/>
    <x v="1"/>
    <s v="Running Shoes"/>
    <s v="Member"/>
    <n v="1"/>
    <n v="54.79"/>
    <n v="8.7999999999999995E-2"/>
    <n v="26.21"/>
    <s v="No"/>
    <n v="49.97"/>
    <n v="23.76"/>
    <n v="0.47548529117470484"/>
    <s v="Apr-2025"/>
    <s v="Q2-2025"/>
  </r>
  <r>
    <s v="TXN-105701"/>
    <x v="5"/>
    <x v="0"/>
    <s v="N-002"/>
    <x v="1"/>
    <s v="Winter Jacket"/>
    <s v="Non-Member"/>
    <n v="9"/>
    <n v="116.77"/>
    <n v="0.16700000000000001"/>
    <n v="48.27"/>
    <s v="No"/>
    <n v="875.42"/>
    <n v="440.99"/>
    <n v="0.50374677297754222"/>
    <s v="Nov-2025"/>
    <s v="Q4-2025"/>
  </r>
  <r>
    <s v="TXN-105702"/>
    <x v="297"/>
    <x v="0"/>
    <s v="N-012"/>
    <x v="1"/>
    <s v="Winter Jacket"/>
    <s v="Member"/>
    <n v="1"/>
    <n v="19.350000000000001"/>
    <n v="0"/>
    <n v="10.15"/>
    <s v="No"/>
    <n v="19.350000000000001"/>
    <n v="9.1999999999999993"/>
    <n v="0.47545219638242886"/>
    <s v="Dec-2024"/>
    <s v="Q4-2024"/>
  </r>
  <r>
    <s v="TXN-105703"/>
    <x v="434"/>
    <x v="2"/>
    <s v="E-001"/>
    <x v="4"/>
    <s v="Perfume 50ml"/>
    <s v="Member"/>
    <n v="2"/>
    <n v="38.53"/>
    <n v="0.2"/>
    <n v="12.82"/>
    <s v="No"/>
    <n v="61.65"/>
    <n v="36.01"/>
    <n v="0.5841038118410381"/>
    <s v="May-2025"/>
    <s v="Q2-2025"/>
  </r>
  <r>
    <s v="TXN-105704"/>
    <x v="607"/>
    <x v="3"/>
    <s v="W-014"/>
    <x v="4"/>
    <s v="Perfume 50ml"/>
    <s v="Member"/>
    <n v="4"/>
    <n v="43.45"/>
    <n v="8.6999999999999994E-2"/>
    <n v="19.079999999999998"/>
    <s v="No"/>
    <n v="158.68"/>
    <n v="82.36"/>
    <n v="0.51903201411646083"/>
    <s v="Mar-2024"/>
    <s v="Q1-2024"/>
  </r>
  <r>
    <s v="TXN-105705"/>
    <x v="171"/>
    <x v="2"/>
    <s v="E-010"/>
    <x v="2"/>
    <s v="Laptop Stand"/>
    <s v="Non-Member"/>
    <n v="1"/>
    <n v="203.51"/>
    <n v="0.154"/>
    <n v="154.84"/>
    <s v="No"/>
    <n v="172.17"/>
    <n v="17.329999999999998"/>
    <n v="0.10065632804785968"/>
    <s v="Aug-2025"/>
    <s v="Q3-2025"/>
  </r>
  <r>
    <s v="TXN-105706"/>
    <x v="499"/>
    <x v="0"/>
    <s v="N-015"/>
    <x v="0"/>
    <s v="Granola Pack"/>
    <s v="Member"/>
    <n v="2"/>
    <n v="7.65"/>
    <n v="0.14599999999999999"/>
    <n v="4.46"/>
    <s v="No"/>
    <n v="13.07"/>
    <n v="4.1500000000000004"/>
    <n v="0.31752104055087987"/>
    <s v="Oct-2025"/>
    <s v="Q4-2025"/>
  </r>
  <r>
    <s v="TXN-105707"/>
    <x v="547"/>
    <x v="1"/>
    <s v="S-014"/>
    <x v="2"/>
    <s v="Smart Watch"/>
    <s v="Member"/>
    <n v="1"/>
    <n v="165.25"/>
    <n v="0.183"/>
    <n v="125.85"/>
    <s v="No"/>
    <n v="135.01"/>
    <n v="9.16"/>
    <n v="6.7846826161025109E-2"/>
    <s v="Nov-2025"/>
    <s v="Q4-2025"/>
  </r>
  <r>
    <s v="TXN-105708"/>
    <x v="503"/>
    <x v="1"/>
    <s v="S-004"/>
    <x v="1"/>
    <s v="Winter Jacket"/>
    <s v="Member"/>
    <n v="3"/>
    <n v="106.47"/>
    <n v="0.16800000000000001"/>
    <n v="53.25"/>
    <s v="No"/>
    <n v="265.75"/>
    <n v="106"/>
    <n v="0.3988711194731891"/>
    <s v="Jun-2025"/>
    <s v="Q2-2025"/>
  </r>
  <r>
    <s v="TXN-105709"/>
    <x v="218"/>
    <x v="3"/>
    <s v="W-007"/>
    <x v="0"/>
    <s v="Sparkling Water 12pk"/>
    <s v="Member"/>
    <n v="1"/>
    <n v="3.89"/>
    <n v="7.1999999999999995E-2"/>
    <n v="2.16"/>
    <s v="No"/>
    <n v="3.61"/>
    <n v="1.45"/>
    <n v="0.40166204986149584"/>
    <s v="Dec-2024"/>
    <s v="Q4-2024"/>
  </r>
  <r>
    <s v="TXN-105710"/>
    <x v="384"/>
    <x v="0"/>
    <s v="N-005"/>
    <x v="0"/>
    <s v="Sparkling Water 12pk"/>
    <s v="Non-Member"/>
    <n v="1"/>
    <n v="22.09"/>
    <n v="0.11600000000000001"/>
    <n v="13.95"/>
    <s v="No"/>
    <n v="19.53"/>
    <n v="5.58"/>
    <n v="0.2857142857142857"/>
    <s v="Aug-2024"/>
    <s v="Q3-2024"/>
  </r>
  <r>
    <s v="TXN-105711"/>
    <x v="618"/>
    <x v="3"/>
    <s v="W-011"/>
    <x v="2"/>
    <s v="Smart Watch"/>
    <s v="Non-Member"/>
    <n v="5"/>
    <n v="156.18"/>
    <n v="0.15"/>
    <n v="35.01"/>
    <s v="No"/>
    <n v="663.77"/>
    <n v="488.72"/>
    <n v="0.73627913283215574"/>
    <s v="Jun-2024"/>
    <s v="Q2-2024"/>
  </r>
  <r>
    <s v="TXN-105712"/>
    <x v="190"/>
    <x v="0"/>
    <s v="N-012"/>
    <x v="1"/>
    <s v="Casual Dress"/>
    <s v="Member"/>
    <n v="4"/>
    <n v="75.849999999999994"/>
    <n v="0.14000000000000001"/>
    <n v="41.09"/>
    <s v="No"/>
    <n v="260.92"/>
    <n v="96.56"/>
    <n v="0.37007511881036331"/>
    <s v="Oct-2025"/>
    <s v="Q4-2025"/>
  </r>
  <r>
    <s v="TXN-105713"/>
    <x v="458"/>
    <x v="3"/>
    <s v="W-014"/>
    <x v="2"/>
    <s v="Power Bank"/>
    <s v="Member"/>
    <n v="2"/>
    <n v="56.82"/>
    <n v="0"/>
    <n v="40.33"/>
    <s v="No"/>
    <n v="113.64"/>
    <n v="32.979999999999997"/>
    <n v="0.29021471312917985"/>
    <s v="Nov-2025"/>
    <s v="Q4-2025"/>
  </r>
  <r>
    <s v="TXN-105714"/>
    <x v="537"/>
    <x v="0"/>
    <s v="N-004"/>
    <x v="4"/>
    <s v="Shampoo 300ml"/>
    <s v="Member"/>
    <n v="1"/>
    <n v="52.61"/>
    <n v="8.6999999999999994E-2"/>
    <n v="20.09"/>
    <s v="No"/>
    <n v="48.03"/>
    <n v="27.94"/>
    <n v="0.5817197584842807"/>
    <s v="Feb-2025"/>
    <s v="Q1-2025"/>
  </r>
  <r>
    <s v="TXN-105715"/>
    <x v="329"/>
    <x v="0"/>
    <s v="N-011"/>
    <x v="2"/>
    <s v="Bluetooth Speaker"/>
    <s v="Member"/>
    <n v="2"/>
    <n v="125.33"/>
    <n v="6.0999999999999999E-2"/>
    <n v="83.37"/>
    <s v="No"/>
    <n v="235.37"/>
    <n v="68.63"/>
    <n v="0.29158346433275267"/>
    <s v="Aug-2024"/>
    <s v="Q3-2024"/>
  </r>
  <r>
    <s v="TXN-105716"/>
    <x v="397"/>
    <x v="2"/>
    <s v="E-015"/>
    <x v="1"/>
    <s v="Women's Jeans"/>
    <s v="Member"/>
    <n v="7"/>
    <n v="53.82"/>
    <n v="0.124"/>
    <n v="23.4"/>
    <s v="No"/>
    <n v="330.02"/>
    <n v="166.22"/>
    <n v="0.50366644445791164"/>
    <s v="Aug-2025"/>
    <s v="Q3-2025"/>
  </r>
  <r>
    <s v="TXN-105717"/>
    <x v="229"/>
    <x v="2"/>
    <s v="E-004"/>
    <x v="1"/>
    <s v="Women's Jeans"/>
    <s v="Member"/>
    <n v="1"/>
    <n v="61.34"/>
    <n v="7.3999999999999996E-2"/>
    <n v="30"/>
    <s v="No"/>
    <n v="56.8"/>
    <n v="26.8"/>
    <n v="0.471830985915493"/>
    <s v="Sep-2025"/>
    <s v="Q3-2025"/>
  </r>
  <r>
    <s v="TXN-105718"/>
    <x v="90"/>
    <x v="1"/>
    <s v="S-013"/>
    <x v="4"/>
    <s v="Perfume 50ml"/>
    <s v="Non-Member"/>
    <n v="3"/>
    <n v="26.44"/>
    <n v="0.152"/>
    <n v="9.91"/>
    <s v="No"/>
    <n v="67.260000000000005"/>
    <n v="37.53"/>
    <n v="0.5579839429081177"/>
    <s v="Oct-2025"/>
    <s v="Q4-2025"/>
  </r>
  <r>
    <s v="TXN-105719"/>
    <x v="285"/>
    <x v="2"/>
    <s v="E-008"/>
    <x v="1"/>
    <s v="Men's T-Shirt"/>
    <s v="Non-Member"/>
    <n v="1"/>
    <n v="73.31"/>
    <n v="0.107"/>
    <n v="36.26"/>
    <s v="No"/>
    <n v="65.47"/>
    <n v="29.21"/>
    <n v="0.44615854589888498"/>
    <s v="Sep-2025"/>
    <s v="Q3-2025"/>
  </r>
  <r>
    <s v="TXN-105720"/>
    <x v="71"/>
    <x v="3"/>
    <s v="W-002"/>
    <x v="3"/>
    <s v="Ceramic Mug Set"/>
    <s v="Member"/>
    <n v="5"/>
    <n v="62.16"/>
    <n v="8.2000000000000003E-2"/>
    <n v="22.59"/>
    <s v="No"/>
    <n v="285.31"/>
    <n v="172.36"/>
    <n v="0.60411482247380044"/>
    <m/>
    <m/>
  </r>
  <r>
    <s v="TXN-105721"/>
    <x v="239"/>
    <x v="3"/>
    <s v="W-002"/>
    <x v="4"/>
    <s v="Face Moisturizer"/>
    <s v="Non-Member"/>
    <n v="1"/>
    <n v="54.48"/>
    <n v="0.122"/>
    <n v="17.75"/>
    <s v="Unknown"/>
    <n v="47.83"/>
    <n v="30.08"/>
    <n v="0.62889399958185233"/>
    <s v="Aug-2024"/>
    <s v="Q3-2024"/>
  </r>
  <r>
    <s v="TXN-105722"/>
    <x v="634"/>
    <x v="0"/>
    <s v="N-005"/>
    <x v="4"/>
    <s v="Lipstick"/>
    <s v="Member"/>
    <n v="2"/>
    <n v="31.29"/>
    <n v="0.06"/>
    <n v="13.6"/>
    <s v="No"/>
    <n v="58.83"/>
    <n v="31.63"/>
    <n v="0.53765085840557536"/>
    <s v="May-2024"/>
    <s v="Q2-2024"/>
  </r>
  <r>
    <s v="TXN-105723"/>
    <x v="461"/>
    <x v="2"/>
    <s v="E-005"/>
    <x v="0"/>
    <s v="Olive Oil 500ml"/>
    <s v="Non-Member"/>
    <n v="3"/>
    <n v="7.08"/>
    <n v="0.19600000000000001"/>
    <n v="4.17"/>
    <s v="No"/>
    <n v="17.079999999999998"/>
    <n v="4.57"/>
    <n v="0.26756440281030447"/>
    <s v="Aug-2024"/>
    <s v="Q3-2024"/>
  </r>
  <r>
    <s v="TXN-105724"/>
    <x v="106"/>
    <x v="1"/>
    <s v="S-010"/>
    <x v="4"/>
    <s v="Sunscreen SPF50"/>
    <s v="Non-Member"/>
    <n v="4"/>
    <n v="46.4"/>
    <n v="0.20100000000000001"/>
    <n v="15.91"/>
    <s v="No"/>
    <n v="148.29"/>
    <n v="84.65"/>
    <n v="0.5708409198192731"/>
    <s v="Oct-2025"/>
    <s v="Q4-2025"/>
  </r>
  <r>
    <s v="TXN-105725"/>
    <x v="424"/>
    <x v="2"/>
    <s v="E-002"/>
    <x v="0"/>
    <s v="Sparkling Water 12pk"/>
    <s v="Member"/>
    <n v="2"/>
    <n v="14"/>
    <n v="8.3000000000000004E-2"/>
    <n v="11.66"/>
    <s v="No"/>
    <n v="25.68"/>
    <n v="2.36"/>
    <n v="9.1900311526479747E-2"/>
    <s v="Apr-2025"/>
    <s v="Q2-2025"/>
  </r>
  <r>
    <s v="TXN-105726"/>
    <x v="321"/>
    <x v="3"/>
    <s v="W-009"/>
    <x v="2"/>
    <s v="Power Bank"/>
    <s v="Member"/>
    <n v="3"/>
    <n v="164.14"/>
    <n v="0.127"/>
    <n v="127.09"/>
    <s v="Unknown"/>
    <n v="429.88"/>
    <n v="48.61"/>
    <n v="0.11307806829812971"/>
    <s v="Mar-2025"/>
    <s v="Q1-2025"/>
  </r>
  <r>
    <s v="TXN-105727"/>
    <x v="101"/>
    <x v="1"/>
    <s v="S-013"/>
    <x v="3"/>
    <s v="Ceramic Mug Set"/>
    <s v="Non-Member"/>
    <n v="12"/>
    <n v="45.54"/>
    <n v="0.17299999999999999"/>
    <n v="20"/>
    <s v="No"/>
    <n v="451.94"/>
    <n v="211.94"/>
    <n v="0.46895605611364338"/>
    <s v="Aug-2024"/>
    <s v="Q3-2024"/>
  </r>
  <r>
    <s v="TXN-105728"/>
    <x v="83"/>
    <x v="1"/>
    <s v="S-005"/>
    <x v="4"/>
    <s v="Sunscreen SPF50"/>
    <s v="Non-Member"/>
    <n v="3"/>
    <n v="42.85"/>
    <n v="0.11799999999999999"/>
    <n v="12.87"/>
    <s v="No"/>
    <n v="113.38"/>
    <n v="74.77"/>
    <n v="0.65946375022049741"/>
    <s v="Aug-2024"/>
    <s v="Q3-2024"/>
  </r>
  <r>
    <s v="TXN-105729"/>
    <x v="439"/>
    <x v="2"/>
    <s v="E-011"/>
    <x v="0"/>
    <s v="Olive Oil 500ml"/>
    <s v="Non-Member"/>
    <n v="11"/>
    <n v="12.6"/>
    <n v="0.13100000000000001"/>
    <n v="8.5299999999999994"/>
    <s v="No"/>
    <n v="120.44"/>
    <n v="26.61"/>
    <n v="0.22093988708070408"/>
    <s v="Jul-2024"/>
    <s v="Q3-2024"/>
  </r>
  <r>
    <s v="TXN-105730"/>
    <x v="82"/>
    <x v="0"/>
    <s v="N-013"/>
    <x v="2"/>
    <s v="Bluetooth Speaker"/>
    <s v="Member"/>
    <n v="2"/>
    <n v="77.34"/>
    <n v="3.5000000000000003E-2"/>
    <n v="52.49"/>
    <s v="No"/>
    <n v="149.27000000000001"/>
    <n v="44.29"/>
    <n v="0.29671065853821932"/>
    <s v="Aug-2025"/>
    <s v="Q3-2025"/>
  </r>
  <r>
    <s v="TXN-105731"/>
    <x v="39"/>
    <x v="2"/>
    <s v="E-006"/>
    <x v="1"/>
    <s v="Casual Dress"/>
    <s v="Member"/>
    <n v="2"/>
    <n v="35.729999999999997"/>
    <n v="0.115"/>
    <n v="18.670000000000002"/>
    <s v="No"/>
    <n v="63.24"/>
    <n v="25.9"/>
    <n v="0.40955091714104991"/>
    <s v="Jul-2024"/>
    <s v="Q3-2024"/>
  </r>
  <r>
    <s v="TXN-105732"/>
    <x v="379"/>
    <x v="1"/>
    <s v="S-014"/>
    <x v="2"/>
    <s v="Power Bank"/>
    <s v="Member"/>
    <n v="1"/>
    <n v="58.79"/>
    <n v="0.34399999999999997"/>
    <n v="44.28"/>
    <s v="No"/>
    <n v="38.57"/>
    <n v="-5.71"/>
    <n v="-0.14804252009333679"/>
    <s v="Nov-2024"/>
    <s v="Q4-2024"/>
  </r>
  <r>
    <s v="TXN-105733"/>
    <x v="466"/>
    <x v="0"/>
    <s v="N-010"/>
    <x v="0"/>
    <s v="Olive Oil 500ml"/>
    <s v="Non-Member"/>
    <n v="8"/>
    <n v="23.45"/>
    <n v="3.5000000000000003E-2"/>
    <n v="15.96"/>
    <s v="No"/>
    <n v="181.03"/>
    <n v="53.35"/>
    <n v="0.29470253549135506"/>
    <s v="Jun-2025"/>
    <s v="Q2-2025"/>
  </r>
  <r>
    <s v="TXN-105734"/>
    <x v="417"/>
    <x v="1"/>
    <s v="S-014"/>
    <x v="3"/>
    <s v="Throw Pillow"/>
    <s v="Unknown"/>
    <n v="1"/>
    <n v="39.42"/>
    <n v="0.23599999999999999"/>
    <n v="19.13"/>
    <s v="No"/>
    <n v="30.12"/>
    <n v="10.99"/>
    <n v="0.36487383798140771"/>
    <s v="Jul-2025"/>
    <s v="Q3-2025"/>
  </r>
  <r>
    <s v="TXN-105735"/>
    <x v="321"/>
    <x v="0"/>
    <s v="N-009"/>
    <x v="4"/>
    <s v="Perfume 50ml"/>
    <s v="Member"/>
    <n v="8"/>
    <n v="55.98"/>
    <n v="0.14799999999999999"/>
    <n v="22.65"/>
    <s v="No"/>
    <n v="381.56"/>
    <n v="200.36"/>
    <n v="0.52510745361148969"/>
    <s v="Mar-2025"/>
    <s v="Q1-2025"/>
  </r>
  <r>
    <s v="TXN-105736"/>
    <x v="317"/>
    <x v="3"/>
    <s v="W-002"/>
    <x v="2"/>
    <s v="Wireless Earbuds"/>
    <s v="Non-Member"/>
    <n v="3"/>
    <n v="81.52"/>
    <n v="0.08"/>
    <n v="53.39"/>
    <s v="No"/>
    <n v="225"/>
    <n v="64.83"/>
    <n v="0.28813333333333335"/>
    <s v="Jan-2025"/>
    <s v="Q1-2025"/>
  </r>
  <r>
    <s v="TXN-105737"/>
    <x v="305"/>
    <x v="1"/>
    <s v="S-008"/>
    <x v="3"/>
    <s v="Throw Pillow"/>
    <s v="Member"/>
    <n v="14"/>
    <n v="68.66"/>
    <n v="0.27400000000000002"/>
    <n v="26.59"/>
    <s v="No"/>
    <n v="697.86"/>
    <n v="325.60000000000002"/>
    <n v="0.46656922591923883"/>
    <s v="Feb-2025"/>
    <s v="Q1-2025"/>
  </r>
  <r>
    <s v="TXN-105738"/>
    <x v="190"/>
    <x v="1"/>
    <s v="S-008"/>
    <x v="2"/>
    <s v="Wireless Earbuds"/>
    <s v="Member"/>
    <n v="1"/>
    <n v="266.56"/>
    <n v="0.111"/>
    <n v="178.28"/>
    <s v="No"/>
    <n v="236.97"/>
    <n v="58.69"/>
    <n v="0.24766848124235136"/>
    <s v="Oct-2025"/>
    <s v="Q4-2025"/>
  </r>
  <r>
    <s v="TXN-105739"/>
    <x v="58"/>
    <x v="3"/>
    <s v="W-008"/>
    <x v="1"/>
    <s v="Casual Dress"/>
    <s v="Member"/>
    <n v="3"/>
    <n v="50.25"/>
    <n v="1.4999999999999999E-2"/>
    <n v="31.68"/>
    <s v="No"/>
    <n v="148.49"/>
    <n v="53.45"/>
    <n v="0.35995689945450871"/>
    <s v="Sep-2025"/>
    <s v="Q3-2025"/>
  </r>
  <r>
    <s v="TXN-105740"/>
    <x v="26"/>
    <x v="0"/>
    <s v="N-010"/>
    <x v="3"/>
    <s v="LED Desk Lamp"/>
    <s v="Member"/>
    <n v="1"/>
    <n v="70.989999999999995"/>
    <n v="0.08"/>
    <n v="30.57"/>
    <s v="No"/>
    <n v="65.31"/>
    <n v="34.74"/>
    <n v="0.53192466697289853"/>
    <s v="Oct-2025"/>
    <s v="Q4-2025"/>
  </r>
  <r>
    <s v="TXN-105741"/>
    <x v="346"/>
    <x v="3"/>
    <s v="W-013"/>
    <x v="1"/>
    <s v="Women's Jeans"/>
    <s v="Non-Member"/>
    <n v="5"/>
    <n v="117.44"/>
    <n v="8.6999999999999994E-2"/>
    <n v="52.08"/>
    <s v="No"/>
    <n v="536.11"/>
    <n v="275.70999999999998"/>
    <n v="0.51427878607002286"/>
    <s v="Sep-2024"/>
    <s v="Q3-2024"/>
  </r>
  <r>
    <s v="TXN-105742"/>
    <x v="556"/>
    <x v="1"/>
    <s v="S-013"/>
    <x v="2"/>
    <s v="Laptop Stand"/>
    <s v="Non-Member"/>
    <n v="1"/>
    <n v="200.23"/>
    <n v="0.09"/>
    <n v="145.01"/>
    <s v="No"/>
    <n v="182.21"/>
    <n v="37.200000000000003"/>
    <n v="0.20416003512430714"/>
    <s v="Nov-2025"/>
    <s v="Q4-2025"/>
  </r>
  <r>
    <s v="TXN-105743"/>
    <x v="141"/>
    <x v="3"/>
    <s v="W-007"/>
    <x v="3"/>
    <s v="Storage Bin"/>
    <s v="Member"/>
    <n v="3"/>
    <n v="10.37"/>
    <n v="0.04"/>
    <n v="4.7"/>
    <s v="No"/>
    <n v="29.87"/>
    <n v="15.77"/>
    <n v="0.52795446936725809"/>
    <s v="Nov-2025"/>
    <s v="Q4-2025"/>
  </r>
  <r>
    <s v="TXN-105744"/>
    <x v="600"/>
    <x v="3"/>
    <s v="W-015"/>
    <x v="3"/>
    <s v="Storage Bin"/>
    <s v="Member"/>
    <n v="1"/>
    <n v="26.74"/>
    <n v="6.6000000000000003E-2"/>
    <n v="10.11"/>
    <s v="No"/>
    <n v="24.98"/>
    <n v="14.87"/>
    <n v="0.59527622097678135"/>
    <s v="Oct-2024"/>
    <s v="Q4-2024"/>
  </r>
  <r>
    <s v="TXN-105745"/>
    <x v="583"/>
    <x v="3"/>
    <s v="W-002"/>
    <x v="4"/>
    <s v="Shampoo 300ml"/>
    <s v="Non-Member"/>
    <n v="4"/>
    <n v="53.46"/>
    <n v="2.3E-2"/>
    <n v="19.920000000000002"/>
    <s v="No"/>
    <n v="208.92"/>
    <n v="129.24"/>
    <n v="0.61860999425617469"/>
    <s v="Aug-2025"/>
    <s v="Q3-2025"/>
  </r>
  <r>
    <s v="TXN-105746"/>
    <x v="103"/>
    <x v="2"/>
    <s v="E-004"/>
    <x v="1"/>
    <s v="Women's Jeans"/>
    <s v="Member"/>
    <n v="7"/>
    <n v="73.23"/>
    <n v="9.5000000000000001E-2"/>
    <n v="35.159999999999997"/>
    <s v="No"/>
    <n v="463.91"/>
    <n v="217.79"/>
    <n v="0.46946606022719922"/>
    <s v="Sep-2025"/>
    <s v="Q3-2025"/>
  </r>
  <r>
    <s v="TXN-105747"/>
    <x v="441"/>
    <x v="0"/>
    <s v="N-011"/>
    <x v="1"/>
    <s v="Men's T-Shirt"/>
    <s v="Member"/>
    <n v="6"/>
    <n v="26.07"/>
    <n v="0.20599999999999999"/>
    <n v="12"/>
    <s v="No"/>
    <n v="124.2"/>
    <n v="52.2"/>
    <n v="0.4202898550724638"/>
    <s v="Nov-2024"/>
    <s v="Q4-2024"/>
  </r>
  <r>
    <s v="TXN-105748"/>
    <x v="594"/>
    <x v="0"/>
    <s v="N-003"/>
    <x v="1"/>
    <s v="Women's Jeans"/>
    <s v="Member"/>
    <n v="8"/>
    <n v="106.22"/>
    <n v="0.121"/>
    <n v="56.37"/>
    <s v="No"/>
    <n v="746.94"/>
    <n v="295.98"/>
    <n v="0.39625672744798779"/>
    <s v="Nov-2024"/>
    <s v="Q4-2024"/>
  </r>
  <r>
    <s v="TXN-105749"/>
    <x v="37"/>
    <x v="2"/>
    <s v="E-004"/>
    <x v="2"/>
    <s v="Smart Watch"/>
    <s v="Non-Member"/>
    <n v="3"/>
    <n v="100.91"/>
    <n v="3.2000000000000001E-2"/>
    <n v="78.989999999999995"/>
    <s v="No"/>
    <n v="293.04000000000002"/>
    <n v="56.07"/>
    <n v="0.19133906633906633"/>
    <s v="Oct-2025"/>
    <s v="Q4-2025"/>
  </r>
  <r>
    <s v="TXN-105750"/>
    <x v="4"/>
    <x v="3"/>
    <s v="W-009"/>
    <x v="4"/>
    <s v="Lipstick"/>
    <s v="Member"/>
    <n v="1"/>
    <n v="33.200000000000003"/>
    <n v="3.6999999999999998E-2"/>
    <n v="11.26"/>
    <s v="No"/>
    <n v="31.97"/>
    <n v="20.71"/>
    <n v="0.64779480763215525"/>
    <s v="Mar-2025"/>
    <s v="Q1-2025"/>
  </r>
  <r>
    <s v="TXN-105751"/>
    <x v="68"/>
    <x v="2"/>
    <s v="E-010"/>
    <x v="0"/>
    <s v="Organic Coffee 12oz"/>
    <s v="Member"/>
    <n v="1"/>
    <n v="17.82"/>
    <n v="9.8000000000000004E-2"/>
    <n v="11.87"/>
    <s v="No"/>
    <n v="16.07"/>
    <n v="4.2"/>
    <n v="0.26135656502800247"/>
    <s v="Aug-2025"/>
    <s v="Q3-2025"/>
  </r>
  <r>
    <s v="TXN-105752"/>
    <x v="234"/>
    <x v="3"/>
    <s v="W-014"/>
    <x v="2"/>
    <s v="Laptop Stand"/>
    <s v="Member"/>
    <n v="2"/>
    <n v="122.13"/>
    <n v="0.104"/>
    <n v="84.69"/>
    <s v="No"/>
    <n v="218.86"/>
    <n v="49.48"/>
    <n v="0.22608059946998077"/>
    <s v="Oct-2024"/>
    <s v="Q4-2024"/>
  </r>
  <r>
    <s v="TXN-105753"/>
    <x v="486"/>
    <x v="1"/>
    <s v="S-007"/>
    <x v="4"/>
    <s v="Shampoo 300ml"/>
    <s v="Non-Member"/>
    <n v="3"/>
    <n v="50.11"/>
    <n v="0.22"/>
    <n v="17.37"/>
    <s v="Yes"/>
    <n v="117.26"/>
    <n v="65.150000000000006"/>
    <n v="0.5556029336517142"/>
    <s v="Feb-2025"/>
    <s v="Q1-2025"/>
  </r>
  <r>
    <s v="TXN-105754"/>
    <x v="165"/>
    <x v="1"/>
    <s v="S-003"/>
    <x v="4"/>
    <s v="Lipstick"/>
    <s v="Non-Member"/>
    <n v="3"/>
    <n v="13.45"/>
    <n v="0.30399999999999999"/>
    <n v="5.61"/>
    <s v="No"/>
    <n v="28.08"/>
    <n v="11.25"/>
    <n v="0.40064102564102566"/>
    <s v="Jul-2024"/>
    <s v="Q3-2024"/>
  </r>
  <r>
    <s v="TXN-105755"/>
    <x v="581"/>
    <x v="1"/>
    <s v="S-014"/>
    <x v="4"/>
    <s v="Sunscreen SPF50"/>
    <s v="Member"/>
    <n v="4"/>
    <n v="13.16"/>
    <n v="0"/>
    <n v="5.51"/>
    <s v="No"/>
    <n v="52.64"/>
    <n v="30.6"/>
    <n v="0.58130699088145898"/>
    <s v="Nov-2025"/>
    <s v="Q4-2025"/>
  </r>
  <r>
    <s v="TXN-105756"/>
    <x v="577"/>
    <x v="0"/>
    <s v="N-007"/>
    <x v="2"/>
    <s v="Bluetooth Speaker"/>
    <s v="Member"/>
    <n v="3"/>
    <n v="170.58"/>
    <n v="4.8000000000000001E-2"/>
    <n v="123.22"/>
    <s v="No"/>
    <n v="487.18"/>
    <n v="117.52"/>
    <n v="0.24122500923683238"/>
    <s v="Aug-2025"/>
    <s v="Q3-2025"/>
  </r>
  <r>
    <s v="TXN-105757"/>
    <x v="235"/>
    <x v="3"/>
    <s v="W-014"/>
    <x v="3"/>
    <s v="Storage Bin"/>
    <s v="Member"/>
    <n v="1"/>
    <n v="49.71"/>
    <n v="5.7000000000000002E-2"/>
    <n v="22.26"/>
    <s v="No"/>
    <n v="46.88"/>
    <n v="24.62"/>
    <n v="0.52517064846416384"/>
    <s v="Oct-2025"/>
    <s v="Q4-2025"/>
  </r>
  <r>
    <s v="TXN-105758"/>
    <x v="593"/>
    <x v="0"/>
    <s v="N-001"/>
    <x v="3"/>
    <s v="Storage Bin"/>
    <s v="Non-Member"/>
    <n v="3"/>
    <n v="48.21"/>
    <n v="6.0999999999999999E-2"/>
    <n v="19.43"/>
    <s v="No"/>
    <n v="135.81"/>
    <n v="77.52"/>
    <n v="0.57079743759664237"/>
    <s v="Jul-2024"/>
    <s v="Q3-2024"/>
  </r>
  <r>
    <s v="TXN-105759"/>
    <x v="128"/>
    <x v="3"/>
    <s v="W-009"/>
    <x v="1"/>
    <s v="Winter Jacket"/>
    <s v="Member"/>
    <n v="3"/>
    <n v="20.21"/>
    <n v="0.14399999999999999"/>
    <n v="9.6999999999999993"/>
    <s v="No"/>
    <n v="51.9"/>
    <n v="22.8"/>
    <n v="0.43930635838150289"/>
    <s v="Aug-2025"/>
    <s v="Q3-2025"/>
  </r>
  <r>
    <s v="TXN-105760"/>
    <x v="343"/>
    <x v="0"/>
    <s v="N-013"/>
    <x v="1"/>
    <s v="Women's Jeans"/>
    <s v="Non-Member"/>
    <n v="1"/>
    <n v="26.94"/>
    <n v="7.8E-2"/>
    <n v="10.95"/>
    <s v="No"/>
    <n v="24.84"/>
    <n v="13.89"/>
    <n v="0.5591787439613527"/>
    <s v="Feb-2025"/>
    <s v="Q1-2025"/>
  </r>
  <r>
    <s v="TXN-105761"/>
    <x v="152"/>
    <x v="3"/>
    <s v="W-004"/>
    <x v="2"/>
    <s v="Laptop Stand"/>
    <s v="Member"/>
    <n v="2"/>
    <n v="47.76"/>
    <n v="1.6E-2"/>
    <n v="33.049999999999997"/>
    <s v="No"/>
    <n v="93.99"/>
    <n v="27.89"/>
    <n v="0.29673369507394404"/>
    <s v="Oct-2025"/>
    <s v="Q4-2025"/>
  </r>
  <r>
    <s v="TXN-105762"/>
    <x v="80"/>
    <x v="0"/>
    <s v="N-004"/>
    <x v="0"/>
    <s v="Sparkling Water 12pk"/>
    <s v="Member"/>
    <n v="3"/>
    <n v="6.41"/>
    <n v="0.19900000000000001"/>
    <n v="4.4000000000000004"/>
    <s v="No"/>
    <n v="15.4"/>
    <n v="2.2000000000000002"/>
    <n v="0.14285714285714288"/>
    <s v="Dec-2024"/>
    <s v="Q4-2024"/>
  </r>
  <r>
    <s v="TXN-105763"/>
    <x v="444"/>
    <x v="3"/>
    <s v="W-003"/>
    <x v="3"/>
    <s v="Throw Pillow"/>
    <s v="Non-Member"/>
    <n v="2"/>
    <n v="48.59"/>
    <n v="0"/>
    <n v="21.62"/>
    <s v="No"/>
    <n v="97.18"/>
    <n v="53.94"/>
    <n v="0.55505247993414275"/>
    <s v="Jul-2024"/>
    <s v="Q3-2024"/>
  </r>
  <r>
    <s v="TXN-105764"/>
    <x v="230"/>
    <x v="2"/>
    <s v="E-008"/>
    <x v="1"/>
    <s v="Winter Jacket"/>
    <s v="Member"/>
    <n v="1"/>
    <n v="62.13"/>
    <n v="9.5000000000000001E-2"/>
    <n v="29.73"/>
    <s v="Yes"/>
    <n v="56.23"/>
    <n v="26.5"/>
    <n v="0.4712786768628846"/>
    <s v="Dec-2024"/>
    <s v="Q4-2024"/>
  </r>
  <r>
    <s v="TXN-105765"/>
    <x v="212"/>
    <x v="1"/>
    <s v="S-002"/>
    <x v="1"/>
    <s v="Running Shoes"/>
    <s v="Member"/>
    <n v="2"/>
    <n v="27.31"/>
    <n v="0.16200000000000001"/>
    <n v="12.28"/>
    <s v="No"/>
    <n v="45.77"/>
    <n v="21.21"/>
    <n v="0.46340397640375791"/>
    <s v="Dec-2024"/>
    <s v="Q4-2024"/>
  </r>
  <r>
    <s v="TXN-105766"/>
    <x v="366"/>
    <x v="1"/>
    <s v="S-003"/>
    <x v="2"/>
    <s v="Laptop Stand"/>
    <s v="Non-Member"/>
    <n v="1"/>
    <n v="209.42"/>
    <n v="0.17499999999999999"/>
    <n v="141.61000000000001"/>
    <s v="No"/>
    <n v="172.77"/>
    <n v="31.16"/>
    <n v="0.18035538577299298"/>
    <s v="Sep-2024"/>
    <s v="Q3-2024"/>
  </r>
  <r>
    <s v="TXN-105767"/>
    <x v="527"/>
    <x v="2"/>
    <s v="E-001"/>
    <x v="2"/>
    <s v="Power Bank"/>
    <s v="Non-Member"/>
    <n v="3"/>
    <n v="209.46"/>
    <n v="0.03"/>
    <n v="157.38999999999999"/>
    <s v="Unknown"/>
    <n v="609.53"/>
    <n v="137.36000000000001"/>
    <n v="0.22535396124883109"/>
    <s v="Feb-2025"/>
    <s v="Q1-2025"/>
  </r>
  <r>
    <s v="TXN-105768"/>
    <x v="476"/>
    <x v="2"/>
    <s v="E-008"/>
    <x v="0"/>
    <s v="Olive Oil 500ml"/>
    <s v="Member"/>
    <n v="1"/>
    <n v="9.42"/>
    <n v="7.1999999999999995E-2"/>
    <n v="6.09"/>
    <s v="No"/>
    <n v="8.74"/>
    <n v="2.65"/>
    <n v="0.30320366132723109"/>
    <s v="Jul-2024"/>
    <s v="Q3-2024"/>
  </r>
  <r>
    <s v="TXN-105769"/>
    <x v="13"/>
    <x v="3"/>
    <s v="W-013"/>
    <x v="1"/>
    <s v="Casual Dress"/>
    <s v="Member"/>
    <n v="4"/>
    <n v="43.17"/>
    <n v="8.4000000000000005E-2"/>
    <n v="20.8"/>
    <s v="No"/>
    <n v="158.16999999999999"/>
    <n v="74.97"/>
    <n v="0.47398368843649241"/>
    <s v="May-2025"/>
    <s v="Q2-2025"/>
  </r>
  <r>
    <s v="TXN-105770"/>
    <x v="321"/>
    <x v="1"/>
    <s v="S-012"/>
    <x v="4"/>
    <s v="Sunscreen SPF50"/>
    <s v="Non-Member"/>
    <n v="2"/>
    <n v="19.27"/>
    <n v="0.219"/>
    <n v="6.97"/>
    <s v="No"/>
    <n v="30.1"/>
    <n v="16.16"/>
    <n v="0.53687707641196014"/>
    <s v="Mar-2025"/>
    <s v="Q1-2025"/>
  </r>
  <r>
    <s v="TXN-105771"/>
    <x v="109"/>
    <x v="1"/>
    <s v="Unknown"/>
    <x v="4"/>
    <s v="Lipstick"/>
    <s v="Non-Member"/>
    <n v="2"/>
    <n v="58.86"/>
    <n v="0.155"/>
    <n v="23.39"/>
    <s v="No"/>
    <n v="99.47"/>
    <n v="52.69"/>
    <n v="0.5297074494822559"/>
    <s v="Jul-2024"/>
    <s v="Q3-2024"/>
  </r>
  <r>
    <s v="TXN-105772"/>
    <x v="339"/>
    <x v="2"/>
    <s v="E-014"/>
    <x v="4"/>
    <s v="Perfume 50ml"/>
    <s v="Member"/>
    <n v="7"/>
    <n v="20.69"/>
    <n v="0.106"/>
    <n v="7.74"/>
    <s v="No"/>
    <n v="129.47999999999999"/>
    <n v="75.3"/>
    <n v="0.58155699721964782"/>
    <s v="Aug-2025"/>
    <s v="Q3-2025"/>
  </r>
  <r>
    <s v="TXN-105773"/>
    <x v="584"/>
    <x v="3"/>
    <s v="W-012"/>
    <x v="3"/>
    <s v="Throw Pillow"/>
    <s v="Member"/>
    <n v="1"/>
    <n v="14.34"/>
    <n v="0.14699999999999999"/>
    <n v="5.42"/>
    <s v="No"/>
    <n v="12.23"/>
    <n v="6.81"/>
    <n v="0.55682747342600158"/>
    <s v="Nov-2024"/>
    <s v="Q4-2024"/>
  </r>
  <r>
    <s v="TXN-105774"/>
    <x v="124"/>
    <x v="1"/>
    <s v="S-002"/>
    <x v="3"/>
    <s v="Throw Pillow"/>
    <s v="Non-Member"/>
    <n v="9"/>
    <n v="73.489999999999995"/>
    <n v="0.245"/>
    <n v="34.159999999999997"/>
    <s v="No"/>
    <n v="499.36"/>
    <n v="191.92"/>
    <n v="0.38433194488945849"/>
    <s v="Jul-2025"/>
    <s v="Q3-2025"/>
  </r>
  <r>
    <s v="TXN-105775"/>
    <x v="547"/>
    <x v="0"/>
    <s v="N-005"/>
    <x v="2"/>
    <s v="Wireless Earbuds"/>
    <s v="Non-Member"/>
    <n v="10"/>
    <n v="233.27"/>
    <n v="0.13900000000000001"/>
    <n v="175.19"/>
    <s v="No"/>
    <n v="2008.45"/>
    <n v="256.55"/>
    <n v="0.12773531828026588"/>
    <s v="Nov-2025"/>
    <s v="Q4-2025"/>
  </r>
  <r>
    <s v="TXN-105776"/>
    <x v="221"/>
    <x v="2"/>
    <s v="E-001"/>
    <x v="2"/>
    <s v="Bluetooth Speaker"/>
    <s v="Non-Member"/>
    <n v="6"/>
    <n v="110.91"/>
    <n v="9.8000000000000004E-2"/>
    <n v="72.61"/>
    <s v="No"/>
    <n v="600.24"/>
    <n v="164.58"/>
    <n v="0.27419032387045184"/>
    <s v="Jul-2024"/>
    <s v="Q3-2024"/>
  </r>
  <r>
    <s v="TXN-105777"/>
    <x v="242"/>
    <x v="1"/>
    <s v="S-015"/>
    <x v="4"/>
    <s v="Lipstick"/>
    <s v="Member"/>
    <n v="1"/>
    <n v="17.649999999999999"/>
    <n v="0.32100000000000001"/>
    <n v="7.54"/>
    <s v="Yes"/>
    <n v="11.98"/>
    <n v="4.4400000000000004"/>
    <n v="0.37061769616026713"/>
    <s v="Jul-2025"/>
    <s v="Q3-2025"/>
  </r>
  <r>
    <s v="TXN-105778"/>
    <x v="104"/>
    <x v="1"/>
    <s v="S-013"/>
    <x v="4"/>
    <s v="Face Moisturizer"/>
    <s v="Non-Member"/>
    <n v="4"/>
    <n v="43.7"/>
    <n v="0.20899999999999999"/>
    <n v="14.47"/>
    <s v="No"/>
    <n v="138.27000000000001"/>
    <n v="80.39"/>
    <n v="0.58139871266362908"/>
    <s v="Jan-2025"/>
    <s v="Q1-2025"/>
  </r>
  <r>
    <s v="TXN-105779"/>
    <x v="67"/>
    <x v="2"/>
    <s v="E-003"/>
    <x v="0"/>
    <s v="Granola Pack"/>
    <s v="Member"/>
    <n v="1"/>
    <n v="21.43"/>
    <n v="0.14899999999999999"/>
    <n v="12.52"/>
    <s v="No"/>
    <n v="18.239999999999998"/>
    <n v="5.72"/>
    <n v="0.31359649122807021"/>
    <s v="Apr-2025"/>
    <s v="Q2-2025"/>
  </r>
  <r>
    <s v="TXN-105780"/>
    <x v="540"/>
    <x v="0"/>
    <s v="N-005"/>
    <x v="2"/>
    <s v="Power Bank"/>
    <s v="Member"/>
    <n v="16"/>
    <n v="287.19"/>
    <n v="0.13300000000000001"/>
    <n v="194.87"/>
    <s v="No"/>
    <n v="3983.9"/>
    <n v="865.98"/>
    <n v="0.21736991390346144"/>
    <s v="Aug-2025"/>
    <s v="Q3-2025"/>
  </r>
  <r>
    <s v="TXN-105781"/>
    <x v="314"/>
    <x v="3"/>
    <s v="W-002"/>
    <x v="0"/>
    <s v="Organic Coffee 12oz"/>
    <s v="Non-Member"/>
    <n v="2"/>
    <n v="15.81"/>
    <n v="0.124"/>
    <n v="9.4499999999999993"/>
    <s v="No"/>
    <n v="27.7"/>
    <n v="8.8000000000000007"/>
    <n v="0.3176895306859206"/>
    <s v="Dec-2024"/>
    <s v="Q4-2024"/>
  </r>
  <r>
    <s v="TXN-105782"/>
    <x v="506"/>
    <x v="2"/>
    <s v="E-001"/>
    <x v="1"/>
    <s v="Men's T-Shirt"/>
    <s v="Non-Member"/>
    <n v="1"/>
    <n v="81.87"/>
    <n v="0.128"/>
    <n v="37.19"/>
    <s v="No"/>
    <n v="71.39"/>
    <n v="34.200000000000003"/>
    <n v="0.47905869169351456"/>
    <s v="Dec-2024"/>
    <s v="Q4-2024"/>
  </r>
  <r>
    <s v="TXN-105783"/>
    <x v="209"/>
    <x v="0"/>
    <s v="N-001"/>
    <x v="4"/>
    <s v="Lipstick"/>
    <s v="Non-Member"/>
    <n v="4"/>
    <n v="29.48"/>
    <n v="7.2999999999999995E-2"/>
    <n v="10.79"/>
    <s v="No"/>
    <n v="109.31"/>
    <n v="66.150000000000006"/>
    <n v="0.60515963772756387"/>
    <s v="Sep-2024"/>
    <s v="Q3-2024"/>
  </r>
  <r>
    <s v="TXN-105784"/>
    <x v="376"/>
    <x v="2"/>
    <s v="E-003"/>
    <x v="4"/>
    <s v="Shampoo 300ml"/>
    <s v="Member"/>
    <n v="6"/>
    <n v="26.97"/>
    <n v="0.191"/>
    <n v="9.58"/>
    <s v="Yes"/>
    <n v="130.91"/>
    <n v="73.430000000000007"/>
    <n v="0.56091971583530675"/>
    <s v="Sep-2024"/>
    <s v="Q3-2024"/>
  </r>
  <r>
    <s v="TXN-105785"/>
    <x v="280"/>
    <x v="3"/>
    <s v="W-004"/>
    <x v="1"/>
    <s v="Winter Jacket"/>
    <s v="Member"/>
    <n v="8"/>
    <n v="26.49"/>
    <n v="0.14299999999999999"/>
    <n v="13.19"/>
    <s v="No"/>
    <n v="181.62"/>
    <n v="76.099999999999994"/>
    <n v="0.41900671732188083"/>
    <s v="May-2025"/>
    <s v="Q2-2025"/>
  </r>
  <r>
    <s v="TXN-105786"/>
    <x v="636"/>
    <x v="1"/>
    <s v="S-013"/>
    <x v="4"/>
    <s v="Perfume 50ml"/>
    <s v="Non-Member"/>
    <n v="5"/>
    <n v="48.74"/>
    <n v="0.20499999999999999"/>
    <n v="17.37"/>
    <s v="Yes"/>
    <n v="193.74"/>
    <n v="106.89"/>
    <n v="0.55171879838959426"/>
    <s v="Apr-2024"/>
    <s v="Q2-2024"/>
  </r>
  <r>
    <s v="TXN-105787"/>
    <x v="141"/>
    <x v="0"/>
    <s v="N-007"/>
    <x v="1"/>
    <s v="Running Shoes"/>
    <s v="Member"/>
    <n v="6"/>
    <n v="45.96"/>
    <n v="0.115"/>
    <n v="19.54"/>
    <s v="No"/>
    <n v="244.05"/>
    <n v="126.81"/>
    <n v="0.51960663798401963"/>
    <s v="Nov-2025"/>
    <s v="Q4-2025"/>
  </r>
  <r>
    <s v="TXN-105788"/>
    <x v="340"/>
    <x v="3"/>
    <s v="W-008"/>
    <x v="1"/>
    <s v="Men's T-Shirt"/>
    <s v="Member"/>
    <n v="2"/>
    <n v="84.75"/>
    <n v="7.3999999999999996E-2"/>
    <n v="41.27"/>
    <s v="No"/>
    <n v="156.96"/>
    <n v="74.42"/>
    <n v="0.47413353720693169"/>
    <s v="Oct-2025"/>
    <s v="Q4-2025"/>
  </r>
  <r>
    <s v="TXN-105789"/>
    <x v="426"/>
    <x v="0"/>
    <s v="N-008"/>
    <x v="1"/>
    <s v="Women's Jeans"/>
    <s v="Non-Member"/>
    <n v="7"/>
    <n v="28.49"/>
    <n v="0.10199999999999999"/>
    <n v="13.52"/>
    <s v="No"/>
    <n v="179.09"/>
    <n v="84.45"/>
    <n v="0.47155061700820816"/>
    <s v="Sep-2024"/>
    <s v="Q3-2024"/>
  </r>
  <r>
    <s v="TXN-105790"/>
    <x v="173"/>
    <x v="3"/>
    <s v="W-012"/>
    <x v="0"/>
    <s v="Olive Oil 500ml"/>
    <s v="Member"/>
    <n v="1"/>
    <n v="24.67"/>
    <n v="0.16400000000000001"/>
    <n v="14.74"/>
    <s v="No"/>
    <n v="20.62"/>
    <n v="5.88"/>
    <n v="0.28516003879728419"/>
    <s v="Nov-2024"/>
    <s v="Q4-2024"/>
  </r>
  <r>
    <s v="TXN-105791"/>
    <x v="506"/>
    <x v="0"/>
    <s v="N-007"/>
    <x v="4"/>
    <s v="Perfume 50ml"/>
    <s v="Member"/>
    <n v="1"/>
    <n v="13.13"/>
    <n v="7.6999999999999999E-2"/>
    <n v="5.85"/>
    <s v="Yes"/>
    <n v="12.12"/>
    <n v="6.27"/>
    <n v="0.51732673267326734"/>
    <s v="Dec-2024"/>
    <s v="Q4-2024"/>
  </r>
  <r>
    <s v="TXN-105792"/>
    <x v="157"/>
    <x v="0"/>
    <s v="N-002"/>
    <x v="2"/>
    <s v="Wireless Earbuds"/>
    <s v="Member"/>
    <n v="2"/>
    <n v="223.91"/>
    <n v="6.9000000000000006E-2"/>
    <n v="123"/>
    <s v="No"/>
    <n v="416.92"/>
    <n v="170.92"/>
    <n v="0.40995874508298952"/>
    <s v="Apr-2025"/>
    <s v="Q2-2025"/>
  </r>
  <r>
    <s v="TXN-105793"/>
    <x v="137"/>
    <x v="2"/>
    <s v="E-006"/>
    <x v="4"/>
    <s v="Sunscreen SPF50"/>
    <s v="Non-Member"/>
    <n v="9"/>
    <n v="30.86"/>
    <n v="8.5000000000000006E-2"/>
    <n v="9.6"/>
    <s v="No"/>
    <n v="254.13"/>
    <n v="167.73"/>
    <n v="0.66001652697438318"/>
    <s v="Oct-2025"/>
    <s v="Q4-2025"/>
  </r>
  <r>
    <s v="TXN-105794"/>
    <x v="113"/>
    <x v="1"/>
    <s v="S-008"/>
    <x v="2"/>
    <s v="Laptop Stand"/>
    <s v="Member"/>
    <n v="2"/>
    <n v="271.32"/>
    <n v="0.317"/>
    <n v="212.37"/>
    <s v="No"/>
    <n v="370.62"/>
    <n v="-54.12"/>
    <n v="-0.14602557875991581"/>
    <s v="May-2025"/>
    <s v="Q2-2025"/>
  </r>
  <r>
    <s v="TXN-105795"/>
    <x v="442"/>
    <x v="0"/>
    <s v="N-011"/>
    <x v="1"/>
    <s v="Casual Dress"/>
    <s v="Member"/>
    <n v="2"/>
    <n v="48.72"/>
    <n v="8.1000000000000003E-2"/>
    <n v="26.1"/>
    <s v="No"/>
    <n v="89.55"/>
    <n v="37.35"/>
    <n v="0.41708542713567842"/>
    <s v="Jan-2025"/>
    <s v="Q1-2025"/>
  </r>
  <r>
    <s v="TXN-105796"/>
    <x v="205"/>
    <x v="0"/>
    <s v="N-009"/>
    <x v="1"/>
    <s v="Men's T-Shirt"/>
    <s v="Member"/>
    <n v="4"/>
    <n v="35.17"/>
    <n v="7.5999999999999998E-2"/>
    <n v="14.11"/>
    <s v="No"/>
    <n v="129.99"/>
    <n v="73.55"/>
    <n v="0.56581275482729432"/>
    <s v="Feb-2025"/>
    <s v="Q1-2025"/>
  </r>
  <r>
    <s v="TXN-105797"/>
    <x v="254"/>
    <x v="0"/>
    <s v="N-015"/>
    <x v="3"/>
    <s v="Throw Pillow"/>
    <s v="Member"/>
    <n v="7"/>
    <n v="46.92"/>
    <n v="0.105"/>
    <n v="19.149999999999999"/>
    <s v="No"/>
    <n v="293.95"/>
    <n v="159.9"/>
    <n v="0.54397006293587347"/>
    <s v="Sep-2024"/>
    <s v="Q3-2024"/>
  </r>
  <r>
    <s v="TXN-105798"/>
    <x v="269"/>
    <x v="0"/>
    <s v="N-002"/>
    <x v="2"/>
    <s v="Wireless Earbuds"/>
    <s v="Non-Member"/>
    <n v="3"/>
    <n v="149.28"/>
    <n v="4.7E-2"/>
    <n v="108.95"/>
    <s v="No"/>
    <n v="426.79"/>
    <n v="99.94"/>
    <n v="0.23416668619227252"/>
    <s v="Aug-2025"/>
    <s v="Q3-2025"/>
  </r>
  <r>
    <s v="TXN-105799"/>
    <x v="585"/>
    <x v="0"/>
    <s v="N-008"/>
    <x v="2"/>
    <s v="Wireless Earbuds"/>
    <s v="Member"/>
    <n v="7"/>
    <n v="290.32"/>
    <n v="0.16800000000000001"/>
    <n v="209.18"/>
    <s v="No"/>
    <n v="1690.82"/>
    <n v="226.56"/>
    <n v="0.13399415668137354"/>
    <s v="Oct-2025"/>
    <s v="Q4-2025"/>
  </r>
  <r>
    <s v="TXN-105800"/>
    <x v="13"/>
    <x v="3"/>
    <s v="W-005"/>
    <x v="2"/>
    <s v="Bluetooth Speaker"/>
    <s v="Non-Member"/>
    <n v="11"/>
    <n v="181.68"/>
    <n v="0.11600000000000001"/>
    <n v="136.22999999999999"/>
    <s v="No"/>
    <n v="1766.66"/>
    <n v="268.13"/>
    <n v="0.15177227083875788"/>
    <s v="May-2025"/>
    <s v="Q2-2025"/>
  </r>
  <r>
    <s v="TXN-105801"/>
    <x v="162"/>
    <x v="2"/>
    <s v="E-005"/>
    <x v="4"/>
    <s v="Sunscreen SPF50"/>
    <s v="Non-Member"/>
    <n v="1"/>
    <n v="45.59"/>
    <n v="8.2000000000000003E-2"/>
    <n v="18.53"/>
    <s v="No"/>
    <n v="41.85"/>
    <n v="23.32"/>
    <n v="0.55722819593787332"/>
    <s v="Aug-2025"/>
    <s v="Q3-2025"/>
  </r>
  <r>
    <s v="TXN-105802"/>
    <x v="88"/>
    <x v="1"/>
    <s v="S-014"/>
    <x v="1"/>
    <s v="Men's T-Shirt"/>
    <s v="Member"/>
    <n v="2"/>
    <n v="59.22"/>
    <n v="0.128"/>
    <n v="26.18"/>
    <s v="No"/>
    <n v="103.28"/>
    <n v="50.92"/>
    <n v="0.49302865995352441"/>
    <s v="Apr-2025"/>
    <s v="Q2-2025"/>
  </r>
  <r>
    <s v="TXN-105803"/>
    <x v="60"/>
    <x v="1"/>
    <s v="S-005"/>
    <x v="4"/>
    <s v="Face Moisturizer"/>
    <s v="Non-Member"/>
    <n v="10"/>
    <n v="51.48"/>
    <n v="5.3999999999999999E-2"/>
    <n v="17.399999999999999"/>
    <s v="No"/>
    <n v="487"/>
    <n v="313"/>
    <n v="0.64271047227926081"/>
    <s v="Sep-2025"/>
    <s v="Q3-2025"/>
  </r>
  <r>
    <s v="TXN-105804"/>
    <x v="262"/>
    <x v="2"/>
    <s v="E-015"/>
    <x v="1"/>
    <s v="Running Shoes"/>
    <s v="Non-Member"/>
    <n v="5"/>
    <n v="113.98"/>
    <n v="9.4E-2"/>
    <n v="48.06"/>
    <s v="No"/>
    <n v="516.33000000000004"/>
    <n v="276.02999999999997"/>
    <n v="0.53459996513857411"/>
    <s v="Feb-2025"/>
    <s v="Q1-2025"/>
  </r>
  <r>
    <s v="TXN-105805"/>
    <x v="192"/>
    <x v="1"/>
    <s v="S-003"/>
    <x v="1"/>
    <s v="Men's T-Shirt"/>
    <s v="Non-Member"/>
    <n v="2"/>
    <n v="82.64"/>
    <n v="0.189"/>
    <n v="44.14"/>
    <s v="Yes"/>
    <n v="134.04"/>
    <n v="45.76"/>
    <n v="0.34139062966278722"/>
    <s v="Sep-2024"/>
    <s v="Q3-2024"/>
  </r>
  <r>
    <s v="TXN-105806"/>
    <x v="191"/>
    <x v="1"/>
    <s v="S-012"/>
    <x v="2"/>
    <s v="Bluetooth Speaker"/>
    <s v="Member"/>
    <n v="1"/>
    <n v="141.25"/>
    <n v="0.23300000000000001"/>
    <n v="102.64"/>
    <s v="No"/>
    <n v="108.34"/>
    <n v="5.7"/>
    <n v="5.2612146944803394E-2"/>
    <s v="Oct-2024"/>
    <s v="Q4-2024"/>
  </r>
  <r>
    <s v="TXN-105807"/>
    <x v="390"/>
    <x v="1"/>
    <s v="S-009"/>
    <x v="4"/>
    <s v="Perfume 50ml"/>
    <s v="Non-Member"/>
    <n v="4"/>
    <n v="50.07"/>
    <n v="8.5000000000000006E-2"/>
    <n v="15.76"/>
    <s v="No"/>
    <n v="183.26"/>
    <n v="120.22"/>
    <n v="0.65600785768852998"/>
    <s v="May-2024"/>
    <s v="Q2-2024"/>
  </r>
  <r>
    <s v="TXN-105808"/>
    <x v="419"/>
    <x v="1"/>
    <s v="S-004"/>
    <x v="1"/>
    <s v="Running Shoes"/>
    <s v="Non-Member"/>
    <n v="1"/>
    <n v="56.05"/>
    <n v="0.21"/>
    <n v="23.65"/>
    <s v="No"/>
    <n v="44.28"/>
    <n v="20.63"/>
    <n v="0.46589882565492319"/>
    <s v="Jun-2025"/>
    <s v="Q2-2025"/>
  </r>
  <r>
    <s v="TXN-105809"/>
    <x v="657"/>
    <x v="3"/>
    <s v="W-005"/>
    <x v="3"/>
    <s v="LED Desk Lamp"/>
    <s v="Member"/>
    <n v="1"/>
    <n v="25.07"/>
    <n v="0"/>
    <n v="12.25"/>
    <s v="No"/>
    <n v="25.07"/>
    <n v="12.82"/>
    <n v="0.511368169126446"/>
    <s v="Jun-2024"/>
    <s v="Q2-2024"/>
  </r>
  <r>
    <s v="TXN-105810"/>
    <x v="648"/>
    <x v="3"/>
    <s v="W-013"/>
    <x v="4"/>
    <s v="Perfume 50ml"/>
    <s v="Member"/>
    <n v="5"/>
    <n v="8.5"/>
    <n v="8.1000000000000003E-2"/>
    <n v="2.59"/>
    <s v="No"/>
    <n v="39.06"/>
    <n v="26.11"/>
    <n v="0.66845878136200709"/>
    <s v="Nov-2024"/>
    <s v="Q4-2024"/>
  </r>
  <r>
    <s v="TXN-105811"/>
    <x v="185"/>
    <x v="2"/>
    <s v="E-002"/>
    <x v="2"/>
    <s v="Wireless Earbuds"/>
    <s v="Non-Member"/>
    <n v="2"/>
    <n v="155.85"/>
    <n v="0.152"/>
    <n v="124.67"/>
    <s v="No"/>
    <n v="264.32"/>
    <n v="14.98"/>
    <n v="5.6673728813559324E-2"/>
    <s v="May-2025"/>
    <s v="Q2-2025"/>
  </r>
  <r>
    <s v="TXN-105812"/>
    <x v="388"/>
    <x v="1"/>
    <s v="S-011"/>
    <x v="0"/>
    <s v="Granola Pack"/>
    <s v="Non-Member"/>
    <n v="1"/>
    <n v="19.34"/>
    <n v="0.247"/>
    <n v="12.93"/>
    <s v="No"/>
    <n v="14.56"/>
    <n v="1.63"/>
    <n v="0.11195054945054944"/>
    <s v="Feb-2025"/>
    <s v="Q1-2025"/>
  </r>
  <r>
    <s v="TXN-105813"/>
    <x v="76"/>
    <x v="0"/>
    <s v="N-008"/>
    <x v="3"/>
    <s v="Throw Pillow"/>
    <s v="Non-Member"/>
    <n v="8"/>
    <n v="61.12"/>
    <n v="7.3999999999999996E-2"/>
    <n v="26.3"/>
    <s v="No"/>
    <n v="452.78"/>
    <n v="242.38"/>
    <n v="0.53531516409735413"/>
    <s v="Jul-2025"/>
    <s v="Q3-2025"/>
  </r>
  <r>
    <s v="TXN-105814"/>
    <x v="168"/>
    <x v="2"/>
    <s v="E-008"/>
    <x v="0"/>
    <s v="Organic Coffee 12oz"/>
    <s v="Member"/>
    <n v="1"/>
    <n v="14.41"/>
    <n v="0.04"/>
    <n v="3.65"/>
    <s v="No"/>
    <n v="13.83"/>
    <n v="10.18"/>
    <n v="0.73608098336948657"/>
    <s v="May-2024"/>
    <s v="Q2-2024"/>
  </r>
  <r>
    <s v="TXN-105815"/>
    <x v="432"/>
    <x v="0"/>
    <s v="N-005"/>
    <x v="2"/>
    <s v="Smart Watch"/>
    <s v="Non-Member"/>
    <n v="14"/>
    <n v="199.35"/>
    <n v="8.1000000000000003E-2"/>
    <n v="158.49"/>
    <s v="No"/>
    <n v="2564.84"/>
    <n v="345.98"/>
    <n v="0.1348934046568207"/>
    <s v="Aug-2025"/>
    <s v="Q3-2025"/>
  </r>
  <r>
    <s v="TXN-105816"/>
    <x v="42"/>
    <x v="3"/>
    <s v="W-005"/>
    <x v="4"/>
    <s v="Shampoo 300ml"/>
    <s v="Member"/>
    <n v="1"/>
    <n v="20.38"/>
    <n v="0.11"/>
    <n v="8.26"/>
    <s v="No"/>
    <n v="18.14"/>
    <n v="9.8800000000000008"/>
    <n v="0.54465270121278941"/>
    <s v="Jan-2025"/>
    <s v="Q1-2025"/>
  </r>
  <r>
    <s v="TXN-105817"/>
    <x v="525"/>
    <x v="3"/>
    <s v="W-004"/>
    <x v="1"/>
    <s v="Casual Dress"/>
    <s v="Member"/>
    <n v="14"/>
    <n v="65.17"/>
    <n v="5.0999999999999997E-2"/>
    <n v="26.98"/>
    <s v="No"/>
    <n v="865.85"/>
    <n v="488.13"/>
    <n v="0.56375815672460583"/>
    <s v="Apr-2025"/>
    <s v="Q2-2025"/>
  </r>
  <r>
    <s v="TXN-105818"/>
    <x v="196"/>
    <x v="2"/>
    <s v="E-003"/>
    <x v="4"/>
    <s v="Lipstick"/>
    <s v="Unknown"/>
    <n v="3"/>
    <n v="11.98"/>
    <n v="7.6999999999999999E-2"/>
    <n v="5.05"/>
    <s v="No"/>
    <n v="33.17"/>
    <n v="18.02"/>
    <n v="0.54326198372022905"/>
    <s v="Nov-2025"/>
    <s v="Q4-2025"/>
  </r>
  <r>
    <s v="TXN-105819"/>
    <x v="420"/>
    <x v="2"/>
    <s v="E-001"/>
    <x v="2"/>
    <s v="Bluetooth Speaker"/>
    <s v="Member"/>
    <n v="1"/>
    <n v="243.67"/>
    <n v="0.10299999999999999"/>
    <n v="166.22"/>
    <s v="No"/>
    <n v="218.57"/>
    <n v="52.35"/>
    <n v="0.23951136935535527"/>
    <s v="May-2025"/>
    <s v="Q2-2025"/>
  </r>
  <r>
    <s v="TXN-105820"/>
    <x v="92"/>
    <x v="0"/>
    <s v="N-009"/>
    <x v="1"/>
    <s v="Running Shoes"/>
    <s v="Member"/>
    <n v="2"/>
    <n v="73.489999999999995"/>
    <n v="3.9E-2"/>
    <n v="37.07"/>
    <s v="Unknown"/>
    <n v="141.25"/>
    <n v="67.11"/>
    <n v="0.47511504424778761"/>
    <s v="Jun-2025"/>
    <s v="Q2-2025"/>
  </r>
  <r>
    <s v="TXN-105821"/>
    <x v="478"/>
    <x v="0"/>
    <s v="N-012"/>
    <x v="3"/>
    <s v="Ceramic Mug Set"/>
    <s v="Non-Member"/>
    <n v="5"/>
    <n v="55.17"/>
    <n v="7.5999999999999998E-2"/>
    <n v="22.02"/>
    <s v="No"/>
    <n v="254.89"/>
    <n v="144.79"/>
    <n v="0.5680489622974616"/>
    <s v="May-2025"/>
    <s v="Q2-2025"/>
  </r>
  <r>
    <s v="TXN-105822"/>
    <x v="395"/>
    <x v="2"/>
    <s v="E-001"/>
    <x v="3"/>
    <s v="Bath Towel Set"/>
    <s v="Member"/>
    <n v="3"/>
    <n v="83.74"/>
    <n v="3.7999999999999999E-2"/>
    <n v="31.23"/>
    <s v="No"/>
    <n v="241.67"/>
    <n v="147.97999999999999"/>
    <n v="0.61232258865394962"/>
    <s v="Jun-2025"/>
    <s v="Q2-2025"/>
  </r>
  <r>
    <s v="TXN-105823"/>
    <x v="264"/>
    <x v="2"/>
    <s v="E-008"/>
    <x v="0"/>
    <s v="Granola Pack"/>
    <s v="Non-Member"/>
    <n v="1"/>
    <n v="4.09"/>
    <n v="4.2999999999999997E-2"/>
    <n v="2.83"/>
    <s v="No"/>
    <n v="3.91"/>
    <n v="1.08"/>
    <n v="0.27621483375959083"/>
    <s v="Nov-2024"/>
    <s v="Q4-2024"/>
  </r>
  <r>
    <s v="TXN-105824"/>
    <x v="76"/>
    <x v="1"/>
    <s v="S-005"/>
    <x v="2"/>
    <s v="Bluetooth Speaker"/>
    <s v="Member"/>
    <n v="4"/>
    <n v="49.86"/>
    <n v="0.308"/>
    <n v="35"/>
    <s v="No"/>
    <n v="138.01"/>
    <n v="-1.99"/>
    <n v="-1.4419244982247665E-2"/>
    <s v="Jul-2025"/>
    <s v="Q3-2025"/>
  </r>
  <r>
    <s v="TXN-105825"/>
    <x v="162"/>
    <x v="3"/>
    <s v="W-003"/>
    <x v="0"/>
    <s v="Sparkling Water 12pk"/>
    <s v="Member"/>
    <n v="1"/>
    <n v="17.21"/>
    <n v="0.13100000000000001"/>
    <n v="11.77"/>
    <s v="No"/>
    <n v="14.96"/>
    <n v="3.19"/>
    <n v="0.21323529411764705"/>
    <s v="Aug-2025"/>
    <s v="Q3-2025"/>
  </r>
  <r>
    <s v="TXN-105826"/>
    <x v="380"/>
    <x v="0"/>
    <s v="N-007"/>
    <x v="3"/>
    <s v="Ceramic Mug Set"/>
    <s v="Non-Member"/>
    <n v="4"/>
    <n v="17.12"/>
    <n v="9.8000000000000004E-2"/>
    <n v="6.31"/>
    <s v="No"/>
    <n v="61.77"/>
    <n v="36.53"/>
    <n v="0.59138740488910468"/>
    <s v="Jun-2024"/>
    <s v="Q2-2024"/>
  </r>
  <r>
    <s v="TXN-105827"/>
    <x v="316"/>
    <x v="0"/>
    <s v="N-008"/>
    <x v="4"/>
    <s v="Lipstick"/>
    <s v="Member"/>
    <n v="3"/>
    <n v="39.340000000000003"/>
    <n v="0.12"/>
    <n v="16.98"/>
    <s v="Yes"/>
    <n v="103.86"/>
    <n v="52.92"/>
    <n v="0.50953206239168114"/>
    <s v="Aug-2024"/>
    <s v="Q3-2024"/>
  </r>
  <r>
    <s v="TXN-105828"/>
    <x v="410"/>
    <x v="1"/>
    <s v="S-004"/>
    <x v="2"/>
    <s v="Bluetooth Speaker"/>
    <s v="Member"/>
    <n v="14"/>
    <n v="132.30000000000001"/>
    <n v="9.1999999999999998E-2"/>
    <n v="95.89"/>
    <s v="No"/>
    <n v="1681.8"/>
    <n v="339.34"/>
    <n v="0.20177191104768699"/>
    <s v="Nov-2025"/>
    <s v="Q4-2025"/>
  </r>
  <r>
    <s v="TXN-105829"/>
    <x v="16"/>
    <x v="1"/>
    <s v="S-009"/>
    <x v="4"/>
    <s v="Sunscreen SPF50"/>
    <s v="Member"/>
    <n v="5"/>
    <n v="14.41"/>
    <n v="7.0999999999999994E-2"/>
    <n v="4.7"/>
    <s v="No"/>
    <n v="66.930000000000007"/>
    <n v="43.43"/>
    <n v="0.64888689675780664"/>
    <s v="May-2025"/>
    <s v="Q2-2025"/>
  </r>
  <r>
    <s v="TXN-105830"/>
    <x v="503"/>
    <x v="0"/>
    <s v="N-005"/>
    <x v="2"/>
    <s v="Smart Watch"/>
    <s v="Non-Member"/>
    <n v="1"/>
    <n v="242.57"/>
    <n v="0.05"/>
    <n v="175.75"/>
    <s v="No"/>
    <n v="230.44"/>
    <n v="54.69"/>
    <n v="0.23732858878666899"/>
    <s v="Jun-2025"/>
    <s v="Q2-2025"/>
  </r>
  <r>
    <s v="TXN-105831"/>
    <x v="185"/>
    <x v="1"/>
    <s v="S-003"/>
    <x v="2"/>
    <s v="Laptop Stand"/>
    <s v="Member"/>
    <n v="10"/>
    <n v="88.94"/>
    <n v="0.191"/>
    <n v="64.349999999999994"/>
    <s v="No"/>
    <n v="719.52"/>
    <n v="76.02"/>
    <n v="0.10565376917945296"/>
    <s v="May-2025"/>
    <s v="Q2-2025"/>
  </r>
  <r>
    <s v="TXN-105832"/>
    <x v="96"/>
    <x v="0"/>
    <s v="N-011"/>
    <x v="4"/>
    <s v="Shampoo 300ml"/>
    <s v="Member"/>
    <n v="1"/>
    <n v="8.6199999999999992"/>
    <n v="1.9E-2"/>
    <n v="2.91"/>
    <s v="No"/>
    <n v="8.4600000000000009"/>
    <n v="5.55"/>
    <n v="0.65602836879432613"/>
    <s v="Jun-2025"/>
    <s v="Q2-2025"/>
  </r>
  <r>
    <s v="TXN-105833"/>
    <x v="313"/>
    <x v="1"/>
    <s v="S-015"/>
    <x v="3"/>
    <s v="Throw Pillow"/>
    <s v="Member"/>
    <n v="4"/>
    <n v="39.57"/>
    <n v="0.17"/>
    <n v="16.87"/>
    <s v="No"/>
    <n v="131.37"/>
    <n v="63.89"/>
    <n v="0.48633630204765166"/>
    <s v="Jun-2024"/>
    <s v="Q2-2024"/>
  </r>
  <r>
    <s v="TXN-105834"/>
    <x v="510"/>
    <x v="2"/>
    <s v="E-003"/>
    <x v="1"/>
    <s v="Winter Jacket"/>
    <s v="Non-Member"/>
    <n v="6"/>
    <n v="119.62"/>
    <n v="9.6000000000000002E-2"/>
    <n v="50.29"/>
    <s v="No"/>
    <n v="648.82000000000005"/>
    <n v="347.08"/>
    <n v="0.53494035325668132"/>
    <s v="May-2025"/>
    <s v="Q2-2025"/>
  </r>
  <r>
    <s v="TXN-105835"/>
    <x v="583"/>
    <x v="2"/>
    <s v="E-004"/>
    <x v="4"/>
    <s v="Face Moisturizer"/>
    <s v="Member"/>
    <n v="3"/>
    <n v="52.9"/>
    <n v="4.2999999999999997E-2"/>
    <n v="20.43"/>
    <s v="No"/>
    <n v="151.88"/>
    <n v="90.59"/>
    <n v="0.59645772978667377"/>
    <s v="Aug-2025"/>
    <s v="Q3-2025"/>
  </r>
  <r>
    <s v="TXN-105836"/>
    <x v="150"/>
    <x v="3"/>
    <s v="W-008"/>
    <x v="3"/>
    <s v="Storage Bin"/>
    <s v="Non-Member"/>
    <n v="4"/>
    <n v="27.9"/>
    <n v="6.0000000000000001E-3"/>
    <n v="11"/>
    <s v="No"/>
    <n v="110.93"/>
    <n v="66.930000000000007"/>
    <n v="0.60335346614982421"/>
    <s v="Jun-2025"/>
    <s v="Q2-2025"/>
  </r>
  <r>
    <s v="TXN-105837"/>
    <x v="374"/>
    <x v="3"/>
    <s v="W-004"/>
    <x v="3"/>
    <s v="LED Desk Lamp"/>
    <s v="Non-Member"/>
    <n v="1"/>
    <n v="46.31"/>
    <n v="0"/>
    <n v="17.75"/>
    <s v="No"/>
    <n v="46.31"/>
    <n v="28.56"/>
    <n v="0.61671345281796586"/>
    <s v="Feb-2025"/>
    <s v="Q1-2025"/>
  </r>
  <r>
    <s v="TXN-105838"/>
    <x v="60"/>
    <x v="0"/>
    <s v="N-007"/>
    <x v="4"/>
    <s v="Face Moisturizer"/>
    <s v="Member"/>
    <n v="2"/>
    <n v="14.64"/>
    <n v="5.1999999999999998E-2"/>
    <n v="4.72"/>
    <s v="No"/>
    <n v="27.76"/>
    <n v="18.32"/>
    <n v="0.65994236311239185"/>
    <s v="Sep-2025"/>
    <s v="Q3-2025"/>
  </r>
  <r>
    <s v="TXN-105839"/>
    <x v="611"/>
    <x v="0"/>
    <s v="N-002"/>
    <x v="0"/>
    <s v="Organic Coffee 12oz"/>
    <s v="Member"/>
    <n v="2"/>
    <n v="7.56"/>
    <n v="0.104"/>
    <n v="4.28"/>
    <s v="No"/>
    <n v="13.55"/>
    <n v="4.99"/>
    <n v="0.36826568265682658"/>
    <s v="Dec-2024"/>
    <s v="Q4-2024"/>
  </r>
  <r>
    <s v="TXN-105840"/>
    <x v="449"/>
    <x v="1"/>
    <s v="S-006"/>
    <x v="4"/>
    <s v="Face Moisturizer"/>
    <s v="Non-Member"/>
    <n v="4"/>
    <n v="17.260000000000002"/>
    <n v="0.23200000000000001"/>
    <n v="5.85"/>
    <s v="No"/>
    <n v="53.02"/>
    <n v="29.62"/>
    <n v="0.55865711052433042"/>
    <s v="Mar-2024"/>
    <s v="Q1-2024"/>
  </r>
  <r>
    <s v="TXN-105841"/>
    <x v="128"/>
    <x v="2"/>
    <s v="E-009"/>
    <x v="4"/>
    <s v="Lipstick"/>
    <s v="Member"/>
    <n v="6"/>
    <n v="45"/>
    <n v="0.11"/>
    <n v="19.420000000000002"/>
    <s v="No"/>
    <n v="240.3"/>
    <n v="123.78"/>
    <n v="0.51510611735330836"/>
    <s v="Aug-2025"/>
    <s v="Q3-2025"/>
  </r>
  <r>
    <s v="TXN-105842"/>
    <x v="414"/>
    <x v="1"/>
    <s v="S-014"/>
    <x v="0"/>
    <s v="Snack Box"/>
    <s v="Member"/>
    <n v="7"/>
    <n v="14.02"/>
    <n v="0.16500000000000001"/>
    <n v="4.62"/>
    <s v="No"/>
    <n v="81.95"/>
    <n v="49.61"/>
    <n v="0.60536912751677852"/>
    <s v="Jun-2025"/>
    <s v="Q2-2025"/>
  </r>
  <r>
    <s v="TXN-105843"/>
    <x v="605"/>
    <x v="3"/>
    <s v="W-013"/>
    <x v="1"/>
    <s v="Winter Jacket"/>
    <s v="Member"/>
    <n v="4"/>
    <n v="108.08"/>
    <n v="3.3000000000000002E-2"/>
    <n v="57.18"/>
    <s v="No"/>
    <n v="418.05"/>
    <n v="189.33"/>
    <n v="0.45288841047721567"/>
    <s v="Apr-2025"/>
    <s v="Q2-2025"/>
  </r>
  <r>
    <s v="TXN-105844"/>
    <x v="106"/>
    <x v="2"/>
    <s v="E-004"/>
    <x v="3"/>
    <s v="Throw Pillow"/>
    <s v="Member"/>
    <n v="2"/>
    <n v="29.88"/>
    <n v="1.6E-2"/>
    <n v="10.51"/>
    <s v="No"/>
    <n v="58.8"/>
    <n v="37.78"/>
    <n v="0.64251700680272117"/>
    <s v="Oct-2025"/>
    <s v="Q4-2025"/>
  </r>
  <r>
    <s v="TXN-105845"/>
    <x v="572"/>
    <x v="2"/>
    <s v="E-009"/>
    <x v="4"/>
    <s v="Perfume 50ml"/>
    <s v="Member"/>
    <n v="9"/>
    <n v="18.670000000000002"/>
    <n v="0.10199999999999999"/>
    <n v="7.33"/>
    <s v="No"/>
    <n v="150.88999999999999"/>
    <n v="84.92"/>
    <n v="0.56279408840877465"/>
    <s v="Oct-2024"/>
    <s v="Q4-2024"/>
  </r>
  <r>
    <s v="TXN-105846"/>
    <x v="427"/>
    <x v="0"/>
    <s v="N-007"/>
    <x v="4"/>
    <s v="Perfume 50ml"/>
    <s v="Member"/>
    <n v="5"/>
    <n v="17.66"/>
    <n v="0.11600000000000001"/>
    <n v="6.29"/>
    <s v="No"/>
    <n v="78.06"/>
    <n v="46.61"/>
    <n v="0.59710479118626691"/>
    <s v="Apr-2025"/>
    <s v="Q2-2025"/>
  </r>
  <r>
    <s v="TXN-105847"/>
    <x v="107"/>
    <x v="0"/>
    <s v="N-010"/>
    <x v="4"/>
    <s v="Perfume 50ml"/>
    <s v="Member"/>
    <n v="2"/>
    <n v="18.88"/>
    <n v="0.129"/>
    <n v="5.86"/>
    <s v="No"/>
    <n v="32.89"/>
    <n v="21.17"/>
    <n v="0.64366068713894808"/>
    <s v="Jan-2025"/>
    <s v="Q1-2025"/>
  </r>
  <r>
    <s v="TXN-105848"/>
    <x v="176"/>
    <x v="1"/>
    <s v="S-002"/>
    <x v="4"/>
    <s v="Perfume 50ml"/>
    <s v="Member"/>
    <n v="1"/>
    <n v="23.68"/>
    <n v="0.309"/>
    <n v="9.64"/>
    <s v="No"/>
    <n v="16.36"/>
    <n v="6.72"/>
    <n v="0.41075794621026895"/>
    <s v="Oct-2025"/>
    <s v="Q4-2025"/>
  </r>
  <r>
    <s v="TXN-105849"/>
    <x v="118"/>
    <x v="1"/>
    <s v="S-009"/>
    <x v="2"/>
    <s v="Laptop Stand"/>
    <s v="Member"/>
    <n v="8"/>
    <n v="200.44"/>
    <n v="0.32600000000000001"/>
    <n v="159.88999999999999"/>
    <s v="No"/>
    <n v="1080.77"/>
    <n v="-198.35"/>
    <n v="-0.18352655976757312"/>
    <s v="Sep-2025"/>
    <s v="Q3-2025"/>
  </r>
  <r>
    <s v="TXN-105850"/>
    <x v="417"/>
    <x v="1"/>
    <s v="S-009"/>
    <x v="2"/>
    <s v="Wireless Earbuds"/>
    <s v="Non-Member"/>
    <n v="2"/>
    <n v="243.07"/>
    <n v="0.23699999999999999"/>
    <n v="174.23"/>
    <s v="No"/>
    <n v="370.92"/>
    <n v="22.46"/>
    <n v="6.0552140623315001E-2"/>
    <s v="Jul-2025"/>
    <s v="Q3-2025"/>
  </r>
  <r>
    <s v="TXN-105851"/>
    <x v="491"/>
    <x v="2"/>
    <s v="E-007"/>
    <x v="2"/>
    <s v="Smart Watch"/>
    <s v="Non-Member"/>
    <n v="2"/>
    <n v="111.12"/>
    <n v="0.13"/>
    <n v="72.75"/>
    <s v="No"/>
    <n v="193.35"/>
    <n v="47.85"/>
    <n v="0.24747866563227308"/>
    <s v="Jul-2025"/>
    <s v="Q3-2025"/>
  </r>
  <r>
    <s v="TXN-105852"/>
    <x v="377"/>
    <x v="0"/>
    <s v="N-001"/>
    <x v="1"/>
    <s v="Women's Jeans"/>
    <s v="Non-Member"/>
    <n v="3"/>
    <n v="111.41"/>
    <n v="9.9000000000000005E-2"/>
    <n v="49.94"/>
    <s v="No"/>
    <n v="301.14"/>
    <n v="151.32"/>
    <n v="0.50249053596333926"/>
    <s v="Aug-2025"/>
    <s v="Q3-2025"/>
  </r>
  <r>
    <s v="TXN-105853"/>
    <x v="564"/>
    <x v="1"/>
    <s v="S-014"/>
    <x v="2"/>
    <s v="Smart Watch"/>
    <s v="Member"/>
    <n v="2"/>
    <n v="176.74"/>
    <n v="0.32500000000000001"/>
    <n v="117.56"/>
    <s v="No"/>
    <n v="238.6"/>
    <n v="3.48"/>
    <n v="1.4585079631181894E-2"/>
    <s v="Sep-2025"/>
    <s v="Q3-2025"/>
  </r>
  <r>
    <s v="TXN-105854"/>
    <x v="438"/>
    <x v="0"/>
    <s v="N-011"/>
    <x v="3"/>
    <s v="Ceramic Mug Set"/>
    <s v="Member"/>
    <n v="5"/>
    <n v="69.680000000000007"/>
    <n v="4.2999999999999997E-2"/>
    <n v="29.8"/>
    <s v="No"/>
    <n v="333.42"/>
    <n v="184.42"/>
    <n v="0.55311618979065436"/>
    <s v="Dec-2025"/>
    <s v="Q4-2025"/>
  </r>
  <r>
    <s v="TXN-105855"/>
    <x v="321"/>
    <x v="1"/>
    <s v="S-012"/>
    <x v="4"/>
    <s v="Lipstick"/>
    <s v="Non-Member"/>
    <n v="2"/>
    <n v="33.590000000000003"/>
    <n v="0.16700000000000001"/>
    <n v="13.06"/>
    <s v="No"/>
    <n v="55.96"/>
    <n v="29.84"/>
    <n v="0.53323802716225877"/>
    <s v="Mar-2025"/>
    <s v="Q1-2025"/>
  </r>
  <r>
    <s v="TXN-105856"/>
    <x v="124"/>
    <x v="1"/>
    <s v="S-006"/>
    <x v="3"/>
    <s v="LED Desk Lamp"/>
    <s v="Member"/>
    <n v="2"/>
    <n v="27.53"/>
    <n v="0.16900000000000001"/>
    <n v="9.93"/>
    <s v="No"/>
    <n v="45.75"/>
    <n v="25.89"/>
    <n v="0.5659016393442623"/>
    <s v="Jul-2025"/>
    <s v="Q3-2025"/>
  </r>
  <r>
    <s v="TXN-105857"/>
    <x v="499"/>
    <x v="2"/>
    <s v="E-002"/>
    <x v="1"/>
    <s v="Women's Jeans"/>
    <s v="Non-Member"/>
    <n v="1"/>
    <n v="37.72"/>
    <n v="6.8000000000000005E-2"/>
    <n v="15.28"/>
    <s v="No"/>
    <n v="35.159999999999997"/>
    <n v="19.88"/>
    <n v="0.56541524459613202"/>
    <s v="Oct-2025"/>
    <s v="Q4-2025"/>
  </r>
  <r>
    <s v="TXN-105858"/>
    <x v="317"/>
    <x v="3"/>
    <s v="W-007"/>
    <x v="1"/>
    <s v="Running Shoes"/>
    <s v="Non-Member"/>
    <n v="3"/>
    <n v="21.39"/>
    <n v="3.9E-2"/>
    <n v="11.41"/>
    <s v="No"/>
    <n v="61.67"/>
    <n v="27.44"/>
    <n v="0.44494892167990918"/>
    <s v="Jan-2025"/>
    <s v="Q1-2025"/>
  </r>
  <r>
    <s v="TXN-105859"/>
    <x v="158"/>
    <x v="1"/>
    <s v="S-013"/>
    <x v="4"/>
    <s v="Face Moisturizer"/>
    <s v="Member"/>
    <n v="4"/>
    <n v="49.02"/>
    <n v="0.32500000000000001"/>
    <n v="15.21"/>
    <s v="No"/>
    <n v="132.35"/>
    <n v="71.510000000000005"/>
    <n v="0.5403097846618814"/>
    <s v="Dec-2024"/>
    <s v="Q4-2024"/>
  </r>
  <r>
    <s v="TXN-105860"/>
    <x v="521"/>
    <x v="0"/>
    <s v="N-002"/>
    <x v="4"/>
    <s v="Perfume 50ml"/>
    <s v="Member"/>
    <n v="3"/>
    <n v="25.28"/>
    <n v="7.9000000000000001E-2"/>
    <n v="10.4"/>
    <s v="No"/>
    <n v="69.849999999999994"/>
    <n v="38.65"/>
    <n v="0.55332856120257701"/>
    <s v="Jun-2025"/>
    <s v="Q2-2025"/>
  </r>
  <r>
    <s v="TXN-105861"/>
    <x v="585"/>
    <x v="1"/>
    <s v="S-008"/>
    <x v="2"/>
    <s v="Bluetooth Speaker"/>
    <s v="Member"/>
    <n v="3"/>
    <n v="256.27999999999997"/>
    <n v="0.27500000000000002"/>
    <n v="176.41"/>
    <s v="No"/>
    <n v="557.41"/>
    <n v="28.18"/>
    <n v="5.0555246586892956E-2"/>
    <s v="Oct-2025"/>
    <s v="Q4-2025"/>
  </r>
  <r>
    <s v="TXN-105862"/>
    <x v="263"/>
    <x v="3"/>
    <s v="W-008"/>
    <x v="3"/>
    <s v="Bath Towel Set"/>
    <s v="Non-Member"/>
    <n v="6"/>
    <n v="85.83"/>
    <n v="4.7E-2"/>
    <n v="36.29"/>
    <s v="No"/>
    <n v="490.78"/>
    <n v="273.04000000000002"/>
    <n v="0.55633888911528595"/>
    <s v="Nov-2025"/>
    <s v="Q4-2025"/>
  </r>
  <r>
    <s v="TXN-105863"/>
    <x v="469"/>
    <x v="1"/>
    <s v="S-001"/>
    <x v="1"/>
    <s v="Casual Dress"/>
    <s v="Non-Member"/>
    <n v="3"/>
    <n v="75.97"/>
    <n v="0.36499999999999999"/>
    <n v="40.409999999999997"/>
    <s v="No"/>
    <n v="144.72"/>
    <n v="23.49"/>
    <n v="0.16231343283582089"/>
    <s v="Jul-2025"/>
    <s v="Q3-2025"/>
  </r>
  <r>
    <s v="TXN-105864"/>
    <x v="216"/>
    <x v="2"/>
    <s v="E-015"/>
    <x v="1"/>
    <s v="Women's Jeans"/>
    <s v="Member"/>
    <n v="7"/>
    <n v="19.73"/>
    <n v="0.13400000000000001"/>
    <n v="8.32"/>
    <s v="No"/>
    <n v="119.6"/>
    <n v="61.36"/>
    <n v="0.5130434782608696"/>
    <s v="Jul-2025"/>
    <s v="Q3-2025"/>
  </r>
  <r>
    <s v="TXN-105865"/>
    <x v="351"/>
    <x v="1"/>
    <s v="S-014"/>
    <x v="1"/>
    <s v="Winter Jacket"/>
    <s v="Member"/>
    <n v="3"/>
    <n v="28.33"/>
    <n v="0.17"/>
    <n v="13.17"/>
    <s v="No"/>
    <n v="70.540000000000006"/>
    <n v="31.03"/>
    <n v="0.43989225971080237"/>
    <s v="May-2025"/>
    <s v="Q2-2025"/>
  </r>
  <r>
    <s v="TXN-105866"/>
    <x v="171"/>
    <x v="3"/>
    <s v="W-004"/>
    <x v="2"/>
    <s v="Smart Watch"/>
    <s v="Member"/>
    <n v="1"/>
    <n v="156.18"/>
    <n v="3.9E-2"/>
    <n v="29.74"/>
    <s v="No"/>
    <n v="150.09"/>
    <n v="120.35"/>
    <n v="0.80185222200013317"/>
    <s v="Aug-2025"/>
    <s v="Q3-2025"/>
  </r>
  <r>
    <s v="TXN-105867"/>
    <x v="392"/>
    <x v="1"/>
    <s v="S-010"/>
    <x v="0"/>
    <s v="Organic Coffee 12oz"/>
    <s v="Member"/>
    <n v="1"/>
    <n v="10.38"/>
    <n v="0.112"/>
    <n v="7.1"/>
    <s v="No"/>
    <n v="9.2200000000000006"/>
    <n v="2.12"/>
    <n v="0.2299349240780911"/>
    <s v="Oct-2024"/>
    <s v="Q4-2024"/>
  </r>
  <r>
    <s v="TXN-105868"/>
    <x v="96"/>
    <x v="3"/>
    <s v="W-010"/>
    <x v="0"/>
    <s v="Snack Box"/>
    <s v="Member"/>
    <n v="3"/>
    <n v="3.53"/>
    <n v="6.2E-2"/>
    <n v="2.1800000000000002"/>
    <s v="No"/>
    <n v="9.93"/>
    <n v="3.39"/>
    <n v="0.34138972809667678"/>
    <s v="Jun-2025"/>
    <s v="Q2-2025"/>
  </r>
  <r>
    <s v="TXN-105869"/>
    <x v="418"/>
    <x v="0"/>
    <s v="N-010"/>
    <x v="1"/>
    <s v="Casual Dress"/>
    <s v="Member"/>
    <n v="6"/>
    <n v="100.33"/>
    <n v="4.7E-2"/>
    <n v="54.73"/>
    <s v="No"/>
    <n v="573.69000000000005"/>
    <n v="245.31"/>
    <n v="0.4276002719238613"/>
    <s v="Oct-2024"/>
    <s v="Q4-2024"/>
  </r>
  <r>
    <s v="TXN-105870"/>
    <x v="628"/>
    <x v="1"/>
    <s v="S-006"/>
    <x v="0"/>
    <s v="Olive Oil 500ml"/>
    <s v="Member"/>
    <n v="5"/>
    <n v="3.25"/>
    <n v="0.13800000000000001"/>
    <n v="2.2599999999999998"/>
    <s v="No"/>
    <n v="14.01"/>
    <n v="2.71"/>
    <n v="0.19343326195574589"/>
    <s v="Oct-2025"/>
    <s v="Q4-2025"/>
  </r>
  <r>
    <s v="TXN-105871"/>
    <x v="598"/>
    <x v="3"/>
    <s v="W-009"/>
    <x v="4"/>
    <s v="Lipstick"/>
    <s v="Member"/>
    <n v="1"/>
    <n v="30.64"/>
    <n v="5.2999999999999999E-2"/>
    <n v="13.56"/>
    <s v="No"/>
    <n v="29.02"/>
    <n v="15.46"/>
    <n v="0.53273604410751207"/>
    <s v="Dec-2025"/>
    <s v="Q4-2025"/>
  </r>
  <r>
    <s v="TXN-105872"/>
    <x v="496"/>
    <x v="0"/>
    <s v="N-014"/>
    <x v="0"/>
    <s v="Olive Oil 500ml"/>
    <s v="Non-Member"/>
    <n v="1"/>
    <n v="9.48"/>
    <n v="6.8000000000000005E-2"/>
    <n v="5.48"/>
    <s v="No"/>
    <n v="8.84"/>
    <n v="3.36"/>
    <n v="0.38009049773755654"/>
    <s v="Sep-2025"/>
    <s v="Q3-2025"/>
  </r>
  <r>
    <s v="TXN-105873"/>
    <x v="647"/>
    <x v="2"/>
    <s v="E-001"/>
    <x v="4"/>
    <s v="Lipstick"/>
    <s v="Non-Member"/>
    <n v="4"/>
    <n v="55.02"/>
    <n v="0.13300000000000001"/>
    <n v="24.54"/>
    <s v="No"/>
    <n v="190.81"/>
    <n v="92.65"/>
    <n v="0.48556155337770557"/>
    <s v="Apr-2024"/>
    <s v="Q2-2024"/>
  </r>
  <r>
    <s v="TXN-105874"/>
    <x v="590"/>
    <x v="2"/>
    <s v="E-007"/>
    <x v="3"/>
    <s v="LED Desk Lamp"/>
    <s v="Non-Member"/>
    <n v="7"/>
    <n v="72.97"/>
    <n v="1.4E-2"/>
    <n v="26.07"/>
    <s v="No"/>
    <n v="503.64"/>
    <n v="321.14999999999998"/>
    <n v="0.63765785084584226"/>
    <s v="Dec-2025"/>
    <s v="Q4-2025"/>
  </r>
  <r>
    <s v="TXN-105875"/>
    <x v="71"/>
    <x v="3"/>
    <s v="W-013"/>
    <x v="1"/>
    <s v="Casual Dress"/>
    <s v="Member"/>
    <n v="5"/>
    <n v="18.72"/>
    <n v="0.13100000000000001"/>
    <n v="10.24"/>
    <s v="No"/>
    <n v="81.34"/>
    <n v="30.14"/>
    <n v="0.37054339808212439"/>
    <m/>
    <m/>
  </r>
  <r>
    <s v="TXN-105876"/>
    <x v="474"/>
    <x v="2"/>
    <s v="E-014"/>
    <x v="0"/>
    <s v="Olive Oil 500ml"/>
    <s v="Non-Member"/>
    <n v="3"/>
    <n v="22.21"/>
    <n v="0.153"/>
    <n v="13.38"/>
    <s v="No"/>
    <n v="56.44"/>
    <n v="16.3"/>
    <n v="0.28880226789510988"/>
    <s v="Jan-2025"/>
    <s v="Q1-2025"/>
  </r>
  <r>
    <s v="TXN-105877"/>
    <x v="133"/>
    <x v="0"/>
    <s v="N-007"/>
    <x v="0"/>
    <s v="Organic Coffee 12oz"/>
    <s v="Non-Member"/>
    <n v="6"/>
    <n v="15.56"/>
    <n v="7.8E-2"/>
    <n v="10.53"/>
    <s v="No"/>
    <n v="86.08"/>
    <n v="22.9"/>
    <n v="0.26603159851301111"/>
    <s v="Jun-2025"/>
    <s v="Q2-2025"/>
  </r>
  <r>
    <s v="TXN-105878"/>
    <x v="4"/>
    <x v="2"/>
    <s v="E-007"/>
    <x v="1"/>
    <s v="Casual Dress"/>
    <s v="Member"/>
    <n v="1"/>
    <n v="42.03"/>
    <n v="0.19900000000000001"/>
    <n v="22.97"/>
    <s v="No"/>
    <n v="33.67"/>
    <n v="10.7"/>
    <n v="0.31779031779031774"/>
    <s v="Mar-2025"/>
    <s v="Q1-2025"/>
  </r>
  <r>
    <s v="TXN-105879"/>
    <x v="428"/>
    <x v="2"/>
    <s v="E-001"/>
    <x v="2"/>
    <s v="Laptop Stand"/>
    <s v="Non-Member"/>
    <n v="1"/>
    <n v="95.09"/>
    <n v="4.3999999999999997E-2"/>
    <n v="66.930000000000007"/>
    <s v="No"/>
    <n v="90.91"/>
    <n v="23.98"/>
    <n v="0.26377736222637777"/>
    <s v="Aug-2024"/>
    <s v="Q3-2024"/>
  </r>
  <r>
    <s v="TXN-105880"/>
    <x v="313"/>
    <x v="3"/>
    <s v="W-009"/>
    <x v="0"/>
    <s v="Olive Oil 500ml"/>
    <s v="Member"/>
    <n v="2"/>
    <n v="19.100000000000001"/>
    <n v="0.14099999999999999"/>
    <n v="12.04"/>
    <s v="No"/>
    <n v="32.81"/>
    <n v="8.73"/>
    <n v="0.26607741542212737"/>
    <s v="Jun-2024"/>
    <s v="Q2-2024"/>
  </r>
  <r>
    <s v="TXN-105881"/>
    <x v="193"/>
    <x v="1"/>
    <s v="S-006"/>
    <x v="1"/>
    <s v="Winter Jacket"/>
    <s v="Non-Member"/>
    <n v="1"/>
    <n v="119.32"/>
    <n v="0.20699999999999999"/>
    <n v="57.6"/>
    <s v="No"/>
    <n v="94.62"/>
    <n v="37.020000000000003"/>
    <n v="0.39124920735573876"/>
    <s v="Apr-2025"/>
    <s v="Q2-2025"/>
  </r>
  <r>
    <s v="TXN-105882"/>
    <x v="467"/>
    <x v="2"/>
    <s v="E-007"/>
    <x v="3"/>
    <s v="LED Desk Lamp"/>
    <s v="Non-Member"/>
    <n v="4"/>
    <n v="45.48"/>
    <n v="7.9000000000000001E-2"/>
    <n v="16.329999999999998"/>
    <s v="No"/>
    <n v="167.55"/>
    <n v="102.23"/>
    <n v="0.61014622500746041"/>
    <s v="Feb-2024"/>
    <s v="Q1-2024"/>
  </r>
  <r>
    <s v="TXN-105883"/>
    <x v="95"/>
    <x v="0"/>
    <s v="N-012"/>
    <x v="3"/>
    <s v="LED Desk Lamp"/>
    <s v="Member"/>
    <n v="1"/>
    <n v="69.08"/>
    <n v="2.1000000000000001E-2"/>
    <n v="25.1"/>
    <s v="No"/>
    <n v="67.63"/>
    <n v="42.53"/>
    <n v="0.62886293065207755"/>
    <s v="Oct-2024"/>
    <s v="Q4-2024"/>
  </r>
  <r>
    <s v="TXN-105884"/>
    <x v="164"/>
    <x v="1"/>
    <s v="S-011"/>
    <x v="4"/>
    <s v="Sunscreen SPF50"/>
    <s v="Member"/>
    <n v="1"/>
    <n v="26.35"/>
    <n v="0.14000000000000001"/>
    <n v="10.6"/>
    <s v="No"/>
    <n v="22.66"/>
    <n v="12.06"/>
    <n v="0.53221535745807591"/>
    <s v="Jan-2025"/>
    <s v="Q1-2025"/>
  </r>
  <r>
    <s v="TXN-105885"/>
    <x v="419"/>
    <x v="0"/>
    <s v="N-006"/>
    <x v="3"/>
    <s v="Storage Bin"/>
    <s v="Member"/>
    <n v="5"/>
    <n v="11.8"/>
    <n v="0.152"/>
    <n v="4.5599999999999996"/>
    <s v="No"/>
    <n v="50.03"/>
    <n v="27.23"/>
    <n v="0.54427343593843691"/>
    <s v="Jun-2025"/>
    <s v="Q2-2025"/>
  </r>
  <r>
    <s v="TXN-105886"/>
    <x v="269"/>
    <x v="0"/>
    <s v="N-008"/>
    <x v="4"/>
    <s v="Face Moisturizer"/>
    <s v="Non-Member"/>
    <n v="2"/>
    <n v="48.35"/>
    <n v="7.0999999999999994E-2"/>
    <n v="16.37"/>
    <s v="No"/>
    <n v="89.83"/>
    <n v="57.09"/>
    <n v="0.63553378604029842"/>
    <s v="Aug-2025"/>
    <s v="Q3-2025"/>
  </r>
  <r>
    <s v="TXN-105887"/>
    <x v="69"/>
    <x v="2"/>
    <s v="E-008"/>
    <x v="4"/>
    <s v="Sunscreen SPF50"/>
    <s v="Non-Member"/>
    <n v="4"/>
    <n v="58.47"/>
    <n v="3.1E-2"/>
    <n v="23.34"/>
    <s v="No"/>
    <n v="226.63"/>
    <n v="133.27000000000001"/>
    <n v="0.58805100825133483"/>
    <s v="Dec-2024"/>
    <s v="Q4-2024"/>
  </r>
  <r>
    <s v="TXN-105888"/>
    <x v="487"/>
    <x v="0"/>
    <s v="N-011"/>
    <x v="2"/>
    <s v="Wireless Earbuds"/>
    <s v="Member"/>
    <n v="1"/>
    <n v="238.65"/>
    <n v="0.13400000000000001"/>
    <n v="160.72"/>
    <s v="No"/>
    <n v="206.67"/>
    <n v="45.95"/>
    <n v="0.22233512362703831"/>
    <s v="Sep-2024"/>
    <s v="Q3-2024"/>
  </r>
  <r>
    <s v="TXN-105889"/>
    <x v="324"/>
    <x v="3"/>
    <s v="W-007"/>
    <x v="3"/>
    <s v="Ceramic Mug Set"/>
    <s v="Member"/>
    <n v="7"/>
    <n v="38.979999999999997"/>
    <n v="0.14599999999999999"/>
    <n v="19.28"/>
    <s v="Unknown"/>
    <n v="233.02"/>
    <n v="98.06"/>
    <n v="0.42082224701742338"/>
    <s v="May-2024"/>
    <s v="Q2-2024"/>
  </r>
  <r>
    <s v="TXN-105890"/>
    <x v="146"/>
    <x v="2"/>
    <s v="E-015"/>
    <x v="1"/>
    <s v="Running Shoes"/>
    <s v="Non-Member"/>
    <n v="4"/>
    <n v="77.34"/>
    <n v="0.109"/>
    <n v="34.22"/>
    <s v="No"/>
    <n v="275.64"/>
    <n v="138.76"/>
    <n v="0.50341024524742417"/>
    <s v="Sep-2025"/>
    <s v="Q3-2025"/>
  </r>
  <r>
    <s v="TXN-105891"/>
    <x v="121"/>
    <x v="1"/>
    <s v="S-005"/>
    <x v="0"/>
    <s v="Organic Coffee 12oz"/>
    <s v="Member"/>
    <n v="2"/>
    <n v="23.71"/>
    <n v="0.27200000000000002"/>
    <n v="14.97"/>
    <s v="No"/>
    <n v="34.520000000000003"/>
    <n v="4.58"/>
    <n v="0.13267670915411356"/>
    <s v="Apr-2025"/>
    <s v="Q2-2025"/>
  </r>
  <r>
    <s v="TXN-105892"/>
    <x v="453"/>
    <x v="0"/>
    <s v="N-014"/>
    <x v="2"/>
    <s v="Wireless Earbuds"/>
    <s v="Member"/>
    <n v="2"/>
    <n v="262.58999999999997"/>
    <n v="5.8999999999999997E-2"/>
    <n v="195.61"/>
    <s v="No"/>
    <n v="494.19"/>
    <n v="102.97"/>
    <n v="0.20836115664015864"/>
    <s v="Jul-2025"/>
    <s v="Q3-2025"/>
  </r>
  <r>
    <s v="TXN-105893"/>
    <x v="92"/>
    <x v="2"/>
    <s v="E-013"/>
    <x v="3"/>
    <s v="Storage Bin"/>
    <s v="Non-Member"/>
    <n v="1"/>
    <n v="75.36"/>
    <n v="7.4999999999999997E-2"/>
    <n v="28.15"/>
    <s v="No"/>
    <n v="69.709999999999994"/>
    <n v="41.56"/>
    <n v="0.59618419165112613"/>
    <s v="Jun-2025"/>
    <s v="Q2-2025"/>
  </r>
  <r>
    <s v="TXN-105894"/>
    <x v="3"/>
    <x v="2"/>
    <s v="E-010"/>
    <x v="2"/>
    <s v="Smart Watch"/>
    <s v="Member"/>
    <n v="4"/>
    <n v="276.75"/>
    <n v="5.1999999999999998E-2"/>
    <n v="192.31"/>
    <s v="No"/>
    <n v="1049.44"/>
    <n v="280.2"/>
    <n v="0.26699954261320319"/>
    <s v="Sep-2025"/>
    <s v="Q3-2025"/>
  </r>
  <r>
    <s v="TXN-105895"/>
    <x v="270"/>
    <x v="2"/>
    <s v="E-001"/>
    <x v="4"/>
    <s v="Perfume 50ml"/>
    <s v="Non-Member"/>
    <n v="5"/>
    <n v="27.99"/>
    <n v="0.20100000000000001"/>
    <n v="11.97"/>
    <s v="No"/>
    <n v="111.82"/>
    <n v="51.97"/>
    <n v="0.46476480057234842"/>
    <s v="Dec-2024"/>
    <s v="Q4-2024"/>
  </r>
  <r>
    <s v="TXN-105896"/>
    <x v="498"/>
    <x v="2"/>
    <s v="E-015"/>
    <x v="1"/>
    <s v="Casual Dress"/>
    <s v="Non-Member"/>
    <n v="1"/>
    <n v="31.24"/>
    <n v="0.09"/>
    <n v="16"/>
    <s v="No"/>
    <n v="28.43"/>
    <n v="12.43"/>
    <n v="0.4372142103411889"/>
    <s v="May-2025"/>
    <s v="Q2-2025"/>
  </r>
  <r>
    <s v="TXN-105897"/>
    <x v="265"/>
    <x v="3"/>
    <s v="W-009"/>
    <x v="2"/>
    <s v="Laptop Stand"/>
    <s v="Non-Member"/>
    <n v="1"/>
    <n v="231.78"/>
    <n v="0"/>
    <n v="167.29"/>
    <s v="No"/>
    <n v="231.78"/>
    <n v="64.489999999999995"/>
    <n v="0.27823798429545255"/>
    <s v="May-2025"/>
    <s v="Q2-2025"/>
  </r>
  <r>
    <s v="TXN-105898"/>
    <x v="23"/>
    <x v="3"/>
    <s v="W-007"/>
    <x v="0"/>
    <s v="Sparkling Water 12pk"/>
    <s v="Member"/>
    <n v="1"/>
    <n v="14"/>
    <n v="6.7000000000000004E-2"/>
    <n v="7.75"/>
    <s v="No"/>
    <n v="13.06"/>
    <n v="5.31"/>
    <n v="0.40658499234303214"/>
    <s v="Jul-2025"/>
    <s v="Q3-2025"/>
  </r>
  <r>
    <s v="TXN-105899"/>
    <x v="623"/>
    <x v="2"/>
    <s v="E-004"/>
    <x v="2"/>
    <s v="Wireless Earbuds"/>
    <s v="Member"/>
    <n v="1"/>
    <n v="179.8"/>
    <n v="8.0000000000000002E-3"/>
    <n v="139.93"/>
    <s v="No"/>
    <n v="178.36"/>
    <n v="38.43"/>
    <n v="0.21546310832025115"/>
    <s v="Dec-2025"/>
    <s v="Q4-2025"/>
  </r>
  <r>
    <s v="TXN-105900"/>
    <x v="405"/>
    <x v="3"/>
    <s v="W-003"/>
    <x v="4"/>
    <s v="Perfume 50ml"/>
    <s v="Non-Member"/>
    <n v="1"/>
    <n v="31.21"/>
    <n v="6.3E-2"/>
    <n v="11.43"/>
    <s v="Unknown"/>
    <n v="29.24"/>
    <n v="17.809999999999999"/>
    <n v="0.60909712722298226"/>
    <s v="Aug-2025"/>
    <s v="Q3-2025"/>
  </r>
  <r>
    <s v="TXN-105901"/>
    <x v="473"/>
    <x v="3"/>
    <s v="W-007"/>
    <x v="0"/>
    <s v="Granola Pack"/>
    <s v="Member"/>
    <n v="8"/>
    <n v="18.23"/>
    <n v="0.14699999999999999"/>
    <n v="10.25"/>
    <s v="No"/>
    <n v="124.4"/>
    <n v="42.4"/>
    <n v="0.34083601286173631"/>
    <s v="Nov-2024"/>
    <s v="Q4-2024"/>
  </r>
  <r>
    <s v="TXN-105902"/>
    <x v="206"/>
    <x v="1"/>
    <s v="S-015"/>
    <x v="1"/>
    <s v="Running Shoes"/>
    <s v="Non-Member"/>
    <n v="1"/>
    <n v="103.05"/>
    <n v="0.33400000000000002"/>
    <n v="43.17"/>
    <s v="Yes"/>
    <n v="68.63"/>
    <n v="25.46"/>
    <n v="0.37097479236485503"/>
    <s v="Jun-2025"/>
    <s v="Q2-2025"/>
  </r>
  <r>
    <s v="TXN-105903"/>
    <x v="525"/>
    <x v="1"/>
    <s v="S-002"/>
    <x v="3"/>
    <s v="Storage Bin"/>
    <s v="Member"/>
    <n v="7"/>
    <n v="49.7"/>
    <n v="0.17699999999999999"/>
    <n v="24.32"/>
    <s v="No"/>
    <n v="286.32"/>
    <n v="116.08"/>
    <n v="0.40542050852193351"/>
    <s v="Apr-2025"/>
    <s v="Q2-2025"/>
  </r>
  <r>
    <s v="TXN-105904"/>
    <x v="465"/>
    <x v="2"/>
    <s v="E-007"/>
    <x v="0"/>
    <s v="Granola Pack"/>
    <s v="Non-Member"/>
    <n v="6"/>
    <n v="10.01"/>
    <n v="0.13100000000000001"/>
    <n v="5.68"/>
    <s v="No"/>
    <n v="52.19"/>
    <n v="18.11"/>
    <n v="0.3470013412531136"/>
    <s v="Oct-2024"/>
    <s v="Q4-2024"/>
  </r>
  <r>
    <s v="TXN-105905"/>
    <x v="551"/>
    <x v="3"/>
    <s v="W-012"/>
    <x v="0"/>
    <s v="Sparkling Water 12pk"/>
    <s v="Member"/>
    <n v="2"/>
    <n v="17.350000000000001"/>
    <n v="0.13400000000000001"/>
    <n v="11.69"/>
    <s v="No"/>
    <n v="30.05"/>
    <n v="6.67"/>
    <n v="0.22196339434276205"/>
    <s v="Apr-2025"/>
    <s v="Q2-2025"/>
  </r>
  <r>
    <s v="TXN-105906"/>
    <x v="37"/>
    <x v="0"/>
    <s v="N-011"/>
    <x v="1"/>
    <s v="Winter Jacket"/>
    <s v="Member"/>
    <n v="3"/>
    <n v="97.44"/>
    <n v="2E-3"/>
    <n v="45.95"/>
    <s v="No"/>
    <n v="291.74"/>
    <n v="153.88999999999999"/>
    <n v="0.52749023102762727"/>
    <s v="Oct-2025"/>
    <s v="Q4-2025"/>
  </r>
  <r>
    <s v="TXN-105907"/>
    <x v="627"/>
    <x v="0"/>
    <s v="N-005"/>
    <x v="2"/>
    <s v="Laptop Stand"/>
    <s v="Non-Member"/>
    <n v="9"/>
    <n v="257.61"/>
    <n v="9.7000000000000003E-2"/>
    <n v="185.53"/>
    <s v="No"/>
    <n v="2093.6"/>
    <n v="423.83"/>
    <n v="0.20244077187619411"/>
    <s v="Aug-2024"/>
    <s v="Q3-2024"/>
  </r>
  <r>
    <s v="TXN-105908"/>
    <x v="635"/>
    <x v="1"/>
    <s v="S-006"/>
    <x v="4"/>
    <s v="Face Moisturizer"/>
    <s v="Non-Member"/>
    <n v="4"/>
    <n v="44.26"/>
    <n v="0.25800000000000001"/>
    <n v="15.67"/>
    <s v="No"/>
    <n v="131.36000000000001"/>
    <n v="68.680000000000007"/>
    <n v="0.52283800243605361"/>
    <s v="Jul-2024"/>
    <s v="Q3-2024"/>
  </r>
  <r>
    <s v="TXN-105909"/>
    <x v="23"/>
    <x v="2"/>
    <s v="E-010"/>
    <x v="1"/>
    <s v="Casual Dress"/>
    <s v="Member"/>
    <n v="6"/>
    <n v="87.66"/>
    <n v="0.113"/>
    <n v="46.61"/>
    <s v="No"/>
    <n v="466.53"/>
    <n v="186.87"/>
    <n v="0.40055301909845031"/>
    <s v="Jul-2025"/>
    <s v="Q3-2025"/>
  </r>
  <r>
    <s v="TXN-105910"/>
    <x v="557"/>
    <x v="2"/>
    <s v="E-003"/>
    <x v="1"/>
    <s v="Women's Jeans"/>
    <s v="Non-Member"/>
    <n v="1"/>
    <n v="114.73"/>
    <n v="8.5000000000000006E-2"/>
    <n v="50.49"/>
    <s v="No"/>
    <n v="104.98"/>
    <n v="54.49"/>
    <n v="0.51905124785673462"/>
    <s v="Dec-2025"/>
    <s v="Q4-2025"/>
  </r>
  <r>
    <s v="TXN-105911"/>
    <x v="432"/>
    <x v="2"/>
    <s v="E-006"/>
    <x v="1"/>
    <s v="Winter Jacket"/>
    <s v="Member"/>
    <n v="3"/>
    <n v="89.5"/>
    <n v="6.5000000000000002E-2"/>
    <n v="44.59"/>
    <s v="No"/>
    <n v="251.05"/>
    <n v="117.28"/>
    <n v="0.46715793666600275"/>
    <s v="Aug-2025"/>
    <s v="Q3-2025"/>
  </r>
  <r>
    <s v="TXN-105912"/>
    <x v="678"/>
    <x v="3"/>
    <s v="W-004"/>
    <x v="1"/>
    <s v="Winter Jacket"/>
    <s v="Member"/>
    <n v="4"/>
    <n v="87.43"/>
    <n v="5.3999999999999999E-2"/>
    <n v="47.71"/>
    <s v="No"/>
    <n v="330.84"/>
    <n v="140"/>
    <n v="0.42316527626647327"/>
    <s v="Apr-2024"/>
    <s v="Q2-2024"/>
  </r>
  <r>
    <s v="TXN-105913"/>
    <x v="222"/>
    <x v="2"/>
    <s v="E-001"/>
    <x v="4"/>
    <s v="Lipstick"/>
    <s v="Non-Member"/>
    <n v="1"/>
    <n v="57.5"/>
    <n v="0.153"/>
    <n v="23.98"/>
    <s v="No"/>
    <n v="48.7"/>
    <n v="24.72"/>
    <n v="0.50759753593429158"/>
    <s v="Mar-2025"/>
    <s v="Q1-2025"/>
  </r>
  <r>
    <s v="TXN-105914"/>
    <x v="404"/>
    <x v="1"/>
    <s v="S-008"/>
    <x v="4"/>
    <s v="Sunscreen SPF50"/>
    <s v="Non-Member"/>
    <n v="2"/>
    <n v="14.8"/>
    <n v="0.16500000000000001"/>
    <n v="5.83"/>
    <s v="No"/>
    <n v="24.72"/>
    <n v="13.06"/>
    <n v="0.52831715210355989"/>
    <s v="Jul-2024"/>
    <s v="Q3-2024"/>
  </r>
  <r>
    <s v="TXN-105915"/>
    <x v="563"/>
    <x v="1"/>
    <s v="S-008"/>
    <x v="1"/>
    <s v="Winter Jacket"/>
    <s v="Member"/>
    <n v="2"/>
    <n v="85.59"/>
    <n v="0.18"/>
    <n v="45.54"/>
    <s v="No"/>
    <n v="140.37"/>
    <n v="49.29"/>
    <n v="0.3511434067108356"/>
    <s v="Mar-2025"/>
    <s v="Q1-2025"/>
  </r>
  <r>
    <s v="TXN-105916"/>
    <x v="507"/>
    <x v="2"/>
    <s v="E-014"/>
    <x v="4"/>
    <s v="Shampoo 300ml"/>
    <s v="Member"/>
    <n v="5"/>
    <n v="41.55"/>
    <n v="0.14499999999999999"/>
    <n v="15.12"/>
    <s v="No"/>
    <n v="177.63"/>
    <n v="102.03"/>
    <n v="0.57439621685526099"/>
    <s v="Nov-2025"/>
    <s v="Q4-2025"/>
  </r>
  <r>
    <s v="TXN-105917"/>
    <x v="257"/>
    <x v="1"/>
    <s v="S-007"/>
    <x v="4"/>
    <s v="Perfume 50ml"/>
    <s v="Member"/>
    <n v="7"/>
    <n v="36.1"/>
    <n v="0.26100000000000001"/>
    <n v="12.82"/>
    <s v="No"/>
    <n v="186.75"/>
    <n v="97.01"/>
    <n v="0.51946452476572957"/>
    <s v="Aug-2024"/>
    <s v="Q3-2024"/>
  </r>
  <r>
    <s v="TXN-105918"/>
    <x v="160"/>
    <x v="3"/>
    <s v="W-007"/>
    <x v="0"/>
    <s v="Olive Oil 500ml"/>
    <s v="Non-Member"/>
    <n v="1"/>
    <n v="6.79"/>
    <n v="0.14599999999999999"/>
    <n v="4.66"/>
    <s v="No"/>
    <n v="5.8"/>
    <n v="1.1399999999999999"/>
    <n v="0.19655172413793101"/>
    <s v="Dec-2025"/>
    <s v="Q4-2025"/>
  </r>
  <r>
    <s v="TXN-105919"/>
    <x v="406"/>
    <x v="2"/>
    <s v="E-004"/>
    <x v="0"/>
    <s v="Organic Coffee 12oz"/>
    <s v="Non-Member"/>
    <n v="3"/>
    <n v="4.25"/>
    <n v="0.14299999999999999"/>
    <n v="2.64"/>
    <s v="No"/>
    <n v="10.93"/>
    <n v="3.01"/>
    <n v="0.27538883806038428"/>
    <s v="Oct-2024"/>
    <s v="Q4-2024"/>
  </r>
  <r>
    <s v="TXN-105920"/>
    <x v="450"/>
    <x v="0"/>
    <s v="N-007"/>
    <x v="1"/>
    <s v="Running Shoes"/>
    <s v="Non-Member"/>
    <n v="5"/>
    <n v="67.05"/>
    <n v="8.4000000000000005E-2"/>
    <n v="34.67"/>
    <s v="No"/>
    <n v="307.08999999999997"/>
    <n v="133.74"/>
    <n v="0.43550750594288323"/>
    <s v="Jan-2025"/>
    <s v="Q1-2025"/>
  </r>
  <r>
    <s v="TXN-105921"/>
    <x v="8"/>
    <x v="2"/>
    <s v="E-003"/>
    <x v="1"/>
    <s v="Men's T-Shirt"/>
    <s v="Non-Member"/>
    <n v="4"/>
    <n v="59.11"/>
    <n v="7.9000000000000001E-2"/>
    <n v="26.2"/>
    <s v="No"/>
    <n v="217.76"/>
    <n v="112.96"/>
    <n v="0.51873622336517267"/>
    <s v="Sep-2024"/>
    <s v="Q3-2024"/>
  </r>
  <r>
    <s v="TXN-105922"/>
    <x v="397"/>
    <x v="0"/>
    <s v="N-007"/>
    <x v="2"/>
    <s v="Laptop Stand"/>
    <s v="Non-Member"/>
    <n v="3"/>
    <n v="185.03"/>
    <n v="0.23699999999999999"/>
    <n v="120.87"/>
    <s v="No"/>
    <n v="423.53"/>
    <n v="60.92"/>
    <n v="0.14383868911293179"/>
    <s v="Aug-2025"/>
    <s v="Q3-2025"/>
  </r>
  <r>
    <s v="TXN-105923"/>
    <x v="244"/>
    <x v="3"/>
    <s v="W-013"/>
    <x v="2"/>
    <s v="Power Bank"/>
    <s v="Member"/>
    <n v="3"/>
    <n v="73.38"/>
    <n v="5.8000000000000003E-2"/>
    <n v="44.49"/>
    <s v="No"/>
    <n v="207.37"/>
    <n v="73.900000000000006"/>
    <n v="0.35636784491488643"/>
    <s v="Jul-2024"/>
    <s v="Q3-2024"/>
  </r>
  <r>
    <s v="TXN-105924"/>
    <x v="137"/>
    <x v="0"/>
    <s v="N-006"/>
    <x v="1"/>
    <s v="Running Shoes"/>
    <s v="Member"/>
    <n v="3"/>
    <n v="70.67"/>
    <n v="8.5999999999999993E-2"/>
    <n v="33.36"/>
    <s v="No"/>
    <n v="193.78"/>
    <n v="93.7"/>
    <n v="0.48353803282072455"/>
    <s v="Oct-2025"/>
    <s v="Q4-2025"/>
  </r>
  <r>
    <s v="TXN-105925"/>
    <x v="413"/>
    <x v="1"/>
    <s v="S-001"/>
    <x v="3"/>
    <s v="Throw Pillow"/>
    <s v="Member"/>
    <n v="6"/>
    <n v="11.69"/>
    <n v="0.251"/>
    <n v="4.2"/>
    <s v="No"/>
    <n v="52.53"/>
    <n v="27.33"/>
    <n v="0.52027412906910331"/>
    <s v="Jul-2025"/>
    <s v="Q3-2025"/>
  </r>
  <r>
    <s v="TXN-105926"/>
    <x v="36"/>
    <x v="2"/>
    <s v="E-014"/>
    <x v="0"/>
    <s v="Organic Coffee 12oz"/>
    <s v="Member"/>
    <n v="3"/>
    <n v="6.11"/>
    <n v="0.13500000000000001"/>
    <n v="4.2300000000000004"/>
    <s v="No"/>
    <n v="15.86"/>
    <n v="3.17"/>
    <n v="0.19987389659520807"/>
    <s v="May-2024"/>
    <s v="Q2-2024"/>
  </r>
  <r>
    <s v="TXN-105927"/>
    <x v="289"/>
    <x v="1"/>
    <s v="S-003"/>
    <x v="4"/>
    <s v="Sunscreen SPF50"/>
    <s v="Member"/>
    <n v="1"/>
    <n v="45.24"/>
    <n v="0.21299999999999999"/>
    <n v="18.72"/>
    <s v="No"/>
    <n v="35.6"/>
    <n v="16.88"/>
    <n v="0.47415730337078649"/>
    <s v="Dec-2024"/>
    <s v="Q4-2024"/>
  </r>
  <r>
    <s v="TXN-105928"/>
    <x v="547"/>
    <x v="2"/>
    <s v="E-002"/>
    <x v="3"/>
    <s v="Throw Pillow"/>
    <s v="Non-Member"/>
    <n v="4"/>
    <n v="63.82"/>
    <n v="7.3999999999999996E-2"/>
    <n v="28.45"/>
    <s v="Yes"/>
    <n v="236.39"/>
    <n v="122.59"/>
    <n v="0.51859215702863914"/>
    <s v="Nov-2025"/>
    <s v="Q4-2025"/>
  </r>
  <r>
    <s v="TXN-105929"/>
    <x v="44"/>
    <x v="0"/>
    <s v="N-002"/>
    <x v="0"/>
    <s v="Snack Box"/>
    <s v="Non-Member"/>
    <n v="3"/>
    <n v="15.59"/>
    <n v="0.107"/>
    <n v="9.2799999999999994"/>
    <s v="Yes"/>
    <n v="41.77"/>
    <n v="13.93"/>
    <n v="0.33349293751496284"/>
    <s v="May-2025"/>
    <s v="Q2-2025"/>
  </r>
  <r>
    <s v="TXN-105930"/>
    <x v="591"/>
    <x v="0"/>
    <s v="N-004"/>
    <x v="2"/>
    <s v="Bluetooth Speaker"/>
    <s v="Non-Member"/>
    <n v="5"/>
    <n v="174.16"/>
    <n v="3.6999999999999998E-2"/>
    <n v="127.66"/>
    <s v="No"/>
    <n v="838.58"/>
    <n v="200.28"/>
    <n v="0.23883231176512676"/>
    <s v="Jul-2025"/>
    <s v="Q3-2025"/>
  </r>
  <r>
    <s v="TXN-105931"/>
    <x v="160"/>
    <x v="0"/>
    <s v="N-005"/>
    <x v="1"/>
    <s v="Winter Jacket"/>
    <s v="Member"/>
    <n v="8"/>
    <n v="25.07"/>
    <n v="2.3E-2"/>
    <n v="10.34"/>
    <s v="No"/>
    <n v="195.95"/>
    <n v="113.23"/>
    <n v="0.57785149272773673"/>
    <s v="Dec-2025"/>
    <s v="Q4-2025"/>
  </r>
  <r>
    <s v="TXN-105932"/>
    <x v="321"/>
    <x v="1"/>
    <s v="S-014"/>
    <x v="2"/>
    <s v="Bluetooth Speaker"/>
    <s v="Member"/>
    <n v="12"/>
    <n v="169.77"/>
    <n v="0.193"/>
    <n v="95.83"/>
    <s v="No"/>
    <n v="1644.05"/>
    <n v="494.09"/>
    <n v="0.30053222225601411"/>
    <s v="Mar-2025"/>
    <s v="Q1-2025"/>
  </r>
  <r>
    <s v="TXN-105933"/>
    <x v="65"/>
    <x v="3"/>
    <s v="W-011"/>
    <x v="1"/>
    <s v="Casual Dress"/>
    <s v="Non-Member"/>
    <n v="1"/>
    <n v="41.65"/>
    <n v="0.11700000000000001"/>
    <n v="18.010000000000002"/>
    <s v="No"/>
    <n v="36.78"/>
    <n v="18.77"/>
    <n v="0.51033170201196298"/>
    <s v="Jun-2025"/>
    <s v="Q2-2025"/>
  </r>
  <r>
    <s v="TXN-105934"/>
    <x v="56"/>
    <x v="2"/>
    <s v="E-014"/>
    <x v="2"/>
    <s v="Wireless Earbuds"/>
    <s v="Non-Member"/>
    <n v="3"/>
    <n v="223.28"/>
    <n v="3.4000000000000002E-2"/>
    <n v="157.1"/>
    <s v="No"/>
    <n v="647.07000000000005"/>
    <n v="175.77"/>
    <n v="0.27163985349343966"/>
    <s v="Jun-2025"/>
    <s v="Q2-2025"/>
  </r>
  <r>
    <s v="TXN-105935"/>
    <x v="583"/>
    <x v="2"/>
    <s v="E-015"/>
    <x v="2"/>
    <s v="Power Bank"/>
    <s v="Non-Member"/>
    <n v="4"/>
    <n v="107.48"/>
    <n v="4.2000000000000003E-2"/>
    <n v="73.77"/>
    <s v="No"/>
    <n v="411.86"/>
    <n v="116.78"/>
    <n v="0.28354295148836983"/>
    <s v="Aug-2025"/>
    <s v="Q3-2025"/>
  </r>
  <r>
    <s v="TXN-105936"/>
    <x v="330"/>
    <x v="1"/>
    <s v="S-005"/>
    <x v="0"/>
    <s v="Olive Oil 500ml"/>
    <s v="Non-Member"/>
    <n v="3"/>
    <n v="4.18"/>
    <n v="0.22600000000000001"/>
    <n v="2.4500000000000002"/>
    <s v="No"/>
    <n v="9.7100000000000009"/>
    <n v="2.36"/>
    <n v="0.24304840370751798"/>
    <s v="Jun-2024"/>
    <s v="Q2-2024"/>
  </r>
  <r>
    <s v="TXN-105937"/>
    <x v="53"/>
    <x v="1"/>
    <s v="S-014"/>
    <x v="1"/>
    <s v="Women's Jeans"/>
    <s v="Member"/>
    <n v="2"/>
    <n v="86.8"/>
    <n v="0.35699999999999998"/>
    <n v="35.75"/>
    <s v="Yes"/>
    <n v="111.62"/>
    <n v="40.119999999999997"/>
    <n v="0.35943379322702024"/>
    <s v="Aug-2025"/>
    <s v="Q3-2025"/>
  </r>
  <r>
    <s v="TXN-105938"/>
    <x v="205"/>
    <x v="1"/>
    <s v="S-014"/>
    <x v="2"/>
    <s v="Wireless Earbuds"/>
    <s v="Member"/>
    <n v="6"/>
    <n v="123.38"/>
    <n v="0.27300000000000002"/>
    <n v="97.76"/>
    <s v="No"/>
    <n v="538.17999999999995"/>
    <n v="-48.38"/>
    <n v="-8.9895573971533707E-2"/>
    <s v="Feb-2025"/>
    <s v="Q1-2025"/>
  </r>
  <r>
    <s v="TXN-105939"/>
    <x v="266"/>
    <x v="1"/>
    <s v="S-003"/>
    <x v="1"/>
    <s v="Casual Dress"/>
    <s v="Non-Member"/>
    <n v="2"/>
    <n v="78.66"/>
    <n v="0.26700000000000002"/>
    <n v="34.74"/>
    <s v="No"/>
    <n v="115.32"/>
    <n v="45.84"/>
    <n v="0.39750260145681587"/>
    <s v="May-2025"/>
    <s v="Q2-2025"/>
  </r>
  <r>
    <s v="TXN-105940"/>
    <x v="628"/>
    <x v="2"/>
    <s v="E-011"/>
    <x v="0"/>
    <s v="Sparkling Water 12pk"/>
    <s v="Member"/>
    <n v="5"/>
    <n v="8.41"/>
    <n v="0.11"/>
    <n v="5.21"/>
    <s v="No"/>
    <n v="37.42"/>
    <n v="11.37"/>
    <n v="0.30384820951362906"/>
    <s v="Oct-2025"/>
    <s v="Q4-2025"/>
  </r>
  <r>
    <s v="TXN-105941"/>
    <x v="411"/>
    <x v="3"/>
    <s v="W-013"/>
    <x v="0"/>
    <s v="Sparkling Water 12pk"/>
    <s v="Non-Member"/>
    <n v="11"/>
    <n v="22.47"/>
    <n v="7.6999999999999999E-2"/>
    <n v="14.83"/>
    <s v="No"/>
    <n v="228.14"/>
    <n v="65.010000000000005"/>
    <n v="0.28495660559305691"/>
    <s v="Apr-2025"/>
    <s v="Q2-2025"/>
  </r>
  <r>
    <s v="TXN-105942"/>
    <x v="422"/>
    <x v="2"/>
    <s v="E-014"/>
    <x v="3"/>
    <s v="Ceramic Mug Set"/>
    <s v="Member"/>
    <n v="3"/>
    <n v="87.4"/>
    <n v="8.5999999999999993E-2"/>
    <n v="36.39"/>
    <s v="No"/>
    <n v="239.65"/>
    <n v="130.47999999999999"/>
    <n v="0.54446067181306068"/>
    <s v="Dec-2024"/>
    <s v="Q4-2024"/>
  </r>
  <r>
    <s v="TXN-105943"/>
    <x v="600"/>
    <x v="3"/>
    <s v="W-005"/>
    <x v="3"/>
    <s v="Storage Bin"/>
    <s v="Member"/>
    <n v="3"/>
    <n v="40.68"/>
    <n v="0.108"/>
    <n v="18"/>
    <s v="No"/>
    <n v="108.86"/>
    <n v="54.86"/>
    <n v="0.50395002755833185"/>
    <s v="Oct-2024"/>
    <s v="Q4-2024"/>
  </r>
  <r>
    <s v="TXN-105944"/>
    <x v="66"/>
    <x v="0"/>
    <s v="N-008"/>
    <x v="1"/>
    <s v="Women's Jeans"/>
    <s v="Non-Member"/>
    <n v="6"/>
    <n v="77.66"/>
    <n v="0.12"/>
    <n v="41.15"/>
    <s v="No"/>
    <n v="410.04"/>
    <n v="163.13999999999999"/>
    <n v="0.39786362306116468"/>
    <s v="Oct-2024"/>
    <s v="Q4-2024"/>
  </r>
  <r>
    <s v="TXN-105945"/>
    <x v="215"/>
    <x v="3"/>
    <s v="W-006"/>
    <x v="2"/>
    <s v="Smart Watch"/>
    <s v="Member"/>
    <n v="3"/>
    <n v="52.59"/>
    <n v="3.3000000000000002E-2"/>
    <n v="36.68"/>
    <s v="No"/>
    <n v="152.56"/>
    <n v="42.52"/>
    <n v="0.27871001573151549"/>
    <s v="Mar-2025"/>
    <s v="Q1-2025"/>
  </r>
  <r>
    <s v="TXN-105946"/>
    <x v="81"/>
    <x v="0"/>
    <s v="N-003"/>
    <x v="2"/>
    <s v="Bluetooth Speaker"/>
    <s v="Member"/>
    <n v="3"/>
    <n v="97.56"/>
    <n v="8.1000000000000003E-2"/>
    <n v="73.72"/>
    <s v="No"/>
    <n v="268.97000000000003"/>
    <n v="47.81"/>
    <n v="0.17775216566903371"/>
    <s v="Oct-2025"/>
    <s v="Q4-2025"/>
  </r>
  <r>
    <s v="TXN-105947"/>
    <x v="500"/>
    <x v="0"/>
    <s v="N-010"/>
    <x v="2"/>
    <s v="Power Bank"/>
    <s v="Non-Member"/>
    <n v="8"/>
    <n v="238.29"/>
    <n v="7.1999999999999995E-2"/>
    <n v="164.89"/>
    <s v="No"/>
    <n v="1769.06"/>
    <n v="449.94"/>
    <n v="0.25433846223418088"/>
    <s v="Jul-2025"/>
    <s v="Q3-2025"/>
  </r>
  <r>
    <s v="TXN-105948"/>
    <x v="683"/>
    <x v="1"/>
    <s v="S-008"/>
    <x v="2"/>
    <s v="Wireless Earbuds"/>
    <s v="Non-Member"/>
    <n v="1"/>
    <n v="141.13999999999999"/>
    <n v="0.224"/>
    <n v="101.01"/>
    <s v="No"/>
    <n v="109.52"/>
    <n v="8.51"/>
    <n v="7.77027027027027E-2"/>
    <s v="May-2024"/>
    <s v="Q2-2024"/>
  </r>
  <r>
    <s v="TXN-105949"/>
    <x v="165"/>
    <x v="2"/>
    <s v="E-010"/>
    <x v="3"/>
    <s v="LED Desk Lamp"/>
    <s v="Member"/>
    <n v="3"/>
    <n v="35.43"/>
    <n v="0"/>
    <n v="12.82"/>
    <s v="No"/>
    <n v="106.29"/>
    <n v="67.83"/>
    <n v="0.63815975162291838"/>
    <s v="Jul-2024"/>
    <s v="Q3-2024"/>
  </r>
  <r>
    <s v="TXN-105950"/>
    <x v="499"/>
    <x v="1"/>
    <s v="S-015"/>
    <x v="2"/>
    <s v="Bluetooth Speaker"/>
    <s v="Member"/>
    <n v="3"/>
    <n v="33.35"/>
    <n v="0.221"/>
    <n v="22.25"/>
    <s v="No"/>
    <n v="77.94"/>
    <n v="11.19"/>
    <n v="0.14357197844495767"/>
    <s v="Oct-2025"/>
    <s v="Q4-2025"/>
  </r>
  <r>
    <s v="TXN-105951"/>
    <x v="492"/>
    <x v="2"/>
    <s v="E-006"/>
    <x v="3"/>
    <s v="Ceramic Mug Set"/>
    <s v="Member"/>
    <n v="1"/>
    <n v="86.35"/>
    <n v="0.157"/>
    <n v="31.41"/>
    <s v="No"/>
    <n v="72.790000000000006"/>
    <n v="41.38"/>
    <n v="0.5684846819618079"/>
    <s v="Jun-2024"/>
    <s v="Q2-2024"/>
  </r>
  <r>
    <s v="TXN-105952"/>
    <x v="44"/>
    <x v="0"/>
    <s v="N-012"/>
    <x v="2"/>
    <s v="Bluetooth Speaker"/>
    <s v="Member"/>
    <n v="3"/>
    <n v="296.45"/>
    <n v="6.6000000000000003E-2"/>
    <n v="223.51"/>
    <s v="No"/>
    <n v="830.65"/>
    <n v="160.12"/>
    <n v="0.19276470234153978"/>
    <s v="May-2025"/>
    <s v="Q2-2025"/>
  </r>
  <r>
    <s v="TXN-105953"/>
    <x v="33"/>
    <x v="1"/>
    <s v="S-002"/>
    <x v="4"/>
    <s v="Sunscreen SPF50"/>
    <s v="Non-Member"/>
    <n v="9"/>
    <n v="26.69"/>
    <n v="0.219"/>
    <n v="11.82"/>
    <s v="No"/>
    <n v="187.6"/>
    <n v="81.22"/>
    <n v="0.43294243070362476"/>
    <s v="Oct-2025"/>
    <s v="Q4-2025"/>
  </r>
  <r>
    <s v="TXN-105954"/>
    <x v="293"/>
    <x v="1"/>
    <s v="S-001"/>
    <x v="2"/>
    <s v="Bluetooth Speaker"/>
    <s v="Non-Member"/>
    <n v="4"/>
    <n v="219.05"/>
    <n v="0.25800000000000001"/>
    <n v="165.39"/>
    <s v="No"/>
    <n v="650.14"/>
    <n v="-11.42"/>
    <n v="-1.7565447442089398E-2"/>
    <s v="Jun-2025"/>
    <s v="Q2-2025"/>
  </r>
  <r>
    <s v="TXN-105955"/>
    <x v="78"/>
    <x v="3"/>
    <s v="W-004"/>
    <x v="1"/>
    <s v="Women's Jeans"/>
    <s v="Non-Member"/>
    <n v="1"/>
    <n v="102.55"/>
    <n v="0.13200000000000001"/>
    <n v="48.42"/>
    <s v="No"/>
    <n v="89.01"/>
    <n v="40.590000000000003"/>
    <n v="0.45601617795753285"/>
    <s v="Oct-2025"/>
    <s v="Q4-2025"/>
  </r>
  <r>
    <s v="TXN-105956"/>
    <x v="336"/>
    <x v="0"/>
    <s v="N-002"/>
    <x v="4"/>
    <s v="Face Moisturizer"/>
    <s v="Member"/>
    <n v="1"/>
    <n v="53.82"/>
    <n v="1.2E-2"/>
    <n v="18.48"/>
    <s v="No"/>
    <n v="53.17"/>
    <n v="34.69"/>
    <n v="0.65243558397592616"/>
    <s v="Nov-2025"/>
    <s v="Q4-2025"/>
  </r>
  <r>
    <s v="TXN-105957"/>
    <x v="416"/>
    <x v="1"/>
    <s v="S-002"/>
    <x v="4"/>
    <s v="Perfume 50ml"/>
    <s v="Non-Member"/>
    <n v="1"/>
    <n v="40.06"/>
    <n v="0.09"/>
    <n v="12.97"/>
    <s v="No"/>
    <n v="36.450000000000003"/>
    <n v="23.48"/>
    <n v="0.64417009602194786"/>
    <s v="Jul-2025"/>
    <s v="Q3-2025"/>
  </r>
  <r>
    <s v="TXN-105958"/>
    <x v="262"/>
    <x v="2"/>
    <s v="E-001"/>
    <x v="4"/>
    <s v="Sunscreen SPF50"/>
    <s v="Member"/>
    <n v="1"/>
    <n v="12.02"/>
    <n v="3.2000000000000001E-2"/>
    <n v="4.55"/>
    <s v="No"/>
    <n v="11.64"/>
    <n v="7.09"/>
    <n v="0.60910652920962194"/>
    <s v="Feb-2025"/>
    <s v="Q1-2025"/>
  </r>
  <r>
    <s v="TXN-105959"/>
    <x v="480"/>
    <x v="3"/>
    <s v="W-015"/>
    <x v="1"/>
    <s v="Women's Jeans"/>
    <s v="Non-Member"/>
    <n v="3"/>
    <n v="47.87"/>
    <n v="5.0999999999999997E-2"/>
    <n v="19.760000000000002"/>
    <s v="No"/>
    <n v="136.29"/>
    <n v="77.010000000000005"/>
    <n v="0.56504512436715837"/>
    <s v="Dec-2025"/>
    <s v="Q4-2025"/>
  </r>
  <r>
    <s v="TXN-105960"/>
    <x v="241"/>
    <x v="1"/>
    <s v="S-006"/>
    <x v="3"/>
    <s v="Throw Pillow"/>
    <s v="Non-Member"/>
    <n v="7"/>
    <n v="76.290000000000006"/>
    <n v="0.39200000000000002"/>
    <n v="27.66"/>
    <s v="No"/>
    <n v="324.69"/>
    <n v="131.07"/>
    <n v="0.40367735378360897"/>
    <s v="Dec-2025"/>
    <s v="Q4-2025"/>
  </r>
  <r>
    <s v="TXN-105961"/>
    <x v="214"/>
    <x v="0"/>
    <s v="N-013"/>
    <x v="2"/>
    <s v="Smart Watch"/>
    <s v="Member"/>
    <n v="7"/>
    <n v="47.8"/>
    <n v="7.8E-2"/>
    <n v="33.33"/>
    <s v="No"/>
    <n v="308.5"/>
    <n v="75.19"/>
    <n v="0.24372771474878444"/>
    <s v="Dec-2024"/>
    <s v="Q4-2024"/>
  </r>
  <r>
    <s v="TXN-105962"/>
    <x v="31"/>
    <x v="0"/>
    <s v="N-012"/>
    <x v="2"/>
    <s v="Smart Watch"/>
    <s v="Non-Member"/>
    <n v="4"/>
    <n v="193.09"/>
    <n v="5.0999999999999997E-2"/>
    <n v="151.9"/>
    <s v="No"/>
    <n v="732.97"/>
    <n v="125.37"/>
    <n v="0.17104383535478943"/>
    <s v="Jan-2025"/>
    <s v="Q1-2025"/>
  </r>
  <r>
    <s v="TXN-105963"/>
    <x v="203"/>
    <x v="3"/>
    <s v="W-001"/>
    <x v="4"/>
    <s v="Shampoo 300ml"/>
    <s v="Member"/>
    <n v="3"/>
    <n v="33.06"/>
    <n v="8.5999999999999993E-2"/>
    <n v="12.9"/>
    <s v="No"/>
    <n v="90.65"/>
    <n v="51.95"/>
    <n v="0.5730832873690016"/>
    <s v="May-2024"/>
    <s v="Q2-2024"/>
  </r>
  <r>
    <s v="TXN-105964"/>
    <x v="43"/>
    <x v="2"/>
    <s v="E-013"/>
    <x v="4"/>
    <s v="Sunscreen SPF50"/>
    <s v="Member"/>
    <n v="1"/>
    <n v="59.83"/>
    <n v="6.8000000000000005E-2"/>
    <n v="23.4"/>
    <s v="Yes"/>
    <n v="55.76"/>
    <n v="32.36"/>
    <n v="0.58034433285509324"/>
    <s v="Feb-2025"/>
    <s v="Q1-2025"/>
  </r>
  <r>
    <s v="TXN-105965"/>
    <x v="479"/>
    <x v="2"/>
    <s v="E-005"/>
    <x v="4"/>
    <s v="Lipstick"/>
    <s v="Member"/>
    <n v="12"/>
    <n v="27.55"/>
    <n v="8.2000000000000003E-2"/>
    <n v="9.57"/>
    <s v="No"/>
    <n v="303.49"/>
    <n v="188.65"/>
    <n v="0.62160202972091338"/>
    <s v="Apr-2025"/>
    <s v="Q2-2025"/>
  </r>
  <r>
    <s v="TXN-105966"/>
    <x v="354"/>
    <x v="2"/>
    <s v="E-003"/>
    <x v="2"/>
    <s v="Laptop Stand"/>
    <s v="Member"/>
    <n v="2"/>
    <n v="262.85000000000002"/>
    <n v="4.1000000000000002E-2"/>
    <n v="200.7"/>
    <s v="No"/>
    <n v="504.15"/>
    <n v="102.75"/>
    <n v="0.20380839036001192"/>
    <s v="Jul-2024"/>
    <s v="Q3-2024"/>
  </r>
  <r>
    <s v="TXN-105967"/>
    <x v="259"/>
    <x v="2"/>
    <s v="E-011"/>
    <x v="0"/>
    <s v="Sparkling Water 12pk"/>
    <s v="Non-Member"/>
    <n v="1"/>
    <n v="12.13"/>
    <n v="0"/>
    <n v="6.87"/>
    <s v="No"/>
    <n v="12.13"/>
    <n v="5.26"/>
    <n v="0.43363561417971963"/>
    <s v="Sep-2024"/>
    <s v="Q3-2024"/>
  </r>
  <r>
    <s v="TXN-105968"/>
    <x v="374"/>
    <x v="3"/>
    <s v="W-006"/>
    <x v="4"/>
    <s v="Face Moisturizer"/>
    <s v="Non-Member"/>
    <n v="2"/>
    <n v="46.41"/>
    <n v="5.7000000000000002E-2"/>
    <n v="14.1"/>
    <s v="No"/>
    <n v="87.53"/>
    <n v="59.33"/>
    <n v="0.67782474580143948"/>
    <s v="Feb-2025"/>
    <s v="Q1-2025"/>
  </r>
  <r>
    <s v="TXN-105969"/>
    <x v="140"/>
    <x v="0"/>
    <s v="N-013"/>
    <x v="2"/>
    <s v="Power Bank"/>
    <s v="Member"/>
    <n v="3"/>
    <n v="178.47"/>
    <n v="0"/>
    <n v="137.12"/>
    <s v="No"/>
    <n v="535.41"/>
    <n v="124.05"/>
    <n v="0.23169160082927104"/>
    <s v="Aug-2024"/>
    <s v="Q3-2024"/>
  </r>
  <r>
    <s v="TXN-105970"/>
    <x v="241"/>
    <x v="2"/>
    <s v="E-009"/>
    <x v="2"/>
    <s v="Bluetooth Speaker"/>
    <s v="Member"/>
    <n v="2"/>
    <n v="209.57"/>
    <n v="8.3000000000000004E-2"/>
    <n v="163.34"/>
    <s v="No"/>
    <n v="384.35"/>
    <n v="57.67"/>
    <n v="0.15004553141667751"/>
    <s v="Dec-2025"/>
    <s v="Q4-2025"/>
  </r>
  <r>
    <s v="TXN-105971"/>
    <x v="188"/>
    <x v="3"/>
    <s v="W-001"/>
    <x v="3"/>
    <s v="Bath Towel Set"/>
    <s v="Member"/>
    <n v="5"/>
    <n v="53.87"/>
    <n v="0.14899999999999999"/>
    <n v="25.73"/>
    <s v="No"/>
    <n v="229.22"/>
    <n v="100.57"/>
    <n v="0.43874880027920771"/>
    <s v="Nov-2024"/>
    <s v="Q4-2024"/>
  </r>
  <r>
    <s v="TXN-105972"/>
    <x v="215"/>
    <x v="0"/>
    <s v="N-005"/>
    <x v="1"/>
    <s v="Winter Jacket"/>
    <s v="Non-Member"/>
    <n v="9"/>
    <n v="24.6"/>
    <n v="0"/>
    <n v="10.94"/>
    <s v="No"/>
    <n v="221.4"/>
    <n v="122.94"/>
    <n v="0.55528455284552847"/>
    <s v="Mar-2025"/>
    <s v="Q1-2025"/>
  </r>
  <r>
    <s v="TXN-105973"/>
    <x v="112"/>
    <x v="1"/>
    <s v="S-010"/>
    <x v="4"/>
    <s v="Lipstick"/>
    <s v="Member"/>
    <n v="1"/>
    <n v="47.82"/>
    <n v="0.23400000000000001"/>
    <n v="19.72"/>
    <s v="No"/>
    <n v="36.630000000000003"/>
    <n v="16.91"/>
    <n v="0.46164346164346159"/>
    <s v="Sep-2024"/>
    <s v="Q3-2024"/>
  </r>
  <r>
    <s v="TXN-105974"/>
    <x v="456"/>
    <x v="0"/>
    <s v="N-009"/>
    <x v="3"/>
    <s v="LED Desk Lamp"/>
    <s v="Member"/>
    <n v="1"/>
    <n v="15.18"/>
    <n v="6.8000000000000005E-2"/>
    <n v="7.18"/>
    <s v="No"/>
    <n v="14.15"/>
    <n v="6.97"/>
    <n v="0.49257950530035333"/>
    <s v="Dec-2025"/>
    <s v="Q4-2025"/>
  </r>
  <r>
    <s v="TXN-105975"/>
    <x v="217"/>
    <x v="3"/>
    <s v="W-013"/>
    <x v="4"/>
    <s v="Sunscreen SPF50"/>
    <s v="Non-Member"/>
    <n v="3"/>
    <n v="34.51"/>
    <n v="5.0999999999999997E-2"/>
    <n v="14.9"/>
    <s v="No"/>
    <n v="98.25"/>
    <n v="53.55"/>
    <n v="0.54503816793893123"/>
    <s v="Apr-2024"/>
    <s v="Q2-2024"/>
  </r>
  <r>
    <s v="TXN-105976"/>
    <x v="278"/>
    <x v="3"/>
    <s v="W-001"/>
    <x v="1"/>
    <s v="Winter Jacket"/>
    <s v="Non-Member"/>
    <n v="3"/>
    <n v="21.59"/>
    <n v="8.5999999999999993E-2"/>
    <n v="10.99"/>
    <s v="No"/>
    <n v="59.2"/>
    <n v="26.23"/>
    <n v="0.44307432432432431"/>
    <s v="Jan-2025"/>
    <s v="Q1-2025"/>
  </r>
  <r>
    <s v="TXN-105977"/>
    <x v="147"/>
    <x v="0"/>
    <s v="N-005"/>
    <x v="2"/>
    <s v="Bluetooth Speaker"/>
    <s v="Member"/>
    <n v="6"/>
    <n v="147.44999999999999"/>
    <n v="0.18"/>
    <n v="104.29"/>
    <s v="No"/>
    <n v="725.45"/>
    <n v="99.71"/>
    <n v="0.13744572334413122"/>
    <s v="Feb-2025"/>
    <s v="Q1-2025"/>
  </r>
  <r>
    <s v="TXN-105978"/>
    <x v="452"/>
    <x v="3"/>
    <s v="W-011"/>
    <x v="2"/>
    <s v="Laptop Stand"/>
    <s v="Member"/>
    <n v="3"/>
    <n v="172.09"/>
    <n v="0.13400000000000001"/>
    <n v="135.13"/>
    <s v="No"/>
    <n v="447.09"/>
    <n v="41.7"/>
    <n v="9.3269811447359602E-2"/>
    <s v="Sep-2025"/>
    <s v="Q3-2025"/>
  </r>
  <r>
    <s v="TXN-105979"/>
    <x v="38"/>
    <x v="2"/>
    <s v="E-010"/>
    <x v="3"/>
    <s v="Ceramic Mug Set"/>
    <s v="Member"/>
    <n v="3"/>
    <n v="57.68"/>
    <n v="1.2999999999999999E-2"/>
    <n v="25.82"/>
    <s v="No"/>
    <n v="170.79"/>
    <n v="93.33"/>
    <n v="0.54646056560688572"/>
    <s v="Apr-2024"/>
    <s v="Q2-2024"/>
  </r>
  <r>
    <s v="TXN-105980"/>
    <x v="191"/>
    <x v="3"/>
    <s v="W-012"/>
    <x v="2"/>
    <s v="Bluetooth Speaker"/>
    <s v="Member"/>
    <n v="2"/>
    <n v="111.04"/>
    <n v="8.5999999999999993E-2"/>
    <n v="64.510000000000005"/>
    <s v="No"/>
    <n v="202.98"/>
    <n v="73.959999999999994"/>
    <n v="0.36437087397773177"/>
    <s v="Oct-2024"/>
    <s v="Q4-2024"/>
  </r>
  <r>
    <s v="TXN-105981"/>
    <x v="129"/>
    <x v="0"/>
    <s v="N-006"/>
    <x v="2"/>
    <s v="Laptop Stand"/>
    <s v="Non-Member"/>
    <n v="5"/>
    <n v="143.91999999999999"/>
    <n v="0.107"/>
    <n v="95.28"/>
    <s v="No"/>
    <n v="642.6"/>
    <n v="166.2"/>
    <n v="0.25863678804855272"/>
    <s v="Jun-2025"/>
    <s v="Q2-2025"/>
  </r>
  <r>
    <s v="TXN-105982"/>
    <x v="362"/>
    <x v="3"/>
    <s v="W-006"/>
    <x v="0"/>
    <s v="Organic Coffee 12oz"/>
    <s v="Member"/>
    <n v="1"/>
    <n v="18.63"/>
    <n v="7.4999999999999997E-2"/>
    <n v="11.75"/>
    <s v="No"/>
    <n v="17.23"/>
    <n v="5.48"/>
    <n v="0.31804991294254209"/>
    <s v="Sep-2024"/>
    <s v="Q3-2024"/>
  </r>
  <r>
    <s v="TXN-105983"/>
    <x v="280"/>
    <x v="3"/>
    <s v="W-015"/>
    <x v="3"/>
    <s v="LED Desk Lamp"/>
    <s v="Member"/>
    <n v="7"/>
    <n v="24.32"/>
    <n v="9.4E-2"/>
    <n v="9.5500000000000007"/>
    <s v="No"/>
    <n v="154.24"/>
    <n v="87.39"/>
    <n v="0.56658454356846466"/>
    <s v="May-2025"/>
    <s v="Q2-2025"/>
  </r>
  <r>
    <s v="TXN-105984"/>
    <x v="137"/>
    <x v="3"/>
    <s v="W-007"/>
    <x v="2"/>
    <s v="Laptop Stand"/>
    <s v="Member"/>
    <n v="1"/>
    <n v="278.27"/>
    <n v="2.1000000000000001E-2"/>
    <n v="201"/>
    <s v="No"/>
    <n v="272.43"/>
    <n v="71.430000000000007"/>
    <n v="0.26219579341482219"/>
    <s v="Oct-2025"/>
    <s v="Q4-2025"/>
  </r>
  <r>
    <s v="TXN-105985"/>
    <x v="58"/>
    <x v="3"/>
    <s v="W-008"/>
    <x v="2"/>
    <s v="Bluetooth Speaker"/>
    <s v="Non-Member"/>
    <n v="3"/>
    <n v="191.13"/>
    <n v="0"/>
    <n v="128.80000000000001"/>
    <s v="No"/>
    <n v="573.39"/>
    <n v="186.99"/>
    <n v="0.32611311672683518"/>
    <s v="Sep-2025"/>
    <s v="Q3-2025"/>
  </r>
  <r>
    <s v="TXN-105986"/>
    <x v="274"/>
    <x v="1"/>
    <s v="S-005"/>
    <x v="3"/>
    <s v="Throw Pillow"/>
    <s v="Non-Member"/>
    <n v="1"/>
    <n v="30.72"/>
    <n v="0.26100000000000001"/>
    <n v="10.8"/>
    <s v="No"/>
    <n v="22.7"/>
    <n v="11.9"/>
    <n v="0.52422907488986792"/>
    <s v="May-2025"/>
    <s v="Q2-2025"/>
  </r>
  <r>
    <s v="TXN-105987"/>
    <x v="254"/>
    <x v="1"/>
    <s v="S-002"/>
    <x v="1"/>
    <s v="Running Shoes"/>
    <s v="Non-Member"/>
    <n v="2"/>
    <n v="114.97"/>
    <n v="0.223"/>
    <n v="58.84"/>
    <s v="No"/>
    <n v="178.66"/>
    <n v="60.98"/>
    <n v="0.34131870592186275"/>
    <s v="Sep-2024"/>
    <s v="Q3-2024"/>
  </r>
  <r>
    <s v="TXN-105988"/>
    <x v="339"/>
    <x v="1"/>
    <s v="S-004"/>
    <x v="1"/>
    <s v="Running Shoes"/>
    <s v="Non-Member"/>
    <n v="3"/>
    <n v="110.72"/>
    <n v="0.23300000000000001"/>
    <n v="48.94"/>
    <s v="No"/>
    <n v="254.77"/>
    <n v="107.95"/>
    <n v="0.42371550810534991"/>
    <s v="Aug-2025"/>
    <s v="Q3-2025"/>
  </r>
  <r>
    <s v="TXN-105989"/>
    <x v="507"/>
    <x v="0"/>
    <s v="N-003"/>
    <x v="0"/>
    <s v="Organic Coffee 12oz"/>
    <s v="Member"/>
    <n v="10"/>
    <n v="15.85"/>
    <n v="0"/>
    <n v="9.35"/>
    <s v="No"/>
    <n v="158.5"/>
    <n v="65"/>
    <n v="0.41009463722397477"/>
    <s v="Nov-2025"/>
    <s v="Q4-2025"/>
  </r>
  <r>
    <s v="TXN-105990"/>
    <x v="313"/>
    <x v="3"/>
    <s v="W-011"/>
    <x v="4"/>
    <s v="Sunscreen SPF50"/>
    <s v="Non-Member"/>
    <n v="10"/>
    <n v="38.729999999999997"/>
    <n v="8.8999999999999996E-2"/>
    <n v="16.54"/>
    <s v="No"/>
    <n v="352.83"/>
    <n v="187.43"/>
    <n v="0.531219000651872"/>
    <s v="Jun-2024"/>
    <s v="Q2-2024"/>
  </r>
  <r>
    <s v="TXN-105991"/>
    <x v="591"/>
    <x v="0"/>
    <s v="N-002"/>
    <x v="2"/>
    <s v="Wireless Earbuds"/>
    <s v="Member"/>
    <n v="2"/>
    <n v="119.12"/>
    <n v="1.4E-2"/>
    <n v="84.66"/>
    <s v="No"/>
    <n v="234.9"/>
    <n v="65.58"/>
    <n v="0.27918263090676881"/>
    <s v="Jul-2025"/>
    <s v="Q3-2025"/>
  </r>
  <r>
    <s v="TXN-105992"/>
    <x v="425"/>
    <x v="1"/>
    <s v="S-007"/>
    <x v="2"/>
    <s v="Bluetooth Speaker"/>
    <s v="Member"/>
    <n v="4"/>
    <n v="261.42"/>
    <n v="0.26800000000000002"/>
    <n v="191.09"/>
    <s v="No"/>
    <n v="765.44"/>
    <n v="1.08"/>
    <n v="1.410953177257525E-3"/>
    <s v="Jan-2024"/>
    <s v="Q1-2024"/>
  </r>
  <r>
    <s v="TXN-105993"/>
    <x v="129"/>
    <x v="3"/>
    <s v="W-014"/>
    <x v="0"/>
    <s v="Organic Coffee 12oz"/>
    <s v="Member"/>
    <n v="4"/>
    <n v="21.7"/>
    <n v="2.5999999999999999E-2"/>
    <n v="14.78"/>
    <s v="No"/>
    <n v="84.54"/>
    <n v="25.42"/>
    <n v="0.30068606576768392"/>
    <s v="Jun-2025"/>
    <s v="Q2-2025"/>
  </r>
  <r>
    <s v="TXN-105994"/>
    <x v="68"/>
    <x v="0"/>
    <s v="N-012"/>
    <x v="0"/>
    <s v="Snack Box"/>
    <s v="Member"/>
    <n v="4"/>
    <n v="13.07"/>
    <n v="0.12"/>
    <n v="7.63"/>
    <s v="No"/>
    <n v="46.01"/>
    <n v="15.49"/>
    <n v="0.33666594218648122"/>
    <s v="Aug-2025"/>
    <s v="Q3-2025"/>
  </r>
  <r>
    <s v="TXN-105995"/>
    <x v="250"/>
    <x v="2"/>
    <s v="E-010"/>
    <x v="1"/>
    <s v="Casual Dress"/>
    <s v="Member"/>
    <n v="1"/>
    <n v="26.09"/>
    <n v="5.8999999999999997E-2"/>
    <n v="10.92"/>
    <s v="No"/>
    <n v="24.55"/>
    <n v="13.63"/>
    <n v="0.55519348268839108"/>
    <s v="Sep-2025"/>
    <s v="Q3-2025"/>
  </r>
  <r>
    <s v="TXN-105996"/>
    <x v="234"/>
    <x v="3"/>
    <s v="W-013"/>
    <x v="2"/>
    <s v="Laptop Stand"/>
    <s v="Non-Member"/>
    <n v="1"/>
    <n v="66.709999999999994"/>
    <n v="0.10299999999999999"/>
    <n v="49.09"/>
    <s v="No"/>
    <n v="59.84"/>
    <n v="10.75"/>
    <n v="0.17964572192513367"/>
    <s v="Oct-2024"/>
    <s v="Q4-2024"/>
  </r>
  <r>
    <s v="TXN-105997"/>
    <x v="515"/>
    <x v="2"/>
    <s v="E-009"/>
    <x v="4"/>
    <s v="Shampoo 300ml"/>
    <s v="Member"/>
    <n v="4"/>
    <n v="28.06"/>
    <n v="0.1"/>
    <n v="12.57"/>
    <s v="No"/>
    <n v="101.02"/>
    <n v="50.74"/>
    <n v="0.50227677687586625"/>
    <s v="Mar-2024"/>
    <s v="Q1-2024"/>
  </r>
  <r>
    <s v="TXN-105998"/>
    <x v="542"/>
    <x v="2"/>
    <s v="E-004"/>
    <x v="4"/>
    <s v="Sunscreen SPF50"/>
    <s v="Member"/>
    <n v="4"/>
    <n v="17.78"/>
    <n v="6.9000000000000006E-2"/>
    <n v="5.72"/>
    <s v="No"/>
    <n v="66.209999999999994"/>
    <n v="43.33"/>
    <n v="0.65443286512611387"/>
    <s v="Nov-2024"/>
    <s v="Q4-2024"/>
  </r>
  <r>
    <s v="TXN-105999"/>
    <x v="525"/>
    <x v="1"/>
    <s v="S-003"/>
    <x v="1"/>
    <s v="Winter Jacket"/>
    <s v="Non-Member"/>
    <n v="1"/>
    <n v="52.76"/>
    <n v="0.33500000000000002"/>
    <n v="27.48"/>
    <s v="Yes"/>
    <n v="35.090000000000003"/>
    <n v="7.61"/>
    <n v="0.21687090339127957"/>
    <s v="Apr-2025"/>
    <s v="Q2-2025"/>
  </r>
  <r>
    <s v="TXN-106000"/>
    <x v="71"/>
    <x v="0"/>
    <s v="N-007"/>
    <x v="3"/>
    <s v="Throw Pillow"/>
    <s v="Non-Member"/>
    <n v="1"/>
    <n v="59"/>
    <n v="0"/>
    <n v="25.6"/>
    <s v="No"/>
    <n v="59"/>
    <n v="33.4"/>
    <n v="0.56610169491525419"/>
    <m/>
    <m/>
  </r>
  <r>
    <s v="TXN-106001"/>
    <x v="463"/>
    <x v="1"/>
    <s v="S-014"/>
    <x v="4"/>
    <s v="Perfume 50ml"/>
    <s v="Non-Member"/>
    <n v="2"/>
    <n v="33.9"/>
    <n v="0.29099999999999998"/>
    <n v="10.66"/>
    <s v="No"/>
    <n v="48.07"/>
    <n v="26.75"/>
    <n v="0.556480133139172"/>
    <s v="Aug-2025"/>
    <s v="Q3-2025"/>
  </r>
  <r>
    <s v="TXN-106002"/>
    <x v="280"/>
    <x v="1"/>
    <s v="S-011"/>
    <x v="4"/>
    <s v="Face Moisturizer"/>
    <s v="Non-Member"/>
    <n v="2"/>
    <n v="47.24"/>
    <n v="0.224"/>
    <n v="21.13"/>
    <s v="No"/>
    <n v="73.319999999999993"/>
    <n v="31.06"/>
    <n v="0.4236224768139662"/>
    <s v="May-2025"/>
    <s v="Q2-2025"/>
  </r>
  <r>
    <s v="TXN-106003"/>
    <x v="154"/>
    <x v="3"/>
    <s v="W-007"/>
    <x v="1"/>
    <s v="Winter Jacket"/>
    <s v="Non-Member"/>
    <n v="2"/>
    <n v="69.099999999999994"/>
    <n v="9.0999999999999998E-2"/>
    <n v="37.93"/>
    <s v="No"/>
    <n v="125.62"/>
    <n v="49.76"/>
    <n v="0.39611526826938381"/>
    <s v="Jan-2025"/>
    <s v="Q1-2025"/>
  </r>
  <r>
    <s v="TXN-106004"/>
    <x v="426"/>
    <x v="1"/>
    <s v="S-014"/>
    <x v="0"/>
    <s v="Sparkling Water 12pk"/>
    <s v="Member"/>
    <n v="1"/>
    <n v="8.09"/>
    <n v="0.17699999999999999"/>
    <n v="4.4800000000000004"/>
    <s v="No"/>
    <n v="6.66"/>
    <n v="2.1800000000000002"/>
    <n v="0.32732732732732733"/>
    <s v="Sep-2024"/>
    <s v="Q3-2024"/>
  </r>
  <r>
    <s v="TXN-106005"/>
    <x v="579"/>
    <x v="3"/>
    <s v="W-001"/>
    <x v="1"/>
    <s v="Winter Jacket"/>
    <s v="Member"/>
    <n v="10"/>
    <n v="90.03"/>
    <n v="2.7E-2"/>
    <n v="36.03"/>
    <s v="No"/>
    <n v="875.99"/>
    <n v="515.69000000000005"/>
    <n v="0.58869393486227017"/>
    <s v="Nov-2024"/>
    <s v="Q4-2024"/>
  </r>
  <r>
    <s v="TXN-106006"/>
    <x v="225"/>
    <x v="3"/>
    <s v="W-015"/>
    <x v="2"/>
    <s v="Smart Watch"/>
    <s v="Member"/>
    <n v="4"/>
    <n v="258.51"/>
    <n v="0.16200000000000001"/>
    <n v="177.53"/>
    <s v="No"/>
    <n v="866.53"/>
    <n v="156.41"/>
    <n v="0.18050154062756049"/>
    <s v="Dec-2024"/>
    <s v="Q4-2024"/>
  </r>
  <r>
    <s v="TXN-106007"/>
    <x v="73"/>
    <x v="0"/>
    <s v="N-005"/>
    <x v="1"/>
    <s v="Casual Dress"/>
    <s v="Non-Member"/>
    <n v="1"/>
    <n v="117.64"/>
    <n v="0.156"/>
    <n v="58.27"/>
    <s v="No"/>
    <n v="99.29"/>
    <n v="41.02"/>
    <n v="0.41313324604693324"/>
    <s v="Jul-2025"/>
    <s v="Q3-2025"/>
  </r>
  <r>
    <s v="TXN-106008"/>
    <x v="62"/>
    <x v="1"/>
    <s v="S-001"/>
    <x v="1"/>
    <s v="Men's T-Shirt"/>
    <s v="Non-Member"/>
    <n v="6"/>
    <n v="28.28"/>
    <n v="0.22700000000000001"/>
    <n v="14.09"/>
    <s v="No"/>
    <n v="131.16"/>
    <n v="46.62"/>
    <n v="0.35544373284537967"/>
    <s v="May-2025"/>
    <s v="Q2-2025"/>
  </r>
  <r>
    <s v="TXN-106009"/>
    <x v="13"/>
    <x v="1"/>
    <s v="S-014"/>
    <x v="3"/>
    <s v="LED Desk Lamp"/>
    <s v="Member"/>
    <n v="1"/>
    <n v="39.47"/>
    <n v="0.14799999999999999"/>
    <n v="19.72"/>
    <s v="Yes"/>
    <n v="33.630000000000003"/>
    <n v="13.91"/>
    <n v="0.41361879274457325"/>
    <s v="May-2025"/>
    <s v="Q2-2025"/>
  </r>
  <r>
    <s v="TXN-106010"/>
    <x v="260"/>
    <x v="0"/>
    <s v="N-006"/>
    <x v="4"/>
    <s v="Face Moisturizer"/>
    <s v="Non-Member"/>
    <n v="6"/>
    <n v="54.65"/>
    <n v="0"/>
    <n v="17.36"/>
    <s v="No"/>
    <n v="327.9"/>
    <n v="223.74"/>
    <n v="0.68234217749313819"/>
    <s v="Oct-2024"/>
    <s v="Q4-2024"/>
  </r>
  <r>
    <s v="TXN-106011"/>
    <x v="278"/>
    <x v="2"/>
    <s v="E-015"/>
    <x v="3"/>
    <s v="LED Desk Lamp"/>
    <s v="Member"/>
    <n v="1"/>
    <n v="48.58"/>
    <n v="0.111"/>
    <n v="23.58"/>
    <s v="No"/>
    <n v="43.19"/>
    <n v="19.61"/>
    <n v="0.4540402871034962"/>
    <s v="Jan-2025"/>
    <s v="Q1-2025"/>
  </r>
  <r>
    <s v="TXN-106012"/>
    <x v="50"/>
    <x v="0"/>
    <s v="N-009"/>
    <x v="1"/>
    <s v="Running Shoes"/>
    <s v="Member"/>
    <n v="2"/>
    <n v="47.28"/>
    <n v="7.2999999999999995E-2"/>
    <n v="21.63"/>
    <s v="No"/>
    <n v="87.66"/>
    <n v="44.4"/>
    <n v="0.50650239561943877"/>
    <s v="Aug-2024"/>
    <s v="Q3-2024"/>
  </r>
  <r>
    <s v="TXN-106013"/>
    <x v="102"/>
    <x v="2"/>
    <s v="E-013"/>
    <x v="2"/>
    <s v="Wireless Earbuds"/>
    <s v="Member"/>
    <n v="4"/>
    <n v="119.73"/>
    <n v="5.0999999999999997E-2"/>
    <n v="81.84"/>
    <s v="No"/>
    <n v="454.5"/>
    <n v="127.14"/>
    <n v="0.27973597359735974"/>
    <s v="Mar-2025"/>
    <s v="Q1-2025"/>
  </r>
  <r>
    <s v="TXN-106014"/>
    <x v="117"/>
    <x v="1"/>
    <s v="S-009"/>
    <x v="1"/>
    <s v="Winter Jacket"/>
    <s v="Member"/>
    <n v="3"/>
    <n v="103.43"/>
    <n v="0.249"/>
    <n v="55.31"/>
    <s v="No"/>
    <n v="233.03"/>
    <n v="67.099999999999994"/>
    <n v="0.28794575805690253"/>
    <s v="Feb-2025"/>
    <s v="Q1-2025"/>
  </r>
  <r>
    <s v="TXN-106015"/>
    <x v="510"/>
    <x v="2"/>
    <s v="E-003"/>
    <x v="1"/>
    <s v="Men's T-Shirt"/>
    <s v="Member"/>
    <n v="2"/>
    <n v="64.260000000000005"/>
    <n v="0"/>
    <n v="11.48"/>
    <s v="No"/>
    <n v="128.52000000000001"/>
    <n v="105.56"/>
    <n v="0.82135076252723305"/>
    <s v="May-2025"/>
    <s v="Q2-2025"/>
  </r>
  <r>
    <s v="TXN-106016"/>
    <x v="195"/>
    <x v="2"/>
    <s v="E-001"/>
    <x v="0"/>
    <s v="Organic Coffee 12oz"/>
    <s v="Non-Member"/>
    <n v="3"/>
    <n v="7.58"/>
    <n v="6.6000000000000003E-2"/>
    <n v="5.15"/>
    <s v="No"/>
    <n v="21.24"/>
    <n v="5.79"/>
    <n v="0.27259887005649719"/>
    <s v="Jun-2025"/>
    <s v="Q2-2025"/>
  </r>
  <r>
    <s v="TXN-106017"/>
    <x v="24"/>
    <x v="0"/>
    <s v="N-015"/>
    <x v="3"/>
    <s v="LED Desk Lamp"/>
    <s v="Non-Member"/>
    <n v="5"/>
    <n v="17.02"/>
    <n v="0.10100000000000001"/>
    <n v="6.02"/>
    <s v="No"/>
    <n v="76.5"/>
    <n v="46.4"/>
    <n v="0.60653594771241826"/>
    <s v="May-2025"/>
    <s v="Q2-2025"/>
  </r>
  <r>
    <s v="TXN-106018"/>
    <x v="146"/>
    <x v="2"/>
    <s v="E-002"/>
    <x v="2"/>
    <s v="Bluetooth Speaker"/>
    <s v="Member"/>
    <n v="2"/>
    <n v="160.47"/>
    <n v="0.14000000000000001"/>
    <n v="119.52"/>
    <s v="No"/>
    <n v="276.01"/>
    <n v="36.97"/>
    <n v="0.13394442230353973"/>
    <s v="Sep-2025"/>
    <s v="Q3-2025"/>
  </r>
  <r>
    <s v="TXN-106019"/>
    <x v="489"/>
    <x v="2"/>
    <s v="E-012"/>
    <x v="4"/>
    <s v="Face Moisturizer"/>
    <s v="Non-Member"/>
    <n v="3"/>
    <n v="37.65"/>
    <n v="0"/>
    <n v="9.76"/>
    <s v="No"/>
    <n v="112.95"/>
    <n v="83.67"/>
    <n v="0.74077025232403715"/>
    <s v="Sep-2024"/>
    <s v="Q3-2024"/>
  </r>
  <r>
    <s v="TXN-106020"/>
    <x v="460"/>
    <x v="1"/>
    <s v="S-004"/>
    <x v="0"/>
    <s v="Snack Box"/>
    <s v="Member"/>
    <n v="20"/>
    <n v="13.4"/>
    <n v="0.20499999999999999"/>
    <n v="8.7799999999999994"/>
    <s v="No"/>
    <n v="213.06"/>
    <n v="37.46"/>
    <n v="0.17581901811696235"/>
    <s v="Jun-2025"/>
    <s v="Q2-2025"/>
  </r>
  <r>
    <s v="TXN-106021"/>
    <x v="290"/>
    <x v="3"/>
    <s v="W-009"/>
    <x v="3"/>
    <s v="Storage Bin"/>
    <s v="Member"/>
    <n v="2"/>
    <n v="31.22"/>
    <n v="0.14000000000000001"/>
    <n v="11.99"/>
    <s v="No"/>
    <n v="53.7"/>
    <n v="29.72"/>
    <n v="0.55344506517690872"/>
    <s v="Apr-2025"/>
    <s v="Q2-2025"/>
  </r>
  <r>
    <s v="TXN-106022"/>
    <x v="433"/>
    <x v="1"/>
    <s v="S-001"/>
    <x v="3"/>
    <s v="Ceramic Mug Set"/>
    <s v="Member"/>
    <n v="5"/>
    <n v="63.95"/>
    <n v="0.20100000000000001"/>
    <n v="24.09"/>
    <s v="No"/>
    <n v="255.48"/>
    <n v="135.03"/>
    <n v="0.52853452325035233"/>
    <s v="Oct-2025"/>
    <s v="Q4-2025"/>
  </r>
  <r>
    <s v="TXN-106023"/>
    <x v="23"/>
    <x v="0"/>
    <s v="N-007"/>
    <x v="4"/>
    <s v="Lipstick"/>
    <s v="Member"/>
    <n v="2"/>
    <n v="29.46"/>
    <n v="0.13700000000000001"/>
    <n v="10.66"/>
    <s v="No"/>
    <n v="50.85"/>
    <n v="29.53"/>
    <n v="0.5807276302851524"/>
    <s v="Jul-2025"/>
    <s v="Q3-2025"/>
  </r>
  <r>
    <s v="TXN-106024"/>
    <x v="480"/>
    <x v="0"/>
    <s v="N-003"/>
    <x v="1"/>
    <s v="Men's T-Shirt"/>
    <s v="Non-Member"/>
    <n v="1"/>
    <n v="36.54"/>
    <n v="1.7999999999999999E-2"/>
    <n v="19.25"/>
    <s v="No"/>
    <n v="35.880000000000003"/>
    <n v="16.63"/>
    <n v="0.46348940914158299"/>
    <s v="Dec-2025"/>
    <s v="Q4-2025"/>
  </r>
  <r>
    <s v="TXN-106025"/>
    <x v="451"/>
    <x v="1"/>
    <s v="Unknown"/>
    <x v="1"/>
    <s v="Men's T-Shirt"/>
    <s v="Member"/>
    <n v="1"/>
    <n v="74.59"/>
    <n v="0.25700000000000001"/>
    <n v="39.83"/>
    <s v="No"/>
    <n v="55.42"/>
    <n v="15.59"/>
    <n v="0.28130638758570914"/>
    <s v="Oct-2025"/>
    <s v="Q4-2025"/>
  </r>
  <r>
    <s v="TXN-106026"/>
    <x v="71"/>
    <x v="2"/>
    <s v="E-014"/>
    <x v="2"/>
    <s v="Smart Watch"/>
    <s v="Member"/>
    <n v="9"/>
    <n v="142.57"/>
    <n v="7.0999999999999994E-2"/>
    <n v="107.17"/>
    <s v="No"/>
    <n v="1192.03"/>
    <n v="227.5"/>
    <n v="0.19085090140348818"/>
    <m/>
    <m/>
  </r>
  <r>
    <s v="TXN-106027"/>
    <x v="481"/>
    <x v="2"/>
    <s v="E-015"/>
    <x v="0"/>
    <s v="Olive Oil 500ml"/>
    <s v="Non-Member"/>
    <n v="1"/>
    <n v="18.25"/>
    <n v="0.112"/>
    <n v="11.67"/>
    <s v="No"/>
    <n v="16.21"/>
    <n v="4.54"/>
    <n v="0.28007402837754469"/>
    <s v="Apr-2025"/>
    <s v="Q2-2025"/>
  </r>
  <r>
    <s v="TXN-106028"/>
    <x v="63"/>
    <x v="2"/>
    <s v="E-007"/>
    <x v="3"/>
    <s v="Throw Pillow"/>
    <s v="Non-Member"/>
    <n v="9"/>
    <n v="39.450000000000003"/>
    <n v="0.13900000000000001"/>
    <n v="18.27"/>
    <s v="No"/>
    <n v="305.7"/>
    <n v="141.27000000000001"/>
    <n v="0.46211972522080474"/>
    <s v="Jun-2025"/>
    <s v="Q2-2025"/>
  </r>
  <r>
    <s v="TXN-106029"/>
    <x v="53"/>
    <x v="0"/>
    <s v="N-015"/>
    <x v="1"/>
    <s v="Women's Jeans"/>
    <s v="Member"/>
    <n v="1"/>
    <n v="97.93"/>
    <n v="8.0000000000000002E-3"/>
    <n v="52.82"/>
    <s v="No"/>
    <n v="97.15"/>
    <n v="44.33"/>
    <n v="0.45630468347915593"/>
    <s v="Aug-2025"/>
    <s v="Q3-2025"/>
  </r>
  <r>
    <s v="TXN-106030"/>
    <x v="437"/>
    <x v="3"/>
    <s v="W-010"/>
    <x v="3"/>
    <s v="Bath Towel Set"/>
    <s v="Member"/>
    <n v="2"/>
    <n v="80.19"/>
    <n v="0.16200000000000001"/>
    <n v="37.46"/>
    <s v="No"/>
    <n v="134.4"/>
    <n v="59.48"/>
    <n v="0.44255952380952379"/>
    <s v="Jun-2024"/>
    <s v="Q2-2024"/>
  </r>
  <r>
    <s v="TXN-106031"/>
    <x v="645"/>
    <x v="0"/>
    <s v="N-003"/>
    <x v="1"/>
    <s v="Winter Jacket"/>
    <s v="Unknown"/>
    <n v="6"/>
    <n v="31.34"/>
    <n v="0.04"/>
    <n v="16.41"/>
    <s v="No"/>
    <n v="180.52"/>
    <n v="82.06"/>
    <n v="0.45457567028584089"/>
    <s v="May-2024"/>
    <s v="Q2-2024"/>
  </r>
  <r>
    <s v="TXN-106032"/>
    <x v="409"/>
    <x v="1"/>
    <s v="S-012"/>
    <x v="3"/>
    <s v="Ceramic Mug Set"/>
    <s v="Member"/>
    <n v="3"/>
    <n v="18.29"/>
    <n v="0.19500000000000001"/>
    <n v="7.97"/>
    <s v="No"/>
    <n v="44.17"/>
    <n v="20.260000000000002"/>
    <n v="0.45868236359520037"/>
    <s v="Oct-2024"/>
    <s v="Q4-2024"/>
  </r>
  <r>
    <s v="TXN-106033"/>
    <x v="236"/>
    <x v="1"/>
    <s v="S-006"/>
    <x v="2"/>
    <s v="Wireless Earbuds"/>
    <s v="Member"/>
    <n v="1"/>
    <n v="161.31"/>
    <n v="0.214"/>
    <n v="111.11"/>
    <s v="No"/>
    <n v="126.79"/>
    <n v="15.68"/>
    <n v="0.12366905907405946"/>
    <s v="Jun-2025"/>
    <s v="Q2-2025"/>
  </r>
  <r>
    <s v="TXN-106034"/>
    <x v="35"/>
    <x v="2"/>
    <s v="E-004"/>
    <x v="0"/>
    <s v="Sparkling Water 12pk"/>
    <s v="Member"/>
    <n v="5"/>
    <n v="14"/>
    <n v="3.9E-2"/>
    <n v="8"/>
    <s v="No"/>
    <n v="67.27"/>
    <n v="27.27"/>
    <n v="0.40538129924186117"/>
    <s v="Jan-2025"/>
    <s v="Q1-2025"/>
  </r>
  <r>
    <s v="TXN-106035"/>
    <x v="393"/>
    <x v="2"/>
    <s v="E-008"/>
    <x v="2"/>
    <s v="Laptop Stand"/>
    <s v="Non-Member"/>
    <n v="2"/>
    <n v="204.39"/>
    <n v="0.03"/>
    <n v="144.77000000000001"/>
    <s v="Yes"/>
    <n v="396.52"/>
    <n v="106.98"/>
    <n v="0.26979723595278932"/>
    <s v="Jun-2025"/>
    <s v="Q2-2025"/>
  </r>
  <r>
    <s v="TXN-106036"/>
    <x v="317"/>
    <x v="3"/>
    <s v="W-006"/>
    <x v="3"/>
    <s v="Storage Bin"/>
    <s v="Member"/>
    <n v="1"/>
    <n v="58.48"/>
    <n v="8.0000000000000002E-3"/>
    <n v="28.82"/>
    <s v="No"/>
    <n v="58.01"/>
    <n v="29.19"/>
    <n v="0.50318910532666783"/>
    <s v="Jan-2025"/>
    <s v="Q1-2025"/>
  </r>
  <r>
    <s v="TXN-106037"/>
    <x v="3"/>
    <x v="0"/>
    <s v="N-006"/>
    <x v="2"/>
    <s v="Laptop Stand"/>
    <s v="Non-Member"/>
    <n v="3"/>
    <n v="164.57"/>
    <n v="0.12"/>
    <n v="119.58"/>
    <s v="No"/>
    <n v="434.46"/>
    <n v="75.72"/>
    <n v="0.17428531970722277"/>
    <s v="Sep-2025"/>
    <s v="Q3-2025"/>
  </r>
  <r>
    <s v="TXN-106038"/>
    <x v="356"/>
    <x v="1"/>
    <s v="S-004"/>
    <x v="2"/>
    <s v="Bluetooth Speaker"/>
    <s v="Non-Member"/>
    <n v="3"/>
    <n v="180.17"/>
    <n v="0.254"/>
    <n v="117.91"/>
    <s v="No"/>
    <n v="403.22"/>
    <n v="49.49"/>
    <n v="0.12273696741233073"/>
    <s v="Feb-2025"/>
    <s v="Q1-2025"/>
  </r>
  <r>
    <s v="TXN-106039"/>
    <x v="629"/>
    <x v="1"/>
    <s v="S-005"/>
    <x v="3"/>
    <s v="Throw Pillow"/>
    <s v="Member"/>
    <n v="3"/>
    <n v="60.47"/>
    <n v="0.20799999999999999"/>
    <n v="25.4"/>
    <s v="No"/>
    <n v="143.68"/>
    <n v="67.48"/>
    <n v="0.46965478841870822"/>
    <s v="Mar-2025"/>
    <s v="Q1-2025"/>
  </r>
  <r>
    <s v="TXN-106040"/>
    <x v="691"/>
    <x v="3"/>
    <s v="W-003"/>
    <x v="2"/>
    <s v="Power Bank"/>
    <s v="Non-Member"/>
    <n v="1"/>
    <n v="164.43"/>
    <n v="0.17299999999999999"/>
    <n v="122.3"/>
    <s v="No"/>
    <n v="135.97999999999999"/>
    <n v="13.68"/>
    <n v="0.10060302985733197"/>
    <s v="Feb-2024"/>
    <s v="Q1-2024"/>
  </r>
  <r>
    <s v="TXN-106041"/>
    <x v="448"/>
    <x v="3"/>
    <s v="W-014"/>
    <x v="2"/>
    <s v="Laptop Stand"/>
    <s v="Member"/>
    <n v="3"/>
    <n v="170.04"/>
    <n v="0.14599999999999999"/>
    <n v="135.65"/>
    <s v="No"/>
    <n v="435.64"/>
    <n v="28.69"/>
    <n v="6.5857129740152426E-2"/>
    <s v="Mar-2025"/>
    <s v="Q1-2025"/>
  </r>
  <r>
    <s v="TXN-106042"/>
    <x v="581"/>
    <x v="0"/>
    <s v="N-015"/>
    <x v="1"/>
    <s v="Casual Dress"/>
    <s v="Non-Member"/>
    <n v="3"/>
    <n v="16.45"/>
    <n v="3.1E-2"/>
    <n v="8.49"/>
    <s v="No"/>
    <n v="47.82"/>
    <n v="22.35"/>
    <n v="0.46737766624843163"/>
    <s v="Nov-2025"/>
    <s v="Q4-2025"/>
  </r>
  <r>
    <s v="TXN-106043"/>
    <x v="498"/>
    <x v="0"/>
    <s v="N-015"/>
    <x v="4"/>
    <s v="Sunscreen SPF50"/>
    <s v="Non-Member"/>
    <n v="4"/>
    <n v="38.58"/>
    <n v="0.106"/>
    <n v="13.38"/>
    <s v="No"/>
    <n v="137.96"/>
    <n v="84.44"/>
    <n v="0.61206146709191067"/>
    <s v="May-2025"/>
    <s v="Q2-2025"/>
  </r>
  <r>
    <s v="TXN-106044"/>
    <x v="401"/>
    <x v="2"/>
    <s v="E-003"/>
    <x v="3"/>
    <s v="LED Desk Lamp"/>
    <s v="Member"/>
    <n v="3"/>
    <n v="40.19"/>
    <n v="0.11"/>
    <n v="17.100000000000001"/>
    <s v="No"/>
    <n v="107.31"/>
    <n v="56.01"/>
    <n v="0.52194576460721276"/>
    <s v="Sep-2025"/>
    <s v="Q3-2025"/>
  </r>
  <r>
    <s v="TXN-106045"/>
    <x v="673"/>
    <x v="0"/>
    <s v="N-011"/>
    <x v="1"/>
    <s v="Women's Jeans"/>
    <s v="Non-Member"/>
    <n v="3"/>
    <n v="44.98"/>
    <n v="0.03"/>
    <n v="22.48"/>
    <s v="No"/>
    <n v="130.88999999999999"/>
    <n v="63.45"/>
    <n v="0.48475819390327762"/>
    <s v="Dec-2025"/>
    <s v="Q4-2025"/>
  </r>
  <r>
    <s v="TXN-106046"/>
    <x v="642"/>
    <x v="3"/>
    <s v="W-010"/>
    <x v="1"/>
    <s v="Women's Jeans"/>
    <s v="Member"/>
    <n v="3"/>
    <n v="73.55"/>
    <n v="5.2999999999999999E-2"/>
    <n v="35.28"/>
    <s v="No"/>
    <n v="208.96"/>
    <n v="103.12"/>
    <n v="0.49349157733537519"/>
    <s v="Nov-2025"/>
    <s v="Q4-2025"/>
  </r>
  <r>
    <s v="TXN-106047"/>
    <x v="445"/>
    <x v="0"/>
    <s v="N-010"/>
    <x v="3"/>
    <s v="LED Desk Lamp"/>
    <s v="Non-Member"/>
    <n v="2"/>
    <n v="80.8"/>
    <n v="0.152"/>
    <n v="31.41"/>
    <s v="No"/>
    <n v="137.04"/>
    <n v="74.22"/>
    <n v="0.54159369527145362"/>
    <s v="Sep-2024"/>
    <s v="Q3-2024"/>
  </r>
  <r>
    <s v="TXN-106048"/>
    <x v="591"/>
    <x v="3"/>
    <s v="W-009"/>
    <x v="3"/>
    <s v="LED Desk Lamp"/>
    <s v="Member"/>
    <n v="1"/>
    <n v="81.790000000000006"/>
    <n v="0.152"/>
    <n v="35.18"/>
    <s v="No"/>
    <n v="69.36"/>
    <n v="34.18"/>
    <n v="0.49279123414071513"/>
    <s v="Jul-2025"/>
    <s v="Q3-2025"/>
  </r>
  <r>
    <s v="TXN-106049"/>
    <x v="376"/>
    <x v="3"/>
    <s v="W-015"/>
    <x v="0"/>
    <s v="Sparkling Water 12pk"/>
    <s v="Non-Member"/>
    <n v="2"/>
    <n v="11.3"/>
    <n v="6.2E-2"/>
    <n v="7.39"/>
    <s v="No"/>
    <n v="21.2"/>
    <n v="6.42"/>
    <n v="0.30283018867924527"/>
    <s v="Sep-2024"/>
    <s v="Q3-2024"/>
  </r>
  <r>
    <s v="TXN-106050"/>
    <x v="542"/>
    <x v="1"/>
    <s v="S-007"/>
    <x v="2"/>
    <s v="Bluetooth Speaker"/>
    <s v="Member"/>
    <n v="2"/>
    <n v="209.24"/>
    <n v="0.246"/>
    <n v="151.84"/>
    <s v="No"/>
    <n v="315.52999999999997"/>
    <n v="11.85"/>
    <n v="3.7555858396982854E-2"/>
    <s v="Nov-2024"/>
    <s v="Q4-2024"/>
  </r>
  <r>
    <s v="TXN-106051"/>
    <x v="482"/>
    <x v="3"/>
    <s v="W-012"/>
    <x v="0"/>
    <s v="Olive Oil 500ml"/>
    <s v="Non-Member"/>
    <n v="2"/>
    <n v="23.28"/>
    <n v="0.13"/>
    <n v="14.92"/>
    <s v="No"/>
    <n v="40.51"/>
    <n v="10.67"/>
    <n v="0.26339175512219204"/>
    <s v="Nov-2025"/>
    <s v="Q4-2025"/>
  </r>
  <r>
    <s v="TXN-106052"/>
    <x v="413"/>
    <x v="2"/>
    <s v="E-004"/>
    <x v="0"/>
    <s v="Sparkling Water 12pk"/>
    <s v="Non-Member"/>
    <n v="7"/>
    <n v="13.97"/>
    <n v="6.3E-2"/>
    <n v="8.85"/>
    <s v="No"/>
    <n v="91.63"/>
    <n v="29.68"/>
    <n v="0.32391138273491216"/>
    <s v="Jul-2025"/>
    <s v="Q3-2025"/>
  </r>
  <r>
    <s v="TXN-106053"/>
    <x v="111"/>
    <x v="1"/>
    <s v="S-008"/>
    <x v="3"/>
    <s v="LED Desk Lamp"/>
    <s v="Member"/>
    <n v="10"/>
    <n v="66.48"/>
    <n v="0.34"/>
    <n v="31.65"/>
    <s v="No"/>
    <n v="438.77"/>
    <n v="122.27"/>
    <n v="0.27866535998359049"/>
    <s v="Jan-2025"/>
    <s v="Q1-2025"/>
  </r>
  <r>
    <s v="TXN-106054"/>
    <x v="307"/>
    <x v="1"/>
    <s v="S-007"/>
    <x v="0"/>
    <s v="Sparkling Water 12pk"/>
    <s v="Non-Member"/>
    <n v="7"/>
    <n v="14.61"/>
    <n v="0.14799999999999999"/>
    <n v="8.09"/>
    <s v="No"/>
    <n v="87.13"/>
    <n v="30.5"/>
    <n v="0.35005164696430624"/>
    <s v="Oct-2024"/>
    <s v="Q4-2024"/>
  </r>
  <r>
    <s v="TXN-106055"/>
    <x v="326"/>
    <x v="0"/>
    <s v="N-006"/>
    <x v="0"/>
    <s v="Olive Oil 500ml"/>
    <s v="Member"/>
    <n v="4"/>
    <n v="13.71"/>
    <n v="0.13600000000000001"/>
    <n v="9.5"/>
    <s v="No"/>
    <n v="47.38"/>
    <n v="9.3800000000000008"/>
    <n v="0.19797382861967075"/>
    <s v="Aug-2025"/>
    <s v="Q3-2025"/>
  </r>
  <r>
    <s v="TXN-106056"/>
    <x v="692"/>
    <x v="3"/>
    <s v="W-004"/>
    <x v="0"/>
    <s v="Olive Oil 500ml"/>
    <s v="Member"/>
    <n v="9"/>
    <n v="21.01"/>
    <n v="0.129"/>
    <n v="14.62"/>
    <s v="No"/>
    <n v="164.7"/>
    <n v="33.119999999999997"/>
    <n v="0.20109289617486339"/>
    <s v="Feb-2024"/>
    <s v="Q1-2024"/>
  </r>
  <r>
    <s v="TXN-106057"/>
    <x v="444"/>
    <x v="3"/>
    <s v="W-011"/>
    <x v="1"/>
    <s v="Women's Jeans"/>
    <s v="Member"/>
    <n v="5"/>
    <n v="43.36"/>
    <n v="0.17399999999999999"/>
    <n v="21.21"/>
    <s v="No"/>
    <n v="179.08"/>
    <n v="73.03"/>
    <n v="0.40780656689747596"/>
    <s v="Jul-2024"/>
    <s v="Q3-2024"/>
  </r>
  <r>
    <s v="TXN-106058"/>
    <x v="235"/>
    <x v="2"/>
    <s v="E-004"/>
    <x v="2"/>
    <s v="Bluetooth Speaker"/>
    <s v="Member"/>
    <n v="3"/>
    <n v="161.61000000000001"/>
    <n v="0.10199999999999999"/>
    <n v="118.25"/>
    <s v="No"/>
    <n v="435.38"/>
    <n v="80.63"/>
    <n v="0.18519454269833249"/>
    <s v="Oct-2025"/>
    <s v="Q4-2025"/>
  </r>
  <r>
    <s v="TXN-106059"/>
    <x v="71"/>
    <x v="0"/>
    <s v="N-006"/>
    <x v="0"/>
    <s v="Sparkling Water 12pk"/>
    <s v="Member"/>
    <n v="3"/>
    <n v="13.51"/>
    <n v="7.4999999999999997E-2"/>
    <n v="8.31"/>
    <s v="No"/>
    <n v="37.49"/>
    <n v="12.56"/>
    <n v="0.3350226727127234"/>
    <m/>
    <m/>
  </r>
  <r>
    <s v="TXN-106060"/>
    <x v="473"/>
    <x v="2"/>
    <s v="E-014"/>
    <x v="2"/>
    <s v="Laptop Stand"/>
    <s v="Non-Member"/>
    <n v="1"/>
    <n v="221.62"/>
    <n v="8.6999999999999994E-2"/>
    <n v="157.38"/>
    <s v="No"/>
    <n v="202.34"/>
    <n v="44.96"/>
    <n v="0.2222002569931798"/>
    <s v="Nov-2024"/>
    <s v="Q4-2024"/>
  </r>
  <r>
    <s v="TXN-106061"/>
    <x v="296"/>
    <x v="0"/>
    <s v="N-006"/>
    <x v="1"/>
    <s v="Winter Jacket"/>
    <s v="Member"/>
    <n v="5"/>
    <n v="57.66"/>
    <n v="9.5000000000000001E-2"/>
    <n v="26.4"/>
    <s v="No"/>
    <n v="260.91000000000003"/>
    <n v="128.91"/>
    <n v="0.49407841784523393"/>
    <s v="Oct-2025"/>
    <s v="Q4-2025"/>
  </r>
  <r>
    <s v="TXN-106062"/>
    <x v="556"/>
    <x v="3"/>
    <s v="W-009"/>
    <x v="0"/>
    <s v="Granola Pack"/>
    <s v="Non-Member"/>
    <n v="1"/>
    <n v="5.75"/>
    <n v="0.16900000000000001"/>
    <n v="3.94"/>
    <s v="No"/>
    <n v="4.78"/>
    <n v="0.84"/>
    <n v="0.17573221757322174"/>
    <s v="Nov-2025"/>
    <s v="Q4-2025"/>
  </r>
  <r>
    <s v="TXN-106063"/>
    <x v="497"/>
    <x v="2"/>
    <s v="E-003"/>
    <x v="1"/>
    <s v="Casual Dress"/>
    <s v="Member"/>
    <n v="3"/>
    <n v="97.77"/>
    <n v="0"/>
    <n v="45"/>
    <s v="No"/>
    <n v="293.31"/>
    <n v="158.31"/>
    <n v="0.53973611537281374"/>
    <s v="Aug-2024"/>
    <s v="Q3-2024"/>
  </r>
  <r>
    <s v="TXN-106064"/>
    <x v="205"/>
    <x v="1"/>
    <s v="S-010"/>
    <x v="3"/>
    <s v="Bath Towel Set"/>
    <s v="Member"/>
    <n v="1"/>
    <n v="22.96"/>
    <n v="0.123"/>
    <n v="11.42"/>
    <s v="No"/>
    <n v="20.14"/>
    <n v="8.7200000000000006"/>
    <n v="0.43296921549155909"/>
    <s v="Feb-2025"/>
    <s v="Q1-2025"/>
  </r>
  <r>
    <s v="TXN-106065"/>
    <x v="531"/>
    <x v="2"/>
    <s v="E-001"/>
    <x v="3"/>
    <s v="Throw Pillow"/>
    <s v="Member"/>
    <n v="4"/>
    <n v="17.91"/>
    <n v="9.9000000000000005E-2"/>
    <n v="8.93"/>
    <s v="No"/>
    <n v="64.55"/>
    <n v="28.83"/>
    <n v="0.44663051897753681"/>
    <s v="Sep-2024"/>
    <s v="Q3-2024"/>
  </r>
  <r>
    <s v="TXN-106066"/>
    <x v="88"/>
    <x v="1"/>
    <s v="S-009"/>
    <x v="2"/>
    <s v="Wireless Earbuds"/>
    <s v="Member"/>
    <n v="1"/>
    <n v="178.2"/>
    <n v="9.5000000000000001E-2"/>
    <n v="133.76"/>
    <s v="No"/>
    <n v="161.27000000000001"/>
    <n v="27.51"/>
    <n v="0.17058349352018354"/>
    <s v="Apr-2025"/>
    <s v="Q2-2025"/>
  </r>
  <r>
    <s v="TXN-106067"/>
    <x v="482"/>
    <x v="1"/>
    <s v="S-010"/>
    <x v="2"/>
    <s v="Wireless Earbuds"/>
    <s v="Member"/>
    <n v="6"/>
    <n v="208.26"/>
    <n v="0.159"/>
    <n v="154.29"/>
    <s v="No"/>
    <n v="1050.8800000000001"/>
    <n v="125.14"/>
    <n v="0.11908115103532277"/>
    <s v="Nov-2025"/>
    <s v="Q4-2025"/>
  </r>
  <r>
    <s v="TXN-106068"/>
    <x v="317"/>
    <x v="1"/>
    <s v="S-006"/>
    <x v="0"/>
    <s v="Olive Oil 500ml"/>
    <s v="Member"/>
    <n v="1"/>
    <n v="12.31"/>
    <n v="0"/>
    <n v="7.7"/>
    <s v="No"/>
    <n v="12.31"/>
    <n v="4.6100000000000003"/>
    <n v="0.37449228269699431"/>
    <s v="Jan-2025"/>
    <s v="Q1-2025"/>
  </r>
  <r>
    <s v="TXN-106069"/>
    <x v="100"/>
    <x v="3"/>
    <s v="W-015"/>
    <x v="3"/>
    <s v="Throw Pillow"/>
    <s v="Member"/>
    <n v="6"/>
    <n v="14.83"/>
    <n v="0.13300000000000001"/>
    <n v="5.99"/>
    <s v="Unknown"/>
    <n v="77.150000000000006"/>
    <n v="41.21"/>
    <n v="0.53415424497731689"/>
    <s v="Feb-2025"/>
    <s v="Q1-2025"/>
  </r>
  <r>
    <s v="TXN-106070"/>
    <x v="386"/>
    <x v="2"/>
    <s v="E-011"/>
    <x v="3"/>
    <s v="Storage Bin"/>
    <s v="Non-Member"/>
    <n v="1"/>
    <n v="83.11"/>
    <n v="5.1999999999999998E-2"/>
    <n v="31.59"/>
    <s v="No"/>
    <n v="78.790000000000006"/>
    <n v="47.2"/>
    <n v="0.59906079451707073"/>
    <s v="Sep-2025"/>
    <s v="Q3-2025"/>
  </r>
  <r>
    <s v="TXN-106071"/>
    <x v="562"/>
    <x v="0"/>
    <s v="N-012"/>
    <x v="1"/>
    <s v="Casual Dress"/>
    <s v="Member"/>
    <n v="3"/>
    <n v="31.9"/>
    <n v="0.122"/>
    <n v="13.46"/>
    <s v="No"/>
    <n v="84.02"/>
    <n v="43.64"/>
    <n v="0.5194001428231374"/>
    <s v="Jul-2024"/>
    <s v="Q3-2024"/>
  </r>
  <r>
    <s v="TXN-106072"/>
    <x v="20"/>
    <x v="2"/>
    <s v="E-001"/>
    <x v="0"/>
    <s v="Organic Coffee 12oz"/>
    <s v="Non-Member"/>
    <n v="1"/>
    <n v="4.1500000000000004"/>
    <n v="7.4999999999999997E-2"/>
    <n v="2.33"/>
    <s v="No"/>
    <n v="3.84"/>
    <n v="1.51"/>
    <n v="0.39322916666666669"/>
    <s v="May-2024"/>
    <s v="Q2-2024"/>
  </r>
  <r>
    <s v="TXN-106073"/>
    <x v="440"/>
    <x v="3"/>
    <s v="W-014"/>
    <x v="1"/>
    <s v="Running Shoes"/>
    <s v="Non-Member"/>
    <n v="4"/>
    <n v="81.849999999999994"/>
    <n v="9.0999999999999998E-2"/>
    <n v="33.19"/>
    <s v="No"/>
    <n v="297.61"/>
    <n v="164.85"/>
    <n v="0.55391283895030408"/>
    <s v="Jan-2025"/>
    <s v="Q1-2025"/>
  </r>
  <r>
    <s v="TXN-106074"/>
    <x v="119"/>
    <x v="0"/>
    <s v="N-005"/>
    <x v="3"/>
    <s v="Throw Pillow"/>
    <s v="Member"/>
    <n v="2"/>
    <n v="55.33"/>
    <n v="0.108"/>
    <n v="26.48"/>
    <s v="No"/>
    <n v="98.71"/>
    <n v="45.75"/>
    <n v="0.46347887752000816"/>
    <s v="Mar-2025"/>
    <s v="Q1-2025"/>
  </r>
  <r>
    <s v="TXN-106075"/>
    <x v="464"/>
    <x v="0"/>
    <s v="N-007"/>
    <x v="1"/>
    <s v="Casual Dress"/>
    <s v="Non-Member"/>
    <n v="4"/>
    <n v="106.67"/>
    <n v="9.1999999999999998E-2"/>
    <n v="47.61"/>
    <s v="No"/>
    <n v="387.43"/>
    <n v="196.99"/>
    <n v="0.50845313992205043"/>
    <s v="Aug-2024"/>
    <s v="Q3-2024"/>
  </r>
  <r>
    <s v="TXN-106076"/>
    <x v="80"/>
    <x v="1"/>
    <s v="S-001"/>
    <x v="2"/>
    <s v="Laptop Stand"/>
    <s v="Unknown"/>
    <n v="1"/>
    <n v="264.05"/>
    <n v="0.21"/>
    <n v="205.47"/>
    <s v="No"/>
    <n v="208.6"/>
    <n v="3.13"/>
    <n v="1.5004793863854267E-2"/>
    <s v="Dec-2024"/>
    <s v="Q4-2024"/>
  </r>
  <r>
    <s v="TXN-106077"/>
    <x v="561"/>
    <x v="3"/>
    <s v="W-012"/>
    <x v="1"/>
    <s v="Women's Jeans"/>
    <s v="Non-Member"/>
    <n v="3"/>
    <n v="99.46"/>
    <n v="7.1999999999999995E-2"/>
    <n v="39.85"/>
    <s v="No"/>
    <n v="276.89999999999998"/>
    <n v="157.35"/>
    <n v="0.56825568797399784"/>
    <s v="Mar-2024"/>
    <s v="Q1-2024"/>
  </r>
  <r>
    <s v="TXN-106078"/>
    <x v="529"/>
    <x v="1"/>
    <s v="S-014"/>
    <x v="0"/>
    <s v="Olive Oil 500ml"/>
    <s v="Member"/>
    <n v="3"/>
    <n v="17.63"/>
    <n v="0.20699999999999999"/>
    <n v="11.15"/>
    <s v="No"/>
    <n v="41.94"/>
    <n v="8.49"/>
    <n v="0.20243204577968529"/>
    <s v="Jun-2024"/>
    <s v="Q2-2024"/>
  </r>
  <r>
    <s v="TXN-106079"/>
    <x v="152"/>
    <x v="3"/>
    <s v="W-011"/>
    <x v="4"/>
    <s v="Shampoo 300ml"/>
    <s v="Member"/>
    <n v="1"/>
    <n v="33.46"/>
    <n v="8.5000000000000006E-2"/>
    <n v="4.55"/>
    <s v="No"/>
    <n v="30.62"/>
    <n v="26.07"/>
    <n v="0.85140431090790336"/>
    <s v="Oct-2025"/>
    <s v="Q4-2025"/>
  </r>
  <r>
    <s v="TXN-106080"/>
    <x v="285"/>
    <x v="0"/>
    <s v="N-007"/>
    <x v="4"/>
    <s v="Lipstick"/>
    <s v="Non-Member"/>
    <n v="6"/>
    <n v="50.69"/>
    <n v="8.2000000000000003E-2"/>
    <n v="22.06"/>
    <s v="No"/>
    <n v="279.2"/>
    <n v="146.84"/>
    <n v="0.52593123209169057"/>
    <s v="Sep-2025"/>
    <s v="Q3-2025"/>
  </r>
  <r>
    <s v="TXN-106081"/>
    <x v="236"/>
    <x v="0"/>
    <s v="N-001"/>
    <x v="0"/>
    <s v="Organic Coffee 12oz"/>
    <s v="Member"/>
    <n v="20"/>
    <n v="14.41"/>
    <n v="0.09"/>
    <n v="10.95"/>
    <s v="No"/>
    <n v="262.26"/>
    <n v="43.26"/>
    <n v="0.16495081217112789"/>
    <s v="Jun-2025"/>
    <s v="Q2-2025"/>
  </r>
  <r>
    <s v="TXN-106082"/>
    <x v="305"/>
    <x v="0"/>
    <s v="N-014"/>
    <x v="2"/>
    <s v="Laptop Stand"/>
    <s v="Member"/>
    <n v="2"/>
    <n v="50.63"/>
    <n v="7.9000000000000001E-2"/>
    <n v="37.99"/>
    <s v="No"/>
    <n v="93.26"/>
    <n v="17.28"/>
    <n v="0.18528844091786403"/>
    <s v="Feb-2025"/>
    <s v="Q1-2025"/>
  </r>
  <r>
    <s v="TXN-106083"/>
    <x v="239"/>
    <x v="1"/>
    <s v="S-006"/>
    <x v="2"/>
    <s v="Bluetooth Speaker"/>
    <s v="Non-Member"/>
    <n v="7"/>
    <n v="136.97"/>
    <n v="0.156"/>
    <n v="92.65"/>
    <s v="No"/>
    <n v="809.22"/>
    <n v="160.66999999999999"/>
    <n v="0.19854922023677118"/>
    <s v="Aug-2024"/>
    <s v="Q3-2024"/>
  </r>
  <r>
    <s v="TXN-106084"/>
    <x v="249"/>
    <x v="3"/>
    <s v="W-015"/>
    <x v="0"/>
    <s v="Snack Box"/>
    <s v="Non-Member"/>
    <n v="1"/>
    <n v="15.66"/>
    <n v="2.4E-2"/>
    <n v="9.33"/>
    <s v="No"/>
    <n v="15.28"/>
    <n v="5.95"/>
    <n v="0.38939790575916233"/>
    <s v="Nov-2024"/>
    <s v="Q4-2024"/>
  </r>
  <r>
    <s v="TXN-106085"/>
    <x v="140"/>
    <x v="2"/>
    <s v="E-003"/>
    <x v="4"/>
    <s v="Lipstick"/>
    <s v="Member"/>
    <n v="4"/>
    <n v="11.17"/>
    <n v="0"/>
    <n v="3.89"/>
    <s v="No"/>
    <n v="44.68"/>
    <n v="29.12"/>
    <n v="0.65174574753804837"/>
    <s v="Aug-2024"/>
    <s v="Q3-2024"/>
  </r>
  <r>
    <s v="TXN-106086"/>
    <x v="364"/>
    <x v="3"/>
    <s v="W-015"/>
    <x v="3"/>
    <s v="LED Desk Lamp"/>
    <s v="Member"/>
    <n v="3"/>
    <n v="16.36"/>
    <n v="7.6999999999999999E-2"/>
    <n v="8.17"/>
    <s v="No"/>
    <n v="45.3"/>
    <n v="20.79"/>
    <n v="0.4589403973509934"/>
    <s v="Oct-2024"/>
    <s v="Q4-2024"/>
  </r>
  <r>
    <s v="TXN-106087"/>
    <x v="388"/>
    <x v="2"/>
    <s v="E-012"/>
    <x v="3"/>
    <s v="LED Desk Lamp"/>
    <s v="Non-Member"/>
    <n v="2"/>
    <n v="25.38"/>
    <n v="0.13800000000000001"/>
    <n v="12.08"/>
    <s v="No"/>
    <n v="43.76"/>
    <n v="19.600000000000001"/>
    <n v="0.44789762340036571"/>
    <s v="Feb-2025"/>
    <s v="Q1-2025"/>
  </r>
  <r>
    <s v="TXN-106088"/>
    <x v="147"/>
    <x v="3"/>
    <s v="W-006"/>
    <x v="1"/>
    <s v="Casual Dress"/>
    <s v="Non-Member"/>
    <n v="2"/>
    <n v="66.819999999999993"/>
    <n v="0.106"/>
    <n v="29.9"/>
    <s v="No"/>
    <n v="119.47"/>
    <n v="59.67"/>
    <n v="0.49945593035908598"/>
    <s v="Feb-2025"/>
    <s v="Q1-2025"/>
  </r>
  <r>
    <s v="TXN-106089"/>
    <x v="319"/>
    <x v="1"/>
    <s v="S-001"/>
    <x v="1"/>
    <s v="Men's T-Shirt"/>
    <s v="Member"/>
    <n v="1"/>
    <n v="85.68"/>
    <n v="0.40600000000000003"/>
    <n v="45.6"/>
    <s v="No"/>
    <n v="50.89"/>
    <n v="5.29"/>
    <n v="0.10394969542149735"/>
    <s v="Apr-2025"/>
    <s v="Q2-2025"/>
  </r>
  <r>
    <s v="TXN-106090"/>
    <x v="625"/>
    <x v="1"/>
    <s v="S-013"/>
    <x v="2"/>
    <s v="Bluetooth Speaker"/>
    <s v="Unknown"/>
    <n v="1"/>
    <n v="134.83000000000001"/>
    <n v="0.17199999999999999"/>
    <n v="106.68"/>
    <s v="No"/>
    <n v="111.64"/>
    <n v="4.96"/>
    <n v="4.4428520243640274E-2"/>
    <s v="May-2025"/>
    <s v="Q2-2025"/>
  </r>
  <r>
    <s v="TXN-106091"/>
    <x v="310"/>
    <x v="0"/>
    <s v="N-015"/>
    <x v="0"/>
    <s v="Snack Box"/>
    <s v="Non-Member"/>
    <n v="1"/>
    <n v="16.27"/>
    <n v="3.6999999999999998E-2"/>
    <n v="10.16"/>
    <s v="No"/>
    <n v="15.67"/>
    <n v="5.51"/>
    <n v="0.35162731333758773"/>
    <s v="Mar-2025"/>
    <s v="Q1-2025"/>
  </r>
  <r>
    <s v="TXN-106092"/>
    <x v="60"/>
    <x v="2"/>
    <s v="E-011"/>
    <x v="0"/>
    <s v="Snack Box"/>
    <s v="Member"/>
    <n v="1"/>
    <n v="8.01"/>
    <n v="0.14199999999999999"/>
    <n v="5.27"/>
    <s v="Yes"/>
    <n v="6.87"/>
    <n v="1.6"/>
    <n v="0.23289665211062591"/>
    <s v="Sep-2025"/>
    <s v="Q3-2025"/>
  </r>
  <r>
    <s v="TXN-106093"/>
    <x v="355"/>
    <x v="2"/>
    <s v="E-006"/>
    <x v="0"/>
    <s v="Sparkling Water 12pk"/>
    <s v="Member"/>
    <n v="4"/>
    <n v="12.43"/>
    <n v="0.10299999999999999"/>
    <n v="8.5500000000000007"/>
    <s v="No"/>
    <n v="44.6"/>
    <n v="10.4"/>
    <n v="0.23318385650224216"/>
    <s v="Jan-2024"/>
    <s v="Q1-2024"/>
  </r>
  <r>
    <s v="TXN-106094"/>
    <x v="170"/>
    <x v="2"/>
    <s v="E-015"/>
    <x v="0"/>
    <s v="Olive Oil 500ml"/>
    <s v="Non-Member"/>
    <n v="7"/>
    <n v="24.94"/>
    <n v="0.153"/>
    <n v="17.079999999999998"/>
    <s v="No"/>
    <n v="147.87"/>
    <n v="28.31"/>
    <n v="0.19145195103807397"/>
    <s v="Jun-2025"/>
    <s v="Q2-2025"/>
  </r>
  <r>
    <s v="TXN-106095"/>
    <x v="395"/>
    <x v="1"/>
    <s v="S-005"/>
    <x v="0"/>
    <s v="Granola Pack"/>
    <s v="Unknown"/>
    <n v="1"/>
    <n v="18.829999999999998"/>
    <n v="0.30599999999999999"/>
    <n v="12.94"/>
    <s v="No"/>
    <n v="13.07"/>
    <n v="0.13"/>
    <n v="9.9464422341239474E-3"/>
    <s v="Jun-2025"/>
    <s v="Q2-2025"/>
  </r>
  <r>
    <s v="TXN-106096"/>
    <x v="98"/>
    <x v="1"/>
    <s v="S-011"/>
    <x v="0"/>
    <s v="Organic Coffee 12oz"/>
    <s v="Member"/>
    <n v="4"/>
    <n v="15.38"/>
    <n v="0.20200000000000001"/>
    <n v="8.48"/>
    <s v="No"/>
    <n v="49.09"/>
    <n v="15.17"/>
    <n v="0.30902424118965166"/>
    <s v="Feb-2025"/>
    <s v="Q1-2025"/>
  </r>
  <r>
    <s v="TXN-106097"/>
    <x v="102"/>
    <x v="0"/>
    <s v="N-001"/>
    <x v="2"/>
    <s v="Power Bank"/>
    <s v="Non-Member"/>
    <n v="8"/>
    <n v="146.63"/>
    <n v="0"/>
    <n v="101.72"/>
    <s v="No"/>
    <n v="1173.04"/>
    <n v="359.28"/>
    <n v="0.30628111573347883"/>
    <s v="Mar-2025"/>
    <s v="Q1-2025"/>
  </r>
  <r>
    <s v="TXN-106098"/>
    <x v="458"/>
    <x v="1"/>
    <s v="S-010"/>
    <x v="3"/>
    <s v="Throw Pillow"/>
    <s v="Member"/>
    <n v="1"/>
    <n v="30.77"/>
    <n v="0.19"/>
    <n v="11.33"/>
    <s v="Yes"/>
    <n v="24.92"/>
    <n v="13.59"/>
    <n v="0.54534510433386829"/>
    <s v="Nov-2025"/>
    <s v="Q4-2025"/>
  </r>
  <r>
    <s v="TXN-106099"/>
    <x v="149"/>
    <x v="3"/>
    <s v="W-006"/>
    <x v="3"/>
    <s v="Storage Bin"/>
    <s v="Non-Member"/>
    <n v="5"/>
    <n v="47.59"/>
    <n v="7.1999999999999995E-2"/>
    <n v="22.19"/>
    <s v="No"/>
    <n v="220.82"/>
    <n v="109.87"/>
    <n v="0.49755456933248804"/>
    <s v="Jun-2025"/>
    <s v="Q2-2025"/>
  </r>
  <r>
    <s v="TXN-106100"/>
    <x v="505"/>
    <x v="1"/>
    <s v="S-005"/>
    <x v="3"/>
    <s v="Throw Pillow"/>
    <s v="Member"/>
    <n v="9"/>
    <n v="49.99"/>
    <n v="0.187"/>
    <n v="4.53"/>
    <s v="No"/>
    <n v="365.78"/>
    <n v="325.01"/>
    <n v="0.88853955929793871"/>
    <s v="Mar-2024"/>
    <s v="Q1-2024"/>
  </r>
  <r>
    <s v="TXN-106101"/>
    <x v="71"/>
    <x v="0"/>
    <s v="N-006"/>
    <x v="0"/>
    <s v="Sparkling Water 12pk"/>
    <s v="Member"/>
    <n v="10"/>
    <n v="8.0299999999999994"/>
    <n v="9.2999999999999999E-2"/>
    <n v="5.23"/>
    <s v="No"/>
    <n v="72.83"/>
    <n v="20.53"/>
    <n v="0.28188933131951122"/>
    <m/>
    <m/>
  </r>
  <r>
    <s v="TXN-106102"/>
    <x v="66"/>
    <x v="3"/>
    <s v="W-006"/>
    <x v="4"/>
    <s v="Shampoo 300ml"/>
    <s v="Member"/>
    <n v="3"/>
    <n v="59.68"/>
    <n v="0"/>
    <n v="19.899999999999999"/>
    <s v="No"/>
    <n v="179.04"/>
    <n v="119.34"/>
    <n v="0.66655495978552282"/>
    <s v="Oct-2024"/>
    <s v="Q4-2024"/>
  </r>
  <r>
    <s v="TXN-106103"/>
    <x v="493"/>
    <x v="2"/>
    <s v="E-005"/>
    <x v="2"/>
    <s v="Laptop Stand"/>
    <s v="Member"/>
    <n v="5"/>
    <n v="215.24"/>
    <n v="0"/>
    <n v="156.5"/>
    <s v="No"/>
    <n v="1076.2"/>
    <n v="293.7"/>
    <n v="0.27290466456049062"/>
    <s v="Aug-2024"/>
    <s v="Q3-2024"/>
  </r>
  <r>
    <s v="TXN-106104"/>
    <x v="494"/>
    <x v="1"/>
    <s v="S-002"/>
    <x v="4"/>
    <s v="Shampoo 300ml"/>
    <s v="Member"/>
    <n v="5"/>
    <n v="39.74"/>
    <n v="0.27700000000000002"/>
    <n v="13.67"/>
    <s v="No"/>
    <n v="143.66"/>
    <n v="75.31"/>
    <n v="0.52422386189614367"/>
    <s v="Nov-2024"/>
    <s v="Q4-2024"/>
  </r>
  <r>
    <s v="TXN-106105"/>
    <x v="475"/>
    <x v="3"/>
    <s v="W-009"/>
    <x v="0"/>
    <s v="Olive Oil 500ml"/>
    <s v="Non-Member"/>
    <n v="12"/>
    <n v="21.85"/>
    <n v="0.13400000000000001"/>
    <n v="14.05"/>
    <s v="No"/>
    <n v="227.07"/>
    <n v="58.47"/>
    <n v="0.25749768793764038"/>
    <s v="Jun-2024"/>
    <s v="Q2-2024"/>
  </r>
  <r>
    <s v="TXN-106106"/>
    <x v="318"/>
    <x v="1"/>
    <s v="S-012"/>
    <x v="0"/>
    <s v="Organic Coffee 12oz"/>
    <s v="Non-Member"/>
    <n v="3"/>
    <n v="6.43"/>
    <n v="0.40400000000000003"/>
    <n v="3.69"/>
    <s v="Yes"/>
    <n v="11.5"/>
    <n v="0.43"/>
    <n v="3.7391304347826088E-2"/>
    <s v="Oct-2025"/>
    <s v="Q4-2025"/>
  </r>
  <r>
    <s v="TXN-106107"/>
    <x v="105"/>
    <x v="0"/>
    <s v="N-003"/>
    <x v="1"/>
    <s v="Women's Jeans"/>
    <s v="Member"/>
    <n v="3"/>
    <n v="24.94"/>
    <n v="4.9000000000000002E-2"/>
    <n v="12.45"/>
    <s v="Yes"/>
    <n v="71.150000000000006"/>
    <n v="33.799999999999997"/>
    <n v="0.47505270555165136"/>
    <s v="Apr-2025"/>
    <s v="Q2-2025"/>
  </r>
  <r>
    <s v="TXN-106108"/>
    <x v="281"/>
    <x v="2"/>
    <s v="E-005"/>
    <x v="0"/>
    <s v="Sparkling Water 12pk"/>
    <s v="Member"/>
    <n v="5"/>
    <n v="14.11"/>
    <n v="1.4999999999999999E-2"/>
    <n v="8.2200000000000006"/>
    <s v="No"/>
    <n v="69.489999999999995"/>
    <n v="28.39"/>
    <n v="0.40854799251690893"/>
    <s v="Aug-2024"/>
    <s v="Q3-2024"/>
  </r>
  <r>
    <s v="TXN-106109"/>
    <x v="63"/>
    <x v="3"/>
    <s v="W-001"/>
    <x v="3"/>
    <s v="LED Desk Lamp"/>
    <s v="Non-Member"/>
    <n v="13"/>
    <n v="78.459999999999994"/>
    <n v="0"/>
    <n v="32.69"/>
    <s v="No"/>
    <n v="1019.98"/>
    <n v="595.01"/>
    <n v="0.58335457557991333"/>
    <s v="Jun-2025"/>
    <s v="Q2-2025"/>
  </r>
  <r>
    <s v="TXN-106110"/>
    <x v="140"/>
    <x v="0"/>
    <s v="N-011"/>
    <x v="3"/>
    <s v="Ceramic Mug Set"/>
    <s v="Member"/>
    <n v="1"/>
    <n v="40.79"/>
    <n v="0"/>
    <n v="15.61"/>
    <s v="No"/>
    <n v="40.79"/>
    <n v="25.18"/>
    <n v="0.6173081637656288"/>
    <s v="Aug-2024"/>
    <s v="Q3-2024"/>
  </r>
  <r>
    <s v="TXN-106111"/>
    <x v="457"/>
    <x v="1"/>
    <s v="S-015"/>
    <x v="2"/>
    <s v="Wireless Earbuds"/>
    <s v="Member"/>
    <n v="4"/>
    <n v="60.75"/>
    <n v="0.248"/>
    <n v="42.54"/>
    <s v="No"/>
    <n v="182.74"/>
    <n v="12.58"/>
    <n v="6.8840976250410413E-2"/>
    <s v="Oct-2025"/>
    <s v="Q4-2025"/>
  </r>
  <r>
    <s v="TXN-106112"/>
    <x v="68"/>
    <x v="3"/>
    <s v="W-010"/>
    <x v="3"/>
    <s v="LED Desk Lamp"/>
    <s v="Member"/>
    <n v="6"/>
    <n v="69.099999999999994"/>
    <n v="0.08"/>
    <n v="24.6"/>
    <s v="No"/>
    <n v="381.43"/>
    <n v="233.83"/>
    <n v="0.61303515717169599"/>
    <s v="Aug-2025"/>
    <s v="Q3-2025"/>
  </r>
  <r>
    <s v="TXN-106113"/>
    <x v="231"/>
    <x v="1"/>
    <s v="S-008"/>
    <x v="0"/>
    <s v="Sparkling Water 12pk"/>
    <s v="Member"/>
    <n v="1"/>
    <n v="13.97"/>
    <n v="0.193"/>
    <n v="9.07"/>
    <s v="No"/>
    <n v="11.27"/>
    <n v="2.2000000000000002"/>
    <n v="0.19520851818988466"/>
    <s v="Mar-2024"/>
    <s v="Q1-2024"/>
  </r>
  <r>
    <s v="TXN-106114"/>
    <x v="56"/>
    <x v="1"/>
    <s v="S-010"/>
    <x v="3"/>
    <s v="Bath Towel Set"/>
    <s v="Non-Member"/>
    <n v="1"/>
    <n v="76.86"/>
    <n v="0.23400000000000001"/>
    <n v="29.15"/>
    <s v="No"/>
    <n v="58.87"/>
    <n v="29.72"/>
    <n v="0.50484117547137763"/>
    <s v="Jun-2025"/>
    <s v="Q2-2025"/>
  </r>
  <r>
    <s v="TXN-106115"/>
    <x v="7"/>
    <x v="0"/>
    <s v="N-013"/>
    <x v="3"/>
    <s v="LED Desk Lamp"/>
    <s v="Non-Member"/>
    <n v="2"/>
    <n v="32.17"/>
    <n v="0.154"/>
    <n v="11.78"/>
    <s v="Yes"/>
    <n v="54.43"/>
    <n v="30.87"/>
    <n v="0.56715046849164064"/>
    <s v="Aug-2024"/>
    <s v="Q3-2024"/>
  </r>
  <r>
    <s v="TXN-106116"/>
    <x v="395"/>
    <x v="1"/>
    <s v="S-009"/>
    <x v="4"/>
    <s v="Sunscreen SPF50"/>
    <s v="Member"/>
    <n v="2"/>
    <n v="58.6"/>
    <n v="0.13900000000000001"/>
    <n v="25.41"/>
    <s v="No"/>
    <n v="100.91"/>
    <n v="50.09"/>
    <n v="0.49638291546923008"/>
    <s v="Jun-2025"/>
    <s v="Q2-2025"/>
  </r>
  <r>
    <s v="TXN-106117"/>
    <x v="178"/>
    <x v="1"/>
    <s v="S-007"/>
    <x v="0"/>
    <s v="Sparkling Water 12pk"/>
    <s v="Non-Member"/>
    <n v="8"/>
    <n v="3.39"/>
    <n v="0.224"/>
    <n v="2.08"/>
    <s v="No"/>
    <n v="21.05"/>
    <n v="4.41"/>
    <n v="0.20950118764845604"/>
    <s v="Mar-2025"/>
    <s v="Q1-2025"/>
  </r>
  <r>
    <s v="TXN-106118"/>
    <x v="157"/>
    <x v="0"/>
    <s v="N-006"/>
    <x v="3"/>
    <s v="Storage Bin"/>
    <s v="Member"/>
    <n v="3"/>
    <n v="35.090000000000003"/>
    <n v="9.0999999999999998E-2"/>
    <n v="14.82"/>
    <s v="No"/>
    <n v="95.69"/>
    <n v="51.23"/>
    <n v="0.53537464729856832"/>
    <s v="Apr-2025"/>
    <s v="Q2-2025"/>
  </r>
  <r>
    <s v="TXN-106119"/>
    <x v="421"/>
    <x v="3"/>
    <s v="W-002"/>
    <x v="1"/>
    <s v="Winter Jacket"/>
    <s v="Member"/>
    <n v="3"/>
    <n v="92.13"/>
    <n v="0"/>
    <n v="39.520000000000003"/>
    <s v="No"/>
    <n v="276.39"/>
    <n v="157.83000000000001"/>
    <n v="0.57104092043851085"/>
    <s v="Mar-2024"/>
    <s v="Q1-2024"/>
  </r>
  <r>
    <s v="TXN-106120"/>
    <x v="77"/>
    <x v="3"/>
    <s v="W-010"/>
    <x v="4"/>
    <s v="Shampoo 300ml"/>
    <s v="Non-Member"/>
    <n v="10"/>
    <n v="11.7"/>
    <n v="6.7000000000000004E-2"/>
    <n v="4.68"/>
    <s v="No"/>
    <n v="109.16"/>
    <n v="62.36"/>
    <n v="0.57127152803224623"/>
    <s v="Sep-2025"/>
    <s v="Q3-2025"/>
  </r>
  <r>
    <s v="TXN-106121"/>
    <x v="392"/>
    <x v="3"/>
    <s v="W-006"/>
    <x v="4"/>
    <s v="Face Moisturizer"/>
    <s v="Member"/>
    <n v="4"/>
    <n v="40.049999999999997"/>
    <n v="0.13600000000000001"/>
    <n v="14.56"/>
    <s v="No"/>
    <n v="138.41"/>
    <n v="80.17"/>
    <n v="0.57922115454085688"/>
    <s v="Oct-2024"/>
    <s v="Q4-2024"/>
  </r>
  <r>
    <s v="TXN-106122"/>
    <x v="29"/>
    <x v="3"/>
    <s v="W-007"/>
    <x v="1"/>
    <s v="Men's T-Shirt"/>
    <s v="Non-Member"/>
    <n v="3"/>
    <n v="64.260000000000005"/>
    <n v="0.10100000000000001"/>
    <n v="15.59"/>
    <s v="No"/>
    <n v="173.31"/>
    <n v="126.54"/>
    <n v="0.73013674917777394"/>
    <s v="Oct-2024"/>
    <s v="Q4-2024"/>
  </r>
  <r>
    <s v="TXN-106123"/>
    <x v="370"/>
    <x v="0"/>
    <s v="N-003"/>
    <x v="3"/>
    <s v="Bath Towel Set"/>
    <s v="Non-Member"/>
    <n v="1"/>
    <n v="34.619999999999997"/>
    <n v="0.01"/>
    <n v="15.29"/>
    <s v="No"/>
    <n v="34.270000000000003"/>
    <n v="18.98"/>
    <n v="0.55383717537204546"/>
    <s v="Aug-2025"/>
    <s v="Q3-2025"/>
  </r>
  <r>
    <s v="TXN-106124"/>
    <x v="90"/>
    <x v="3"/>
    <s v="W-001"/>
    <x v="0"/>
    <s v="Olive Oil 500ml"/>
    <s v="Member"/>
    <n v="2"/>
    <n v="5.65"/>
    <n v="3.2000000000000001E-2"/>
    <n v="3.21"/>
    <s v="No"/>
    <n v="10.94"/>
    <n v="4.5199999999999996"/>
    <n v="0.41316270566727603"/>
    <s v="Oct-2025"/>
    <s v="Q4-2025"/>
  </r>
  <r>
    <s v="TXN-106125"/>
    <x v="563"/>
    <x v="0"/>
    <s v="N-014"/>
    <x v="0"/>
    <s v="Granola Pack"/>
    <s v="Member"/>
    <n v="4"/>
    <n v="7.25"/>
    <n v="1.2999999999999999E-2"/>
    <n v="4.66"/>
    <s v="No"/>
    <n v="28.62"/>
    <n v="9.98"/>
    <n v="0.34870719776380155"/>
    <s v="Mar-2025"/>
    <s v="Q1-2025"/>
  </r>
  <r>
    <s v="TXN-106126"/>
    <x v="30"/>
    <x v="1"/>
    <s v="S-015"/>
    <x v="3"/>
    <s v="Bath Towel Set"/>
    <s v="Non-Member"/>
    <n v="1"/>
    <n v="88.9"/>
    <n v="0.14299999999999999"/>
    <n v="33.89"/>
    <s v="No"/>
    <n v="76.19"/>
    <n v="42.3"/>
    <n v="0.5551909699435621"/>
    <s v="Mar-2025"/>
    <s v="Q1-2025"/>
  </r>
  <r>
    <s v="TXN-106127"/>
    <x v="462"/>
    <x v="3"/>
    <s v="W-011"/>
    <x v="3"/>
    <s v="Ceramic Mug Set"/>
    <s v="Member"/>
    <n v="1"/>
    <n v="66.709999999999994"/>
    <n v="0.11"/>
    <n v="32.61"/>
    <s v="Yes"/>
    <n v="59.37"/>
    <n v="26.76"/>
    <n v="0.4507326932794341"/>
    <s v="Jul-2024"/>
    <s v="Q3-2024"/>
  </r>
  <r>
    <s v="TXN-106128"/>
    <x v="640"/>
    <x v="3"/>
    <s v="W-013"/>
    <x v="2"/>
    <s v="Laptop Stand"/>
    <s v="Member"/>
    <n v="5"/>
    <n v="275.48"/>
    <n v="0"/>
    <n v="207.01"/>
    <s v="No"/>
    <n v="1377.4"/>
    <n v="342.35"/>
    <n v="0.24854798896471614"/>
    <s v="Oct-2024"/>
    <s v="Q4-2024"/>
  </r>
  <r>
    <s v="TXN-106129"/>
    <x v="452"/>
    <x v="1"/>
    <s v="S-002"/>
    <x v="2"/>
    <s v="Smart Watch"/>
    <s v="Non-Member"/>
    <n v="2"/>
    <n v="69.97"/>
    <n v="0.129"/>
    <n v="48.21"/>
    <s v="No"/>
    <n v="121.89"/>
    <n v="25.47"/>
    <n v="0.20895889736647796"/>
    <s v="Sep-2025"/>
    <s v="Q3-2025"/>
  </r>
  <r>
    <s v="TXN-106130"/>
    <x v="519"/>
    <x v="3"/>
    <s v="W-003"/>
    <x v="4"/>
    <s v="Face Moisturizer"/>
    <s v="Member"/>
    <n v="3"/>
    <n v="31.2"/>
    <n v="0.16"/>
    <n v="10.26"/>
    <s v="No"/>
    <n v="78.62"/>
    <n v="47.84"/>
    <n v="0.60849656575934874"/>
    <s v="Dec-2025"/>
    <s v="Q4-2025"/>
  </r>
  <r>
    <s v="TXN-106131"/>
    <x v="478"/>
    <x v="2"/>
    <s v="E-005"/>
    <x v="0"/>
    <s v="Olive Oil 500ml"/>
    <s v="Non-Member"/>
    <n v="2"/>
    <n v="20.8"/>
    <n v="0.128"/>
    <n v="13.93"/>
    <s v="No"/>
    <n v="36.28"/>
    <n v="8.42"/>
    <n v="0.23208379272326349"/>
    <s v="May-2025"/>
    <s v="Q2-2025"/>
  </r>
  <r>
    <s v="TXN-106132"/>
    <x v="209"/>
    <x v="3"/>
    <s v="W-011"/>
    <x v="1"/>
    <s v="Casual Dress"/>
    <s v="Non-Member"/>
    <n v="6"/>
    <n v="116.98"/>
    <n v="4.3999999999999997E-2"/>
    <n v="60.12"/>
    <s v="No"/>
    <n v="671"/>
    <n v="310.27999999999997"/>
    <n v="0.46241430700447089"/>
    <s v="Sep-2024"/>
    <s v="Q3-2024"/>
  </r>
  <r>
    <s v="TXN-106133"/>
    <x v="488"/>
    <x v="1"/>
    <s v="S-011"/>
    <x v="1"/>
    <s v="Women's Jeans"/>
    <s v="Non-Member"/>
    <n v="5"/>
    <n v="73.05"/>
    <n v="0.15"/>
    <n v="29.29"/>
    <s v="No"/>
    <n v="310.45999999999998"/>
    <n v="164.01"/>
    <n v="0.52828061586033626"/>
    <s v="Apr-2025"/>
    <s v="Q2-2025"/>
  </r>
  <r>
    <s v="TXN-106134"/>
    <x v="206"/>
    <x v="1"/>
    <s v="S-013"/>
    <x v="3"/>
    <s v="Throw Pillow"/>
    <s v="Non-Member"/>
    <n v="7"/>
    <n v="77.5"/>
    <n v="0.25600000000000001"/>
    <n v="32.36"/>
    <s v="No"/>
    <n v="403.62"/>
    <n v="177.1"/>
    <n v="0.43877904960110992"/>
    <s v="Jun-2025"/>
    <s v="Q2-2025"/>
  </r>
  <r>
    <s v="TXN-106135"/>
    <x v="424"/>
    <x v="3"/>
    <s v="W-009"/>
    <x v="1"/>
    <s v="Running Shoes"/>
    <s v="Non-Member"/>
    <n v="2"/>
    <n v="21.17"/>
    <n v="0.04"/>
    <n v="10.61"/>
    <s v="No"/>
    <n v="40.65"/>
    <n v="19.43"/>
    <n v="0.4779827798277983"/>
    <s v="Apr-2025"/>
    <s v="Q2-2025"/>
  </r>
  <r>
    <s v="TXN-106136"/>
    <x v="545"/>
    <x v="1"/>
    <s v="Unknown"/>
    <x v="2"/>
    <s v="Bluetooth Speaker"/>
    <s v="Member"/>
    <n v="1"/>
    <n v="282.87"/>
    <n v="0.222"/>
    <n v="187.67"/>
    <s v="No"/>
    <n v="220.07"/>
    <n v="32.4"/>
    <n v="0.14722588267369474"/>
    <s v="Dec-2025"/>
    <s v="Q4-2025"/>
  </r>
  <r>
    <s v="TXN-106137"/>
    <x v="507"/>
    <x v="3"/>
    <s v="W-003"/>
    <x v="4"/>
    <s v="Sunscreen SPF50"/>
    <s v="Non-Member"/>
    <n v="3"/>
    <n v="13.48"/>
    <n v="8.5000000000000006E-2"/>
    <n v="4.6100000000000003"/>
    <s v="No"/>
    <n v="37"/>
    <n v="23.17"/>
    <n v="0.62621621621621626"/>
    <s v="Nov-2025"/>
    <s v="Q4-2025"/>
  </r>
  <r>
    <s v="TXN-106138"/>
    <x v="4"/>
    <x v="3"/>
    <s v="W-007"/>
    <x v="4"/>
    <s v="Face Moisturizer"/>
    <s v="Non-Member"/>
    <n v="2"/>
    <n v="40.200000000000003"/>
    <n v="0.125"/>
    <n v="16.920000000000002"/>
    <s v="No"/>
    <n v="70.349999999999994"/>
    <n v="36.51"/>
    <n v="0.51897654584221753"/>
    <s v="Mar-2025"/>
    <s v="Q1-2025"/>
  </r>
  <r>
    <s v="TXN-106139"/>
    <x v="92"/>
    <x v="3"/>
    <s v="W-013"/>
    <x v="2"/>
    <s v="Bluetooth Speaker"/>
    <s v="Member"/>
    <n v="1"/>
    <n v="222.98"/>
    <n v="0"/>
    <n v="146.76"/>
    <s v="No"/>
    <n v="222.98"/>
    <n v="76.22"/>
    <n v="0.34182437886805994"/>
    <s v="Jun-2025"/>
    <s v="Q2-2025"/>
  </r>
  <r>
    <s v="TXN-106140"/>
    <x v="386"/>
    <x v="2"/>
    <s v="E-001"/>
    <x v="0"/>
    <s v="Organic Coffee 12oz"/>
    <s v="Member"/>
    <n v="1"/>
    <n v="24.72"/>
    <n v="0.10100000000000001"/>
    <n v="15.05"/>
    <s v="No"/>
    <n v="22.22"/>
    <n v="7.17"/>
    <n v="0.32268226822682272"/>
    <s v="Sep-2025"/>
    <s v="Q3-2025"/>
  </r>
  <r>
    <s v="TXN-106141"/>
    <x v="650"/>
    <x v="3"/>
    <s v="W-007"/>
    <x v="0"/>
    <s v="Granola Pack"/>
    <s v="Non-Member"/>
    <n v="5"/>
    <n v="21.57"/>
    <n v="2E-3"/>
    <n v="14.6"/>
    <s v="Yes"/>
    <n v="107.63"/>
    <n v="34.630000000000003"/>
    <n v="0.32175044132676767"/>
    <s v="Dec-2025"/>
    <s v="Q4-2025"/>
  </r>
  <r>
    <s v="TXN-106142"/>
    <x v="157"/>
    <x v="3"/>
    <s v="W-006"/>
    <x v="0"/>
    <s v="Snack Box"/>
    <s v="Member"/>
    <n v="1"/>
    <n v="18.95"/>
    <n v="9.2999999999999999E-2"/>
    <n v="12.09"/>
    <s v="No"/>
    <n v="17.190000000000001"/>
    <n v="5.0999999999999996"/>
    <n v="0.29668411867364741"/>
    <s v="Apr-2025"/>
    <s v="Q2-2025"/>
  </r>
  <r>
    <s v="TXN-106143"/>
    <x v="328"/>
    <x v="2"/>
    <s v="E-002"/>
    <x v="0"/>
    <s v="Olive Oil 500ml"/>
    <s v="Non-Member"/>
    <n v="1"/>
    <n v="3.06"/>
    <n v="0.14699999999999999"/>
    <n v="1.92"/>
    <s v="No"/>
    <n v="2.61"/>
    <n v="0.69"/>
    <n v="0.26436781609195403"/>
    <s v="Sep-2024"/>
    <s v="Q3-2024"/>
  </r>
  <r>
    <s v="TXN-106144"/>
    <x v="336"/>
    <x v="1"/>
    <s v="S-004"/>
    <x v="2"/>
    <s v="Power Bank"/>
    <s v="Non-Member"/>
    <n v="11"/>
    <n v="270.08"/>
    <n v="0.23899999999999999"/>
    <n v="192.82"/>
    <s v="No"/>
    <n v="2260.84"/>
    <n v="139.82"/>
    <n v="6.1844270271226617E-2"/>
    <s v="Nov-2025"/>
    <s v="Q4-2025"/>
  </r>
  <r>
    <s v="TXN-106145"/>
    <x v="432"/>
    <x v="0"/>
    <s v="N-005"/>
    <x v="0"/>
    <s v="Organic Coffee 12oz"/>
    <s v="Non-Member"/>
    <n v="3"/>
    <n v="22"/>
    <n v="0.127"/>
    <n v="14.86"/>
    <s v="No"/>
    <n v="57.62"/>
    <n v="13.04"/>
    <n v="0.22631030892051371"/>
    <s v="Aug-2025"/>
    <s v="Q3-2025"/>
  </r>
  <r>
    <s v="TXN-106146"/>
    <x v="544"/>
    <x v="2"/>
    <s v="E-004"/>
    <x v="4"/>
    <s v="Sunscreen SPF50"/>
    <s v="Member"/>
    <n v="3"/>
    <n v="19.43"/>
    <n v="0.13800000000000001"/>
    <n v="8.26"/>
    <s v="No"/>
    <n v="50.25"/>
    <n v="25.47"/>
    <n v="0.50686567164179097"/>
    <s v="Mar-2025"/>
    <s v="Q1-2025"/>
  </r>
  <r>
    <s v="TXN-106147"/>
    <x v="326"/>
    <x v="1"/>
    <s v="S-013"/>
    <x v="4"/>
    <s v="Lipstick"/>
    <s v="Non-Member"/>
    <n v="2"/>
    <n v="16.579999999999998"/>
    <n v="0.22"/>
    <n v="6.46"/>
    <s v="No"/>
    <n v="25.86"/>
    <n v="12.94"/>
    <n v="0.50038669760247489"/>
    <s v="Aug-2025"/>
    <s v="Q3-2025"/>
  </r>
  <r>
    <s v="TXN-106148"/>
    <x v="307"/>
    <x v="0"/>
    <s v="N-011"/>
    <x v="4"/>
    <s v="Sunscreen SPF50"/>
    <s v="Non-Member"/>
    <n v="4"/>
    <n v="15.74"/>
    <n v="0.08"/>
    <n v="5.2"/>
    <s v="No"/>
    <n v="57.92"/>
    <n v="37.119999999999997"/>
    <n v="0.6408839779005524"/>
    <s v="Oct-2024"/>
    <s v="Q4-2024"/>
  </r>
  <r>
    <s v="TXN-106149"/>
    <x v="14"/>
    <x v="3"/>
    <s v="W-002"/>
    <x v="1"/>
    <s v="Men's T-Shirt"/>
    <s v="Member"/>
    <n v="2"/>
    <n v="65.3"/>
    <n v="0.11600000000000001"/>
    <n v="34.53"/>
    <s v="No"/>
    <n v="115.45"/>
    <n v="46.39"/>
    <n v="0.40181896925075788"/>
    <s v="Feb-2025"/>
    <s v="Q1-2025"/>
  </r>
  <r>
    <s v="TXN-106150"/>
    <x v="477"/>
    <x v="3"/>
    <s v="W-002"/>
    <x v="3"/>
    <s v="Throw Pillow"/>
    <s v="Unknown"/>
    <n v="1"/>
    <n v="27.62"/>
    <n v="4.5999999999999999E-2"/>
    <n v="13.18"/>
    <s v="No"/>
    <n v="26.35"/>
    <n v="13.17"/>
    <n v="0.49981024667931684"/>
    <s v="Jun-2024"/>
    <s v="Q2-2024"/>
  </r>
  <r>
    <s v="TXN-106151"/>
    <x v="219"/>
    <x v="2"/>
    <s v="E-010"/>
    <x v="2"/>
    <s v="Bluetooth Speaker"/>
    <s v="Non-Member"/>
    <n v="4"/>
    <n v="57.9"/>
    <n v="1.7000000000000001E-2"/>
    <n v="43.34"/>
    <s v="No"/>
    <n v="227.66"/>
    <n v="54.3"/>
    <n v="0.2385135728718264"/>
    <s v="Mar-2025"/>
    <s v="Q1-2025"/>
  </r>
  <r>
    <s v="TXN-106152"/>
    <x v="418"/>
    <x v="3"/>
    <s v="W-008"/>
    <x v="0"/>
    <s v="Snack Box"/>
    <s v="Member"/>
    <n v="2"/>
    <n v="5.29"/>
    <n v="7.2999999999999995E-2"/>
    <n v="3.37"/>
    <s v="No"/>
    <n v="9.81"/>
    <n v="3.07"/>
    <n v="0.31294597349643216"/>
    <s v="Oct-2024"/>
    <s v="Q4-2024"/>
  </r>
  <r>
    <s v="TXN-106153"/>
    <x v="31"/>
    <x v="3"/>
    <s v="W-001"/>
    <x v="3"/>
    <s v="Storage Bin"/>
    <s v="Member"/>
    <n v="3"/>
    <n v="40.98"/>
    <n v="0.08"/>
    <n v="14.64"/>
    <s v="No"/>
    <n v="113.1"/>
    <n v="69.180000000000007"/>
    <n v="0.61167108753315658"/>
    <s v="Jan-2025"/>
    <s v="Q1-2025"/>
  </r>
  <r>
    <s v="TXN-106154"/>
    <x v="2"/>
    <x v="3"/>
    <s v="W-014"/>
    <x v="2"/>
    <s v="Wireless Earbuds"/>
    <s v="Member"/>
    <n v="12"/>
    <n v="262.27999999999997"/>
    <n v="0.14599999999999999"/>
    <n v="190.6"/>
    <s v="No"/>
    <n v="2687.85"/>
    <n v="400.65"/>
    <n v="0.14905965734695015"/>
    <s v="Dec-2025"/>
    <s v="Q4-2025"/>
  </r>
  <r>
    <s v="TXN-106155"/>
    <x v="134"/>
    <x v="3"/>
    <s v="W-009"/>
    <x v="3"/>
    <s v="Bath Towel Set"/>
    <s v="Member"/>
    <n v="6"/>
    <n v="46.19"/>
    <n v="0.108"/>
    <n v="20.07"/>
    <s v="No"/>
    <n v="247.21"/>
    <n v="126.79"/>
    <n v="0.51288378301848636"/>
    <s v="Jul-2025"/>
    <s v="Q3-2025"/>
  </r>
  <r>
    <s v="TXN-106156"/>
    <x v="143"/>
    <x v="1"/>
    <s v="S-005"/>
    <x v="0"/>
    <s v="Granola Pack"/>
    <s v="Member"/>
    <n v="2"/>
    <n v="10.66"/>
    <n v="0.35899999999999999"/>
    <n v="6.51"/>
    <s v="No"/>
    <n v="13.67"/>
    <n v="0.65"/>
    <n v="4.7549378200438919E-2"/>
    <s v="Sep-2025"/>
    <s v="Q3-2025"/>
  </r>
  <r>
    <s v="TXN-106157"/>
    <x v="267"/>
    <x v="3"/>
    <s v="W-009"/>
    <x v="0"/>
    <s v="Snack Box"/>
    <s v="Member"/>
    <n v="1"/>
    <n v="12.83"/>
    <n v="4.5999999999999999E-2"/>
    <n v="7.54"/>
    <s v="No"/>
    <n v="12.24"/>
    <n v="4.7"/>
    <n v="0.38398692810457519"/>
    <s v="Apr-2025"/>
    <s v="Q2-2025"/>
  </r>
  <r>
    <s v="TXN-106158"/>
    <x v="88"/>
    <x v="1"/>
    <s v="S-001"/>
    <x v="4"/>
    <s v="Face Moisturizer"/>
    <s v="Non-Member"/>
    <n v="2"/>
    <n v="37.630000000000003"/>
    <n v="0.17899999999999999"/>
    <n v="13.77"/>
    <s v="No"/>
    <n v="61.79"/>
    <n v="34.25"/>
    <n v="0.55429681178184176"/>
    <s v="Apr-2025"/>
    <s v="Q2-2025"/>
  </r>
  <r>
    <s v="TXN-106159"/>
    <x v="486"/>
    <x v="2"/>
    <s v="E-008"/>
    <x v="4"/>
    <s v="Perfume 50ml"/>
    <s v="Non-Member"/>
    <n v="1"/>
    <n v="59.38"/>
    <n v="9.8000000000000004E-2"/>
    <n v="17.96"/>
    <s v="No"/>
    <n v="53.56"/>
    <n v="35.6"/>
    <n v="0.6646751306945482"/>
    <s v="Feb-2025"/>
    <s v="Q1-2025"/>
  </r>
  <r>
    <s v="TXN-106160"/>
    <x v="237"/>
    <x v="1"/>
    <s v="S-014"/>
    <x v="0"/>
    <s v="Snack Box"/>
    <s v="Non-Member"/>
    <n v="6"/>
    <n v="11.46"/>
    <n v="0.21"/>
    <n v="7.78"/>
    <s v="No"/>
    <n v="54.32"/>
    <n v="7.64"/>
    <n v="0.1406480117820324"/>
    <s v="Aug-2025"/>
    <s v="Q3-2025"/>
  </r>
  <r>
    <s v="TXN-106161"/>
    <x v="94"/>
    <x v="0"/>
    <s v="N-002"/>
    <x v="4"/>
    <s v="Sunscreen SPF50"/>
    <s v="Non-Member"/>
    <n v="5"/>
    <n v="31.2"/>
    <n v="8.5999999999999993E-2"/>
    <n v="12.79"/>
    <s v="No"/>
    <n v="142.58000000000001"/>
    <n v="78.63"/>
    <n v="0.55147987094964224"/>
    <s v="May-2025"/>
    <s v="Q2-2025"/>
  </r>
  <r>
    <s v="TXN-106162"/>
    <x v="605"/>
    <x v="2"/>
    <s v="E-001"/>
    <x v="3"/>
    <s v="Storage Bin"/>
    <s v="Non-Member"/>
    <n v="1"/>
    <n v="24.6"/>
    <n v="7.4999999999999997E-2"/>
    <n v="9.69"/>
    <s v="No"/>
    <n v="22.76"/>
    <n v="13.07"/>
    <n v="0.57425307557117744"/>
    <s v="Apr-2025"/>
    <s v="Q2-2025"/>
  </r>
  <r>
    <s v="TXN-106163"/>
    <x v="188"/>
    <x v="2"/>
    <s v="E-010"/>
    <x v="0"/>
    <s v="Organic Coffee 12oz"/>
    <s v="Member"/>
    <n v="4"/>
    <n v="12.89"/>
    <n v="2.8000000000000001E-2"/>
    <n v="7.9"/>
    <s v="No"/>
    <n v="50.12"/>
    <n v="18.52"/>
    <n v="0.36951316839584997"/>
    <s v="Nov-2024"/>
    <s v="Q4-2024"/>
  </r>
  <r>
    <s v="TXN-106164"/>
    <x v="307"/>
    <x v="2"/>
    <s v="E-011"/>
    <x v="0"/>
    <s v="Snack Box"/>
    <s v="Non-Member"/>
    <n v="6"/>
    <n v="17.53"/>
    <n v="0.121"/>
    <n v="10.62"/>
    <s v="No"/>
    <n v="92.45"/>
    <n v="28.73"/>
    <n v="0.31076257436452137"/>
    <s v="Oct-2024"/>
    <s v="Q4-2024"/>
  </r>
  <r>
    <s v="TXN-106165"/>
    <x v="209"/>
    <x v="1"/>
    <s v="S-008"/>
    <x v="4"/>
    <s v="Face Moisturizer"/>
    <s v="Non-Member"/>
    <n v="1"/>
    <n v="49.41"/>
    <n v="9.9000000000000005E-2"/>
    <n v="15.7"/>
    <s v="No"/>
    <n v="44.52"/>
    <n v="28.82"/>
    <n v="0.64734950584007189"/>
    <s v="Sep-2024"/>
    <s v="Q3-2024"/>
  </r>
  <r>
    <s v="TXN-106166"/>
    <x v="434"/>
    <x v="0"/>
    <s v="N-006"/>
    <x v="2"/>
    <s v="Bluetooth Speaker"/>
    <s v="Non-Member"/>
    <n v="1"/>
    <n v="220.02"/>
    <n v="0.114"/>
    <n v="155.59"/>
    <s v="No"/>
    <n v="194.94"/>
    <n v="39.35"/>
    <n v="0.20185698163537499"/>
    <s v="May-2025"/>
    <s v="Q2-2025"/>
  </r>
  <r>
    <s v="TXN-106167"/>
    <x v="47"/>
    <x v="0"/>
    <s v="N-001"/>
    <x v="1"/>
    <s v="Running Shoes"/>
    <s v="Non-Member"/>
    <n v="2"/>
    <n v="77.38"/>
    <n v="6.8000000000000005E-2"/>
    <n v="34.479999999999997"/>
    <s v="No"/>
    <n v="144.24"/>
    <n v="75.28"/>
    <n v="0.52190793122573487"/>
    <s v="Oct-2024"/>
    <s v="Q4-2024"/>
  </r>
  <r>
    <s v="TXN-106168"/>
    <x v="180"/>
    <x v="2"/>
    <s v="E-010"/>
    <x v="1"/>
    <s v="Winter Jacket"/>
    <s v="Member"/>
    <n v="9"/>
    <n v="86.65"/>
    <n v="7.0000000000000007E-2"/>
    <n v="41.76"/>
    <s v="No"/>
    <n v="725.26"/>
    <n v="349.42"/>
    <n v="0.48178584231861682"/>
    <s v="Jan-2025"/>
    <s v="Q1-2025"/>
  </r>
  <r>
    <s v="TXN-106169"/>
    <x v="402"/>
    <x v="1"/>
    <s v="S-010"/>
    <x v="2"/>
    <s v="Wireless Earbuds"/>
    <s v="Non-Member"/>
    <n v="16"/>
    <n v="180.27"/>
    <n v="0.19800000000000001"/>
    <n v="119.69"/>
    <s v="No"/>
    <n v="2313.2199999999998"/>
    <n v="398.18"/>
    <n v="0.17213235230544438"/>
    <s v="Nov-2025"/>
    <s v="Q4-2025"/>
  </r>
  <r>
    <s v="TXN-106170"/>
    <x v="161"/>
    <x v="0"/>
    <s v="N-010"/>
    <x v="4"/>
    <s v="Shampoo 300ml"/>
    <s v="Non-Member"/>
    <n v="7"/>
    <n v="30.57"/>
    <n v="0.122"/>
    <n v="13.03"/>
    <s v="No"/>
    <n v="187.88"/>
    <n v="96.67"/>
    <n v="0.51453055141579729"/>
    <s v="Aug-2025"/>
    <s v="Q3-2025"/>
  </r>
  <r>
    <s v="TXN-106171"/>
    <x v="631"/>
    <x v="0"/>
    <s v="N-010"/>
    <x v="3"/>
    <s v="Bath Towel Set"/>
    <s v="Member"/>
    <n v="1"/>
    <n v="86.58"/>
    <n v="0.127"/>
    <n v="30.95"/>
    <s v="No"/>
    <n v="75.58"/>
    <n v="44.63"/>
    <n v="0.59050013231013498"/>
    <s v="Apr-2024"/>
    <s v="Q2-2024"/>
  </r>
  <r>
    <s v="TXN-106172"/>
    <x v="42"/>
    <x v="0"/>
    <s v="N-015"/>
    <x v="4"/>
    <s v="Lipstick"/>
    <s v="Non-Member"/>
    <n v="3"/>
    <n v="24.03"/>
    <n v="0.125"/>
    <n v="7.5"/>
    <s v="No"/>
    <n v="63.08"/>
    <n v="40.58"/>
    <n v="0.64331008243500321"/>
    <s v="Jan-2025"/>
    <s v="Q1-2025"/>
  </r>
  <r>
    <s v="TXN-106173"/>
    <x v="64"/>
    <x v="3"/>
    <s v="W-014"/>
    <x v="0"/>
    <s v="Organic Coffee 12oz"/>
    <s v="Non-Member"/>
    <n v="6"/>
    <n v="19.7"/>
    <n v="0.13800000000000001"/>
    <n v="12.86"/>
    <s v="No"/>
    <n v="101.89"/>
    <n v="24.73"/>
    <n v="0.24271272941407401"/>
    <s v="Dec-2024"/>
    <s v="Q4-2024"/>
  </r>
  <r>
    <s v="TXN-106174"/>
    <x v="439"/>
    <x v="2"/>
    <s v="Unknown"/>
    <x v="4"/>
    <s v="Sunscreen SPF50"/>
    <s v="Non-Member"/>
    <n v="5"/>
    <n v="54.21"/>
    <n v="0.113"/>
    <n v="20.07"/>
    <s v="No"/>
    <n v="240.42"/>
    <n v="140.07"/>
    <n v="0.58260544047916152"/>
    <s v="Jul-2024"/>
    <s v="Q3-2024"/>
  </r>
  <r>
    <s v="TXN-106175"/>
    <x v="650"/>
    <x v="0"/>
    <s v="N-006"/>
    <x v="0"/>
    <s v="Olive Oil 500ml"/>
    <s v="Member"/>
    <n v="6"/>
    <n v="9.16"/>
    <n v="0.13800000000000001"/>
    <n v="5.97"/>
    <s v="No"/>
    <n v="47.38"/>
    <n v="11.56"/>
    <n v="0.24398480371464754"/>
    <s v="Dec-2025"/>
    <s v="Q4-2025"/>
  </r>
  <r>
    <s v="TXN-106176"/>
    <x v="341"/>
    <x v="3"/>
    <s v="W-008"/>
    <x v="0"/>
    <s v="Sparkling Water 12pk"/>
    <s v="Member"/>
    <n v="3"/>
    <n v="10.09"/>
    <n v="0.106"/>
    <n v="6.28"/>
    <s v="No"/>
    <n v="27.06"/>
    <n v="8.2200000000000006"/>
    <n v="0.303769401330377"/>
    <s v="Dec-2025"/>
    <s v="Q4-2025"/>
  </r>
  <r>
    <s v="TXN-106177"/>
    <x v="513"/>
    <x v="0"/>
    <s v="N-001"/>
    <x v="2"/>
    <s v="Wireless Earbuds"/>
    <s v="Non-Member"/>
    <n v="2"/>
    <n v="47.97"/>
    <n v="7.6999999999999999E-2"/>
    <n v="31.64"/>
    <s v="No"/>
    <n v="88.55"/>
    <n v="25.27"/>
    <n v="0.28537549407114626"/>
    <s v="Aug-2025"/>
    <s v="Q3-2025"/>
  </r>
  <r>
    <s v="TXN-106178"/>
    <x v="423"/>
    <x v="3"/>
    <s v="W-002"/>
    <x v="3"/>
    <s v="Storage Bin"/>
    <s v="Non-Member"/>
    <n v="10"/>
    <n v="54.67"/>
    <n v="9.9000000000000005E-2"/>
    <n v="22.7"/>
    <s v="No"/>
    <n v="492.58"/>
    <n v="265.58"/>
    <n v="0.53916115148808319"/>
    <s v="Jul-2024"/>
    <s v="Q3-2024"/>
  </r>
  <r>
    <s v="TXN-106179"/>
    <x v="232"/>
    <x v="2"/>
    <s v="E-010"/>
    <x v="1"/>
    <s v="Running Shoes"/>
    <s v="Member"/>
    <n v="2"/>
    <n v="59.03"/>
    <n v="0.08"/>
    <n v="29.33"/>
    <s v="No"/>
    <n v="108.62"/>
    <n v="49.96"/>
    <n v="0.45995212668016938"/>
    <s v="Sep-2025"/>
    <s v="Q3-2025"/>
  </r>
  <r>
    <s v="TXN-106180"/>
    <x v="269"/>
    <x v="2"/>
    <s v="E-010"/>
    <x v="4"/>
    <s v="Lipstick"/>
    <s v="Member"/>
    <n v="4"/>
    <n v="52.92"/>
    <n v="0.04"/>
    <n v="23.28"/>
    <s v="No"/>
    <n v="203.21"/>
    <n v="110.09"/>
    <n v="0.54175483489985732"/>
    <s v="Aug-2025"/>
    <s v="Q3-2025"/>
  </r>
  <r>
    <s v="TXN-106181"/>
    <x v="329"/>
    <x v="2"/>
    <s v="E-002"/>
    <x v="3"/>
    <s v="Throw Pillow"/>
    <s v="Non-Member"/>
    <n v="5"/>
    <n v="16.62"/>
    <n v="0"/>
    <n v="6.16"/>
    <s v="No"/>
    <n v="83.1"/>
    <n v="52.3"/>
    <n v="0.62936221419975935"/>
    <s v="Aug-2024"/>
    <s v="Q3-2024"/>
  </r>
  <r>
    <s v="TXN-106182"/>
    <x v="348"/>
    <x v="3"/>
    <s v="W-004"/>
    <x v="2"/>
    <s v="Power Bank"/>
    <s v="Non-Member"/>
    <n v="21"/>
    <n v="295.41000000000003"/>
    <n v="0"/>
    <n v="211.65"/>
    <s v="No"/>
    <n v="6203.61"/>
    <n v="1758.96"/>
    <n v="0.2835381334416574"/>
    <s v="Dec-2024"/>
    <s v="Q4-2024"/>
  </r>
  <r>
    <s v="TXN-106183"/>
    <x v="362"/>
    <x v="3"/>
    <s v="W-001"/>
    <x v="3"/>
    <s v="Storage Bin"/>
    <s v="Member"/>
    <n v="1"/>
    <n v="34.479999999999997"/>
    <n v="5.0999999999999997E-2"/>
    <n v="15.58"/>
    <s v="No"/>
    <n v="32.72"/>
    <n v="17.14"/>
    <n v="0.52383863080684601"/>
    <s v="Sep-2024"/>
    <s v="Q3-2024"/>
  </r>
  <r>
    <s v="TXN-106184"/>
    <x v="378"/>
    <x v="1"/>
    <s v="S-004"/>
    <x v="0"/>
    <s v="Olive Oil 500ml"/>
    <s v="Non-Member"/>
    <n v="1"/>
    <n v="19.309999999999999"/>
    <n v="0.20599999999999999"/>
    <n v="11.38"/>
    <s v="No"/>
    <n v="15.33"/>
    <n v="3.95"/>
    <n v="0.25766470971950423"/>
    <s v="Sep-2024"/>
    <s v="Q3-2024"/>
  </r>
  <r>
    <s v="TXN-106185"/>
    <x v="147"/>
    <x v="2"/>
    <s v="E-009"/>
    <x v="0"/>
    <s v="Organic Coffee 12oz"/>
    <s v="Member"/>
    <n v="3"/>
    <n v="8.3000000000000007"/>
    <n v="0.12"/>
    <n v="5.35"/>
    <s v="No"/>
    <n v="21.91"/>
    <n v="5.86"/>
    <n v="0.26745778183477864"/>
    <s v="Feb-2025"/>
    <s v="Q1-2025"/>
  </r>
  <r>
    <s v="TXN-106186"/>
    <x v="23"/>
    <x v="2"/>
    <s v="E-011"/>
    <x v="4"/>
    <s v="Sunscreen SPF50"/>
    <s v="Member"/>
    <n v="6"/>
    <n v="29.08"/>
    <n v="4.1000000000000002E-2"/>
    <n v="9.93"/>
    <s v="No"/>
    <n v="167.33"/>
    <n v="107.75"/>
    <n v="0.6439371302217175"/>
    <s v="Jul-2025"/>
    <s v="Q3-2025"/>
  </r>
  <r>
    <s v="TXN-106187"/>
    <x v="137"/>
    <x v="2"/>
    <s v="E-014"/>
    <x v="4"/>
    <s v="Shampoo 300ml"/>
    <s v="Member"/>
    <n v="20"/>
    <n v="40.369999999999997"/>
    <n v="0.05"/>
    <n v="16.73"/>
    <s v="No"/>
    <n v="767.03"/>
    <n v="432.43"/>
    <n v="0.56377195155339432"/>
    <s v="Oct-2025"/>
    <s v="Q4-2025"/>
  </r>
  <r>
    <s v="TXN-106188"/>
    <x v="71"/>
    <x v="2"/>
    <s v="E-013"/>
    <x v="4"/>
    <s v="Shampoo 300ml"/>
    <s v="Member"/>
    <n v="26"/>
    <n v="18.649999999999999"/>
    <n v="6.4000000000000001E-2"/>
    <n v="6.61"/>
    <s v="No"/>
    <n v="453.87"/>
    <n v="282.01"/>
    <n v="0.62134531914424829"/>
    <m/>
    <m/>
  </r>
  <r>
    <s v="TXN-106189"/>
    <x v="495"/>
    <x v="1"/>
    <s v="S-010"/>
    <x v="3"/>
    <s v="Throw Pillow"/>
    <s v="Non-Member"/>
    <n v="4"/>
    <n v="47.03"/>
    <n v="0.22900000000000001"/>
    <n v="22.79"/>
    <s v="No"/>
    <n v="145.04"/>
    <n v="53.88"/>
    <n v="0.3714837286265858"/>
    <s v="Sep-2024"/>
    <s v="Q3-2024"/>
  </r>
  <r>
    <s v="TXN-106190"/>
    <x v="363"/>
    <x v="1"/>
    <s v="S-011"/>
    <x v="4"/>
    <s v="Shampoo 300ml"/>
    <s v="Non-Member"/>
    <n v="1"/>
    <n v="15.65"/>
    <n v="0.248"/>
    <n v="5.25"/>
    <s v="No"/>
    <n v="11.77"/>
    <n v="6.52"/>
    <n v="0.55395072217502117"/>
    <s v="Apr-2025"/>
    <s v="Q2-2025"/>
  </r>
  <r>
    <s v="TXN-106191"/>
    <x v="50"/>
    <x v="0"/>
    <s v="N-012"/>
    <x v="1"/>
    <s v="Winter Jacket"/>
    <s v="Non-Member"/>
    <n v="5"/>
    <n v="98.76"/>
    <n v="0.11"/>
    <n v="46.65"/>
    <s v="No"/>
    <n v="439.48"/>
    <n v="206.23"/>
    <n v="0.4692591244197688"/>
    <s v="Aug-2024"/>
    <s v="Q3-2024"/>
  </r>
  <r>
    <s v="TXN-106192"/>
    <x v="416"/>
    <x v="3"/>
    <s v="W-006"/>
    <x v="4"/>
    <s v="Shampoo 300ml"/>
    <s v="Non-Member"/>
    <n v="5"/>
    <n v="36.69"/>
    <n v="9.4E-2"/>
    <n v="13.71"/>
    <s v="No"/>
    <n v="166.21"/>
    <n v="97.66"/>
    <n v="0.5875699416400938"/>
    <s v="Jul-2025"/>
    <s v="Q3-2025"/>
  </r>
  <r>
    <s v="TXN-106193"/>
    <x v="385"/>
    <x v="2"/>
    <s v="E-001"/>
    <x v="2"/>
    <s v="Smart Watch"/>
    <s v="Member"/>
    <n v="2"/>
    <n v="260.58999999999997"/>
    <n v="0.113"/>
    <n v="182.11"/>
    <s v="No"/>
    <n v="462.29"/>
    <n v="98.07"/>
    <n v="0.21213956607324405"/>
    <s v="Jul-2025"/>
    <s v="Q3-2025"/>
  </r>
  <r>
    <s v="TXN-106194"/>
    <x v="101"/>
    <x v="0"/>
    <s v="N-015"/>
    <x v="1"/>
    <s v="Casual Dress"/>
    <s v="Member"/>
    <n v="4"/>
    <n v="32.92"/>
    <n v="5.0999999999999997E-2"/>
    <n v="17.57"/>
    <s v="No"/>
    <n v="124.96"/>
    <n v="54.68"/>
    <n v="0.43758002560819464"/>
    <s v="Aug-2024"/>
    <s v="Q3-2024"/>
  </r>
  <r>
    <s v="TXN-106195"/>
    <x v="332"/>
    <x v="1"/>
    <s v="S-009"/>
    <x v="1"/>
    <s v="Winter Jacket"/>
    <s v="Non-Member"/>
    <n v="6"/>
    <n v="92.14"/>
    <n v="0.17199999999999999"/>
    <n v="44.06"/>
    <s v="No"/>
    <n v="457.75"/>
    <n v="193.39"/>
    <n v="0.42247951938831235"/>
    <s v="Feb-2025"/>
    <s v="Q1-2025"/>
  </r>
  <r>
    <s v="TXN-106196"/>
    <x v="101"/>
    <x v="1"/>
    <s v="S-014"/>
    <x v="0"/>
    <s v="Granola Pack"/>
    <s v="Non-Member"/>
    <n v="4"/>
    <n v="3.51"/>
    <n v="0.17599999999999999"/>
    <n v="2.16"/>
    <s v="No"/>
    <n v="11.57"/>
    <n v="2.93"/>
    <n v="0.25324114088159033"/>
    <s v="Aug-2024"/>
    <s v="Q3-2024"/>
  </r>
  <r>
    <s v="TXN-106197"/>
    <x v="474"/>
    <x v="2"/>
    <s v="E-014"/>
    <x v="3"/>
    <s v="Bath Towel Set"/>
    <s v="Member"/>
    <n v="3"/>
    <n v="67.92"/>
    <n v="0.126"/>
    <n v="27.65"/>
    <s v="No"/>
    <n v="178.09"/>
    <n v="95.14"/>
    <n v="0.5342242686282217"/>
    <s v="Jan-2025"/>
    <s v="Q1-2025"/>
  </r>
  <r>
    <s v="TXN-106198"/>
    <x v="474"/>
    <x v="2"/>
    <s v="E-006"/>
    <x v="3"/>
    <s v="Ceramic Mug Set"/>
    <s v="Non-Member"/>
    <n v="4"/>
    <n v="43.45"/>
    <n v="4.1000000000000002E-2"/>
    <n v="20.13"/>
    <s v="No"/>
    <n v="166.67"/>
    <n v="86.15"/>
    <n v="0.51688966220675592"/>
    <s v="Jan-2025"/>
    <s v="Q1-2025"/>
  </r>
  <r>
    <s v="TXN-106199"/>
    <x v="375"/>
    <x v="0"/>
    <s v="N-007"/>
    <x v="4"/>
    <s v="Lipstick"/>
    <s v="Non-Member"/>
    <n v="15"/>
    <n v="11.3"/>
    <n v="4.9000000000000002E-2"/>
    <n v="4.0199999999999996"/>
    <s v="No"/>
    <n v="161.19"/>
    <n v="100.89"/>
    <n v="0.6259073143495254"/>
    <s v="Nov-2024"/>
    <s v="Q4-2024"/>
  </r>
  <r>
    <s v="TXN-106200"/>
    <x v="188"/>
    <x v="3"/>
    <s v="W-012"/>
    <x v="2"/>
    <s v="Wireless Earbuds"/>
    <s v="Non-Member"/>
    <n v="6"/>
    <n v="235.92"/>
    <n v="5.3999999999999999E-2"/>
    <n v="182.7"/>
    <s v="No"/>
    <n v="1339.08"/>
    <n v="242.88"/>
    <n v="0.18137825970069002"/>
    <s v="Nov-2024"/>
    <s v="Q4-2024"/>
  </r>
  <r>
    <s v="TXN-106201"/>
    <x v="397"/>
    <x v="3"/>
    <s v="W-008"/>
    <x v="4"/>
    <s v="Sunscreen SPF50"/>
    <s v="Non-Member"/>
    <n v="3"/>
    <n v="52.26"/>
    <n v="0.09"/>
    <n v="19.95"/>
    <s v="No"/>
    <n v="142.66999999999999"/>
    <n v="82.82"/>
    <n v="0.58050045559683183"/>
    <s v="Aug-2025"/>
    <s v="Q3-2025"/>
  </r>
  <r>
    <s v="TXN-106202"/>
    <x v="244"/>
    <x v="3"/>
    <s v="W-004"/>
    <x v="0"/>
    <s v="Organic Coffee 12oz"/>
    <s v="Non-Member"/>
    <n v="1"/>
    <n v="8.1999999999999993"/>
    <n v="7.0000000000000007E-2"/>
    <n v="5.05"/>
    <s v="No"/>
    <n v="7.63"/>
    <n v="2.58"/>
    <n v="0.33813892529488859"/>
    <s v="Jul-2024"/>
    <s v="Q3-2024"/>
  </r>
  <r>
    <s v="TXN-106203"/>
    <x v="80"/>
    <x v="3"/>
    <s v="W-001"/>
    <x v="3"/>
    <s v="LED Desk Lamp"/>
    <s v="Non-Member"/>
    <n v="8"/>
    <n v="24.74"/>
    <n v="0.17799999999999999"/>
    <n v="12.13"/>
    <s v="Unknown"/>
    <n v="162.69"/>
    <n v="65.650000000000006"/>
    <n v="0.40352818243284777"/>
    <s v="Dec-2024"/>
    <s v="Q4-2024"/>
  </r>
  <r>
    <s v="TXN-106204"/>
    <x v="586"/>
    <x v="0"/>
    <s v="N-013"/>
    <x v="2"/>
    <s v="Wireless Earbuds"/>
    <s v="Non-Member"/>
    <n v="5"/>
    <n v="238.57"/>
    <n v="0"/>
    <n v="190.3"/>
    <s v="No"/>
    <n v="1192.8499999999999"/>
    <n v="241.35"/>
    <n v="0.20233055287756216"/>
    <s v="Nov-2024"/>
    <s v="Q4-2024"/>
  </r>
  <r>
    <s v="TXN-106205"/>
    <x v="246"/>
    <x v="3"/>
    <s v="W-013"/>
    <x v="4"/>
    <s v="Sunscreen SPF50"/>
    <s v="Non-Member"/>
    <n v="12"/>
    <n v="26.92"/>
    <n v="2.1999999999999999E-2"/>
    <n v="8.86"/>
    <s v="No"/>
    <n v="315.93"/>
    <n v="209.61"/>
    <n v="0.66346975595859847"/>
    <s v="Nov-2024"/>
    <s v="Q4-2024"/>
  </r>
  <r>
    <s v="TXN-106206"/>
    <x v="305"/>
    <x v="3"/>
    <s v="W-005"/>
    <x v="0"/>
    <s v="Olive Oil 500ml"/>
    <s v="Non-Member"/>
    <n v="8"/>
    <n v="5.5"/>
    <n v="5.1999999999999998E-2"/>
    <n v="3.54"/>
    <s v="No"/>
    <n v="41.71"/>
    <n v="13.39"/>
    <n v="0.32102613282186526"/>
    <s v="Feb-2025"/>
    <s v="Q1-2025"/>
  </r>
  <r>
    <s v="TXN-106207"/>
    <x v="43"/>
    <x v="1"/>
    <s v="S-003"/>
    <x v="2"/>
    <s v="Power Bank"/>
    <s v="Non-Member"/>
    <n v="2"/>
    <n v="290.29000000000002"/>
    <n v="0.25800000000000001"/>
    <n v="217.29"/>
    <s v="No"/>
    <n v="430.79"/>
    <n v="-3.79"/>
    <n v="-8.7977901065484348E-3"/>
    <s v="Feb-2025"/>
    <s v="Q1-2025"/>
  </r>
  <r>
    <s v="TXN-106208"/>
    <x v="122"/>
    <x v="3"/>
    <s v="W-014"/>
    <x v="1"/>
    <s v="Winter Jacket"/>
    <s v="Non-Member"/>
    <n v="1"/>
    <n v="99"/>
    <n v="8.1000000000000003E-2"/>
    <n v="41.55"/>
    <s v="No"/>
    <n v="90.98"/>
    <n v="49.43"/>
    <n v="0.54330622114750493"/>
    <s v="May-2025"/>
    <s v="Q2-2025"/>
  </r>
  <r>
    <s v="TXN-106209"/>
    <x v="501"/>
    <x v="3"/>
    <s v="W-002"/>
    <x v="2"/>
    <s v="Bluetooth Speaker"/>
    <s v="Non-Member"/>
    <n v="3"/>
    <n v="148.08000000000001"/>
    <n v="0"/>
    <n v="108.67"/>
    <s v="No"/>
    <n v="444.24"/>
    <n v="118.23"/>
    <n v="0.266139924365208"/>
    <s v="Feb-2025"/>
    <s v="Q1-2025"/>
  </r>
  <r>
    <s v="TXN-106210"/>
    <x v="552"/>
    <x v="3"/>
    <s v="W-001"/>
    <x v="4"/>
    <s v="Sunscreen SPF50"/>
    <s v="Member"/>
    <n v="6"/>
    <n v="37.659999999999997"/>
    <n v="0.105"/>
    <n v="15.8"/>
    <s v="No"/>
    <n v="202.23"/>
    <n v="107.43"/>
    <n v="0.53122682094644713"/>
    <s v="Jul-2024"/>
    <s v="Q3-2024"/>
  </r>
  <r>
    <s v="TXN-106211"/>
    <x v="347"/>
    <x v="2"/>
    <s v="E-006"/>
    <x v="2"/>
    <s v="Laptop Stand"/>
    <s v="Member"/>
    <n v="2"/>
    <n v="205.96"/>
    <n v="0.129"/>
    <n v="150.22999999999999"/>
    <s v="No"/>
    <n v="358.78"/>
    <n v="58.32"/>
    <n v="0.16255086682646749"/>
    <s v="Feb-2025"/>
    <s v="Q1-2025"/>
  </r>
  <r>
    <s v="TXN-106212"/>
    <x v="121"/>
    <x v="1"/>
    <s v="S-010"/>
    <x v="2"/>
    <s v="Laptop Stand"/>
    <s v="Non-Member"/>
    <n v="1"/>
    <n v="65.069999999999993"/>
    <n v="0.23499999999999999"/>
    <n v="47.98"/>
    <s v="No"/>
    <n v="49.78"/>
    <n v="1.8"/>
    <n v="3.6159100040176778E-2"/>
    <s v="Apr-2025"/>
    <s v="Q2-2025"/>
  </r>
  <r>
    <s v="TXN-106213"/>
    <x v="407"/>
    <x v="3"/>
    <s v="W-001"/>
    <x v="1"/>
    <s v="Women's Jeans"/>
    <s v="Member"/>
    <n v="3"/>
    <n v="65.900000000000006"/>
    <n v="0"/>
    <n v="30.05"/>
    <s v="No"/>
    <n v="197.7"/>
    <n v="107.55"/>
    <n v="0.54400606980273147"/>
    <s v="Apr-2024"/>
    <s v="Q2-2024"/>
  </r>
  <r>
    <s v="TXN-106214"/>
    <x v="329"/>
    <x v="0"/>
    <s v="N-013"/>
    <x v="2"/>
    <s v="Laptop Stand"/>
    <s v="Member"/>
    <n v="9"/>
    <n v="204.01"/>
    <n v="6.8000000000000005E-2"/>
    <n v="152.01"/>
    <s v="No"/>
    <n v="1711.24"/>
    <n v="343.15"/>
    <n v="0.20052710315326897"/>
    <s v="Aug-2024"/>
    <s v="Q3-2024"/>
  </r>
  <r>
    <s v="TXN-106215"/>
    <x v="92"/>
    <x v="2"/>
    <s v="E-011"/>
    <x v="4"/>
    <s v="Sunscreen SPF50"/>
    <s v="Member"/>
    <n v="7"/>
    <n v="55.47"/>
    <n v="9.5000000000000001E-2"/>
    <n v="19.27"/>
    <s v="No"/>
    <n v="351.4"/>
    <n v="216.51"/>
    <n v="0.61613545816733073"/>
    <s v="Jun-2025"/>
    <s v="Q2-2025"/>
  </r>
  <r>
    <s v="TXN-106216"/>
    <x v="399"/>
    <x v="3"/>
    <s v="W-010"/>
    <x v="1"/>
    <s v="Women's Jeans"/>
    <s v="Member"/>
    <n v="4"/>
    <n v="37.5"/>
    <n v="8.1000000000000003E-2"/>
    <n v="15.95"/>
    <s v="No"/>
    <n v="137.85"/>
    <n v="74.05"/>
    <n v="0.53717809212912582"/>
    <s v="Oct-2024"/>
    <s v="Q4-2024"/>
  </r>
  <r>
    <s v="TXN-106217"/>
    <x v="622"/>
    <x v="0"/>
    <s v="N-011"/>
    <x v="4"/>
    <s v="Perfume 50ml"/>
    <s v="Member"/>
    <n v="3"/>
    <n v="54.26"/>
    <n v="2.1999999999999999E-2"/>
    <n v="22.46"/>
    <s v="No"/>
    <n v="159.19999999999999"/>
    <n v="91.82"/>
    <n v="0.57675879396984919"/>
    <s v="Sep-2024"/>
    <s v="Q3-2024"/>
  </r>
  <r>
    <s v="TXN-106218"/>
    <x v="234"/>
    <x v="3"/>
    <s v="W-013"/>
    <x v="2"/>
    <s v="Bluetooth Speaker"/>
    <s v="Member"/>
    <n v="3"/>
    <n v="50.23"/>
    <n v="7.8E-2"/>
    <n v="39.4"/>
    <s v="No"/>
    <n v="138.94"/>
    <n v="20.74"/>
    <n v="0.14927306751115588"/>
    <s v="Oct-2024"/>
    <s v="Q4-2024"/>
  </r>
  <r>
    <s v="TXN-106219"/>
    <x v="471"/>
    <x v="2"/>
    <s v="E-010"/>
    <x v="0"/>
    <s v="Snack Box"/>
    <s v="Non-Member"/>
    <n v="4"/>
    <n v="18.489999999999998"/>
    <n v="8.5999999999999993E-2"/>
    <n v="10.24"/>
    <s v="No"/>
    <n v="67.599999999999994"/>
    <n v="26.64"/>
    <n v="0.39408284023668644"/>
    <s v="Jul-2024"/>
    <s v="Q3-2024"/>
  </r>
  <r>
    <s v="TXN-106220"/>
    <x v="71"/>
    <x v="3"/>
    <s v="W-009"/>
    <x v="2"/>
    <s v="Smart Watch"/>
    <s v="Member"/>
    <n v="1"/>
    <n v="294.93"/>
    <n v="0.03"/>
    <n v="221.01"/>
    <s v="No"/>
    <n v="286.08"/>
    <n v="65.069999999999993"/>
    <n v="0.22745385906040266"/>
    <m/>
    <m/>
  </r>
  <r>
    <s v="TXN-106221"/>
    <x v="236"/>
    <x v="2"/>
    <s v="E-004"/>
    <x v="0"/>
    <s v="Granola Pack"/>
    <s v="Member"/>
    <n v="1"/>
    <n v="5.96"/>
    <n v="0.17100000000000001"/>
    <n v="3.38"/>
    <s v="No"/>
    <n v="4.9400000000000004"/>
    <n v="1.56"/>
    <n v="0.31578947368421051"/>
    <s v="Jun-2025"/>
    <s v="Q2-2025"/>
  </r>
  <r>
    <s v="TXN-106222"/>
    <x v="13"/>
    <x v="3"/>
    <s v="W-014"/>
    <x v="0"/>
    <s v="Granola Pack"/>
    <s v="Member"/>
    <n v="4"/>
    <n v="24.86"/>
    <n v="0"/>
    <n v="16.86"/>
    <s v="No"/>
    <n v="99.44"/>
    <n v="32"/>
    <n v="0.32180209171359614"/>
    <s v="May-2025"/>
    <s v="Q2-2025"/>
  </r>
  <r>
    <s v="TXN-106223"/>
    <x v="611"/>
    <x v="1"/>
    <s v="S-013"/>
    <x v="4"/>
    <s v="Perfume 50ml"/>
    <s v="Member"/>
    <n v="10"/>
    <n v="55.96"/>
    <n v="0.222"/>
    <n v="17.25"/>
    <s v="No"/>
    <n v="435.37"/>
    <n v="262.87"/>
    <n v="0.6037852860785079"/>
    <s v="Dec-2024"/>
    <s v="Q4-2024"/>
  </r>
  <r>
    <s v="TXN-106224"/>
    <x v="72"/>
    <x v="2"/>
    <s v="E-012"/>
    <x v="2"/>
    <s v="Power Bank"/>
    <s v="Member"/>
    <n v="3"/>
    <n v="295.43"/>
    <n v="5.6000000000000001E-2"/>
    <n v="217.29"/>
    <s v="Unknown"/>
    <n v="836.66"/>
    <n v="184.79"/>
    <n v="0.2208663017235197"/>
    <s v="Aug-2025"/>
    <s v="Q3-2025"/>
  </r>
  <r>
    <s v="TXN-106225"/>
    <x v="403"/>
    <x v="3"/>
    <s v="W-009"/>
    <x v="0"/>
    <s v="Olive Oil 500ml"/>
    <s v="Non-Member"/>
    <n v="2"/>
    <n v="6.88"/>
    <n v="1.2999999999999999E-2"/>
    <n v="4.3600000000000003"/>
    <s v="No"/>
    <n v="13.58"/>
    <n v="4.8600000000000003"/>
    <n v="0.35787923416789397"/>
    <s v="Jan-2025"/>
    <s v="Q1-2025"/>
  </r>
  <r>
    <s v="TXN-106226"/>
    <x v="357"/>
    <x v="0"/>
    <s v="N-002"/>
    <x v="0"/>
    <s v="Granola Pack"/>
    <s v="Member"/>
    <n v="5"/>
    <n v="9.14"/>
    <n v="3.3000000000000002E-2"/>
    <n v="5.25"/>
    <s v="No"/>
    <n v="44.19"/>
    <n v="17.940000000000001"/>
    <n v="0.40597420230821457"/>
    <s v="Aug-2025"/>
    <s v="Q3-2025"/>
  </r>
  <r>
    <s v="TXN-106227"/>
    <x v="452"/>
    <x v="1"/>
    <s v="S-002"/>
    <x v="2"/>
    <s v="Laptop Stand"/>
    <s v="Member"/>
    <n v="9"/>
    <n v="123.12"/>
    <n v="0.112"/>
    <n v="92.8"/>
    <s v="No"/>
    <n v="983.98"/>
    <n v="148.78"/>
    <n v="0.15120226020854083"/>
    <s v="Sep-2025"/>
    <s v="Q3-2025"/>
  </r>
  <r>
    <s v="TXN-106228"/>
    <x v="394"/>
    <x v="0"/>
    <s v="N-004"/>
    <x v="2"/>
    <s v="Wireless Earbuds"/>
    <s v="Member"/>
    <n v="1"/>
    <n v="54.39"/>
    <n v="3.9E-2"/>
    <n v="35.94"/>
    <s v="Unknown"/>
    <n v="52.27"/>
    <n v="16.329999999999998"/>
    <n v="0.31241629998086851"/>
    <s v="Sep-2025"/>
    <s v="Q3-2025"/>
  </r>
  <r>
    <s v="TXN-106229"/>
    <x v="135"/>
    <x v="3"/>
    <s v="W-013"/>
    <x v="0"/>
    <s v="Olive Oil 500ml"/>
    <s v="Member"/>
    <n v="4"/>
    <n v="6.91"/>
    <n v="6.2E-2"/>
    <n v="4.05"/>
    <s v="No"/>
    <n v="25.93"/>
    <n v="9.73"/>
    <n v="0.37524103355187044"/>
    <s v="Oct-2025"/>
    <s v="Q4-2025"/>
  </r>
  <r>
    <s v="TXN-106230"/>
    <x v="292"/>
    <x v="2"/>
    <s v="E-009"/>
    <x v="3"/>
    <s v="Throw Pillow"/>
    <s v="Non-Member"/>
    <n v="1"/>
    <n v="79.83"/>
    <n v="0.10100000000000001"/>
    <n v="34.32"/>
    <s v="No"/>
    <n v="71.77"/>
    <n v="37.450000000000003"/>
    <n v="0.52180576842691939"/>
    <s v="Jun-2025"/>
    <s v="Q2-2025"/>
  </r>
  <r>
    <s v="TXN-106231"/>
    <x v="588"/>
    <x v="1"/>
    <s v="S-001"/>
    <x v="1"/>
    <s v="Men's T-Shirt"/>
    <s v="Member"/>
    <n v="5"/>
    <n v="104.99"/>
    <n v="0.214"/>
    <n v="43.83"/>
    <s v="Yes"/>
    <n v="412.61"/>
    <n v="193.46"/>
    <n v="0.46886890768522332"/>
    <s v="Mar-2025"/>
    <s v="Q1-2025"/>
  </r>
  <r>
    <s v="TXN-106232"/>
    <x v="648"/>
    <x v="3"/>
    <s v="W-003"/>
    <x v="4"/>
    <s v="Face Moisturizer"/>
    <s v="Member"/>
    <n v="6"/>
    <n v="37.450000000000003"/>
    <n v="0.16700000000000001"/>
    <n v="11.29"/>
    <s v="No"/>
    <n v="187.18"/>
    <n v="119.44"/>
    <n v="0.63810236136339349"/>
    <s v="Nov-2024"/>
    <s v="Q4-2024"/>
  </r>
  <r>
    <s v="TXN-106233"/>
    <x v="162"/>
    <x v="0"/>
    <s v="N-015"/>
    <x v="2"/>
    <s v="Bluetooth Speaker"/>
    <s v="Member"/>
    <n v="5"/>
    <n v="151.41"/>
    <n v="0.153"/>
    <n v="113.38"/>
    <s v="No"/>
    <n v="641.22"/>
    <n v="74.319999999999993"/>
    <n v="0.11590405788964785"/>
    <s v="Aug-2025"/>
    <s v="Q3-2025"/>
  </r>
  <r>
    <s v="TXN-106234"/>
    <x v="187"/>
    <x v="2"/>
    <s v="E-002"/>
    <x v="2"/>
    <s v="Wireless Earbuds"/>
    <s v="Member"/>
    <n v="1"/>
    <n v="67.930000000000007"/>
    <n v="0.109"/>
    <n v="49.69"/>
    <s v="No"/>
    <n v="60.53"/>
    <n v="10.84"/>
    <n v="0.17908475136296051"/>
    <s v="Feb-2025"/>
    <s v="Q1-2025"/>
  </r>
  <r>
    <s v="TXN-106235"/>
    <x v="419"/>
    <x v="1"/>
    <s v="S-011"/>
    <x v="3"/>
    <s v="Throw Pillow"/>
    <s v="Non-Member"/>
    <n v="6"/>
    <n v="24.13"/>
    <n v="0.108"/>
    <n v="21.2"/>
    <s v="No"/>
    <n v="129.13999999999999"/>
    <n v="1.94"/>
    <n v="1.5022456249032059E-2"/>
    <s v="Jun-2025"/>
    <s v="Q2-2025"/>
  </r>
  <r>
    <s v="TXN-106236"/>
    <x v="633"/>
    <x v="0"/>
    <s v="N-014"/>
    <x v="3"/>
    <s v="Throw Pillow"/>
    <s v="Member"/>
    <n v="3"/>
    <n v="15.98"/>
    <n v="0.16200000000000001"/>
    <n v="7.79"/>
    <s v="No"/>
    <n v="40.17"/>
    <n v="16.8"/>
    <n v="0.41822255414488424"/>
    <s v="Jan-2025"/>
    <s v="Q1-2025"/>
  </r>
  <r>
    <s v="TXN-106237"/>
    <x v="583"/>
    <x v="3"/>
    <s v="W-002"/>
    <x v="4"/>
    <s v="Shampoo 300ml"/>
    <s v="Unknown"/>
    <n v="1"/>
    <n v="50.43"/>
    <n v="8.3000000000000004E-2"/>
    <n v="15.4"/>
    <s v="Yes"/>
    <n v="46.24"/>
    <n v="30.84"/>
    <n v="0.66695501730103801"/>
    <s v="Aug-2025"/>
    <s v="Q3-2025"/>
  </r>
  <r>
    <s v="TXN-106238"/>
    <x v="687"/>
    <x v="1"/>
    <s v="S-015"/>
    <x v="3"/>
    <s v="Throw Pillow"/>
    <s v="Member"/>
    <n v="2"/>
    <n v="60.62"/>
    <n v="0.33100000000000002"/>
    <n v="23.78"/>
    <s v="No"/>
    <n v="81.11"/>
    <n v="33.549999999999997"/>
    <n v="0.41363580323018118"/>
    <s v="Apr-2024"/>
    <s v="Q2-2024"/>
  </r>
  <r>
    <s v="TXN-106239"/>
    <x v="133"/>
    <x v="0"/>
    <s v="N-007"/>
    <x v="0"/>
    <s v="Snack Box"/>
    <s v="Member"/>
    <n v="2"/>
    <n v="18.18"/>
    <n v="8.3000000000000004E-2"/>
    <n v="12.42"/>
    <s v="No"/>
    <n v="33.340000000000003"/>
    <n v="8.5"/>
    <n v="0.2549490101979604"/>
    <s v="Jun-2025"/>
    <s v="Q2-2025"/>
  </r>
  <r>
    <s v="TXN-106240"/>
    <x v="123"/>
    <x v="1"/>
    <s v="S-004"/>
    <x v="1"/>
    <s v="Men's T-Shirt"/>
    <s v="Member"/>
    <n v="6"/>
    <n v="115.25"/>
    <n v="0.16200000000000001"/>
    <n v="58.38"/>
    <s v="No"/>
    <n v="579.48"/>
    <n v="229.2"/>
    <n v="0.39552702422861874"/>
    <s v="Jun-2025"/>
    <s v="Q2-2025"/>
  </r>
  <r>
    <s v="TXN-106241"/>
    <x v="148"/>
    <x v="2"/>
    <s v="E-002"/>
    <x v="2"/>
    <s v="Power Bank"/>
    <s v="Member"/>
    <n v="2"/>
    <n v="163.22999999999999"/>
    <n v="6.2E-2"/>
    <n v="78.94"/>
    <s v="No"/>
    <n v="306.22000000000003"/>
    <n v="148.34"/>
    <n v="0.48442296388217621"/>
    <s v="Jul-2025"/>
    <s v="Q3-2025"/>
  </r>
  <r>
    <s v="TXN-106242"/>
    <x v="267"/>
    <x v="0"/>
    <s v="N-015"/>
    <x v="4"/>
    <s v="Face Moisturizer"/>
    <s v="Member"/>
    <n v="1"/>
    <n v="50.13"/>
    <n v="0.16"/>
    <n v="22.16"/>
    <s v="No"/>
    <n v="42.11"/>
    <n v="19.95"/>
    <n v="0.47375920208976491"/>
    <s v="Apr-2025"/>
    <s v="Q2-2025"/>
  </r>
  <r>
    <s v="TXN-106243"/>
    <x v="161"/>
    <x v="1"/>
    <s v="S-011"/>
    <x v="2"/>
    <s v="Power Bank"/>
    <s v="Non-Member"/>
    <n v="5"/>
    <n v="133.85"/>
    <n v="0.312"/>
    <n v="91.08"/>
    <s v="Yes"/>
    <n v="460.44"/>
    <n v="5.04"/>
    <n v="1.0946051602814699E-2"/>
    <s v="Aug-2025"/>
    <s v="Q3-2025"/>
  </r>
  <r>
    <s v="TXN-106244"/>
    <x v="266"/>
    <x v="1"/>
    <s v="S-005"/>
    <x v="4"/>
    <s v="Sunscreen SPF50"/>
    <s v="Member"/>
    <n v="2"/>
    <n v="24.09"/>
    <n v="0.27300000000000002"/>
    <n v="9.5299999999999994"/>
    <s v="No"/>
    <n v="35.03"/>
    <n v="15.97"/>
    <n v="0.45589494718812446"/>
    <s v="May-2025"/>
    <s v="Q2-2025"/>
  </r>
  <r>
    <s v="TXN-106245"/>
    <x v="606"/>
    <x v="3"/>
    <s v="W-007"/>
    <x v="1"/>
    <s v="Women's Jeans"/>
    <s v="Member"/>
    <n v="5"/>
    <n v="74.16"/>
    <n v="0.10299999999999999"/>
    <n v="32.14"/>
    <s v="No"/>
    <n v="332.61"/>
    <n v="171.91"/>
    <n v="0.5168515679023481"/>
    <s v="Jan-2025"/>
    <s v="Q1-2025"/>
  </r>
  <r>
    <s v="TXN-106246"/>
    <x v="310"/>
    <x v="2"/>
    <s v="E-008"/>
    <x v="1"/>
    <s v="Women's Jeans"/>
    <s v="Non-Member"/>
    <n v="6"/>
    <n v="78.53"/>
    <n v="0.121"/>
    <n v="38.340000000000003"/>
    <s v="No"/>
    <n v="414.17"/>
    <n v="184.13"/>
    <n v="0.44457589878552284"/>
    <s v="Mar-2025"/>
    <s v="Q1-2025"/>
  </r>
  <r>
    <s v="TXN-106247"/>
    <x v="142"/>
    <x v="0"/>
    <s v="N-012"/>
    <x v="2"/>
    <s v="Power Bank"/>
    <s v="Non-Member"/>
    <n v="10"/>
    <n v="107.07"/>
    <n v="1.6E-2"/>
    <n v="75.89"/>
    <s v="No"/>
    <n v="1053.57"/>
    <n v="294.67"/>
    <n v="0.27968715889784262"/>
    <s v="May-2025"/>
    <s v="Q2-2025"/>
  </r>
  <r>
    <s v="TXN-106248"/>
    <x v="173"/>
    <x v="3"/>
    <s v="W-006"/>
    <x v="2"/>
    <s v="Smart Watch"/>
    <s v="Member"/>
    <n v="9"/>
    <n v="91.32"/>
    <n v="0.13600000000000001"/>
    <n v="61.02"/>
    <s v="No"/>
    <n v="710.1"/>
    <n v="160.91999999999999"/>
    <n v="0.22661596958174904"/>
    <s v="Nov-2024"/>
    <s v="Q4-2024"/>
  </r>
  <r>
    <s v="TXN-106249"/>
    <x v="499"/>
    <x v="0"/>
    <s v="N-014"/>
    <x v="0"/>
    <s v="Snack Box"/>
    <s v="Non-Member"/>
    <n v="2"/>
    <n v="15.71"/>
    <n v="9.9000000000000005E-2"/>
    <n v="10.45"/>
    <s v="Yes"/>
    <n v="28.31"/>
    <n v="7.41"/>
    <n v="0.26174496644295303"/>
    <s v="Oct-2025"/>
    <s v="Q4-2025"/>
  </r>
  <r>
    <s v="TXN-106250"/>
    <x v="158"/>
    <x v="2"/>
    <s v="E-014"/>
    <x v="4"/>
    <s v="Perfume 50ml"/>
    <s v="Member"/>
    <n v="4"/>
    <n v="45.77"/>
    <n v="2.9000000000000001E-2"/>
    <n v="20.260000000000002"/>
    <s v="No"/>
    <n v="177.77"/>
    <n v="96.73"/>
    <n v="0.54413005568993644"/>
    <s v="Dec-2024"/>
    <s v="Q4-2024"/>
  </r>
  <r>
    <s v="TXN-106251"/>
    <x v="661"/>
    <x v="2"/>
    <s v="E-011"/>
    <x v="2"/>
    <s v="Bluetooth Speaker"/>
    <s v="Non-Member"/>
    <n v="5"/>
    <n v="163.05000000000001"/>
    <n v="8.3000000000000004E-2"/>
    <n v="124.64"/>
    <s v="Unknown"/>
    <n v="747.58"/>
    <n v="124.38"/>
    <n v="0.1663768426121619"/>
    <s v="Oct-2024"/>
    <s v="Q4-2024"/>
  </r>
  <r>
    <s v="TXN-106252"/>
    <x v="260"/>
    <x v="0"/>
    <s v="N-003"/>
    <x v="1"/>
    <s v="Men's T-Shirt"/>
    <s v="Member"/>
    <n v="7"/>
    <n v="24.97"/>
    <n v="0"/>
    <n v="13.65"/>
    <s v="No"/>
    <n v="174.79"/>
    <n v="79.239999999999995"/>
    <n v="0.45334401281537845"/>
    <s v="Oct-2024"/>
    <s v="Q4-2024"/>
  </r>
  <r>
    <s v="TXN-106253"/>
    <x v="8"/>
    <x v="0"/>
    <s v="N-007"/>
    <x v="0"/>
    <s v="Sparkling Water 12pk"/>
    <s v="Member"/>
    <n v="1"/>
    <n v="5.47"/>
    <n v="8.7999999999999995E-2"/>
    <n v="3.41"/>
    <s v="No"/>
    <n v="4.99"/>
    <n v="1.58"/>
    <n v="0.31663326653306612"/>
    <s v="Sep-2024"/>
    <s v="Q3-2024"/>
  </r>
  <r>
    <s v="TXN-106254"/>
    <x v="192"/>
    <x v="3"/>
    <s v="W-006"/>
    <x v="2"/>
    <s v="Power Bank"/>
    <s v="Non-Member"/>
    <n v="6"/>
    <n v="279.37"/>
    <n v="0.03"/>
    <n v="197.93"/>
    <s v="No"/>
    <n v="1625.93"/>
    <n v="438.35"/>
    <n v="0.26959955225624721"/>
    <s v="Sep-2024"/>
    <s v="Q3-2024"/>
  </r>
  <r>
    <s v="TXN-106255"/>
    <x v="469"/>
    <x v="3"/>
    <s v="W-011"/>
    <x v="1"/>
    <s v="Men's T-Shirt"/>
    <s v="Member"/>
    <n v="1"/>
    <n v="44.46"/>
    <n v="0"/>
    <n v="18.41"/>
    <s v="No"/>
    <n v="44.46"/>
    <n v="26.05"/>
    <n v="0.58591992802519122"/>
    <s v="Jul-2025"/>
    <s v="Q3-2025"/>
  </r>
  <r>
    <s v="TXN-106256"/>
    <x v="546"/>
    <x v="1"/>
    <s v="S-011"/>
    <x v="2"/>
    <s v="Power Bank"/>
    <s v="Non-Member"/>
    <n v="4"/>
    <n v="103.04"/>
    <n v="0.24399999999999999"/>
    <n v="70.010000000000005"/>
    <s v="Yes"/>
    <n v="311.58999999999997"/>
    <n v="31.55"/>
    <n v="0.10125485413524184"/>
    <s v="Dec-2024"/>
    <s v="Q4-2024"/>
  </r>
  <r>
    <s v="TXN-106257"/>
    <x v="5"/>
    <x v="3"/>
    <s v="W-006"/>
    <x v="1"/>
    <s v="Casual Dress"/>
    <s v="Member"/>
    <n v="1"/>
    <n v="82.09"/>
    <n v="8.5000000000000006E-2"/>
    <n v="42.5"/>
    <s v="No"/>
    <n v="75.11"/>
    <n v="32.61"/>
    <n v="0.43416322726667556"/>
    <s v="Nov-2025"/>
    <s v="Q4-2025"/>
  </r>
  <r>
    <s v="TXN-106258"/>
    <x v="486"/>
    <x v="1"/>
    <s v="S-015"/>
    <x v="2"/>
    <s v="Power Bank"/>
    <s v="Member"/>
    <n v="2"/>
    <n v="294.25"/>
    <n v="0.29899999999999999"/>
    <n v="194.81"/>
    <s v="No"/>
    <n v="412.54"/>
    <n v="22.92"/>
    <n v="5.5558248897076647E-2"/>
    <s v="Feb-2025"/>
    <s v="Q1-2025"/>
  </r>
  <r>
    <s v="TXN-106259"/>
    <x v="202"/>
    <x v="1"/>
    <s v="S-007"/>
    <x v="0"/>
    <s v="Olive Oil 500ml"/>
    <s v="Non-Member"/>
    <n v="1"/>
    <n v="8"/>
    <n v="0.312"/>
    <n v="4.99"/>
    <s v="Yes"/>
    <n v="5.5"/>
    <n v="0.51"/>
    <n v="9.2727272727272728E-2"/>
    <s v="Mar-2025"/>
    <s v="Q1-2025"/>
  </r>
  <r>
    <s v="TXN-106260"/>
    <x v="626"/>
    <x v="0"/>
    <s v="N-005"/>
    <x v="2"/>
    <s v="Wireless Earbuds"/>
    <s v="Member"/>
    <n v="16"/>
    <n v="220.44"/>
    <n v="0.09"/>
    <n v="167.96"/>
    <s v="No"/>
    <n v="3209.61"/>
    <n v="522.25"/>
    <n v="0.16271447309797762"/>
    <s v="Nov-2025"/>
    <s v="Q4-2025"/>
  </r>
  <r>
    <s v="TXN-106261"/>
    <x v="396"/>
    <x v="3"/>
    <s v="W-005"/>
    <x v="1"/>
    <s v="Men's T-Shirt"/>
    <s v="Member"/>
    <n v="1"/>
    <n v="105.68"/>
    <n v="0.151"/>
    <n v="48.03"/>
    <s v="No"/>
    <n v="89.72"/>
    <n v="41.69"/>
    <n v="0.46466785555060186"/>
    <s v="May-2025"/>
    <s v="Q2-2025"/>
  </r>
  <r>
    <s v="TXN-106262"/>
    <x v="121"/>
    <x v="0"/>
    <s v="N-009"/>
    <x v="4"/>
    <s v="Face Moisturizer"/>
    <s v="Member"/>
    <n v="1"/>
    <n v="15.55"/>
    <n v="0.1"/>
    <n v="6.1"/>
    <s v="Yes"/>
    <n v="14"/>
    <n v="7.9"/>
    <n v="0.56428571428571428"/>
    <s v="Apr-2025"/>
    <s v="Q2-2025"/>
  </r>
  <r>
    <s v="TXN-106263"/>
    <x v="362"/>
    <x v="3"/>
    <s v="W-012"/>
    <x v="3"/>
    <s v="LED Desk Lamp"/>
    <s v="Member"/>
    <n v="1"/>
    <n v="47.64"/>
    <n v="9.7000000000000003E-2"/>
    <n v="23.63"/>
    <s v="No"/>
    <n v="43.02"/>
    <n v="19.39"/>
    <n v="0.45072059507205947"/>
    <s v="Sep-2024"/>
    <s v="Q3-2024"/>
  </r>
  <r>
    <s v="TXN-106264"/>
    <x v="147"/>
    <x v="2"/>
    <s v="E-003"/>
    <x v="4"/>
    <s v="Shampoo 300ml"/>
    <s v="Non-Member"/>
    <n v="3"/>
    <n v="38.86"/>
    <n v="0.16800000000000001"/>
    <n v="12.84"/>
    <s v="No"/>
    <n v="96.99"/>
    <n v="58.47"/>
    <n v="0.60284565419115377"/>
    <s v="Feb-2025"/>
    <s v="Q1-2025"/>
  </r>
  <r>
    <s v="TXN-106265"/>
    <x v="447"/>
    <x v="0"/>
    <s v="N-013"/>
    <x v="0"/>
    <s v="Sparkling Water 12pk"/>
    <s v="Member"/>
    <n v="3"/>
    <n v="14.46"/>
    <n v="1.4E-2"/>
    <n v="8.3000000000000007"/>
    <s v="Yes"/>
    <n v="42.77"/>
    <n v="17.87"/>
    <n v="0.4178162263268646"/>
    <s v="Oct-2024"/>
    <s v="Q4-2024"/>
  </r>
  <r>
    <s v="TXN-106266"/>
    <x v="337"/>
    <x v="0"/>
    <s v="N-005"/>
    <x v="0"/>
    <s v="Olive Oil 500ml"/>
    <s v="Member"/>
    <n v="2"/>
    <n v="12.72"/>
    <n v="0.13700000000000001"/>
    <n v="7.28"/>
    <s v="No"/>
    <n v="21.95"/>
    <n v="7.39"/>
    <n v="0.33667425968109338"/>
    <s v="Apr-2024"/>
    <s v="Q2-2024"/>
  </r>
  <r>
    <s v="TXN-106267"/>
    <x v="102"/>
    <x v="0"/>
    <s v="N-008"/>
    <x v="1"/>
    <s v="Running Shoes"/>
    <s v="Member"/>
    <n v="100"/>
    <n v="21.22"/>
    <n v="0.14399999999999999"/>
    <n v="9.85"/>
    <s v="No"/>
    <n v="1816.43"/>
    <n v="831.43"/>
    <n v="0.45772752046596893"/>
    <s v="Mar-2025"/>
    <s v="Q1-2025"/>
  </r>
  <r>
    <s v="TXN-106268"/>
    <x v="297"/>
    <x v="2"/>
    <s v="E-003"/>
    <x v="1"/>
    <s v="Women's Jeans"/>
    <s v="Member"/>
    <n v="4"/>
    <n v="23.43"/>
    <n v="0.13500000000000001"/>
    <n v="10.27"/>
    <s v="No"/>
    <n v="81.069999999999993"/>
    <n v="39.99"/>
    <n v="0.49327741457999269"/>
    <s v="Dec-2024"/>
    <s v="Q4-2024"/>
  </r>
  <r>
    <s v="TXN-106269"/>
    <x v="70"/>
    <x v="3"/>
    <s v="W-003"/>
    <x v="4"/>
    <s v="Perfume 50ml"/>
    <s v="Member"/>
    <n v="1"/>
    <n v="9.4600000000000009"/>
    <n v="6.8000000000000005E-2"/>
    <n v="3.66"/>
    <s v="Yes"/>
    <n v="8.82"/>
    <n v="5.16"/>
    <n v="0.58503401360544216"/>
    <s v="Jun-2024"/>
    <s v="Q2-2024"/>
  </r>
  <r>
    <s v="TXN-106270"/>
    <x v="161"/>
    <x v="0"/>
    <s v="Unknown"/>
    <x v="1"/>
    <s v="Men's T-Shirt"/>
    <s v="Non-Member"/>
    <n v="2"/>
    <n v="25.1"/>
    <n v="0.03"/>
    <n v="10.97"/>
    <s v="No"/>
    <n v="48.69"/>
    <n v="26.75"/>
    <n v="0.5493941261039228"/>
    <s v="Aug-2025"/>
    <s v="Q3-2025"/>
  </r>
  <r>
    <s v="TXN-106271"/>
    <x v="616"/>
    <x v="0"/>
    <s v="N-006"/>
    <x v="0"/>
    <s v="Olive Oil 500ml"/>
    <s v="Member"/>
    <n v="3"/>
    <n v="15.2"/>
    <n v="0.10100000000000001"/>
    <n v="9.6199999999999992"/>
    <s v="No"/>
    <n v="40.99"/>
    <n v="12.13"/>
    <n v="0.29592583556965113"/>
    <s v="Aug-2024"/>
    <s v="Q3-2024"/>
  </r>
  <r>
    <s v="TXN-106272"/>
    <x v="605"/>
    <x v="1"/>
    <s v="S-004"/>
    <x v="0"/>
    <s v="Sparkling Water 12pk"/>
    <s v="Non-Member"/>
    <n v="5"/>
    <n v="19.34"/>
    <n v="0.23400000000000001"/>
    <n v="12.43"/>
    <s v="No"/>
    <n v="74.069999999999993"/>
    <n v="11.92"/>
    <n v="0.16092885108680979"/>
    <s v="Apr-2025"/>
    <s v="Q2-2025"/>
  </r>
  <r>
    <s v="TXN-106273"/>
    <x v="693"/>
    <x v="0"/>
    <s v="N-013"/>
    <x v="4"/>
    <s v="Perfume 50ml"/>
    <s v="Non-Member"/>
    <n v="2"/>
    <n v="16.510000000000002"/>
    <n v="0.13"/>
    <n v="6.4"/>
    <s v="No"/>
    <n v="28.73"/>
    <n v="15.93"/>
    <n v="0.5544726766446223"/>
    <s v="Feb-2024"/>
    <s v="Q1-2024"/>
  </r>
  <r>
    <s v="TXN-106274"/>
    <x v="551"/>
    <x v="2"/>
    <s v="E-007"/>
    <x v="4"/>
    <s v="Shampoo 300ml"/>
    <s v="Non-Member"/>
    <n v="5"/>
    <n v="50.23"/>
    <n v="0.182"/>
    <n v="20.96"/>
    <s v="No"/>
    <n v="205.44"/>
    <n v="100.64"/>
    <n v="0.48987538940809972"/>
    <s v="Apr-2025"/>
    <s v="Q2-2025"/>
  </r>
  <r>
    <s v="TXN-106275"/>
    <x v="295"/>
    <x v="2"/>
    <s v="E-007"/>
    <x v="1"/>
    <s v="Running Shoes"/>
    <s v="Member"/>
    <n v="6"/>
    <n v="102.86"/>
    <n v="8.0000000000000002E-3"/>
    <n v="56.57"/>
    <s v="No"/>
    <n v="612.22"/>
    <n v="272.8"/>
    <n v="0.44559145405246481"/>
    <s v="Mar-2024"/>
    <s v="Q1-2024"/>
  </r>
  <r>
    <s v="TXN-106276"/>
    <x v="71"/>
    <x v="3"/>
    <s v="W-009"/>
    <x v="0"/>
    <s v="Granola Pack"/>
    <s v="Non-Member"/>
    <n v="2"/>
    <n v="6.73"/>
    <n v="7.1999999999999995E-2"/>
    <n v="4.6100000000000003"/>
    <s v="No"/>
    <n v="12.49"/>
    <n v="3.27"/>
    <n v="0.26180944755804642"/>
    <m/>
    <m/>
  </r>
  <r>
    <s v="TXN-106277"/>
    <x v="450"/>
    <x v="2"/>
    <s v="E-001"/>
    <x v="0"/>
    <s v="Organic Coffee 12oz"/>
    <s v="Non-Member"/>
    <n v="4"/>
    <n v="17.27"/>
    <n v="1.7000000000000001E-2"/>
    <n v="12.09"/>
    <s v="No"/>
    <n v="67.91"/>
    <n v="19.55"/>
    <n v="0.28788101899572965"/>
    <s v="Jan-2025"/>
    <s v="Q1-2025"/>
  </r>
  <r>
    <s v="TXN-106278"/>
    <x v="96"/>
    <x v="1"/>
    <s v="S-013"/>
    <x v="4"/>
    <s v="Perfume 50ml"/>
    <s v="Member"/>
    <n v="6"/>
    <n v="38.18"/>
    <n v="0.23400000000000001"/>
    <n v="12.34"/>
    <s v="No"/>
    <n v="175.48"/>
    <n v="101.44"/>
    <n v="0.57807157510827445"/>
    <s v="Jun-2025"/>
    <s v="Q2-2025"/>
  </r>
  <r>
    <s v="TXN-106279"/>
    <x v="16"/>
    <x v="0"/>
    <s v="Unknown"/>
    <x v="3"/>
    <s v="Ceramic Mug Set"/>
    <s v="Member"/>
    <n v="3"/>
    <n v="51.17"/>
    <n v="4.3999999999999997E-2"/>
    <n v="18.829999999999998"/>
    <s v="No"/>
    <n v="146.76"/>
    <n v="90.27"/>
    <n v="0.61508585445625508"/>
    <s v="May-2025"/>
    <s v="Q2-2025"/>
  </r>
  <r>
    <s v="TXN-106280"/>
    <x v="551"/>
    <x v="2"/>
    <s v="E-011"/>
    <x v="1"/>
    <s v="Men's T-Shirt"/>
    <s v="Non-Member"/>
    <n v="6"/>
    <n v="41.34"/>
    <n v="0.17399999999999999"/>
    <n v="19.809999999999999"/>
    <s v="No"/>
    <n v="204.88"/>
    <n v="86.02"/>
    <n v="0.41985552518547442"/>
    <s v="Apr-2025"/>
    <s v="Q2-2025"/>
  </r>
  <r>
    <s v="TXN-106281"/>
    <x v="182"/>
    <x v="2"/>
    <s v="E-011"/>
    <x v="1"/>
    <s v="Men's T-Shirt"/>
    <s v="Non-Member"/>
    <n v="3"/>
    <n v="40.840000000000003"/>
    <n v="7.4999999999999997E-2"/>
    <n v="22.09"/>
    <s v="No"/>
    <n v="113.33"/>
    <n v="47.06"/>
    <n v="0.41524750727962589"/>
    <s v="Aug-2024"/>
    <s v="Q3-2024"/>
  </r>
  <r>
    <s v="TXN-106282"/>
    <x v="510"/>
    <x v="3"/>
    <s v="W-006"/>
    <x v="4"/>
    <s v="Face Moisturizer"/>
    <s v="Non-Member"/>
    <n v="1"/>
    <n v="35.909999999999997"/>
    <n v="0.14199999999999999"/>
    <n v="15.97"/>
    <s v="No"/>
    <n v="30.81"/>
    <n v="14.84"/>
    <n v="0.48166179811749432"/>
    <s v="May-2025"/>
    <s v="Q2-2025"/>
  </r>
  <r>
    <s v="TXN-106283"/>
    <x v="169"/>
    <x v="0"/>
    <s v="N-013"/>
    <x v="1"/>
    <s v="Casual Dress"/>
    <s v="Non-Member"/>
    <n v="2"/>
    <n v="104.91"/>
    <n v="5.0000000000000001E-3"/>
    <n v="54.7"/>
    <s v="No"/>
    <n v="208.77"/>
    <n v="99.37"/>
    <n v="0.47597834937970013"/>
    <s v="Feb-2025"/>
    <s v="Q1-2025"/>
  </r>
  <r>
    <s v="TXN-106284"/>
    <x v="126"/>
    <x v="0"/>
    <s v="N-014"/>
    <x v="4"/>
    <s v="Shampoo 300ml"/>
    <s v="Member"/>
    <n v="3"/>
    <n v="8.7899999999999991"/>
    <n v="0.2"/>
    <n v="3.21"/>
    <s v="No"/>
    <n v="21.1"/>
    <n v="11.47"/>
    <n v="0.54360189573459716"/>
    <s v="Aug-2025"/>
    <s v="Q3-2025"/>
  </r>
  <r>
    <s v="TXN-106285"/>
    <x v="80"/>
    <x v="0"/>
    <s v="N-012"/>
    <x v="0"/>
    <s v="Snack Box"/>
    <s v="Member"/>
    <n v="9"/>
    <n v="7.99"/>
    <n v="0.05"/>
    <n v="5.47"/>
    <s v="No"/>
    <n v="68.31"/>
    <n v="19.079999999999998"/>
    <n v="0.27931488801054016"/>
    <s v="Dec-2024"/>
    <s v="Q4-2024"/>
  </r>
  <r>
    <s v="TXN-106286"/>
    <x v="609"/>
    <x v="0"/>
    <s v="N-012"/>
    <x v="3"/>
    <s v="Bath Towel Set"/>
    <s v="Member"/>
    <n v="3"/>
    <n v="47.11"/>
    <n v="8.9999999999999993E-3"/>
    <n v="19.329999999999998"/>
    <s v="Unknown"/>
    <n v="140.06"/>
    <n v="82.07"/>
    <n v="0.58596315864629434"/>
    <s v="Jan-2025"/>
    <s v="Q1-2025"/>
  </r>
  <r>
    <s v="TXN-106287"/>
    <x v="4"/>
    <x v="0"/>
    <s v="N-010"/>
    <x v="4"/>
    <s v="Face Moisturizer"/>
    <s v="Non-Member"/>
    <n v="1"/>
    <n v="46.19"/>
    <n v="8.5999999999999993E-2"/>
    <n v="16.13"/>
    <s v="Yes"/>
    <n v="42.22"/>
    <n v="26.09"/>
    <n v="0.61795357650402649"/>
    <s v="Mar-2025"/>
    <s v="Q1-2025"/>
  </r>
  <r>
    <s v="TXN-106288"/>
    <x v="349"/>
    <x v="0"/>
    <s v="N-010"/>
    <x v="3"/>
    <s v="Storage Bin"/>
    <s v="Non-Member"/>
    <n v="6"/>
    <n v="48.8"/>
    <n v="4.9000000000000002E-2"/>
    <n v="24.19"/>
    <s v="No"/>
    <n v="278.45"/>
    <n v="133.31"/>
    <n v="0.47875740707487879"/>
    <s v="Nov-2024"/>
    <s v="Q4-2024"/>
  </r>
  <r>
    <s v="TXN-106289"/>
    <x v="545"/>
    <x v="2"/>
    <s v="E-015"/>
    <x v="0"/>
    <s v="Organic Coffee 12oz"/>
    <s v="Member"/>
    <n v="1"/>
    <n v="16"/>
    <n v="4.8000000000000001E-2"/>
    <n v="11.17"/>
    <s v="No"/>
    <n v="15.23"/>
    <n v="4.0599999999999996"/>
    <n v="0.26657912015758367"/>
    <s v="Dec-2025"/>
    <s v="Q4-2025"/>
  </r>
  <r>
    <s v="TXN-106290"/>
    <x v="251"/>
    <x v="2"/>
    <s v="E-004"/>
    <x v="3"/>
    <s v="Bath Towel Set"/>
    <s v="Member"/>
    <n v="10"/>
    <n v="54.18"/>
    <n v="5.2999999999999999E-2"/>
    <n v="21.44"/>
    <s v="No"/>
    <n v="513.08000000000004"/>
    <n v="298.68"/>
    <n v="0.58213144149060569"/>
    <s v="Nov-2025"/>
    <s v="Q4-2025"/>
  </r>
  <r>
    <s v="TXN-106291"/>
    <x v="577"/>
    <x v="2"/>
    <s v="E-012"/>
    <x v="0"/>
    <s v="Granola Pack"/>
    <s v="Non-Member"/>
    <n v="4"/>
    <n v="13.9"/>
    <n v="0.11600000000000001"/>
    <n v="8.91"/>
    <s v="No"/>
    <n v="49.15"/>
    <n v="13.51"/>
    <n v="0.27487283825025433"/>
    <s v="Aug-2025"/>
    <s v="Q3-2025"/>
  </r>
  <r>
    <s v="TXN-106292"/>
    <x v="257"/>
    <x v="3"/>
    <s v="W-010"/>
    <x v="2"/>
    <s v="Laptop Stand"/>
    <s v="Member"/>
    <n v="2"/>
    <n v="74.52"/>
    <n v="7.0000000000000007E-2"/>
    <n v="53.01"/>
    <s v="No"/>
    <n v="138.61000000000001"/>
    <n v="32.590000000000003"/>
    <n v="0.23512012120337639"/>
    <s v="Aug-2024"/>
    <s v="Q3-2024"/>
  </r>
  <r>
    <s v="TXN-106293"/>
    <x v="441"/>
    <x v="3"/>
    <s v="W-004"/>
    <x v="2"/>
    <s v="Smart Watch"/>
    <s v="Non-Member"/>
    <n v="4"/>
    <n v="159.47999999999999"/>
    <n v="5.2999999999999999E-2"/>
    <n v="104.69"/>
    <s v="No"/>
    <n v="604.11"/>
    <n v="185.35"/>
    <n v="0.30681498402608792"/>
    <s v="Nov-2024"/>
    <s v="Q4-2024"/>
  </r>
  <r>
    <s v="TXN-106294"/>
    <x v="55"/>
    <x v="0"/>
    <s v="N-010"/>
    <x v="0"/>
    <s v="Organic Coffee 12oz"/>
    <s v="Member"/>
    <n v="4"/>
    <n v="10.18"/>
    <n v="0.05"/>
    <n v="6.22"/>
    <s v="No"/>
    <n v="38.68"/>
    <n v="13.8"/>
    <n v="0.3567735263702172"/>
    <s v="Jan-2025"/>
    <s v="Q1-2025"/>
  </r>
  <r>
    <s v="TXN-106295"/>
    <x v="277"/>
    <x v="0"/>
    <s v="N-015"/>
    <x v="4"/>
    <s v="Face Moisturizer"/>
    <s v="Member"/>
    <n v="2"/>
    <n v="43.63"/>
    <n v="4.2000000000000003E-2"/>
    <n v="15.11"/>
    <s v="No"/>
    <n v="83.6"/>
    <n v="53.38"/>
    <n v="0.63851674641148337"/>
    <s v="Sep-2025"/>
    <s v="Q3-2025"/>
  </r>
  <r>
    <s v="TXN-106296"/>
    <x v="348"/>
    <x v="3"/>
    <s v="W-007"/>
    <x v="3"/>
    <s v="Ceramic Mug Set"/>
    <s v="Member"/>
    <n v="11"/>
    <n v="56.18"/>
    <n v="2.7E-2"/>
    <n v="23.94"/>
    <s v="No"/>
    <n v="601.29"/>
    <n v="337.95"/>
    <n v="0.56204161053734469"/>
    <s v="Dec-2024"/>
    <s v="Q4-2024"/>
  </r>
  <r>
    <s v="TXN-106297"/>
    <x v="506"/>
    <x v="0"/>
    <s v="N-011"/>
    <x v="0"/>
    <s v="Granola Pack"/>
    <s v="Member"/>
    <n v="6"/>
    <n v="10.79"/>
    <n v="0.151"/>
    <n v="7.1"/>
    <s v="No"/>
    <n v="54.96"/>
    <n v="12.36"/>
    <n v="0.22489082969432314"/>
    <s v="Dec-2024"/>
    <s v="Q4-2024"/>
  </r>
  <r>
    <s v="TXN-106298"/>
    <x v="694"/>
    <x v="0"/>
    <s v="N-008"/>
    <x v="4"/>
    <s v="Shampoo 300ml"/>
    <s v="Member"/>
    <n v="3"/>
    <n v="43.4"/>
    <n v="0.19800000000000001"/>
    <n v="14.23"/>
    <s v="No"/>
    <n v="104.42"/>
    <n v="61.73"/>
    <n v="0.59117027389388999"/>
    <s v="Jan-2024"/>
    <s v="Q1-2024"/>
  </r>
  <r>
    <s v="TXN-106299"/>
    <x v="577"/>
    <x v="1"/>
    <s v="S-008"/>
    <x v="2"/>
    <s v="Wireless Earbuds"/>
    <s v="Member"/>
    <n v="1"/>
    <n v="152.19"/>
    <n v="0.29399999999999998"/>
    <n v="123"/>
    <s v="No"/>
    <n v="107.45"/>
    <n v="-15.55"/>
    <n v="-0.14471847370870172"/>
    <s v="Aug-2025"/>
    <s v="Q3-2025"/>
  </r>
  <r>
    <s v="TXN-106300"/>
    <x v="695"/>
    <x v="0"/>
    <s v="N-009"/>
    <x v="4"/>
    <s v="Shampoo 300ml"/>
    <s v="Non-Member"/>
    <n v="1"/>
    <n v="22.94"/>
    <n v="8.4000000000000005E-2"/>
    <n v="7.53"/>
    <s v="No"/>
    <n v="21.01"/>
    <n v="13.48"/>
    <n v="0.64159923845787714"/>
    <s v="Jan-2024"/>
    <s v="Q1-2024"/>
  </r>
  <r>
    <s v="TXN-106301"/>
    <x v="483"/>
    <x v="3"/>
    <s v="W-012"/>
    <x v="2"/>
    <s v="Laptop Stand"/>
    <s v="Member"/>
    <n v="5"/>
    <n v="231.14"/>
    <n v="0.11600000000000001"/>
    <n v="155.19999999999999"/>
    <s v="No"/>
    <n v="1021.64"/>
    <n v="245.64"/>
    <n v="0.24043694452057476"/>
    <s v="Apr-2025"/>
    <s v="Q2-2025"/>
  </r>
  <r>
    <s v="TXN-106302"/>
    <x v="118"/>
    <x v="0"/>
    <s v="N-012"/>
    <x v="4"/>
    <s v="Sunscreen SPF50"/>
    <s v="Member"/>
    <n v="7"/>
    <n v="27.85"/>
    <n v="3.5000000000000003E-2"/>
    <n v="12.1"/>
    <s v="No"/>
    <n v="188.13"/>
    <n v="103.43"/>
    <n v="0.54977940785626966"/>
    <s v="Sep-2025"/>
    <s v="Q3-2025"/>
  </r>
  <r>
    <s v="TXN-106303"/>
    <x v="113"/>
    <x v="1"/>
    <s v="S-005"/>
    <x v="3"/>
    <s v="Bath Towel Set"/>
    <s v="Non-Member"/>
    <n v="3"/>
    <n v="80.87"/>
    <n v="0.17199999999999999"/>
    <n v="37.4"/>
    <s v="No"/>
    <n v="200.88"/>
    <n v="88.68"/>
    <n v="0.44145758661887696"/>
    <s v="May-2025"/>
    <s v="Q2-2025"/>
  </r>
  <r>
    <s v="TXN-106304"/>
    <x v="443"/>
    <x v="2"/>
    <s v="E-002"/>
    <x v="1"/>
    <s v="Winter Jacket"/>
    <s v="Member"/>
    <n v="2"/>
    <n v="112.83"/>
    <n v="0.126"/>
    <n v="58.56"/>
    <s v="No"/>
    <n v="197.23"/>
    <n v="80.11"/>
    <n v="0.40617553110581556"/>
    <s v="Jan-2025"/>
    <s v="Q1-2025"/>
  </r>
  <r>
    <s v="TXN-106305"/>
    <x v="616"/>
    <x v="2"/>
    <s v="E-008"/>
    <x v="4"/>
    <s v="Shampoo 300ml"/>
    <s v="Member"/>
    <n v="4"/>
    <n v="11.34"/>
    <n v="0"/>
    <n v="3.57"/>
    <s v="No"/>
    <n v="45.36"/>
    <n v="31.08"/>
    <n v="0.68518518518518512"/>
    <s v="Aug-2024"/>
    <s v="Q3-2024"/>
  </r>
  <r>
    <s v="TXN-106306"/>
    <x v="113"/>
    <x v="2"/>
    <s v="E-010"/>
    <x v="2"/>
    <s v="Laptop Stand"/>
    <s v="Member"/>
    <n v="7"/>
    <n v="88.63"/>
    <n v="0.13200000000000001"/>
    <n v="66.08"/>
    <s v="No"/>
    <n v="538.52"/>
    <n v="75.959999999999994"/>
    <n v="0.14105325707494615"/>
    <s v="May-2025"/>
    <s v="Q2-2025"/>
  </r>
  <r>
    <s v="TXN-106307"/>
    <x v="275"/>
    <x v="2"/>
    <s v="E-004"/>
    <x v="3"/>
    <s v="Throw Pillow"/>
    <s v="Member"/>
    <n v="1"/>
    <n v="19.97"/>
    <n v="2.3E-2"/>
    <n v="8.6300000000000008"/>
    <s v="No"/>
    <n v="19.510000000000002"/>
    <n v="10.88"/>
    <n v="0.55766273705791902"/>
    <s v="Sep-2025"/>
    <s v="Q3-2025"/>
  </r>
  <r>
    <s v="TXN-106308"/>
    <x v="461"/>
    <x v="0"/>
    <s v="N-007"/>
    <x v="1"/>
    <s v="Running Shoes"/>
    <s v="Member"/>
    <n v="3"/>
    <n v="16.03"/>
    <n v="8.0000000000000002E-3"/>
    <n v="7.69"/>
    <s v="No"/>
    <n v="47.71"/>
    <n v="24.64"/>
    <n v="0.51645357367428213"/>
    <s v="Aug-2024"/>
    <s v="Q3-2024"/>
  </r>
  <r>
    <s v="TXN-106309"/>
    <x v="111"/>
    <x v="2"/>
    <s v="E-015"/>
    <x v="2"/>
    <s v="Power Bank"/>
    <s v="Member"/>
    <n v="7"/>
    <n v="35.380000000000003"/>
    <n v="2E-3"/>
    <n v="28.04"/>
    <s v="Yes"/>
    <n v="247.16"/>
    <n v="50.88"/>
    <n v="0.20585855316394239"/>
    <s v="Jan-2025"/>
    <s v="Q1-2025"/>
  </r>
  <r>
    <s v="TXN-106310"/>
    <x v="434"/>
    <x v="2"/>
    <s v="E-007"/>
    <x v="0"/>
    <s v="Snack Box"/>
    <s v="Member"/>
    <n v="2"/>
    <n v="15.23"/>
    <n v="0.16200000000000001"/>
    <n v="10.16"/>
    <s v="No"/>
    <n v="25.53"/>
    <n v="5.21"/>
    <n v="0.20407363885624755"/>
    <s v="May-2025"/>
    <s v="Q2-2025"/>
  </r>
  <r>
    <s v="TXN-106311"/>
    <x v="343"/>
    <x v="3"/>
    <s v="W-004"/>
    <x v="1"/>
    <s v="Running Shoes"/>
    <s v="Member"/>
    <n v="2"/>
    <n v="18.57"/>
    <n v="0.10299999999999999"/>
    <n v="10.039999999999999"/>
    <s v="No"/>
    <n v="33.31"/>
    <n v="13.23"/>
    <n v="0.39717802461723206"/>
    <s v="Feb-2025"/>
    <s v="Q1-2025"/>
  </r>
  <r>
    <s v="TXN-106312"/>
    <x v="30"/>
    <x v="1"/>
    <s v="S-013"/>
    <x v="0"/>
    <s v="Snack Box"/>
    <s v="Non-Member"/>
    <n v="3"/>
    <n v="4.72"/>
    <n v="0.23300000000000001"/>
    <n v="3"/>
    <s v="No"/>
    <n v="10.86"/>
    <n v="1.86"/>
    <n v="0.17127071823204421"/>
    <s v="Mar-2025"/>
    <s v="Q1-2025"/>
  </r>
  <r>
    <s v="TXN-106313"/>
    <x v="623"/>
    <x v="0"/>
    <s v="N-004"/>
    <x v="1"/>
    <s v="Women's Jeans"/>
    <s v="Non-Member"/>
    <n v="7"/>
    <n v="76.89"/>
    <n v="9.1999999999999998E-2"/>
    <n v="33.08"/>
    <s v="No"/>
    <n v="488.71"/>
    <n v="257.14999999999998"/>
    <n v="0.52618117083751093"/>
    <s v="Dec-2025"/>
    <s v="Q4-2025"/>
  </r>
  <r>
    <s v="TXN-106314"/>
    <x v="408"/>
    <x v="0"/>
    <s v="N-005"/>
    <x v="1"/>
    <s v="Women's Jeans"/>
    <s v="Member"/>
    <n v="4"/>
    <n v="15.34"/>
    <n v="3.7999999999999999E-2"/>
    <n v="8.1999999999999993"/>
    <s v="No"/>
    <n v="59.03"/>
    <n v="26.23"/>
    <n v="0.44435033034050481"/>
    <s v="Feb-2025"/>
    <s v="Q1-2025"/>
  </r>
  <r>
    <s v="TXN-106315"/>
    <x v="41"/>
    <x v="1"/>
    <s v="S-005"/>
    <x v="3"/>
    <s v="Throw Pillow"/>
    <s v="Member"/>
    <n v="5"/>
    <n v="42.15"/>
    <n v="0.39800000000000002"/>
    <n v="17.850000000000001"/>
    <s v="No"/>
    <n v="126.87"/>
    <n v="37.619999999999997"/>
    <n v="0.29652400094585007"/>
    <s v="Mar-2025"/>
    <s v="Q1-2025"/>
  </r>
  <r>
    <s v="TXN-106316"/>
    <x v="556"/>
    <x v="1"/>
    <s v="S-012"/>
    <x v="3"/>
    <s v="Storage Bin"/>
    <s v="Member"/>
    <n v="2"/>
    <n v="42.57"/>
    <n v="0.12"/>
    <n v="20.07"/>
    <s v="No"/>
    <n v="74.92"/>
    <n v="34.78"/>
    <n v="0.46422851041110519"/>
    <s v="Nov-2025"/>
    <s v="Q4-2025"/>
  </r>
  <r>
    <s v="TXN-106317"/>
    <x v="521"/>
    <x v="1"/>
    <s v="S-015"/>
    <x v="0"/>
    <s v="Snack Box"/>
    <s v="Member"/>
    <n v="6"/>
    <n v="22.54"/>
    <n v="0.35299999999999998"/>
    <n v="12.94"/>
    <s v="No"/>
    <n v="87.5"/>
    <n v="9.86"/>
    <n v="0.11268571428571428"/>
    <s v="Jun-2025"/>
    <s v="Q2-2025"/>
  </r>
  <r>
    <s v="TXN-106318"/>
    <x v="385"/>
    <x v="0"/>
    <s v="N-009"/>
    <x v="2"/>
    <s v="Smart Watch"/>
    <s v="Member"/>
    <n v="13"/>
    <n v="271.97000000000003"/>
    <n v="0.105"/>
    <n v="203.67"/>
    <s v="No"/>
    <n v="3164.37"/>
    <n v="516.66"/>
    <n v="0.16327420624010466"/>
    <s v="Jul-2025"/>
    <s v="Q3-2025"/>
  </r>
  <r>
    <s v="TXN-106319"/>
    <x v="420"/>
    <x v="1"/>
    <s v="S-001"/>
    <x v="4"/>
    <s v="Face Moisturizer"/>
    <s v="Member"/>
    <n v="4"/>
    <n v="18.41"/>
    <n v="0.27900000000000003"/>
    <n v="6.87"/>
    <s v="No"/>
    <n v="53.09"/>
    <n v="25.61"/>
    <n v="0.48238839706159348"/>
    <s v="May-2025"/>
    <s v="Q2-2025"/>
  </r>
  <r>
    <s v="TXN-106320"/>
    <x v="220"/>
    <x v="1"/>
    <s v="S-004"/>
    <x v="3"/>
    <s v="Throw Pillow"/>
    <s v="Member"/>
    <n v="1"/>
    <n v="47.88"/>
    <n v="0.08"/>
    <n v="20.5"/>
    <s v="Yes"/>
    <n v="44.05"/>
    <n v="23.55"/>
    <n v="0.53461975028376851"/>
    <s v="Dec-2024"/>
    <s v="Q4-2024"/>
  </r>
  <r>
    <s v="TXN-106321"/>
    <x v="494"/>
    <x v="1"/>
    <s v="S-009"/>
    <x v="3"/>
    <s v="Storage Bin"/>
    <s v="Unknown"/>
    <n v="6"/>
    <n v="49.92"/>
    <n v="0.19500000000000001"/>
    <n v="19.68"/>
    <s v="No"/>
    <n v="241.11"/>
    <n v="123.03"/>
    <n v="0.51026502426278464"/>
    <s v="Nov-2024"/>
    <s v="Q4-2024"/>
  </r>
  <r>
    <s v="TXN-106322"/>
    <x v="191"/>
    <x v="2"/>
    <s v="E-009"/>
    <x v="3"/>
    <s v="Throw Pillow"/>
    <s v="Unknown"/>
    <n v="3"/>
    <n v="37.08"/>
    <n v="7.6999999999999999E-2"/>
    <n v="13.15"/>
    <s v="Yes"/>
    <n v="102.67"/>
    <n v="63.22"/>
    <n v="0.61575922859647414"/>
    <s v="Oct-2024"/>
    <s v="Q4-2024"/>
  </r>
  <r>
    <s v="TXN-106323"/>
    <x v="335"/>
    <x v="3"/>
    <s v="W-008"/>
    <x v="3"/>
    <s v="Ceramic Mug Set"/>
    <s v="Member"/>
    <n v="2"/>
    <n v="52.49"/>
    <n v="1E-3"/>
    <n v="23.64"/>
    <s v="No"/>
    <n v="104.88"/>
    <n v="57.6"/>
    <n v="0.54919908466819223"/>
    <s v="Oct-2024"/>
    <s v="Q4-2024"/>
  </r>
  <r>
    <s v="TXN-106324"/>
    <x v="12"/>
    <x v="1"/>
    <s v="S-010"/>
    <x v="0"/>
    <s v="Olive Oil 500ml"/>
    <s v="Non-Member"/>
    <n v="2"/>
    <n v="22.93"/>
    <n v="0.219"/>
    <n v="14.56"/>
    <s v="No"/>
    <n v="35.82"/>
    <n v="6.7"/>
    <n v="0.1870463428252373"/>
    <s v="Jan-2025"/>
    <s v="Q1-2025"/>
  </r>
  <r>
    <s v="TXN-106325"/>
    <x v="88"/>
    <x v="0"/>
    <s v="N-013"/>
    <x v="3"/>
    <s v="Ceramic Mug Set"/>
    <s v="Non-Member"/>
    <n v="3"/>
    <n v="87.24"/>
    <n v="0.127"/>
    <n v="40.909999999999997"/>
    <s v="No"/>
    <n v="228.48"/>
    <n v="105.75"/>
    <n v="0.46284138655462187"/>
    <s v="Apr-2025"/>
    <s v="Q2-2025"/>
  </r>
  <r>
    <s v="TXN-106326"/>
    <x v="393"/>
    <x v="0"/>
    <s v="N-005"/>
    <x v="1"/>
    <s v="Winter Jacket"/>
    <s v="Non-Member"/>
    <n v="2"/>
    <n v="41.24"/>
    <n v="3.5999999999999997E-2"/>
    <n v="18.46"/>
    <s v="No"/>
    <n v="79.510000000000005"/>
    <n v="42.59"/>
    <n v="0.53565589234058608"/>
    <s v="Jun-2025"/>
    <s v="Q2-2025"/>
  </r>
  <r>
    <s v="TXN-106327"/>
    <x v="511"/>
    <x v="3"/>
    <s v="W-010"/>
    <x v="3"/>
    <s v="Ceramic Mug Set"/>
    <s v="Member"/>
    <n v="7"/>
    <n v="29.44"/>
    <n v="2.1999999999999999E-2"/>
    <n v="14.57"/>
    <s v="No"/>
    <n v="201.55"/>
    <n v="99.56"/>
    <n v="0.493971719176383"/>
    <s v="Jul-2025"/>
    <s v="Q3-2025"/>
  </r>
  <r>
    <s v="TXN-106328"/>
    <x v="182"/>
    <x v="3"/>
    <s v="W-003"/>
    <x v="0"/>
    <s v="Sparkling Water 12pk"/>
    <s v="Member"/>
    <n v="2"/>
    <n v="12.12"/>
    <n v="0.155"/>
    <n v="8.23"/>
    <s v="No"/>
    <n v="20.48"/>
    <n v="4.0199999999999996"/>
    <n v="0.19628906249999997"/>
    <s v="Aug-2024"/>
    <s v="Q3-2024"/>
  </r>
  <r>
    <s v="TXN-106329"/>
    <x v="317"/>
    <x v="3"/>
    <s v="W-013"/>
    <x v="4"/>
    <s v="Shampoo 300ml"/>
    <s v="Non-Member"/>
    <n v="1"/>
    <n v="20.02"/>
    <n v="8.4000000000000005E-2"/>
    <n v="6.16"/>
    <s v="No"/>
    <n v="18.34"/>
    <n v="12.18"/>
    <n v="0.66412213740458015"/>
    <s v="Jan-2025"/>
    <s v="Q1-2025"/>
  </r>
  <r>
    <s v="TXN-106330"/>
    <x v="377"/>
    <x v="3"/>
    <s v="W-009"/>
    <x v="2"/>
    <s v="Power Bank"/>
    <s v="Non-Member"/>
    <n v="2"/>
    <n v="101.85"/>
    <n v="0.12"/>
    <n v="73.709999999999994"/>
    <s v="No"/>
    <n v="179.26"/>
    <n v="31.84"/>
    <n v="0.17761910074751758"/>
    <s v="Aug-2025"/>
    <s v="Q3-2025"/>
  </r>
  <r>
    <s v="TXN-106331"/>
    <x v="160"/>
    <x v="2"/>
    <s v="E-012"/>
    <x v="4"/>
    <s v="Shampoo 300ml"/>
    <s v="Member"/>
    <n v="1"/>
    <n v="59.76"/>
    <n v="0"/>
    <n v="20.22"/>
    <s v="No"/>
    <n v="59.76"/>
    <n v="39.54"/>
    <n v="0.66164658634538154"/>
    <s v="Dec-2025"/>
    <s v="Q4-2025"/>
  </r>
  <r>
    <s v="TXN-106332"/>
    <x v="364"/>
    <x v="1"/>
    <s v="S-001"/>
    <x v="4"/>
    <s v="Shampoo 300ml"/>
    <s v="Member"/>
    <n v="3"/>
    <n v="47.38"/>
    <n v="0.128"/>
    <n v="15.12"/>
    <s v="Unknown"/>
    <n v="123.95"/>
    <n v="78.59"/>
    <n v="0.63404598628479225"/>
    <s v="Oct-2024"/>
    <s v="Q4-2024"/>
  </r>
  <r>
    <s v="TXN-106333"/>
    <x v="641"/>
    <x v="2"/>
    <s v="E-009"/>
    <x v="1"/>
    <s v="Women's Jeans"/>
    <s v="Non-Member"/>
    <n v="1"/>
    <n v="37.479999999999997"/>
    <n v="4.5999999999999999E-2"/>
    <n v="17.510000000000002"/>
    <s v="No"/>
    <n v="35.76"/>
    <n v="18.25"/>
    <n v="0.51034675615212532"/>
    <s v="Mar-2024"/>
    <s v="Q1-2024"/>
  </r>
  <r>
    <s v="TXN-106334"/>
    <x v="389"/>
    <x v="3"/>
    <s v="W-012"/>
    <x v="2"/>
    <s v="Wireless Earbuds"/>
    <s v="Member"/>
    <n v="2"/>
    <n v="245.82"/>
    <n v="0.106"/>
    <n v="164.57"/>
    <s v="No"/>
    <n v="439.53"/>
    <n v="110.39"/>
    <n v="0.25115464245899033"/>
    <s v="Sep-2025"/>
    <s v="Q3-2025"/>
  </r>
  <r>
    <s v="TXN-106335"/>
    <x v="267"/>
    <x v="3"/>
    <s v="W-001"/>
    <x v="0"/>
    <s v="Snack Box"/>
    <s v="Member"/>
    <n v="3"/>
    <n v="16.45"/>
    <n v="8.6999999999999994E-2"/>
    <n v="10.65"/>
    <s v="No"/>
    <n v="45.06"/>
    <n v="13.11"/>
    <n v="0.29094540612516639"/>
    <s v="Apr-2025"/>
    <s v="Q2-2025"/>
  </r>
  <r>
    <s v="TXN-106336"/>
    <x v="359"/>
    <x v="0"/>
    <s v="N-012"/>
    <x v="2"/>
    <s v="Power Bank"/>
    <s v="Non-Member"/>
    <n v="5"/>
    <n v="185.09"/>
    <n v="0.108"/>
    <n v="132.15"/>
    <s v="No"/>
    <n v="825.5"/>
    <n v="164.75"/>
    <n v="0.19957601453664445"/>
    <s v="Nov-2025"/>
    <s v="Q4-2025"/>
  </r>
  <r>
    <s v="TXN-106337"/>
    <x v="571"/>
    <x v="2"/>
    <s v="E-002"/>
    <x v="0"/>
    <s v="Sparkling Water 12pk"/>
    <s v="Non-Member"/>
    <n v="2"/>
    <n v="15.07"/>
    <n v="5.3999999999999999E-2"/>
    <n v="8.8000000000000007"/>
    <s v="No"/>
    <n v="28.51"/>
    <n v="10.91"/>
    <n v="0.38267274640477023"/>
    <s v="May-2024"/>
    <s v="Q2-2024"/>
  </r>
  <r>
    <s v="TXN-106338"/>
    <x v="646"/>
    <x v="3"/>
    <s v="W-007"/>
    <x v="4"/>
    <s v="Shampoo 300ml"/>
    <s v="Non-Member"/>
    <n v="3"/>
    <n v="43.12"/>
    <n v="6.5000000000000002E-2"/>
    <n v="16.010000000000002"/>
    <s v="No"/>
    <n v="120.95"/>
    <n v="72.92"/>
    <n v="0.60289375775113685"/>
    <s v="Jun-2024"/>
    <s v="Q2-2024"/>
  </r>
  <r>
    <s v="TXN-106339"/>
    <x v="306"/>
    <x v="2"/>
    <s v="E-007"/>
    <x v="0"/>
    <s v="Sparkling Water 12pk"/>
    <s v="Member"/>
    <n v="2"/>
    <n v="8.99"/>
    <n v="5.8000000000000003E-2"/>
    <n v="5.24"/>
    <s v="No"/>
    <n v="16.940000000000001"/>
    <n v="6.46"/>
    <n v="0.38134592680047225"/>
    <s v="May-2025"/>
    <s v="Q2-2025"/>
  </r>
  <r>
    <s v="TXN-106340"/>
    <x v="232"/>
    <x v="3"/>
    <s v="W-012"/>
    <x v="3"/>
    <s v="Storage Bin"/>
    <s v="Non-Member"/>
    <n v="1"/>
    <n v="38.979999999999997"/>
    <n v="0.14399999999999999"/>
    <n v="14.45"/>
    <s v="No"/>
    <n v="33.369999999999997"/>
    <n v="18.920000000000002"/>
    <n v="0.56697632604135462"/>
    <s v="Sep-2025"/>
    <s v="Q3-2025"/>
  </r>
  <r>
    <s v="TXN-106341"/>
    <x v="474"/>
    <x v="2"/>
    <s v="E-009"/>
    <x v="1"/>
    <s v="Men's T-Shirt"/>
    <s v="Non-Member"/>
    <n v="1"/>
    <n v="71.25"/>
    <n v="0.08"/>
    <n v="35.78"/>
    <s v="No"/>
    <n v="65.55"/>
    <n v="29.77"/>
    <n v="0.45415713196033564"/>
    <s v="Jan-2025"/>
    <s v="Q1-2025"/>
  </r>
  <r>
    <s v="TXN-106342"/>
    <x v="10"/>
    <x v="1"/>
    <s v="S-008"/>
    <x v="1"/>
    <s v="Casual Dress"/>
    <s v="Non-Member"/>
    <n v="4"/>
    <n v="109.92"/>
    <n v="0.23300000000000001"/>
    <n v="47.1"/>
    <s v="No"/>
    <n v="337.23"/>
    <n v="148.83000000000001"/>
    <n v="0.4413308424517392"/>
    <s v="Dec-2024"/>
    <s v="Q4-2024"/>
  </r>
  <r>
    <s v="TXN-106343"/>
    <x v="198"/>
    <x v="3"/>
    <s v="W-001"/>
    <x v="1"/>
    <s v="Winter Jacket"/>
    <s v="Non-Member"/>
    <n v="4"/>
    <n v="15.46"/>
    <n v="0.16700000000000001"/>
    <n v="7"/>
    <s v="No"/>
    <n v="51.51"/>
    <n v="23.51"/>
    <n v="0.45641622985828001"/>
    <s v="Nov-2024"/>
    <s v="Q4-2024"/>
  </r>
  <r>
    <s v="TXN-106344"/>
    <x v="179"/>
    <x v="3"/>
    <s v="W-011"/>
    <x v="2"/>
    <s v="Bluetooth Speaker"/>
    <s v="Member"/>
    <n v="3"/>
    <n v="296.18"/>
    <n v="8.2000000000000003E-2"/>
    <n v="228.59"/>
    <s v="No"/>
    <n v="815.68"/>
    <n v="129.91"/>
    <n v="0.15926588858375834"/>
    <s v="Apr-2025"/>
    <s v="Q2-2025"/>
  </r>
  <r>
    <s v="TXN-106345"/>
    <x v="326"/>
    <x v="2"/>
    <s v="E-013"/>
    <x v="4"/>
    <s v="Perfume 50ml"/>
    <s v="Member"/>
    <n v="1"/>
    <n v="36.42"/>
    <n v="5.6000000000000001E-2"/>
    <n v="11.32"/>
    <s v="Yes"/>
    <n v="34.380000000000003"/>
    <n v="23.06"/>
    <n v="0.67073880162885391"/>
    <s v="Aug-2025"/>
    <s v="Q3-2025"/>
  </r>
  <r>
    <s v="TXN-106346"/>
    <x v="81"/>
    <x v="0"/>
    <s v="N-012"/>
    <x v="2"/>
    <s v="Wireless Earbuds"/>
    <s v="Non-Member"/>
    <n v="5"/>
    <n v="145.49"/>
    <n v="5.7000000000000002E-2"/>
    <n v="103.54"/>
    <s v="No"/>
    <n v="685.99"/>
    <n v="168.29"/>
    <n v="0.24532427586407965"/>
    <s v="Oct-2025"/>
    <s v="Q4-2025"/>
  </r>
  <r>
    <s v="TXN-106347"/>
    <x v="158"/>
    <x v="2"/>
    <s v="E-001"/>
    <x v="2"/>
    <s v="Power Bank"/>
    <s v="Member"/>
    <n v="9"/>
    <n v="224.71"/>
    <n v="0.16300000000000001"/>
    <n v="147.1"/>
    <s v="No"/>
    <n v="1692.74"/>
    <n v="368.84"/>
    <n v="0.21789524675969138"/>
    <s v="Dec-2024"/>
    <s v="Q4-2024"/>
  </r>
  <r>
    <s v="TXN-106348"/>
    <x v="661"/>
    <x v="2"/>
    <s v="E-002"/>
    <x v="0"/>
    <s v="Granola Pack"/>
    <s v="Non-Member"/>
    <n v="2"/>
    <n v="16.440000000000001"/>
    <n v="0"/>
    <n v="11.07"/>
    <s v="No"/>
    <n v="32.880000000000003"/>
    <n v="10.74"/>
    <n v="0.32664233576642332"/>
    <s v="Oct-2024"/>
    <s v="Q4-2024"/>
  </r>
  <r>
    <s v="TXN-106349"/>
    <x v="11"/>
    <x v="3"/>
    <s v="W-006"/>
    <x v="1"/>
    <s v="Men's T-Shirt"/>
    <s v="Non-Member"/>
    <n v="1"/>
    <n v="16.59"/>
    <n v="4.3999999999999997E-2"/>
    <n v="7.66"/>
    <s v="No"/>
    <n v="15.86"/>
    <n v="8.1999999999999993"/>
    <n v="0.51702395964691039"/>
    <s v="Aug-2024"/>
    <s v="Q3-2024"/>
  </r>
  <r>
    <s v="TXN-106350"/>
    <x v="393"/>
    <x v="3"/>
    <s v="W-015"/>
    <x v="4"/>
    <s v="Sunscreen SPF50"/>
    <s v="Member"/>
    <n v="3"/>
    <n v="52.09"/>
    <n v="2.4E-2"/>
    <n v="21.46"/>
    <s v="No"/>
    <n v="152.52000000000001"/>
    <n v="88.14"/>
    <n v="0.57789142407553107"/>
    <s v="Jun-2025"/>
    <s v="Q2-2025"/>
  </r>
  <r>
    <s v="TXN-106351"/>
    <x v="317"/>
    <x v="1"/>
    <s v="S-011"/>
    <x v="2"/>
    <s v="Wireless Earbuds"/>
    <s v="Non-Member"/>
    <n v="4"/>
    <n v="196.18"/>
    <n v="0.40200000000000002"/>
    <n v="128.47"/>
    <s v="Unknown"/>
    <n v="469.26"/>
    <n v="-44.62"/>
    <n v="-9.5085879896006475E-2"/>
    <s v="Jan-2025"/>
    <s v="Q1-2025"/>
  </r>
  <r>
    <s v="TXN-106352"/>
    <x v="88"/>
    <x v="2"/>
    <s v="E-010"/>
    <x v="1"/>
    <s v="Winter Jacket"/>
    <s v="Non-Member"/>
    <n v="4"/>
    <n v="109.69"/>
    <n v="8.9999999999999993E-3"/>
    <n v="44.96"/>
    <s v="Yes"/>
    <n v="434.81"/>
    <n v="254.97"/>
    <n v="0.58639405717439796"/>
    <s v="Apr-2025"/>
    <s v="Q2-2025"/>
  </r>
  <r>
    <s v="TXN-106353"/>
    <x v="368"/>
    <x v="2"/>
    <s v="E-008"/>
    <x v="1"/>
    <s v="Winter Jacket"/>
    <s v="Member"/>
    <n v="10"/>
    <n v="69.75"/>
    <n v="3.6999999999999998E-2"/>
    <n v="30.12"/>
    <s v="No"/>
    <n v="671.69"/>
    <n v="370.49"/>
    <n v="0.5515788533400825"/>
    <s v="Nov-2025"/>
    <s v="Q4-2025"/>
  </r>
  <r>
    <s v="TXN-106354"/>
    <x v="466"/>
    <x v="0"/>
    <s v="N-001"/>
    <x v="0"/>
    <s v="Granola Pack"/>
    <s v="Unknown"/>
    <n v="3"/>
    <n v="17.73"/>
    <n v="7.8E-2"/>
    <n v="11.76"/>
    <s v="No"/>
    <n v="49.04"/>
    <n v="13.76"/>
    <n v="0.2805872756933116"/>
    <s v="Jun-2025"/>
    <s v="Q2-2025"/>
  </r>
  <r>
    <s v="TXN-106355"/>
    <x v="133"/>
    <x v="3"/>
    <s v="W-001"/>
    <x v="4"/>
    <s v="Lipstick"/>
    <s v="Member"/>
    <n v="3"/>
    <n v="59.52"/>
    <n v="1.0999999999999999E-2"/>
    <n v="22.13"/>
    <s v="No"/>
    <n v="176.6"/>
    <n v="110.21"/>
    <n v="0.6240656851642129"/>
    <s v="Jun-2025"/>
    <s v="Q2-2025"/>
  </r>
  <r>
    <s v="TXN-106356"/>
    <x v="178"/>
    <x v="2"/>
    <s v="E-002"/>
    <x v="2"/>
    <s v="Laptop Stand"/>
    <s v="Member"/>
    <n v="5"/>
    <n v="26.82"/>
    <n v="8.1000000000000003E-2"/>
    <n v="17.55"/>
    <s v="No"/>
    <n v="123.24"/>
    <n v="35.49"/>
    <n v="0.28797468354430383"/>
    <s v="Mar-2025"/>
    <s v="Q1-2025"/>
  </r>
  <r>
    <s v="TXN-106357"/>
    <x v="9"/>
    <x v="3"/>
    <s v="W-014"/>
    <x v="2"/>
    <s v="Bluetooth Speaker"/>
    <s v="Member"/>
    <n v="5"/>
    <n v="206.5"/>
    <n v="0.109"/>
    <n v="140.22"/>
    <s v="No"/>
    <n v="919.96"/>
    <n v="218.86"/>
    <n v="0.23790164789773469"/>
    <s v="Jan-2025"/>
    <s v="Q1-2025"/>
  </r>
  <r>
    <s v="TXN-106358"/>
    <x v="356"/>
    <x v="3"/>
    <s v="W-007"/>
    <x v="2"/>
    <s v="Wireless Earbuds"/>
    <s v="Unknown"/>
    <n v="2"/>
    <n v="105.65"/>
    <n v="8.4000000000000005E-2"/>
    <n v="79.66"/>
    <s v="No"/>
    <n v="193.55"/>
    <n v="34.229999999999997"/>
    <n v="0.17685352622061482"/>
    <s v="Feb-2025"/>
    <s v="Q1-2025"/>
  </r>
  <r>
    <s v="TXN-106359"/>
    <x v="58"/>
    <x v="3"/>
    <s v="W-012"/>
    <x v="3"/>
    <s v="Storage Bin"/>
    <s v="Non-Member"/>
    <n v="1"/>
    <n v="16.77"/>
    <n v="3.7999999999999999E-2"/>
    <n v="6.41"/>
    <s v="No"/>
    <n v="16.13"/>
    <n v="9.7200000000000006"/>
    <n v="0.60260384376937393"/>
    <s v="Sep-2025"/>
    <s v="Q3-2025"/>
  </r>
  <r>
    <s v="TXN-106360"/>
    <x v="560"/>
    <x v="3"/>
    <s v="W-014"/>
    <x v="3"/>
    <s v="Bath Towel Set"/>
    <s v="Non-Member"/>
    <n v="4"/>
    <n v="36.25"/>
    <n v="8.2000000000000003E-2"/>
    <n v="14.49"/>
    <s v="No"/>
    <n v="133.11000000000001"/>
    <n v="75.150000000000006"/>
    <n v="0.56457065584854627"/>
    <s v="Mar-2025"/>
    <s v="Q1-2025"/>
  </r>
  <r>
    <s v="TXN-106361"/>
    <x v="141"/>
    <x v="2"/>
    <s v="E-007"/>
    <x v="0"/>
    <s v="Granola Pack"/>
    <s v="Member"/>
    <n v="17"/>
    <n v="8.9"/>
    <n v="0.11700000000000001"/>
    <n v="6.23"/>
    <s v="No"/>
    <n v="133.6"/>
    <n v="27.69"/>
    <n v="0.20726047904191619"/>
    <s v="Nov-2025"/>
    <s v="Q4-2025"/>
  </r>
  <r>
    <s v="TXN-106362"/>
    <x v="296"/>
    <x v="2"/>
    <s v="E-004"/>
    <x v="2"/>
    <s v="Power Bank"/>
    <s v="Member"/>
    <n v="1"/>
    <n v="175.3"/>
    <n v="0"/>
    <n v="135.32"/>
    <s v="No"/>
    <n v="175.3"/>
    <n v="39.979999999999997"/>
    <n v="0.22806617227609807"/>
    <s v="Oct-2025"/>
    <s v="Q4-2025"/>
  </r>
  <r>
    <s v="TXN-106363"/>
    <x v="111"/>
    <x v="3"/>
    <s v="Unknown"/>
    <x v="1"/>
    <s v="Men's T-Shirt"/>
    <s v="Non-Member"/>
    <n v="2"/>
    <n v="72.41"/>
    <n v="5.2999999999999999E-2"/>
    <n v="37.450000000000003"/>
    <s v="No"/>
    <n v="137.13999999999999"/>
    <n v="62.24"/>
    <n v="0.45384278839142489"/>
    <s v="Jan-2025"/>
    <s v="Q1-2025"/>
  </r>
  <r>
    <s v="TXN-106364"/>
    <x v="189"/>
    <x v="0"/>
    <s v="N-009"/>
    <x v="3"/>
    <s v="LED Desk Lamp"/>
    <s v="Member"/>
    <n v="2"/>
    <n v="48.7"/>
    <n v="0.13700000000000001"/>
    <n v="18.27"/>
    <s v="No"/>
    <n v="84.06"/>
    <n v="47.52"/>
    <n v="0.56531049250535337"/>
    <s v="Jun-2024"/>
    <s v="Q2-2024"/>
  </r>
  <r>
    <s v="TXN-106365"/>
    <x v="681"/>
    <x v="0"/>
    <s v="N-004"/>
    <x v="3"/>
    <s v="Ceramic Mug Set"/>
    <s v="Member"/>
    <n v="4"/>
    <n v="85.01"/>
    <n v="5.2999999999999999E-2"/>
    <n v="36.47"/>
    <s v="No"/>
    <n v="322.02"/>
    <n v="176.14"/>
    <n v="0.54698465933792928"/>
    <s v="Mar-2024"/>
    <s v="Q1-2024"/>
  </r>
  <r>
    <s v="TXN-106366"/>
    <x v="191"/>
    <x v="0"/>
    <s v="N-003"/>
    <x v="0"/>
    <s v="Granola Pack"/>
    <s v="Member"/>
    <n v="3"/>
    <n v="5.66"/>
    <n v="5.8999999999999997E-2"/>
    <n v="3.59"/>
    <s v="No"/>
    <n v="15.98"/>
    <n v="5.21"/>
    <n v="0.32603254067584481"/>
    <s v="Oct-2024"/>
    <s v="Q4-2024"/>
  </r>
  <r>
    <s v="TXN-106367"/>
    <x v="221"/>
    <x v="3"/>
    <s v="W-010"/>
    <x v="2"/>
    <s v="Wireless Earbuds"/>
    <s v="Non-Member"/>
    <n v="15"/>
    <n v="68.5"/>
    <n v="8.2000000000000003E-2"/>
    <n v="52.15"/>
    <s v="No"/>
    <n v="943.25"/>
    <n v="161"/>
    <n v="0.17068645640074212"/>
    <s v="Jul-2024"/>
    <s v="Q3-2024"/>
  </r>
  <r>
    <s v="TXN-106368"/>
    <x v="511"/>
    <x v="0"/>
    <s v="N-010"/>
    <x v="0"/>
    <s v="Olive Oil 500ml"/>
    <s v="Member"/>
    <n v="1"/>
    <n v="9.4700000000000006"/>
    <n v="0.115"/>
    <n v="6.55"/>
    <s v="No"/>
    <n v="8.3800000000000008"/>
    <n v="1.83"/>
    <n v="0.21837708830548924"/>
    <s v="Jul-2025"/>
    <s v="Q3-2025"/>
  </r>
  <r>
    <s v="TXN-106369"/>
    <x v="251"/>
    <x v="1"/>
    <s v="S-002"/>
    <x v="0"/>
    <s v="Olive Oil 500ml"/>
    <s v="Member"/>
    <n v="1"/>
    <n v="18.690000000000001"/>
    <n v="0.32100000000000001"/>
    <n v="11.21"/>
    <s v="No"/>
    <n v="12.69"/>
    <n v="1.48"/>
    <n v="0.11662726556343578"/>
    <s v="Nov-2025"/>
    <s v="Q4-2025"/>
  </r>
  <r>
    <s v="TXN-106370"/>
    <x v="576"/>
    <x v="0"/>
    <s v="N-015"/>
    <x v="2"/>
    <s v="Wireless Earbuds"/>
    <s v="Non-Member"/>
    <n v="6"/>
    <n v="131.52000000000001"/>
    <n v="0.11"/>
    <n v="102.3"/>
    <s v="No"/>
    <n v="702.32"/>
    <n v="88.52"/>
    <n v="0.1260394122337396"/>
    <s v="Nov-2025"/>
    <s v="Q4-2025"/>
  </r>
  <r>
    <s v="TXN-106371"/>
    <x v="156"/>
    <x v="3"/>
    <s v="W-003"/>
    <x v="4"/>
    <s v="Face Moisturizer"/>
    <s v="Member"/>
    <n v="2"/>
    <n v="27.84"/>
    <n v="1.2999999999999999E-2"/>
    <n v="9.23"/>
    <s v="No"/>
    <n v="54.96"/>
    <n v="36.5"/>
    <n v="0.66411935953420664"/>
    <s v="Oct-2025"/>
    <s v="Q4-2025"/>
  </r>
  <r>
    <s v="TXN-106372"/>
    <x v="417"/>
    <x v="3"/>
    <s v="Unknown"/>
    <x v="3"/>
    <s v="Ceramic Mug Set"/>
    <s v="Non-Member"/>
    <n v="4"/>
    <n v="45.36"/>
    <n v="0.112"/>
    <n v="16.38"/>
    <s v="No"/>
    <n v="161.12"/>
    <n v="95.6"/>
    <n v="0.59334657398212509"/>
    <s v="Jul-2025"/>
    <s v="Q3-2025"/>
  </r>
  <r>
    <s v="TXN-106373"/>
    <x v="283"/>
    <x v="0"/>
    <s v="N-013"/>
    <x v="2"/>
    <s v="Bluetooth Speaker"/>
    <s v="Member"/>
    <n v="2"/>
    <n v="89.94"/>
    <n v="0.14199999999999999"/>
    <n v="65.010000000000005"/>
    <s v="No"/>
    <n v="154.34"/>
    <n v="24.32"/>
    <n v="0.15757418686017882"/>
    <s v="Jul-2025"/>
    <s v="Q3-2025"/>
  </r>
  <r>
    <s v="TXN-106374"/>
    <x v="419"/>
    <x v="3"/>
    <s v="W-008"/>
    <x v="3"/>
    <s v="Storage Bin"/>
    <s v="Non-Member"/>
    <n v="8"/>
    <n v="62.51"/>
    <n v="7.1999999999999995E-2"/>
    <n v="27.91"/>
    <s v="Yes"/>
    <n v="464.07"/>
    <n v="240.79"/>
    <n v="0.51886568836597924"/>
    <s v="Jun-2025"/>
    <s v="Q2-2025"/>
  </r>
  <r>
    <s v="TXN-106375"/>
    <x v="588"/>
    <x v="1"/>
    <s v="S-005"/>
    <x v="4"/>
    <s v="Sunscreen SPF50"/>
    <s v="Non-Member"/>
    <n v="2"/>
    <n v="32.93"/>
    <n v="0.151"/>
    <n v="12.19"/>
    <s v="No"/>
    <n v="55.92"/>
    <n v="31.54"/>
    <n v="0.56402002861230327"/>
    <s v="Mar-2025"/>
    <s v="Q1-2025"/>
  </r>
  <r>
    <s v="TXN-106376"/>
    <x v="588"/>
    <x v="3"/>
    <s v="W-006"/>
    <x v="1"/>
    <s v="Running Shoes"/>
    <s v="Member"/>
    <n v="5"/>
    <n v="76.180000000000007"/>
    <n v="0.14099999999999999"/>
    <n v="31.82"/>
    <s v="No"/>
    <n v="327.19"/>
    <n v="168.09"/>
    <n v="0.51373819493260797"/>
    <s v="Mar-2025"/>
    <s v="Q1-2025"/>
  </r>
  <r>
    <s v="TXN-106377"/>
    <x v="405"/>
    <x v="2"/>
    <s v="E-006"/>
    <x v="2"/>
    <s v="Bluetooth Speaker"/>
    <s v="Non-Member"/>
    <n v="1"/>
    <n v="278.70999999999998"/>
    <n v="3.4000000000000002E-2"/>
    <n v="123.22"/>
    <s v="No"/>
    <n v="269.23"/>
    <n v="146.01"/>
    <n v="0.54232440664116177"/>
    <s v="Aug-2025"/>
    <s v="Q3-2025"/>
  </r>
  <r>
    <s v="TXN-106378"/>
    <x v="229"/>
    <x v="2"/>
    <s v="E-015"/>
    <x v="1"/>
    <s v="Casual Dress"/>
    <s v="Member"/>
    <n v="1"/>
    <n v="112.21"/>
    <n v="0.218"/>
    <n v="53.78"/>
    <s v="No"/>
    <n v="87.75"/>
    <n v="33.97"/>
    <n v="0.38712250712250712"/>
    <s v="Sep-2025"/>
    <s v="Q3-2025"/>
  </r>
  <r>
    <s v="TXN-106379"/>
    <x v="345"/>
    <x v="3"/>
    <s v="W-007"/>
    <x v="3"/>
    <s v="Throw Pillow"/>
    <s v="Member"/>
    <n v="2"/>
    <n v="28.84"/>
    <n v="0.10299999999999999"/>
    <n v="11.78"/>
    <s v="No"/>
    <n v="51.74"/>
    <n v="28.18"/>
    <n v="0.54464630846540396"/>
    <s v="Jul-2025"/>
    <s v="Q3-2025"/>
  </r>
  <r>
    <s v="TXN-106380"/>
    <x v="218"/>
    <x v="3"/>
    <s v="W-014"/>
    <x v="3"/>
    <s v="Storage Bin"/>
    <s v="Member"/>
    <n v="5"/>
    <n v="79.73"/>
    <n v="0.14399999999999999"/>
    <n v="34.119999999999997"/>
    <s v="No"/>
    <n v="341.24"/>
    <n v="170.64"/>
    <n v="0.50005860977611061"/>
    <s v="Dec-2024"/>
    <s v="Q4-2024"/>
  </r>
  <r>
    <s v="TXN-106381"/>
    <x v="500"/>
    <x v="3"/>
    <s v="W-004"/>
    <x v="3"/>
    <s v="Throw Pillow"/>
    <s v="Member"/>
    <n v="1"/>
    <n v="88.95"/>
    <n v="0"/>
    <n v="35.1"/>
    <s v="Yes"/>
    <n v="88.95"/>
    <n v="53.85"/>
    <n v="0.60539629005059026"/>
    <s v="Jul-2025"/>
    <s v="Q3-2025"/>
  </r>
  <r>
    <s v="TXN-106382"/>
    <x v="427"/>
    <x v="1"/>
    <s v="S-006"/>
    <x v="3"/>
    <s v="Storage Bin"/>
    <s v="Member"/>
    <n v="10"/>
    <n v="32.82"/>
    <n v="0.23799999999999999"/>
    <n v="11.75"/>
    <s v="No"/>
    <n v="250.09"/>
    <n v="132.59"/>
    <n v="0.53016913910992047"/>
    <s v="Apr-2025"/>
    <s v="Q2-2025"/>
  </r>
  <r>
    <s v="TXN-106383"/>
    <x v="332"/>
    <x v="2"/>
    <s v="E-005"/>
    <x v="3"/>
    <s v="Ceramic Mug Set"/>
    <s v="Member"/>
    <n v="2"/>
    <n v="46.64"/>
    <n v="5.1999999999999998E-2"/>
    <n v="19.489999999999998"/>
    <s v="No"/>
    <n v="88.43"/>
    <n v="49.45"/>
    <n v="0.55919936673074744"/>
    <s v="Feb-2025"/>
    <s v="Q1-2025"/>
  </r>
  <r>
    <s v="TXN-106384"/>
    <x v="585"/>
    <x v="2"/>
    <s v="E-006"/>
    <x v="0"/>
    <s v="Granola Pack"/>
    <s v="Non-Member"/>
    <n v="1"/>
    <n v="15.34"/>
    <n v="0.13200000000000001"/>
    <n v="8.58"/>
    <s v="No"/>
    <n v="13.32"/>
    <n v="4.74"/>
    <n v="0.35585585585585588"/>
    <s v="Oct-2025"/>
    <s v="Q4-2025"/>
  </r>
  <r>
    <s v="TXN-106385"/>
    <x v="598"/>
    <x v="2"/>
    <s v="E-008"/>
    <x v="4"/>
    <s v="Shampoo 300ml"/>
    <s v="Member"/>
    <n v="4"/>
    <n v="22.42"/>
    <n v="2.5999999999999999E-2"/>
    <n v="6.91"/>
    <s v="No"/>
    <n v="87.35"/>
    <n v="59.71"/>
    <n v="0.6835718374356039"/>
    <s v="Dec-2025"/>
    <s v="Q4-2025"/>
  </r>
  <r>
    <s v="TXN-106386"/>
    <x v="131"/>
    <x v="0"/>
    <s v="N-014"/>
    <x v="0"/>
    <s v="Sparkling Water 12pk"/>
    <s v="Non-Member"/>
    <n v="1"/>
    <n v="5.73"/>
    <n v="6.6000000000000003E-2"/>
    <n v="3.37"/>
    <s v="No"/>
    <n v="5.35"/>
    <n v="1.98"/>
    <n v="0.37009345794392523"/>
    <s v="Apr-2024"/>
    <s v="Q2-2024"/>
  </r>
  <r>
    <s v="TXN-106387"/>
    <x v="307"/>
    <x v="1"/>
    <s v="S-008"/>
    <x v="3"/>
    <s v="Storage Bin"/>
    <s v="Member"/>
    <n v="1"/>
    <n v="85.25"/>
    <n v="0.246"/>
    <n v="30.23"/>
    <s v="No"/>
    <n v="64.28"/>
    <n v="34.049999999999997"/>
    <n v="0.52971375233354068"/>
    <s v="Oct-2024"/>
    <s v="Q4-2024"/>
  </r>
  <r>
    <s v="TXN-106388"/>
    <x v="332"/>
    <x v="0"/>
    <s v="N-011"/>
    <x v="4"/>
    <s v="Perfume 50ml"/>
    <s v="Member"/>
    <n v="3"/>
    <n v="41.91"/>
    <n v="0"/>
    <n v="14.91"/>
    <s v="Yes"/>
    <n v="125.73"/>
    <n v="81"/>
    <n v="0.64423765211166784"/>
    <s v="Feb-2025"/>
    <s v="Q1-2025"/>
  </r>
  <r>
    <s v="TXN-106389"/>
    <x v="643"/>
    <x v="3"/>
    <s v="W-001"/>
    <x v="4"/>
    <s v="Sunscreen SPF50"/>
    <s v="Non-Member"/>
    <n v="4"/>
    <n v="26.63"/>
    <n v="9.0999999999999998E-2"/>
    <n v="8.41"/>
    <s v="No"/>
    <n v="96.83"/>
    <n v="63.19"/>
    <n v="0.65258700815862847"/>
    <s v="Aug-2024"/>
    <s v="Q3-2024"/>
  </r>
  <r>
    <s v="TXN-106390"/>
    <x v="20"/>
    <x v="1"/>
    <s v="S-014"/>
    <x v="4"/>
    <s v="Shampoo 300ml"/>
    <s v="Non-Member"/>
    <n v="3"/>
    <n v="59.23"/>
    <n v="0.28100000000000003"/>
    <n v="21.27"/>
    <s v="No"/>
    <n v="127.76"/>
    <n v="63.95"/>
    <n v="0.5005479023168441"/>
    <s v="May-2024"/>
    <s v="Q2-2024"/>
  </r>
  <r>
    <s v="TXN-106391"/>
    <x v="609"/>
    <x v="3"/>
    <s v="W-012"/>
    <x v="0"/>
    <s v="Granola Pack"/>
    <s v="Non-Member"/>
    <n v="1"/>
    <n v="20.92"/>
    <n v="0.107"/>
    <n v="11.79"/>
    <s v="No"/>
    <n v="18.68"/>
    <n v="6.89"/>
    <n v="0.36884368308351179"/>
    <s v="Jan-2025"/>
    <s v="Q1-2025"/>
  </r>
  <r>
    <s v="TXN-106392"/>
    <x v="127"/>
    <x v="3"/>
    <s v="W-002"/>
    <x v="3"/>
    <s v="Ceramic Mug Set"/>
    <s v="Non-Member"/>
    <n v="4"/>
    <n v="42.51"/>
    <n v="0"/>
    <n v="19.54"/>
    <s v="No"/>
    <n v="170.04"/>
    <n v="91.88"/>
    <n v="0.54034344860032935"/>
    <s v="Jun-2024"/>
    <s v="Q2-2024"/>
  </r>
  <r>
    <s v="TXN-106393"/>
    <x v="71"/>
    <x v="3"/>
    <s v="W-002"/>
    <x v="1"/>
    <s v="Women's Jeans"/>
    <s v="Member"/>
    <n v="10"/>
    <n v="98.53"/>
    <n v="0.113"/>
    <n v="50.73"/>
    <s v="No"/>
    <n v="873.96"/>
    <n v="366.66"/>
    <n v="0.41953865165453796"/>
    <m/>
    <m/>
  </r>
  <r>
    <s v="TXN-106394"/>
    <x v="55"/>
    <x v="0"/>
    <s v="N-004"/>
    <x v="2"/>
    <s v="Wireless Earbuds"/>
    <s v="Member"/>
    <n v="6"/>
    <n v="64.16"/>
    <n v="1E-3"/>
    <n v="49.4"/>
    <s v="No"/>
    <n v="384.58"/>
    <n v="88.18"/>
    <n v="0.22928909459670294"/>
    <s v="Jan-2025"/>
    <s v="Q1-2025"/>
  </r>
  <r>
    <s v="TXN-106395"/>
    <x v="349"/>
    <x v="3"/>
    <s v="W-005"/>
    <x v="2"/>
    <s v="Smart Watch"/>
    <s v="Non-Member"/>
    <n v="2"/>
    <n v="125.72"/>
    <n v="0.10299999999999999"/>
    <n v="97.28"/>
    <s v="No"/>
    <n v="225.54"/>
    <n v="30.98"/>
    <n v="0.13735922674470161"/>
    <s v="Nov-2024"/>
    <s v="Q4-2024"/>
  </r>
  <r>
    <s v="TXN-106396"/>
    <x v="626"/>
    <x v="3"/>
    <s v="W-001"/>
    <x v="0"/>
    <s v="Snack Box"/>
    <s v="Member"/>
    <n v="6"/>
    <n v="8.92"/>
    <n v="0"/>
    <n v="6.18"/>
    <s v="No"/>
    <n v="53.52"/>
    <n v="16.440000000000001"/>
    <n v="0.30717488789237668"/>
    <s v="Nov-2025"/>
    <s v="Q4-2025"/>
  </r>
  <r>
    <s v="TXN-106397"/>
    <x v="458"/>
    <x v="2"/>
    <s v="E-010"/>
    <x v="0"/>
    <s v="Olive Oil 500ml"/>
    <s v="Member"/>
    <n v="3"/>
    <n v="5.4"/>
    <n v="0.03"/>
    <n v="3.35"/>
    <s v="No"/>
    <n v="15.71"/>
    <n v="5.66"/>
    <n v="0.36028007638446846"/>
    <s v="Nov-2025"/>
    <s v="Q4-2025"/>
  </r>
  <r>
    <s v="TXN-106398"/>
    <x v="633"/>
    <x v="0"/>
    <s v="N-014"/>
    <x v="2"/>
    <s v="Wireless Earbuds"/>
    <s v="Non-Member"/>
    <n v="4"/>
    <n v="262.61"/>
    <n v="4.7E-2"/>
    <n v="194.95"/>
    <s v="No"/>
    <n v="1001.07"/>
    <n v="221.27"/>
    <n v="0.22103349416124746"/>
    <s v="Jan-2025"/>
    <s v="Q1-2025"/>
  </r>
  <r>
    <s v="TXN-106399"/>
    <x v="187"/>
    <x v="1"/>
    <s v="S-009"/>
    <x v="2"/>
    <s v="Bluetooth Speaker"/>
    <s v="Non-Member"/>
    <n v="2"/>
    <n v="242.21"/>
    <n v="0.218"/>
    <n v="178.84"/>
    <s v="No"/>
    <n v="378.82"/>
    <n v="21.14"/>
    <n v="5.5804867747215041E-2"/>
    <s v="Feb-2025"/>
    <s v="Q1-2025"/>
  </r>
  <r>
    <s v="TXN-106400"/>
    <x v="443"/>
    <x v="2"/>
    <s v="E-004"/>
    <x v="4"/>
    <s v="Lipstick"/>
    <s v="Member"/>
    <n v="3"/>
    <n v="9.35"/>
    <n v="0.108"/>
    <n v="3.69"/>
    <s v="No"/>
    <n v="25.02"/>
    <n v="13.95"/>
    <n v="0.55755395683453235"/>
    <s v="Jan-2025"/>
    <s v="Q1-2025"/>
  </r>
  <r>
    <s v="TXN-106401"/>
    <x v="658"/>
    <x v="3"/>
    <s v="W-010"/>
    <x v="3"/>
    <s v="Throw Pillow"/>
    <s v="Member"/>
    <n v="3"/>
    <n v="13.07"/>
    <n v="0"/>
    <n v="4.7300000000000004"/>
    <s v="No"/>
    <n v="39.21"/>
    <n v="25.02"/>
    <n v="0.63810252486610552"/>
    <s v="Mar-2024"/>
    <s v="Q1-2024"/>
  </r>
  <r>
    <s v="TXN-106402"/>
    <x v="274"/>
    <x v="1"/>
    <s v="S-004"/>
    <x v="2"/>
    <s v="Smart Watch"/>
    <s v="Non-Member"/>
    <n v="5"/>
    <n v="61.58"/>
    <n v="0.40799999999999997"/>
    <n v="42.8"/>
    <s v="No"/>
    <n v="182.28"/>
    <n v="-31.72"/>
    <n v="-0.174017994294492"/>
    <s v="May-2025"/>
    <s v="Q2-2025"/>
  </r>
  <r>
    <s v="TXN-106403"/>
    <x v="356"/>
    <x v="0"/>
    <s v="N-015"/>
    <x v="1"/>
    <s v="Running Shoes"/>
    <s v="Unknown"/>
    <n v="3"/>
    <n v="49.34"/>
    <n v="5.0999999999999997E-2"/>
    <n v="24.84"/>
    <s v="No"/>
    <n v="140.47"/>
    <n v="65.95"/>
    <n v="0.46949526589307328"/>
    <s v="Feb-2025"/>
    <s v="Q1-2025"/>
  </r>
  <r>
    <s v="TXN-106404"/>
    <x v="159"/>
    <x v="1"/>
    <s v="S-008"/>
    <x v="1"/>
    <s v="Running Shoes"/>
    <s v="Non-Member"/>
    <n v="4"/>
    <n v="117.49"/>
    <n v="0.35299999999999998"/>
    <n v="48.64"/>
    <s v="No"/>
    <n v="304.06"/>
    <n v="109.5"/>
    <n v="0.36012629086364534"/>
    <s v="Jul-2025"/>
    <s v="Q3-2025"/>
  </r>
  <r>
    <s v="TXN-106405"/>
    <x v="468"/>
    <x v="3"/>
    <s v="W-008"/>
    <x v="0"/>
    <s v="Sparkling Water 12pk"/>
    <s v="Member"/>
    <n v="6"/>
    <n v="19.34"/>
    <n v="6.0000000000000001E-3"/>
    <n v="11.21"/>
    <s v="No"/>
    <n v="115.34"/>
    <n v="48.08"/>
    <n v="0.41685451707993754"/>
    <s v="Jul-2025"/>
    <s v="Q3-2025"/>
  </r>
  <r>
    <s v="TXN-106406"/>
    <x v="328"/>
    <x v="1"/>
    <s v="Unknown"/>
    <x v="1"/>
    <s v="Casual Dress"/>
    <s v="Unknown"/>
    <n v="2"/>
    <n v="47.62"/>
    <n v="0.41"/>
    <n v="20.149999999999999"/>
    <s v="No"/>
    <n v="56.19"/>
    <n v="15.89"/>
    <n v="0.28279053212315358"/>
    <s v="Sep-2024"/>
    <s v="Q3-2024"/>
  </r>
  <r>
    <s v="TXN-106407"/>
    <x v="84"/>
    <x v="2"/>
    <s v="E-005"/>
    <x v="4"/>
    <s v="Sunscreen SPF50"/>
    <s v="Member"/>
    <n v="1"/>
    <n v="28.47"/>
    <n v="0"/>
    <n v="10.16"/>
    <s v="No"/>
    <n v="28.47"/>
    <n v="18.309999999999999"/>
    <n v="0.64313312258517741"/>
    <s v="May-2024"/>
    <s v="Q2-2024"/>
  </r>
  <r>
    <s v="TXN-106408"/>
    <x v="645"/>
    <x v="1"/>
    <s v="S-015"/>
    <x v="3"/>
    <s v="LED Desk Lamp"/>
    <s v="Member"/>
    <n v="1"/>
    <n v="14.24"/>
    <n v="0.14000000000000001"/>
    <n v="5.87"/>
    <s v="Yes"/>
    <n v="12.25"/>
    <n v="6.38"/>
    <n v="0.52081632653061227"/>
    <s v="May-2024"/>
    <s v="Q2-2024"/>
  </r>
  <r>
    <s v="TXN-106409"/>
    <x v="437"/>
    <x v="1"/>
    <s v="S-002"/>
    <x v="3"/>
    <s v="Throw Pillow"/>
    <s v="Non-Member"/>
    <n v="5"/>
    <n v="60.91"/>
    <n v="0.21099999999999999"/>
    <n v="29.89"/>
    <s v="No"/>
    <n v="240.29"/>
    <n v="90.84"/>
    <n v="0.37804319780265516"/>
    <s v="Jun-2024"/>
    <s v="Q2-2024"/>
  </r>
  <r>
    <s v="TXN-106410"/>
    <x v="624"/>
    <x v="1"/>
    <s v="S-011"/>
    <x v="1"/>
    <s v="Running Shoes"/>
    <s v="Member"/>
    <n v="1"/>
    <n v="53.7"/>
    <n v="0.25"/>
    <n v="22.61"/>
    <s v="Yes"/>
    <n v="40.28"/>
    <n v="17.670000000000002"/>
    <n v="0.43867924528301888"/>
    <s v="Mar-2024"/>
    <s v="Q1-2024"/>
  </r>
  <r>
    <s v="TXN-106411"/>
    <x v="274"/>
    <x v="3"/>
    <s v="W-006"/>
    <x v="0"/>
    <s v="Olive Oil 500ml"/>
    <s v="Member"/>
    <n v="7"/>
    <n v="9.19"/>
    <n v="4.8000000000000001E-2"/>
    <n v="6.09"/>
    <s v="No"/>
    <n v="61.24"/>
    <n v="18.61"/>
    <n v="0.30388634879163945"/>
    <s v="May-2025"/>
    <s v="Q2-2025"/>
  </r>
  <r>
    <s v="TXN-106412"/>
    <x v="566"/>
    <x v="0"/>
    <s v="N-004"/>
    <x v="0"/>
    <s v="Sparkling Water 12pk"/>
    <s v="Member"/>
    <n v="1"/>
    <n v="9.17"/>
    <n v="5.1999999999999998E-2"/>
    <n v="6.39"/>
    <s v="No"/>
    <n v="8.69"/>
    <n v="2.2999999999999998"/>
    <n v="0.26467203682393553"/>
    <s v="Sep-2025"/>
    <s v="Q3-2025"/>
  </r>
  <r>
    <s v="TXN-106413"/>
    <x v="174"/>
    <x v="1"/>
    <s v="S-007"/>
    <x v="2"/>
    <s v="Bluetooth Speaker"/>
    <s v="Non-Member"/>
    <n v="3"/>
    <n v="45.93"/>
    <n v="0.251"/>
    <n v="34"/>
    <s v="No"/>
    <n v="103.2"/>
    <n v="1.2"/>
    <n v="1.1627906976744186E-2"/>
    <s v="Oct-2025"/>
    <s v="Q4-2025"/>
  </r>
  <r>
    <s v="TXN-106414"/>
    <x v="165"/>
    <x v="1"/>
    <s v="S-012"/>
    <x v="4"/>
    <s v="Perfume 50ml"/>
    <s v="Member"/>
    <n v="2"/>
    <n v="13.96"/>
    <n v="8.4000000000000005E-2"/>
    <n v="4.82"/>
    <s v="No"/>
    <n v="25.57"/>
    <n v="15.93"/>
    <n v="0.62299569808369182"/>
    <s v="Jul-2024"/>
    <s v="Q3-2024"/>
  </r>
  <r>
    <s v="TXN-106415"/>
    <x v="507"/>
    <x v="2"/>
    <s v="E-004"/>
    <x v="1"/>
    <s v="Winter Jacket"/>
    <s v="Non-Member"/>
    <n v="1"/>
    <n v="51"/>
    <n v="3.5000000000000003E-2"/>
    <n v="25.87"/>
    <s v="No"/>
    <n v="49.22"/>
    <n v="23.35"/>
    <n v="0.47440065014221866"/>
    <s v="Nov-2025"/>
    <s v="Q4-2025"/>
  </r>
  <r>
    <s v="TXN-106416"/>
    <x v="1"/>
    <x v="1"/>
    <s v="S-014"/>
    <x v="4"/>
    <s v="Sunscreen SPF50"/>
    <s v="Member"/>
    <n v="1"/>
    <n v="49.92"/>
    <n v="0.29499999999999998"/>
    <n v="19.82"/>
    <s v="No"/>
    <n v="35.19"/>
    <n v="15.37"/>
    <n v="0.43677181017334471"/>
    <s v="May-2025"/>
    <s v="Q2-2025"/>
  </r>
  <r>
    <s v="TXN-106417"/>
    <x v="128"/>
    <x v="0"/>
    <s v="N-014"/>
    <x v="0"/>
    <s v="Sparkling Water 12pk"/>
    <s v="Non-Member"/>
    <n v="1"/>
    <n v="9.24"/>
    <n v="6.2E-2"/>
    <n v="8.8000000000000007"/>
    <s v="No"/>
    <n v="8.67"/>
    <n v="-0.13"/>
    <n v="-1.4994232987312573E-2"/>
    <s v="Aug-2025"/>
    <s v="Q3-2025"/>
  </r>
  <r>
    <s v="TXN-106418"/>
    <x v="453"/>
    <x v="0"/>
    <s v="N-004"/>
    <x v="0"/>
    <s v="Olive Oil 500ml"/>
    <s v="Member"/>
    <n v="1"/>
    <n v="20.04"/>
    <n v="9.0999999999999998E-2"/>
    <n v="12.41"/>
    <s v="No"/>
    <n v="18.22"/>
    <n v="5.81"/>
    <n v="0.31888035126234904"/>
    <s v="Jul-2025"/>
    <s v="Q3-2025"/>
  </r>
  <r>
    <s v="TXN-106419"/>
    <x v="612"/>
    <x v="0"/>
    <s v="N-009"/>
    <x v="4"/>
    <s v="Lipstick"/>
    <s v="Member"/>
    <n v="4"/>
    <n v="8.9600000000000009"/>
    <n v="9.6000000000000002E-2"/>
    <n v="3.63"/>
    <s v="No"/>
    <n v="32.4"/>
    <n v="17.88"/>
    <n v="0.55185185185185182"/>
    <s v="Apr-2024"/>
    <s v="Q2-2024"/>
  </r>
  <r>
    <s v="TXN-106420"/>
    <x v="82"/>
    <x v="1"/>
    <s v="S-011"/>
    <x v="2"/>
    <s v="Smart Watch"/>
    <s v="Member"/>
    <n v="1"/>
    <n v="209.7"/>
    <n v="0.26100000000000001"/>
    <n v="146.22"/>
    <s v="No"/>
    <n v="154.97"/>
    <n v="8.75"/>
    <n v="5.6462541136994254E-2"/>
    <s v="Aug-2025"/>
    <s v="Q3-2025"/>
  </r>
  <r>
    <s v="TXN-106421"/>
    <x v="29"/>
    <x v="2"/>
    <s v="E-002"/>
    <x v="2"/>
    <s v="Laptop Stand"/>
    <s v="Non-Member"/>
    <n v="2"/>
    <n v="194.63"/>
    <n v="0.129"/>
    <n v="145.83000000000001"/>
    <s v="No"/>
    <n v="339.05"/>
    <n v="47.39"/>
    <n v="0.13977289485326647"/>
    <s v="Oct-2024"/>
    <s v="Q4-2024"/>
  </r>
  <r>
    <s v="TXN-106422"/>
    <x v="230"/>
    <x v="0"/>
    <s v="N-002"/>
    <x v="0"/>
    <s v="Olive Oil 500ml"/>
    <s v="Member"/>
    <n v="1"/>
    <n v="13"/>
    <n v="6.2E-2"/>
    <n v="8.4"/>
    <s v="No"/>
    <n v="12.19"/>
    <n v="3.79"/>
    <n v="0.31091058244462677"/>
    <s v="Dec-2024"/>
    <s v="Q4-2024"/>
  </r>
  <r>
    <s v="TXN-106423"/>
    <x v="434"/>
    <x v="1"/>
    <s v="S-013"/>
    <x v="2"/>
    <s v="Bluetooth Speaker"/>
    <s v="Member"/>
    <n v="2"/>
    <n v="111.79"/>
    <n v="0.41799999999999998"/>
    <n v="77.239999999999995"/>
    <s v="No"/>
    <n v="130.12"/>
    <n v="-24.36"/>
    <n v="-0.18721180448816477"/>
    <s v="May-2025"/>
    <s v="Q2-2025"/>
  </r>
  <r>
    <s v="TXN-106424"/>
    <x v="149"/>
    <x v="2"/>
    <s v="E-005"/>
    <x v="4"/>
    <s v="Shampoo 300ml"/>
    <s v="Member"/>
    <n v="1"/>
    <n v="36.450000000000003"/>
    <n v="8.3000000000000004E-2"/>
    <n v="14.7"/>
    <s v="No"/>
    <n v="33.42"/>
    <n v="18.72"/>
    <n v="0.56014362657091554"/>
    <s v="Jun-2025"/>
    <s v="Q2-2025"/>
  </r>
  <r>
    <s v="TXN-106425"/>
    <x v="447"/>
    <x v="0"/>
    <s v="N-001"/>
    <x v="3"/>
    <s v="Ceramic Mug Set"/>
    <s v="Member"/>
    <n v="1"/>
    <n v="72.37"/>
    <n v="5.8999999999999997E-2"/>
    <n v="33.270000000000003"/>
    <s v="Yes"/>
    <n v="68.099999999999994"/>
    <n v="34.83"/>
    <n v="0.51145374449339209"/>
    <s v="Oct-2024"/>
    <s v="Q4-2024"/>
  </r>
  <r>
    <s v="TXN-106426"/>
    <x v="306"/>
    <x v="2"/>
    <s v="E-015"/>
    <x v="4"/>
    <s v="Sunscreen SPF50"/>
    <s v="Non-Member"/>
    <n v="1"/>
    <n v="37.130000000000003"/>
    <n v="0.13300000000000001"/>
    <n v="12.77"/>
    <s v="No"/>
    <n v="32.19"/>
    <n v="19.420000000000002"/>
    <n v="0.60329294812053447"/>
    <s v="May-2025"/>
    <s v="Q2-2025"/>
  </r>
  <r>
    <s v="TXN-106427"/>
    <x v="358"/>
    <x v="2"/>
    <s v="E-011"/>
    <x v="2"/>
    <s v="Bluetooth Speaker"/>
    <s v="Member"/>
    <n v="8"/>
    <n v="258.51"/>
    <n v="6.0999999999999999E-2"/>
    <n v="177.33"/>
    <s v="No"/>
    <n v="1941.93"/>
    <n v="523.29"/>
    <n v="0.26946903338431349"/>
    <s v="Jun-2025"/>
    <s v="Q2-2025"/>
  </r>
  <r>
    <s v="TXN-106428"/>
    <x v="441"/>
    <x v="1"/>
    <s v="S-003"/>
    <x v="0"/>
    <s v="Snack Box"/>
    <s v="Non-Member"/>
    <n v="7"/>
    <n v="6.13"/>
    <n v="0.23100000000000001"/>
    <n v="4.1900000000000004"/>
    <s v="Yes"/>
    <n v="33"/>
    <n v="3.67"/>
    <n v="0.11121212121212121"/>
    <s v="Nov-2024"/>
    <s v="Q4-2024"/>
  </r>
  <r>
    <s v="TXN-106429"/>
    <x v="650"/>
    <x v="2"/>
    <s v="E-012"/>
    <x v="1"/>
    <s v="Running Shoes"/>
    <s v="Member"/>
    <n v="6"/>
    <n v="108.25"/>
    <n v="7.9000000000000001E-2"/>
    <n v="48.2"/>
    <s v="No"/>
    <n v="598.19000000000005"/>
    <n v="308.99"/>
    <n v="0.51654156706063292"/>
    <s v="Dec-2025"/>
    <s v="Q4-2025"/>
  </r>
  <r>
    <s v="TXN-106430"/>
    <x v="556"/>
    <x v="3"/>
    <s v="W-013"/>
    <x v="1"/>
    <s v="Running Shoes"/>
    <s v="Member"/>
    <n v="12"/>
    <n v="38.06"/>
    <n v="1.7000000000000001E-2"/>
    <n v="20.84"/>
    <s v="No"/>
    <n v="448.96"/>
    <n v="198.88"/>
    <n v="0.44297933000712758"/>
    <s v="Nov-2025"/>
    <s v="Q4-2025"/>
  </r>
  <r>
    <s v="TXN-106431"/>
    <x v="497"/>
    <x v="1"/>
    <s v="S-010"/>
    <x v="3"/>
    <s v="LED Desk Lamp"/>
    <s v="Non-Member"/>
    <n v="2"/>
    <n v="26.6"/>
    <n v="0.192"/>
    <n v="9.43"/>
    <s v="No"/>
    <n v="42.99"/>
    <n v="24.13"/>
    <n v="0.56129332402884391"/>
    <s v="Aug-2024"/>
    <s v="Q3-2024"/>
  </r>
  <r>
    <s v="TXN-106432"/>
    <x v="44"/>
    <x v="0"/>
    <s v="N-009"/>
    <x v="3"/>
    <s v="LED Desk Lamp"/>
    <s v="Member"/>
    <n v="5"/>
    <n v="70.95"/>
    <n v="0.184"/>
    <n v="30.65"/>
    <s v="No"/>
    <n v="289.48"/>
    <n v="136.22999999999999"/>
    <n v="0.47060245958269997"/>
    <s v="May-2025"/>
    <s v="Q2-2025"/>
  </r>
  <r>
    <s v="TXN-106433"/>
    <x v="290"/>
    <x v="1"/>
    <s v="S-013"/>
    <x v="4"/>
    <s v="Face Moisturizer"/>
    <s v="Member"/>
    <n v="1"/>
    <n v="43.3"/>
    <n v="0.25"/>
    <n v="16.670000000000002"/>
    <s v="No"/>
    <n v="32.479999999999997"/>
    <n v="15.81"/>
    <n v="0.48676108374384242"/>
    <s v="Apr-2025"/>
    <s v="Q2-2025"/>
  </r>
  <r>
    <s v="TXN-106434"/>
    <x v="194"/>
    <x v="1"/>
    <s v="S-010"/>
    <x v="3"/>
    <s v="Ceramic Mug Set"/>
    <s v="Non-Member"/>
    <n v="1"/>
    <n v="10.97"/>
    <n v="0.20100000000000001"/>
    <n v="5.24"/>
    <s v="No"/>
    <n v="8.77"/>
    <n v="3.53"/>
    <n v="0.40250855188141393"/>
    <s v="Oct-2024"/>
    <s v="Q4-2024"/>
  </r>
  <r>
    <s v="TXN-106435"/>
    <x v="308"/>
    <x v="3"/>
    <s v="W-014"/>
    <x v="1"/>
    <s v="Casual Dress"/>
    <s v="Member"/>
    <n v="3"/>
    <n v="105.01"/>
    <n v="0.05"/>
    <n v="52.72"/>
    <s v="No"/>
    <n v="299.27999999999997"/>
    <n v="141.12"/>
    <n v="0.47153167602245394"/>
    <s v="Mar-2025"/>
    <s v="Q1-2025"/>
  </r>
  <r>
    <s v="TXN-106436"/>
    <x v="255"/>
    <x v="0"/>
    <s v="N-014"/>
    <x v="3"/>
    <s v="LED Desk Lamp"/>
    <s v="Non-Member"/>
    <n v="6"/>
    <n v="37.32"/>
    <n v="0"/>
    <n v="15.41"/>
    <s v="No"/>
    <n v="223.92"/>
    <n v="131.46"/>
    <n v="0.58708467309753487"/>
    <s v="Sep-2024"/>
    <s v="Q3-2024"/>
  </r>
  <r>
    <s v="TXN-106437"/>
    <x v="236"/>
    <x v="3"/>
    <s v="W-011"/>
    <x v="3"/>
    <s v="Ceramic Mug Set"/>
    <s v="Non-Member"/>
    <n v="4"/>
    <n v="82.98"/>
    <n v="7.1999999999999995E-2"/>
    <n v="34.61"/>
    <s v="No"/>
    <n v="308.02"/>
    <n v="169.58"/>
    <n v="0.55054866567106042"/>
    <s v="Jun-2025"/>
    <s v="Q2-2025"/>
  </r>
  <r>
    <s v="TXN-106438"/>
    <x v="448"/>
    <x v="3"/>
    <s v="W-006"/>
    <x v="3"/>
    <s v="LED Desk Lamp"/>
    <s v="Non-Member"/>
    <n v="5"/>
    <n v="14.28"/>
    <n v="5.7000000000000002E-2"/>
    <n v="6.24"/>
    <s v="No"/>
    <n v="67.33"/>
    <n v="36.130000000000003"/>
    <n v="0.53661072330313386"/>
    <s v="Mar-2025"/>
    <s v="Q1-2025"/>
  </r>
  <r>
    <s v="TXN-106439"/>
    <x v="305"/>
    <x v="1"/>
    <s v="S-001"/>
    <x v="3"/>
    <s v="Ceramic Mug Set"/>
    <s v="Non-Member"/>
    <n v="1"/>
    <n v="13.65"/>
    <n v="0.25900000000000001"/>
    <n v="5.6"/>
    <s v="No"/>
    <n v="10.11"/>
    <n v="4.51"/>
    <n v="0.44609297725024727"/>
    <s v="Feb-2025"/>
    <s v="Q1-2025"/>
  </r>
  <r>
    <s v="TXN-106440"/>
    <x v="64"/>
    <x v="0"/>
    <s v="N-015"/>
    <x v="3"/>
    <s v="LED Desk Lamp"/>
    <s v="Member"/>
    <n v="3"/>
    <n v="11.67"/>
    <n v="0"/>
    <n v="4.78"/>
    <s v="Unknown"/>
    <n v="35.01"/>
    <n v="20.67"/>
    <n v="0.59040274207369337"/>
    <s v="Dec-2024"/>
    <s v="Q4-2024"/>
  </r>
  <r>
    <s v="TXN-106441"/>
    <x v="664"/>
    <x v="2"/>
    <s v="E-008"/>
    <x v="4"/>
    <s v="Shampoo 300ml"/>
    <s v="Non-Member"/>
    <n v="1"/>
    <n v="10.15"/>
    <n v="7.6999999999999999E-2"/>
    <n v="3.5"/>
    <s v="No"/>
    <n v="9.3699999999999992"/>
    <n v="5.87"/>
    <n v="0.62646744930629672"/>
    <s v="Dec-2024"/>
    <s v="Q4-2024"/>
  </r>
  <r>
    <s v="TXN-106442"/>
    <x v="419"/>
    <x v="2"/>
    <s v="E-001"/>
    <x v="0"/>
    <s v="Snack Box"/>
    <s v="Member"/>
    <n v="1"/>
    <n v="16.98"/>
    <n v="6.4000000000000001E-2"/>
    <n v="10.8"/>
    <s v="No"/>
    <n v="15.89"/>
    <n v="5.09"/>
    <n v="0.3203272498426683"/>
    <s v="Jun-2025"/>
    <s v="Q2-2025"/>
  </r>
  <r>
    <s v="TXN-106443"/>
    <x v="292"/>
    <x v="0"/>
    <s v="N-002"/>
    <x v="2"/>
    <s v="Bluetooth Speaker"/>
    <s v="Member"/>
    <n v="3"/>
    <n v="233.25"/>
    <n v="0.11799999999999999"/>
    <n v="178.11"/>
    <s v="No"/>
    <n v="617.17999999999995"/>
    <n v="82.85"/>
    <n v="0.13423960594964193"/>
    <s v="Jun-2025"/>
    <s v="Q2-2025"/>
  </r>
  <r>
    <s v="TXN-106444"/>
    <x v="80"/>
    <x v="1"/>
    <s v="S-010"/>
    <x v="0"/>
    <s v="Organic Coffee 12oz"/>
    <s v="Non-Member"/>
    <n v="2"/>
    <n v="16.600000000000001"/>
    <n v="0.20300000000000001"/>
    <n v="10.7"/>
    <s v="No"/>
    <n v="26.46"/>
    <n v="5.0599999999999996"/>
    <n v="0.19123204837490548"/>
    <s v="Dec-2024"/>
    <s v="Q4-2024"/>
  </r>
  <r>
    <s v="TXN-106445"/>
    <x v="89"/>
    <x v="3"/>
    <s v="W-002"/>
    <x v="4"/>
    <s v="Sunscreen SPF50"/>
    <s v="Non-Member"/>
    <n v="6"/>
    <n v="29.86"/>
    <n v="8.5000000000000006E-2"/>
    <n v="11.12"/>
    <s v="No"/>
    <n v="163.93"/>
    <n v="97.21"/>
    <n v="0.5929970109192948"/>
    <s v="Dec-2025"/>
    <s v="Q4-2025"/>
  </r>
  <r>
    <s v="TXN-106446"/>
    <x v="621"/>
    <x v="3"/>
    <s v="W-012"/>
    <x v="3"/>
    <s v="LED Desk Lamp"/>
    <s v="Member"/>
    <n v="1"/>
    <n v="24.64"/>
    <n v="0"/>
    <n v="9.89"/>
    <s v="No"/>
    <n v="24.64"/>
    <n v="14.75"/>
    <n v="0.5986201298701298"/>
    <s v="May-2024"/>
    <s v="Q2-2024"/>
  </r>
  <r>
    <s v="TXN-106447"/>
    <x v="359"/>
    <x v="0"/>
    <s v="N-009"/>
    <x v="2"/>
    <s v="Wireless Earbuds"/>
    <s v="Member"/>
    <n v="4"/>
    <n v="26.42"/>
    <n v="8.4000000000000005E-2"/>
    <n v="20.09"/>
    <s v="No"/>
    <n v="96.8"/>
    <n v="16.440000000000001"/>
    <n v="0.16983471074380166"/>
    <s v="Nov-2025"/>
    <s v="Q4-2025"/>
  </r>
  <r>
    <s v="TXN-106448"/>
    <x v="696"/>
    <x v="1"/>
    <s v="S-003"/>
    <x v="2"/>
    <s v="Wireless Earbuds"/>
    <s v="Member"/>
    <n v="1"/>
    <n v="297.02"/>
    <n v="0.22700000000000001"/>
    <n v="234.72"/>
    <s v="No"/>
    <n v="229.6"/>
    <n v="-5.12"/>
    <n v="-2.2299651567944251E-2"/>
    <s v="Feb-2024"/>
    <s v="Q1-2024"/>
  </r>
  <r>
    <s v="TXN-106449"/>
    <x v="544"/>
    <x v="3"/>
    <s v="W-005"/>
    <x v="2"/>
    <s v="Laptop Stand"/>
    <s v="Member"/>
    <n v="11"/>
    <n v="265.98"/>
    <n v="9.4E-2"/>
    <n v="201.27"/>
    <s v="No"/>
    <n v="2650.76"/>
    <n v="436.79"/>
    <n v="0.16477915767553455"/>
    <s v="Mar-2025"/>
    <s v="Q1-2025"/>
  </r>
  <r>
    <s v="TXN-106450"/>
    <x v="285"/>
    <x v="0"/>
    <s v="N-009"/>
    <x v="1"/>
    <s v="Winter Jacket"/>
    <s v="Member"/>
    <n v="2"/>
    <n v="30.58"/>
    <n v="0.13400000000000001"/>
    <n v="16.16"/>
    <s v="No"/>
    <n v="52.96"/>
    <n v="20.64"/>
    <n v="0.38972809667673719"/>
    <s v="Sep-2025"/>
    <s v="Q3-2025"/>
  </r>
  <r>
    <s v="TXN-106451"/>
    <x v="296"/>
    <x v="3"/>
    <s v="W-008"/>
    <x v="2"/>
    <s v="Wireless Earbuds"/>
    <s v="Non-Member"/>
    <n v="2"/>
    <n v="259.11"/>
    <n v="0.11700000000000001"/>
    <n v="180.11"/>
    <s v="No"/>
    <n v="457.59"/>
    <n v="97.37"/>
    <n v="0.21278874101269699"/>
    <s v="Oct-2025"/>
    <s v="Q4-2025"/>
  </r>
  <r>
    <s v="TXN-106452"/>
    <x v="380"/>
    <x v="2"/>
    <s v="E-005"/>
    <x v="3"/>
    <s v="Throw Pillow"/>
    <s v="Member"/>
    <n v="1"/>
    <n v="40.46"/>
    <n v="0.11799999999999999"/>
    <n v="18.96"/>
    <s v="No"/>
    <n v="35.69"/>
    <n v="16.73"/>
    <n v="0.46875875595404881"/>
    <s v="Jun-2024"/>
    <s v="Q2-2024"/>
  </r>
  <r>
    <s v="TXN-106453"/>
    <x v="229"/>
    <x v="3"/>
    <s v="W-011"/>
    <x v="2"/>
    <s v="Laptop Stand"/>
    <s v="Member"/>
    <n v="2"/>
    <n v="170.3"/>
    <n v="0.14799999999999999"/>
    <n v="133.32"/>
    <s v="No"/>
    <n v="290.19"/>
    <n v="23.55"/>
    <n v="8.1153726868603338E-2"/>
    <s v="Sep-2025"/>
    <s v="Q3-2025"/>
  </r>
  <r>
    <s v="TXN-106454"/>
    <x v="103"/>
    <x v="2"/>
    <s v="E-002"/>
    <x v="3"/>
    <s v="Throw Pillow"/>
    <s v="Non-Member"/>
    <n v="4"/>
    <n v="14.8"/>
    <n v="4.4999999999999998E-2"/>
    <n v="5.54"/>
    <s v="No"/>
    <n v="56.54"/>
    <n v="34.380000000000003"/>
    <n v="0.60806508666430847"/>
    <s v="Sep-2025"/>
    <s v="Q3-2025"/>
  </r>
  <r>
    <s v="TXN-106455"/>
    <x v="321"/>
    <x v="2"/>
    <s v="E-008"/>
    <x v="0"/>
    <s v="Sparkling Water 12pk"/>
    <s v="Non-Member"/>
    <n v="3"/>
    <n v="18.84"/>
    <n v="7.0000000000000007E-2"/>
    <n v="12.41"/>
    <s v="No"/>
    <n v="52.56"/>
    <n v="15.33"/>
    <n v="0.29166666666666663"/>
    <s v="Mar-2025"/>
    <s v="Q1-2025"/>
  </r>
  <r>
    <s v="TXN-106456"/>
    <x v="590"/>
    <x v="3"/>
    <s v="Unknown"/>
    <x v="0"/>
    <s v="Granola Pack"/>
    <s v="Non-Member"/>
    <n v="1"/>
    <n v="17.03"/>
    <n v="0.11799999999999999"/>
    <n v="11.1"/>
    <s v="No"/>
    <n v="15.02"/>
    <n v="3.92"/>
    <n v="0.26098535286284952"/>
    <s v="Dec-2025"/>
    <s v="Q4-2025"/>
  </r>
  <r>
    <s v="TXN-106457"/>
    <x v="374"/>
    <x v="2"/>
    <s v="E-008"/>
    <x v="0"/>
    <s v="Granola Pack"/>
    <s v="Non-Member"/>
    <n v="4"/>
    <n v="16.04"/>
    <n v="0.18"/>
    <n v="10.95"/>
    <s v="No"/>
    <n v="52.61"/>
    <n v="8.81"/>
    <n v="0.16745865804980042"/>
    <s v="Feb-2025"/>
    <s v="Q1-2025"/>
  </r>
  <r>
    <s v="TXN-106458"/>
    <x v="102"/>
    <x v="1"/>
    <s v="S-007"/>
    <x v="0"/>
    <s v="Olive Oil 500ml"/>
    <s v="Non-Member"/>
    <n v="3"/>
    <n v="16.93"/>
    <n v="0.17100000000000001"/>
    <n v="11.22"/>
    <s v="No"/>
    <n v="42.1"/>
    <n v="8.44"/>
    <n v="0.20047505938242277"/>
    <s v="Mar-2025"/>
    <s v="Q1-2025"/>
  </r>
  <r>
    <s v="TXN-106459"/>
    <x v="160"/>
    <x v="3"/>
    <s v="W-015"/>
    <x v="3"/>
    <s v="Throw Pillow"/>
    <s v="Non-Member"/>
    <n v="7"/>
    <n v="11.66"/>
    <n v="0.126"/>
    <n v="5.0999999999999996"/>
    <s v="Yes"/>
    <n v="71.34"/>
    <n v="35.64"/>
    <n v="0.49957947855340623"/>
    <s v="Dec-2025"/>
    <s v="Q4-2025"/>
  </r>
  <r>
    <s v="TXN-106460"/>
    <x v="340"/>
    <x v="1"/>
    <s v="S-012"/>
    <x v="4"/>
    <s v="Sunscreen SPF50"/>
    <s v="Non-Member"/>
    <n v="1"/>
    <n v="35.520000000000003"/>
    <n v="0.25"/>
    <n v="13.53"/>
    <s v="No"/>
    <n v="26.64"/>
    <n v="13.11"/>
    <n v="0.49211711711711709"/>
    <s v="Oct-2025"/>
    <s v="Q4-2025"/>
  </r>
  <r>
    <s v="TXN-106461"/>
    <x v="378"/>
    <x v="2"/>
    <s v="E-003"/>
    <x v="1"/>
    <s v="Men's T-Shirt"/>
    <s v="Non-Member"/>
    <n v="3"/>
    <n v="71.489999999999995"/>
    <n v="5.3999999999999999E-2"/>
    <n v="31.7"/>
    <s v="No"/>
    <n v="202.89"/>
    <n v="107.79"/>
    <n v="0.53127310365222546"/>
    <s v="Sep-2024"/>
    <s v="Q3-2024"/>
  </r>
  <r>
    <s v="TXN-106462"/>
    <x v="230"/>
    <x v="1"/>
    <s v="S-005"/>
    <x v="4"/>
    <s v="Face Moisturizer"/>
    <s v="Non-Member"/>
    <n v="1"/>
    <n v="50.53"/>
    <n v="0.38300000000000001"/>
    <n v="16.48"/>
    <s v="No"/>
    <n v="31.18"/>
    <n v="14.7"/>
    <n v="0.47145606157793457"/>
    <s v="Dec-2024"/>
    <s v="Q4-2024"/>
  </r>
  <r>
    <s v="TXN-106463"/>
    <x v="232"/>
    <x v="0"/>
    <s v="N-001"/>
    <x v="2"/>
    <s v="Laptop Stand"/>
    <s v="Member"/>
    <n v="1"/>
    <n v="287.06"/>
    <n v="0.04"/>
    <n v="206.77"/>
    <s v="No"/>
    <n v="275.58"/>
    <n v="68.81"/>
    <n v="0.24969155961971118"/>
    <s v="Sep-2025"/>
    <s v="Q3-2025"/>
  </r>
  <r>
    <s v="TXN-106464"/>
    <x v="229"/>
    <x v="3"/>
    <s v="W-006"/>
    <x v="2"/>
    <s v="Power Bank"/>
    <s v="Non-Member"/>
    <n v="3"/>
    <n v="144.4"/>
    <n v="6.7000000000000004E-2"/>
    <n v="100.15"/>
    <s v="No"/>
    <n v="404.18"/>
    <n v="103.73"/>
    <n v="0.2566430798159236"/>
    <s v="Sep-2025"/>
    <s v="Q3-2025"/>
  </r>
  <r>
    <s v="TXN-106465"/>
    <x v="473"/>
    <x v="3"/>
    <s v="W-004"/>
    <x v="3"/>
    <s v="LED Desk Lamp"/>
    <s v="Non-Member"/>
    <n v="1"/>
    <n v="47.69"/>
    <n v="8.4000000000000005E-2"/>
    <n v="22.55"/>
    <s v="Yes"/>
    <n v="43.68"/>
    <n v="21.13"/>
    <n v="0.48374542124542125"/>
    <s v="Nov-2024"/>
    <s v="Q4-2024"/>
  </r>
  <r>
    <s v="TXN-106466"/>
    <x v="539"/>
    <x v="1"/>
    <s v="S-001"/>
    <x v="2"/>
    <s v="Smart Watch"/>
    <s v="Non-Member"/>
    <n v="2"/>
    <n v="164.41"/>
    <n v="0.222"/>
    <n v="109.08"/>
    <s v="No"/>
    <n v="255.82"/>
    <n v="37.659999999999997"/>
    <n v="0.14721288405910404"/>
    <s v="Jul-2025"/>
    <s v="Q3-2025"/>
  </r>
  <r>
    <s v="TXN-106467"/>
    <x v="195"/>
    <x v="1"/>
    <s v="S-007"/>
    <x v="4"/>
    <s v="Shampoo 300ml"/>
    <s v="Non-Member"/>
    <n v="3"/>
    <n v="53.01"/>
    <n v="0.13600000000000001"/>
    <n v="20.23"/>
    <s v="No"/>
    <n v="137.4"/>
    <n v="76.709999999999994"/>
    <n v="0.55829694323144097"/>
    <s v="Jun-2025"/>
    <s v="Q2-2025"/>
  </r>
  <r>
    <s v="TXN-106468"/>
    <x v="128"/>
    <x v="2"/>
    <s v="E-009"/>
    <x v="4"/>
    <s v="Face Moisturizer"/>
    <s v="Non-Member"/>
    <n v="4"/>
    <n v="35.83"/>
    <n v="0.17699999999999999"/>
    <n v="14.46"/>
    <s v="No"/>
    <n v="117.95"/>
    <n v="60.11"/>
    <n v="0.5096227214921577"/>
    <s v="Aug-2025"/>
    <s v="Q3-2025"/>
  </r>
  <r>
    <s v="TXN-106469"/>
    <x v="370"/>
    <x v="0"/>
    <s v="N-002"/>
    <x v="2"/>
    <s v="Smart Watch"/>
    <s v="Non-Member"/>
    <n v="5"/>
    <n v="163.08000000000001"/>
    <n v="0.126"/>
    <n v="113.4"/>
    <s v="No"/>
    <n v="712.66"/>
    <n v="145.66"/>
    <n v="0.20438918979597565"/>
    <s v="Aug-2025"/>
    <s v="Q3-2025"/>
  </r>
  <r>
    <s v="TXN-106470"/>
    <x v="305"/>
    <x v="1"/>
    <s v="S-001"/>
    <x v="1"/>
    <s v="Winter Jacket"/>
    <s v="Non-Member"/>
    <n v="3"/>
    <n v="86.55"/>
    <n v="0.36499999999999999"/>
    <n v="44.73"/>
    <s v="No"/>
    <n v="164.88"/>
    <n v="30.69"/>
    <n v="0.18613537117903931"/>
    <s v="Feb-2025"/>
    <s v="Q1-2025"/>
  </r>
  <r>
    <s v="TXN-106471"/>
    <x v="211"/>
    <x v="1"/>
    <s v="S-002"/>
    <x v="2"/>
    <s v="Laptop Stand"/>
    <s v="Member"/>
    <n v="2"/>
    <n v="54.43"/>
    <n v="0"/>
    <n v="38.68"/>
    <s v="Unknown"/>
    <n v="108.86"/>
    <n v="31.5"/>
    <n v="0.28936248392430647"/>
    <s v="Apr-2025"/>
    <s v="Q2-2025"/>
  </r>
  <r>
    <s v="TXN-106472"/>
    <x v="178"/>
    <x v="0"/>
    <s v="N-014"/>
    <x v="0"/>
    <s v="Granola Pack"/>
    <s v="Non-Member"/>
    <n v="1"/>
    <n v="24.98"/>
    <n v="0.08"/>
    <n v="17.11"/>
    <s v="No"/>
    <n v="22.98"/>
    <n v="5.87"/>
    <n v="0.2554395126196693"/>
    <s v="Mar-2025"/>
    <s v="Q1-2025"/>
  </r>
  <r>
    <s v="TXN-106473"/>
    <x v="206"/>
    <x v="2"/>
    <s v="E-003"/>
    <x v="2"/>
    <s v="Wireless Earbuds"/>
    <s v="Non-Member"/>
    <n v="1"/>
    <n v="281.33"/>
    <n v="0.13300000000000001"/>
    <n v="203.29"/>
    <s v="No"/>
    <n v="243.91"/>
    <n v="40.619999999999997"/>
    <n v="0.16653683735804189"/>
    <s v="Jun-2025"/>
    <s v="Q2-2025"/>
  </r>
  <r>
    <s v="TXN-106474"/>
    <x v="600"/>
    <x v="3"/>
    <s v="W-002"/>
    <x v="2"/>
    <s v="Laptop Stand"/>
    <s v="Member"/>
    <n v="5"/>
    <n v="235.33"/>
    <n v="9.2999999999999999E-2"/>
    <n v="186"/>
    <s v="Yes"/>
    <n v="1067.22"/>
    <n v="137.22"/>
    <n v="0.12857705065497274"/>
    <s v="Oct-2024"/>
    <s v="Q4-2024"/>
  </r>
  <r>
    <s v="TXN-106475"/>
    <x v="173"/>
    <x v="3"/>
    <s v="W-005"/>
    <x v="3"/>
    <s v="LED Desk Lamp"/>
    <s v="Non-Member"/>
    <n v="1"/>
    <n v="47.81"/>
    <n v="0.155"/>
    <n v="18.420000000000002"/>
    <s v="No"/>
    <n v="40.4"/>
    <n v="21.98"/>
    <n v="0.5440594059405941"/>
    <s v="Nov-2024"/>
    <s v="Q4-2024"/>
  </r>
  <r>
    <s v="TXN-106476"/>
    <x v="38"/>
    <x v="2"/>
    <s v="E-007"/>
    <x v="3"/>
    <s v="LED Desk Lamp"/>
    <s v="Non-Member"/>
    <n v="3"/>
    <n v="25.31"/>
    <n v="4.2999999999999997E-2"/>
    <n v="10.63"/>
    <s v="No"/>
    <n v="72.67"/>
    <n v="40.78"/>
    <n v="0.5611669189486721"/>
    <s v="Apr-2024"/>
    <s v="Q2-2024"/>
  </r>
  <r>
    <s v="TXN-106477"/>
    <x v="510"/>
    <x v="2"/>
    <s v="E-003"/>
    <x v="1"/>
    <s v="Running Shoes"/>
    <s v="Non-Member"/>
    <n v="6"/>
    <n v="112.17"/>
    <n v="0.112"/>
    <n v="53.93"/>
    <s v="No"/>
    <n v="597.64"/>
    <n v="274.06"/>
    <n v="0.45857037681547419"/>
    <s v="May-2025"/>
    <s v="Q2-2025"/>
  </r>
  <r>
    <s v="TXN-106478"/>
    <x v="491"/>
    <x v="3"/>
    <s v="W-012"/>
    <x v="3"/>
    <s v="Ceramic Mug Set"/>
    <s v="Member"/>
    <n v="1"/>
    <n v="64.44"/>
    <n v="3.3000000000000002E-2"/>
    <n v="28.09"/>
    <s v="No"/>
    <n v="62.31"/>
    <n v="34.22"/>
    <n v="0.54918953619001765"/>
    <s v="Jul-2025"/>
    <s v="Q3-2025"/>
  </r>
  <r>
    <s v="TXN-106479"/>
    <x v="364"/>
    <x v="3"/>
    <s v="W-001"/>
    <x v="1"/>
    <s v="Women's Jeans"/>
    <s v="Non-Member"/>
    <n v="1"/>
    <n v="117.29"/>
    <n v="0"/>
    <n v="58.37"/>
    <s v="No"/>
    <n v="117.29"/>
    <n v="58.92"/>
    <n v="0.5023446159092847"/>
    <s v="Oct-2024"/>
    <s v="Q4-2024"/>
  </r>
  <r>
    <s v="TXN-106480"/>
    <x v="637"/>
    <x v="0"/>
    <s v="N-002"/>
    <x v="1"/>
    <s v="Men's T-Shirt"/>
    <s v="Member"/>
    <n v="9"/>
    <n v="52.06"/>
    <n v="8.5999999999999993E-2"/>
    <n v="25.87"/>
    <s v="No"/>
    <n v="428.25"/>
    <n v="195.42"/>
    <n v="0.4563222416812609"/>
    <s v="Dec-2024"/>
    <s v="Q4-2024"/>
  </r>
  <r>
    <s v="TXN-106481"/>
    <x v="497"/>
    <x v="3"/>
    <s v="W-013"/>
    <x v="0"/>
    <s v="Organic Coffee 12oz"/>
    <s v="Member"/>
    <n v="7"/>
    <n v="10.73"/>
    <n v="3.1E-2"/>
    <n v="7.5"/>
    <s v="Unknown"/>
    <n v="72.78"/>
    <n v="20.28"/>
    <n v="0.27864798021434461"/>
    <s v="Aug-2024"/>
    <s v="Q3-2024"/>
  </r>
  <r>
    <s v="TXN-106482"/>
    <x v="175"/>
    <x v="3"/>
    <s v="W-012"/>
    <x v="0"/>
    <s v="Snack Box"/>
    <s v="Member"/>
    <n v="3"/>
    <n v="6.1"/>
    <n v="3.5999999999999997E-2"/>
    <n v="3.41"/>
    <s v="No"/>
    <n v="17.64"/>
    <n v="7.41"/>
    <n v="0.42006802721088432"/>
    <s v="Oct-2025"/>
    <s v="Q4-2025"/>
  </r>
  <r>
    <s v="TXN-106483"/>
    <x v="140"/>
    <x v="3"/>
    <s v="W-003"/>
    <x v="1"/>
    <s v="Casual Dress"/>
    <s v="Member"/>
    <n v="1"/>
    <n v="58.95"/>
    <n v="0.13800000000000001"/>
    <n v="29.79"/>
    <s v="No"/>
    <n v="50.81"/>
    <n v="21.02"/>
    <n v="0.41369809092698284"/>
    <s v="Aug-2024"/>
    <s v="Q3-2024"/>
  </r>
  <r>
    <s v="TXN-106484"/>
    <x v="350"/>
    <x v="2"/>
    <s v="E-011"/>
    <x v="0"/>
    <s v="Snack Box"/>
    <s v="Non-Member"/>
    <n v="1"/>
    <n v="8.06"/>
    <n v="3.2000000000000001E-2"/>
    <n v="5.37"/>
    <s v="Unknown"/>
    <n v="7.8"/>
    <n v="2.4300000000000002"/>
    <n v="0.31153846153846154"/>
    <s v="Apr-2025"/>
    <s v="Q2-2025"/>
  </r>
  <r>
    <s v="TXN-106485"/>
    <x v="319"/>
    <x v="0"/>
    <s v="N-007"/>
    <x v="2"/>
    <s v="Power Bank"/>
    <s v="Non-Member"/>
    <n v="7"/>
    <n v="212.96"/>
    <n v="2.5999999999999999E-2"/>
    <n v="167.45"/>
    <s v="No"/>
    <n v="1451.96"/>
    <n v="279.81"/>
    <n v="0.19271192043857957"/>
    <s v="Apr-2025"/>
    <s v="Q2-2025"/>
  </r>
  <r>
    <s v="TXN-106486"/>
    <x v="358"/>
    <x v="3"/>
    <s v="W-003"/>
    <x v="3"/>
    <s v="Storage Bin"/>
    <s v="Non-Member"/>
    <n v="5"/>
    <n v="16.97"/>
    <n v="0"/>
    <n v="7.77"/>
    <s v="No"/>
    <n v="84.85"/>
    <n v="46"/>
    <n v="0.54213317619328227"/>
    <s v="Jun-2025"/>
    <s v="Q2-2025"/>
  </r>
  <r>
    <s v="TXN-106487"/>
    <x v="629"/>
    <x v="3"/>
    <s v="W-001"/>
    <x v="0"/>
    <s v="Snack Box"/>
    <s v="Member"/>
    <n v="3"/>
    <n v="3.59"/>
    <n v="3.7999999999999999E-2"/>
    <n v="2.48"/>
    <s v="No"/>
    <n v="10.36"/>
    <n v="2.92"/>
    <n v="0.28185328185328185"/>
    <s v="Mar-2025"/>
    <s v="Q1-2025"/>
  </r>
  <r>
    <s v="TXN-106488"/>
    <x v="1"/>
    <x v="2"/>
    <s v="E-002"/>
    <x v="0"/>
    <s v="Snack Box"/>
    <s v="Non-Member"/>
    <n v="1"/>
    <n v="8.7899999999999991"/>
    <n v="0"/>
    <n v="5.0999999999999996"/>
    <s v="No"/>
    <n v="8.7899999999999991"/>
    <n v="3.69"/>
    <n v="0.41979522184300344"/>
    <s v="May-2025"/>
    <s v="Q2-2025"/>
  </r>
  <r>
    <s v="TXN-106489"/>
    <x v="106"/>
    <x v="1"/>
    <s v="S-007"/>
    <x v="2"/>
    <s v="Laptop Stand"/>
    <s v="Non-Member"/>
    <n v="3"/>
    <n v="170.05"/>
    <n v="0.245"/>
    <n v="128.19"/>
    <s v="No"/>
    <n v="385.16"/>
    <n v="0.59"/>
    <n v="1.5318309274067919E-3"/>
    <s v="Oct-2025"/>
    <s v="Q4-2025"/>
  </r>
  <r>
    <s v="TXN-106490"/>
    <x v="168"/>
    <x v="3"/>
    <s v="W-008"/>
    <x v="0"/>
    <s v="Snack Box"/>
    <s v="Non-Member"/>
    <n v="1"/>
    <n v="9.26"/>
    <n v="5.1999999999999998E-2"/>
    <n v="5.29"/>
    <s v="No"/>
    <n v="8.7799999999999994"/>
    <n v="3.49"/>
    <n v="0.39749430523918"/>
    <s v="May-2024"/>
    <s v="Q2-2024"/>
  </r>
  <r>
    <s v="TXN-106491"/>
    <x v="45"/>
    <x v="2"/>
    <s v="E-002"/>
    <x v="0"/>
    <s v="Granola Pack"/>
    <s v="Member"/>
    <n v="6"/>
    <n v="11.53"/>
    <n v="3.9E-2"/>
    <n v="6.5"/>
    <s v="No"/>
    <n v="66.48"/>
    <n v="27.48"/>
    <n v="0.41335740072202165"/>
    <s v="Jun-2024"/>
    <s v="Q2-2024"/>
  </r>
  <r>
    <s v="TXN-106492"/>
    <x v="590"/>
    <x v="2"/>
    <s v="E-004"/>
    <x v="2"/>
    <s v="Laptop Stand"/>
    <s v="Member"/>
    <n v="1"/>
    <n v="107.89"/>
    <n v="5.7000000000000002E-2"/>
    <n v="79.88"/>
    <s v="No"/>
    <n v="101.74"/>
    <n v="21.86"/>
    <n v="0.21486141144092785"/>
    <s v="Dec-2025"/>
    <s v="Q4-2025"/>
  </r>
  <r>
    <s v="TXN-106493"/>
    <x v="287"/>
    <x v="3"/>
    <s v="Unknown"/>
    <x v="2"/>
    <s v="Smart Watch"/>
    <s v="Non-Member"/>
    <n v="7"/>
    <n v="168.69"/>
    <n v="8.3000000000000004E-2"/>
    <n v="110.26"/>
    <s v="No"/>
    <n v="1082.82"/>
    <n v="311"/>
    <n v="0.28721301786077097"/>
    <s v="Sep-2025"/>
    <s v="Q3-2025"/>
  </r>
  <r>
    <s v="TXN-106494"/>
    <x v="161"/>
    <x v="1"/>
    <s v="S-010"/>
    <x v="4"/>
    <s v="Face Moisturizer"/>
    <s v="Non-Member"/>
    <n v="1"/>
    <n v="29.87"/>
    <n v="0.25800000000000001"/>
    <n v="9.7200000000000006"/>
    <s v="No"/>
    <n v="22.16"/>
    <n v="12.44"/>
    <n v="0.56137184115523464"/>
    <s v="Aug-2025"/>
    <s v="Q3-2025"/>
  </r>
  <r>
    <s v="TXN-106495"/>
    <x v="210"/>
    <x v="0"/>
    <s v="N-009"/>
    <x v="1"/>
    <s v="Winter Jacket"/>
    <s v="Member"/>
    <n v="4"/>
    <n v="70.25"/>
    <n v="8.3000000000000004E-2"/>
    <n v="29.73"/>
    <s v="No"/>
    <n v="257.68"/>
    <n v="138.76"/>
    <n v="0.53849736106799129"/>
    <s v="Oct-2025"/>
    <s v="Q4-2025"/>
  </r>
  <r>
    <s v="TXN-106496"/>
    <x v="56"/>
    <x v="3"/>
    <s v="W-015"/>
    <x v="2"/>
    <s v="Bluetooth Speaker"/>
    <s v="Member"/>
    <n v="3"/>
    <n v="261.93"/>
    <n v="8.2000000000000003E-2"/>
    <n v="177.61"/>
    <s v="No"/>
    <n v="721.36"/>
    <n v="188.53"/>
    <n v="0.26135355439724961"/>
    <s v="Jun-2025"/>
    <s v="Q2-2025"/>
  </r>
  <r>
    <s v="TXN-106497"/>
    <x v="350"/>
    <x v="1"/>
    <s v="S-011"/>
    <x v="0"/>
    <s v="Sparkling Water 12pk"/>
    <s v="Member"/>
    <n v="3"/>
    <n v="23.05"/>
    <n v="0.161"/>
    <n v="8.8000000000000007"/>
    <s v="No"/>
    <n v="58.02"/>
    <n v="31.62"/>
    <n v="0.54498448810754907"/>
    <s v="Apr-2025"/>
    <s v="Q2-2025"/>
  </r>
  <r>
    <s v="TXN-106498"/>
    <x v="607"/>
    <x v="2"/>
    <s v="E-001"/>
    <x v="1"/>
    <s v="Men's T-Shirt"/>
    <s v="Non-Member"/>
    <n v="2"/>
    <n v="80.400000000000006"/>
    <n v="7.0999999999999994E-2"/>
    <n v="43.92"/>
    <s v="Yes"/>
    <n v="149.38"/>
    <n v="61.54"/>
    <n v="0.41196947382514393"/>
    <s v="Mar-2024"/>
    <s v="Q1-2024"/>
  </r>
  <r>
    <s v="TXN-106499"/>
    <x v="61"/>
    <x v="2"/>
    <s v="E-015"/>
    <x v="4"/>
    <s v="Sunscreen SPF50"/>
    <s v="Non-Member"/>
    <n v="1"/>
    <n v="25.74"/>
    <n v="9.7000000000000003E-2"/>
    <n v="8.43"/>
    <s v="No"/>
    <n v="23.24"/>
    <n v="14.81"/>
    <n v="0.63726333907056809"/>
    <s v="Apr-2024"/>
    <s v="Q2-2024"/>
  </r>
  <r>
    <s v="TXN-106500"/>
    <x v="485"/>
    <x v="2"/>
    <s v="E-007"/>
    <x v="4"/>
    <s v="Sunscreen SPF50"/>
    <s v="Non-Member"/>
    <n v="3"/>
    <n v="34.83"/>
    <n v="7.5999999999999998E-2"/>
    <n v="12.18"/>
    <s v="No"/>
    <n v="96.55"/>
    <n v="60.01"/>
    <n v="0.62154324184360432"/>
    <s v="Sep-2025"/>
    <s v="Q3-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C1B347-023A-48EA-9B66-D9B7F3B67E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6" firstHeaderRow="1" firstDataRow="1" firstDataCol="1"/>
  <pivotFields count="19">
    <pivotField showAll="0"/>
    <pivotField showAll="0">
      <items count="698">
        <item x="668"/>
        <item x="694"/>
        <item x="355"/>
        <item x="671"/>
        <item x="654"/>
        <item x="666"/>
        <item x="695"/>
        <item x="425"/>
        <item x="227"/>
        <item x="682"/>
        <item x="120"/>
        <item x="677"/>
        <item x="553"/>
        <item x="610"/>
        <item x="693"/>
        <item x="569"/>
        <item x="322"/>
        <item x="620"/>
        <item x="692"/>
        <item x="665"/>
        <item x="696"/>
        <item x="431"/>
        <item x="676"/>
        <item x="688"/>
        <item x="587"/>
        <item x="79"/>
        <item x="691"/>
        <item x="467"/>
        <item x="674"/>
        <item x="679"/>
        <item x="256"/>
        <item x="686"/>
        <item x="681"/>
        <item x="689"/>
        <item x="641"/>
        <item x="597"/>
        <item x="231"/>
        <item x="658"/>
        <item x="580"/>
        <item x="690"/>
        <item x="309"/>
        <item x="543"/>
        <item x="669"/>
        <item x="449"/>
        <item x="653"/>
        <item x="421"/>
        <item x="685"/>
        <item x="505"/>
        <item x="502"/>
        <item x="684"/>
        <item x="561"/>
        <item x="675"/>
        <item x="253"/>
        <item x="582"/>
        <item x="565"/>
        <item x="515"/>
        <item x="607"/>
        <item x="624"/>
        <item x="295"/>
        <item x="638"/>
        <item x="344"/>
        <item x="61"/>
        <item x="678"/>
        <item x="75"/>
        <item x="612"/>
        <item x="687"/>
        <item x="663"/>
        <item x="602"/>
        <item x="548"/>
        <item x="470"/>
        <item x="407"/>
        <item x="524"/>
        <item x="337"/>
        <item x="644"/>
        <item x="647"/>
        <item x="369"/>
        <item x="578"/>
        <item x="615"/>
        <item x="636"/>
        <item x="38"/>
        <item x="631"/>
        <item x="217"/>
        <item x="131"/>
        <item x="509"/>
        <item x="662"/>
        <item x="484"/>
        <item x="303"/>
        <item x="655"/>
        <item x="632"/>
        <item x="592"/>
        <item x="683"/>
        <item x="535"/>
        <item x="621"/>
        <item x="575"/>
        <item x="84"/>
        <item x="512"/>
        <item x="20"/>
        <item x="634"/>
        <item x="518"/>
        <item x="268"/>
        <item x="567"/>
        <item x="508"/>
        <item x="136"/>
        <item x="530"/>
        <item x="645"/>
        <item x="36"/>
        <item x="381"/>
        <item x="538"/>
        <item x="361"/>
        <item x="459"/>
        <item x="271"/>
        <item x="373"/>
        <item x="571"/>
        <item x="32"/>
        <item x="203"/>
        <item x="324"/>
        <item x="649"/>
        <item x="168"/>
        <item x="390"/>
        <item x="367"/>
        <item x="127"/>
        <item x="437"/>
        <item x="189"/>
        <item x="646"/>
        <item x="599"/>
        <item x="380"/>
        <item x="294"/>
        <item x="477"/>
        <item x="492"/>
        <item x="529"/>
        <item x="226"/>
        <item x="325"/>
        <item x="17"/>
        <item x="330"/>
        <item x="652"/>
        <item x="313"/>
        <item x="680"/>
        <item x="333"/>
        <item x="454"/>
        <item x="657"/>
        <item x="595"/>
        <item x="526"/>
        <item x="667"/>
        <item x="70"/>
        <item x="618"/>
        <item x="475"/>
        <item x="284"/>
        <item x="45"/>
        <item x="334"/>
        <item x="429"/>
        <item x="471"/>
        <item x="462"/>
        <item x="382"/>
        <item x="39"/>
        <item x="534"/>
        <item x="562"/>
        <item x="476"/>
        <item x="244"/>
        <item x="221"/>
        <item x="115"/>
        <item x="604"/>
        <item x="444"/>
        <item x="516"/>
        <item x="601"/>
        <item x="57"/>
        <item x="656"/>
        <item x="593"/>
        <item x="354"/>
        <item x="87"/>
        <item x="635"/>
        <item x="439"/>
        <item x="97"/>
        <item x="568"/>
        <item x="552"/>
        <item x="423"/>
        <item x="109"/>
        <item x="165"/>
        <item x="404"/>
        <item x="338"/>
        <item x="616"/>
        <item x="239"/>
        <item x="83"/>
        <item x="281"/>
        <item x="398"/>
        <item x="493"/>
        <item x="140"/>
        <item x="497"/>
        <item x="304"/>
        <item x="360"/>
        <item x="257"/>
        <item x="559"/>
        <item x="639"/>
        <item x="428"/>
        <item x="74"/>
        <item x="520"/>
        <item x="247"/>
        <item x="461"/>
        <item x="101"/>
        <item x="11"/>
        <item x="7"/>
        <item x="182"/>
        <item x="155"/>
        <item x="50"/>
        <item x="464"/>
        <item x="643"/>
        <item x="532"/>
        <item x="627"/>
        <item x="329"/>
        <item x="316"/>
        <item x="384"/>
        <item x="331"/>
        <item x="183"/>
        <item x="371"/>
        <item x="328"/>
        <item x="495"/>
        <item x="346"/>
        <item x="259"/>
        <item x="112"/>
        <item x="528"/>
        <item x="376"/>
        <item x="365"/>
        <item x="622"/>
        <item x="186"/>
        <item x="426"/>
        <item x="574"/>
        <item x="8"/>
        <item x="362"/>
        <item x="531"/>
        <item x="489"/>
        <item x="533"/>
        <item x="378"/>
        <item x="487"/>
        <item x="254"/>
        <item x="255"/>
        <item x="323"/>
        <item x="617"/>
        <item x="445"/>
        <item x="209"/>
        <item x="366"/>
        <item x="192"/>
        <item x="640"/>
        <item x="392"/>
        <item x="307"/>
        <item x="260"/>
        <item x="194"/>
        <item x="600"/>
        <item x="273"/>
        <item x="661"/>
        <item x="335"/>
        <item x="572"/>
        <item x="364"/>
        <item x="573"/>
        <item x="191"/>
        <item x="418"/>
        <item x="66"/>
        <item x="234"/>
        <item x="651"/>
        <item x="447"/>
        <item x="151"/>
        <item x="435"/>
        <item x="47"/>
        <item x="29"/>
        <item x="272"/>
        <item x="172"/>
        <item x="406"/>
        <item x="630"/>
        <item x="15"/>
        <item x="95"/>
        <item x="465"/>
        <item x="399"/>
        <item x="409"/>
        <item x="594"/>
        <item x="264"/>
        <item x="579"/>
        <item x="312"/>
        <item x="379"/>
        <item x="441"/>
        <item x="584"/>
        <item x="204"/>
        <item x="27"/>
        <item x="542"/>
        <item x="249"/>
        <item x="375"/>
        <item x="22"/>
        <item x="586"/>
        <item x="614"/>
        <item x="608"/>
        <item x="648"/>
        <item x="198"/>
        <item x="349"/>
        <item x="188"/>
        <item x="199"/>
        <item x="473"/>
        <item x="412"/>
        <item x="494"/>
        <item x="246"/>
        <item x="34"/>
        <item x="173"/>
        <item x="298"/>
        <item x="261"/>
        <item x="46"/>
        <item x="314"/>
        <item x="315"/>
        <item x="664"/>
        <item x="546"/>
        <item x="637"/>
        <item x="311"/>
        <item x="506"/>
        <item x="214"/>
        <item x="212"/>
        <item x="270"/>
        <item x="125"/>
        <item x="230"/>
        <item x="144"/>
        <item x="422"/>
        <item x="64"/>
        <item x="218"/>
        <item x="225"/>
        <item x="289"/>
        <item x="279"/>
        <item x="69"/>
        <item x="297"/>
        <item x="550"/>
        <item x="611"/>
        <item x="348"/>
        <item x="80"/>
        <item x="243"/>
        <item x="10"/>
        <item x="220"/>
        <item x="555"/>
        <item x="158"/>
        <item x="48"/>
        <item x="104"/>
        <item x="111"/>
        <item x="317"/>
        <item x="12"/>
        <item x="450"/>
        <item x="21"/>
        <item x="154"/>
        <item x="442"/>
        <item x="300"/>
        <item x="596"/>
        <item x="164"/>
        <item x="224"/>
        <item x="443"/>
        <item x="31"/>
        <item x="278"/>
        <item x="609"/>
        <item x="42"/>
        <item x="436"/>
        <item x="606"/>
        <item x="180"/>
        <item x="474"/>
        <item x="59"/>
        <item x="107"/>
        <item x="55"/>
        <item x="35"/>
        <item x="9"/>
        <item x="403"/>
        <item x="25"/>
        <item x="633"/>
        <item x="440"/>
        <item x="238"/>
        <item x="527"/>
        <item x="288"/>
        <item x="374"/>
        <item x="356"/>
        <item x="100"/>
        <item x="603"/>
        <item x="262"/>
        <item x="347"/>
        <item x="213"/>
        <item x="169"/>
        <item x="383"/>
        <item x="98"/>
        <item x="486"/>
        <item x="43"/>
        <item x="205"/>
        <item x="332"/>
        <item x="147"/>
        <item x="305"/>
        <item x="514"/>
        <item x="537"/>
        <item x="117"/>
        <item x="14"/>
        <item x="19"/>
        <item x="501"/>
        <item x="388"/>
        <item x="187"/>
        <item x="408"/>
        <item x="343"/>
        <item x="153"/>
        <item x="41"/>
        <item x="629"/>
        <item x="4"/>
        <item x="258"/>
        <item x="91"/>
        <item x="30"/>
        <item x="321"/>
        <item x="613"/>
        <item x="240"/>
        <item x="588"/>
        <item x="222"/>
        <item x="310"/>
        <item x="544"/>
        <item x="276"/>
        <item x="219"/>
        <item x="215"/>
        <item x="102"/>
        <item x="108"/>
        <item x="563"/>
        <item x="202"/>
        <item x="119"/>
        <item x="448"/>
        <item x="85"/>
        <item x="86"/>
        <item x="178"/>
        <item x="197"/>
        <item x="560"/>
        <item x="672"/>
        <item x="252"/>
        <item x="308"/>
        <item x="121"/>
        <item x="427"/>
        <item x="446"/>
        <item x="350"/>
        <item x="67"/>
        <item x="479"/>
        <item x="605"/>
        <item x="267"/>
        <item x="488"/>
        <item x="157"/>
        <item x="424"/>
        <item x="363"/>
        <item x="483"/>
        <item x="211"/>
        <item x="481"/>
        <item x="105"/>
        <item x="319"/>
        <item x="536"/>
        <item x="49"/>
        <item x="320"/>
        <item x="88"/>
        <item x="18"/>
        <item x="130"/>
        <item x="145"/>
        <item x="290"/>
        <item x="525"/>
        <item x="411"/>
        <item x="551"/>
        <item x="179"/>
        <item x="193"/>
        <item x="306"/>
        <item x="40"/>
        <item x="266"/>
        <item x="274"/>
        <item x="185"/>
        <item x="142"/>
        <item x="478"/>
        <item x="396"/>
        <item x="280"/>
        <item x="245"/>
        <item x="351"/>
        <item x="510"/>
        <item x="434"/>
        <item x="352"/>
        <item x="498"/>
        <item x="291"/>
        <item x="201"/>
        <item x="113"/>
        <item x="94"/>
        <item x="16"/>
        <item x="24"/>
        <item x="62"/>
        <item x="122"/>
        <item x="265"/>
        <item x="44"/>
        <item x="625"/>
        <item x="420"/>
        <item x="13"/>
        <item x="54"/>
        <item x="1"/>
        <item x="342"/>
        <item x="170"/>
        <item x="6"/>
        <item x="177"/>
        <item x="63"/>
        <item x="522"/>
        <item x="236"/>
        <item x="460"/>
        <item x="195"/>
        <item x="206"/>
        <item x="503"/>
        <item x="293"/>
        <item x="123"/>
        <item x="393"/>
        <item x="292"/>
        <item x="521"/>
        <item x="129"/>
        <item x="419"/>
        <item x="92"/>
        <item x="391"/>
        <item x="133"/>
        <item x="96"/>
        <item x="395"/>
        <item x="414"/>
        <item x="0"/>
        <item x="149"/>
        <item x="358"/>
        <item x="56"/>
        <item x="150"/>
        <item x="65"/>
        <item x="466"/>
        <item x="417"/>
        <item x="430"/>
        <item x="116"/>
        <item x="468"/>
        <item x="124"/>
        <item x="511"/>
        <item x="242"/>
        <item x="134"/>
        <item x="139"/>
        <item x="491"/>
        <item x="283"/>
        <item x="591"/>
        <item x="76"/>
        <item x="416"/>
        <item x="159"/>
        <item x="469"/>
        <item x="619"/>
        <item x="539"/>
        <item x="385"/>
        <item x="184"/>
        <item x="73"/>
        <item x="200"/>
        <item x="345"/>
        <item x="23"/>
        <item x="148"/>
        <item x="216"/>
        <item x="453"/>
        <item x="167"/>
        <item x="500"/>
        <item x="286"/>
        <item x="413"/>
        <item x="405"/>
        <item x="128"/>
        <item x="269"/>
        <item x="82"/>
        <item x="53"/>
        <item x="377"/>
        <item x="370"/>
        <item x="237"/>
        <item x="171"/>
        <item x="432"/>
        <item x="397"/>
        <item x="513"/>
        <item x="126"/>
        <item x="228"/>
        <item x="68"/>
        <item x="415"/>
        <item x="463"/>
        <item x="540"/>
        <item x="577"/>
        <item x="72"/>
        <item x="161"/>
        <item x="455"/>
        <item x="387"/>
        <item x="339"/>
        <item x="583"/>
        <item x="357"/>
        <item x="163"/>
        <item x="549"/>
        <item x="517"/>
        <item x="326"/>
        <item x="162"/>
        <item x="166"/>
        <item x="114"/>
        <item x="275"/>
        <item x="570"/>
        <item x="143"/>
        <item x="250"/>
        <item x="389"/>
        <item x="287"/>
        <item x="277"/>
        <item x="401"/>
        <item x="232"/>
        <item x="327"/>
        <item x="3"/>
        <item x="146"/>
        <item x="285"/>
        <item x="485"/>
        <item x="496"/>
        <item x="60"/>
        <item x="58"/>
        <item x="77"/>
        <item x="118"/>
        <item x="208"/>
        <item x="103"/>
        <item x="301"/>
        <item x="452"/>
        <item x="229"/>
        <item x="566"/>
        <item x="386"/>
        <item x="564"/>
        <item x="394"/>
        <item x="156"/>
        <item x="28"/>
        <item x="135"/>
        <item x="628"/>
        <item x="176"/>
        <item x="26"/>
        <item x="585"/>
        <item x="137"/>
        <item x="190"/>
        <item x="99"/>
        <item x="174"/>
        <item x="451"/>
        <item x="33"/>
        <item x="106"/>
        <item x="81"/>
        <item x="318"/>
        <item x="433"/>
        <item x="175"/>
        <item x="78"/>
        <item x="37"/>
        <item x="504"/>
        <item x="90"/>
        <item x="296"/>
        <item x="210"/>
        <item x="499"/>
        <item x="132"/>
        <item x="340"/>
        <item x="235"/>
        <item x="302"/>
        <item x="152"/>
        <item x="457"/>
        <item x="207"/>
        <item x="507"/>
        <item x="196"/>
        <item x="263"/>
        <item x="410"/>
        <item x="372"/>
        <item x="482"/>
        <item x="336"/>
        <item x="556"/>
        <item x="141"/>
        <item x="642"/>
        <item x="110"/>
        <item x="359"/>
        <item x="402"/>
        <item x="589"/>
        <item x="5"/>
        <item x="181"/>
        <item x="659"/>
        <item x="52"/>
        <item x="458"/>
        <item x="251"/>
        <item x="581"/>
        <item x="223"/>
        <item x="282"/>
        <item x="626"/>
        <item x="576"/>
        <item x="547"/>
        <item x="138"/>
        <item x="670"/>
        <item x="368"/>
        <item x="400"/>
        <item x="558"/>
        <item x="590"/>
        <item x="480"/>
        <item x="160"/>
        <item x="299"/>
        <item x="519"/>
        <item x="353"/>
        <item x="89"/>
        <item x="248"/>
        <item x="472"/>
        <item x="51"/>
        <item x="554"/>
        <item x="673"/>
        <item x="545"/>
        <item x="2"/>
        <item x="523"/>
        <item x="233"/>
        <item x="93"/>
        <item x="438"/>
        <item x="623"/>
        <item x="598"/>
        <item x="341"/>
        <item x="241"/>
        <item x="456"/>
        <item x="541"/>
        <item x="557"/>
        <item x="660"/>
        <item x="490"/>
        <item x="650"/>
        <item x="71"/>
        <item t="default"/>
      </items>
    </pivotField>
    <pivotField axis="axisRow" showAll="0">
      <items count="5">
        <item x="2"/>
        <item x="0"/>
        <item x="1"/>
        <item x="3"/>
        <item t="default"/>
      </items>
    </pivotField>
    <pivotField showAll="0"/>
    <pivotField axis="axisRow" showAll="0">
      <items count="6">
        <item x="1"/>
        <item x="4"/>
        <item x="2"/>
        <item x="0"/>
        <item x="3"/>
        <item t="default"/>
      </items>
    </pivotField>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2"/>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Avg Net Margin%" fld="14" subtotal="average" baseField="2" baseItem="0" numFmtId="16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6628C-2664-4786-A658-AD35A578B1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26" firstHeaderRow="1" firstDataRow="1" firstDataCol="1"/>
  <pivotFields count="19">
    <pivotField showAll="0"/>
    <pivotField showAll="0">
      <items count="698">
        <item x="668"/>
        <item x="694"/>
        <item x="355"/>
        <item x="671"/>
        <item x="654"/>
        <item x="666"/>
        <item x="695"/>
        <item x="425"/>
        <item x="227"/>
        <item x="682"/>
        <item x="120"/>
        <item x="677"/>
        <item x="553"/>
        <item x="610"/>
        <item x="693"/>
        <item x="569"/>
        <item x="322"/>
        <item x="620"/>
        <item x="692"/>
        <item x="665"/>
        <item x="696"/>
        <item x="431"/>
        <item x="676"/>
        <item x="688"/>
        <item x="587"/>
        <item x="79"/>
        <item x="691"/>
        <item x="467"/>
        <item x="674"/>
        <item x="679"/>
        <item x="256"/>
        <item x="686"/>
        <item x="681"/>
        <item x="689"/>
        <item x="641"/>
        <item x="597"/>
        <item x="231"/>
        <item x="658"/>
        <item x="580"/>
        <item x="690"/>
        <item x="309"/>
        <item x="543"/>
        <item x="669"/>
        <item x="449"/>
        <item x="653"/>
        <item x="421"/>
        <item x="685"/>
        <item x="505"/>
        <item x="502"/>
        <item x="684"/>
        <item x="561"/>
        <item x="675"/>
        <item x="253"/>
        <item x="582"/>
        <item x="565"/>
        <item x="515"/>
        <item x="607"/>
        <item x="624"/>
        <item x="295"/>
        <item x="638"/>
        <item x="344"/>
        <item x="61"/>
        <item x="678"/>
        <item x="75"/>
        <item x="612"/>
        <item x="687"/>
        <item x="663"/>
        <item x="602"/>
        <item x="548"/>
        <item x="470"/>
        <item x="407"/>
        <item x="524"/>
        <item x="337"/>
        <item x="644"/>
        <item x="647"/>
        <item x="369"/>
        <item x="578"/>
        <item x="615"/>
        <item x="636"/>
        <item x="38"/>
        <item x="631"/>
        <item x="217"/>
        <item x="131"/>
        <item x="509"/>
        <item x="662"/>
        <item x="484"/>
        <item x="303"/>
        <item x="655"/>
        <item x="632"/>
        <item x="592"/>
        <item x="683"/>
        <item x="535"/>
        <item x="621"/>
        <item x="575"/>
        <item x="84"/>
        <item x="512"/>
        <item x="20"/>
        <item x="634"/>
        <item x="518"/>
        <item x="268"/>
        <item x="567"/>
        <item x="508"/>
        <item x="136"/>
        <item x="530"/>
        <item x="645"/>
        <item x="36"/>
        <item x="381"/>
        <item x="538"/>
        <item x="361"/>
        <item x="459"/>
        <item x="271"/>
        <item x="373"/>
        <item x="571"/>
        <item x="32"/>
        <item x="203"/>
        <item x="324"/>
        <item x="649"/>
        <item x="168"/>
        <item x="390"/>
        <item x="367"/>
        <item x="127"/>
        <item x="437"/>
        <item x="189"/>
        <item x="646"/>
        <item x="599"/>
        <item x="380"/>
        <item x="294"/>
        <item x="477"/>
        <item x="492"/>
        <item x="529"/>
        <item x="226"/>
        <item x="325"/>
        <item x="17"/>
        <item x="330"/>
        <item x="652"/>
        <item x="313"/>
        <item x="680"/>
        <item x="333"/>
        <item x="454"/>
        <item x="657"/>
        <item x="595"/>
        <item x="526"/>
        <item x="667"/>
        <item x="70"/>
        <item x="618"/>
        <item x="475"/>
        <item x="284"/>
        <item x="45"/>
        <item x="334"/>
        <item x="429"/>
        <item x="471"/>
        <item x="462"/>
        <item x="382"/>
        <item x="39"/>
        <item x="534"/>
        <item x="562"/>
        <item x="476"/>
        <item x="244"/>
        <item x="221"/>
        <item x="115"/>
        <item x="604"/>
        <item x="444"/>
        <item x="516"/>
        <item x="601"/>
        <item x="57"/>
        <item x="656"/>
        <item x="593"/>
        <item x="354"/>
        <item x="87"/>
        <item x="635"/>
        <item x="439"/>
        <item x="97"/>
        <item x="568"/>
        <item x="552"/>
        <item x="423"/>
        <item x="109"/>
        <item x="165"/>
        <item x="404"/>
        <item x="338"/>
        <item x="616"/>
        <item x="239"/>
        <item x="83"/>
        <item x="281"/>
        <item x="398"/>
        <item x="493"/>
        <item x="140"/>
        <item x="497"/>
        <item x="304"/>
        <item x="360"/>
        <item x="257"/>
        <item x="559"/>
        <item x="639"/>
        <item x="428"/>
        <item x="74"/>
        <item x="520"/>
        <item x="247"/>
        <item x="461"/>
        <item x="101"/>
        <item x="11"/>
        <item x="7"/>
        <item x="182"/>
        <item x="155"/>
        <item x="50"/>
        <item x="464"/>
        <item x="643"/>
        <item x="532"/>
        <item x="627"/>
        <item x="329"/>
        <item x="316"/>
        <item x="384"/>
        <item x="331"/>
        <item x="183"/>
        <item x="371"/>
        <item x="328"/>
        <item x="495"/>
        <item x="346"/>
        <item x="259"/>
        <item x="112"/>
        <item x="528"/>
        <item x="376"/>
        <item x="365"/>
        <item x="622"/>
        <item x="186"/>
        <item x="426"/>
        <item x="574"/>
        <item x="8"/>
        <item x="362"/>
        <item x="531"/>
        <item x="489"/>
        <item x="533"/>
        <item x="378"/>
        <item x="487"/>
        <item x="254"/>
        <item x="255"/>
        <item x="323"/>
        <item x="617"/>
        <item x="445"/>
        <item x="209"/>
        <item x="366"/>
        <item x="192"/>
        <item x="640"/>
        <item x="392"/>
        <item x="307"/>
        <item x="260"/>
        <item x="194"/>
        <item x="600"/>
        <item x="273"/>
        <item x="661"/>
        <item x="335"/>
        <item x="572"/>
        <item x="364"/>
        <item x="573"/>
        <item x="191"/>
        <item x="418"/>
        <item x="66"/>
        <item x="234"/>
        <item x="651"/>
        <item x="447"/>
        <item x="151"/>
        <item x="435"/>
        <item x="47"/>
        <item x="29"/>
        <item x="272"/>
        <item x="172"/>
        <item x="406"/>
        <item x="630"/>
        <item x="15"/>
        <item x="95"/>
        <item x="465"/>
        <item x="399"/>
        <item x="409"/>
        <item x="594"/>
        <item x="264"/>
        <item x="579"/>
        <item x="312"/>
        <item x="379"/>
        <item x="441"/>
        <item x="584"/>
        <item x="204"/>
        <item x="27"/>
        <item x="542"/>
        <item x="249"/>
        <item x="375"/>
        <item x="22"/>
        <item x="586"/>
        <item x="614"/>
        <item x="608"/>
        <item x="648"/>
        <item x="198"/>
        <item x="349"/>
        <item x="188"/>
        <item x="199"/>
        <item x="473"/>
        <item x="412"/>
        <item x="494"/>
        <item x="246"/>
        <item x="34"/>
        <item x="173"/>
        <item x="298"/>
        <item x="261"/>
        <item x="46"/>
        <item x="314"/>
        <item x="315"/>
        <item x="664"/>
        <item x="546"/>
        <item x="637"/>
        <item x="311"/>
        <item x="506"/>
        <item x="214"/>
        <item x="212"/>
        <item x="270"/>
        <item x="125"/>
        <item x="230"/>
        <item x="144"/>
        <item x="422"/>
        <item x="64"/>
        <item x="218"/>
        <item x="225"/>
        <item x="289"/>
        <item x="279"/>
        <item x="69"/>
        <item x="297"/>
        <item x="550"/>
        <item x="611"/>
        <item x="348"/>
        <item x="80"/>
        <item x="243"/>
        <item x="10"/>
        <item x="220"/>
        <item x="555"/>
        <item x="158"/>
        <item x="48"/>
        <item x="104"/>
        <item x="111"/>
        <item x="317"/>
        <item x="12"/>
        <item x="450"/>
        <item x="21"/>
        <item x="154"/>
        <item x="442"/>
        <item x="300"/>
        <item x="596"/>
        <item x="164"/>
        <item x="224"/>
        <item x="443"/>
        <item x="31"/>
        <item x="278"/>
        <item x="609"/>
        <item x="42"/>
        <item x="436"/>
        <item x="606"/>
        <item x="180"/>
        <item x="474"/>
        <item x="59"/>
        <item x="107"/>
        <item x="55"/>
        <item x="35"/>
        <item x="9"/>
        <item x="403"/>
        <item x="25"/>
        <item x="633"/>
        <item x="440"/>
        <item x="238"/>
        <item x="527"/>
        <item x="288"/>
        <item x="374"/>
        <item x="356"/>
        <item x="100"/>
        <item x="603"/>
        <item x="262"/>
        <item x="347"/>
        <item x="213"/>
        <item x="169"/>
        <item x="383"/>
        <item x="98"/>
        <item x="486"/>
        <item x="43"/>
        <item x="205"/>
        <item x="332"/>
        <item x="147"/>
        <item x="305"/>
        <item x="514"/>
        <item x="537"/>
        <item x="117"/>
        <item x="14"/>
        <item x="19"/>
        <item x="501"/>
        <item x="388"/>
        <item x="187"/>
        <item x="408"/>
        <item x="343"/>
        <item x="153"/>
        <item x="41"/>
        <item x="629"/>
        <item x="4"/>
        <item x="258"/>
        <item x="91"/>
        <item x="30"/>
        <item x="321"/>
        <item x="613"/>
        <item x="240"/>
        <item x="588"/>
        <item x="222"/>
        <item x="310"/>
        <item x="544"/>
        <item x="276"/>
        <item x="219"/>
        <item x="215"/>
        <item x="102"/>
        <item x="108"/>
        <item x="563"/>
        <item x="202"/>
        <item x="119"/>
        <item x="448"/>
        <item x="85"/>
        <item x="86"/>
        <item x="178"/>
        <item x="197"/>
        <item x="560"/>
        <item x="672"/>
        <item x="252"/>
        <item x="308"/>
        <item x="121"/>
        <item x="427"/>
        <item x="446"/>
        <item x="350"/>
        <item x="67"/>
        <item x="479"/>
        <item x="605"/>
        <item x="267"/>
        <item x="488"/>
        <item x="157"/>
        <item x="424"/>
        <item x="363"/>
        <item x="483"/>
        <item x="211"/>
        <item x="481"/>
        <item x="105"/>
        <item x="319"/>
        <item x="536"/>
        <item x="49"/>
        <item x="320"/>
        <item x="88"/>
        <item x="18"/>
        <item x="130"/>
        <item x="145"/>
        <item x="290"/>
        <item x="525"/>
        <item x="411"/>
        <item x="551"/>
        <item x="179"/>
        <item x="193"/>
        <item x="306"/>
        <item x="40"/>
        <item x="266"/>
        <item x="274"/>
        <item x="185"/>
        <item x="142"/>
        <item x="478"/>
        <item x="396"/>
        <item x="280"/>
        <item x="245"/>
        <item x="351"/>
        <item x="510"/>
        <item x="434"/>
        <item x="352"/>
        <item x="498"/>
        <item x="291"/>
        <item x="201"/>
        <item x="113"/>
        <item x="94"/>
        <item x="16"/>
        <item x="24"/>
        <item x="62"/>
        <item x="122"/>
        <item x="265"/>
        <item x="44"/>
        <item x="625"/>
        <item x="420"/>
        <item x="13"/>
        <item x="54"/>
        <item x="1"/>
        <item x="342"/>
        <item x="170"/>
        <item x="6"/>
        <item x="177"/>
        <item x="63"/>
        <item x="522"/>
        <item x="236"/>
        <item x="460"/>
        <item x="195"/>
        <item x="206"/>
        <item x="503"/>
        <item x="293"/>
        <item x="123"/>
        <item x="393"/>
        <item x="292"/>
        <item x="521"/>
        <item x="129"/>
        <item x="419"/>
        <item x="92"/>
        <item x="391"/>
        <item x="133"/>
        <item x="96"/>
        <item x="395"/>
        <item x="414"/>
        <item x="0"/>
        <item x="149"/>
        <item x="358"/>
        <item x="56"/>
        <item x="150"/>
        <item x="65"/>
        <item x="466"/>
        <item x="417"/>
        <item x="430"/>
        <item x="116"/>
        <item x="468"/>
        <item x="124"/>
        <item x="511"/>
        <item x="242"/>
        <item x="134"/>
        <item x="139"/>
        <item x="491"/>
        <item x="283"/>
        <item x="591"/>
        <item x="76"/>
        <item x="416"/>
        <item x="159"/>
        <item x="469"/>
        <item x="619"/>
        <item x="539"/>
        <item x="385"/>
        <item x="184"/>
        <item x="73"/>
        <item x="200"/>
        <item x="345"/>
        <item x="23"/>
        <item x="148"/>
        <item x="216"/>
        <item x="453"/>
        <item x="167"/>
        <item x="500"/>
        <item x="286"/>
        <item x="413"/>
        <item x="405"/>
        <item x="128"/>
        <item x="269"/>
        <item x="82"/>
        <item x="53"/>
        <item x="377"/>
        <item x="370"/>
        <item x="237"/>
        <item x="171"/>
        <item x="432"/>
        <item x="397"/>
        <item x="513"/>
        <item x="126"/>
        <item x="228"/>
        <item x="68"/>
        <item x="415"/>
        <item x="463"/>
        <item x="540"/>
        <item x="577"/>
        <item x="72"/>
        <item x="161"/>
        <item x="455"/>
        <item x="387"/>
        <item x="339"/>
        <item x="583"/>
        <item x="357"/>
        <item x="163"/>
        <item x="549"/>
        <item x="517"/>
        <item x="326"/>
        <item x="162"/>
        <item x="166"/>
        <item x="114"/>
        <item x="275"/>
        <item x="570"/>
        <item x="143"/>
        <item x="250"/>
        <item x="389"/>
        <item x="287"/>
        <item x="277"/>
        <item x="401"/>
        <item x="232"/>
        <item x="327"/>
        <item x="3"/>
        <item x="146"/>
        <item x="285"/>
        <item x="485"/>
        <item x="496"/>
        <item x="60"/>
        <item x="58"/>
        <item x="77"/>
        <item x="118"/>
        <item x="208"/>
        <item x="103"/>
        <item x="301"/>
        <item x="452"/>
        <item x="229"/>
        <item x="566"/>
        <item x="386"/>
        <item x="564"/>
        <item x="394"/>
        <item x="156"/>
        <item x="28"/>
        <item x="135"/>
        <item x="628"/>
        <item x="176"/>
        <item x="26"/>
        <item x="585"/>
        <item x="137"/>
        <item x="190"/>
        <item x="99"/>
        <item x="174"/>
        <item x="451"/>
        <item x="33"/>
        <item x="106"/>
        <item x="81"/>
        <item x="318"/>
        <item x="433"/>
        <item x="175"/>
        <item x="78"/>
        <item x="37"/>
        <item x="504"/>
        <item x="90"/>
        <item x="296"/>
        <item x="210"/>
        <item x="499"/>
        <item x="132"/>
        <item x="340"/>
        <item x="235"/>
        <item x="302"/>
        <item x="152"/>
        <item x="457"/>
        <item x="207"/>
        <item x="507"/>
        <item x="196"/>
        <item x="263"/>
        <item x="410"/>
        <item x="372"/>
        <item x="482"/>
        <item x="336"/>
        <item x="556"/>
        <item x="141"/>
        <item x="642"/>
        <item x="110"/>
        <item x="359"/>
        <item x="402"/>
        <item x="589"/>
        <item x="5"/>
        <item x="181"/>
        <item x="659"/>
        <item x="52"/>
        <item x="458"/>
        <item x="251"/>
        <item x="581"/>
        <item x="223"/>
        <item x="282"/>
        <item x="626"/>
        <item x="576"/>
        <item x="547"/>
        <item x="138"/>
        <item x="670"/>
        <item x="368"/>
        <item x="400"/>
        <item x="558"/>
        <item x="590"/>
        <item x="480"/>
        <item x="160"/>
        <item x="299"/>
        <item x="519"/>
        <item x="353"/>
        <item x="89"/>
        <item x="248"/>
        <item x="472"/>
        <item x="51"/>
        <item x="554"/>
        <item x="673"/>
        <item x="545"/>
        <item x="2"/>
        <item x="523"/>
        <item x="233"/>
        <item x="93"/>
        <item x="438"/>
        <item x="623"/>
        <item x="598"/>
        <item x="341"/>
        <item x="241"/>
        <item x="456"/>
        <item x="541"/>
        <item x="557"/>
        <item x="660"/>
        <item x="490"/>
        <item x="650"/>
        <item x="71"/>
        <item t="default"/>
      </items>
    </pivotField>
    <pivotField axis="axisRow" showAll="0">
      <items count="5">
        <item x="2"/>
        <item x="0"/>
        <item x="1"/>
        <item x="3"/>
        <item t="default"/>
      </items>
    </pivotField>
    <pivotField showAll="0"/>
    <pivotField axis="axisRow" showAll="0">
      <items count="6">
        <item x="1"/>
        <item x="4"/>
        <item x="2"/>
        <item x="0"/>
        <item x="3"/>
        <item t="default"/>
      </items>
    </pivotField>
    <pivotField showAll="0"/>
    <pivotField showAll="0"/>
    <pivotField showAll="0"/>
    <pivotField showAll="0"/>
    <pivotField dataField="1" showAll="0"/>
    <pivotField showAll="0"/>
    <pivotField showAll="0"/>
    <pivotField showAll="0"/>
    <pivotField showAll="0"/>
    <pivotField numFmtId="164" showAll="0"/>
    <pivotField showAll="0"/>
    <pivotField showAll="0"/>
    <pivotField showAll="0" defaultSubtotal="0"/>
    <pivotField showAll="0" defaultSubtotal="0">
      <items count="4">
        <item x="0"/>
        <item x="1"/>
        <item x="2"/>
        <item x="3"/>
      </items>
    </pivotField>
  </pivotFields>
  <rowFields count="2">
    <field x="2"/>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Average of DiscountPct" fld="9" subtotal="average" baseField="2" baseItem="0" numFmtId="164"/>
  </dataFields>
  <formats count="3">
    <format dxfId="1">
      <pivotArea collapsedLevelsAreSubtotals="1" fieldPosition="0">
        <references count="1">
          <reference field="2" count="1">
            <x v="0"/>
          </reference>
        </references>
      </pivotArea>
    </format>
    <format dxfId="2">
      <pivotArea outline="0" collapsedLevelsAreSubtotals="1" fieldPosition="0"/>
    </format>
    <format dxfId="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0B0F5C-DCBF-48BD-A0E3-CC9B3AB935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28" firstHeaderRow="0" firstDataRow="1" firstDataCol="1"/>
  <pivotFields count="19">
    <pivotField showAll="0"/>
    <pivotField showAll="0">
      <items count="698">
        <item x="668"/>
        <item x="694"/>
        <item x="355"/>
        <item x="671"/>
        <item x="654"/>
        <item x="666"/>
        <item x="695"/>
        <item x="425"/>
        <item x="227"/>
        <item x="682"/>
        <item x="120"/>
        <item x="677"/>
        <item x="553"/>
        <item x="610"/>
        <item x="693"/>
        <item x="569"/>
        <item x="322"/>
        <item x="620"/>
        <item x="692"/>
        <item x="665"/>
        <item x="696"/>
        <item x="431"/>
        <item x="676"/>
        <item x="688"/>
        <item x="587"/>
        <item x="79"/>
        <item x="691"/>
        <item x="467"/>
        <item x="674"/>
        <item x="679"/>
        <item x="256"/>
        <item x="686"/>
        <item x="681"/>
        <item x="689"/>
        <item x="641"/>
        <item x="597"/>
        <item x="231"/>
        <item x="658"/>
        <item x="580"/>
        <item x="690"/>
        <item x="309"/>
        <item x="543"/>
        <item x="669"/>
        <item x="449"/>
        <item x="653"/>
        <item x="421"/>
        <item x="685"/>
        <item x="505"/>
        <item x="502"/>
        <item x="684"/>
        <item x="561"/>
        <item x="675"/>
        <item x="253"/>
        <item x="582"/>
        <item x="565"/>
        <item x="515"/>
        <item x="607"/>
        <item x="624"/>
        <item x="295"/>
        <item x="638"/>
        <item x="344"/>
        <item x="61"/>
        <item x="678"/>
        <item x="75"/>
        <item x="612"/>
        <item x="687"/>
        <item x="663"/>
        <item x="602"/>
        <item x="548"/>
        <item x="470"/>
        <item x="407"/>
        <item x="524"/>
        <item x="337"/>
        <item x="644"/>
        <item x="647"/>
        <item x="369"/>
        <item x="578"/>
        <item x="615"/>
        <item x="636"/>
        <item x="38"/>
        <item x="631"/>
        <item x="217"/>
        <item x="131"/>
        <item x="509"/>
        <item x="662"/>
        <item x="484"/>
        <item x="303"/>
        <item x="655"/>
        <item x="632"/>
        <item x="592"/>
        <item x="683"/>
        <item x="535"/>
        <item x="621"/>
        <item x="575"/>
        <item x="84"/>
        <item x="512"/>
        <item x="20"/>
        <item x="634"/>
        <item x="518"/>
        <item x="268"/>
        <item x="567"/>
        <item x="508"/>
        <item x="136"/>
        <item x="530"/>
        <item x="645"/>
        <item x="36"/>
        <item x="381"/>
        <item x="538"/>
        <item x="361"/>
        <item x="459"/>
        <item x="271"/>
        <item x="373"/>
        <item x="571"/>
        <item x="32"/>
        <item x="203"/>
        <item x="324"/>
        <item x="649"/>
        <item x="168"/>
        <item x="390"/>
        <item x="367"/>
        <item x="127"/>
        <item x="437"/>
        <item x="189"/>
        <item x="646"/>
        <item x="599"/>
        <item x="380"/>
        <item x="294"/>
        <item x="477"/>
        <item x="492"/>
        <item x="529"/>
        <item x="226"/>
        <item x="325"/>
        <item x="17"/>
        <item x="330"/>
        <item x="652"/>
        <item x="313"/>
        <item x="680"/>
        <item x="333"/>
        <item x="454"/>
        <item x="657"/>
        <item x="595"/>
        <item x="526"/>
        <item x="667"/>
        <item x="70"/>
        <item x="618"/>
        <item x="475"/>
        <item x="284"/>
        <item x="45"/>
        <item x="334"/>
        <item x="429"/>
        <item x="471"/>
        <item x="462"/>
        <item x="382"/>
        <item x="39"/>
        <item x="534"/>
        <item x="562"/>
        <item x="476"/>
        <item x="244"/>
        <item x="221"/>
        <item x="115"/>
        <item x="604"/>
        <item x="444"/>
        <item x="516"/>
        <item x="601"/>
        <item x="57"/>
        <item x="656"/>
        <item x="593"/>
        <item x="354"/>
        <item x="87"/>
        <item x="635"/>
        <item x="439"/>
        <item x="97"/>
        <item x="568"/>
        <item x="552"/>
        <item x="423"/>
        <item x="109"/>
        <item x="165"/>
        <item x="404"/>
        <item x="338"/>
        <item x="616"/>
        <item x="239"/>
        <item x="83"/>
        <item x="281"/>
        <item x="398"/>
        <item x="493"/>
        <item x="140"/>
        <item x="497"/>
        <item x="304"/>
        <item x="360"/>
        <item x="257"/>
        <item x="559"/>
        <item x="639"/>
        <item x="428"/>
        <item x="74"/>
        <item x="520"/>
        <item x="247"/>
        <item x="461"/>
        <item x="101"/>
        <item x="11"/>
        <item x="7"/>
        <item x="182"/>
        <item x="155"/>
        <item x="50"/>
        <item x="464"/>
        <item x="643"/>
        <item x="532"/>
        <item x="627"/>
        <item x="329"/>
        <item x="316"/>
        <item x="384"/>
        <item x="331"/>
        <item x="183"/>
        <item x="371"/>
        <item x="328"/>
        <item x="495"/>
        <item x="346"/>
        <item x="259"/>
        <item x="112"/>
        <item x="528"/>
        <item x="376"/>
        <item x="365"/>
        <item x="622"/>
        <item x="186"/>
        <item x="426"/>
        <item x="574"/>
        <item x="8"/>
        <item x="362"/>
        <item x="531"/>
        <item x="489"/>
        <item x="533"/>
        <item x="378"/>
        <item x="487"/>
        <item x="254"/>
        <item x="255"/>
        <item x="323"/>
        <item x="617"/>
        <item x="445"/>
        <item x="209"/>
        <item x="366"/>
        <item x="192"/>
        <item x="640"/>
        <item x="392"/>
        <item x="307"/>
        <item x="260"/>
        <item x="194"/>
        <item x="600"/>
        <item x="273"/>
        <item x="661"/>
        <item x="335"/>
        <item x="572"/>
        <item x="364"/>
        <item x="573"/>
        <item x="191"/>
        <item x="418"/>
        <item x="66"/>
        <item x="234"/>
        <item x="651"/>
        <item x="447"/>
        <item x="151"/>
        <item x="435"/>
        <item x="47"/>
        <item x="29"/>
        <item x="272"/>
        <item x="172"/>
        <item x="406"/>
        <item x="630"/>
        <item x="15"/>
        <item x="95"/>
        <item x="465"/>
        <item x="399"/>
        <item x="409"/>
        <item x="594"/>
        <item x="264"/>
        <item x="579"/>
        <item x="312"/>
        <item x="379"/>
        <item x="441"/>
        <item x="584"/>
        <item x="204"/>
        <item x="27"/>
        <item x="542"/>
        <item x="249"/>
        <item x="375"/>
        <item x="22"/>
        <item x="586"/>
        <item x="614"/>
        <item x="608"/>
        <item x="648"/>
        <item x="198"/>
        <item x="349"/>
        <item x="188"/>
        <item x="199"/>
        <item x="473"/>
        <item x="412"/>
        <item x="494"/>
        <item x="246"/>
        <item x="34"/>
        <item x="173"/>
        <item x="298"/>
        <item x="261"/>
        <item x="46"/>
        <item x="314"/>
        <item x="315"/>
        <item x="664"/>
        <item x="546"/>
        <item x="637"/>
        <item x="311"/>
        <item x="506"/>
        <item x="214"/>
        <item x="212"/>
        <item x="270"/>
        <item x="125"/>
        <item x="230"/>
        <item x="144"/>
        <item x="422"/>
        <item x="64"/>
        <item x="218"/>
        <item x="225"/>
        <item x="289"/>
        <item x="279"/>
        <item x="69"/>
        <item x="297"/>
        <item x="550"/>
        <item x="611"/>
        <item x="348"/>
        <item x="80"/>
        <item x="243"/>
        <item x="10"/>
        <item x="220"/>
        <item x="555"/>
        <item x="158"/>
        <item x="48"/>
        <item x="104"/>
        <item x="111"/>
        <item x="317"/>
        <item x="12"/>
        <item x="450"/>
        <item x="21"/>
        <item x="154"/>
        <item x="442"/>
        <item x="300"/>
        <item x="596"/>
        <item x="164"/>
        <item x="224"/>
        <item x="443"/>
        <item x="31"/>
        <item x="278"/>
        <item x="609"/>
        <item x="42"/>
        <item x="436"/>
        <item x="606"/>
        <item x="180"/>
        <item x="474"/>
        <item x="59"/>
        <item x="107"/>
        <item x="55"/>
        <item x="35"/>
        <item x="9"/>
        <item x="403"/>
        <item x="25"/>
        <item x="633"/>
        <item x="440"/>
        <item x="238"/>
        <item x="527"/>
        <item x="288"/>
        <item x="374"/>
        <item x="356"/>
        <item x="100"/>
        <item x="603"/>
        <item x="262"/>
        <item x="347"/>
        <item x="213"/>
        <item x="169"/>
        <item x="383"/>
        <item x="98"/>
        <item x="486"/>
        <item x="43"/>
        <item x="205"/>
        <item x="332"/>
        <item x="147"/>
        <item x="305"/>
        <item x="514"/>
        <item x="537"/>
        <item x="117"/>
        <item x="14"/>
        <item x="19"/>
        <item x="501"/>
        <item x="388"/>
        <item x="187"/>
        <item x="408"/>
        <item x="343"/>
        <item x="153"/>
        <item x="41"/>
        <item x="629"/>
        <item x="4"/>
        <item x="258"/>
        <item x="91"/>
        <item x="30"/>
        <item x="321"/>
        <item x="613"/>
        <item x="240"/>
        <item x="588"/>
        <item x="222"/>
        <item x="310"/>
        <item x="544"/>
        <item x="276"/>
        <item x="219"/>
        <item x="215"/>
        <item x="102"/>
        <item x="108"/>
        <item x="563"/>
        <item x="202"/>
        <item x="119"/>
        <item x="448"/>
        <item x="85"/>
        <item x="86"/>
        <item x="178"/>
        <item x="197"/>
        <item x="560"/>
        <item x="672"/>
        <item x="252"/>
        <item x="308"/>
        <item x="121"/>
        <item x="427"/>
        <item x="446"/>
        <item x="350"/>
        <item x="67"/>
        <item x="479"/>
        <item x="605"/>
        <item x="267"/>
        <item x="488"/>
        <item x="157"/>
        <item x="424"/>
        <item x="363"/>
        <item x="483"/>
        <item x="211"/>
        <item x="481"/>
        <item x="105"/>
        <item x="319"/>
        <item x="536"/>
        <item x="49"/>
        <item x="320"/>
        <item x="88"/>
        <item x="18"/>
        <item x="130"/>
        <item x="145"/>
        <item x="290"/>
        <item x="525"/>
        <item x="411"/>
        <item x="551"/>
        <item x="179"/>
        <item x="193"/>
        <item x="306"/>
        <item x="40"/>
        <item x="266"/>
        <item x="274"/>
        <item x="185"/>
        <item x="142"/>
        <item x="478"/>
        <item x="396"/>
        <item x="280"/>
        <item x="245"/>
        <item x="351"/>
        <item x="510"/>
        <item x="434"/>
        <item x="352"/>
        <item x="498"/>
        <item x="291"/>
        <item x="201"/>
        <item x="113"/>
        <item x="94"/>
        <item x="16"/>
        <item x="24"/>
        <item x="62"/>
        <item x="122"/>
        <item x="265"/>
        <item x="44"/>
        <item x="625"/>
        <item x="420"/>
        <item x="13"/>
        <item x="54"/>
        <item x="1"/>
        <item x="342"/>
        <item x="170"/>
        <item x="6"/>
        <item x="177"/>
        <item x="63"/>
        <item x="522"/>
        <item x="236"/>
        <item x="460"/>
        <item x="195"/>
        <item x="206"/>
        <item x="503"/>
        <item x="293"/>
        <item x="123"/>
        <item x="393"/>
        <item x="292"/>
        <item x="521"/>
        <item x="129"/>
        <item x="419"/>
        <item x="92"/>
        <item x="391"/>
        <item x="133"/>
        <item x="96"/>
        <item x="395"/>
        <item x="414"/>
        <item x="0"/>
        <item x="149"/>
        <item x="358"/>
        <item x="56"/>
        <item x="150"/>
        <item x="65"/>
        <item x="466"/>
        <item x="417"/>
        <item x="430"/>
        <item x="116"/>
        <item x="468"/>
        <item x="124"/>
        <item x="511"/>
        <item x="242"/>
        <item x="134"/>
        <item x="139"/>
        <item x="491"/>
        <item x="283"/>
        <item x="591"/>
        <item x="76"/>
        <item x="416"/>
        <item x="159"/>
        <item x="469"/>
        <item x="619"/>
        <item x="539"/>
        <item x="385"/>
        <item x="184"/>
        <item x="73"/>
        <item x="200"/>
        <item x="345"/>
        <item x="23"/>
        <item x="148"/>
        <item x="216"/>
        <item x="453"/>
        <item x="167"/>
        <item x="500"/>
        <item x="286"/>
        <item x="413"/>
        <item x="405"/>
        <item x="128"/>
        <item x="269"/>
        <item x="82"/>
        <item x="53"/>
        <item x="377"/>
        <item x="370"/>
        <item x="237"/>
        <item x="171"/>
        <item x="432"/>
        <item x="397"/>
        <item x="513"/>
        <item x="126"/>
        <item x="228"/>
        <item x="68"/>
        <item x="415"/>
        <item x="463"/>
        <item x="540"/>
        <item x="577"/>
        <item x="72"/>
        <item x="161"/>
        <item x="455"/>
        <item x="387"/>
        <item x="339"/>
        <item x="583"/>
        <item x="357"/>
        <item x="163"/>
        <item x="549"/>
        <item x="517"/>
        <item x="326"/>
        <item x="162"/>
        <item x="166"/>
        <item x="114"/>
        <item x="275"/>
        <item x="570"/>
        <item x="143"/>
        <item x="250"/>
        <item x="389"/>
        <item x="287"/>
        <item x="277"/>
        <item x="401"/>
        <item x="232"/>
        <item x="327"/>
        <item x="3"/>
        <item x="146"/>
        <item x="285"/>
        <item x="485"/>
        <item x="496"/>
        <item x="60"/>
        <item x="58"/>
        <item x="77"/>
        <item x="118"/>
        <item x="208"/>
        <item x="103"/>
        <item x="301"/>
        <item x="452"/>
        <item x="229"/>
        <item x="566"/>
        <item x="386"/>
        <item x="564"/>
        <item x="394"/>
        <item x="156"/>
        <item x="28"/>
        <item x="135"/>
        <item x="628"/>
        <item x="176"/>
        <item x="26"/>
        <item x="585"/>
        <item x="137"/>
        <item x="190"/>
        <item x="99"/>
        <item x="174"/>
        <item x="451"/>
        <item x="33"/>
        <item x="106"/>
        <item x="81"/>
        <item x="318"/>
        <item x="433"/>
        <item x="175"/>
        <item x="78"/>
        <item x="37"/>
        <item x="504"/>
        <item x="90"/>
        <item x="296"/>
        <item x="210"/>
        <item x="499"/>
        <item x="132"/>
        <item x="340"/>
        <item x="235"/>
        <item x="302"/>
        <item x="152"/>
        <item x="457"/>
        <item x="207"/>
        <item x="507"/>
        <item x="196"/>
        <item x="263"/>
        <item x="410"/>
        <item x="372"/>
        <item x="482"/>
        <item x="336"/>
        <item x="556"/>
        <item x="141"/>
        <item x="642"/>
        <item x="110"/>
        <item x="359"/>
        <item x="402"/>
        <item x="589"/>
        <item x="5"/>
        <item x="181"/>
        <item x="659"/>
        <item x="52"/>
        <item x="458"/>
        <item x="251"/>
        <item x="581"/>
        <item x="223"/>
        <item x="282"/>
        <item x="626"/>
        <item x="576"/>
        <item x="547"/>
        <item x="138"/>
        <item x="670"/>
        <item x="368"/>
        <item x="400"/>
        <item x="558"/>
        <item x="590"/>
        <item x="480"/>
        <item x="160"/>
        <item x="299"/>
        <item x="519"/>
        <item x="353"/>
        <item x="89"/>
        <item x="248"/>
        <item x="472"/>
        <item x="51"/>
        <item x="554"/>
        <item x="673"/>
        <item x="545"/>
        <item x="2"/>
        <item x="523"/>
        <item x="233"/>
        <item x="93"/>
        <item x="438"/>
        <item x="623"/>
        <item x="598"/>
        <item x="341"/>
        <item x="241"/>
        <item x="456"/>
        <item x="541"/>
        <item x="557"/>
        <item x="660"/>
        <item x="490"/>
        <item x="650"/>
        <item x="71"/>
        <item t="default"/>
      </items>
    </pivotField>
    <pivotField showAll="0">
      <items count="5">
        <item x="2"/>
        <item x="0"/>
        <item x="1"/>
        <item x="3"/>
        <item t="default"/>
      </items>
    </pivotField>
    <pivotField showAll="0"/>
    <pivotField showAll="0">
      <items count="6">
        <item x="1"/>
        <item x="4"/>
        <item x="2"/>
        <item x="0"/>
        <item x="3"/>
        <item t="default"/>
      </items>
    </pivotField>
    <pivotField showAll="0"/>
    <pivotField showAll="0"/>
    <pivotField showAll="0"/>
    <pivotField showAll="0"/>
    <pivotField showAll="0"/>
    <pivotField showAll="0"/>
    <pivotField showAll="0"/>
    <pivotField dataField="1" showAll="0"/>
    <pivotField showAll="0"/>
    <pivotField dataField="1" numFmtId="164"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h="1" x="0"/>
        <item x="1"/>
        <item x="2"/>
        <item x="3"/>
        <item t="default"/>
      </items>
    </pivotField>
  </pivotFields>
  <rowFields count="2">
    <field x="18"/>
    <field x="17"/>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Revenue" fld="12" baseField="0" baseItem="0"/>
    <dataField name="Average of NetMarginPct" fld="14" subtotal="average" baseField="18"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8AE956-E9E2-4A6B-A6BE-75C80B65E8B8}" sourceName="Category">
  <pivotTables>
    <pivotTable tabId="6" name="PivotTable1"/>
    <pivotTable tabId="10" name="PivotTable3"/>
    <pivotTable tabId="12" name="PivotTable1"/>
  </pivotTables>
  <data>
    <tabular pivotCacheId="1800992587">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F1F87F-568B-47F1-B49B-E2E6C8BCC8DE}" sourceName="Region">
  <pivotTables>
    <pivotTable tabId="6" name="PivotTable1"/>
    <pivotTable tabId="10" name="PivotTable3"/>
    <pivotTable tabId="12" name="PivotTable1"/>
  </pivotTables>
  <data>
    <tabular pivotCacheId="180099258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FCDD9BE4-0B51-4819-B5CB-74A6A74BDE78}" cache="Slicer_Category" caption="Category" rowHeight="234950"/>
  <slicer name="Region 3" xr10:uid="{BEEADCEE-6B46-445D-AA79-C71D6A5B96D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4F64D7-FB18-495A-945B-E88EA673901C}" cache="Slicer_Category" caption="Category" rowHeight="234950"/>
  <slicer name="Region" xr10:uid="{4CF2946D-75E2-4BDE-BC63-777DA1759927}"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4CF73A7-ACBA-4025-9E9B-E1A23D19ECEB}" cache="Slicer_Category" caption="Category" rowHeight="234950"/>
  <slicer name="Region 1" xr10:uid="{774C3CCF-6A85-4F89-AAE1-ACC2544F8A4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16FA05-AC0C-46A9-BEFF-0F250A467927}" name="Table1" displayName="Table1" ref="A1:D8" totalsRowShown="0" headerRowDxfId="0" dataDxfId="8">
  <autoFilter ref="A1:D8" xr:uid="{FA16FA05-AC0C-46A9-BEFF-0F250A467927}">
    <filterColumn colId="0" hiddenButton="1"/>
    <filterColumn colId="1" hiddenButton="1"/>
    <filterColumn colId="2" hiddenButton="1"/>
    <filterColumn colId="3" hiddenButton="1"/>
  </autoFilter>
  <tableColumns count="4">
    <tableColumn id="1" xr3:uid="{3446648E-CE74-49A5-8848-976E67839C36}" name="KPI Name" dataDxfId="7"/>
    <tableColumn id="2" xr3:uid="{5C228FD8-C74C-417A-8862-FE6B8E61D099}" name="Formula/Logic" dataDxfId="6"/>
    <tableColumn id="3" xr3:uid="{9F855D83-86A4-46A7-B40D-71187D163BE4}" name="Business Reason" dataDxfId="5"/>
    <tableColumn id="4" xr3:uid="{11C213F5-6F94-4F3F-8094-AF3AC17BD1F5}" name="Target/Benchmark" dataDxfId="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45B7-62F4-4B50-B68C-10837F1C7C78}">
  <dimension ref="B2:K9"/>
  <sheetViews>
    <sheetView showGridLines="0" zoomScale="51" zoomScaleNormal="51" workbookViewId="0">
      <selection activeCell="Z2" sqref="Z2"/>
    </sheetView>
  </sheetViews>
  <sheetFormatPr defaultRowHeight="14.4" x14ac:dyDescent="0.3"/>
  <cols>
    <col min="1" max="1" width="11.88671875" customWidth="1"/>
    <col min="2" max="2" width="31.44140625" bestFit="1" customWidth="1"/>
    <col min="5" max="5" width="28.33203125" bestFit="1" customWidth="1"/>
    <col min="8" max="8" width="54" bestFit="1" customWidth="1"/>
    <col min="11" max="11" width="38.5546875" bestFit="1" customWidth="1"/>
  </cols>
  <sheetData>
    <row r="2" spans="2:11" ht="66.599999999999994" x14ac:dyDescent="1.2">
      <c r="B2" s="24" t="s">
        <v>0</v>
      </c>
    </row>
    <row r="3" spans="2:11" ht="46.2" x14ac:dyDescent="0.85">
      <c r="B3" s="17" t="str">
        <f ca="1">"Data as of: "&amp;TEXT(TODAY(),"mmmm dd, yyyy")&amp;" | 6,500 transactions, FY2024-2025"</f>
        <v>Data as of: September 30, 2026 | 6,500 transactions, FY2024-2025</v>
      </c>
    </row>
    <row r="8" spans="2:11" ht="33.6" x14ac:dyDescent="0.65">
      <c r="B8" s="23" t="s">
        <v>1</v>
      </c>
      <c r="E8" s="23" t="s">
        <v>2</v>
      </c>
      <c r="H8" s="23" t="s">
        <v>3</v>
      </c>
      <c r="K8" s="23" t="s">
        <v>4</v>
      </c>
    </row>
    <row r="9" spans="2:11" ht="33.6" x14ac:dyDescent="0.65">
      <c r="B9" s="18">
        <f>SUM('Cleaned Data'!M2:M6501)</f>
        <v>1653907.5899999971</v>
      </c>
      <c r="E9" s="16">
        <f>AVERAGE('Cleaned Data'!O2:O6501)</f>
        <v>0.38775664225830714</v>
      </c>
      <c r="H9" s="16">
        <f>COUNTIF('Cleaned Data'!O2:O6501,"&lt;0")/COUNTA('Cleaned Data'!A2:A6501)</f>
        <v>1.7692307692307691E-2</v>
      </c>
      <c r="K9" s="16">
        <f>AVERAGE('Cleaned Data'!J2:J6501)</f>
        <v>0.11239200000000042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opLeftCell="A4" zoomScale="90" zoomScaleNormal="90" workbookViewId="0">
      <selection activeCell="B37" sqref="B37"/>
    </sheetView>
  </sheetViews>
  <sheetFormatPr defaultRowHeight="14.4" x14ac:dyDescent="0.3"/>
  <cols>
    <col min="1" max="1" width="22" customWidth="1"/>
    <col min="2" max="2" width="75" customWidth="1"/>
  </cols>
  <sheetData>
    <row r="1" spans="1:1" ht="17.399999999999999" x14ac:dyDescent="0.3">
      <c r="A1" s="1" t="s">
        <v>5</v>
      </c>
    </row>
    <row r="2" spans="1:1" x14ac:dyDescent="0.3">
      <c r="A2" s="2"/>
    </row>
    <row r="3" spans="1:1" x14ac:dyDescent="0.3">
      <c r="A3" s="2" t="s">
        <v>6</v>
      </c>
    </row>
    <row r="4" spans="1:1" x14ac:dyDescent="0.3">
      <c r="A4" s="2" t="s">
        <v>7</v>
      </c>
    </row>
    <row r="5" spans="1:1" x14ac:dyDescent="0.3">
      <c r="A5" s="2"/>
    </row>
    <row r="6" spans="1:1" x14ac:dyDescent="0.3">
      <c r="A6" s="3" t="s">
        <v>8</v>
      </c>
    </row>
    <row r="7" spans="1:1" x14ac:dyDescent="0.3">
      <c r="A7" s="2" t="s">
        <v>9</v>
      </c>
    </row>
    <row r="8" spans="1:1" x14ac:dyDescent="0.3">
      <c r="A8" s="2" t="s">
        <v>10</v>
      </c>
    </row>
    <row r="9" spans="1:1" x14ac:dyDescent="0.3">
      <c r="A9" s="2"/>
    </row>
    <row r="10" spans="1:1" x14ac:dyDescent="0.3">
      <c r="A10" s="3" t="s">
        <v>11</v>
      </c>
    </row>
    <row r="11" spans="1:1" x14ac:dyDescent="0.3">
      <c r="A11" s="2" t="s">
        <v>12</v>
      </c>
    </row>
    <row r="12" spans="1:1" x14ac:dyDescent="0.3">
      <c r="A12" s="2" t="s">
        <v>13</v>
      </c>
    </row>
    <row r="13" spans="1:1" x14ac:dyDescent="0.3">
      <c r="A13" s="2" t="s">
        <v>14</v>
      </c>
    </row>
    <row r="14" spans="1:1" x14ac:dyDescent="0.3">
      <c r="A14" s="2" t="s">
        <v>15</v>
      </c>
    </row>
    <row r="15" spans="1:1" x14ac:dyDescent="0.3">
      <c r="A15" s="2" t="s">
        <v>16</v>
      </c>
    </row>
    <row r="16" spans="1:1" x14ac:dyDescent="0.3">
      <c r="A16" s="2" t="s">
        <v>17</v>
      </c>
    </row>
    <row r="17" spans="1:2" x14ac:dyDescent="0.3">
      <c r="A17" s="2" t="s">
        <v>18</v>
      </c>
    </row>
    <row r="18" spans="1:2" x14ac:dyDescent="0.3">
      <c r="A18" s="2" t="s">
        <v>19</v>
      </c>
    </row>
    <row r="19" spans="1:2" x14ac:dyDescent="0.3">
      <c r="A19" s="2"/>
    </row>
    <row r="20" spans="1:2" x14ac:dyDescent="0.3">
      <c r="A20" s="3" t="s">
        <v>20</v>
      </c>
    </row>
    <row r="21" spans="1:2" x14ac:dyDescent="0.3">
      <c r="A21" s="3" t="s">
        <v>21</v>
      </c>
      <c r="B21" s="2" t="s">
        <v>22</v>
      </c>
    </row>
    <row r="22" spans="1:2" x14ac:dyDescent="0.3">
      <c r="A22" s="3" t="s">
        <v>23</v>
      </c>
      <c r="B22" s="2" t="s">
        <v>24</v>
      </c>
    </row>
    <row r="23" spans="1:2" x14ac:dyDescent="0.3">
      <c r="A23" s="3" t="s">
        <v>25</v>
      </c>
      <c r="B23" s="2" t="s">
        <v>26</v>
      </c>
    </row>
    <row r="24" spans="1:2" x14ac:dyDescent="0.3">
      <c r="A24" s="3" t="s">
        <v>27</v>
      </c>
      <c r="B24" s="2" t="s">
        <v>28</v>
      </c>
    </row>
    <row r="25" spans="1:2" x14ac:dyDescent="0.3">
      <c r="A25" s="3" t="s">
        <v>29</v>
      </c>
      <c r="B25" s="2" t="s">
        <v>30</v>
      </c>
    </row>
    <row r="26" spans="1:2" x14ac:dyDescent="0.3">
      <c r="A26" s="3" t="s">
        <v>31</v>
      </c>
      <c r="B26" s="2" t="s">
        <v>32</v>
      </c>
    </row>
    <row r="27" spans="1:2" x14ac:dyDescent="0.3">
      <c r="A27" s="3" t="s">
        <v>33</v>
      </c>
      <c r="B27" s="2" t="s">
        <v>34</v>
      </c>
    </row>
    <row r="28" spans="1:2" x14ac:dyDescent="0.3">
      <c r="A28" s="3" t="s">
        <v>35</v>
      </c>
      <c r="B28" s="2" t="s">
        <v>36</v>
      </c>
    </row>
    <row r="29" spans="1:2" x14ac:dyDescent="0.3">
      <c r="A29" s="3" t="s">
        <v>37</v>
      </c>
      <c r="B29" s="2" t="s">
        <v>38</v>
      </c>
    </row>
    <row r="30" spans="1:2" x14ac:dyDescent="0.3">
      <c r="A30" s="3" t="s">
        <v>39</v>
      </c>
      <c r="B30" s="2" t="s">
        <v>40</v>
      </c>
    </row>
    <row r="31" spans="1:2" x14ac:dyDescent="0.3">
      <c r="A31" s="3" t="s">
        <v>41</v>
      </c>
      <c r="B31" s="2" t="s">
        <v>42</v>
      </c>
    </row>
    <row r="32" spans="1:2" x14ac:dyDescent="0.3">
      <c r="A32" s="3" t="s">
        <v>43</v>
      </c>
      <c r="B32" s="2" t="s">
        <v>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DC26-3E81-4193-8865-295A90ACD58B}">
  <dimension ref="A1:Q6501"/>
  <sheetViews>
    <sheetView topLeftCell="E1" zoomScale="72" zoomScaleNormal="80" workbookViewId="0">
      <pane ySplit="1" topLeftCell="A6483" activePane="bottomLeft" state="frozen"/>
      <selection pane="bottomLeft" activeCell="J6520" sqref="J6520"/>
    </sheetView>
  </sheetViews>
  <sheetFormatPr defaultRowHeight="14.4" x14ac:dyDescent="0.3"/>
  <cols>
    <col min="1" max="1" width="14.6640625" bestFit="1" customWidth="1"/>
    <col min="2" max="2" width="10.88671875" bestFit="1" customWidth="1"/>
    <col min="3" max="3" width="8" bestFit="1" customWidth="1"/>
    <col min="4" max="4" width="8.88671875" bestFit="1" customWidth="1"/>
    <col min="5" max="5" width="12.109375" bestFit="1" customWidth="1"/>
    <col min="6" max="6" width="19.6640625" customWidth="1"/>
    <col min="7" max="7" width="19.5546875" bestFit="1" customWidth="1"/>
    <col min="8" max="8" width="9.33203125" bestFit="1" customWidth="1"/>
    <col min="9" max="9" width="10" bestFit="1" customWidth="1"/>
    <col min="10" max="10" width="12.6640625" bestFit="1" customWidth="1"/>
    <col min="11" max="11" width="9.33203125" bestFit="1" customWidth="1"/>
    <col min="12" max="12" width="10" bestFit="1" customWidth="1"/>
    <col min="13" max="13" width="9.6640625" bestFit="1" customWidth="1"/>
    <col min="14" max="14" width="12" bestFit="1" customWidth="1"/>
    <col min="15" max="15" width="14.33203125" bestFit="1" customWidth="1"/>
    <col min="16" max="16" width="9.6640625" bestFit="1" customWidth="1"/>
    <col min="17" max="17" width="9.33203125" customWidth="1"/>
    <col min="19" max="19" width="14.44140625" bestFit="1" customWidth="1"/>
  </cols>
  <sheetData>
    <row r="1" spans="1:17" x14ac:dyDescent="0.3">
      <c r="A1" s="4" t="s">
        <v>21</v>
      </c>
      <c r="B1" s="10" t="s">
        <v>23</v>
      </c>
      <c r="C1" s="4" t="s">
        <v>25</v>
      </c>
      <c r="D1" s="4" t="s">
        <v>27</v>
      </c>
      <c r="E1" s="4" t="s">
        <v>29</v>
      </c>
      <c r="F1" s="4" t="s">
        <v>31</v>
      </c>
      <c r="G1" s="5" t="s">
        <v>33</v>
      </c>
      <c r="H1" s="5" t="s">
        <v>45</v>
      </c>
      <c r="I1" s="5" t="s">
        <v>37</v>
      </c>
      <c r="J1" s="5" t="s">
        <v>39</v>
      </c>
      <c r="K1" s="5" t="s">
        <v>41</v>
      </c>
      <c r="L1" s="5" t="s">
        <v>43</v>
      </c>
      <c r="M1" s="5" t="s">
        <v>46</v>
      </c>
      <c r="N1" s="5" t="s">
        <v>47</v>
      </c>
      <c r="O1" s="6" t="s">
        <v>48</v>
      </c>
      <c r="P1" s="5" t="s">
        <v>49</v>
      </c>
      <c r="Q1" s="5" t="s">
        <v>50</v>
      </c>
    </row>
    <row r="2" spans="1:17" x14ac:dyDescent="0.3">
      <c r="A2" t="s">
        <v>51</v>
      </c>
      <c r="B2" s="15">
        <v>45832</v>
      </c>
      <c r="C2" t="s">
        <v>52</v>
      </c>
      <c r="D2" t="s">
        <v>53</v>
      </c>
      <c r="E2" t="s">
        <v>54</v>
      </c>
      <c r="F2" t="s">
        <v>55</v>
      </c>
      <c r="G2" t="s">
        <v>56</v>
      </c>
      <c r="H2">
        <v>2</v>
      </c>
      <c r="I2">
        <v>7.91</v>
      </c>
      <c r="J2">
        <v>6.8000000000000005E-2</v>
      </c>
      <c r="K2">
        <v>5.22</v>
      </c>
      <c r="L2" t="s">
        <v>57</v>
      </c>
      <c r="M2">
        <f t="shared" ref="M2:M65" si="0">ROUND(H2*I2*(1-J2),2)</f>
        <v>14.74</v>
      </c>
      <c r="N2">
        <f t="shared" ref="N2:N65" si="1">ROUND(M2-(H2*K2),2)</f>
        <v>4.3</v>
      </c>
      <c r="O2" s="7">
        <f t="shared" ref="O2:O65" si="2">IFERROR(N2/M2,0)</f>
        <v>0.29172320217096337</v>
      </c>
      <c r="P2" t="str">
        <f t="shared" ref="P2:P33" si="3">IF(B2="","",TEXT(B2,"mmm-yyyy"))</f>
        <v>Jun-2025</v>
      </c>
      <c r="Q2" t="str">
        <f t="shared" ref="Q2:Q33" si="4">IF(B2="","","Q"&amp;ROUNDUP(MONTH(B2)/3,0)&amp;"-"&amp;YEAR(B2))</f>
        <v>Q2-2025</v>
      </c>
    </row>
    <row r="3" spans="1:17" x14ac:dyDescent="0.3">
      <c r="A3" t="s">
        <v>58</v>
      </c>
      <c r="B3" s="15">
        <v>45807</v>
      </c>
      <c r="C3" t="s">
        <v>52</v>
      </c>
      <c r="D3" t="s">
        <v>59</v>
      </c>
      <c r="E3" t="s">
        <v>60</v>
      </c>
      <c r="F3" t="s">
        <v>61</v>
      </c>
      <c r="G3" t="s">
        <v>56</v>
      </c>
      <c r="H3">
        <v>2</v>
      </c>
      <c r="I3">
        <v>24.84</v>
      </c>
      <c r="J3">
        <v>0</v>
      </c>
      <c r="K3">
        <v>10.8</v>
      </c>
      <c r="L3" t="s">
        <v>57</v>
      </c>
      <c r="M3">
        <f t="shared" si="0"/>
        <v>49.68</v>
      </c>
      <c r="N3">
        <f t="shared" si="1"/>
        <v>28.08</v>
      </c>
      <c r="O3" s="7">
        <f t="shared" si="2"/>
        <v>0.56521739130434778</v>
      </c>
      <c r="P3" t="str">
        <f t="shared" si="3"/>
        <v>May-2025</v>
      </c>
      <c r="Q3" t="str">
        <f t="shared" si="4"/>
        <v>Q2-2025</v>
      </c>
    </row>
    <row r="4" spans="1:17" x14ac:dyDescent="0.3">
      <c r="A4" t="s">
        <v>62</v>
      </c>
      <c r="B4" s="15">
        <v>46007</v>
      </c>
      <c r="C4" t="s">
        <v>63</v>
      </c>
      <c r="D4" t="s">
        <v>64</v>
      </c>
      <c r="E4" t="s">
        <v>54</v>
      </c>
      <c r="F4" t="s">
        <v>65</v>
      </c>
      <c r="G4" t="s">
        <v>56</v>
      </c>
      <c r="H4">
        <v>1</v>
      </c>
      <c r="I4">
        <v>12.88</v>
      </c>
      <c r="J4">
        <v>0.245</v>
      </c>
      <c r="K4">
        <v>7.62</v>
      </c>
      <c r="L4" t="s">
        <v>57</v>
      </c>
      <c r="M4">
        <f t="shared" si="0"/>
        <v>9.7200000000000006</v>
      </c>
      <c r="N4">
        <f t="shared" si="1"/>
        <v>2.1</v>
      </c>
      <c r="O4" s="7">
        <f t="shared" si="2"/>
        <v>0.21604938271604937</v>
      </c>
      <c r="P4" t="str">
        <f t="shared" si="3"/>
        <v>Dec-2025</v>
      </c>
      <c r="Q4" t="str">
        <f t="shared" si="4"/>
        <v>Q4-2025</v>
      </c>
    </row>
    <row r="5" spans="1:17" x14ac:dyDescent="0.3">
      <c r="A5" t="s">
        <v>66</v>
      </c>
      <c r="B5" s="15">
        <v>45913</v>
      </c>
      <c r="C5" t="s">
        <v>63</v>
      </c>
      <c r="D5" t="s">
        <v>64</v>
      </c>
      <c r="E5" t="s">
        <v>60</v>
      </c>
      <c r="F5" t="s">
        <v>67</v>
      </c>
      <c r="G5" t="s">
        <v>68</v>
      </c>
      <c r="H5">
        <v>2</v>
      </c>
      <c r="I5">
        <v>31.33</v>
      </c>
      <c r="J5">
        <v>0.22900000000000001</v>
      </c>
      <c r="K5">
        <v>17.03</v>
      </c>
      <c r="L5" t="s">
        <v>57</v>
      </c>
      <c r="M5">
        <f t="shared" si="0"/>
        <v>48.31</v>
      </c>
      <c r="N5">
        <f t="shared" si="1"/>
        <v>14.25</v>
      </c>
      <c r="O5" s="7">
        <f t="shared" si="2"/>
        <v>0.29496998551024634</v>
      </c>
      <c r="P5" t="str">
        <f t="shared" si="3"/>
        <v>Sep-2025</v>
      </c>
      <c r="Q5" t="str">
        <f t="shared" si="4"/>
        <v>Q3-2025</v>
      </c>
    </row>
    <row r="6" spans="1:17" x14ac:dyDescent="0.3">
      <c r="A6" t="s">
        <v>69</v>
      </c>
      <c r="B6" s="15">
        <v>45720</v>
      </c>
      <c r="C6" t="s">
        <v>52</v>
      </c>
      <c r="D6" t="s">
        <v>70</v>
      </c>
      <c r="E6" t="s">
        <v>71</v>
      </c>
      <c r="F6" t="s">
        <v>72</v>
      </c>
      <c r="G6" t="s">
        <v>73</v>
      </c>
      <c r="H6">
        <v>3</v>
      </c>
      <c r="I6">
        <v>191.02</v>
      </c>
      <c r="J6">
        <v>2.7E-2</v>
      </c>
      <c r="K6">
        <v>147.29</v>
      </c>
      <c r="L6" t="s">
        <v>57</v>
      </c>
      <c r="M6">
        <f t="shared" si="0"/>
        <v>557.59</v>
      </c>
      <c r="N6">
        <f t="shared" si="1"/>
        <v>115.72</v>
      </c>
      <c r="O6" s="7">
        <f t="shared" si="2"/>
        <v>0.20753600315644111</v>
      </c>
      <c r="P6" t="str">
        <f t="shared" si="3"/>
        <v>Mar-2025</v>
      </c>
      <c r="Q6" t="str">
        <f t="shared" si="4"/>
        <v>Q1-2025</v>
      </c>
    </row>
    <row r="7" spans="1:17" x14ac:dyDescent="0.3">
      <c r="A7" t="s">
        <v>74</v>
      </c>
      <c r="B7" s="15">
        <v>45977</v>
      </c>
      <c r="C7" t="s">
        <v>52</v>
      </c>
      <c r="D7" t="s">
        <v>75</v>
      </c>
      <c r="E7" t="s">
        <v>60</v>
      </c>
      <c r="F7" t="s">
        <v>76</v>
      </c>
      <c r="G7" t="s">
        <v>68</v>
      </c>
      <c r="H7">
        <v>1</v>
      </c>
      <c r="I7">
        <v>81.010000000000005</v>
      </c>
      <c r="J7">
        <v>0.09</v>
      </c>
      <c r="K7">
        <v>43.16</v>
      </c>
      <c r="L7" t="s">
        <v>57</v>
      </c>
      <c r="M7">
        <f t="shared" si="0"/>
        <v>73.72</v>
      </c>
      <c r="N7">
        <f t="shared" si="1"/>
        <v>30.56</v>
      </c>
      <c r="O7" s="7">
        <f t="shared" si="2"/>
        <v>0.41454150841020077</v>
      </c>
      <c r="P7" t="str">
        <f t="shared" si="3"/>
        <v>Nov-2025</v>
      </c>
      <c r="Q7" t="str">
        <f t="shared" si="4"/>
        <v>Q4-2025</v>
      </c>
    </row>
    <row r="8" spans="1:17" x14ac:dyDescent="0.3">
      <c r="A8" t="s">
        <v>77</v>
      </c>
      <c r="B8" s="15">
        <v>45810</v>
      </c>
      <c r="C8" t="s">
        <v>63</v>
      </c>
      <c r="D8" t="s">
        <v>64</v>
      </c>
      <c r="E8" t="s">
        <v>71</v>
      </c>
      <c r="F8" t="s">
        <v>78</v>
      </c>
      <c r="G8" t="s">
        <v>56</v>
      </c>
      <c r="H8">
        <v>3</v>
      </c>
      <c r="I8">
        <v>237.59</v>
      </c>
      <c r="J8">
        <v>0</v>
      </c>
      <c r="K8">
        <v>189.55</v>
      </c>
      <c r="L8" t="s">
        <v>57</v>
      </c>
      <c r="M8">
        <f t="shared" si="0"/>
        <v>712.77</v>
      </c>
      <c r="N8">
        <f t="shared" si="1"/>
        <v>144.12</v>
      </c>
      <c r="O8" s="7">
        <f t="shared" si="2"/>
        <v>0.2021970621659161</v>
      </c>
      <c r="P8" t="str">
        <f t="shared" si="3"/>
        <v>Jun-2025</v>
      </c>
      <c r="Q8" t="str">
        <f t="shared" si="4"/>
        <v>Q2-2025</v>
      </c>
    </row>
    <row r="9" spans="1:17" x14ac:dyDescent="0.3">
      <c r="A9" t="s">
        <v>79</v>
      </c>
      <c r="B9" s="15">
        <v>45525</v>
      </c>
      <c r="C9" t="s">
        <v>52</v>
      </c>
      <c r="D9" t="s">
        <v>70</v>
      </c>
      <c r="E9" t="s">
        <v>60</v>
      </c>
      <c r="F9" t="s">
        <v>67</v>
      </c>
      <c r="G9" t="s">
        <v>56</v>
      </c>
      <c r="H9">
        <v>4</v>
      </c>
      <c r="I9">
        <v>32.08</v>
      </c>
      <c r="J9">
        <v>6.0999999999999999E-2</v>
      </c>
      <c r="K9">
        <v>14.54</v>
      </c>
      <c r="L9" t="s">
        <v>57</v>
      </c>
      <c r="M9">
        <f t="shared" si="0"/>
        <v>120.49</v>
      </c>
      <c r="N9">
        <f t="shared" si="1"/>
        <v>62.33</v>
      </c>
      <c r="O9" s="7">
        <f t="shared" si="2"/>
        <v>0.51730434060917918</v>
      </c>
      <c r="P9" t="str">
        <f t="shared" si="3"/>
        <v>Aug-2024</v>
      </c>
      <c r="Q9" t="str">
        <f t="shared" si="4"/>
        <v>Q3-2024</v>
      </c>
    </row>
    <row r="10" spans="1:17" x14ac:dyDescent="0.3">
      <c r="A10" t="s">
        <v>80</v>
      </c>
      <c r="B10" s="15">
        <v>45551</v>
      </c>
      <c r="C10" t="s">
        <v>52</v>
      </c>
      <c r="D10" t="s">
        <v>59</v>
      </c>
      <c r="E10" t="s">
        <v>54</v>
      </c>
      <c r="F10" t="s">
        <v>65</v>
      </c>
      <c r="G10" t="s">
        <v>68</v>
      </c>
      <c r="H10">
        <v>6</v>
      </c>
      <c r="I10">
        <v>19.04</v>
      </c>
      <c r="J10">
        <v>0.127</v>
      </c>
      <c r="K10">
        <v>10.94</v>
      </c>
      <c r="L10" t="s">
        <v>57</v>
      </c>
      <c r="M10">
        <f t="shared" si="0"/>
        <v>99.73</v>
      </c>
      <c r="N10">
        <f t="shared" si="1"/>
        <v>34.090000000000003</v>
      </c>
      <c r="O10" s="7">
        <f t="shared" si="2"/>
        <v>0.34182292188910057</v>
      </c>
      <c r="P10" t="str">
        <f t="shared" si="3"/>
        <v>Sep-2024</v>
      </c>
      <c r="Q10" t="str">
        <f t="shared" si="4"/>
        <v>Q3-2024</v>
      </c>
    </row>
    <row r="11" spans="1:17" x14ac:dyDescent="0.3">
      <c r="A11" t="s">
        <v>81</v>
      </c>
      <c r="B11" s="15">
        <v>45683</v>
      </c>
      <c r="C11" t="s">
        <v>63</v>
      </c>
      <c r="D11" t="s">
        <v>82</v>
      </c>
      <c r="E11" t="s">
        <v>60</v>
      </c>
      <c r="F11" t="s">
        <v>61</v>
      </c>
      <c r="G11" t="s">
        <v>68</v>
      </c>
      <c r="H11">
        <v>2</v>
      </c>
      <c r="I11">
        <v>39.049999999999997</v>
      </c>
      <c r="J11">
        <v>0.20499999999999999</v>
      </c>
      <c r="K11">
        <v>15.81</v>
      </c>
      <c r="L11" t="s">
        <v>57</v>
      </c>
      <c r="M11">
        <f t="shared" si="0"/>
        <v>62.09</v>
      </c>
      <c r="N11">
        <f t="shared" si="1"/>
        <v>30.47</v>
      </c>
      <c r="O11" s="7">
        <f t="shared" si="2"/>
        <v>0.49073924947656622</v>
      </c>
      <c r="P11" t="str">
        <f t="shared" si="3"/>
        <v>Jan-2025</v>
      </c>
      <c r="Q11" t="str">
        <f t="shared" si="4"/>
        <v>Q1-2025</v>
      </c>
    </row>
    <row r="12" spans="1:17" x14ac:dyDescent="0.3">
      <c r="A12" t="s">
        <v>83</v>
      </c>
      <c r="B12" s="15">
        <v>45653</v>
      </c>
      <c r="C12" t="s">
        <v>84</v>
      </c>
      <c r="D12" t="s">
        <v>85</v>
      </c>
      <c r="E12" t="s">
        <v>71</v>
      </c>
      <c r="F12" t="s">
        <v>86</v>
      </c>
      <c r="G12" t="s">
        <v>68</v>
      </c>
      <c r="H12">
        <v>6</v>
      </c>
      <c r="I12">
        <v>111.54</v>
      </c>
      <c r="J12">
        <v>4.8000000000000001E-2</v>
      </c>
      <c r="K12">
        <v>83.47</v>
      </c>
      <c r="L12" t="s">
        <v>73</v>
      </c>
      <c r="M12">
        <f t="shared" si="0"/>
        <v>637.12</v>
      </c>
      <c r="N12">
        <f t="shared" si="1"/>
        <v>136.30000000000001</v>
      </c>
      <c r="O12" s="7">
        <f t="shared" si="2"/>
        <v>0.21393144148669013</v>
      </c>
      <c r="P12" t="str">
        <f t="shared" si="3"/>
        <v>Dec-2024</v>
      </c>
      <c r="Q12" t="str">
        <f t="shared" si="4"/>
        <v>Q4-2024</v>
      </c>
    </row>
    <row r="13" spans="1:17" x14ac:dyDescent="0.3">
      <c r="A13" t="s">
        <v>87</v>
      </c>
      <c r="B13" s="15">
        <v>45524</v>
      </c>
      <c r="C13" t="s">
        <v>88</v>
      </c>
      <c r="D13" t="s">
        <v>89</v>
      </c>
      <c r="E13" t="s">
        <v>60</v>
      </c>
      <c r="F13" t="s">
        <v>90</v>
      </c>
      <c r="G13" t="s">
        <v>56</v>
      </c>
      <c r="H13">
        <v>3</v>
      </c>
      <c r="I13">
        <v>93.22</v>
      </c>
      <c r="J13">
        <v>6.5000000000000002E-2</v>
      </c>
      <c r="K13">
        <v>44.82</v>
      </c>
      <c r="L13" t="s">
        <v>57</v>
      </c>
      <c r="M13">
        <f t="shared" si="0"/>
        <v>261.48</v>
      </c>
      <c r="N13">
        <f t="shared" si="1"/>
        <v>127.02</v>
      </c>
      <c r="O13" s="7">
        <f t="shared" si="2"/>
        <v>0.48577329050022944</v>
      </c>
      <c r="P13" t="str">
        <f t="shared" si="3"/>
        <v>Aug-2024</v>
      </c>
      <c r="Q13" t="str">
        <f t="shared" si="4"/>
        <v>Q3-2024</v>
      </c>
    </row>
    <row r="14" spans="1:17" x14ac:dyDescent="0.3">
      <c r="A14" t="s">
        <v>91</v>
      </c>
      <c r="B14" s="15">
        <v>45661</v>
      </c>
      <c r="C14" t="s">
        <v>88</v>
      </c>
      <c r="D14" t="s">
        <v>92</v>
      </c>
      <c r="E14" t="s">
        <v>93</v>
      </c>
      <c r="F14" t="s">
        <v>94</v>
      </c>
      <c r="G14" t="s">
        <v>68</v>
      </c>
      <c r="H14">
        <v>1</v>
      </c>
      <c r="I14">
        <v>27.55</v>
      </c>
      <c r="J14">
        <v>5.5E-2</v>
      </c>
      <c r="K14">
        <v>13.76</v>
      </c>
      <c r="L14" t="s">
        <v>57</v>
      </c>
      <c r="M14">
        <f t="shared" si="0"/>
        <v>26.03</v>
      </c>
      <c r="N14">
        <f t="shared" si="1"/>
        <v>12.27</v>
      </c>
      <c r="O14" s="7">
        <f t="shared" si="2"/>
        <v>0.47137917787168648</v>
      </c>
      <c r="P14" t="str">
        <f t="shared" si="3"/>
        <v>Jan-2025</v>
      </c>
      <c r="Q14" t="str">
        <f t="shared" si="4"/>
        <v>Q1-2025</v>
      </c>
    </row>
    <row r="15" spans="1:17" x14ac:dyDescent="0.3">
      <c r="A15" t="s">
        <v>95</v>
      </c>
      <c r="B15" s="15">
        <v>45805</v>
      </c>
      <c r="C15" t="s">
        <v>52</v>
      </c>
      <c r="D15" t="s">
        <v>96</v>
      </c>
      <c r="E15" t="s">
        <v>71</v>
      </c>
      <c r="F15" t="s">
        <v>97</v>
      </c>
      <c r="G15" t="s">
        <v>56</v>
      </c>
      <c r="H15">
        <v>3</v>
      </c>
      <c r="I15">
        <v>67.03</v>
      </c>
      <c r="J15">
        <v>0.128</v>
      </c>
      <c r="K15">
        <v>45.18</v>
      </c>
      <c r="L15" t="s">
        <v>57</v>
      </c>
      <c r="M15">
        <f t="shared" si="0"/>
        <v>175.35</v>
      </c>
      <c r="N15">
        <f t="shared" si="1"/>
        <v>39.81</v>
      </c>
      <c r="O15" s="7">
        <f t="shared" si="2"/>
        <v>0.22703165098374681</v>
      </c>
      <c r="P15" t="str">
        <f t="shared" si="3"/>
        <v>May-2025</v>
      </c>
      <c r="Q15" t="str">
        <f t="shared" si="4"/>
        <v>Q2-2025</v>
      </c>
    </row>
    <row r="16" spans="1:17" x14ac:dyDescent="0.3">
      <c r="A16" t="s">
        <v>98</v>
      </c>
      <c r="B16" s="15">
        <v>45710</v>
      </c>
      <c r="C16" t="s">
        <v>52</v>
      </c>
      <c r="D16" t="s">
        <v>70</v>
      </c>
      <c r="E16" t="s">
        <v>60</v>
      </c>
      <c r="F16" t="s">
        <v>99</v>
      </c>
      <c r="G16" t="s">
        <v>56</v>
      </c>
      <c r="H16">
        <v>4</v>
      </c>
      <c r="I16">
        <v>70.56</v>
      </c>
      <c r="J16">
        <v>9.2999999999999999E-2</v>
      </c>
      <c r="K16">
        <v>38.5</v>
      </c>
      <c r="L16" t="s">
        <v>57</v>
      </c>
      <c r="M16">
        <f t="shared" si="0"/>
        <v>255.99</v>
      </c>
      <c r="N16">
        <f t="shared" si="1"/>
        <v>101.99</v>
      </c>
      <c r="O16" s="7">
        <f t="shared" si="2"/>
        <v>0.39841400054689635</v>
      </c>
      <c r="P16" t="str">
        <f t="shared" si="3"/>
        <v>Feb-2025</v>
      </c>
      <c r="Q16" t="str">
        <f t="shared" si="4"/>
        <v>Q1-2025</v>
      </c>
    </row>
    <row r="17" spans="1:17" x14ac:dyDescent="0.3">
      <c r="A17" t="s">
        <v>100</v>
      </c>
      <c r="B17" s="15">
        <v>45592</v>
      </c>
      <c r="C17" t="s">
        <v>52</v>
      </c>
      <c r="D17" t="s">
        <v>101</v>
      </c>
      <c r="E17" t="s">
        <v>54</v>
      </c>
      <c r="F17" t="s">
        <v>65</v>
      </c>
      <c r="G17" t="s">
        <v>68</v>
      </c>
      <c r="H17">
        <v>2</v>
      </c>
      <c r="I17">
        <v>19.52</v>
      </c>
      <c r="J17">
        <v>0.1</v>
      </c>
      <c r="K17">
        <v>12.99</v>
      </c>
      <c r="L17" t="s">
        <v>57</v>
      </c>
      <c r="M17">
        <f t="shared" si="0"/>
        <v>35.14</v>
      </c>
      <c r="N17">
        <f t="shared" si="1"/>
        <v>9.16</v>
      </c>
      <c r="O17" s="7">
        <f t="shared" si="2"/>
        <v>0.26067159931701767</v>
      </c>
      <c r="P17" t="str">
        <f t="shared" si="3"/>
        <v>Oct-2024</v>
      </c>
      <c r="Q17" t="str">
        <f t="shared" si="4"/>
        <v>Q4-2024</v>
      </c>
    </row>
    <row r="18" spans="1:17" x14ac:dyDescent="0.3">
      <c r="A18" t="s">
        <v>102</v>
      </c>
      <c r="B18" s="15">
        <v>45797</v>
      </c>
      <c r="C18" t="s">
        <v>84</v>
      </c>
      <c r="D18" t="s">
        <v>103</v>
      </c>
      <c r="E18" t="s">
        <v>71</v>
      </c>
      <c r="F18" t="s">
        <v>97</v>
      </c>
      <c r="G18" t="s">
        <v>68</v>
      </c>
      <c r="H18">
        <v>1</v>
      </c>
      <c r="I18">
        <v>287.3</v>
      </c>
      <c r="J18">
        <v>7.9000000000000001E-2</v>
      </c>
      <c r="K18">
        <v>224.49</v>
      </c>
      <c r="L18" t="s">
        <v>104</v>
      </c>
      <c r="M18">
        <f t="shared" si="0"/>
        <v>264.60000000000002</v>
      </c>
      <c r="N18">
        <f t="shared" si="1"/>
        <v>40.11</v>
      </c>
      <c r="O18" s="7">
        <f t="shared" si="2"/>
        <v>0.15158730158730158</v>
      </c>
      <c r="P18" t="str">
        <f t="shared" si="3"/>
        <v>May-2025</v>
      </c>
      <c r="Q18" t="str">
        <f t="shared" si="4"/>
        <v>Q2-2025</v>
      </c>
    </row>
    <row r="19" spans="1:17" x14ac:dyDescent="0.3">
      <c r="A19" t="s">
        <v>105</v>
      </c>
      <c r="B19" s="15">
        <v>45457</v>
      </c>
      <c r="C19" t="s">
        <v>63</v>
      </c>
      <c r="D19" t="s">
        <v>106</v>
      </c>
      <c r="E19" t="s">
        <v>107</v>
      </c>
      <c r="F19" t="s">
        <v>108</v>
      </c>
      <c r="G19" t="s">
        <v>68</v>
      </c>
      <c r="H19">
        <v>2</v>
      </c>
      <c r="I19">
        <v>51.77</v>
      </c>
      <c r="J19">
        <v>0.24399999999999999</v>
      </c>
      <c r="K19">
        <v>12.93</v>
      </c>
      <c r="L19" t="s">
        <v>57</v>
      </c>
      <c r="M19">
        <f t="shared" si="0"/>
        <v>78.28</v>
      </c>
      <c r="N19">
        <f t="shared" si="1"/>
        <v>52.42</v>
      </c>
      <c r="O19" s="7">
        <f t="shared" si="2"/>
        <v>0.66964741951967299</v>
      </c>
      <c r="P19" t="str">
        <f t="shared" si="3"/>
        <v>Jun-2024</v>
      </c>
      <c r="Q19" t="str">
        <f t="shared" si="4"/>
        <v>Q2-2024</v>
      </c>
    </row>
    <row r="20" spans="1:17" x14ac:dyDescent="0.3">
      <c r="A20" t="s">
        <v>109</v>
      </c>
      <c r="B20" s="15">
        <v>45769</v>
      </c>
      <c r="C20" t="s">
        <v>84</v>
      </c>
      <c r="D20" t="s">
        <v>110</v>
      </c>
      <c r="E20" t="s">
        <v>71</v>
      </c>
      <c r="F20" t="s">
        <v>86</v>
      </c>
      <c r="G20" t="s">
        <v>68</v>
      </c>
      <c r="H20">
        <v>8</v>
      </c>
      <c r="I20">
        <v>277.58999999999997</v>
      </c>
      <c r="J20">
        <v>0.01</v>
      </c>
      <c r="K20">
        <v>205.37</v>
      </c>
      <c r="L20" t="s">
        <v>57</v>
      </c>
      <c r="M20">
        <f t="shared" si="0"/>
        <v>2198.5100000000002</v>
      </c>
      <c r="N20">
        <f t="shared" si="1"/>
        <v>555.54999999999995</v>
      </c>
      <c r="O20" s="7">
        <f t="shared" si="2"/>
        <v>0.25269386993918602</v>
      </c>
      <c r="P20" t="str">
        <f t="shared" si="3"/>
        <v>Apr-2025</v>
      </c>
      <c r="Q20" t="str">
        <f t="shared" si="4"/>
        <v>Q2-2025</v>
      </c>
    </row>
    <row r="21" spans="1:17" x14ac:dyDescent="0.3">
      <c r="A21" t="s">
        <v>111</v>
      </c>
      <c r="B21" s="15">
        <v>45711</v>
      </c>
      <c r="C21" t="s">
        <v>52</v>
      </c>
      <c r="D21" t="s">
        <v>75</v>
      </c>
      <c r="E21" t="s">
        <v>60</v>
      </c>
      <c r="F21" t="s">
        <v>67</v>
      </c>
      <c r="G21" t="s">
        <v>56</v>
      </c>
      <c r="H21">
        <v>1</v>
      </c>
      <c r="I21">
        <v>40.14</v>
      </c>
      <c r="J21">
        <v>8.3000000000000004E-2</v>
      </c>
      <c r="K21">
        <v>17.510000000000002</v>
      </c>
      <c r="L21" t="s">
        <v>57</v>
      </c>
      <c r="M21">
        <f t="shared" si="0"/>
        <v>36.81</v>
      </c>
      <c r="N21">
        <f t="shared" si="1"/>
        <v>19.3</v>
      </c>
      <c r="O21" s="7">
        <f t="shared" si="2"/>
        <v>0.52431404509644119</v>
      </c>
      <c r="P21" t="str">
        <f t="shared" si="3"/>
        <v>Feb-2025</v>
      </c>
      <c r="Q21" t="str">
        <f t="shared" si="4"/>
        <v>Q1-2025</v>
      </c>
    </row>
    <row r="22" spans="1:17" x14ac:dyDescent="0.3">
      <c r="A22" t="s">
        <v>112</v>
      </c>
      <c r="B22" s="15">
        <v>45421</v>
      </c>
      <c r="C22" t="s">
        <v>52</v>
      </c>
      <c r="D22" t="s">
        <v>113</v>
      </c>
      <c r="E22" t="s">
        <v>54</v>
      </c>
      <c r="F22" t="s">
        <v>114</v>
      </c>
      <c r="G22" t="s">
        <v>68</v>
      </c>
      <c r="H22">
        <v>1</v>
      </c>
      <c r="I22">
        <v>24.52</v>
      </c>
      <c r="J22">
        <v>6.4000000000000001E-2</v>
      </c>
      <c r="K22">
        <v>15.45</v>
      </c>
      <c r="L22" t="s">
        <v>57</v>
      </c>
      <c r="M22">
        <f t="shared" si="0"/>
        <v>22.95</v>
      </c>
      <c r="N22">
        <f t="shared" si="1"/>
        <v>7.5</v>
      </c>
      <c r="O22" s="7">
        <f t="shared" si="2"/>
        <v>0.32679738562091504</v>
      </c>
      <c r="P22" t="str">
        <f t="shared" si="3"/>
        <v>May-2024</v>
      </c>
      <c r="Q22" t="str">
        <f t="shared" si="4"/>
        <v>Q2-2024</v>
      </c>
    </row>
    <row r="23" spans="1:17" x14ac:dyDescent="0.3">
      <c r="A23" t="s">
        <v>115</v>
      </c>
      <c r="B23" s="15">
        <v>45977</v>
      </c>
      <c r="C23" t="s">
        <v>88</v>
      </c>
      <c r="D23" t="s">
        <v>116</v>
      </c>
      <c r="E23" t="s">
        <v>71</v>
      </c>
      <c r="F23" t="s">
        <v>86</v>
      </c>
      <c r="G23" t="s">
        <v>68</v>
      </c>
      <c r="H23">
        <v>1</v>
      </c>
      <c r="I23">
        <v>141.36000000000001</v>
      </c>
      <c r="J23">
        <v>8.8999999999999996E-2</v>
      </c>
      <c r="K23">
        <v>96.37</v>
      </c>
      <c r="L23" t="s">
        <v>57</v>
      </c>
      <c r="M23">
        <f t="shared" si="0"/>
        <v>128.78</v>
      </c>
      <c r="N23">
        <f t="shared" si="1"/>
        <v>32.409999999999997</v>
      </c>
      <c r="O23" s="7">
        <f t="shared" si="2"/>
        <v>0.25166951389967385</v>
      </c>
      <c r="P23" t="str">
        <f t="shared" si="3"/>
        <v>Nov-2025</v>
      </c>
      <c r="Q23" t="str">
        <f t="shared" si="4"/>
        <v>Q4-2025</v>
      </c>
    </row>
    <row r="24" spans="1:17" x14ac:dyDescent="0.3">
      <c r="A24" t="s">
        <v>117</v>
      </c>
      <c r="B24" s="15">
        <v>45663</v>
      </c>
      <c r="C24" t="s">
        <v>63</v>
      </c>
      <c r="D24" t="s">
        <v>64</v>
      </c>
      <c r="E24" t="s">
        <v>60</v>
      </c>
      <c r="F24" t="s">
        <v>67</v>
      </c>
      <c r="G24" t="s">
        <v>68</v>
      </c>
      <c r="H24">
        <v>4</v>
      </c>
      <c r="I24">
        <v>61</v>
      </c>
      <c r="J24">
        <v>0.24399999999999999</v>
      </c>
      <c r="K24">
        <v>29.14</v>
      </c>
      <c r="L24" t="s">
        <v>57</v>
      </c>
      <c r="M24">
        <f t="shared" si="0"/>
        <v>184.46</v>
      </c>
      <c r="N24">
        <f t="shared" si="1"/>
        <v>67.900000000000006</v>
      </c>
      <c r="O24" s="7">
        <f t="shared" si="2"/>
        <v>0.36810148541689258</v>
      </c>
      <c r="P24" t="str">
        <f t="shared" si="3"/>
        <v>Jan-2025</v>
      </c>
      <c r="Q24" t="str">
        <f t="shared" si="4"/>
        <v>Q1-2025</v>
      </c>
    </row>
    <row r="25" spans="1:17" x14ac:dyDescent="0.3">
      <c r="A25" t="s">
        <v>118</v>
      </c>
      <c r="B25" s="15">
        <v>45609</v>
      </c>
      <c r="C25" t="s">
        <v>63</v>
      </c>
      <c r="D25" t="s">
        <v>119</v>
      </c>
      <c r="E25" t="s">
        <v>60</v>
      </c>
      <c r="F25" t="s">
        <v>76</v>
      </c>
      <c r="G25" t="s">
        <v>56</v>
      </c>
      <c r="H25">
        <v>5</v>
      </c>
      <c r="I25">
        <v>76.790000000000006</v>
      </c>
      <c r="J25">
        <v>0.16300000000000001</v>
      </c>
      <c r="K25">
        <v>30.8</v>
      </c>
      <c r="L25" t="s">
        <v>57</v>
      </c>
      <c r="M25">
        <f t="shared" si="0"/>
        <v>321.37</v>
      </c>
      <c r="N25">
        <f t="shared" si="1"/>
        <v>167.37</v>
      </c>
      <c r="O25" s="7">
        <f t="shared" si="2"/>
        <v>0.52080156828577651</v>
      </c>
      <c r="P25" t="str">
        <f t="shared" si="3"/>
        <v>Nov-2024</v>
      </c>
      <c r="Q25" t="str">
        <f t="shared" si="4"/>
        <v>Q4-2024</v>
      </c>
    </row>
    <row r="26" spans="1:17" x14ac:dyDescent="0.3">
      <c r="A26" t="s">
        <v>120</v>
      </c>
      <c r="B26" s="15">
        <v>45862</v>
      </c>
      <c r="C26" t="s">
        <v>52</v>
      </c>
      <c r="D26" t="s">
        <v>121</v>
      </c>
      <c r="E26" t="s">
        <v>71</v>
      </c>
      <c r="F26" t="s">
        <v>97</v>
      </c>
      <c r="G26" t="s">
        <v>68</v>
      </c>
      <c r="H26">
        <v>1</v>
      </c>
      <c r="I26">
        <v>261.39999999999998</v>
      </c>
      <c r="J26">
        <v>0.11899999999999999</v>
      </c>
      <c r="K26">
        <v>172.69</v>
      </c>
      <c r="L26" t="s">
        <v>57</v>
      </c>
      <c r="M26">
        <f t="shared" si="0"/>
        <v>230.29</v>
      </c>
      <c r="N26">
        <f t="shared" si="1"/>
        <v>57.6</v>
      </c>
      <c r="O26" s="7">
        <f t="shared" si="2"/>
        <v>0.25011941465109211</v>
      </c>
      <c r="P26" t="str">
        <f t="shared" si="3"/>
        <v>Jul-2025</v>
      </c>
      <c r="Q26" t="str">
        <f t="shared" si="4"/>
        <v>Q3-2025</v>
      </c>
    </row>
    <row r="27" spans="1:17" x14ac:dyDescent="0.3">
      <c r="A27" t="s">
        <v>122</v>
      </c>
      <c r="B27" s="15">
        <v>45798</v>
      </c>
      <c r="C27" t="s">
        <v>88</v>
      </c>
      <c r="D27" t="s">
        <v>123</v>
      </c>
      <c r="E27" t="s">
        <v>93</v>
      </c>
      <c r="F27" t="s">
        <v>124</v>
      </c>
      <c r="G27" t="s">
        <v>68</v>
      </c>
      <c r="H27">
        <v>2</v>
      </c>
      <c r="I27">
        <v>56.1</v>
      </c>
      <c r="J27">
        <v>4.2000000000000003E-2</v>
      </c>
      <c r="K27">
        <v>21.68</v>
      </c>
      <c r="L27" t="s">
        <v>57</v>
      </c>
      <c r="M27">
        <f t="shared" si="0"/>
        <v>107.49</v>
      </c>
      <c r="N27">
        <f t="shared" si="1"/>
        <v>64.13</v>
      </c>
      <c r="O27" s="7">
        <f t="shared" si="2"/>
        <v>0.59661363847799798</v>
      </c>
      <c r="P27" t="str">
        <f t="shared" si="3"/>
        <v>May-2025</v>
      </c>
      <c r="Q27" t="str">
        <f t="shared" si="4"/>
        <v>Q2-2025</v>
      </c>
    </row>
    <row r="28" spans="1:17" x14ac:dyDescent="0.3">
      <c r="A28" t="s">
        <v>125</v>
      </c>
      <c r="B28" s="15">
        <v>45685</v>
      </c>
      <c r="C28" t="s">
        <v>88</v>
      </c>
      <c r="D28" t="s">
        <v>123</v>
      </c>
      <c r="E28" t="s">
        <v>71</v>
      </c>
      <c r="F28" t="s">
        <v>126</v>
      </c>
      <c r="G28" t="s">
        <v>56</v>
      </c>
      <c r="H28">
        <v>3</v>
      </c>
      <c r="I28">
        <v>122.43</v>
      </c>
      <c r="J28">
        <v>0.153</v>
      </c>
      <c r="K28">
        <v>87.13</v>
      </c>
      <c r="L28" t="s">
        <v>57</v>
      </c>
      <c r="M28">
        <f t="shared" si="0"/>
        <v>311.08999999999997</v>
      </c>
      <c r="N28">
        <f t="shared" si="1"/>
        <v>49.7</v>
      </c>
      <c r="O28" s="7">
        <f t="shared" si="2"/>
        <v>0.15976084091420492</v>
      </c>
      <c r="P28" t="str">
        <f t="shared" si="3"/>
        <v>Jan-2025</v>
      </c>
      <c r="Q28" t="str">
        <f t="shared" si="4"/>
        <v>Q1-2025</v>
      </c>
    </row>
    <row r="29" spans="1:17" x14ac:dyDescent="0.3">
      <c r="A29" t="s">
        <v>127</v>
      </c>
      <c r="B29" s="15">
        <v>45936</v>
      </c>
      <c r="C29" t="s">
        <v>52</v>
      </c>
      <c r="D29" t="s">
        <v>101</v>
      </c>
      <c r="E29" t="s">
        <v>54</v>
      </c>
      <c r="F29" t="s">
        <v>114</v>
      </c>
      <c r="G29" t="s">
        <v>56</v>
      </c>
      <c r="H29">
        <v>1</v>
      </c>
      <c r="I29">
        <v>4.33</v>
      </c>
      <c r="J29">
        <v>0.104</v>
      </c>
      <c r="K29">
        <v>2.85</v>
      </c>
      <c r="L29" t="s">
        <v>57</v>
      </c>
      <c r="M29">
        <f t="shared" si="0"/>
        <v>3.88</v>
      </c>
      <c r="N29">
        <f t="shared" si="1"/>
        <v>1.03</v>
      </c>
      <c r="O29" s="7">
        <f t="shared" si="2"/>
        <v>0.2654639175257732</v>
      </c>
      <c r="P29" t="str">
        <f t="shared" si="3"/>
        <v>Oct-2025</v>
      </c>
      <c r="Q29" t="str">
        <f t="shared" si="4"/>
        <v>Q4-2025</v>
      </c>
    </row>
    <row r="30" spans="1:17" x14ac:dyDescent="0.3">
      <c r="A30" t="s">
        <v>128</v>
      </c>
      <c r="B30" s="15">
        <v>45605</v>
      </c>
      <c r="C30" t="s">
        <v>52</v>
      </c>
      <c r="D30" t="s">
        <v>121</v>
      </c>
      <c r="E30" t="s">
        <v>71</v>
      </c>
      <c r="F30" t="s">
        <v>86</v>
      </c>
      <c r="G30" t="s">
        <v>68</v>
      </c>
      <c r="H30">
        <v>5</v>
      </c>
      <c r="I30">
        <v>141.02000000000001</v>
      </c>
      <c r="J30">
        <v>7.5999999999999998E-2</v>
      </c>
      <c r="K30">
        <v>97.56</v>
      </c>
      <c r="L30" t="s">
        <v>57</v>
      </c>
      <c r="M30">
        <f t="shared" si="0"/>
        <v>651.51</v>
      </c>
      <c r="N30">
        <f t="shared" si="1"/>
        <v>163.71</v>
      </c>
      <c r="O30" s="7">
        <f t="shared" si="2"/>
        <v>0.25127780080121564</v>
      </c>
      <c r="P30" t="str">
        <f t="shared" si="3"/>
        <v>Nov-2024</v>
      </c>
      <c r="Q30" t="str">
        <f t="shared" si="4"/>
        <v>Q4-2024</v>
      </c>
    </row>
    <row r="31" spans="1:17" x14ac:dyDescent="0.3">
      <c r="A31" t="s">
        <v>129</v>
      </c>
      <c r="B31" s="15">
        <v>45932</v>
      </c>
      <c r="C31" t="s">
        <v>52</v>
      </c>
      <c r="D31" t="s">
        <v>130</v>
      </c>
      <c r="E31" t="s">
        <v>54</v>
      </c>
      <c r="F31" t="s">
        <v>65</v>
      </c>
      <c r="G31" t="s">
        <v>68</v>
      </c>
      <c r="H31">
        <v>3</v>
      </c>
      <c r="I31">
        <v>5.15</v>
      </c>
      <c r="J31">
        <v>1.7999999999999999E-2</v>
      </c>
      <c r="K31">
        <v>3.34</v>
      </c>
      <c r="L31" t="s">
        <v>57</v>
      </c>
      <c r="M31">
        <f t="shared" si="0"/>
        <v>15.17</v>
      </c>
      <c r="N31">
        <f t="shared" si="1"/>
        <v>5.15</v>
      </c>
      <c r="O31" s="7">
        <f t="shared" si="2"/>
        <v>0.33948582729070537</v>
      </c>
      <c r="P31" t="str">
        <f t="shared" si="3"/>
        <v>Oct-2025</v>
      </c>
      <c r="Q31" t="str">
        <f t="shared" si="4"/>
        <v>Q4-2025</v>
      </c>
    </row>
    <row r="32" spans="1:17" x14ac:dyDescent="0.3">
      <c r="A32" t="s">
        <v>131</v>
      </c>
      <c r="B32" s="15">
        <v>45587</v>
      </c>
      <c r="C32" t="s">
        <v>52</v>
      </c>
      <c r="D32" t="s">
        <v>113</v>
      </c>
      <c r="E32" t="s">
        <v>107</v>
      </c>
      <c r="F32" t="s">
        <v>132</v>
      </c>
      <c r="G32" t="s">
        <v>68</v>
      </c>
      <c r="H32">
        <v>3</v>
      </c>
      <c r="I32">
        <v>16.649999999999999</v>
      </c>
      <c r="J32">
        <v>2.3E-2</v>
      </c>
      <c r="K32">
        <v>6.21</v>
      </c>
      <c r="L32" t="s">
        <v>57</v>
      </c>
      <c r="M32">
        <f t="shared" si="0"/>
        <v>48.8</v>
      </c>
      <c r="N32">
        <f t="shared" si="1"/>
        <v>30.17</v>
      </c>
      <c r="O32" s="7">
        <f t="shared" si="2"/>
        <v>0.61823770491803287</v>
      </c>
      <c r="P32" t="str">
        <f t="shared" si="3"/>
        <v>Oct-2024</v>
      </c>
      <c r="Q32" t="str">
        <f t="shared" si="4"/>
        <v>Q4-2024</v>
      </c>
    </row>
    <row r="33" spans="1:17" x14ac:dyDescent="0.3">
      <c r="A33" t="s">
        <v>133</v>
      </c>
      <c r="B33" s="15">
        <v>45723</v>
      </c>
      <c r="C33" t="s">
        <v>88</v>
      </c>
      <c r="D33" t="s">
        <v>92</v>
      </c>
      <c r="E33" t="s">
        <v>71</v>
      </c>
      <c r="F33" t="s">
        <v>126</v>
      </c>
      <c r="G33" t="s">
        <v>56</v>
      </c>
      <c r="H33">
        <v>4</v>
      </c>
      <c r="I33">
        <v>25.59</v>
      </c>
      <c r="J33">
        <v>0.106</v>
      </c>
      <c r="K33">
        <v>18.13</v>
      </c>
      <c r="L33" t="s">
        <v>57</v>
      </c>
      <c r="M33">
        <f t="shared" si="0"/>
        <v>91.51</v>
      </c>
      <c r="N33">
        <f t="shared" si="1"/>
        <v>18.989999999999998</v>
      </c>
      <c r="O33" s="7">
        <f t="shared" si="2"/>
        <v>0.20751830401049062</v>
      </c>
      <c r="P33" t="str">
        <f t="shared" si="3"/>
        <v>Mar-2025</v>
      </c>
      <c r="Q33" t="str">
        <f t="shared" si="4"/>
        <v>Q1-2025</v>
      </c>
    </row>
    <row r="34" spans="1:17" x14ac:dyDescent="0.3">
      <c r="A34" t="s">
        <v>134</v>
      </c>
      <c r="B34" s="15">
        <v>45671</v>
      </c>
      <c r="C34" t="s">
        <v>88</v>
      </c>
      <c r="D34" t="s">
        <v>135</v>
      </c>
      <c r="E34" t="s">
        <v>93</v>
      </c>
      <c r="F34" t="s">
        <v>124</v>
      </c>
      <c r="G34" t="s">
        <v>68</v>
      </c>
      <c r="H34">
        <v>5</v>
      </c>
      <c r="I34">
        <v>62.95</v>
      </c>
      <c r="J34">
        <v>4.1000000000000002E-2</v>
      </c>
      <c r="K34">
        <v>26.63</v>
      </c>
      <c r="L34" t="s">
        <v>57</v>
      </c>
      <c r="M34">
        <f t="shared" si="0"/>
        <v>301.85000000000002</v>
      </c>
      <c r="N34">
        <f t="shared" si="1"/>
        <v>168.7</v>
      </c>
      <c r="O34" s="7">
        <f t="shared" si="2"/>
        <v>0.55888686433659096</v>
      </c>
      <c r="P34" t="str">
        <f t="shared" ref="P34:P65" si="5">IF(B34="","",TEXT(B34,"mmm-yyyy"))</f>
        <v>Jan-2025</v>
      </c>
      <c r="Q34" t="str">
        <f t="shared" ref="Q34:Q65" si="6">IF(B34="","","Q"&amp;ROUNDUP(MONTH(B34)/3,0)&amp;"-"&amp;YEAR(B34))</f>
        <v>Q1-2025</v>
      </c>
    </row>
    <row r="35" spans="1:17" x14ac:dyDescent="0.3">
      <c r="A35" t="s">
        <v>136</v>
      </c>
      <c r="B35" s="15">
        <v>45438</v>
      </c>
      <c r="C35" t="s">
        <v>63</v>
      </c>
      <c r="D35" t="s">
        <v>137</v>
      </c>
      <c r="E35" t="s">
        <v>93</v>
      </c>
      <c r="F35" t="s">
        <v>124</v>
      </c>
      <c r="G35" t="s">
        <v>68</v>
      </c>
      <c r="H35">
        <v>1</v>
      </c>
      <c r="I35">
        <v>14.88</v>
      </c>
      <c r="J35">
        <v>0.182</v>
      </c>
      <c r="K35">
        <v>5.91</v>
      </c>
      <c r="L35" t="s">
        <v>104</v>
      </c>
      <c r="M35">
        <f t="shared" si="0"/>
        <v>12.17</v>
      </c>
      <c r="N35">
        <f t="shared" si="1"/>
        <v>6.26</v>
      </c>
      <c r="O35" s="7">
        <f t="shared" si="2"/>
        <v>0.514379622021364</v>
      </c>
      <c r="P35" t="str">
        <f t="shared" si="5"/>
        <v>May-2024</v>
      </c>
      <c r="Q35" t="str">
        <f t="shared" si="6"/>
        <v>Q2-2024</v>
      </c>
    </row>
    <row r="36" spans="1:17" x14ac:dyDescent="0.3">
      <c r="A36" t="s">
        <v>138</v>
      </c>
      <c r="B36" s="15">
        <v>45943</v>
      </c>
      <c r="C36" t="s">
        <v>88</v>
      </c>
      <c r="D36" t="s">
        <v>116</v>
      </c>
      <c r="E36" t="s">
        <v>107</v>
      </c>
      <c r="F36" t="s">
        <v>139</v>
      </c>
      <c r="G36" t="s">
        <v>68</v>
      </c>
      <c r="H36">
        <v>5</v>
      </c>
      <c r="I36">
        <v>16.190000000000001</v>
      </c>
      <c r="J36">
        <v>8.2000000000000003E-2</v>
      </c>
      <c r="K36">
        <v>7.19</v>
      </c>
      <c r="L36" t="s">
        <v>57</v>
      </c>
      <c r="M36">
        <f t="shared" si="0"/>
        <v>74.31</v>
      </c>
      <c r="N36">
        <f t="shared" si="1"/>
        <v>38.36</v>
      </c>
      <c r="O36" s="7">
        <f t="shared" si="2"/>
        <v>0.51621585250975643</v>
      </c>
      <c r="P36" t="str">
        <f t="shared" si="5"/>
        <v>Oct-2025</v>
      </c>
      <c r="Q36" t="str">
        <f t="shared" si="6"/>
        <v>Q4-2025</v>
      </c>
    </row>
    <row r="37" spans="1:17" x14ac:dyDescent="0.3">
      <c r="A37" t="s">
        <v>140</v>
      </c>
      <c r="B37" s="15">
        <v>45622</v>
      </c>
      <c r="C37" t="s">
        <v>63</v>
      </c>
      <c r="D37" t="s">
        <v>119</v>
      </c>
      <c r="E37" t="s">
        <v>93</v>
      </c>
      <c r="F37" t="s">
        <v>141</v>
      </c>
      <c r="G37" t="s">
        <v>73</v>
      </c>
      <c r="H37">
        <v>1</v>
      </c>
      <c r="I37">
        <v>85.33</v>
      </c>
      <c r="J37">
        <v>0.21099999999999999</v>
      </c>
      <c r="K37">
        <v>37.159999999999997</v>
      </c>
      <c r="L37" t="s">
        <v>57</v>
      </c>
      <c r="M37">
        <f t="shared" si="0"/>
        <v>67.33</v>
      </c>
      <c r="N37">
        <f t="shared" si="1"/>
        <v>30.17</v>
      </c>
      <c r="O37" s="7">
        <f t="shared" si="2"/>
        <v>0.44809148967770684</v>
      </c>
      <c r="P37" t="str">
        <f t="shared" si="5"/>
        <v>Nov-2024</v>
      </c>
      <c r="Q37" t="str">
        <f t="shared" si="6"/>
        <v>Q4-2024</v>
      </c>
    </row>
    <row r="38" spans="1:17" x14ac:dyDescent="0.3">
      <c r="A38" t="s">
        <v>142</v>
      </c>
      <c r="B38" s="15">
        <v>45682</v>
      </c>
      <c r="C38" t="s">
        <v>52</v>
      </c>
      <c r="D38" t="s">
        <v>59</v>
      </c>
      <c r="E38" t="s">
        <v>71</v>
      </c>
      <c r="F38" t="s">
        <v>86</v>
      </c>
      <c r="G38" t="s">
        <v>68</v>
      </c>
      <c r="H38">
        <v>2</v>
      </c>
      <c r="I38">
        <v>180.44</v>
      </c>
      <c r="J38">
        <v>4.7E-2</v>
      </c>
      <c r="K38">
        <v>125.85</v>
      </c>
      <c r="L38" t="s">
        <v>57</v>
      </c>
      <c r="M38">
        <f t="shared" si="0"/>
        <v>343.92</v>
      </c>
      <c r="N38">
        <f t="shared" si="1"/>
        <v>92.22</v>
      </c>
      <c r="O38" s="7">
        <f t="shared" si="2"/>
        <v>0.26814375436147941</v>
      </c>
      <c r="P38" t="str">
        <f t="shared" si="5"/>
        <v>Jan-2025</v>
      </c>
      <c r="Q38" t="str">
        <f t="shared" si="6"/>
        <v>Q1-2025</v>
      </c>
    </row>
    <row r="39" spans="1:17" x14ac:dyDescent="0.3">
      <c r="A39" t="s">
        <v>143</v>
      </c>
      <c r="B39" s="15">
        <v>45430</v>
      </c>
      <c r="C39" t="s">
        <v>84</v>
      </c>
      <c r="D39" t="s">
        <v>144</v>
      </c>
      <c r="E39" t="s">
        <v>60</v>
      </c>
      <c r="F39" t="s">
        <v>90</v>
      </c>
      <c r="G39" t="s">
        <v>68</v>
      </c>
      <c r="H39">
        <v>12</v>
      </c>
      <c r="I39">
        <v>85.53</v>
      </c>
      <c r="J39">
        <v>0.13200000000000001</v>
      </c>
      <c r="K39">
        <v>38.06</v>
      </c>
      <c r="L39" t="s">
        <v>57</v>
      </c>
      <c r="M39">
        <f t="shared" si="0"/>
        <v>890.88</v>
      </c>
      <c r="N39">
        <f t="shared" si="1"/>
        <v>434.16</v>
      </c>
      <c r="O39" s="7">
        <f t="shared" si="2"/>
        <v>0.48733836206896552</v>
      </c>
      <c r="P39" t="str">
        <f t="shared" si="5"/>
        <v>May-2024</v>
      </c>
      <c r="Q39" t="str">
        <f t="shared" si="6"/>
        <v>Q2-2024</v>
      </c>
    </row>
    <row r="40" spans="1:17" x14ac:dyDescent="0.3">
      <c r="A40" t="s">
        <v>145</v>
      </c>
      <c r="B40" s="15">
        <v>45950</v>
      </c>
      <c r="C40" t="s">
        <v>52</v>
      </c>
      <c r="D40" t="s">
        <v>53</v>
      </c>
      <c r="E40" t="s">
        <v>60</v>
      </c>
      <c r="F40" t="s">
        <v>76</v>
      </c>
      <c r="G40" t="s">
        <v>68</v>
      </c>
      <c r="H40">
        <v>4</v>
      </c>
      <c r="I40">
        <v>119.59</v>
      </c>
      <c r="J40">
        <v>0.11899999999999999</v>
      </c>
      <c r="K40">
        <v>49.15</v>
      </c>
      <c r="L40" t="s">
        <v>57</v>
      </c>
      <c r="M40">
        <f t="shared" si="0"/>
        <v>421.44</v>
      </c>
      <c r="N40">
        <f t="shared" si="1"/>
        <v>224.84</v>
      </c>
      <c r="O40" s="7">
        <f t="shared" si="2"/>
        <v>0.53350417615793466</v>
      </c>
      <c r="P40" t="str">
        <f t="shared" si="5"/>
        <v>Oct-2025</v>
      </c>
      <c r="Q40" t="str">
        <f t="shared" si="6"/>
        <v>Q4-2025</v>
      </c>
    </row>
    <row r="41" spans="1:17" x14ac:dyDescent="0.3">
      <c r="A41" t="s">
        <v>146</v>
      </c>
      <c r="B41" s="15">
        <v>45404</v>
      </c>
      <c r="C41" t="s">
        <v>84</v>
      </c>
      <c r="D41" t="s">
        <v>147</v>
      </c>
      <c r="E41" t="s">
        <v>107</v>
      </c>
      <c r="F41" t="s">
        <v>148</v>
      </c>
      <c r="G41" t="s">
        <v>68</v>
      </c>
      <c r="H41">
        <v>1</v>
      </c>
      <c r="I41">
        <v>37.65</v>
      </c>
      <c r="J41">
        <v>0.152</v>
      </c>
      <c r="K41">
        <v>19.09</v>
      </c>
      <c r="L41" t="s">
        <v>57</v>
      </c>
      <c r="M41">
        <f t="shared" si="0"/>
        <v>31.93</v>
      </c>
      <c r="N41">
        <f t="shared" si="1"/>
        <v>12.84</v>
      </c>
      <c r="O41" s="7">
        <f t="shared" si="2"/>
        <v>0.40212965862824929</v>
      </c>
      <c r="P41" t="str">
        <f t="shared" si="5"/>
        <v>Apr-2024</v>
      </c>
      <c r="Q41" t="str">
        <f t="shared" si="6"/>
        <v>Q2-2024</v>
      </c>
    </row>
    <row r="42" spans="1:17" x14ac:dyDescent="0.3">
      <c r="A42" t="s">
        <v>149</v>
      </c>
      <c r="B42" s="15">
        <v>45723</v>
      </c>
      <c r="C42" t="s">
        <v>84</v>
      </c>
      <c r="D42" t="s">
        <v>150</v>
      </c>
      <c r="E42" t="s">
        <v>107</v>
      </c>
      <c r="F42" t="s">
        <v>139</v>
      </c>
      <c r="G42" t="s">
        <v>68</v>
      </c>
      <c r="H42">
        <v>4</v>
      </c>
      <c r="I42">
        <v>8.41</v>
      </c>
      <c r="J42">
        <v>8.3000000000000004E-2</v>
      </c>
      <c r="K42">
        <v>3.55</v>
      </c>
      <c r="L42" t="s">
        <v>57</v>
      </c>
      <c r="M42">
        <f t="shared" si="0"/>
        <v>30.85</v>
      </c>
      <c r="N42">
        <f t="shared" si="1"/>
        <v>16.649999999999999</v>
      </c>
      <c r="O42" s="7">
        <f t="shared" si="2"/>
        <v>0.53970826580226894</v>
      </c>
      <c r="P42" t="str">
        <f t="shared" si="5"/>
        <v>Mar-2025</v>
      </c>
      <c r="Q42" t="str">
        <f t="shared" si="6"/>
        <v>Q1-2025</v>
      </c>
    </row>
    <row r="43" spans="1:17" x14ac:dyDescent="0.3">
      <c r="A43" t="s">
        <v>151</v>
      </c>
      <c r="B43" s="15">
        <v>45479</v>
      </c>
      <c r="C43" t="s">
        <v>52</v>
      </c>
      <c r="D43" t="s">
        <v>75</v>
      </c>
      <c r="E43" t="s">
        <v>71</v>
      </c>
      <c r="F43" t="s">
        <v>97</v>
      </c>
      <c r="G43" t="s">
        <v>68</v>
      </c>
      <c r="H43">
        <v>1</v>
      </c>
      <c r="I43">
        <v>269.67</v>
      </c>
      <c r="J43">
        <v>7.1999999999999995E-2</v>
      </c>
      <c r="K43">
        <v>205.32</v>
      </c>
      <c r="L43" t="s">
        <v>57</v>
      </c>
      <c r="M43">
        <f t="shared" si="0"/>
        <v>250.25</v>
      </c>
      <c r="N43">
        <f t="shared" si="1"/>
        <v>44.93</v>
      </c>
      <c r="O43" s="7">
        <f t="shared" si="2"/>
        <v>0.17954045954045955</v>
      </c>
      <c r="P43" t="str">
        <f t="shared" si="5"/>
        <v>Jul-2024</v>
      </c>
      <c r="Q43" t="str">
        <f t="shared" si="6"/>
        <v>Q3-2024</v>
      </c>
    </row>
    <row r="44" spans="1:17" x14ac:dyDescent="0.3">
      <c r="A44" t="s">
        <v>152</v>
      </c>
      <c r="B44" s="15">
        <v>45779</v>
      </c>
      <c r="C44" t="s">
        <v>84</v>
      </c>
      <c r="D44" t="s">
        <v>150</v>
      </c>
      <c r="E44" t="s">
        <v>71</v>
      </c>
      <c r="F44" t="s">
        <v>72</v>
      </c>
      <c r="G44" t="s">
        <v>68</v>
      </c>
      <c r="H44">
        <v>1</v>
      </c>
      <c r="I44">
        <v>80.989999999999995</v>
      </c>
      <c r="J44">
        <v>5.0999999999999997E-2</v>
      </c>
      <c r="K44">
        <v>60.35</v>
      </c>
      <c r="L44" t="s">
        <v>57</v>
      </c>
      <c r="M44">
        <f t="shared" si="0"/>
        <v>76.86</v>
      </c>
      <c r="N44">
        <f t="shared" si="1"/>
        <v>16.510000000000002</v>
      </c>
      <c r="O44" s="7">
        <f t="shared" si="2"/>
        <v>0.21480614103564927</v>
      </c>
      <c r="P44" t="str">
        <f t="shared" si="5"/>
        <v>May-2025</v>
      </c>
      <c r="Q44" t="str">
        <f t="shared" si="6"/>
        <v>Q2-2025</v>
      </c>
    </row>
    <row r="45" spans="1:17" x14ac:dyDescent="0.3">
      <c r="A45" t="s">
        <v>153</v>
      </c>
      <c r="B45" s="15">
        <v>45718</v>
      </c>
      <c r="C45" t="s">
        <v>88</v>
      </c>
      <c r="D45" t="s">
        <v>135</v>
      </c>
      <c r="E45" t="s">
        <v>107</v>
      </c>
      <c r="F45" t="s">
        <v>148</v>
      </c>
      <c r="G45" t="s">
        <v>68</v>
      </c>
      <c r="H45">
        <v>4</v>
      </c>
      <c r="I45">
        <v>12.8</v>
      </c>
      <c r="J45">
        <v>3.9E-2</v>
      </c>
      <c r="K45">
        <v>4.6500000000000004</v>
      </c>
      <c r="L45" t="s">
        <v>57</v>
      </c>
      <c r="M45">
        <f t="shared" si="0"/>
        <v>49.2</v>
      </c>
      <c r="N45">
        <f t="shared" si="1"/>
        <v>30.6</v>
      </c>
      <c r="O45" s="7">
        <f t="shared" si="2"/>
        <v>0.62195121951219512</v>
      </c>
      <c r="P45" t="str">
        <f t="shared" si="5"/>
        <v>Mar-2025</v>
      </c>
      <c r="Q45" t="str">
        <f t="shared" si="6"/>
        <v>Q1-2025</v>
      </c>
    </row>
    <row r="46" spans="1:17" x14ac:dyDescent="0.3">
      <c r="A46" t="s">
        <v>154</v>
      </c>
      <c r="B46" s="15">
        <v>45674</v>
      </c>
      <c r="C46" t="s">
        <v>52</v>
      </c>
      <c r="D46" t="s">
        <v>155</v>
      </c>
      <c r="E46" t="s">
        <v>54</v>
      </c>
      <c r="F46" t="s">
        <v>156</v>
      </c>
      <c r="G46" t="s">
        <v>56</v>
      </c>
      <c r="H46">
        <v>3</v>
      </c>
      <c r="I46">
        <v>6.55</v>
      </c>
      <c r="J46">
        <v>0.107</v>
      </c>
      <c r="K46">
        <v>4.04</v>
      </c>
      <c r="L46" t="s">
        <v>57</v>
      </c>
      <c r="M46">
        <f t="shared" si="0"/>
        <v>17.55</v>
      </c>
      <c r="N46">
        <f t="shared" si="1"/>
        <v>5.43</v>
      </c>
      <c r="O46" s="7">
        <f t="shared" si="2"/>
        <v>0.30940170940170936</v>
      </c>
      <c r="P46" t="str">
        <f t="shared" si="5"/>
        <v>Jan-2025</v>
      </c>
      <c r="Q46" t="str">
        <f t="shared" si="6"/>
        <v>Q1-2025</v>
      </c>
    </row>
    <row r="47" spans="1:17" x14ac:dyDescent="0.3">
      <c r="A47" t="s">
        <v>157</v>
      </c>
      <c r="B47" s="15">
        <v>45592</v>
      </c>
      <c r="C47" t="s">
        <v>52</v>
      </c>
      <c r="D47" t="s">
        <v>73</v>
      </c>
      <c r="E47" t="s">
        <v>71</v>
      </c>
      <c r="F47" t="s">
        <v>78</v>
      </c>
      <c r="G47" t="s">
        <v>56</v>
      </c>
      <c r="H47">
        <v>5</v>
      </c>
      <c r="I47">
        <v>175.04</v>
      </c>
      <c r="J47">
        <v>0.14499999999999999</v>
      </c>
      <c r="K47">
        <v>135.69</v>
      </c>
      <c r="L47" t="s">
        <v>57</v>
      </c>
      <c r="M47">
        <f t="shared" si="0"/>
        <v>748.3</v>
      </c>
      <c r="N47">
        <f t="shared" si="1"/>
        <v>69.849999999999994</v>
      </c>
      <c r="O47" s="7">
        <f t="shared" si="2"/>
        <v>9.3344915140986237E-2</v>
      </c>
      <c r="P47" t="str">
        <f t="shared" si="5"/>
        <v>Oct-2024</v>
      </c>
      <c r="Q47" t="str">
        <f t="shared" si="6"/>
        <v>Q4-2024</v>
      </c>
    </row>
    <row r="48" spans="1:17" x14ac:dyDescent="0.3">
      <c r="A48" t="s">
        <v>158</v>
      </c>
      <c r="B48" s="15">
        <v>45702</v>
      </c>
      <c r="C48" t="s">
        <v>63</v>
      </c>
      <c r="D48" t="s">
        <v>159</v>
      </c>
      <c r="E48" t="s">
        <v>71</v>
      </c>
      <c r="F48" t="s">
        <v>72</v>
      </c>
      <c r="G48" t="s">
        <v>56</v>
      </c>
      <c r="H48">
        <v>3</v>
      </c>
      <c r="I48">
        <v>125.28</v>
      </c>
      <c r="J48">
        <v>0.155</v>
      </c>
      <c r="K48">
        <v>98.97</v>
      </c>
      <c r="L48" t="s">
        <v>57</v>
      </c>
      <c r="M48">
        <f t="shared" si="0"/>
        <v>317.58</v>
      </c>
      <c r="N48">
        <f t="shared" si="1"/>
        <v>20.67</v>
      </c>
      <c r="O48" s="7">
        <f t="shared" si="2"/>
        <v>6.5085962592102781E-2</v>
      </c>
      <c r="P48" t="str">
        <f t="shared" si="5"/>
        <v>Feb-2025</v>
      </c>
      <c r="Q48" t="str">
        <f t="shared" si="6"/>
        <v>Q1-2025</v>
      </c>
    </row>
    <row r="49" spans="1:17" x14ac:dyDescent="0.3">
      <c r="A49" t="s">
        <v>160</v>
      </c>
      <c r="B49" s="15">
        <v>45802</v>
      </c>
      <c r="C49" t="s">
        <v>52</v>
      </c>
      <c r="D49" t="s">
        <v>75</v>
      </c>
      <c r="E49" t="s">
        <v>60</v>
      </c>
      <c r="F49" t="s">
        <v>90</v>
      </c>
      <c r="G49" t="s">
        <v>56</v>
      </c>
      <c r="H49">
        <v>5</v>
      </c>
      <c r="I49">
        <v>85.03</v>
      </c>
      <c r="J49">
        <v>7.9000000000000001E-2</v>
      </c>
      <c r="K49">
        <v>38.520000000000003</v>
      </c>
      <c r="L49" t="s">
        <v>57</v>
      </c>
      <c r="M49">
        <f t="shared" si="0"/>
        <v>391.56</v>
      </c>
      <c r="N49">
        <f t="shared" si="1"/>
        <v>198.96</v>
      </c>
      <c r="O49" s="7">
        <f t="shared" si="2"/>
        <v>0.50812136071100211</v>
      </c>
      <c r="P49" t="str">
        <f t="shared" si="5"/>
        <v>May-2025</v>
      </c>
      <c r="Q49" t="str">
        <f t="shared" si="6"/>
        <v>Q2-2025</v>
      </c>
    </row>
    <row r="50" spans="1:17" x14ac:dyDescent="0.3">
      <c r="A50" t="s">
        <v>161</v>
      </c>
      <c r="B50" s="15">
        <v>45473</v>
      </c>
      <c r="C50" t="s">
        <v>88</v>
      </c>
      <c r="D50" t="s">
        <v>162</v>
      </c>
      <c r="E50" t="s">
        <v>54</v>
      </c>
      <c r="F50" t="s">
        <v>55</v>
      </c>
      <c r="G50" t="s">
        <v>56</v>
      </c>
      <c r="H50">
        <v>2</v>
      </c>
      <c r="I50">
        <v>22.02</v>
      </c>
      <c r="J50">
        <v>0.10100000000000001</v>
      </c>
      <c r="K50">
        <v>15.34</v>
      </c>
      <c r="L50" t="s">
        <v>57</v>
      </c>
      <c r="M50">
        <f t="shared" si="0"/>
        <v>39.590000000000003</v>
      </c>
      <c r="N50">
        <f t="shared" si="1"/>
        <v>8.91</v>
      </c>
      <c r="O50" s="7">
        <f t="shared" si="2"/>
        <v>0.22505683253346803</v>
      </c>
      <c r="P50" t="str">
        <f t="shared" si="5"/>
        <v>Jun-2024</v>
      </c>
      <c r="Q50" t="str">
        <f t="shared" si="6"/>
        <v>Q2-2024</v>
      </c>
    </row>
    <row r="51" spans="1:17" x14ac:dyDescent="0.3">
      <c r="A51" t="s">
        <v>163</v>
      </c>
      <c r="B51" s="15">
        <v>45626</v>
      </c>
      <c r="C51" t="s">
        <v>88</v>
      </c>
      <c r="D51" t="s">
        <v>73</v>
      </c>
      <c r="E51" t="s">
        <v>71</v>
      </c>
      <c r="F51" t="s">
        <v>72</v>
      </c>
      <c r="G51" t="s">
        <v>56</v>
      </c>
      <c r="H51">
        <v>2</v>
      </c>
      <c r="I51">
        <v>138.22</v>
      </c>
      <c r="J51">
        <v>5.6000000000000001E-2</v>
      </c>
      <c r="K51">
        <v>103.73</v>
      </c>
      <c r="L51" t="s">
        <v>57</v>
      </c>
      <c r="M51">
        <f t="shared" si="0"/>
        <v>260.95999999999998</v>
      </c>
      <c r="N51">
        <f t="shared" si="1"/>
        <v>53.5</v>
      </c>
      <c r="O51" s="7">
        <f t="shared" si="2"/>
        <v>0.2050122624156959</v>
      </c>
      <c r="P51" t="str">
        <f t="shared" si="5"/>
        <v>Nov-2024</v>
      </c>
      <c r="Q51" t="str">
        <f t="shared" si="6"/>
        <v>Q4-2024</v>
      </c>
    </row>
    <row r="52" spans="1:17" x14ac:dyDescent="0.3">
      <c r="A52" t="s">
        <v>164</v>
      </c>
      <c r="B52" s="15">
        <v>45977</v>
      </c>
      <c r="C52" t="s">
        <v>63</v>
      </c>
      <c r="D52" t="s">
        <v>165</v>
      </c>
      <c r="E52" t="s">
        <v>71</v>
      </c>
      <c r="F52" t="s">
        <v>97</v>
      </c>
      <c r="G52" t="s">
        <v>68</v>
      </c>
      <c r="H52">
        <v>1</v>
      </c>
      <c r="I52">
        <v>35.65</v>
      </c>
      <c r="J52">
        <v>0.16300000000000001</v>
      </c>
      <c r="K52">
        <v>25.69</v>
      </c>
      <c r="L52" t="s">
        <v>57</v>
      </c>
      <c r="M52">
        <f t="shared" si="0"/>
        <v>29.84</v>
      </c>
      <c r="N52">
        <f t="shared" si="1"/>
        <v>4.1500000000000004</v>
      </c>
      <c r="O52" s="7">
        <f t="shared" si="2"/>
        <v>0.1390750670241287</v>
      </c>
      <c r="P52" t="str">
        <f t="shared" si="5"/>
        <v>Nov-2025</v>
      </c>
      <c r="Q52" t="str">
        <f t="shared" si="6"/>
        <v>Q4-2025</v>
      </c>
    </row>
    <row r="53" spans="1:17" x14ac:dyDescent="0.3">
      <c r="A53" t="s">
        <v>166</v>
      </c>
      <c r="B53" s="15">
        <v>45586</v>
      </c>
      <c r="C53" t="s">
        <v>88</v>
      </c>
      <c r="D53" t="s">
        <v>167</v>
      </c>
      <c r="E53" t="s">
        <v>60</v>
      </c>
      <c r="F53" t="s">
        <v>90</v>
      </c>
      <c r="G53" t="s">
        <v>68</v>
      </c>
      <c r="H53">
        <v>2</v>
      </c>
      <c r="I53">
        <v>38.409999999999997</v>
      </c>
      <c r="J53">
        <v>7.9000000000000001E-2</v>
      </c>
      <c r="K53">
        <v>19.170000000000002</v>
      </c>
      <c r="L53" t="s">
        <v>57</v>
      </c>
      <c r="M53">
        <f t="shared" si="0"/>
        <v>70.75</v>
      </c>
      <c r="N53">
        <f t="shared" si="1"/>
        <v>32.409999999999997</v>
      </c>
      <c r="O53" s="7">
        <f t="shared" si="2"/>
        <v>0.45809187279151936</v>
      </c>
      <c r="P53" t="str">
        <f t="shared" si="5"/>
        <v>Oct-2024</v>
      </c>
      <c r="Q53" t="str">
        <f t="shared" si="6"/>
        <v>Q4-2024</v>
      </c>
    </row>
    <row r="54" spans="1:17" x14ac:dyDescent="0.3">
      <c r="A54" t="s">
        <v>168</v>
      </c>
      <c r="B54" s="15">
        <v>45657</v>
      </c>
      <c r="C54" t="s">
        <v>84</v>
      </c>
      <c r="D54" t="s">
        <v>169</v>
      </c>
      <c r="E54" t="s">
        <v>71</v>
      </c>
      <c r="F54" t="s">
        <v>72</v>
      </c>
      <c r="G54" t="s">
        <v>56</v>
      </c>
      <c r="H54">
        <v>1</v>
      </c>
      <c r="I54">
        <v>165.09</v>
      </c>
      <c r="J54">
        <v>7.4999999999999997E-2</v>
      </c>
      <c r="K54">
        <v>124.14</v>
      </c>
      <c r="L54" t="s">
        <v>57</v>
      </c>
      <c r="M54">
        <f t="shared" si="0"/>
        <v>152.71</v>
      </c>
      <c r="N54">
        <f t="shared" si="1"/>
        <v>28.57</v>
      </c>
      <c r="O54" s="7">
        <f t="shared" si="2"/>
        <v>0.1870866347979831</v>
      </c>
      <c r="P54" t="str">
        <f t="shared" si="5"/>
        <v>Dec-2024</v>
      </c>
      <c r="Q54" t="str">
        <f t="shared" si="6"/>
        <v>Q4-2024</v>
      </c>
    </row>
    <row r="55" spans="1:17" x14ac:dyDescent="0.3">
      <c r="A55" t="s">
        <v>170</v>
      </c>
      <c r="B55" s="15">
        <v>45766</v>
      </c>
      <c r="C55" t="s">
        <v>84</v>
      </c>
      <c r="D55" t="s">
        <v>171</v>
      </c>
      <c r="E55" t="s">
        <v>71</v>
      </c>
      <c r="F55" t="s">
        <v>72</v>
      </c>
      <c r="G55" t="s">
        <v>68</v>
      </c>
      <c r="H55">
        <v>3</v>
      </c>
      <c r="I55">
        <v>74.11</v>
      </c>
      <c r="J55">
        <v>8.1000000000000003E-2</v>
      </c>
      <c r="K55">
        <v>58.87</v>
      </c>
      <c r="L55" t="s">
        <v>57</v>
      </c>
      <c r="M55">
        <f t="shared" si="0"/>
        <v>204.32</v>
      </c>
      <c r="N55">
        <f t="shared" si="1"/>
        <v>27.71</v>
      </c>
      <c r="O55" s="7">
        <f t="shared" si="2"/>
        <v>0.13562059514487079</v>
      </c>
      <c r="P55" t="str">
        <f t="shared" si="5"/>
        <v>Apr-2025</v>
      </c>
      <c r="Q55" t="str">
        <f t="shared" si="6"/>
        <v>Q2-2025</v>
      </c>
    </row>
    <row r="56" spans="1:17" x14ac:dyDescent="0.3">
      <c r="A56" t="s">
        <v>172</v>
      </c>
      <c r="B56" s="15">
        <v>45528</v>
      </c>
      <c r="C56" t="s">
        <v>52</v>
      </c>
      <c r="D56" t="s">
        <v>59</v>
      </c>
      <c r="E56" t="s">
        <v>93</v>
      </c>
      <c r="F56" t="s">
        <v>94</v>
      </c>
      <c r="G56" t="s">
        <v>68</v>
      </c>
      <c r="H56">
        <v>1</v>
      </c>
      <c r="I56">
        <v>44.91</v>
      </c>
      <c r="J56">
        <v>0.189</v>
      </c>
      <c r="K56">
        <v>22.35</v>
      </c>
      <c r="L56" t="s">
        <v>57</v>
      </c>
      <c r="M56">
        <f t="shared" si="0"/>
        <v>36.42</v>
      </c>
      <c r="N56">
        <f t="shared" si="1"/>
        <v>14.07</v>
      </c>
      <c r="O56" s="7">
        <f t="shared" si="2"/>
        <v>0.38632619439868204</v>
      </c>
      <c r="P56" t="str">
        <f t="shared" si="5"/>
        <v>Aug-2024</v>
      </c>
      <c r="Q56" t="str">
        <f t="shared" si="6"/>
        <v>Q3-2024</v>
      </c>
    </row>
    <row r="57" spans="1:17" x14ac:dyDescent="0.3">
      <c r="A57" t="s">
        <v>173</v>
      </c>
      <c r="B57" s="15">
        <v>46003</v>
      </c>
      <c r="C57" t="s">
        <v>63</v>
      </c>
      <c r="D57" t="s">
        <v>165</v>
      </c>
      <c r="E57" t="s">
        <v>71</v>
      </c>
      <c r="F57" t="s">
        <v>126</v>
      </c>
      <c r="G57" t="s">
        <v>56</v>
      </c>
      <c r="H57">
        <v>2</v>
      </c>
      <c r="I57">
        <v>279.52999999999997</v>
      </c>
      <c r="J57">
        <v>0.247</v>
      </c>
      <c r="K57">
        <v>204.27</v>
      </c>
      <c r="L57" t="s">
        <v>57</v>
      </c>
      <c r="M57">
        <f t="shared" si="0"/>
        <v>420.97</v>
      </c>
      <c r="N57">
        <f t="shared" si="1"/>
        <v>12.43</v>
      </c>
      <c r="O57" s="7">
        <f t="shared" si="2"/>
        <v>2.9527044682518943E-2</v>
      </c>
      <c r="P57" t="str">
        <f t="shared" si="5"/>
        <v>Dec-2025</v>
      </c>
      <c r="Q57" t="str">
        <f t="shared" si="6"/>
        <v>Q4-2025</v>
      </c>
    </row>
    <row r="58" spans="1:17" x14ac:dyDescent="0.3">
      <c r="A58" t="s">
        <v>174</v>
      </c>
      <c r="B58" s="15">
        <v>45980</v>
      </c>
      <c r="C58" t="s">
        <v>63</v>
      </c>
      <c r="D58" t="s">
        <v>175</v>
      </c>
      <c r="E58" t="s">
        <v>60</v>
      </c>
      <c r="F58" t="s">
        <v>67</v>
      </c>
      <c r="G58" t="s">
        <v>56</v>
      </c>
      <c r="H58">
        <v>5</v>
      </c>
      <c r="I58">
        <v>84.66</v>
      </c>
      <c r="J58">
        <v>0.114</v>
      </c>
      <c r="K58">
        <v>35.450000000000003</v>
      </c>
      <c r="L58" t="s">
        <v>57</v>
      </c>
      <c r="M58">
        <f t="shared" si="0"/>
        <v>375.04</v>
      </c>
      <c r="N58">
        <f t="shared" si="1"/>
        <v>197.79</v>
      </c>
      <c r="O58" s="7">
        <f t="shared" si="2"/>
        <v>0.52738374573378832</v>
      </c>
      <c r="P58" t="str">
        <f t="shared" si="5"/>
        <v>Nov-2025</v>
      </c>
      <c r="Q58" t="str">
        <f t="shared" si="6"/>
        <v>Q4-2025</v>
      </c>
    </row>
    <row r="59" spans="1:17" x14ac:dyDescent="0.3">
      <c r="A59" t="s">
        <v>176</v>
      </c>
      <c r="B59" s="15">
        <v>45950</v>
      </c>
      <c r="C59" t="s">
        <v>84</v>
      </c>
      <c r="D59" t="s">
        <v>177</v>
      </c>
      <c r="E59" t="s">
        <v>60</v>
      </c>
      <c r="F59" t="s">
        <v>99</v>
      </c>
      <c r="G59" t="s">
        <v>68</v>
      </c>
      <c r="H59">
        <v>8</v>
      </c>
      <c r="I59">
        <v>88.21</v>
      </c>
      <c r="J59">
        <v>7.3999999999999996E-2</v>
      </c>
      <c r="K59">
        <v>42.62</v>
      </c>
      <c r="L59" t="s">
        <v>73</v>
      </c>
      <c r="M59">
        <f t="shared" si="0"/>
        <v>653.46</v>
      </c>
      <c r="N59">
        <f t="shared" si="1"/>
        <v>312.5</v>
      </c>
      <c r="O59" s="7">
        <f t="shared" si="2"/>
        <v>0.47822360970832184</v>
      </c>
      <c r="P59" t="str">
        <f t="shared" si="5"/>
        <v>Oct-2025</v>
      </c>
      <c r="Q59" t="str">
        <f t="shared" si="6"/>
        <v>Q4-2025</v>
      </c>
    </row>
    <row r="60" spans="1:17" x14ac:dyDescent="0.3">
      <c r="A60" t="s">
        <v>178</v>
      </c>
      <c r="B60" s="15">
        <v>45874</v>
      </c>
      <c r="C60" t="s">
        <v>88</v>
      </c>
      <c r="D60" t="s">
        <v>179</v>
      </c>
      <c r="E60" t="s">
        <v>54</v>
      </c>
      <c r="F60" t="s">
        <v>55</v>
      </c>
      <c r="G60" t="s">
        <v>68</v>
      </c>
      <c r="H60">
        <v>3</v>
      </c>
      <c r="I60">
        <v>16.54</v>
      </c>
      <c r="J60">
        <v>5.7000000000000002E-2</v>
      </c>
      <c r="K60">
        <v>9.84</v>
      </c>
      <c r="L60" t="s">
        <v>57</v>
      </c>
      <c r="M60">
        <f t="shared" si="0"/>
        <v>46.79</v>
      </c>
      <c r="N60">
        <f t="shared" si="1"/>
        <v>17.27</v>
      </c>
      <c r="O60" s="7">
        <f t="shared" si="2"/>
        <v>0.36909596067535799</v>
      </c>
      <c r="P60" t="str">
        <f t="shared" si="5"/>
        <v>Aug-2025</v>
      </c>
      <c r="Q60" t="str">
        <f t="shared" si="6"/>
        <v>Q3-2025</v>
      </c>
    </row>
    <row r="61" spans="1:17" x14ac:dyDescent="0.3">
      <c r="A61" t="s">
        <v>180</v>
      </c>
      <c r="B61" s="15">
        <v>45806</v>
      </c>
      <c r="C61" t="s">
        <v>52</v>
      </c>
      <c r="D61" t="s">
        <v>181</v>
      </c>
      <c r="E61" t="s">
        <v>60</v>
      </c>
      <c r="F61" t="s">
        <v>99</v>
      </c>
      <c r="G61" t="s">
        <v>68</v>
      </c>
      <c r="H61">
        <v>4</v>
      </c>
      <c r="I61">
        <v>97.5</v>
      </c>
      <c r="J61">
        <v>3.0000000000000001E-3</v>
      </c>
      <c r="K61">
        <v>47.87</v>
      </c>
      <c r="L61" t="s">
        <v>57</v>
      </c>
      <c r="M61">
        <f t="shared" si="0"/>
        <v>388.83</v>
      </c>
      <c r="N61">
        <f t="shared" si="1"/>
        <v>197.35</v>
      </c>
      <c r="O61" s="7">
        <f t="shared" si="2"/>
        <v>0.50754828588329093</v>
      </c>
      <c r="P61" t="str">
        <f t="shared" si="5"/>
        <v>May-2025</v>
      </c>
      <c r="Q61" t="str">
        <f t="shared" si="6"/>
        <v>Q2-2025</v>
      </c>
    </row>
    <row r="62" spans="1:17" x14ac:dyDescent="0.3">
      <c r="A62" t="s">
        <v>182</v>
      </c>
      <c r="B62" s="15">
        <v>45681</v>
      </c>
      <c r="C62" t="s">
        <v>88</v>
      </c>
      <c r="D62" t="s">
        <v>183</v>
      </c>
      <c r="E62" t="s">
        <v>54</v>
      </c>
      <c r="F62" t="s">
        <v>65</v>
      </c>
      <c r="G62" t="s">
        <v>56</v>
      </c>
      <c r="H62">
        <v>3</v>
      </c>
      <c r="I62">
        <v>13.41</v>
      </c>
      <c r="J62">
        <v>0.183</v>
      </c>
      <c r="K62">
        <v>8.8000000000000007</v>
      </c>
      <c r="L62" t="s">
        <v>57</v>
      </c>
      <c r="M62">
        <f t="shared" si="0"/>
        <v>32.869999999999997</v>
      </c>
      <c r="N62">
        <f t="shared" si="1"/>
        <v>6.47</v>
      </c>
      <c r="O62" s="7">
        <f t="shared" si="2"/>
        <v>0.19683602068755704</v>
      </c>
      <c r="P62" t="str">
        <f t="shared" si="5"/>
        <v>Jan-2025</v>
      </c>
      <c r="Q62" t="str">
        <f t="shared" si="6"/>
        <v>Q1-2025</v>
      </c>
    </row>
    <row r="63" spans="1:17" x14ac:dyDescent="0.3">
      <c r="A63" t="s">
        <v>184</v>
      </c>
      <c r="B63" s="15">
        <v>45835</v>
      </c>
      <c r="C63" t="s">
        <v>63</v>
      </c>
      <c r="D63" t="s">
        <v>82</v>
      </c>
      <c r="E63" t="s">
        <v>71</v>
      </c>
      <c r="F63" t="s">
        <v>86</v>
      </c>
      <c r="G63" t="s">
        <v>68</v>
      </c>
      <c r="H63">
        <v>8</v>
      </c>
      <c r="I63">
        <v>207.56</v>
      </c>
      <c r="J63">
        <v>0.30499999999999999</v>
      </c>
      <c r="K63">
        <v>154.19</v>
      </c>
      <c r="L63" t="s">
        <v>57</v>
      </c>
      <c r="M63">
        <f t="shared" si="0"/>
        <v>1154.03</v>
      </c>
      <c r="N63">
        <f t="shared" si="1"/>
        <v>-79.489999999999995</v>
      </c>
      <c r="O63" s="7">
        <f t="shared" si="2"/>
        <v>-6.8880358396228858E-2</v>
      </c>
      <c r="P63" t="str">
        <f t="shared" si="5"/>
        <v>Jun-2025</v>
      </c>
      <c r="Q63" t="str">
        <f t="shared" si="6"/>
        <v>Q2-2025</v>
      </c>
    </row>
    <row r="64" spans="1:17" x14ac:dyDescent="0.3">
      <c r="A64" t="s">
        <v>185</v>
      </c>
      <c r="B64" s="15">
        <v>45490</v>
      </c>
      <c r="C64" t="s">
        <v>63</v>
      </c>
      <c r="D64" t="s">
        <v>82</v>
      </c>
      <c r="E64" t="s">
        <v>60</v>
      </c>
      <c r="F64" t="s">
        <v>90</v>
      </c>
      <c r="G64" t="s">
        <v>56</v>
      </c>
      <c r="H64">
        <v>5</v>
      </c>
      <c r="I64">
        <v>30.47</v>
      </c>
      <c r="J64">
        <v>0.35</v>
      </c>
      <c r="K64">
        <v>12.4</v>
      </c>
      <c r="L64" t="s">
        <v>57</v>
      </c>
      <c r="M64">
        <f t="shared" si="0"/>
        <v>99.03</v>
      </c>
      <c r="N64">
        <f t="shared" si="1"/>
        <v>37.03</v>
      </c>
      <c r="O64" s="7">
        <f t="shared" si="2"/>
        <v>0.37392709280016156</v>
      </c>
      <c r="P64" t="str">
        <f t="shared" si="5"/>
        <v>Jul-2024</v>
      </c>
      <c r="Q64" t="str">
        <f t="shared" si="6"/>
        <v>Q3-2024</v>
      </c>
    </row>
    <row r="65" spans="1:17" x14ac:dyDescent="0.3">
      <c r="A65" t="s">
        <v>186</v>
      </c>
      <c r="B65" s="15">
        <v>45919</v>
      </c>
      <c r="C65" t="s">
        <v>52</v>
      </c>
      <c r="D65" t="s">
        <v>130</v>
      </c>
      <c r="E65" t="s">
        <v>60</v>
      </c>
      <c r="F65" t="s">
        <v>76</v>
      </c>
      <c r="G65" t="s">
        <v>68</v>
      </c>
      <c r="H65">
        <v>3</v>
      </c>
      <c r="I65">
        <v>35.42</v>
      </c>
      <c r="J65">
        <v>0</v>
      </c>
      <c r="K65">
        <v>17.87</v>
      </c>
      <c r="L65" t="s">
        <v>57</v>
      </c>
      <c r="M65">
        <f t="shared" si="0"/>
        <v>106.26</v>
      </c>
      <c r="N65">
        <f t="shared" si="1"/>
        <v>52.65</v>
      </c>
      <c r="O65" s="7">
        <f t="shared" si="2"/>
        <v>0.49548277809147373</v>
      </c>
      <c r="P65" t="str">
        <f t="shared" si="5"/>
        <v>Sep-2025</v>
      </c>
      <c r="Q65" t="str">
        <f t="shared" si="6"/>
        <v>Q3-2025</v>
      </c>
    </row>
    <row r="66" spans="1:17" x14ac:dyDescent="0.3">
      <c r="A66" t="s">
        <v>187</v>
      </c>
      <c r="B66" s="15">
        <v>45679</v>
      </c>
      <c r="C66" t="s">
        <v>63</v>
      </c>
      <c r="D66" t="s">
        <v>188</v>
      </c>
      <c r="E66" t="s">
        <v>54</v>
      </c>
      <c r="F66" t="s">
        <v>114</v>
      </c>
      <c r="G66" t="s">
        <v>56</v>
      </c>
      <c r="H66">
        <v>1</v>
      </c>
      <c r="I66">
        <v>22.64</v>
      </c>
      <c r="J66">
        <v>0.215</v>
      </c>
      <c r="K66">
        <v>15.37</v>
      </c>
      <c r="L66" t="s">
        <v>57</v>
      </c>
      <c r="M66">
        <f t="shared" ref="M66:M129" si="7">ROUND(H66*I66*(1-J66),2)</f>
        <v>17.77</v>
      </c>
      <c r="N66">
        <f t="shared" ref="N66:N129" si="8">ROUND(M66-(H66*K66),2)</f>
        <v>2.4</v>
      </c>
      <c r="O66" s="7">
        <f t="shared" ref="O66:O129" si="9">IFERROR(N66/M66,0)</f>
        <v>0.13505908835115363</v>
      </c>
      <c r="P66" t="str">
        <f t="shared" ref="P66:P79" si="10">IF(B66="","",TEXT(B66,"mmm-yyyy"))</f>
        <v>Jan-2025</v>
      </c>
      <c r="Q66" t="str">
        <f t="shared" ref="Q66:Q79" si="11">IF(B66="","","Q"&amp;ROUNDUP(MONTH(B66)/3,0)&amp;"-"&amp;YEAR(B66))</f>
        <v>Q1-2025</v>
      </c>
    </row>
    <row r="67" spans="1:17" x14ac:dyDescent="0.3">
      <c r="A67" t="s">
        <v>189</v>
      </c>
      <c r="B67" s="15">
        <v>45918</v>
      </c>
      <c r="C67" t="s">
        <v>88</v>
      </c>
      <c r="D67" t="s">
        <v>123</v>
      </c>
      <c r="E67" t="s">
        <v>71</v>
      </c>
      <c r="F67" t="s">
        <v>86</v>
      </c>
      <c r="G67" t="s">
        <v>56</v>
      </c>
      <c r="H67">
        <v>1</v>
      </c>
      <c r="I67">
        <v>152.75</v>
      </c>
      <c r="J67">
        <v>7.4999999999999997E-2</v>
      </c>
      <c r="K67">
        <v>112.06</v>
      </c>
      <c r="L67" t="s">
        <v>57</v>
      </c>
      <c r="M67">
        <f t="shared" si="7"/>
        <v>141.29</v>
      </c>
      <c r="N67">
        <f t="shared" si="8"/>
        <v>29.23</v>
      </c>
      <c r="O67" s="7">
        <f t="shared" si="9"/>
        <v>0.20687946776134195</v>
      </c>
      <c r="P67" t="str">
        <f t="shared" si="10"/>
        <v>Sep-2025</v>
      </c>
      <c r="Q67" t="str">
        <f t="shared" si="11"/>
        <v>Q3-2025</v>
      </c>
    </row>
    <row r="68" spans="1:17" x14ac:dyDescent="0.3">
      <c r="A68" t="s">
        <v>190</v>
      </c>
      <c r="B68" s="15">
        <v>45385</v>
      </c>
      <c r="C68" t="s">
        <v>52</v>
      </c>
      <c r="D68" t="s">
        <v>130</v>
      </c>
      <c r="E68" t="s">
        <v>71</v>
      </c>
      <c r="F68" t="s">
        <v>126</v>
      </c>
      <c r="G68" t="s">
        <v>56</v>
      </c>
      <c r="H68">
        <v>3</v>
      </c>
      <c r="I68">
        <v>208.58</v>
      </c>
      <c r="J68">
        <v>4.4999999999999998E-2</v>
      </c>
      <c r="K68">
        <v>166.49</v>
      </c>
      <c r="L68" t="s">
        <v>57</v>
      </c>
      <c r="M68">
        <f t="shared" si="7"/>
        <v>597.58000000000004</v>
      </c>
      <c r="N68">
        <f t="shared" si="8"/>
        <v>98.11</v>
      </c>
      <c r="O68" s="7">
        <f t="shared" si="9"/>
        <v>0.16417885471401317</v>
      </c>
      <c r="P68" t="str">
        <f t="shared" si="10"/>
        <v>Apr-2024</v>
      </c>
      <c r="Q68" t="str">
        <f t="shared" si="11"/>
        <v>Q2-2024</v>
      </c>
    </row>
    <row r="69" spans="1:17" x14ac:dyDescent="0.3">
      <c r="A69" t="s">
        <v>191</v>
      </c>
      <c r="B69" s="15">
        <v>45799</v>
      </c>
      <c r="C69" t="s">
        <v>88</v>
      </c>
      <c r="D69" t="s">
        <v>162</v>
      </c>
      <c r="E69" t="s">
        <v>107</v>
      </c>
      <c r="F69" t="s">
        <v>139</v>
      </c>
      <c r="G69" t="s">
        <v>68</v>
      </c>
      <c r="H69">
        <v>2</v>
      </c>
      <c r="I69">
        <v>30.19</v>
      </c>
      <c r="J69">
        <v>5.2999999999999999E-2</v>
      </c>
      <c r="K69">
        <v>13.16</v>
      </c>
      <c r="L69" t="s">
        <v>57</v>
      </c>
      <c r="M69">
        <f t="shared" si="7"/>
        <v>57.18</v>
      </c>
      <c r="N69">
        <f t="shared" si="8"/>
        <v>30.86</v>
      </c>
      <c r="O69" s="7">
        <f t="shared" si="9"/>
        <v>0.53969919552291012</v>
      </c>
      <c r="P69" t="str">
        <f t="shared" si="10"/>
        <v>May-2025</v>
      </c>
      <c r="Q69" t="str">
        <f t="shared" si="11"/>
        <v>Q2-2025</v>
      </c>
    </row>
    <row r="70" spans="1:17" x14ac:dyDescent="0.3">
      <c r="A70" t="s">
        <v>192</v>
      </c>
      <c r="B70" s="15">
        <v>45950</v>
      </c>
      <c r="C70" t="s">
        <v>63</v>
      </c>
      <c r="D70" t="s">
        <v>64</v>
      </c>
      <c r="E70" t="s">
        <v>107</v>
      </c>
      <c r="F70" t="s">
        <v>193</v>
      </c>
      <c r="G70" t="s">
        <v>56</v>
      </c>
      <c r="H70">
        <v>8</v>
      </c>
      <c r="I70">
        <v>21.48</v>
      </c>
      <c r="J70">
        <v>0.26600000000000001</v>
      </c>
      <c r="K70">
        <v>7.24</v>
      </c>
      <c r="L70" t="s">
        <v>57</v>
      </c>
      <c r="M70">
        <f t="shared" si="7"/>
        <v>126.13</v>
      </c>
      <c r="N70">
        <f t="shared" si="8"/>
        <v>68.209999999999994</v>
      </c>
      <c r="O70" s="7">
        <f t="shared" si="9"/>
        <v>0.54079124712598114</v>
      </c>
      <c r="P70" t="str">
        <f t="shared" si="10"/>
        <v>Oct-2025</v>
      </c>
      <c r="Q70" t="str">
        <f t="shared" si="11"/>
        <v>Q4-2025</v>
      </c>
    </row>
    <row r="71" spans="1:17" x14ac:dyDescent="0.3">
      <c r="A71" t="s">
        <v>194</v>
      </c>
      <c r="B71" s="15">
        <v>45812</v>
      </c>
      <c r="C71" t="s">
        <v>88</v>
      </c>
      <c r="D71" t="s">
        <v>179</v>
      </c>
      <c r="E71" t="s">
        <v>71</v>
      </c>
      <c r="F71" t="s">
        <v>126</v>
      </c>
      <c r="G71" t="s">
        <v>68</v>
      </c>
      <c r="H71">
        <v>1</v>
      </c>
      <c r="I71">
        <v>46.31</v>
      </c>
      <c r="J71">
        <v>4.2000000000000003E-2</v>
      </c>
      <c r="K71">
        <v>32.090000000000003</v>
      </c>
      <c r="L71" t="s">
        <v>104</v>
      </c>
      <c r="M71">
        <f t="shared" si="7"/>
        <v>44.36</v>
      </c>
      <c r="N71">
        <f t="shared" si="8"/>
        <v>12.27</v>
      </c>
      <c r="O71" s="7">
        <f t="shared" si="9"/>
        <v>0.27660054102795312</v>
      </c>
      <c r="P71" t="str">
        <f t="shared" si="10"/>
        <v>Jun-2025</v>
      </c>
      <c r="Q71" t="str">
        <f t="shared" si="11"/>
        <v>Q2-2025</v>
      </c>
    </row>
    <row r="72" spans="1:17" x14ac:dyDescent="0.3">
      <c r="A72" t="s">
        <v>195</v>
      </c>
      <c r="B72" s="15">
        <v>45641</v>
      </c>
      <c r="C72" t="s">
        <v>84</v>
      </c>
      <c r="D72" t="s">
        <v>196</v>
      </c>
      <c r="E72" t="s">
        <v>93</v>
      </c>
      <c r="F72" t="s">
        <v>141</v>
      </c>
      <c r="G72" t="s">
        <v>68</v>
      </c>
      <c r="H72">
        <v>1</v>
      </c>
      <c r="I72">
        <v>40.64</v>
      </c>
      <c r="J72">
        <v>0.16400000000000001</v>
      </c>
      <c r="K72">
        <v>15.16</v>
      </c>
      <c r="L72" t="s">
        <v>57</v>
      </c>
      <c r="M72">
        <f t="shared" si="7"/>
        <v>33.979999999999997</v>
      </c>
      <c r="N72">
        <f t="shared" si="8"/>
        <v>18.82</v>
      </c>
      <c r="O72" s="7">
        <f t="shared" si="9"/>
        <v>0.55385520894643914</v>
      </c>
      <c r="P72" t="str">
        <f t="shared" si="10"/>
        <v>Dec-2024</v>
      </c>
      <c r="Q72" t="str">
        <f t="shared" si="11"/>
        <v>Q4-2024</v>
      </c>
    </row>
    <row r="73" spans="1:17" x14ac:dyDescent="0.3">
      <c r="A73" t="s">
        <v>197</v>
      </c>
      <c r="B73" s="15">
        <v>45837</v>
      </c>
      <c r="C73" t="s">
        <v>88</v>
      </c>
      <c r="D73" t="s">
        <v>198</v>
      </c>
      <c r="E73" t="s">
        <v>60</v>
      </c>
      <c r="F73" t="s">
        <v>99</v>
      </c>
      <c r="G73" t="s">
        <v>68</v>
      </c>
      <c r="H73">
        <v>1</v>
      </c>
      <c r="I73">
        <v>58.66</v>
      </c>
      <c r="J73">
        <v>2.8000000000000001E-2</v>
      </c>
      <c r="K73">
        <v>25.28</v>
      </c>
      <c r="L73" t="s">
        <v>57</v>
      </c>
      <c r="M73">
        <f t="shared" si="7"/>
        <v>57.02</v>
      </c>
      <c r="N73">
        <f t="shared" si="8"/>
        <v>31.74</v>
      </c>
      <c r="O73" s="7">
        <f t="shared" si="9"/>
        <v>0.5566467905997895</v>
      </c>
      <c r="P73" t="str">
        <f t="shared" si="10"/>
        <v>Jun-2025</v>
      </c>
      <c r="Q73" t="str">
        <f t="shared" si="11"/>
        <v>Q2-2025</v>
      </c>
    </row>
    <row r="74" spans="1:17" x14ac:dyDescent="0.3">
      <c r="A74" t="s">
        <v>199</v>
      </c>
      <c r="B74" s="15">
        <v>45580</v>
      </c>
      <c r="C74" t="s">
        <v>52</v>
      </c>
      <c r="D74" t="s">
        <v>200</v>
      </c>
      <c r="E74" t="s">
        <v>107</v>
      </c>
      <c r="F74" t="s">
        <v>139</v>
      </c>
      <c r="G74" t="s">
        <v>68</v>
      </c>
      <c r="H74">
        <v>1</v>
      </c>
      <c r="I74">
        <v>27.78</v>
      </c>
      <c r="J74">
        <v>0.108</v>
      </c>
      <c r="K74">
        <v>8.36</v>
      </c>
      <c r="L74" t="s">
        <v>57</v>
      </c>
      <c r="M74">
        <f t="shared" si="7"/>
        <v>24.78</v>
      </c>
      <c r="N74">
        <f t="shared" si="8"/>
        <v>16.420000000000002</v>
      </c>
      <c r="O74" s="7">
        <f t="shared" si="9"/>
        <v>0.66263115415657792</v>
      </c>
      <c r="P74" t="str">
        <f t="shared" si="10"/>
        <v>Oct-2024</v>
      </c>
      <c r="Q74" t="str">
        <f t="shared" si="11"/>
        <v>Q4-2024</v>
      </c>
    </row>
    <row r="75" spans="1:17" x14ac:dyDescent="0.3">
      <c r="A75" t="s">
        <v>201</v>
      </c>
      <c r="B75" s="15">
        <v>45752</v>
      </c>
      <c r="C75" t="s">
        <v>88</v>
      </c>
      <c r="D75" t="s">
        <v>202</v>
      </c>
      <c r="E75" t="s">
        <v>107</v>
      </c>
      <c r="F75" t="s">
        <v>193</v>
      </c>
      <c r="G75" t="s">
        <v>56</v>
      </c>
      <c r="H75">
        <v>3</v>
      </c>
      <c r="I75">
        <v>35.99</v>
      </c>
      <c r="J75">
        <v>3.7999999999999999E-2</v>
      </c>
      <c r="K75">
        <v>14.76</v>
      </c>
      <c r="L75" t="s">
        <v>57</v>
      </c>
      <c r="M75">
        <f t="shared" si="7"/>
        <v>103.87</v>
      </c>
      <c r="N75">
        <f t="shared" si="8"/>
        <v>59.59</v>
      </c>
      <c r="O75" s="7">
        <f t="shared" si="9"/>
        <v>0.5736978915952633</v>
      </c>
      <c r="P75" t="str">
        <f t="shared" si="10"/>
        <v>Apr-2025</v>
      </c>
      <c r="Q75" t="str">
        <f t="shared" si="11"/>
        <v>Q2-2025</v>
      </c>
    </row>
    <row r="76" spans="1:17" x14ac:dyDescent="0.3">
      <c r="A76" t="s">
        <v>203</v>
      </c>
      <c r="B76" s="15">
        <v>45884</v>
      </c>
      <c r="C76" t="s">
        <v>63</v>
      </c>
      <c r="D76" t="s">
        <v>204</v>
      </c>
      <c r="E76" t="s">
        <v>71</v>
      </c>
      <c r="F76" t="s">
        <v>126</v>
      </c>
      <c r="G76" t="s">
        <v>56</v>
      </c>
      <c r="H76">
        <v>2</v>
      </c>
      <c r="I76">
        <v>158.55000000000001</v>
      </c>
      <c r="J76">
        <v>0.28000000000000003</v>
      </c>
      <c r="K76">
        <v>112.31</v>
      </c>
      <c r="L76" t="s">
        <v>57</v>
      </c>
      <c r="M76">
        <f t="shared" si="7"/>
        <v>228.31</v>
      </c>
      <c r="N76">
        <f t="shared" si="8"/>
        <v>3.69</v>
      </c>
      <c r="O76" s="7">
        <f t="shared" si="9"/>
        <v>1.6162235556918224E-2</v>
      </c>
      <c r="P76" t="str">
        <f t="shared" si="10"/>
        <v>Aug-2025</v>
      </c>
      <c r="Q76" t="str">
        <f t="shared" si="11"/>
        <v>Q3-2025</v>
      </c>
    </row>
    <row r="77" spans="1:17" x14ac:dyDescent="0.3">
      <c r="A77" t="s">
        <v>205</v>
      </c>
      <c r="B77" s="15">
        <v>45646</v>
      </c>
      <c r="C77" t="s">
        <v>88</v>
      </c>
      <c r="D77" t="s">
        <v>206</v>
      </c>
      <c r="E77" t="s">
        <v>71</v>
      </c>
      <c r="F77" t="s">
        <v>126</v>
      </c>
      <c r="G77" t="s">
        <v>56</v>
      </c>
      <c r="H77">
        <v>1</v>
      </c>
      <c r="I77">
        <v>294.7</v>
      </c>
      <c r="J77">
        <v>0.109</v>
      </c>
      <c r="K77">
        <v>215.17</v>
      </c>
      <c r="L77" t="s">
        <v>57</v>
      </c>
      <c r="M77">
        <f t="shared" si="7"/>
        <v>262.58</v>
      </c>
      <c r="N77">
        <f t="shared" si="8"/>
        <v>47.41</v>
      </c>
      <c r="O77" s="7">
        <f t="shared" si="9"/>
        <v>0.18055449767689846</v>
      </c>
      <c r="P77" t="str">
        <f t="shared" si="10"/>
        <v>Dec-2024</v>
      </c>
      <c r="Q77" t="str">
        <f t="shared" si="11"/>
        <v>Q4-2024</v>
      </c>
    </row>
    <row r="78" spans="1:17" x14ac:dyDescent="0.3">
      <c r="A78" t="s">
        <v>207</v>
      </c>
      <c r="B78" s="15">
        <v>45469</v>
      </c>
      <c r="C78" t="s">
        <v>52</v>
      </c>
      <c r="D78" t="s">
        <v>113</v>
      </c>
      <c r="E78" t="s">
        <v>54</v>
      </c>
      <c r="F78" t="s">
        <v>55</v>
      </c>
      <c r="G78" t="s">
        <v>68</v>
      </c>
      <c r="H78">
        <v>5</v>
      </c>
      <c r="I78">
        <v>22.07</v>
      </c>
      <c r="J78">
        <v>0</v>
      </c>
      <c r="K78">
        <v>12.74</v>
      </c>
      <c r="L78" t="s">
        <v>57</v>
      </c>
      <c r="M78">
        <f t="shared" si="7"/>
        <v>110.35</v>
      </c>
      <c r="N78">
        <f t="shared" si="8"/>
        <v>46.65</v>
      </c>
      <c r="O78" s="7">
        <f t="shared" si="9"/>
        <v>0.42274580879021295</v>
      </c>
      <c r="P78" t="str">
        <f t="shared" si="10"/>
        <v>Jun-2024</v>
      </c>
      <c r="Q78" t="str">
        <f t="shared" si="11"/>
        <v>Q2-2024</v>
      </c>
    </row>
    <row r="79" spans="1:17" x14ac:dyDescent="0.3">
      <c r="A79" t="s">
        <v>208</v>
      </c>
      <c r="B79" s="15">
        <v>45646</v>
      </c>
      <c r="C79" t="s">
        <v>84</v>
      </c>
      <c r="D79" t="s">
        <v>144</v>
      </c>
      <c r="E79" t="s">
        <v>93</v>
      </c>
      <c r="F79" t="s">
        <v>94</v>
      </c>
      <c r="G79" t="s">
        <v>56</v>
      </c>
      <c r="H79">
        <v>8</v>
      </c>
      <c r="I79">
        <v>40.33</v>
      </c>
      <c r="J79">
        <v>5.0999999999999997E-2</v>
      </c>
      <c r="K79">
        <v>18.66</v>
      </c>
      <c r="L79" t="s">
        <v>57</v>
      </c>
      <c r="M79">
        <f t="shared" si="7"/>
        <v>306.19</v>
      </c>
      <c r="N79">
        <f t="shared" si="8"/>
        <v>156.91</v>
      </c>
      <c r="O79" s="7">
        <f t="shared" si="9"/>
        <v>0.51245958391848201</v>
      </c>
      <c r="P79" t="str">
        <f t="shared" si="10"/>
        <v>Dec-2024</v>
      </c>
      <c r="Q79" t="str">
        <f t="shared" si="11"/>
        <v>Q4-2024</v>
      </c>
    </row>
    <row r="80" spans="1:17" x14ac:dyDescent="0.3">
      <c r="A80" t="s">
        <v>209</v>
      </c>
      <c r="C80" t="s">
        <v>84</v>
      </c>
      <c r="D80" t="s">
        <v>169</v>
      </c>
      <c r="E80" t="s">
        <v>71</v>
      </c>
      <c r="F80" t="s">
        <v>97</v>
      </c>
      <c r="G80" t="s">
        <v>68</v>
      </c>
      <c r="H80">
        <v>7</v>
      </c>
      <c r="I80">
        <v>39.32</v>
      </c>
      <c r="J80">
        <v>7.0000000000000007E-2</v>
      </c>
      <c r="K80">
        <v>28.93</v>
      </c>
      <c r="L80" t="s">
        <v>57</v>
      </c>
      <c r="M80">
        <f t="shared" si="7"/>
        <v>255.97</v>
      </c>
      <c r="N80">
        <f t="shared" si="8"/>
        <v>53.46</v>
      </c>
      <c r="O80" s="7">
        <f t="shared" si="9"/>
        <v>0.20885259991405244</v>
      </c>
    </row>
    <row r="81" spans="1:17" x14ac:dyDescent="0.3">
      <c r="A81" t="s">
        <v>210</v>
      </c>
      <c r="B81" s="15">
        <v>45889</v>
      </c>
      <c r="C81" t="s">
        <v>52</v>
      </c>
      <c r="D81" t="s">
        <v>96</v>
      </c>
      <c r="E81" t="s">
        <v>107</v>
      </c>
      <c r="F81" t="s">
        <v>148</v>
      </c>
      <c r="G81" t="s">
        <v>68</v>
      </c>
      <c r="H81">
        <v>3</v>
      </c>
      <c r="I81">
        <v>47.22</v>
      </c>
      <c r="J81">
        <v>7.1999999999999995E-2</v>
      </c>
      <c r="K81">
        <v>20.89</v>
      </c>
      <c r="L81" t="s">
        <v>57</v>
      </c>
      <c r="M81">
        <f t="shared" si="7"/>
        <v>131.46</v>
      </c>
      <c r="N81">
        <f t="shared" si="8"/>
        <v>68.790000000000006</v>
      </c>
      <c r="O81" s="7">
        <f t="shared" si="9"/>
        <v>0.52327704244637152</v>
      </c>
      <c r="P81" t="str">
        <f t="shared" ref="P81:P112" si="12">IF(B81="","",TEXT(B81,"mmm-yyyy"))</f>
        <v>Aug-2025</v>
      </c>
      <c r="Q81" t="str">
        <f t="shared" ref="Q81:Q112" si="13">IF(B81="","","Q"&amp;ROUNDUP(MONTH(B81)/3,0)&amp;"-"&amp;YEAR(B81))</f>
        <v>Q3-2025</v>
      </c>
    </row>
    <row r="82" spans="1:17" x14ac:dyDescent="0.3">
      <c r="A82" t="s">
        <v>211</v>
      </c>
      <c r="B82" s="15">
        <v>45859</v>
      </c>
      <c r="C82" t="s">
        <v>52</v>
      </c>
      <c r="D82" t="s">
        <v>59</v>
      </c>
      <c r="E82" t="s">
        <v>71</v>
      </c>
      <c r="F82" t="s">
        <v>78</v>
      </c>
      <c r="G82" t="s">
        <v>56</v>
      </c>
      <c r="H82">
        <v>4</v>
      </c>
      <c r="I82">
        <v>155.22999999999999</v>
      </c>
      <c r="J82">
        <v>5.8999999999999997E-2</v>
      </c>
      <c r="K82">
        <v>103.56</v>
      </c>
      <c r="L82" t="s">
        <v>57</v>
      </c>
      <c r="M82">
        <f t="shared" si="7"/>
        <v>584.29</v>
      </c>
      <c r="N82">
        <f t="shared" si="8"/>
        <v>170.05</v>
      </c>
      <c r="O82" s="7">
        <f t="shared" si="9"/>
        <v>0.29103698505878933</v>
      </c>
      <c r="P82" t="str">
        <f t="shared" si="12"/>
        <v>Jul-2025</v>
      </c>
      <c r="Q82" t="str">
        <f t="shared" si="13"/>
        <v>Q3-2025</v>
      </c>
    </row>
    <row r="83" spans="1:17" x14ac:dyDescent="0.3">
      <c r="A83" t="s">
        <v>212</v>
      </c>
      <c r="B83" s="15">
        <v>45889</v>
      </c>
      <c r="C83" t="s">
        <v>88</v>
      </c>
      <c r="D83" t="s">
        <v>206</v>
      </c>
      <c r="E83" t="s">
        <v>71</v>
      </c>
      <c r="F83" t="s">
        <v>72</v>
      </c>
      <c r="G83" t="s">
        <v>56</v>
      </c>
      <c r="H83">
        <v>1</v>
      </c>
      <c r="I83">
        <v>71.14</v>
      </c>
      <c r="J83">
        <v>0.03</v>
      </c>
      <c r="K83">
        <v>52.72</v>
      </c>
      <c r="L83" t="s">
        <v>57</v>
      </c>
      <c r="M83">
        <f t="shared" si="7"/>
        <v>69.010000000000005</v>
      </c>
      <c r="N83">
        <f t="shared" si="8"/>
        <v>16.29</v>
      </c>
      <c r="O83" s="7">
        <f t="shared" si="9"/>
        <v>0.23605274597884363</v>
      </c>
      <c r="P83" t="str">
        <f t="shared" si="12"/>
        <v>Aug-2025</v>
      </c>
      <c r="Q83" t="str">
        <f t="shared" si="13"/>
        <v>Q3-2025</v>
      </c>
    </row>
    <row r="84" spans="1:17" x14ac:dyDescent="0.3">
      <c r="A84" t="s">
        <v>213</v>
      </c>
      <c r="B84" s="15">
        <v>45519</v>
      </c>
      <c r="C84" t="s">
        <v>52</v>
      </c>
      <c r="D84" t="s">
        <v>96</v>
      </c>
      <c r="E84" t="s">
        <v>107</v>
      </c>
      <c r="F84" t="s">
        <v>108</v>
      </c>
      <c r="G84" t="s">
        <v>68</v>
      </c>
      <c r="H84">
        <v>5</v>
      </c>
      <c r="I84">
        <v>13.62</v>
      </c>
      <c r="J84">
        <v>0</v>
      </c>
      <c r="K84">
        <v>4.1399999999999997</v>
      </c>
      <c r="L84" t="s">
        <v>57</v>
      </c>
      <c r="M84">
        <f t="shared" si="7"/>
        <v>68.099999999999994</v>
      </c>
      <c r="N84">
        <f t="shared" si="8"/>
        <v>47.4</v>
      </c>
      <c r="O84" s="7">
        <f t="shared" si="9"/>
        <v>0.69603524229074898</v>
      </c>
      <c r="P84" t="str">
        <f t="shared" si="12"/>
        <v>Aug-2024</v>
      </c>
      <c r="Q84" t="str">
        <f t="shared" si="13"/>
        <v>Q3-2024</v>
      </c>
    </row>
    <row r="85" spans="1:17" x14ac:dyDescent="0.3">
      <c r="A85" t="s">
        <v>214</v>
      </c>
      <c r="B85" s="15">
        <v>45388</v>
      </c>
      <c r="C85" t="s">
        <v>88</v>
      </c>
      <c r="D85" t="s">
        <v>198</v>
      </c>
      <c r="E85" t="s">
        <v>107</v>
      </c>
      <c r="F85" t="s">
        <v>132</v>
      </c>
      <c r="G85" t="s">
        <v>56</v>
      </c>
      <c r="H85">
        <v>5</v>
      </c>
      <c r="I85">
        <v>11.95</v>
      </c>
      <c r="J85">
        <v>0.19400000000000001</v>
      </c>
      <c r="K85">
        <v>4.82</v>
      </c>
      <c r="L85" t="s">
        <v>57</v>
      </c>
      <c r="M85">
        <f t="shared" si="7"/>
        <v>48.16</v>
      </c>
      <c r="N85">
        <f t="shared" si="8"/>
        <v>24.06</v>
      </c>
      <c r="O85" s="7">
        <f t="shared" si="9"/>
        <v>0.49958471760797341</v>
      </c>
      <c r="P85" t="str">
        <f t="shared" si="12"/>
        <v>Apr-2024</v>
      </c>
      <c r="Q85" t="str">
        <f t="shared" si="13"/>
        <v>Q2-2024</v>
      </c>
    </row>
    <row r="86" spans="1:17" x14ac:dyDescent="0.3">
      <c r="A86" t="s">
        <v>215</v>
      </c>
      <c r="B86" s="15">
        <v>45851</v>
      </c>
      <c r="C86" t="s">
        <v>52</v>
      </c>
      <c r="D86" t="s">
        <v>216</v>
      </c>
      <c r="E86" t="s">
        <v>54</v>
      </c>
      <c r="F86" t="s">
        <v>65</v>
      </c>
      <c r="G86" t="s">
        <v>56</v>
      </c>
      <c r="H86">
        <v>3</v>
      </c>
      <c r="I86">
        <v>20.72</v>
      </c>
      <c r="J86">
        <v>5.6000000000000001E-2</v>
      </c>
      <c r="K86">
        <v>13.87</v>
      </c>
      <c r="L86" t="s">
        <v>57</v>
      </c>
      <c r="M86">
        <f t="shared" si="7"/>
        <v>58.68</v>
      </c>
      <c r="N86">
        <f t="shared" si="8"/>
        <v>17.07</v>
      </c>
      <c r="O86" s="7">
        <f t="shared" si="9"/>
        <v>0.29089979550102252</v>
      </c>
      <c r="P86" t="str">
        <f t="shared" si="12"/>
        <v>Jul-2025</v>
      </c>
      <c r="Q86" t="str">
        <f t="shared" si="13"/>
        <v>Q3-2025</v>
      </c>
    </row>
    <row r="87" spans="1:17" x14ac:dyDescent="0.3">
      <c r="A87" t="s">
        <v>217</v>
      </c>
      <c r="B87" s="15">
        <v>45920</v>
      </c>
      <c r="C87" t="s">
        <v>52</v>
      </c>
      <c r="D87" t="s">
        <v>155</v>
      </c>
      <c r="E87" t="s">
        <v>93</v>
      </c>
      <c r="F87" t="s">
        <v>94</v>
      </c>
      <c r="G87" t="s">
        <v>68</v>
      </c>
      <c r="H87">
        <v>2</v>
      </c>
      <c r="I87">
        <v>15.52</v>
      </c>
      <c r="J87">
        <v>3.1E-2</v>
      </c>
      <c r="K87">
        <v>6.94</v>
      </c>
      <c r="L87" t="s">
        <v>57</v>
      </c>
      <c r="M87">
        <f t="shared" si="7"/>
        <v>30.08</v>
      </c>
      <c r="N87">
        <f t="shared" si="8"/>
        <v>16.2</v>
      </c>
      <c r="O87" s="7">
        <f t="shared" si="9"/>
        <v>0.53856382978723405</v>
      </c>
      <c r="P87" t="str">
        <f t="shared" si="12"/>
        <v>Sep-2025</v>
      </c>
      <c r="Q87" t="str">
        <f t="shared" si="13"/>
        <v>Q3-2025</v>
      </c>
    </row>
    <row r="88" spans="1:17" x14ac:dyDescent="0.3">
      <c r="A88" t="s">
        <v>218</v>
      </c>
      <c r="B88" s="15">
        <v>45949</v>
      </c>
      <c r="C88" t="s">
        <v>88</v>
      </c>
      <c r="D88" t="s">
        <v>202</v>
      </c>
      <c r="E88" t="s">
        <v>93</v>
      </c>
      <c r="F88" t="s">
        <v>219</v>
      </c>
      <c r="G88" t="s">
        <v>56</v>
      </c>
      <c r="H88">
        <v>4</v>
      </c>
      <c r="I88">
        <v>86.86</v>
      </c>
      <c r="J88">
        <v>0.17399999999999999</v>
      </c>
      <c r="K88">
        <v>38.68</v>
      </c>
      <c r="L88" t="s">
        <v>57</v>
      </c>
      <c r="M88">
        <f t="shared" si="7"/>
        <v>286.99</v>
      </c>
      <c r="N88">
        <f t="shared" si="8"/>
        <v>132.27000000000001</v>
      </c>
      <c r="O88" s="7">
        <f t="shared" si="9"/>
        <v>0.46088713892470123</v>
      </c>
      <c r="P88" t="str">
        <f t="shared" si="12"/>
        <v>Oct-2025</v>
      </c>
      <c r="Q88" t="str">
        <f t="shared" si="13"/>
        <v>Q4-2025</v>
      </c>
    </row>
    <row r="89" spans="1:17" x14ac:dyDescent="0.3">
      <c r="A89" t="s">
        <v>220</v>
      </c>
      <c r="B89" s="15">
        <v>45345</v>
      </c>
      <c r="C89" t="s">
        <v>63</v>
      </c>
      <c r="D89" t="s">
        <v>159</v>
      </c>
      <c r="E89" t="s">
        <v>60</v>
      </c>
      <c r="F89" t="s">
        <v>76</v>
      </c>
      <c r="G89" t="s">
        <v>56</v>
      </c>
      <c r="H89">
        <v>4</v>
      </c>
      <c r="I89">
        <v>116.37</v>
      </c>
      <c r="J89">
        <v>0.13</v>
      </c>
      <c r="K89">
        <v>51.26</v>
      </c>
      <c r="L89" t="s">
        <v>57</v>
      </c>
      <c r="M89">
        <f t="shared" si="7"/>
        <v>404.97</v>
      </c>
      <c r="N89">
        <f t="shared" si="8"/>
        <v>199.93</v>
      </c>
      <c r="O89" s="7">
        <f t="shared" si="9"/>
        <v>0.4936908906832605</v>
      </c>
      <c r="P89" t="str">
        <f t="shared" si="12"/>
        <v>Feb-2024</v>
      </c>
      <c r="Q89" t="str">
        <f t="shared" si="13"/>
        <v>Q1-2024</v>
      </c>
    </row>
    <row r="90" spans="1:17" x14ac:dyDescent="0.3">
      <c r="A90" t="s">
        <v>221</v>
      </c>
      <c r="B90" s="15">
        <v>45651</v>
      </c>
      <c r="C90" t="s">
        <v>88</v>
      </c>
      <c r="D90" t="s">
        <v>183</v>
      </c>
      <c r="E90" t="s">
        <v>93</v>
      </c>
      <c r="F90" t="s">
        <v>124</v>
      </c>
      <c r="G90" t="s">
        <v>68</v>
      </c>
      <c r="H90">
        <v>1</v>
      </c>
      <c r="I90">
        <v>78.14</v>
      </c>
      <c r="J90">
        <v>0.104</v>
      </c>
      <c r="K90">
        <v>37.090000000000003</v>
      </c>
      <c r="L90" t="s">
        <v>57</v>
      </c>
      <c r="M90">
        <f t="shared" si="7"/>
        <v>70.010000000000005</v>
      </c>
      <c r="N90">
        <f t="shared" si="8"/>
        <v>32.92</v>
      </c>
      <c r="O90" s="7">
        <f t="shared" si="9"/>
        <v>0.47021854020854165</v>
      </c>
      <c r="P90" t="str">
        <f t="shared" si="12"/>
        <v>Dec-2024</v>
      </c>
      <c r="Q90" t="str">
        <f t="shared" si="13"/>
        <v>Q4-2024</v>
      </c>
    </row>
    <row r="91" spans="1:17" x14ac:dyDescent="0.3">
      <c r="A91" t="s">
        <v>222</v>
      </c>
      <c r="B91" s="15">
        <v>45945</v>
      </c>
      <c r="C91" t="s">
        <v>88</v>
      </c>
      <c r="D91" t="s">
        <v>123</v>
      </c>
      <c r="E91" t="s">
        <v>54</v>
      </c>
      <c r="F91" t="s">
        <v>65</v>
      </c>
      <c r="G91" t="s">
        <v>68</v>
      </c>
      <c r="H91">
        <v>1</v>
      </c>
      <c r="I91">
        <v>14</v>
      </c>
      <c r="J91">
        <v>7.3999999999999996E-2</v>
      </c>
      <c r="K91">
        <v>9.9700000000000006</v>
      </c>
      <c r="L91" t="s">
        <v>57</v>
      </c>
      <c r="M91">
        <f t="shared" si="7"/>
        <v>12.96</v>
      </c>
      <c r="N91">
        <f t="shared" si="8"/>
        <v>2.99</v>
      </c>
      <c r="O91" s="7">
        <f t="shared" si="9"/>
        <v>0.23070987654320987</v>
      </c>
      <c r="P91" t="str">
        <f t="shared" si="12"/>
        <v>Oct-2025</v>
      </c>
      <c r="Q91" t="str">
        <f t="shared" si="13"/>
        <v>Q4-2025</v>
      </c>
    </row>
    <row r="92" spans="1:17" x14ac:dyDescent="0.3">
      <c r="A92" t="s">
        <v>223</v>
      </c>
      <c r="B92" s="15">
        <v>45592</v>
      </c>
      <c r="C92" t="s">
        <v>84</v>
      </c>
      <c r="D92" t="s">
        <v>147</v>
      </c>
      <c r="E92" t="s">
        <v>93</v>
      </c>
      <c r="F92" t="s">
        <v>94</v>
      </c>
      <c r="G92" t="s">
        <v>56</v>
      </c>
      <c r="H92">
        <v>2</v>
      </c>
      <c r="I92">
        <v>73.83</v>
      </c>
      <c r="J92">
        <v>5.8999999999999997E-2</v>
      </c>
      <c r="K92">
        <v>29.61</v>
      </c>
      <c r="L92" t="s">
        <v>104</v>
      </c>
      <c r="M92">
        <f t="shared" si="7"/>
        <v>138.94999999999999</v>
      </c>
      <c r="N92">
        <f t="shared" si="8"/>
        <v>79.73</v>
      </c>
      <c r="O92" s="7">
        <f t="shared" si="9"/>
        <v>0.57380352644836274</v>
      </c>
      <c r="P92" t="str">
        <f t="shared" si="12"/>
        <v>Oct-2024</v>
      </c>
      <c r="Q92" t="str">
        <f t="shared" si="13"/>
        <v>Q4-2024</v>
      </c>
    </row>
    <row r="93" spans="1:17" x14ac:dyDescent="0.3">
      <c r="A93" t="s">
        <v>224</v>
      </c>
      <c r="B93" s="15">
        <v>45873</v>
      </c>
      <c r="C93" t="s">
        <v>84</v>
      </c>
      <c r="D93" t="s">
        <v>225</v>
      </c>
      <c r="E93" t="s">
        <v>71</v>
      </c>
      <c r="F93" t="s">
        <v>78</v>
      </c>
      <c r="G93" t="s">
        <v>68</v>
      </c>
      <c r="H93">
        <v>1</v>
      </c>
      <c r="I93">
        <v>48.54</v>
      </c>
      <c r="J93">
        <v>6.7000000000000004E-2</v>
      </c>
      <c r="K93">
        <v>36.79</v>
      </c>
      <c r="L93" t="s">
        <v>57</v>
      </c>
      <c r="M93">
        <f t="shared" si="7"/>
        <v>45.29</v>
      </c>
      <c r="N93">
        <f t="shared" si="8"/>
        <v>8.5</v>
      </c>
      <c r="O93" s="7">
        <f t="shared" si="9"/>
        <v>0.18767939942592185</v>
      </c>
      <c r="P93" t="str">
        <f t="shared" si="12"/>
        <v>Aug-2025</v>
      </c>
      <c r="Q93" t="str">
        <f t="shared" si="13"/>
        <v>Q3-2025</v>
      </c>
    </row>
    <row r="94" spans="1:17" x14ac:dyDescent="0.3">
      <c r="A94" t="s">
        <v>226</v>
      </c>
      <c r="B94" s="15">
        <v>45507</v>
      </c>
      <c r="C94" t="s">
        <v>63</v>
      </c>
      <c r="D94" t="s">
        <v>64</v>
      </c>
      <c r="E94" t="s">
        <v>93</v>
      </c>
      <c r="F94" t="s">
        <v>219</v>
      </c>
      <c r="G94" t="s">
        <v>68</v>
      </c>
      <c r="H94">
        <v>10</v>
      </c>
      <c r="I94">
        <v>45.85</v>
      </c>
      <c r="J94">
        <v>0.31</v>
      </c>
      <c r="K94">
        <v>16.170000000000002</v>
      </c>
      <c r="L94" t="s">
        <v>57</v>
      </c>
      <c r="M94">
        <f t="shared" si="7"/>
        <v>316.37</v>
      </c>
      <c r="N94">
        <f t="shared" si="8"/>
        <v>154.66999999999999</v>
      </c>
      <c r="O94" s="7">
        <f t="shared" si="9"/>
        <v>0.48888959130132437</v>
      </c>
      <c r="P94" t="str">
        <f t="shared" si="12"/>
        <v>Aug-2024</v>
      </c>
      <c r="Q94" t="str">
        <f t="shared" si="13"/>
        <v>Q3-2024</v>
      </c>
    </row>
    <row r="95" spans="1:17" x14ac:dyDescent="0.3">
      <c r="A95" t="s">
        <v>227</v>
      </c>
      <c r="B95" s="15">
        <v>45419</v>
      </c>
      <c r="C95" t="s">
        <v>88</v>
      </c>
      <c r="D95" t="s">
        <v>206</v>
      </c>
      <c r="E95" t="s">
        <v>60</v>
      </c>
      <c r="F95" t="s">
        <v>76</v>
      </c>
      <c r="G95" t="s">
        <v>68</v>
      </c>
      <c r="H95">
        <v>3</v>
      </c>
      <c r="I95">
        <v>53.75</v>
      </c>
      <c r="J95">
        <v>0.09</v>
      </c>
      <c r="K95">
        <v>25.96</v>
      </c>
      <c r="L95" t="s">
        <v>57</v>
      </c>
      <c r="M95">
        <f t="shared" si="7"/>
        <v>146.74</v>
      </c>
      <c r="N95">
        <f t="shared" si="8"/>
        <v>68.86</v>
      </c>
      <c r="O95" s="7">
        <f t="shared" si="9"/>
        <v>0.46926536731634177</v>
      </c>
      <c r="P95" t="str">
        <f t="shared" si="12"/>
        <v>May-2024</v>
      </c>
      <c r="Q95" t="str">
        <f t="shared" si="13"/>
        <v>Q2-2024</v>
      </c>
    </row>
    <row r="96" spans="1:17" x14ac:dyDescent="0.3">
      <c r="A96" t="s">
        <v>228</v>
      </c>
      <c r="B96" s="15">
        <v>45740</v>
      </c>
      <c r="C96" t="s">
        <v>84</v>
      </c>
      <c r="D96" t="s">
        <v>229</v>
      </c>
      <c r="E96" t="s">
        <v>54</v>
      </c>
      <c r="F96" t="s">
        <v>156</v>
      </c>
      <c r="G96" t="s">
        <v>56</v>
      </c>
      <c r="H96">
        <v>2</v>
      </c>
      <c r="I96">
        <v>9.75</v>
      </c>
      <c r="J96">
        <v>6.7000000000000004E-2</v>
      </c>
      <c r="K96">
        <v>5.7</v>
      </c>
      <c r="L96" t="s">
        <v>57</v>
      </c>
      <c r="M96">
        <f t="shared" si="7"/>
        <v>18.190000000000001</v>
      </c>
      <c r="N96">
        <f t="shared" si="8"/>
        <v>6.79</v>
      </c>
      <c r="O96" s="7">
        <f t="shared" si="9"/>
        <v>0.37328202308960967</v>
      </c>
      <c r="P96" t="str">
        <f t="shared" si="12"/>
        <v>Mar-2025</v>
      </c>
      <c r="Q96" t="str">
        <f t="shared" si="13"/>
        <v>Q1-2025</v>
      </c>
    </row>
    <row r="97" spans="1:17" x14ac:dyDescent="0.3">
      <c r="A97" t="s">
        <v>230</v>
      </c>
      <c r="B97" s="15">
        <v>45741</v>
      </c>
      <c r="C97" t="s">
        <v>84</v>
      </c>
      <c r="D97" t="s">
        <v>85</v>
      </c>
      <c r="E97" t="s">
        <v>54</v>
      </c>
      <c r="F97" t="s">
        <v>55</v>
      </c>
      <c r="G97" t="s">
        <v>68</v>
      </c>
      <c r="H97">
        <v>1</v>
      </c>
      <c r="I97">
        <v>7.21</v>
      </c>
      <c r="J97">
        <v>0.01</v>
      </c>
      <c r="K97">
        <v>4.76</v>
      </c>
      <c r="L97" t="s">
        <v>57</v>
      </c>
      <c r="M97">
        <f t="shared" si="7"/>
        <v>7.14</v>
      </c>
      <c r="N97">
        <f t="shared" si="8"/>
        <v>2.38</v>
      </c>
      <c r="O97" s="7">
        <f t="shared" si="9"/>
        <v>0.33333333333333331</v>
      </c>
      <c r="P97" t="str">
        <f t="shared" si="12"/>
        <v>Mar-2025</v>
      </c>
      <c r="Q97" t="str">
        <f t="shared" si="13"/>
        <v>Q1-2025</v>
      </c>
    </row>
    <row r="98" spans="1:17" x14ac:dyDescent="0.3">
      <c r="A98" t="s">
        <v>231</v>
      </c>
      <c r="B98" s="15">
        <v>45494</v>
      </c>
      <c r="C98" t="s">
        <v>84</v>
      </c>
      <c r="D98" t="s">
        <v>85</v>
      </c>
      <c r="E98" t="s">
        <v>107</v>
      </c>
      <c r="F98" t="s">
        <v>108</v>
      </c>
      <c r="G98" t="s">
        <v>68</v>
      </c>
      <c r="H98">
        <v>7</v>
      </c>
      <c r="I98">
        <v>19.829999999999998</v>
      </c>
      <c r="J98">
        <v>0.11600000000000001</v>
      </c>
      <c r="K98">
        <v>6.48</v>
      </c>
      <c r="L98" t="s">
        <v>104</v>
      </c>
      <c r="M98">
        <f t="shared" si="7"/>
        <v>122.71</v>
      </c>
      <c r="N98">
        <f t="shared" si="8"/>
        <v>77.349999999999994</v>
      </c>
      <c r="O98" s="7">
        <f t="shared" si="9"/>
        <v>0.63034797490017114</v>
      </c>
      <c r="P98" t="str">
        <f t="shared" si="12"/>
        <v>Jul-2024</v>
      </c>
      <c r="Q98" t="str">
        <f t="shared" si="13"/>
        <v>Q3-2024</v>
      </c>
    </row>
    <row r="99" spans="1:17" x14ac:dyDescent="0.3">
      <c r="A99" t="s">
        <v>232</v>
      </c>
      <c r="B99" s="15">
        <v>45674</v>
      </c>
      <c r="C99" t="s">
        <v>63</v>
      </c>
      <c r="D99" t="s">
        <v>165</v>
      </c>
      <c r="E99" t="s">
        <v>71</v>
      </c>
      <c r="F99" t="s">
        <v>97</v>
      </c>
      <c r="G99" t="s">
        <v>68</v>
      </c>
      <c r="H99">
        <v>4</v>
      </c>
      <c r="I99">
        <v>177.17</v>
      </c>
      <c r="J99">
        <v>0.20100000000000001</v>
      </c>
      <c r="K99">
        <v>133.69</v>
      </c>
      <c r="L99" t="s">
        <v>57</v>
      </c>
      <c r="M99">
        <f t="shared" si="7"/>
        <v>566.24</v>
      </c>
      <c r="N99">
        <f t="shared" si="8"/>
        <v>31.48</v>
      </c>
      <c r="O99" s="7">
        <f t="shared" si="9"/>
        <v>5.5594800791183951E-2</v>
      </c>
      <c r="P99" t="str">
        <f t="shared" si="12"/>
        <v>Jan-2025</v>
      </c>
      <c r="Q99" t="str">
        <f t="shared" si="13"/>
        <v>Q1-2025</v>
      </c>
    </row>
    <row r="100" spans="1:17" x14ac:dyDescent="0.3">
      <c r="A100" t="s">
        <v>233</v>
      </c>
      <c r="B100" s="15">
        <v>45768</v>
      </c>
      <c r="C100" t="s">
        <v>88</v>
      </c>
      <c r="D100" t="s">
        <v>234</v>
      </c>
      <c r="E100" t="s">
        <v>107</v>
      </c>
      <c r="F100" t="s">
        <v>139</v>
      </c>
      <c r="G100" t="s">
        <v>68</v>
      </c>
      <c r="H100">
        <v>7</v>
      </c>
      <c r="I100">
        <v>22.79</v>
      </c>
      <c r="J100">
        <v>0.11</v>
      </c>
      <c r="K100">
        <v>8.4700000000000006</v>
      </c>
      <c r="L100" t="s">
        <v>104</v>
      </c>
      <c r="M100">
        <f t="shared" si="7"/>
        <v>141.97999999999999</v>
      </c>
      <c r="N100">
        <f t="shared" si="8"/>
        <v>82.69</v>
      </c>
      <c r="O100" s="7">
        <f t="shared" si="9"/>
        <v>0.58240597267220739</v>
      </c>
      <c r="P100" t="str">
        <f t="shared" si="12"/>
        <v>Apr-2025</v>
      </c>
      <c r="Q100" t="str">
        <f t="shared" si="13"/>
        <v>Q2-2025</v>
      </c>
    </row>
    <row r="101" spans="1:17" x14ac:dyDescent="0.3">
      <c r="A101" t="s">
        <v>235</v>
      </c>
      <c r="B101" s="15">
        <v>45653</v>
      </c>
      <c r="C101" t="s">
        <v>52</v>
      </c>
      <c r="D101" t="s">
        <v>181</v>
      </c>
      <c r="E101" t="s">
        <v>107</v>
      </c>
      <c r="F101" t="s">
        <v>193</v>
      </c>
      <c r="G101" t="s">
        <v>56</v>
      </c>
      <c r="H101">
        <v>1</v>
      </c>
      <c r="I101">
        <v>33.81</v>
      </c>
      <c r="J101">
        <v>5.3999999999999999E-2</v>
      </c>
      <c r="K101">
        <v>4.26</v>
      </c>
      <c r="L101" t="s">
        <v>57</v>
      </c>
      <c r="M101">
        <f t="shared" si="7"/>
        <v>31.98</v>
      </c>
      <c r="N101">
        <f t="shared" si="8"/>
        <v>27.72</v>
      </c>
      <c r="O101" s="7">
        <f t="shared" si="9"/>
        <v>0.86679174484052524</v>
      </c>
      <c r="P101" t="str">
        <f t="shared" si="12"/>
        <v>Dec-2024</v>
      </c>
      <c r="Q101" t="str">
        <f t="shared" si="13"/>
        <v>Q4-2024</v>
      </c>
    </row>
    <row r="102" spans="1:17" x14ac:dyDescent="0.3">
      <c r="A102" t="s">
        <v>236</v>
      </c>
      <c r="B102" s="15">
        <v>46000</v>
      </c>
      <c r="C102" t="s">
        <v>52</v>
      </c>
      <c r="D102" t="s">
        <v>237</v>
      </c>
      <c r="E102" t="s">
        <v>71</v>
      </c>
      <c r="F102" t="s">
        <v>86</v>
      </c>
      <c r="G102" t="s">
        <v>56</v>
      </c>
      <c r="H102">
        <v>7</v>
      </c>
      <c r="I102">
        <v>163.22999999999999</v>
      </c>
      <c r="J102">
        <v>0</v>
      </c>
      <c r="K102">
        <v>33.28</v>
      </c>
      <c r="L102" t="s">
        <v>57</v>
      </c>
      <c r="M102">
        <f t="shared" si="7"/>
        <v>1142.6099999999999</v>
      </c>
      <c r="N102">
        <f t="shared" si="8"/>
        <v>909.65</v>
      </c>
      <c r="O102" s="7">
        <f t="shared" si="9"/>
        <v>0.79611591006555171</v>
      </c>
      <c r="P102" t="str">
        <f t="shared" si="12"/>
        <v>Dec-2025</v>
      </c>
      <c r="Q102" t="str">
        <f t="shared" si="13"/>
        <v>Q4-2025</v>
      </c>
    </row>
    <row r="103" spans="1:17" x14ac:dyDescent="0.3">
      <c r="A103" t="s">
        <v>238</v>
      </c>
      <c r="B103" s="15">
        <v>45952</v>
      </c>
      <c r="C103" t="s">
        <v>88</v>
      </c>
      <c r="D103" t="s">
        <v>162</v>
      </c>
      <c r="E103" t="s">
        <v>93</v>
      </c>
      <c r="F103" t="s">
        <v>124</v>
      </c>
      <c r="G103" t="s">
        <v>68</v>
      </c>
      <c r="H103">
        <v>4</v>
      </c>
      <c r="I103">
        <v>28.05</v>
      </c>
      <c r="J103">
        <v>8.5999999999999993E-2</v>
      </c>
      <c r="K103">
        <v>12.02</v>
      </c>
      <c r="L103" t="s">
        <v>57</v>
      </c>
      <c r="M103">
        <f t="shared" si="7"/>
        <v>102.55</v>
      </c>
      <c r="N103">
        <f t="shared" si="8"/>
        <v>54.47</v>
      </c>
      <c r="O103" s="7">
        <f t="shared" si="9"/>
        <v>0.5311555338859093</v>
      </c>
      <c r="P103" t="str">
        <f t="shared" si="12"/>
        <v>Oct-2025</v>
      </c>
      <c r="Q103" t="str">
        <f t="shared" si="13"/>
        <v>Q4-2025</v>
      </c>
    </row>
    <row r="104" spans="1:17" x14ac:dyDescent="0.3">
      <c r="A104" t="s">
        <v>239</v>
      </c>
      <c r="B104" s="15">
        <v>45722</v>
      </c>
      <c r="C104" t="s">
        <v>88</v>
      </c>
      <c r="D104" t="s">
        <v>135</v>
      </c>
      <c r="E104" t="s">
        <v>107</v>
      </c>
      <c r="F104" t="s">
        <v>193</v>
      </c>
      <c r="G104" t="s">
        <v>56</v>
      </c>
      <c r="H104">
        <v>1</v>
      </c>
      <c r="I104">
        <v>23.88</v>
      </c>
      <c r="J104">
        <v>8.8999999999999996E-2</v>
      </c>
      <c r="K104">
        <v>9.39</v>
      </c>
      <c r="L104" t="s">
        <v>57</v>
      </c>
      <c r="M104">
        <f t="shared" si="7"/>
        <v>21.75</v>
      </c>
      <c r="N104">
        <f t="shared" si="8"/>
        <v>12.36</v>
      </c>
      <c r="O104" s="7">
        <f t="shared" si="9"/>
        <v>0.56827586206896552</v>
      </c>
      <c r="P104" t="str">
        <f t="shared" si="12"/>
        <v>Mar-2025</v>
      </c>
      <c r="Q104" t="str">
        <f t="shared" si="13"/>
        <v>Q1-2025</v>
      </c>
    </row>
    <row r="105" spans="1:17" x14ac:dyDescent="0.3">
      <c r="A105" t="s">
        <v>240</v>
      </c>
      <c r="B105" s="15">
        <v>45826</v>
      </c>
      <c r="C105" t="s">
        <v>52</v>
      </c>
      <c r="D105" t="s">
        <v>96</v>
      </c>
      <c r="E105" t="s">
        <v>71</v>
      </c>
      <c r="F105" t="s">
        <v>78</v>
      </c>
      <c r="G105" t="s">
        <v>68</v>
      </c>
      <c r="H105">
        <v>1</v>
      </c>
      <c r="I105">
        <v>97.78</v>
      </c>
      <c r="J105">
        <v>0.09</v>
      </c>
      <c r="K105">
        <v>64.75</v>
      </c>
      <c r="L105" t="s">
        <v>57</v>
      </c>
      <c r="M105">
        <f t="shared" si="7"/>
        <v>88.98</v>
      </c>
      <c r="N105">
        <f t="shared" si="8"/>
        <v>24.23</v>
      </c>
      <c r="O105" s="7">
        <f t="shared" si="9"/>
        <v>0.27230838390649581</v>
      </c>
      <c r="P105" t="str">
        <f t="shared" si="12"/>
        <v>Jun-2025</v>
      </c>
      <c r="Q105" t="str">
        <f t="shared" si="13"/>
        <v>Q2-2025</v>
      </c>
    </row>
    <row r="106" spans="1:17" x14ac:dyDescent="0.3">
      <c r="A106" t="s">
        <v>241</v>
      </c>
      <c r="B106" s="15">
        <v>45457</v>
      </c>
      <c r="C106" t="s">
        <v>52</v>
      </c>
      <c r="D106" t="s">
        <v>237</v>
      </c>
      <c r="E106" t="s">
        <v>71</v>
      </c>
      <c r="F106" t="s">
        <v>126</v>
      </c>
      <c r="G106" t="s">
        <v>68</v>
      </c>
      <c r="H106">
        <v>4</v>
      </c>
      <c r="I106">
        <v>214.58</v>
      </c>
      <c r="J106">
        <v>9.2999999999999999E-2</v>
      </c>
      <c r="K106">
        <v>154.6</v>
      </c>
      <c r="L106" t="s">
        <v>57</v>
      </c>
      <c r="M106">
        <f t="shared" si="7"/>
        <v>778.5</v>
      </c>
      <c r="N106">
        <f t="shared" si="8"/>
        <v>160.1</v>
      </c>
      <c r="O106" s="7">
        <f t="shared" si="9"/>
        <v>0.2056518946692357</v>
      </c>
      <c r="P106" t="str">
        <f t="shared" si="12"/>
        <v>Jun-2024</v>
      </c>
      <c r="Q106" t="str">
        <f t="shared" si="13"/>
        <v>Q2-2024</v>
      </c>
    </row>
    <row r="107" spans="1:17" x14ac:dyDescent="0.3">
      <c r="A107" t="s">
        <v>242</v>
      </c>
      <c r="B107" s="15">
        <v>46010</v>
      </c>
      <c r="C107" t="s">
        <v>84</v>
      </c>
      <c r="D107" t="s">
        <v>243</v>
      </c>
      <c r="E107" t="s">
        <v>71</v>
      </c>
      <c r="F107" t="s">
        <v>126</v>
      </c>
      <c r="G107" t="s">
        <v>56</v>
      </c>
      <c r="H107">
        <v>1</v>
      </c>
      <c r="I107">
        <v>89.19</v>
      </c>
      <c r="J107">
        <v>0.106</v>
      </c>
      <c r="K107">
        <v>61.51</v>
      </c>
      <c r="L107" t="s">
        <v>57</v>
      </c>
      <c r="M107">
        <f t="shared" si="7"/>
        <v>79.739999999999995</v>
      </c>
      <c r="N107">
        <f t="shared" si="8"/>
        <v>18.23</v>
      </c>
      <c r="O107" s="7">
        <f t="shared" si="9"/>
        <v>0.22861800852771511</v>
      </c>
      <c r="P107" t="str">
        <f t="shared" si="12"/>
        <v>Dec-2025</v>
      </c>
      <c r="Q107" t="str">
        <f t="shared" si="13"/>
        <v>Q4-2025</v>
      </c>
    </row>
    <row r="108" spans="1:17" x14ac:dyDescent="0.3">
      <c r="A108" t="s">
        <v>244</v>
      </c>
      <c r="B108" s="15">
        <v>45766</v>
      </c>
      <c r="C108" t="s">
        <v>63</v>
      </c>
      <c r="D108" t="s">
        <v>159</v>
      </c>
      <c r="E108" t="s">
        <v>71</v>
      </c>
      <c r="F108" t="s">
        <v>78</v>
      </c>
      <c r="G108" t="s">
        <v>56</v>
      </c>
      <c r="H108">
        <v>1</v>
      </c>
      <c r="I108">
        <v>203.1</v>
      </c>
      <c r="J108">
        <v>0.14199999999999999</v>
      </c>
      <c r="K108">
        <v>159.69</v>
      </c>
      <c r="L108" t="s">
        <v>57</v>
      </c>
      <c r="M108">
        <f t="shared" si="7"/>
        <v>174.26</v>
      </c>
      <c r="N108">
        <f t="shared" si="8"/>
        <v>14.57</v>
      </c>
      <c r="O108" s="7">
        <f t="shared" si="9"/>
        <v>8.3610696660162978E-2</v>
      </c>
      <c r="P108" t="str">
        <f t="shared" si="12"/>
        <v>Apr-2025</v>
      </c>
      <c r="Q108" t="str">
        <f t="shared" si="13"/>
        <v>Q2-2025</v>
      </c>
    </row>
    <row r="109" spans="1:17" x14ac:dyDescent="0.3">
      <c r="A109" t="s">
        <v>245</v>
      </c>
      <c r="B109" s="15">
        <v>45796</v>
      </c>
      <c r="C109" t="s">
        <v>52</v>
      </c>
      <c r="D109" t="s">
        <v>53</v>
      </c>
      <c r="E109" t="s">
        <v>71</v>
      </c>
      <c r="F109" t="s">
        <v>72</v>
      </c>
      <c r="G109" t="s">
        <v>56</v>
      </c>
      <c r="H109">
        <v>3</v>
      </c>
      <c r="I109">
        <v>188.64</v>
      </c>
      <c r="J109">
        <v>5.0999999999999997E-2</v>
      </c>
      <c r="K109">
        <v>145.94</v>
      </c>
      <c r="L109" t="s">
        <v>57</v>
      </c>
      <c r="M109">
        <f t="shared" si="7"/>
        <v>537.05999999999995</v>
      </c>
      <c r="N109">
        <f t="shared" si="8"/>
        <v>99.24</v>
      </c>
      <c r="O109" s="7">
        <f t="shared" si="9"/>
        <v>0.18478382303653224</v>
      </c>
      <c r="P109" t="str">
        <f t="shared" si="12"/>
        <v>May-2025</v>
      </c>
      <c r="Q109" t="str">
        <f t="shared" si="13"/>
        <v>Q2-2025</v>
      </c>
    </row>
    <row r="110" spans="1:17" x14ac:dyDescent="0.3">
      <c r="A110" t="s">
        <v>246</v>
      </c>
      <c r="B110" s="15">
        <v>45593</v>
      </c>
      <c r="C110" t="s">
        <v>88</v>
      </c>
      <c r="D110" t="s">
        <v>234</v>
      </c>
      <c r="E110" t="s">
        <v>93</v>
      </c>
      <c r="F110" t="s">
        <v>94</v>
      </c>
      <c r="G110" t="s">
        <v>68</v>
      </c>
      <c r="H110">
        <v>1</v>
      </c>
      <c r="I110">
        <v>65.98</v>
      </c>
      <c r="J110">
        <v>7.8E-2</v>
      </c>
      <c r="K110">
        <v>32.42</v>
      </c>
      <c r="L110" t="s">
        <v>57</v>
      </c>
      <c r="M110">
        <f t="shared" si="7"/>
        <v>60.83</v>
      </c>
      <c r="N110">
        <f t="shared" si="8"/>
        <v>28.41</v>
      </c>
      <c r="O110" s="7">
        <f t="shared" si="9"/>
        <v>0.46703928982409998</v>
      </c>
      <c r="P110" t="str">
        <f t="shared" si="12"/>
        <v>Oct-2024</v>
      </c>
      <c r="Q110" t="str">
        <f t="shared" si="13"/>
        <v>Q4-2024</v>
      </c>
    </row>
    <row r="111" spans="1:17" x14ac:dyDescent="0.3">
      <c r="A111" t="s">
        <v>247</v>
      </c>
      <c r="B111" s="15">
        <v>45829</v>
      </c>
      <c r="C111" t="s">
        <v>88</v>
      </c>
      <c r="D111" t="s">
        <v>183</v>
      </c>
      <c r="E111" t="s">
        <v>71</v>
      </c>
      <c r="F111" t="s">
        <v>97</v>
      </c>
      <c r="G111" t="s">
        <v>56</v>
      </c>
      <c r="H111">
        <v>2</v>
      </c>
      <c r="I111">
        <v>269.58999999999997</v>
      </c>
      <c r="J111">
        <v>0.111</v>
      </c>
      <c r="K111">
        <v>204.94</v>
      </c>
      <c r="L111" t="s">
        <v>57</v>
      </c>
      <c r="M111">
        <f t="shared" si="7"/>
        <v>479.33</v>
      </c>
      <c r="N111">
        <f t="shared" si="8"/>
        <v>69.45</v>
      </c>
      <c r="O111" s="7">
        <f t="shared" si="9"/>
        <v>0.14488974193144599</v>
      </c>
      <c r="P111" t="str">
        <f t="shared" si="12"/>
        <v>Jun-2025</v>
      </c>
      <c r="Q111" t="str">
        <f t="shared" si="13"/>
        <v>Q2-2025</v>
      </c>
    </row>
    <row r="112" spans="1:17" x14ac:dyDescent="0.3">
      <c r="A112" t="s">
        <v>248</v>
      </c>
      <c r="B112" s="15">
        <v>45497</v>
      </c>
      <c r="C112" t="s">
        <v>52</v>
      </c>
      <c r="D112" t="s">
        <v>113</v>
      </c>
      <c r="E112" t="s">
        <v>60</v>
      </c>
      <c r="F112" t="s">
        <v>76</v>
      </c>
      <c r="G112" t="s">
        <v>56</v>
      </c>
      <c r="H112">
        <v>5</v>
      </c>
      <c r="I112">
        <v>76.650000000000006</v>
      </c>
      <c r="J112">
        <v>9.9000000000000005E-2</v>
      </c>
      <c r="K112">
        <v>30.9</v>
      </c>
      <c r="L112" t="s">
        <v>57</v>
      </c>
      <c r="M112">
        <f t="shared" si="7"/>
        <v>345.31</v>
      </c>
      <c r="N112">
        <f t="shared" si="8"/>
        <v>190.81</v>
      </c>
      <c r="O112" s="7">
        <f t="shared" si="9"/>
        <v>0.55257594625119455</v>
      </c>
      <c r="P112" t="str">
        <f t="shared" si="12"/>
        <v>Jul-2024</v>
      </c>
      <c r="Q112" t="str">
        <f t="shared" si="13"/>
        <v>Q3-2024</v>
      </c>
    </row>
    <row r="113" spans="1:17" x14ac:dyDescent="0.3">
      <c r="A113" t="s">
        <v>249</v>
      </c>
      <c r="B113" s="15">
        <v>45700</v>
      </c>
      <c r="C113" t="s">
        <v>84</v>
      </c>
      <c r="D113" t="s">
        <v>150</v>
      </c>
      <c r="E113" t="s">
        <v>71</v>
      </c>
      <c r="F113" t="s">
        <v>78</v>
      </c>
      <c r="G113" t="s">
        <v>56</v>
      </c>
      <c r="H113">
        <v>4</v>
      </c>
      <c r="I113">
        <v>154.38999999999999</v>
      </c>
      <c r="J113">
        <v>0.10100000000000001</v>
      </c>
      <c r="K113">
        <v>115.44</v>
      </c>
      <c r="L113" t="s">
        <v>57</v>
      </c>
      <c r="M113">
        <f t="shared" si="7"/>
        <v>555.19000000000005</v>
      </c>
      <c r="N113">
        <f t="shared" si="8"/>
        <v>93.43</v>
      </c>
      <c r="O113" s="7">
        <f t="shared" si="9"/>
        <v>0.16828473135323041</v>
      </c>
      <c r="P113" t="str">
        <f t="shared" ref="P113:P136" si="14">IF(B113="","",TEXT(B113,"mmm-yyyy"))</f>
        <v>Feb-2025</v>
      </c>
      <c r="Q113" t="str">
        <f t="shared" ref="Q113:Q136" si="15">IF(B113="","","Q"&amp;ROUNDUP(MONTH(B113)/3,0)&amp;"-"&amp;YEAR(B113))</f>
        <v>Q1-2025</v>
      </c>
    </row>
    <row r="114" spans="1:17" x14ac:dyDescent="0.3">
      <c r="A114" t="s">
        <v>250</v>
      </c>
      <c r="B114" s="15">
        <v>45940</v>
      </c>
      <c r="C114" t="s">
        <v>63</v>
      </c>
      <c r="D114" t="s">
        <v>251</v>
      </c>
      <c r="E114" t="s">
        <v>60</v>
      </c>
      <c r="F114" t="s">
        <v>99</v>
      </c>
      <c r="G114" t="s">
        <v>68</v>
      </c>
      <c r="H114">
        <v>6</v>
      </c>
      <c r="I114">
        <v>116.75</v>
      </c>
      <c r="J114">
        <v>0.217</v>
      </c>
      <c r="K114">
        <v>54.93</v>
      </c>
      <c r="L114" t="s">
        <v>57</v>
      </c>
      <c r="M114">
        <f t="shared" si="7"/>
        <v>548.49</v>
      </c>
      <c r="N114">
        <f t="shared" si="8"/>
        <v>218.91</v>
      </c>
      <c r="O114" s="7">
        <f t="shared" si="9"/>
        <v>0.39911393097412895</v>
      </c>
      <c r="P114" t="str">
        <f t="shared" si="14"/>
        <v>Oct-2025</v>
      </c>
      <c r="Q114" t="str">
        <f t="shared" si="15"/>
        <v>Q4-2025</v>
      </c>
    </row>
    <row r="115" spans="1:17" x14ac:dyDescent="0.3">
      <c r="A115" t="s">
        <v>252</v>
      </c>
      <c r="B115" s="15">
        <v>45693</v>
      </c>
      <c r="C115" t="s">
        <v>84</v>
      </c>
      <c r="D115" t="s">
        <v>177</v>
      </c>
      <c r="E115" t="s">
        <v>71</v>
      </c>
      <c r="F115" t="s">
        <v>78</v>
      </c>
      <c r="G115" t="s">
        <v>68</v>
      </c>
      <c r="H115">
        <v>2</v>
      </c>
      <c r="I115">
        <v>115.7</v>
      </c>
      <c r="J115">
        <v>5.8000000000000003E-2</v>
      </c>
      <c r="K115">
        <v>87.24</v>
      </c>
      <c r="L115" t="s">
        <v>57</v>
      </c>
      <c r="M115">
        <f t="shared" si="7"/>
        <v>217.98</v>
      </c>
      <c r="N115">
        <f t="shared" si="8"/>
        <v>43.5</v>
      </c>
      <c r="O115" s="7">
        <f t="shared" si="9"/>
        <v>0.19955959262317643</v>
      </c>
      <c r="P115" t="str">
        <f t="shared" si="14"/>
        <v>Feb-2025</v>
      </c>
      <c r="Q115" t="str">
        <f t="shared" si="15"/>
        <v>Q1-2025</v>
      </c>
    </row>
    <row r="116" spans="1:17" x14ac:dyDescent="0.3">
      <c r="A116" t="s">
        <v>253</v>
      </c>
      <c r="B116" s="15">
        <v>45523</v>
      </c>
      <c r="C116" t="s">
        <v>88</v>
      </c>
      <c r="D116" t="s">
        <v>202</v>
      </c>
      <c r="E116" t="s">
        <v>54</v>
      </c>
      <c r="F116" t="s">
        <v>114</v>
      </c>
      <c r="G116" t="s">
        <v>68</v>
      </c>
      <c r="H116">
        <v>1</v>
      </c>
      <c r="I116">
        <v>13.01</v>
      </c>
      <c r="J116">
        <v>0.152</v>
      </c>
      <c r="K116">
        <v>7.77</v>
      </c>
      <c r="L116" t="s">
        <v>57</v>
      </c>
      <c r="M116">
        <f t="shared" si="7"/>
        <v>11.03</v>
      </c>
      <c r="N116">
        <f t="shared" si="8"/>
        <v>3.26</v>
      </c>
      <c r="O116" s="7">
        <f t="shared" si="9"/>
        <v>0.29555757026291929</v>
      </c>
      <c r="P116" t="str">
        <f t="shared" si="14"/>
        <v>Aug-2024</v>
      </c>
      <c r="Q116" t="str">
        <f t="shared" si="15"/>
        <v>Q3-2024</v>
      </c>
    </row>
    <row r="117" spans="1:17" x14ac:dyDescent="0.3">
      <c r="A117" t="s">
        <v>254</v>
      </c>
      <c r="B117" s="15">
        <v>45734</v>
      </c>
      <c r="C117" t="s">
        <v>88</v>
      </c>
      <c r="D117" t="s">
        <v>73</v>
      </c>
      <c r="E117" t="s">
        <v>93</v>
      </c>
      <c r="F117" t="s">
        <v>255</v>
      </c>
      <c r="G117" t="s">
        <v>68</v>
      </c>
      <c r="H117">
        <v>6</v>
      </c>
      <c r="I117">
        <v>62.61</v>
      </c>
      <c r="J117">
        <v>8.4000000000000005E-2</v>
      </c>
      <c r="K117">
        <v>27.01</v>
      </c>
      <c r="L117" t="s">
        <v>57</v>
      </c>
      <c r="M117">
        <f t="shared" si="7"/>
        <v>344.1</v>
      </c>
      <c r="N117">
        <f t="shared" si="8"/>
        <v>182.04</v>
      </c>
      <c r="O117" s="7">
        <f t="shared" si="9"/>
        <v>0.52903225806451604</v>
      </c>
      <c r="P117" t="str">
        <f t="shared" si="14"/>
        <v>Mar-2025</v>
      </c>
      <c r="Q117" t="str">
        <f t="shared" si="15"/>
        <v>Q1-2025</v>
      </c>
    </row>
    <row r="118" spans="1:17" x14ac:dyDescent="0.3">
      <c r="A118" t="s">
        <v>256</v>
      </c>
      <c r="B118" s="15">
        <v>45923</v>
      </c>
      <c r="C118" t="s">
        <v>63</v>
      </c>
      <c r="D118" t="s">
        <v>106</v>
      </c>
      <c r="E118" t="s">
        <v>60</v>
      </c>
      <c r="F118" t="s">
        <v>99</v>
      </c>
      <c r="G118" t="s">
        <v>68</v>
      </c>
      <c r="H118">
        <v>8</v>
      </c>
      <c r="I118">
        <v>71.14</v>
      </c>
      <c r="J118">
        <v>0.184</v>
      </c>
      <c r="K118">
        <v>41.46</v>
      </c>
      <c r="L118" t="s">
        <v>57</v>
      </c>
      <c r="M118">
        <f t="shared" si="7"/>
        <v>464.4</v>
      </c>
      <c r="N118">
        <f t="shared" si="8"/>
        <v>132.72</v>
      </c>
      <c r="O118" s="7">
        <f t="shared" si="9"/>
        <v>0.28578811369509044</v>
      </c>
      <c r="P118" t="str">
        <f t="shared" si="14"/>
        <v>Sep-2025</v>
      </c>
      <c r="Q118" t="str">
        <f t="shared" si="15"/>
        <v>Q3-2025</v>
      </c>
    </row>
    <row r="119" spans="1:17" x14ac:dyDescent="0.3">
      <c r="A119" t="s">
        <v>257</v>
      </c>
      <c r="B119" s="15">
        <v>45932</v>
      </c>
      <c r="C119" t="s">
        <v>63</v>
      </c>
      <c r="D119" t="s">
        <v>258</v>
      </c>
      <c r="E119" t="s">
        <v>60</v>
      </c>
      <c r="F119" t="s">
        <v>99</v>
      </c>
      <c r="G119" t="s">
        <v>56</v>
      </c>
      <c r="H119">
        <v>2</v>
      </c>
      <c r="I119">
        <v>27.75</v>
      </c>
      <c r="J119">
        <v>0.14000000000000001</v>
      </c>
      <c r="K119">
        <v>15.15</v>
      </c>
      <c r="L119" t="s">
        <v>104</v>
      </c>
      <c r="M119">
        <f t="shared" si="7"/>
        <v>47.73</v>
      </c>
      <c r="N119">
        <f t="shared" si="8"/>
        <v>17.43</v>
      </c>
      <c r="O119" s="7">
        <f t="shared" si="9"/>
        <v>0.36517913262099311</v>
      </c>
      <c r="P119" t="str">
        <f t="shared" si="14"/>
        <v>Oct-2025</v>
      </c>
      <c r="Q119" t="str">
        <f t="shared" si="15"/>
        <v>Q4-2025</v>
      </c>
    </row>
    <row r="120" spans="1:17" x14ac:dyDescent="0.3">
      <c r="A120" t="s">
        <v>259</v>
      </c>
      <c r="B120" s="15">
        <v>45641</v>
      </c>
      <c r="C120" t="s">
        <v>63</v>
      </c>
      <c r="D120" t="s">
        <v>64</v>
      </c>
      <c r="E120" t="s">
        <v>71</v>
      </c>
      <c r="F120" t="s">
        <v>86</v>
      </c>
      <c r="G120" t="s">
        <v>56</v>
      </c>
      <c r="H120">
        <v>3</v>
      </c>
      <c r="I120">
        <v>137.19999999999999</v>
      </c>
      <c r="J120">
        <v>0.29899999999999999</v>
      </c>
      <c r="K120">
        <v>93.8</v>
      </c>
      <c r="L120" t="s">
        <v>57</v>
      </c>
      <c r="M120">
        <f t="shared" si="7"/>
        <v>288.52999999999997</v>
      </c>
      <c r="N120">
        <f t="shared" si="8"/>
        <v>7.13</v>
      </c>
      <c r="O120" s="7">
        <f t="shared" si="9"/>
        <v>2.4711468478147855E-2</v>
      </c>
      <c r="P120" t="str">
        <f t="shared" si="14"/>
        <v>Dec-2024</v>
      </c>
      <c r="Q120" t="str">
        <f t="shared" si="15"/>
        <v>Q4-2024</v>
      </c>
    </row>
    <row r="121" spans="1:17" x14ac:dyDescent="0.3">
      <c r="A121" t="s">
        <v>260</v>
      </c>
      <c r="B121" s="15">
        <v>45658</v>
      </c>
      <c r="C121" t="s">
        <v>52</v>
      </c>
      <c r="D121" t="s">
        <v>130</v>
      </c>
      <c r="E121" t="s">
        <v>107</v>
      </c>
      <c r="F121" t="s">
        <v>132</v>
      </c>
      <c r="G121" t="s">
        <v>68</v>
      </c>
      <c r="H121">
        <v>3</v>
      </c>
      <c r="I121">
        <v>33.92</v>
      </c>
      <c r="J121">
        <v>0.105</v>
      </c>
      <c r="K121">
        <v>13.82</v>
      </c>
      <c r="L121" t="s">
        <v>57</v>
      </c>
      <c r="M121">
        <f t="shared" si="7"/>
        <v>91.08</v>
      </c>
      <c r="N121">
        <f t="shared" si="8"/>
        <v>49.62</v>
      </c>
      <c r="O121" s="7">
        <f t="shared" si="9"/>
        <v>0.54479578392621875</v>
      </c>
      <c r="P121" t="str">
        <f t="shared" si="14"/>
        <v>Jan-2025</v>
      </c>
      <c r="Q121" t="str">
        <f t="shared" si="15"/>
        <v>Q1-2025</v>
      </c>
    </row>
    <row r="122" spans="1:17" x14ac:dyDescent="0.3">
      <c r="A122" t="s">
        <v>261</v>
      </c>
      <c r="B122" s="15">
        <v>45763</v>
      </c>
      <c r="C122" t="s">
        <v>84</v>
      </c>
      <c r="D122" t="s">
        <v>103</v>
      </c>
      <c r="E122" t="s">
        <v>107</v>
      </c>
      <c r="F122" t="s">
        <v>193</v>
      </c>
      <c r="G122" t="s">
        <v>68</v>
      </c>
      <c r="H122">
        <v>1</v>
      </c>
      <c r="I122">
        <v>20.67</v>
      </c>
      <c r="J122">
        <v>0.13900000000000001</v>
      </c>
      <c r="K122">
        <v>7.91</v>
      </c>
      <c r="L122" t="s">
        <v>57</v>
      </c>
      <c r="M122">
        <f t="shared" si="7"/>
        <v>17.8</v>
      </c>
      <c r="N122">
        <f t="shared" si="8"/>
        <v>9.89</v>
      </c>
      <c r="O122" s="7">
        <f t="shared" si="9"/>
        <v>0.55561797752808995</v>
      </c>
      <c r="P122" t="str">
        <f t="shared" si="14"/>
        <v>Apr-2025</v>
      </c>
      <c r="Q122" t="str">
        <f t="shared" si="15"/>
        <v>Q2-2025</v>
      </c>
    </row>
    <row r="123" spans="1:17" x14ac:dyDescent="0.3">
      <c r="A123" t="s">
        <v>262</v>
      </c>
      <c r="B123" s="15">
        <v>45944</v>
      </c>
      <c r="C123" t="s">
        <v>63</v>
      </c>
      <c r="D123" t="s">
        <v>263</v>
      </c>
      <c r="E123" t="s">
        <v>71</v>
      </c>
      <c r="F123" t="s">
        <v>126</v>
      </c>
      <c r="G123" t="s">
        <v>68</v>
      </c>
      <c r="H123">
        <v>2</v>
      </c>
      <c r="I123">
        <v>118.47</v>
      </c>
      <c r="J123">
        <v>0.27100000000000002</v>
      </c>
      <c r="K123">
        <v>91</v>
      </c>
      <c r="L123" t="s">
        <v>57</v>
      </c>
      <c r="M123">
        <f t="shared" si="7"/>
        <v>172.73</v>
      </c>
      <c r="N123">
        <f t="shared" si="8"/>
        <v>-9.27</v>
      </c>
      <c r="O123" s="7">
        <f t="shared" si="9"/>
        <v>-5.3667573669889425E-2</v>
      </c>
      <c r="P123" t="str">
        <f t="shared" si="14"/>
        <v>Oct-2025</v>
      </c>
      <c r="Q123" t="str">
        <f t="shared" si="15"/>
        <v>Q4-2025</v>
      </c>
    </row>
    <row r="124" spans="1:17" x14ac:dyDescent="0.3">
      <c r="A124" t="s">
        <v>264</v>
      </c>
      <c r="B124" s="15">
        <v>45680</v>
      </c>
      <c r="C124" t="s">
        <v>52</v>
      </c>
      <c r="D124" t="s">
        <v>181</v>
      </c>
      <c r="E124" t="s">
        <v>54</v>
      </c>
      <c r="F124" t="s">
        <v>65</v>
      </c>
      <c r="G124" t="s">
        <v>56</v>
      </c>
      <c r="H124">
        <v>1</v>
      </c>
      <c r="I124">
        <v>15.76</v>
      </c>
      <c r="J124">
        <v>6.0999999999999999E-2</v>
      </c>
      <c r="K124">
        <v>10.23</v>
      </c>
      <c r="L124" t="s">
        <v>57</v>
      </c>
      <c r="M124">
        <f t="shared" si="7"/>
        <v>14.8</v>
      </c>
      <c r="N124">
        <f t="shared" si="8"/>
        <v>4.57</v>
      </c>
      <c r="O124" s="7">
        <f t="shared" si="9"/>
        <v>0.30878378378378379</v>
      </c>
      <c r="P124" t="str">
        <f t="shared" si="14"/>
        <v>Jan-2025</v>
      </c>
      <c r="Q124" t="str">
        <f t="shared" si="15"/>
        <v>Q1-2025</v>
      </c>
    </row>
    <row r="125" spans="1:17" x14ac:dyDescent="0.3">
      <c r="A125" t="s">
        <v>265</v>
      </c>
      <c r="B125" s="15">
        <v>45735</v>
      </c>
      <c r="C125" t="s">
        <v>88</v>
      </c>
      <c r="D125" t="s">
        <v>116</v>
      </c>
      <c r="E125" t="s">
        <v>93</v>
      </c>
      <c r="F125" t="s">
        <v>94</v>
      </c>
      <c r="G125" t="s">
        <v>68</v>
      </c>
      <c r="H125">
        <v>2</v>
      </c>
      <c r="I125">
        <v>54.15</v>
      </c>
      <c r="J125">
        <v>0.04</v>
      </c>
      <c r="K125">
        <v>23.37</v>
      </c>
      <c r="L125" t="s">
        <v>57</v>
      </c>
      <c r="M125">
        <f t="shared" si="7"/>
        <v>103.97</v>
      </c>
      <c r="N125">
        <f t="shared" si="8"/>
        <v>57.23</v>
      </c>
      <c r="O125" s="7">
        <f t="shared" si="9"/>
        <v>0.55044724439742232</v>
      </c>
      <c r="P125" t="str">
        <f t="shared" si="14"/>
        <v>Mar-2025</v>
      </c>
      <c r="Q125" t="str">
        <f t="shared" si="15"/>
        <v>Q1-2025</v>
      </c>
    </row>
    <row r="126" spans="1:17" x14ac:dyDescent="0.3">
      <c r="A126" t="s">
        <v>266</v>
      </c>
      <c r="B126" s="15">
        <v>45501</v>
      </c>
      <c r="C126" t="s">
        <v>84</v>
      </c>
      <c r="D126" t="s">
        <v>169</v>
      </c>
      <c r="E126" t="s">
        <v>71</v>
      </c>
      <c r="F126" t="s">
        <v>78</v>
      </c>
      <c r="G126" t="s">
        <v>56</v>
      </c>
      <c r="H126">
        <v>2</v>
      </c>
      <c r="I126">
        <v>182.24</v>
      </c>
      <c r="J126">
        <v>9.0999999999999998E-2</v>
      </c>
      <c r="K126">
        <v>124.84</v>
      </c>
      <c r="L126" t="s">
        <v>57</v>
      </c>
      <c r="M126">
        <f t="shared" si="7"/>
        <v>331.31</v>
      </c>
      <c r="N126">
        <f t="shared" si="8"/>
        <v>81.63</v>
      </c>
      <c r="O126" s="7">
        <f t="shared" si="9"/>
        <v>0.24638556035133258</v>
      </c>
      <c r="P126" t="str">
        <f t="shared" si="14"/>
        <v>Jul-2024</v>
      </c>
      <c r="Q126" t="str">
        <f t="shared" si="15"/>
        <v>Q3-2024</v>
      </c>
    </row>
    <row r="127" spans="1:17" x14ac:dyDescent="0.3">
      <c r="A127" t="s">
        <v>267</v>
      </c>
      <c r="B127" s="15">
        <v>45973</v>
      </c>
      <c r="C127" t="s">
        <v>52</v>
      </c>
      <c r="D127" t="s">
        <v>155</v>
      </c>
      <c r="E127" t="s">
        <v>54</v>
      </c>
      <c r="F127" t="s">
        <v>268</v>
      </c>
      <c r="G127" t="s">
        <v>56</v>
      </c>
      <c r="H127">
        <v>6</v>
      </c>
      <c r="I127">
        <v>17.600000000000001</v>
      </c>
      <c r="J127">
        <v>0.17199999999999999</v>
      </c>
      <c r="K127">
        <v>11.85</v>
      </c>
      <c r="L127" t="s">
        <v>57</v>
      </c>
      <c r="M127">
        <f t="shared" si="7"/>
        <v>87.44</v>
      </c>
      <c r="N127">
        <f t="shared" si="8"/>
        <v>16.34</v>
      </c>
      <c r="O127" s="7">
        <f t="shared" si="9"/>
        <v>0.18687099725526074</v>
      </c>
      <c r="P127" t="str">
        <f t="shared" si="14"/>
        <v>Nov-2025</v>
      </c>
      <c r="Q127" t="str">
        <f t="shared" si="15"/>
        <v>Q4-2025</v>
      </c>
    </row>
    <row r="128" spans="1:17" x14ac:dyDescent="0.3">
      <c r="A128" t="s">
        <v>269</v>
      </c>
      <c r="B128" s="15">
        <v>45659</v>
      </c>
      <c r="C128" t="s">
        <v>88</v>
      </c>
      <c r="D128" t="s">
        <v>270</v>
      </c>
      <c r="E128" t="s">
        <v>71</v>
      </c>
      <c r="F128" t="s">
        <v>86</v>
      </c>
      <c r="G128" t="s">
        <v>56</v>
      </c>
      <c r="H128">
        <v>5</v>
      </c>
      <c r="I128">
        <v>116.3</v>
      </c>
      <c r="J128">
        <v>0.105</v>
      </c>
      <c r="K128">
        <v>77.349999999999994</v>
      </c>
      <c r="L128" t="s">
        <v>57</v>
      </c>
      <c r="M128">
        <f t="shared" si="7"/>
        <v>520.44000000000005</v>
      </c>
      <c r="N128">
        <f t="shared" si="8"/>
        <v>133.69</v>
      </c>
      <c r="O128" s="7">
        <f t="shared" si="9"/>
        <v>0.25687879486588266</v>
      </c>
      <c r="P128" t="str">
        <f t="shared" si="14"/>
        <v>Jan-2025</v>
      </c>
      <c r="Q128" t="str">
        <f t="shared" si="15"/>
        <v>Q1-2025</v>
      </c>
    </row>
    <row r="129" spans="1:17" x14ac:dyDescent="0.3">
      <c r="A129" t="s">
        <v>271</v>
      </c>
      <c r="B129" s="15">
        <v>45805</v>
      </c>
      <c r="C129" t="s">
        <v>52</v>
      </c>
      <c r="D129" t="s">
        <v>272</v>
      </c>
      <c r="E129" t="s">
        <v>107</v>
      </c>
      <c r="F129" t="s">
        <v>148</v>
      </c>
      <c r="G129" t="s">
        <v>56</v>
      </c>
      <c r="H129">
        <v>2</v>
      </c>
      <c r="I129">
        <v>45.57</v>
      </c>
      <c r="J129">
        <v>8.6999999999999994E-2</v>
      </c>
      <c r="K129">
        <v>16.47</v>
      </c>
      <c r="L129" t="s">
        <v>57</v>
      </c>
      <c r="M129">
        <f t="shared" si="7"/>
        <v>83.21</v>
      </c>
      <c r="N129">
        <f t="shared" si="8"/>
        <v>50.27</v>
      </c>
      <c r="O129" s="7">
        <f t="shared" si="9"/>
        <v>0.60413411849537324</v>
      </c>
      <c r="P129" t="str">
        <f t="shared" si="14"/>
        <v>May-2025</v>
      </c>
      <c r="Q129" t="str">
        <f t="shared" si="15"/>
        <v>Q2-2025</v>
      </c>
    </row>
    <row r="130" spans="1:17" x14ac:dyDescent="0.3">
      <c r="A130" t="s">
        <v>273</v>
      </c>
      <c r="B130" s="15">
        <v>45859</v>
      </c>
      <c r="C130" t="s">
        <v>63</v>
      </c>
      <c r="D130" t="s">
        <v>119</v>
      </c>
      <c r="E130" t="s">
        <v>93</v>
      </c>
      <c r="F130" t="s">
        <v>94</v>
      </c>
      <c r="G130" t="s">
        <v>56</v>
      </c>
      <c r="H130">
        <v>3</v>
      </c>
      <c r="I130">
        <v>37.08</v>
      </c>
      <c r="J130">
        <v>0.224</v>
      </c>
      <c r="K130">
        <v>16.829999999999998</v>
      </c>
      <c r="L130" t="s">
        <v>57</v>
      </c>
      <c r="M130">
        <f t="shared" ref="M130:M193" si="16">ROUND(H130*I130*(1-J130),2)</f>
        <v>86.32</v>
      </c>
      <c r="N130">
        <f t="shared" ref="N130:N193" si="17">ROUND(M130-(H130*K130),2)</f>
        <v>35.83</v>
      </c>
      <c r="O130" s="7">
        <f t="shared" ref="O130:O193" si="18">IFERROR(N130/M130,0)</f>
        <v>0.41508341056533826</v>
      </c>
      <c r="P130" t="str">
        <f t="shared" si="14"/>
        <v>Jul-2025</v>
      </c>
      <c r="Q130" t="str">
        <f t="shared" si="15"/>
        <v>Q3-2025</v>
      </c>
    </row>
    <row r="131" spans="1:17" x14ac:dyDescent="0.3">
      <c r="A131" t="s">
        <v>274</v>
      </c>
      <c r="B131" s="15">
        <v>45543</v>
      </c>
      <c r="C131" t="s">
        <v>84</v>
      </c>
      <c r="D131" t="s">
        <v>169</v>
      </c>
      <c r="E131" t="s">
        <v>54</v>
      </c>
      <c r="F131" t="s">
        <v>65</v>
      </c>
      <c r="G131" t="s">
        <v>56</v>
      </c>
      <c r="H131">
        <v>4</v>
      </c>
      <c r="I131">
        <v>11.36</v>
      </c>
      <c r="J131">
        <v>0.159</v>
      </c>
      <c r="K131">
        <v>6.79</v>
      </c>
      <c r="L131" t="s">
        <v>73</v>
      </c>
      <c r="M131">
        <f t="shared" si="16"/>
        <v>38.22</v>
      </c>
      <c r="N131">
        <f t="shared" si="17"/>
        <v>11.06</v>
      </c>
      <c r="O131" s="7">
        <f t="shared" si="18"/>
        <v>0.2893772893772894</v>
      </c>
      <c r="P131" t="str">
        <f t="shared" si="14"/>
        <v>Sep-2024</v>
      </c>
      <c r="Q131" t="str">
        <f t="shared" si="15"/>
        <v>Q3-2024</v>
      </c>
    </row>
    <row r="132" spans="1:17" x14ac:dyDescent="0.3">
      <c r="A132" t="s">
        <v>275</v>
      </c>
      <c r="B132" s="15">
        <v>45795</v>
      </c>
      <c r="C132" t="s">
        <v>88</v>
      </c>
      <c r="D132" t="s">
        <v>202</v>
      </c>
      <c r="E132" t="s">
        <v>93</v>
      </c>
      <c r="F132" t="s">
        <v>124</v>
      </c>
      <c r="G132" t="s">
        <v>56</v>
      </c>
      <c r="H132">
        <v>2</v>
      </c>
      <c r="I132">
        <v>15.47</v>
      </c>
      <c r="J132">
        <v>0.09</v>
      </c>
      <c r="K132">
        <v>6.88</v>
      </c>
      <c r="L132" t="s">
        <v>57</v>
      </c>
      <c r="M132">
        <f t="shared" si="16"/>
        <v>28.16</v>
      </c>
      <c r="N132">
        <f t="shared" si="17"/>
        <v>14.4</v>
      </c>
      <c r="O132" s="7">
        <f t="shared" si="18"/>
        <v>0.51136363636363635</v>
      </c>
      <c r="P132" t="str">
        <f t="shared" si="14"/>
        <v>May-2025</v>
      </c>
      <c r="Q132" t="str">
        <f t="shared" si="15"/>
        <v>Q2-2025</v>
      </c>
    </row>
    <row r="133" spans="1:17" x14ac:dyDescent="0.3">
      <c r="A133" t="s">
        <v>276</v>
      </c>
      <c r="B133" s="15">
        <v>45884</v>
      </c>
      <c r="C133" t="s">
        <v>63</v>
      </c>
      <c r="D133" t="s">
        <v>64</v>
      </c>
      <c r="E133" t="s">
        <v>71</v>
      </c>
      <c r="F133" t="s">
        <v>97</v>
      </c>
      <c r="G133" t="s">
        <v>68</v>
      </c>
      <c r="H133">
        <v>2</v>
      </c>
      <c r="I133">
        <v>234.1</v>
      </c>
      <c r="J133">
        <v>0.25</v>
      </c>
      <c r="K133">
        <v>176.88</v>
      </c>
      <c r="L133" t="s">
        <v>104</v>
      </c>
      <c r="M133">
        <f t="shared" si="16"/>
        <v>351.15</v>
      </c>
      <c r="N133">
        <f t="shared" si="17"/>
        <v>-2.61</v>
      </c>
      <c r="O133" s="7">
        <f t="shared" si="18"/>
        <v>-7.4327210593763352E-3</v>
      </c>
      <c r="P133" t="str">
        <f t="shared" si="14"/>
        <v>Aug-2025</v>
      </c>
      <c r="Q133" t="str">
        <f t="shared" si="15"/>
        <v>Q3-2025</v>
      </c>
    </row>
    <row r="134" spans="1:17" x14ac:dyDescent="0.3">
      <c r="A134" t="s">
        <v>277</v>
      </c>
      <c r="B134" s="15">
        <v>45902</v>
      </c>
      <c r="C134" t="s">
        <v>63</v>
      </c>
      <c r="D134" t="s">
        <v>64</v>
      </c>
      <c r="E134" t="s">
        <v>60</v>
      </c>
      <c r="F134" t="s">
        <v>61</v>
      </c>
      <c r="G134" t="s">
        <v>68</v>
      </c>
      <c r="H134">
        <v>1</v>
      </c>
      <c r="I134">
        <v>19.829999999999998</v>
      </c>
      <c r="J134">
        <v>4.3999999999999997E-2</v>
      </c>
      <c r="K134">
        <v>10.3</v>
      </c>
      <c r="L134" t="s">
        <v>57</v>
      </c>
      <c r="M134">
        <f t="shared" si="16"/>
        <v>18.96</v>
      </c>
      <c r="N134">
        <f t="shared" si="17"/>
        <v>8.66</v>
      </c>
      <c r="O134" s="7">
        <f t="shared" si="18"/>
        <v>0.45675105485232065</v>
      </c>
      <c r="P134" t="str">
        <f t="shared" si="14"/>
        <v>Sep-2025</v>
      </c>
      <c r="Q134" t="str">
        <f t="shared" si="15"/>
        <v>Q3-2025</v>
      </c>
    </row>
    <row r="135" spans="1:17" x14ac:dyDescent="0.3">
      <c r="A135" t="s">
        <v>278</v>
      </c>
      <c r="B135" s="15">
        <v>45485</v>
      </c>
      <c r="C135" t="s">
        <v>84</v>
      </c>
      <c r="D135" t="s">
        <v>103</v>
      </c>
      <c r="E135" t="s">
        <v>71</v>
      </c>
      <c r="F135" t="s">
        <v>86</v>
      </c>
      <c r="G135" t="s">
        <v>68</v>
      </c>
      <c r="H135">
        <v>1</v>
      </c>
      <c r="I135">
        <v>138.31</v>
      </c>
      <c r="J135">
        <v>0.124</v>
      </c>
      <c r="K135">
        <v>104.05</v>
      </c>
      <c r="L135" t="s">
        <v>57</v>
      </c>
      <c r="M135">
        <f t="shared" si="16"/>
        <v>121.16</v>
      </c>
      <c r="N135">
        <f t="shared" si="17"/>
        <v>17.11</v>
      </c>
      <c r="O135" s="7">
        <f t="shared" si="18"/>
        <v>0.14121822383624957</v>
      </c>
      <c r="P135" t="str">
        <f t="shared" si="14"/>
        <v>Jul-2024</v>
      </c>
      <c r="Q135" t="str">
        <f t="shared" si="15"/>
        <v>Q3-2024</v>
      </c>
    </row>
    <row r="136" spans="1:17" x14ac:dyDescent="0.3">
      <c r="A136" t="s">
        <v>279</v>
      </c>
      <c r="B136" s="15">
        <v>45841</v>
      </c>
      <c r="C136" t="s">
        <v>63</v>
      </c>
      <c r="D136" t="s">
        <v>119</v>
      </c>
      <c r="E136" t="s">
        <v>93</v>
      </c>
      <c r="F136" t="s">
        <v>219</v>
      </c>
      <c r="G136" t="s">
        <v>56</v>
      </c>
      <c r="H136">
        <v>1</v>
      </c>
      <c r="I136">
        <v>59.58</v>
      </c>
      <c r="J136">
        <v>0.20100000000000001</v>
      </c>
      <c r="K136">
        <v>23.01</v>
      </c>
      <c r="L136" t="s">
        <v>57</v>
      </c>
      <c r="M136">
        <f t="shared" si="16"/>
        <v>47.6</v>
      </c>
      <c r="N136">
        <f t="shared" si="17"/>
        <v>24.59</v>
      </c>
      <c r="O136" s="7">
        <f t="shared" si="18"/>
        <v>0.51659663865546213</v>
      </c>
      <c r="P136" t="str">
        <f t="shared" si="14"/>
        <v>Jul-2025</v>
      </c>
      <c r="Q136" t="str">
        <f t="shared" si="15"/>
        <v>Q3-2025</v>
      </c>
    </row>
    <row r="137" spans="1:17" x14ac:dyDescent="0.3">
      <c r="A137" t="s">
        <v>280</v>
      </c>
      <c r="C137" t="s">
        <v>63</v>
      </c>
      <c r="D137" t="s">
        <v>281</v>
      </c>
      <c r="E137" t="s">
        <v>60</v>
      </c>
      <c r="F137" t="s">
        <v>67</v>
      </c>
      <c r="G137" t="s">
        <v>68</v>
      </c>
      <c r="H137">
        <v>10</v>
      </c>
      <c r="I137">
        <v>85.02</v>
      </c>
      <c r="J137">
        <v>0.247</v>
      </c>
      <c r="K137">
        <v>45.47</v>
      </c>
      <c r="L137" t="s">
        <v>57</v>
      </c>
      <c r="M137">
        <f t="shared" si="16"/>
        <v>640.20000000000005</v>
      </c>
      <c r="N137">
        <f t="shared" si="17"/>
        <v>185.5</v>
      </c>
      <c r="O137" s="7">
        <f t="shared" si="18"/>
        <v>0.28975320212433614</v>
      </c>
    </row>
    <row r="138" spans="1:17" x14ac:dyDescent="0.3">
      <c r="A138" t="s">
        <v>282</v>
      </c>
      <c r="B138" s="15">
        <v>45709</v>
      </c>
      <c r="C138" t="s">
        <v>84</v>
      </c>
      <c r="D138" t="s">
        <v>177</v>
      </c>
      <c r="E138" t="s">
        <v>93</v>
      </c>
      <c r="F138" t="s">
        <v>255</v>
      </c>
      <c r="G138" t="s">
        <v>56</v>
      </c>
      <c r="H138">
        <v>8</v>
      </c>
      <c r="I138">
        <v>45.34</v>
      </c>
      <c r="J138">
        <v>0.09</v>
      </c>
      <c r="K138">
        <v>18.22</v>
      </c>
      <c r="L138" t="s">
        <v>57</v>
      </c>
      <c r="M138">
        <f t="shared" si="16"/>
        <v>330.08</v>
      </c>
      <c r="N138">
        <f t="shared" si="17"/>
        <v>184.32</v>
      </c>
      <c r="O138" s="7">
        <f t="shared" si="18"/>
        <v>0.5584100824042656</v>
      </c>
      <c r="P138" t="str">
        <f t="shared" ref="P138:P169" si="19">IF(B138="","",TEXT(B138,"mmm-yyyy"))</f>
        <v>Feb-2025</v>
      </c>
      <c r="Q138" t="str">
        <f t="shared" ref="Q138:Q169" si="20">IF(B138="","","Q"&amp;ROUNDUP(MONTH(B138)/3,0)&amp;"-"&amp;YEAR(B138))</f>
        <v>Q1-2025</v>
      </c>
    </row>
    <row r="139" spans="1:17" x14ac:dyDescent="0.3">
      <c r="A139" t="s">
        <v>283</v>
      </c>
      <c r="B139" s="15">
        <v>45921</v>
      </c>
      <c r="C139" t="s">
        <v>88</v>
      </c>
      <c r="D139" t="s">
        <v>206</v>
      </c>
      <c r="E139" t="s">
        <v>71</v>
      </c>
      <c r="F139" t="s">
        <v>72</v>
      </c>
      <c r="G139" t="s">
        <v>68</v>
      </c>
      <c r="H139">
        <v>20</v>
      </c>
      <c r="I139">
        <v>79.78</v>
      </c>
      <c r="J139">
        <v>8.5999999999999993E-2</v>
      </c>
      <c r="K139">
        <v>56.46</v>
      </c>
      <c r="L139" t="s">
        <v>57</v>
      </c>
      <c r="M139">
        <f t="shared" si="16"/>
        <v>1458.38</v>
      </c>
      <c r="N139">
        <f t="shared" si="17"/>
        <v>329.18</v>
      </c>
      <c r="O139" s="7">
        <f t="shared" si="18"/>
        <v>0.22571620565284767</v>
      </c>
      <c r="P139" t="str">
        <f t="shared" si="19"/>
        <v>Sep-2025</v>
      </c>
      <c r="Q139" t="str">
        <f t="shared" si="20"/>
        <v>Q3-2025</v>
      </c>
    </row>
    <row r="140" spans="1:17" x14ac:dyDescent="0.3">
      <c r="A140" t="s">
        <v>284</v>
      </c>
      <c r="B140" s="15">
        <v>45738</v>
      </c>
      <c r="C140" t="s">
        <v>63</v>
      </c>
      <c r="D140" t="s">
        <v>159</v>
      </c>
      <c r="E140" t="s">
        <v>93</v>
      </c>
      <c r="F140" t="s">
        <v>124</v>
      </c>
      <c r="G140" t="s">
        <v>68</v>
      </c>
      <c r="H140">
        <v>1</v>
      </c>
      <c r="I140">
        <v>33.67</v>
      </c>
      <c r="J140">
        <v>0.184</v>
      </c>
      <c r="K140">
        <v>15.32</v>
      </c>
      <c r="L140" t="s">
        <v>57</v>
      </c>
      <c r="M140">
        <f t="shared" si="16"/>
        <v>27.47</v>
      </c>
      <c r="N140">
        <f t="shared" si="17"/>
        <v>12.15</v>
      </c>
      <c r="O140" s="7">
        <f t="shared" si="18"/>
        <v>0.44230069166363306</v>
      </c>
      <c r="P140" t="str">
        <f t="shared" si="19"/>
        <v>Mar-2025</v>
      </c>
      <c r="Q140" t="str">
        <f t="shared" si="20"/>
        <v>Q1-2025</v>
      </c>
    </row>
    <row r="141" spans="1:17" x14ac:dyDescent="0.3">
      <c r="A141" t="s">
        <v>285</v>
      </c>
      <c r="B141" s="15">
        <v>45323</v>
      </c>
      <c r="C141" t="s">
        <v>88</v>
      </c>
      <c r="D141" t="s">
        <v>135</v>
      </c>
      <c r="E141" t="s">
        <v>71</v>
      </c>
      <c r="F141" t="s">
        <v>97</v>
      </c>
      <c r="G141" t="s">
        <v>56</v>
      </c>
      <c r="H141">
        <v>4</v>
      </c>
      <c r="I141">
        <v>275.42</v>
      </c>
      <c r="J141">
        <v>3.2000000000000001E-2</v>
      </c>
      <c r="K141">
        <v>209.81</v>
      </c>
      <c r="L141" t="s">
        <v>57</v>
      </c>
      <c r="M141">
        <f t="shared" si="16"/>
        <v>1066.43</v>
      </c>
      <c r="N141">
        <f t="shared" si="17"/>
        <v>227.19</v>
      </c>
      <c r="O141" s="7">
        <f t="shared" si="18"/>
        <v>0.2130378927824611</v>
      </c>
      <c r="P141" t="str">
        <f t="shared" si="19"/>
        <v>Feb-2024</v>
      </c>
      <c r="Q141" t="str">
        <f t="shared" si="20"/>
        <v>Q1-2024</v>
      </c>
    </row>
    <row r="142" spans="1:17" x14ac:dyDescent="0.3">
      <c r="A142" t="s">
        <v>286</v>
      </c>
      <c r="B142" s="15">
        <v>45748</v>
      </c>
      <c r="C142" t="s">
        <v>84</v>
      </c>
      <c r="D142" t="s">
        <v>110</v>
      </c>
      <c r="E142" t="s">
        <v>54</v>
      </c>
      <c r="F142" t="s">
        <v>65</v>
      </c>
      <c r="G142" t="s">
        <v>68</v>
      </c>
      <c r="H142">
        <v>1</v>
      </c>
      <c r="I142">
        <v>20.64</v>
      </c>
      <c r="J142">
        <v>6.9000000000000006E-2</v>
      </c>
      <c r="K142">
        <v>12.03</v>
      </c>
      <c r="L142" t="s">
        <v>57</v>
      </c>
      <c r="M142">
        <f t="shared" si="16"/>
        <v>19.22</v>
      </c>
      <c r="N142">
        <f t="shared" si="17"/>
        <v>7.19</v>
      </c>
      <c r="O142" s="7">
        <f t="shared" si="18"/>
        <v>0.37408949011446413</v>
      </c>
      <c r="P142" t="str">
        <f t="shared" si="19"/>
        <v>Apr-2025</v>
      </c>
      <c r="Q142" t="str">
        <f t="shared" si="20"/>
        <v>Q2-2025</v>
      </c>
    </row>
    <row r="143" spans="1:17" x14ac:dyDescent="0.3">
      <c r="A143" t="s">
        <v>287</v>
      </c>
      <c r="B143" s="15">
        <v>45800</v>
      </c>
      <c r="C143" t="s">
        <v>84</v>
      </c>
      <c r="D143" t="s">
        <v>177</v>
      </c>
      <c r="E143" t="s">
        <v>54</v>
      </c>
      <c r="F143" t="s">
        <v>55</v>
      </c>
      <c r="G143" t="s">
        <v>56</v>
      </c>
      <c r="H143">
        <v>1</v>
      </c>
      <c r="I143">
        <v>16.82</v>
      </c>
      <c r="J143">
        <v>0.03</v>
      </c>
      <c r="K143">
        <v>11.53</v>
      </c>
      <c r="L143" t="s">
        <v>57</v>
      </c>
      <c r="M143">
        <f t="shared" si="16"/>
        <v>16.32</v>
      </c>
      <c r="N143">
        <f t="shared" si="17"/>
        <v>4.79</v>
      </c>
      <c r="O143" s="7">
        <f t="shared" si="18"/>
        <v>0.29350490196078433</v>
      </c>
      <c r="P143" t="str">
        <f t="shared" si="19"/>
        <v>May-2025</v>
      </c>
      <c r="Q143" t="str">
        <f t="shared" si="20"/>
        <v>Q2-2025</v>
      </c>
    </row>
    <row r="144" spans="1:17" x14ac:dyDescent="0.3">
      <c r="A144" t="s">
        <v>288</v>
      </c>
      <c r="B144" s="15">
        <v>45820</v>
      </c>
      <c r="C144" t="s">
        <v>84</v>
      </c>
      <c r="D144" t="s">
        <v>110</v>
      </c>
      <c r="E144" t="s">
        <v>60</v>
      </c>
      <c r="F144" t="s">
        <v>76</v>
      </c>
      <c r="G144" t="s">
        <v>56</v>
      </c>
      <c r="H144">
        <v>5</v>
      </c>
      <c r="I144">
        <v>53.31</v>
      </c>
      <c r="J144">
        <v>0.15</v>
      </c>
      <c r="K144">
        <v>22.37</v>
      </c>
      <c r="L144" t="s">
        <v>57</v>
      </c>
      <c r="M144">
        <f t="shared" si="16"/>
        <v>226.57</v>
      </c>
      <c r="N144">
        <f t="shared" si="17"/>
        <v>114.72</v>
      </c>
      <c r="O144" s="7">
        <f t="shared" si="18"/>
        <v>0.50633358343999646</v>
      </c>
      <c r="P144" t="str">
        <f t="shared" si="19"/>
        <v>Jun-2025</v>
      </c>
      <c r="Q144" t="str">
        <f t="shared" si="20"/>
        <v>Q2-2025</v>
      </c>
    </row>
    <row r="145" spans="1:17" x14ac:dyDescent="0.3">
      <c r="A145" t="s">
        <v>289</v>
      </c>
      <c r="B145" s="15">
        <v>45843</v>
      </c>
      <c r="C145" t="s">
        <v>84</v>
      </c>
      <c r="D145" t="s">
        <v>243</v>
      </c>
      <c r="E145" t="s">
        <v>60</v>
      </c>
      <c r="F145" t="s">
        <v>90</v>
      </c>
      <c r="G145" t="s">
        <v>56</v>
      </c>
      <c r="H145">
        <v>1</v>
      </c>
      <c r="I145">
        <v>28.88</v>
      </c>
      <c r="J145">
        <v>0.125</v>
      </c>
      <c r="K145">
        <v>13.89</v>
      </c>
      <c r="L145" t="s">
        <v>57</v>
      </c>
      <c r="M145">
        <f t="shared" si="16"/>
        <v>25.27</v>
      </c>
      <c r="N145">
        <f t="shared" si="17"/>
        <v>11.38</v>
      </c>
      <c r="O145" s="7">
        <f t="shared" si="18"/>
        <v>0.45033636723387421</v>
      </c>
      <c r="P145" t="str">
        <f t="shared" si="19"/>
        <v>Jul-2025</v>
      </c>
      <c r="Q145" t="str">
        <f t="shared" si="20"/>
        <v>Q3-2025</v>
      </c>
    </row>
    <row r="146" spans="1:17" x14ac:dyDescent="0.3">
      <c r="A146" t="s">
        <v>290</v>
      </c>
      <c r="B146" s="15">
        <v>45637</v>
      </c>
      <c r="C146" t="s">
        <v>84</v>
      </c>
      <c r="D146" t="s">
        <v>169</v>
      </c>
      <c r="E146" t="s">
        <v>71</v>
      </c>
      <c r="F146" t="s">
        <v>126</v>
      </c>
      <c r="G146" t="s">
        <v>56</v>
      </c>
      <c r="H146">
        <v>4</v>
      </c>
      <c r="I146">
        <v>106.16</v>
      </c>
      <c r="J146">
        <v>0</v>
      </c>
      <c r="K146">
        <v>82.86</v>
      </c>
      <c r="L146" t="s">
        <v>57</v>
      </c>
      <c r="M146">
        <f t="shared" si="16"/>
        <v>424.64</v>
      </c>
      <c r="N146">
        <f t="shared" si="17"/>
        <v>93.2</v>
      </c>
      <c r="O146" s="7">
        <f t="shared" si="18"/>
        <v>0.21948003014318013</v>
      </c>
      <c r="P146" t="str">
        <f t="shared" si="19"/>
        <v>Dec-2024</v>
      </c>
      <c r="Q146" t="str">
        <f t="shared" si="20"/>
        <v>Q4-2024</v>
      </c>
    </row>
    <row r="147" spans="1:17" x14ac:dyDescent="0.3">
      <c r="A147" t="s">
        <v>291</v>
      </c>
      <c r="B147" s="15">
        <v>45882</v>
      </c>
      <c r="C147" t="s">
        <v>88</v>
      </c>
      <c r="D147" t="s">
        <v>234</v>
      </c>
      <c r="E147" t="s">
        <v>71</v>
      </c>
      <c r="F147" t="s">
        <v>78</v>
      </c>
      <c r="G147" t="s">
        <v>56</v>
      </c>
      <c r="H147">
        <v>2</v>
      </c>
      <c r="I147">
        <v>261.54000000000002</v>
      </c>
      <c r="J147">
        <v>0.106</v>
      </c>
      <c r="K147">
        <v>198.41</v>
      </c>
      <c r="L147" t="s">
        <v>73</v>
      </c>
      <c r="M147">
        <f t="shared" si="16"/>
        <v>467.63</v>
      </c>
      <c r="N147">
        <f t="shared" si="17"/>
        <v>70.81</v>
      </c>
      <c r="O147" s="7">
        <f t="shared" si="18"/>
        <v>0.15142313367405855</v>
      </c>
      <c r="P147" t="str">
        <f t="shared" si="19"/>
        <v>Aug-2025</v>
      </c>
      <c r="Q147" t="str">
        <f t="shared" si="20"/>
        <v>Q3-2025</v>
      </c>
    </row>
    <row r="148" spans="1:17" x14ac:dyDescent="0.3">
      <c r="A148" t="s">
        <v>292</v>
      </c>
      <c r="B148" s="15">
        <v>45445</v>
      </c>
      <c r="C148" t="s">
        <v>84</v>
      </c>
      <c r="D148" t="s">
        <v>85</v>
      </c>
      <c r="E148" t="s">
        <v>54</v>
      </c>
      <c r="F148" t="s">
        <v>114</v>
      </c>
      <c r="G148" t="s">
        <v>68</v>
      </c>
      <c r="H148">
        <v>4</v>
      </c>
      <c r="I148">
        <v>8.82</v>
      </c>
      <c r="J148">
        <v>8.2000000000000003E-2</v>
      </c>
      <c r="K148">
        <v>5.01</v>
      </c>
      <c r="L148" t="s">
        <v>57</v>
      </c>
      <c r="M148">
        <f t="shared" si="16"/>
        <v>32.39</v>
      </c>
      <c r="N148">
        <f t="shared" si="17"/>
        <v>12.35</v>
      </c>
      <c r="O148" s="7">
        <f t="shared" si="18"/>
        <v>0.38129052176597711</v>
      </c>
      <c r="P148" t="str">
        <f t="shared" si="19"/>
        <v>Jun-2024</v>
      </c>
      <c r="Q148" t="str">
        <f t="shared" si="20"/>
        <v>Q2-2024</v>
      </c>
    </row>
    <row r="149" spans="1:17" x14ac:dyDescent="0.3">
      <c r="A149" t="s">
        <v>293</v>
      </c>
      <c r="B149" s="15">
        <v>45812</v>
      </c>
      <c r="C149" t="s">
        <v>84</v>
      </c>
      <c r="D149" t="s">
        <v>150</v>
      </c>
      <c r="E149" t="s">
        <v>60</v>
      </c>
      <c r="F149" t="s">
        <v>67</v>
      </c>
      <c r="G149" t="s">
        <v>68</v>
      </c>
      <c r="H149">
        <v>1</v>
      </c>
      <c r="I149">
        <v>26.38</v>
      </c>
      <c r="J149">
        <v>5.6000000000000001E-2</v>
      </c>
      <c r="K149">
        <v>11.48</v>
      </c>
      <c r="L149" t="s">
        <v>57</v>
      </c>
      <c r="M149">
        <f t="shared" si="16"/>
        <v>24.9</v>
      </c>
      <c r="N149">
        <f t="shared" si="17"/>
        <v>13.42</v>
      </c>
      <c r="O149" s="7">
        <f t="shared" si="18"/>
        <v>0.53895582329317271</v>
      </c>
      <c r="P149" t="str">
        <f t="shared" si="19"/>
        <v>Jun-2025</v>
      </c>
      <c r="Q149" t="str">
        <f t="shared" si="20"/>
        <v>Q2-2025</v>
      </c>
    </row>
    <row r="150" spans="1:17" x14ac:dyDescent="0.3">
      <c r="A150" t="s">
        <v>294</v>
      </c>
      <c r="B150" s="15">
        <v>45871</v>
      </c>
      <c r="C150" t="s">
        <v>84</v>
      </c>
      <c r="D150" t="s">
        <v>196</v>
      </c>
      <c r="E150" t="s">
        <v>93</v>
      </c>
      <c r="F150" t="s">
        <v>255</v>
      </c>
      <c r="G150" t="s">
        <v>56</v>
      </c>
      <c r="H150">
        <v>6</v>
      </c>
      <c r="I150">
        <v>60.83</v>
      </c>
      <c r="J150">
        <v>0.13400000000000001</v>
      </c>
      <c r="K150">
        <v>25.53</v>
      </c>
      <c r="L150" t="s">
        <v>57</v>
      </c>
      <c r="M150">
        <f t="shared" si="16"/>
        <v>316.07</v>
      </c>
      <c r="N150">
        <f t="shared" si="17"/>
        <v>162.88999999999999</v>
      </c>
      <c r="O150" s="7">
        <f t="shared" si="18"/>
        <v>0.51536052140348654</v>
      </c>
      <c r="P150" t="str">
        <f t="shared" si="19"/>
        <v>Aug-2025</v>
      </c>
      <c r="Q150" t="str">
        <f t="shared" si="20"/>
        <v>Q3-2025</v>
      </c>
    </row>
    <row r="151" spans="1:17" x14ac:dyDescent="0.3">
      <c r="A151" t="s">
        <v>295</v>
      </c>
      <c r="B151" s="15">
        <v>45641</v>
      </c>
      <c r="C151" t="s">
        <v>88</v>
      </c>
      <c r="D151" t="s">
        <v>234</v>
      </c>
      <c r="E151" t="s">
        <v>71</v>
      </c>
      <c r="F151" t="s">
        <v>97</v>
      </c>
      <c r="G151" t="s">
        <v>56</v>
      </c>
      <c r="H151">
        <v>1</v>
      </c>
      <c r="I151">
        <v>160.47</v>
      </c>
      <c r="J151">
        <v>0.154</v>
      </c>
      <c r="K151">
        <v>106.64</v>
      </c>
      <c r="L151" t="s">
        <v>57</v>
      </c>
      <c r="M151">
        <f t="shared" si="16"/>
        <v>135.76</v>
      </c>
      <c r="N151">
        <f t="shared" si="17"/>
        <v>29.12</v>
      </c>
      <c r="O151" s="7">
        <f t="shared" si="18"/>
        <v>0.21449616971125518</v>
      </c>
      <c r="P151" t="str">
        <f t="shared" si="19"/>
        <v>Dec-2024</v>
      </c>
      <c r="Q151" t="str">
        <f t="shared" si="20"/>
        <v>Q4-2024</v>
      </c>
    </row>
    <row r="152" spans="1:17" x14ac:dyDescent="0.3">
      <c r="A152" t="s">
        <v>296</v>
      </c>
      <c r="B152" s="15">
        <v>45824</v>
      </c>
      <c r="C152" t="s">
        <v>63</v>
      </c>
      <c r="D152" t="s">
        <v>159</v>
      </c>
      <c r="E152" t="s">
        <v>93</v>
      </c>
      <c r="F152" t="s">
        <v>124</v>
      </c>
      <c r="G152" t="s">
        <v>68</v>
      </c>
      <c r="H152">
        <v>4</v>
      </c>
      <c r="I152">
        <v>43.53</v>
      </c>
      <c r="J152">
        <v>0.218</v>
      </c>
      <c r="K152">
        <v>20.079999999999998</v>
      </c>
      <c r="L152" t="s">
        <v>57</v>
      </c>
      <c r="M152">
        <f t="shared" si="16"/>
        <v>136.16</v>
      </c>
      <c r="N152">
        <f t="shared" si="17"/>
        <v>55.84</v>
      </c>
      <c r="O152" s="7">
        <f t="shared" si="18"/>
        <v>0.41010575793184495</v>
      </c>
      <c r="P152" t="str">
        <f t="shared" si="19"/>
        <v>Jun-2025</v>
      </c>
      <c r="Q152" t="str">
        <f t="shared" si="20"/>
        <v>Q2-2025</v>
      </c>
    </row>
    <row r="153" spans="1:17" x14ac:dyDescent="0.3">
      <c r="A153" t="s">
        <v>297</v>
      </c>
      <c r="B153" s="15">
        <v>45770</v>
      </c>
      <c r="C153" t="s">
        <v>88</v>
      </c>
      <c r="D153" t="s">
        <v>179</v>
      </c>
      <c r="E153" t="s">
        <v>71</v>
      </c>
      <c r="F153" t="s">
        <v>126</v>
      </c>
      <c r="G153" t="s">
        <v>68</v>
      </c>
      <c r="H153">
        <v>2</v>
      </c>
      <c r="I153">
        <v>194.3</v>
      </c>
      <c r="J153">
        <v>2.4E-2</v>
      </c>
      <c r="K153">
        <v>153.66</v>
      </c>
      <c r="L153" t="s">
        <v>57</v>
      </c>
      <c r="M153">
        <f t="shared" si="16"/>
        <v>379.27</v>
      </c>
      <c r="N153">
        <f t="shared" si="17"/>
        <v>71.95</v>
      </c>
      <c r="O153" s="7">
        <f t="shared" si="18"/>
        <v>0.18970654151396105</v>
      </c>
      <c r="P153" t="str">
        <f t="shared" si="19"/>
        <v>Apr-2025</v>
      </c>
      <c r="Q153" t="str">
        <f t="shared" si="20"/>
        <v>Q2-2025</v>
      </c>
    </row>
    <row r="154" spans="1:17" x14ac:dyDescent="0.3">
      <c r="A154" t="s">
        <v>298</v>
      </c>
      <c r="B154" s="15">
        <v>45407</v>
      </c>
      <c r="C154" t="s">
        <v>84</v>
      </c>
      <c r="D154" t="s">
        <v>144</v>
      </c>
      <c r="E154" t="s">
        <v>93</v>
      </c>
      <c r="F154" t="s">
        <v>141</v>
      </c>
      <c r="G154" t="s">
        <v>56</v>
      </c>
      <c r="H154">
        <v>3</v>
      </c>
      <c r="I154">
        <v>78.44</v>
      </c>
      <c r="J154">
        <v>0.104</v>
      </c>
      <c r="K154">
        <v>21.19</v>
      </c>
      <c r="L154" t="s">
        <v>57</v>
      </c>
      <c r="M154">
        <f t="shared" si="16"/>
        <v>210.85</v>
      </c>
      <c r="N154">
        <f t="shared" si="17"/>
        <v>147.28</v>
      </c>
      <c r="O154" s="7">
        <f t="shared" si="18"/>
        <v>0.69850604695281004</v>
      </c>
      <c r="P154" t="str">
        <f t="shared" si="19"/>
        <v>Apr-2024</v>
      </c>
      <c r="Q154" t="str">
        <f t="shared" si="20"/>
        <v>Q2-2024</v>
      </c>
    </row>
    <row r="155" spans="1:17" x14ac:dyDescent="0.3">
      <c r="A155" t="s">
        <v>299</v>
      </c>
      <c r="B155" s="15">
        <v>45956</v>
      </c>
      <c r="C155" t="s">
        <v>84</v>
      </c>
      <c r="D155" t="s">
        <v>171</v>
      </c>
      <c r="E155" t="s">
        <v>60</v>
      </c>
      <c r="F155" t="s">
        <v>90</v>
      </c>
      <c r="G155" t="s">
        <v>56</v>
      </c>
      <c r="H155">
        <v>1</v>
      </c>
      <c r="I155">
        <v>116.66</v>
      </c>
      <c r="J155">
        <v>5.8999999999999997E-2</v>
      </c>
      <c r="K155">
        <v>63.27</v>
      </c>
      <c r="L155" t="s">
        <v>57</v>
      </c>
      <c r="M155">
        <f t="shared" si="16"/>
        <v>109.78</v>
      </c>
      <c r="N155">
        <f t="shared" si="17"/>
        <v>46.51</v>
      </c>
      <c r="O155" s="7">
        <f t="shared" si="18"/>
        <v>0.42366551284386955</v>
      </c>
      <c r="P155" t="str">
        <f t="shared" si="19"/>
        <v>Oct-2025</v>
      </c>
      <c r="Q155" t="str">
        <f t="shared" si="20"/>
        <v>Q4-2025</v>
      </c>
    </row>
    <row r="156" spans="1:17" x14ac:dyDescent="0.3">
      <c r="A156" t="s">
        <v>300</v>
      </c>
      <c r="B156" s="15">
        <v>45769</v>
      </c>
      <c r="C156" t="s">
        <v>52</v>
      </c>
      <c r="D156" t="s">
        <v>101</v>
      </c>
      <c r="E156" t="s">
        <v>71</v>
      </c>
      <c r="F156" t="s">
        <v>86</v>
      </c>
      <c r="G156" t="s">
        <v>68</v>
      </c>
      <c r="H156">
        <v>2</v>
      </c>
      <c r="I156">
        <v>292.05</v>
      </c>
      <c r="J156">
        <v>0.184</v>
      </c>
      <c r="K156">
        <v>192.05</v>
      </c>
      <c r="L156" t="s">
        <v>57</v>
      </c>
      <c r="M156">
        <f t="shared" si="16"/>
        <v>476.63</v>
      </c>
      <c r="N156">
        <f t="shared" si="17"/>
        <v>92.53</v>
      </c>
      <c r="O156" s="7">
        <f t="shared" si="18"/>
        <v>0.19413381448922645</v>
      </c>
      <c r="P156" t="str">
        <f t="shared" si="19"/>
        <v>Apr-2025</v>
      </c>
      <c r="Q156" t="str">
        <f t="shared" si="20"/>
        <v>Q2-2025</v>
      </c>
    </row>
    <row r="157" spans="1:17" x14ac:dyDescent="0.3">
      <c r="A157" t="s">
        <v>301</v>
      </c>
      <c r="B157" s="15">
        <v>45828</v>
      </c>
      <c r="C157" t="s">
        <v>63</v>
      </c>
      <c r="D157" t="s">
        <v>302</v>
      </c>
      <c r="E157" t="s">
        <v>93</v>
      </c>
      <c r="F157" t="s">
        <v>255</v>
      </c>
      <c r="G157" t="s">
        <v>56</v>
      </c>
      <c r="H157">
        <v>3</v>
      </c>
      <c r="I157">
        <v>76.39</v>
      </c>
      <c r="J157">
        <v>0.217</v>
      </c>
      <c r="K157">
        <v>33.090000000000003</v>
      </c>
      <c r="L157" t="s">
        <v>57</v>
      </c>
      <c r="M157">
        <f t="shared" si="16"/>
        <v>179.44</v>
      </c>
      <c r="N157">
        <f t="shared" si="17"/>
        <v>80.17</v>
      </c>
      <c r="O157" s="7">
        <f t="shared" si="18"/>
        <v>0.44677886758805174</v>
      </c>
      <c r="P157" t="str">
        <f t="shared" si="19"/>
        <v>Jun-2025</v>
      </c>
      <c r="Q157" t="str">
        <f t="shared" si="20"/>
        <v>Q2-2025</v>
      </c>
    </row>
    <row r="158" spans="1:17" x14ac:dyDescent="0.3">
      <c r="A158" t="s">
        <v>303</v>
      </c>
      <c r="B158" s="15">
        <v>45846</v>
      </c>
      <c r="C158" t="s">
        <v>63</v>
      </c>
      <c r="D158" t="s">
        <v>175</v>
      </c>
      <c r="E158" t="s">
        <v>54</v>
      </c>
      <c r="F158" t="s">
        <v>65</v>
      </c>
      <c r="G158" t="s">
        <v>68</v>
      </c>
      <c r="H158">
        <v>6</v>
      </c>
      <c r="I158">
        <v>3.06</v>
      </c>
      <c r="J158">
        <v>0.248</v>
      </c>
      <c r="K158">
        <v>2.08</v>
      </c>
      <c r="L158" t="s">
        <v>57</v>
      </c>
      <c r="M158">
        <f t="shared" si="16"/>
        <v>13.81</v>
      </c>
      <c r="N158">
        <f t="shared" si="17"/>
        <v>1.33</v>
      </c>
      <c r="O158" s="7">
        <f t="shared" si="18"/>
        <v>9.6307023895727734E-2</v>
      </c>
      <c r="P158" t="str">
        <f t="shared" si="19"/>
        <v>Jul-2025</v>
      </c>
      <c r="Q158" t="str">
        <f t="shared" si="20"/>
        <v>Q3-2025</v>
      </c>
    </row>
    <row r="159" spans="1:17" x14ac:dyDescent="0.3">
      <c r="A159" t="s">
        <v>304</v>
      </c>
      <c r="B159" s="15">
        <v>45933</v>
      </c>
      <c r="C159" t="s">
        <v>63</v>
      </c>
      <c r="D159" t="s">
        <v>106</v>
      </c>
      <c r="E159" t="s">
        <v>71</v>
      </c>
      <c r="F159" t="s">
        <v>78</v>
      </c>
      <c r="G159" t="s">
        <v>68</v>
      </c>
      <c r="H159">
        <v>7</v>
      </c>
      <c r="I159">
        <v>55.23</v>
      </c>
      <c r="J159">
        <v>0.13700000000000001</v>
      </c>
      <c r="K159">
        <v>43.08</v>
      </c>
      <c r="L159" t="s">
        <v>57</v>
      </c>
      <c r="M159">
        <f t="shared" si="16"/>
        <v>333.64</v>
      </c>
      <c r="N159">
        <f t="shared" si="17"/>
        <v>32.08</v>
      </c>
      <c r="O159" s="7">
        <f t="shared" si="18"/>
        <v>9.6151540582663952E-2</v>
      </c>
      <c r="P159" t="str">
        <f t="shared" si="19"/>
        <v>Oct-2025</v>
      </c>
      <c r="Q159" t="str">
        <f t="shared" si="20"/>
        <v>Q4-2025</v>
      </c>
    </row>
    <row r="160" spans="1:17" x14ac:dyDescent="0.3">
      <c r="A160" t="s">
        <v>305</v>
      </c>
      <c r="B160" s="15">
        <v>45427</v>
      </c>
      <c r="C160" t="s">
        <v>84</v>
      </c>
      <c r="D160" t="s">
        <v>110</v>
      </c>
      <c r="E160" t="s">
        <v>54</v>
      </c>
      <c r="F160" t="s">
        <v>65</v>
      </c>
      <c r="G160" t="s">
        <v>68</v>
      </c>
      <c r="H160">
        <v>6</v>
      </c>
      <c r="I160">
        <v>10.119999999999999</v>
      </c>
      <c r="J160">
        <v>0.105</v>
      </c>
      <c r="K160">
        <v>5.83</v>
      </c>
      <c r="L160" t="s">
        <v>57</v>
      </c>
      <c r="M160">
        <f t="shared" si="16"/>
        <v>54.34</v>
      </c>
      <c r="N160">
        <f t="shared" si="17"/>
        <v>19.36</v>
      </c>
      <c r="O160" s="7">
        <f t="shared" si="18"/>
        <v>0.35627530364372467</v>
      </c>
      <c r="P160" t="str">
        <f t="shared" si="19"/>
        <v>May-2024</v>
      </c>
      <c r="Q160" t="str">
        <f t="shared" si="20"/>
        <v>Q2-2024</v>
      </c>
    </row>
    <row r="161" spans="1:17" x14ac:dyDescent="0.3">
      <c r="A161" t="s">
        <v>306</v>
      </c>
      <c r="B161" s="15">
        <v>45938</v>
      </c>
      <c r="C161" t="s">
        <v>88</v>
      </c>
      <c r="D161" t="s">
        <v>116</v>
      </c>
      <c r="E161" t="s">
        <v>71</v>
      </c>
      <c r="F161" t="s">
        <v>97</v>
      </c>
      <c r="G161" t="s">
        <v>68</v>
      </c>
      <c r="H161">
        <v>7</v>
      </c>
      <c r="I161">
        <v>169.77</v>
      </c>
      <c r="J161">
        <v>0.13900000000000001</v>
      </c>
      <c r="K161">
        <v>119.58</v>
      </c>
      <c r="L161" t="s">
        <v>57</v>
      </c>
      <c r="M161">
        <f t="shared" si="16"/>
        <v>1023.2</v>
      </c>
      <c r="N161">
        <f t="shared" si="17"/>
        <v>186.14</v>
      </c>
      <c r="O161" s="7">
        <f t="shared" si="18"/>
        <v>0.1819194683346364</v>
      </c>
      <c r="P161" t="str">
        <f t="shared" si="19"/>
        <v>Oct-2025</v>
      </c>
      <c r="Q161" t="str">
        <f t="shared" si="20"/>
        <v>Q4-2025</v>
      </c>
    </row>
    <row r="162" spans="1:17" x14ac:dyDescent="0.3">
      <c r="A162" t="s">
        <v>307</v>
      </c>
      <c r="B162" s="15">
        <v>45989</v>
      </c>
      <c r="C162" t="s">
        <v>52</v>
      </c>
      <c r="D162" t="s">
        <v>130</v>
      </c>
      <c r="E162" t="s">
        <v>93</v>
      </c>
      <c r="F162" t="s">
        <v>124</v>
      </c>
      <c r="G162" t="s">
        <v>68</v>
      </c>
      <c r="H162">
        <v>3</v>
      </c>
      <c r="I162">
        <v>72.66</v>
      </c>
      <c r="J162">
        <v>9.6000000000000002E-2</v>
      </c>
      <c r="K162">
        <v>34.880000000000003</v>
      </c>
      <c r="L162" t="s">
        <v>57</v>
      </c>
      <c r="M162">
        <f t="shared" si="16"/>
        <v>197.05</v>
      </c>
      <c r="N162">
        <f t="shared" si="17"/>
        <v>92.41</v>
      </c>
      <c r="O162" s="7">
        <f t="shared" si="18"/>
        <v>0.46896726719106824</v>
      </c>
      <c r="P162" t="str">
        <f t="shared" si="19"/>
        <v>Nov-2025</v>
      </c>
      <c r="Q162" t="str">
        <f t="shared" si="20"/>
        <v>Q4-2025</v>
      </c>
    </row>
    <row r="163" spans="1:17" x14ac:dyDescent="0.3">
      <c r="A163" t="s">
        <v>308</v>
      </c>
      <c r="B163" s="15">
        <v>45847</v>
      </c>
      <c r="C163" t="s">
        <v>88</v>
      </c>
      <c r="D163" t="s">
        <v>73</v>
      </c>
      <c r="E163" t="s">
        <v>107</v>
      </c>
      <c r="F163" t="s">
        <v>148</v>
      </c>
      <c r="G163" t="s">
        <v>68</v>
      </c>
      <c r="H163">
        <v>7</v>
      </c>
      <c r="I163">
        <v>59.93</v>
      </c>
      <c r="J163">
        <v>1.9E-2</v>
      </c>
      <c r="K163">
        <v>25.6</v>
      </c>
      <c r="L163" t="s">
        <v>57</v>
      </c>
      <c r="M163">
        <f t="shared" si="16"/>
        <v>411.54</v>
      </c>
      <c r="N163">
        <f t="shared" si="17"/>
        <v>232.34</v>
      </c>
      <c r="O163" s="7">
        <f t="shared" si="18"/>
        <v>0.56456237546775523</v>
      </c>
      <c r="P163" t="str">
        <f t="shared" si="19"/>
        <v>Jul-2025</v>
      </c>
      <c r="Q163" t="str">
        <f t="shared" si="20"/>
        <v>Q3-2025</v>
      </c>
    </row>
    <row r="164" spans="1:17" x14ac:dyDescent="0.3">
      <c r="A164" t="s">
        <v>309</v>
      </c>
      <c r="B164" s="15">
        <v>45511</v>
      </c>
      <c r="C164" t="s">
        <v>52</v>
      </c>
      <c r="D164" t="s">
        <v>130</v>
      </c>
      <c r="E164" t="s">
        <v>54</v>
      </c>
      <c r="F164" t="s">
        <v>268</v>
      </c>
      <c r="G164" t="s">
        <v>73</v>
      </c>
      <c r="H164">
        <v>2</v>
      </c>
      <c r="I164">
        <v>4.62</v>
      </c>
      <c r="J164">
        <v>8.1000000000000003E-2</v>
      </c>
      <c r="K164">
        <v>2.6</v>
      </c>
      <c r="L164" t="s">
        <v>57</v>
      </c>
      <c r="M164">
        <f t="shared" si="16"/>
        <v>8.49</v>
      </c>
      <c r="N164">
        <f t="shared" si="17"/>
        <v>3.29</v>
      </c>
      <c r="O164" s="7">
        <f t="shared" si="18"/>
        <v>0.38751472320376912</v>
      </c>
      <c r="P164" t="str">
        <f t="shared" si="19"/>
        <v>Aug-2024</v>
      </c>
      <c r="Q164" t="str">
        <f t="shared" si="20"/>
        <v>Q3-2024</v>
      </c>
    </row>
    <row r="165" spans="1:17" x14ac:dyDescent="0.3">
      <c r="A165" t="s">
        <v>310</v>
      </c>
      <c r="B165" s="15">
        <v>45971</v>
      </c>
      <c r="C165" t="s">
        <v>52</v>
      </c>
      <c r="D165" t="s">
        <v>237</v>
      </c>
      <c r="E165" t="s">
        <v>71</v>
      </c>
      <c r="F165" t="s">
        <v>86</v>
      </c>
      <c r="G165" t="s">
        <v>68</v>
      </c>
      <c r="H165">
        <v>1</v>
      </c>
      <c r="I165">
        <v>114.43</v>
      </c>
      <c r="J165">
        <v>1.4E-2</v>
      </c>
      <c r="K165">
        <v>91.45</v>
      </c>
      <c r="L165" t="s">
        <v>57</v>
      </c>
      <c r="M165">
        <f t="shared" si="16"/>
        <v>112.83</v>
      </c>
      <c r="N165">
        <f t="shared" si="17"/>
        <v>21.38</v>
      </c>
      <c r="O165" s="7">
        <f t="shared" si="18"/>
        <v>0.18948861118496854</v>
      </c>
      <c r="P165" t="str">
        <f t="shared" si="19"/>
        <v>Nov-2025</v>
      </c>
      <c r="Q165" t="str">
        <f t="shared" si="20"/>
        <v>Q4-2025</v>
      </c>
    </row>
    <row r="166" spans="1:17" x14ac:dyDescent="0.3">
      <c r="A166" t="s">
        <v>311</v>
      </c>
      <c r="B166" s="15">
        <v>45783</v>
      </c>
      <c r="C166" t="s">
        <v>88</v>
      </c>
      <c r="D166" t="s">
        <v>116</v>
      </c>
      <c r="E166" t="s">
        <v>93</v>
      </c>
      <c r="F166" t="s">
        <v>255</v>
      </c>
      <c r="G166" t="s">
        <v>56</v>
      </c>
      <c r="H166">
        <v>6</v>
      </c>
      <c r="I166">
        <v>73.45</v>
      </c>
      <c r="J166">
        <v>6.4000000000000001E-2</v>
      </c>
      <c r="K166">
        <v>26.97</v>
      </c>
      <c r="L166" t="s">
        <v>57</v>
      </c>
      <c r="M166">
        <f t="shared" si="16"/>
        <v>412.5</v>
      </c>
      <c r="N166">
        <f t="shared" si="17"/>
        <v>250.68</v>
      </c>
      <c r="O166" s="7">
        <f t="shared" si="18"/>
        <v>0.60770909090909098</v>
      </c>
      <c r="P166" t="str">
        <f t="shared" si="19"/>
        <v>May-2025</v>
      </c>
      <c r="Q166" t="str">
        <f t="shared" si="20"/>
        <v>Q2-2025</v>
      </c>
    </row>
    <row r="167" spans="1:17" x14ac:dyDescent="0.3">
      <c r="A167" t="s">
        <v>312</v>
      </c>
      <c r="B167" s="15">
        <v>45905</v>
      </c>
      <c r="C167" t="s">
        <v>63</v>
      </c>
      <c r="D167" t="s">
        <v>159</v>
      </c>
      <c r="E167" t="s">
        <v>60</v>
      </c>
      <c r="F167" t="s">
        <v>90</v>
      </c>
      <c r="G167" t="s">
        <v>68</v>
      </c>
      <c r="H167">
        <v>8</v>
      </c>
      <c r="I167">
        <v>58.45</v>
      </c>
      <c r="J167">
        <v>0.26500000000000001</v>
      </c>
      <c r="K167">
        <v>30.63</v>
      </c>
      <c r="L167" t="s">
        <v>57</v>
      </c>
      <c r="M167">
        <f t="shared" si="16"/>
        <v>343.69</v>
      </c>
      <c r="N167">
        <f t="shared" si="17"/>
        <v>98.65</v>
      </c>
      <c r="O167" s="7">
        <f t="shared" si="18"/>
        <v>0.28703191829846664</v>
      </c>
      <c r="P167" t="str">
        <f t="shared" si="19"/>
        <v>Sep-2025</v>
      </c>
      <c r="Q167" t="str">
        <f t="shared" si="20"/>
        <v>Q3-2025</v>
      </c>
    </row>
    <row r="168" spans="1:17" x14ac:dyDescent="0.3">
      <c r="A168" t="s">
        <v>313</v>
      </c>
      <c r="B168" s="15">
        <v>45796</v>
      </c>
      <c r="C168" t="s">
        <v>52</v>
      </c>
      <c r="D168" t="s">
        <v>155</v>
      </c>
      <c r="E168" t="s">
        <v>60</v>
      </c>
      <c r="F168" t="s">
        <v>67</v>
      </c>
      <c r="G168" t="s">
        <v>56</v>
      </c>
      <c r="H168">
        <v>1</v>
      </c>
      <c r="I168">
        <v>54.3</v>
      </c>
      <c r="J168">
        <v>6.6000000000000003E-2</v>
      </c>
      <c r="K168">
        <v>22.96</v>
      </c>
      <c r="L168" t="s">
        <v>57</v>
      </c>
      <c r="M168">
        <f t="shared" si="16"/>
        <v>50.72</v>
      </c>
      <c r="N168">
        <f t="shared" si="17"/>
        <v>27.76</v>
      </c>
      <c r="O168" s="7">
        <f t="shared" si="18"/>
        <v>0.54731861198738174</v>
      </c>
      <c r="P168" t="str">
        <f t="shared" si="19"/>
        <v>May-2025</v>
      </c>
      <c r="Q168" t="str">
        <f t="shared" si="20"/>
        <v>Q2-2025</v>
      </c>
    </row>
    <row r="169" spans="1:17" x14ac:dyDescent="0.3">
      <c r="A169" t="s">
        <v>314</v>
      </c>
      <c r="B169" s="15">
        <v>45835</v>
      </c>
      <c r="C169" t="s">
        <v>52</v>
      </c>
      <c r="D169" t="s">
        <v>113</v>
      </c>
      <c r="E169" t="s">
        <v>107</v>
      </c>
      <c r="F169" t="s">
        <v>148</v>
      </c>
      <c r="G169" t="s">
        <v>68</v>
      </c>
      <c r="H169">
        <v>6</v>
      </c>
      <c r="I169">
        <v>30.46</v>
      </c>
      <c r="J169">
        <v>1E-3</v>
      </c>
      <c r="K169">
        <v>12.54</v>
      </c>
      <c r="L169" t="s">
        <v>57</v>
      </c>
      <c r="M169">
        <f t="shared" si="16"/>
        <v>182.58</v>
      </c>
      <c r="N169">
        <f t="shared" si="17"/>
        <v>107.34</v>
      </c>
      <c r="O169" s="7">
        <f t="shared" si="18"/>
        <v>0.58790667104830752</v>
      </c>
      <c r="P169" t="str">
        <f t="shared" si="19"/>
        <v>Jun-2025</v>
      </c>
      <c r="Q169" t="str">
        <f t="shared" si="20"/>
        <v>Q2-2025</v>
      </c>
    </row>
    <row r="170" spans="1:17" x14ac:dyDescent="0.3">
      <c r="A170" t="s">
        <v>315</v>
      </c>
      <c r="B170" s="15">
        <v>45639</v>
      </c>
      <c r="C170" t="s">
        <v>63</v>
      </c>
      <c r="D170" t="s">
        <v>106</v>
      </c>
      <c r="E170" t="s">
        <v>71</v>
      </c>
      <c r="F170" t="s">
        <v>86</v>
      </c>
      <c r="G170" t="s">
        <v>56</v>
      </c>
      <c r="H170">
        <v>4</v>
      </c>
      <c r="I170">
        <v>209.25</v>
      </c>
      <c r="J170">
        <v>0.113</v>
      </c>
      <c r="K170">
        <v>148.91</v>
      </c>
      <c r="L170" t="s">
        <v>57</v>
      </c>
      <c r="M170">
        <f t="shared" si="16"/>
        <v>742.42</v>
      </c>
      <c r="N170">
        <f t="shared" si="17"/>
        <v>146.78</v>
      </c>
      <c r="O170" s="7">
        <f t="shared" si="18"/>
        <v>0.19770480321112041</v>
      </c>
      <c r="P170" t="str">
        <f t="shared" ref="P170:P201" si="21">IF(B170="","",TEXT(B170,"mmm-yyyy"))</f>
        <v>Dec-2024</v>
      </c>
      <c r="Q170" t="str">
        <f t="shared" ref="Q170:Q201" si="22">IF(B170="","","Q"&amp;ROUNDUP(MONTH(B170)/3,0)&amp;"-"&amp;YEAR(B170))</f>
        <v>Q4-2024</v>
      </c>
    </row>
    <row r="171" spans="1:17" x14ac:dyDescent="0.3">
      <c r="A171" t="s">
        <v>316</v>
      </c>
      <c r="B171" s="15">
        <v>45771</v>
      </c>
      <c r="C171" t="s">
        <v>88</v>
      </c>
      <c r="D171" t="s">
        <v>202</v>
      </c>
      <c r="E171" t="s">
        <v>107</v>
      </c>
      <c r="F171" t="s">
        <v>148</v>
      </c>
      <c r="G171" t="s">
        <v>68</v>
      </c>
      <c r="H171">
        <v>8</v>
      </c>
      <c r="I171">
        <v>58.36</v>
      </c>
      <c r="J171">
        <v>8.5999999999999993E-2</v>
      </c>
      <c r="K171">
        <v>22.76</v>
      </c>
      <c r="L171" t="s">
        <v>57</v>
      </c>
      <c r="M171">
        <f t="shared" si="16"/>
        <v>426.73</v>
      </c>
      <c r="N171">
        <f t="shared" si="17"/>
        <v>244.65</v>
      </c>
      <c r="O171" s="7">
        <f t="shared" si="18"/>
        <v>0.57331333630164272</v>
      </c>
      <c r="P171" t="str">
        <f t="shared" si="21"/>
        <v>Apr-2025</v>
      </c>
      <c r="Q171" t="str">
        <f t="shared" si="22"/>
        <v>Q2-2025</v>
      </c>
    </row>
    <row r="172" spans="1:17" x14ac:dyDescent="0.3">
      <c r="A172" t="s">
        <v>317</v>
      </c>
      <c r="B172" s="15">
        <v>45914</v>
      </c>
      <c r="C172" t="s">
        <v>63</v>
      </c>
      <c r="D172" t="s">
        <v>188</v>
      </c>
      <c r="E172" t="s">
        <v>54</v>
      </c>
      <c r="F172" t="s">
        <v>55</v>
      </c>
      <c r="G172" t="s">
        <v>56</v>
      </c>
      <c r="H172">
        <v>1</v>
      </c>
      <c r="I172">
        <v>21.64</v>
      </c>
      <c r="J172">
        <v>0.12</v>
      </c>
      <c r="K172">
        <v>13.04</v>
      </c>
      <c r="L172" t="s">
        <v>57</v>
      </c>
      <c r="M172">
        <f t="shared" si="16"/>
        <v>19.04</v>
      </c>
      <c r="N172">
        <f t="shared" si="17"/>
        <v>6</v>
      </c>
      <c r="O172" s="7">
        <f t="shared" si="18"/>
        <v>0.31512605042016806</v>
      </c>
      <c r="P172" t="str">
        <f t="shared" si="21"/>
        <v>Sep-2025</v>
      </c>
      <c r="Q172" t="str">
        <f t="shared" si="22"/>
        <v>Q3-2025</v>
      </c>
    </row>
    <row r="173" spans="1:17" x14ac:dyDescent="0.3">
      <c r="A173" t="s">
        <v>318</v>
      </c>
      <c r="B173" s="15">
        <v>45705</v>
      </c>
      <c r="C173" t="s">
        <v>52</v>
      </c>
      <c r="D173" t="s">
        <v>96</v>
      </c>
      <c r="E173" t="s">
        <v>60</v>
      </c>
      <c r="F173" t="s">
        <v>90</v>
      </c>
      <c r="G173" t="s">
        <v>56</v>
      </c>
      <c r="H173">
        <v>7</v>
      </c>
      <c r="I173">
        <v>99.76</v>
      </c>
      <c r="J173">
        <v>3.7999999999999999E-2</v>
      </c>
      <c r="K173">
        <v>52.55</v>
      </c>
      <c r="L173" t="s">
        <v>57</v>
      </c>
      <c r="M173">
        <f t="shared" si="16"/>
        <v>671.78</v>
      </c>
      <c r="N173">
        <f t="shared" si="17"/>
        <v>303.93</v>
      </c>
      <c r="O173" s="7">
        <f t="shared" si="18"/>
        <v>0.45242490100925903</v>
      </c>
      <c r="P173" t="str">
        <f t="shared" si="21"/>
        <v>Feb-2025</v>
      </c>
      <c r="Q173" t="str">
        <f t="shared" si="22"/>
        <v>Q1-2025</v>
      </c>
    </row>
    <row r="174" spans="1:17" x14ac:dyDescent="0.3">
      <c r="A174" t="s">
        <v>319</v>
      </c>
      <c r="B174" s="15">
        <v>45863</v>
      </c>
      <c r="C174" t="s">
        <v>52</v>
      </c>
      <c r="D174" t="s">
        <v>73</v>
      </c>
      <c r="E174" t="s">
        <v>107</v>
      </c>
      <c r="F174" t="s">
        <v>108</v>
      </c>
      <c r="G174" t="s">
        <v>56</v>
      </c>
      <c r="H174">
        <v>4</v>
      </c>
      <c r="I174">
        <v>9.51</v>
      </c>
      <c r="J174">
        <v>8.2000000000000003E-2</v>
      </c>
      <c r="K174">
        <v>3.24</v>
      </c>
      <c r="L174" t="s">
        <v>57</v>
      </c>
      <c r="M174">
        <f t="shared" si="16"/>
        <v>34.92</v>
      </c>
      <c r="N174">
        <f t="shared" si="17"/>
        <v>21.96</v>
      </c>
      <c r="O174" s="7">
        <f t="shared" si="18"/>
        <v>0.62886597938144329</v>
      </c>
      <c r="P174" t="str">
        <f t="shared" si="21"/>
        <v>Jul-2025</v>
      </c>
      <c r="Q174" t="str">
        <f t="shared" si="22"/>
        <v>Q3-2025</v>
      </c>
    </row>
    <row r="175" spans="1:17" x14ac:dyDescent="0.3">
      <c r="A175" t="s">
        <v>320</v>
      </c>
      <c r="B175" s="15">
        <v>45833</v>
      </c>
      <c r="C175" t="s">
        <v>84</v>
      </c>
      <c r="D175" t="s">
        <v>229</v>
      </c>
      <c r="E175" t="s">
        <v>71</v>
      </c>
      <c r="F175" t="s">
        <v>78</v>
      </c>
      <c r="G175" t="s">
        <v>68</v>
      </c>
      <c r="H175">
        <v>1</v>
      </c>
      <c r="I175">
        <v>180.74</v>
      </c>
      <c r="J175">
        <v>0.04</v>
      </c>
      <c r="K175">
        <v>128.35</v>
      </c>
      <c r="L175" t="s">
        <v>57</v>
      </c>
      <c r="M175">
        <f t="shared" si="16"/>
        <v>173.51</v>
      </c>
      <c r="N175">
        <f t="shared" si="17"/>
        <v>45.16</v>
      </c>
      <c r="O175" s="7">
        <f t="shared" si="18"/>
        <v>0.2602731831018385</v>
      </c>
      <c r="P175" t="str">
        <f t="shared" si="21"/>
        <v>Jun-2025</v>
      </c>
      <c r="Q175" t="str">
        <f t="shared" si="22"/>
        <v>Q2-2025</v>
      </c>
    </row>
    <row r="176" spans="1:17" x14ac:dyDescent="0.3">
      <c r="A176" t="s">
        <v>321</v>
      </c>
      <c r="B176" s="15">
        <v>45836</v>
      </c>
      <c r="C176" t="s">
        <v>52</v>
      </c>
      <c r="D176" t="s">
        <v>113</v>
      </c>
      <c r="E176" t="s">
        <v>54</v>
      </c>
      <c r="F176" t="s">
        <v>55</v>
      </c>
      <c r="G176" t="s">
        <v>68</v>
      </c>
      <c r="H176">
        <v>9</v>
      </c>
      <c r="I176">
        <v>11.28</v>
      </c>
      <c r="J176">
        <v>5.0999999999999997E-2</v>
      </c>
      <c r="K176">
        <v>6.97</v>
      </c>
      <c r="L176" t="s">
        <v>57</v>
      </c>
      <c r="M176">
        <f t="shared" si="16"/>
        <v>96.34</v>
      </c>
      <c r="N176">
        <f t="shared" si="17"/>
        <v>33.61</v>
      </c>
      <c r="O176" s="7">
        <f t="shared" si="18"/>
        <v>0.34886859040896823</v>
      </c>
      <c r="P176" t="str">
        <f t="shared" si="21"/>
        <v>Jun-2025</v>
      </c>
      <c r="Q176" t="str">
        <f t="shared" si="22"/>
        <v>Q2-2025</v>
      </c>
    </row>
    <row r="177" spans="1:17" x14ac:dyDescent="0.3">
      <c r="A177" t="s">
        <v>322</v>
      </c>
      <c r="B177" s="15">
        <v>45584</v>
      </c>
      <c r="C177" t="s">
        <v>84</v>
      </c>
      <c r="D177" t="s">
        <v>243</v>
      </c>
      <c r="E177" t="s">
        <v>60</v>
      </c>
      <c r="F177" t="s">
        <v>76</v>
      </c>
      <c r="G177" t="s">
        <v>68</v>
      </c>
      <c r="H177">
        <v>1</v>
      </c>
      <c r="I177">
        <v>66.489999999999995</v>
      </c>
      <c r="J177">
        <v>9.1999999999999998E-2</v>
      </c>
      <c r="K177">
        <v>41.32</v>
      </c>
      <c r="L177" t="s">
        <v>57</v>
      </c>
      <c r="M177">
        <f t="shared" si="16"/>
        <v>60.37</v>
      </c>
      <c r="N177">
        <f t="shared" si="17"/>
        <v>19.05</v>
      </c>
      <c r="O177" s="7">
        <f t="shared" si="18"/>
        <v>0.31555408315388439</v>
      </c>
      <c r="P177" t="str">
        <f t="shared" si="21"/>
        <v>Oct-2024</v>
      </c>
      <c r="Q177" t="str">
        <f t="shared" si="22"/>
        <v>Q4-2024</v>
      </c>
    </row>
    <row r="178" spans="1:17" x14ac:dyDescent="0.3">
      <c r="A178" t="s">
        <v>323</v>
      </c>
      <c r="B178" s="15">
        <v>45960</v>
      </c>
      <c r="C178" t="s">
        <v>52</v>
      </c>
      <c r="D178" t="s">
        <v>101</v>
      </c>
      <c r="E178" t="s">
        <v>71</v>
      </c>
      <c r="F178" t="s">
        <v>126</v>
      </c>
      <c r="G178" t="s">
        <v>68</v>
      </c>
      <c r="H178">
        <v>4</v>
      </c>
      <c r="I178">
        <v>207.03</v>
      </c>
      <c r="J178">
        <v>0.16400000000000001</v>
      </c>
      <c r="K178">
        <v>149.65</v>
      </c>
      <c r="L178" t="s">
        <v>57</v>
      </c>
      <c r="M178">
        <f t="shared" si="16"/>
        <v>692.31</v>
      </c>
      <c r="N178">
        <f t="shared" si="17"/>
        <v>93.71</v>
      </c>
      <c r="O178" s="7">
        <f t="shared" si="18"/>
        <v>0.13535843769409658</v>
      </c>
      <c r="P178" t="str">
        <f t="shared" si="21"/>
        <v>Oct-2025</v>
      </c>
      <c r="Q178" t="str">
        <f t="shared" si="22"/>
        <v>Q4-2025</v>
      </c>
    </row>
    <row r="179" spans="1:17" x14ac:dyDescent="0.3">
      <c r="A179" t="s">
        <v>324</v>
      </c>
      <c r="B179" s="15">
        <v>45717</v>
      </c>
      <c r="C179" t="s">
        <v>84</v>
      </c>
      <c r="D179" t="s">
        <v>144</v>
      </c>
      <c r="E179" t="s">
        <v>54</v>
      </c>
      <c r="F179" t="s">
        <v>114</v>
      </c>
      <c r="G179" t="s">
        <v>56</v>
      </c>
      <c r="H179">
        <v>3</v>
      </c>
      <c r="I179">
        <v>10.59</v>
      </c>
      <c r="J179">
        <v>8.7999999999999995E-2</v>
      </c>
      <c r="K179">
        <v>6</v>
      </c>
      <c r="L179" t="s">
        <v>57</v>
      </c>
      <c r="M179">
        <f t="shared" si="16"/>
        <v>28.97</v>
      </c>
      <c r="N179">
        <f t="shared" si="17"/>
        <v>10.97</v>
      </c>
      <c r="O179" s="7">
        <f t="shared" si="18"/>
        <v>0.37866758715913018</v>
      </c>
      <c r="P179" t="str">
        <f t="shared" si="21"/>
        <v>Mar-2025</v>
      </c>
      <c r="Q179" t="str">
        <f t="shared" si="22"/>
        <v>Q1-2025</v>
      </c>
    </row>
    <row r="180" spans="1:17" x14ac:dyDescent="0.3">
      <c r="A180" t="s">
        <v>325</v>
      </c>
      <c r="B180" s="15">
        <v>45664</v>
      </c>
      <c r="C180" t="s">
        <v>88</v>
      </c>
      <c r="D180" t="s">
        <v>116</v>
      </c>
      <c r="E180" t="s">
        <v>54</v>
      </c>
      <c r="F180" t="s">
        <v>114</v>
      </c>
      <c r="G180" t="s">
        <v>68</v>
      </c>
      <c r="H180">
        <v>7</v>
      </c>
      <c r="I180">
        <v>7.85</v>
      </c>
      <c r="J180">
        <v>2.5000000000000001E-2</v>
      </c>
      <c r="K180">
        <v>5.48</v>
      </c>
      <c r="L180" t="s">
        <v>57</v>
      </c>
      <c r="M180">
        <f t="shared" si="16"/>
        <v>53.58</v>
      </c>
      <c r="N180">
        <f t="shared" si="17"/>
        <v>15.22</v>
      </c>
      <c r="O180" s="7">
        <f t="shared" si="18"/>
        <v>0.28406121687196717</v>
      </c>
      <c r="P180" t="str">
        <f t="shared" si="21"/>
        <v>Jan-2025</v>
      </c>
      <c r="Q180" t="str">
        <f t="shared" si="22"/>
        <v>Q1-2025</v>
      </c>
    </row>
    <row r="181" spans="1:17" x14ac:dyDescent="0.3">
      <c r="A181" t="s">
        <v>326</v>
      </c>
      <c r="B181" s="15">
        <v>45527</v>
      </c>
      <c r="C181" t="s">
        <v>63</v>
      </c>
      <c r="D181" t="s">
        <v>165</v>
      </c>
      <c r="E181" t="s">
        <v>107</v>
      </c>
      <c r="F181" t="s">
        <v>132</v>
      </c>
      <c r="G181" t="s">
        <v>68</v>
      </c>
      <c r="H181">
        <v>3</v>
      </c>
      <c r="I181">
        <v>47.74</v>
      </c>
      <c r="J181">
        <v>0.23499999999999999</v>
      </c>
      <c r="K181">
        <v>16.39</v>
      </c>
      <c r="L181" t="s">
        <v>104</v>
      </c>
      <c r="M181">
        <f t="shared" si="16"/>
        <v>109.56</v>
      </c>
      <c r="N181">
        <f t="shared" si="17"/>
        <v>60.39</v>
      </c>
      <c r="O181" s="7">
        <f t="shared" si="18"/>
        <v>0.5512048192771084</v>
      </c>
      <c r="P181" t="str">
        <f t="shared" si="21"/>
        <v>Aug-2024</v>
      </c>
      <c r="Q181" t="str">
        <f t="shared" si="22"/>
        <v>Q3-2024</v>
      </c>
    </row>
    <row r="182" spans="1:17" x14ac:dyDescent="0.3">
      <c r="A182" t="s">
        <v>327</v>
      </c>
      <c r="B182" s="15">
        <v>45593</v>
      </c>
      <c r="C182" t="s">
        <v>88</v>
      </c>
      <c r="D182" t="s">
        <v>206</v>
      </c>
      <c r="E182" t="s">
        <v>93</v>
      </c>
      <c r="F182" t="s">
        <v>141</v>
      </c>
      <c r="G182" t="s">
        <v>68</v>
      </c>
      <c r="H182">
        <v>6</v>
      </c>
      <c r="I182">
        <v>40.42</v>
      </c>
      <c r="J182">
        <v>4.1000000000000002E-2</v>
      </c>
      <c r="K182">
        <v>18.41</v>
      </c>
      <c r="L182" t="s">
        <v>57</v>
      </c>
      <c r="M182">
        <f t="shared" si="16"/>
        <v>232.58</v>
      </c>
      <c r="N182">
        <f t="shared" si="17"/>
        <v>122.12</v>
      </c>
      <c r="O182" s="7">
        <f t="shared" si="18"/>
        <v>0.52506664373548884</v>
      </c>
      <c r="P182" t="str">
        <f t="shared" si="21"/>
        <v>Oct-2024</v>
      </c>
      <c r="Q182" t="str">
        <f t="shared" si="22"/>
        <v>Q4-2024</v>
      </c>
    </row>
    <row r="183" spans="1:17" x14ac:dyDescent="0.3">
      <c r="A183" t="s">
        <v>328</v>
      </c>
      <c r="B183" s="15">
        <v>45949</v>
      </c>
      <c r="C183" t="s">
        <v>84</v>
      </c>
      <c r="D183" t="s">
        <v>85</v>
      </c>
      <c r="E183" t="s">
        <v>60</v>
      </c>
      <c r="F183" t="s">
        <v>61</v>
      </c>
      <c r="G183" t="s">
        <v>68</v>
      </c>
      <c r="H183">
        <v>4</v>
      </c>
      <c r="I183">
        <v>60.8</v>
      </c>
      <c r="J183">
        <v>9.9000000000000005E-2</v>
      </c>
      <c r="K183">
        <v>28.51</v>
      </c>
      <c r="L183" t="s">
        <v>57</v>
      </c>
      <c r="M183">
        <f t="shared" si="16"/>
        <v>219.12</v>
      </c>
      <c r="N183">
        <f t="shared" si="17"/>
        <v>105.08</v>
      </c>
      <c r="O183" s="7">
        <f t="shared" si="18"/>
        <v>0.47955458196422052</v>
      </c>
      <c r="P183" t="str">
        <f t="shared" si="21"/>
        <v>Oct-2025</v>
      </c>
      <c r="Q183" t="str">
        <f t="shared" si="22"/>
        <v>Q4-2025</v>
      </c>
    </row>
    <row r="184" spans="1:17" x14ac:dyDescent="0.3">
      <c r="A184" t="s">
        <v>329</v>
      </c>
      <c r="B184" s="15">
        <v>45931</v>
      </c>
      <c r="C184" t="s">
        <v>84</v>
      </c>
      <c r="D184" t="s">
        <v>150</v>
      </c>
      <c r="E184" t="s">
        <v>60</v>
      </c>
      <c r="F184" t="s">
        <v>99</v>
      </c>
      <c r="G184" t="s">
        <v>68</v>
      </c>
      <c r="H184">
        <v>3</v>
      </c>
      <c r="I184">
        <v>89.5</v>
      </c>
      <c r="J184">
        <v>9.2999999999999999E-2</v>
      </c>
      <c r="K184">
        <v>41.41</v>
      </c>
      <c r="L184" t="s">
        <v>57</v>
      </c>
      <c r="M184">
        <f t="shared" si="16"/>
        <v>243.53</v>
      </c>
      <c r="N184">
        <f t="shared" si="17"/>
        <v>119.3</v>
      </c>
      <c r="O184" s="7">
        <f t="shared" si="18"/>
        <v>0.48987804377284111</v>
      </c>
      <c r="P184" t="str">
        <f t="shared" si="21"/>
        <v>Oct-2025</v>
      </c>
      <c r="Q184" t="str">
        <f t="shared" si="22"/>
        <v>Q4-2025</v>
      </c>
    </row>
    <row r="185" spans="1:17" x14ac:dyDescent="0.3">
      <c r="A185" t="s">
        <v>330</v>
      </c>
      <c r="B185" s="15">
        <v>45820</v>
      </c>
      <c r="C185" t="s">
        <v>52</v>
      </c>
      <c r="D185" t="s">
        <v>155</v>
      </c>
      <c r="E185" t="s">
        <v>71</v>
      </c>
      <c r="F185" t="s">
        <v>86</v>
      </c>
      <c r="G185" t="s">
        <v>68</v>
      </c>
      <c r="H185">
        <v>1</v>
      </c>
      <c r="I185">
        <v>151.53</v>
      </c>
      <c r="J185">
        <v>8.1000000000000003E-2</v>
      </c>
      <c r="K185">
        <v>114.17</v>
      </c>
      <c r="L185" t="s">
        <v>57</v>
      </c>
      <c r="M185">
        <f t="shared" si="16"/>
        <v>139.26</v>
      </c>
      <c r="N185">
        <f t="shared" si="17"/>
        <v>25.09</v>
      </c>
      <c r="O185" s="7">
        <f t="shared" si="18"/>
        <v>0.180166594858538</v>
      </c>
      <c r="P185" t="str">
        <f t="shared" si="21"/>
        <v>Jun-2025</v>
      </c>
      <c r="Q185" t="str">
        <f t="shared" si="22"/>
        <v>Q2-2025</v>
      </c>
    </row>
    <row r="186" spans="1:17" x14ac:dyDescent="0.3">
      <c r="A186" t="s">
        <v>331</v>
      </c>
      <c r="B186" s="15">
        <v>45757</v>
      </c>
      <c r="C186" t="s">
        <v>88</v>
      </c>
      <c r="D186" t="s">
        <v>202</v>
      </c>
      <c r="E186" t="s">
        <v>71</v>
      </c>
      <c r="F186" t="s">
        <v>126</v>
      </c>
      <c r="G186" t="s">
        <v>68</v>
      </c>
      <c r="H186">
        <v>5</v>
      </c>
      <c r="I186">
        <v>186.94</v>
      </c>
      <c r="J186">
        <v>8.1000000000000003E-2</v>
      </c>
      <c r="K186">
        <v>136.19999999999999</v>
      </c>
      <c r="L186" t="s">
        <v>57</v>
      </c>
      <c r="M186">
        <f t="shared" si="16"/>
        <v>858.99</v>
      </c>
      <c r="N186">
        <f t="shared" si="17"/>
        <v>177.99</v>
      </c>
      <c r="O186" s="7">
        <f t="shared" si="18"/>
        <v>0.2072084657562952</v>
      </c>
      <c r="P186" t="str">
        <f t="shared" si="21"/>
        <v>Apr-2025</v>
      </c>
      <c r="Q186" t="str">
        <f t="shared" si="22"/>
        <v>Q2-2025</v>
      </c>
    </row>
    <row r="187" spans="1:17" x14ac:dyDescent="0.3">
      <c r="A187" t="s">
        <v>332</v>
      </c>
      <c r="B187" s="15">
        <v>45656</v>
      </c>
      <c r="C187" t="s">
        <v>84</v>
      </c>
      <c r="D187" t="s">
        <v>243</v>
      </c>
      <c r="E187" t="s">
        <v>60</v>
      </c>
      <c r="F187" t="s">
        <v>67</v>
      </c>
      <c r="G187" t="s">
        <v>68</v>
      </c>
      <c r="H187">
        <v>2</v>
      </c>
      <c r="I187">
        <v>23.02</v>
      </c>
      <c r="J187">
        <v>8.3000000000000004E-2</v>
      </c>
      <c r="K187">
        <v>11.39</v>
      </c>
      <c r="L187" t="s">
        <v>57</v>
      </c>
      <c r="M187">
        <f t="shared" si="16"/>
        <v>42.22</v>
      </c>
      <c r="N187">
        <f t="shared" si="17"/>
        <v>19.440000000000001</v>
      </c>
      <c r="O187" s="7">
        <f t="shared" si="18"/>
        <v>0.46044528659403133</v>
      </c>
      <c r="P187" t="str">
        <f t="shared" si="21"/>
        <v>Dec-2024</v>
      </c>
      <c r="Q187" t="str">
        <f t="shared" si="22"/>
        <v>Q4-2024</v>
      </c>
    </row>
    <row r="188" spans="1:17" x14ac:dyDescent="0.3">
      <c r="A188" t="s">
        <v>333</v>
      </c>
      <c r="B188" s="15">
        <v>45805</v>
      </c>
      <c r="C188" t="s">
        <v>63</v>
      </c>
      <c r="D188" t="s">
        <v>258</v>
      </c>
      <c r="E188" t="s">
        <v>54</v>
      </c>
      <c r="F188" t="s">
        <v>156</v>
      </c>
      <c r="G188" t="s">
        <v>56</v>
      </c>
      <c r="H188">
        <v>1</v>
      </c>
      <c r="I188">
        <v>19</v>
      </c>
      <c r="J188">
        <v>0.123</v>
      </c>
      <c r="K188">
        <v>12.78</v>
      </c>
      <c r="L188" t="s">
        <v>57</v>
      </c>
      <c r="M188">
        <f t="shared" si="16"/>
        <v>16.66</v>
      </c>
      <c r="N188">
        <f t="shared" si="17"/>
        <v>3.88</v>
      </c>
      <c r="O188" s="7">
        <f t="shared" si="18"/>
        <v>0.23289315726290516</v>
      </c>
      <c r="P188" t="str">
        <f t="shared" si="21"/>
        <v>May-2025</v>
      </c>
      <c r="Q188" t="str">
        <f t="shared" si="22"/>
        <v>Q2-2025</v>
      </c>
    </row>
    <row r="189" spans="1:17" x14ac:dyDescent="0.3">
      <c r="A189" t="s">
        <v>334</v>
      </c>
      <c r="B189" s="15">
        <v>45853</v>
      </c>
      <c r="C189" t="s">
        <v>63</v>
      </c>
      <c r="D189" t="s">
        <v>119</v>
      </c>
      <c r="E189" t="s">
        <v>71</v>
      </c>
      <c r="F189" t="s">
        <v>78</v>
      </c>
      <c r="G189" t="s">
        <v>56</v>
      </c>
      <c r="H189">
        <v>3</v>
      </c>
      <c r="I189">
        <v>72.709999999999994</v>
      </c>
      <c r="J189">
        <v>0.193</v>
      </c>
      <c r="K189">
        <v>48.93</v>
      </c>
      <c r="L189" t="s">
        <v>57</v>
      </c>
      <c r="M189">
        <f t="shared" si="16"/>
        <v>176.03</v>
      </c>
      <c r="N189">
        <f t="shared" si="17"/>
        <v>29.24</v>
      </c>
      <c r="O189" s="7">
        <f t="shared" si="18"/>
        <v>0.16610804976424473</v>
      </c>
      <c r="P189" t="str">
        <f t="shared" si="21"/>
        <v>Jul-2025</v>
      </c>
      <c r="Q189" t="str">
        <f t="shared" si="22"/>
        <v>Q3-2025</v>
      </c>
    </row>
    <row r="190" spans="1:17" x14ac:dyDescent="0.3">
      <c r="A190" t="s">
        <v>335</v>
      </c>
      <c r="B190" s="15">
        <v>45720</v>
      </c>
      <c r="C190" t="s">
        <v>52</v>
      </c>
      <c r="D190" t="s">
        <v>237</v>
      </c>
      <c r="E190" t="s">
        <v>107</v>
      </c>
      <c r="F190" t="s">
        <v>193</v>
      </c>
      <c r="G190" t="s">
        <v>56</v>
      </c>
      <c r="H190">
        <v>3</v>
      </c>
      <c r="I190">
        <v>32.130000000000003</v>
      </c>
      <c r="J190">
        <v>0.08</v>
      </c>
      <c r="K190">
        <v>12.36</v>
      </c>
      <c r="L190" t="s">
        <v>57</v>
      </c>
      <c r="M190">
        <f t="shared" si="16"/>
        <v>88.68</v>
      </c>
      <c r="N190">
        <f t="shared" si="17"/>
        <v>51.6</v>
      </c>
      <c r="O190" s="7">
        <f t="shared" si="18"/>
        <v>0.58186738836265217</v>
      </c>
      <c r="P190" t="str">
        <f t="shared" si="21"/>
        <v>Mar-2025</v>
      </c>
      <c r="Q190" t="str">
        <f t="shared" si="22"/>
        <v>Q1-2025</v>
      </c>
    </row>
    <row r="191" spans="1:17" x14ac:dyDescent="0.3">
      <c r="A191" t="s">
        <v>336</v>
      </c>
      <c r="B191" s="15">
        <v>45996</v>
      </c>
      <c r="C191" t="s">
        <v>84</v>
      </c>
      <c r="D191" t="s">
        <v>169</v>
      </c>
      <c r="E191" t="s">
        <v>107</v>
      </c>
      <c r="F191" t="s">
        <v>108</v>
      </c>
      <c r="G191" t="s">
        <v>68</v>
      </c>
      <c r="H191">
        <v>1</v>
      </c>
      <c r="I191">
        <v>11.55</v>
      </c>
      <c r="J191">
        <v>6.9000000000000006E-2</v>
      </c>
      <c r="K191">
        <v>4.2300000000000004</v>
      </c>
      <c r="L191" t="s">
        <v>57</v>
      </c>
      <c r="M191">
        <f t="shared" si="16"/>
        <v>10.75</v>
      </c>
      <c r="N191">
        <f t="shared" si="17"/>
        <v>6.52</v>
      </c>
      <c r="O191" s="7">
        <f t="shared" si="18"/>
        <v>0.60651162790697666</v>
      </c>
      <c r="P191" t="str">
        <f t="shared" si="21"/>
        <v>Dec-2025</v>
      </c>
      <c r="Q191" t="str">
        <f t="shared" si="22"/>
        <v>Q4-2025</v>
      </c>
    </row>
    <row r="192" spans="1:17" x14ac:dyDescent="0.3">
      <c r="A192" t="s">
        <v>337</v>
      </c>
      <c r="B192" s="15">
        <v>45702</v>
      </c>
      <c r="C192" t="s">
        <v>84</v>
      </c>
      <c r="D192" t="s">
        <v>150</v>
      </c>
      <c r="E192" t="s">
        <v>71</v>
      </c>
      <c r="F192" t="s">
        <v>86</v>
      </c>
      <c r="G192" t="s">
        <v>68</v>
      </c>
      <c r="H192">
        <v>2</v>
      </c>
      <c r="I192">
        <v>45.4</v>
      </c>
      <c r="J192">
        <v>0</v>
      </c>
      <c r="K192">
        <v>32.65</v>
      </c>
      <c r="L192" t="s">
        <v>57</v>
      </c>
      <c r="M192">
        <f t="shared" si="16"/>
        <v>90.8</v>
      </c>
      <c r="N192">
        <f t="shared" si="17"/>
        <v>25.5</v>
      </c>
      <c r="O192" s="7">
        <f t="shared" si="18"/>
        <v>0.28083700440528636</v>
      </c>
      <c r="P192" t="str">
        <f t="shared" si="21"/>
        <v>Feb-2025</v>
      </c>
      <c r="Q192" t="str">
        <f t="shared" si="22"/>
        <v>Q1-2025</v>
      </c>
    </row>
    <row r="193" spans="1:17" x14ac:dyDescent="0.3">
      <c r="A193" t="s">
        <v>338</v>
      </c>
      <c r="B193" s="15">
        <v>45605</v>
      </c>
      <c r="C193" t="s">
        <v>84</v>
      </c>
      <c r="D193" t="s">
        <v>169</v>
      </c>
      <c r="E193" t="s">
        <v>60</v>
      </c>
      <c r="F193" t="s">
        <v>61</v>
      </c>
      <c r="G193" t="s">
        <v>56</v>
      </c>
      <c r="H193">
        <v>4</v>
      </c>
      <c r="I193">
        <v>68.239999999999995</v>
      </c>
      <c r="J193">
        <v>0.109</v>
      </c>
      <c r="K193">
        <v>32.03</v>
      </c>
      <c r="L193" t="s">
        <v>57</v>
      </c>
      <c r="M193">
        <f t="shared" si="16"/>
        <v>243.21</v>
      </c>
      <c r="N193">
        <f t="shared" si="17"/>
        <v>115.09</v>
      </c>
      <c r="O193" s="7">
        <f t="shared" si="18"/>
        <v>0.47321245014596441</v>
      </c>
      <c r="P193" t="str">
        <f t="shared" si="21"/>
        <v>Nov-2024</v>
      </c>
      <c r="Q193" t="str">
        <f t="shared" si="22"/>
        <v>Q4-2024</v>
      </c>
    </row>
    <row r="194" spans="1:17" x14ac:dyDescent="0.3">
      <c r="A194" t="s">
        <v>339</v>
      </c>
      <c r="B194" s="15">
        <v>45890</v>
      </c>
      <c r="C194" t="s">
        <v>52</v>
      </c>
      <c r="D194" t="s">
        <v>130</v>
      </c>
      <c r="E194" t="s">
        <v>107</v>
      </c>
      <c r="F194" t="s">
        <v>139</v>
      </c>
      <c r="G194" t="s">
        <v>68</v>
      </c>
      <c r="H194">
        <v>2</v>
      </c>
      <c r="I194">
        <v>41.9</v>
      </c>
      <c r="J194">
        <v>3.5999999999999997E-2</v>
      </c>
      <c r="K194">
        <v>14.59</v>
      </c>
      <c r="L194" t="s">
        <v>57</v>
      </c>
      <c r="M194">
        <f t="shared" ref="M194:M257" si="23">ROUND(H194*I194*(1-J194),2)</f>
        <v>80.78</v>
      </c>
      <c r="N194">
        <f t="shared" ref="N194:N257" si="24">ROUND(M194-(H194*K194),2)</f>
        <v>51.6</v>
      </c>
      <c r="O194" s="7">
        <f t="shared" ref="O194:O257" si="25">IFERROR(N194/M194,0)</f>
        <v>0.63877197326070811</v>
      </c>
      <c r="P194" t="str">
        <f t="shared" si="21"/>
        <v>Aug-2025</v>
      </c>
      <c r="Q194" t="str">
        <f t="shared" si="22"/>
        <v>Q3-2025</v>
      </c>
    </row>
    <row r="195" spans="1:17" x14ac:dyDescent="0.3">
      <c r="A195" t="s">
        <v>340</v>
      </c>
      <c r="B195" s="15">
        <v>45900</v>
      </c>
      <c r="C195" t="s">
        <v>63</v>
      </c>
      <c r="D195" t="s">
        <v>137</v>
      </c>
      <c r="E195" t="s">
        <v>60</v>
      </c>
      <c r="F195" t="s">
        <v>67</v>
      </c>
      <c r="G195" t="s">
        <v>56</v>
      </c>
      <c r="H195">
        <v>1</v>
      </c>
      <c r="I195">
        <v>118.15</v>
      </c>
      <c r="J195">
        <v>0.30299999999999999</v>
      </c>
      <c r="K195">
        <v>48.75</v>
      </c>
      <c r="L195" t="s">
        <v>57</v>
      </c>
      <c r="M195">
        <f t="shared" si="23"/>
        <v>82.35</v>
      </c>
      <c r="N195">
        <f t="shared" si="24"/>
        <v>33.6</v>
      </c>
      <c r="O195" s="7">
        <f t="shared" si="25"/>
        <v>0.40801457194899821</v>
      </c>
      <c r="P195" t="str">
        <f t="shared" si="21"/>
        <v>Aug-2025</v>
      </c>
      <c r="Q195" t="str">
        <f t="shared" si="22"/>
        <v>Q3-2025</v>
      </c>
    </row>
    <row r="196" spans="1:17" x14ac:dyDescent="0.3">
      <c r="A196" t="s">
        <v>341</v>
      </c>
      <c r="B196" s="15">
        <v>45896</v>
      </c>
      <c r="C196" t="s">
        <v>52</v>
      </c>
      <c r="D196" t="s">
        <v>121</v>
      </c>
      <c r="E196" t="s">
        <v>54</v>
      </c>
      <c r="F196" t="s">
        <v>268</v>
      </c>
      <c r="G196" t="s">
        <v>68</v>
      </c>
      <c r="H196">
        <v>12</v>
      </c>
      <c r="I196">
        <v>14.53</v>
      </c>
      <c r="J196">
        <v>0.05</v>
      </c>
      <c r="K196">
        <v>9.32</v>
      </c>
      <c r="L196" t="s">
        <v>57</v>
      </c>
      <c r="M196">
        <f t="shared" si="23"/>
        <v>165.64</v>
      </c>
      <c r="N196">
        <f t="shared" si="24"/>
        <v>53.8</v>
      </c>
      <c r="O196" s="7">
        <f t="shared" si="25"/>
        <v>0.32480077276020286</v>
      </c>
      <c r="P196" t="str">
        <f t="shared" si="21"/>
        <v>Aug-2025</v>
      </c>
      <c r="Q196" t="str">
        <f t="shared" si="22"/>
        <v>Q3-2025</v>
      </c>
    </row>
    <row r="197" spans="1:17" x14ac:dyDescent="0.3">
      <c r="A197" t="s">
        <v>342</v>
      </c>
      <c r="B197" s="15">
        <v>45682</v>
      </c>
      <c r="C197" t="s">
        <v>84</v>
      </c>
      <c r="D197" t="s">
        <v>103</v>
      </c>
      <c r="E197" t="s">
        <v>60</v>
      </c>
      <c r="F197" t="s">
        <v>67</v>
      </c>
      <c r="G197" t="s">
        <v>56</v>
      </c>
      <c r="H197">
        <v>4</v>
      </c>
      <c r="I197">
        <v>86.28</v>
      </c>
      <c r="J197">
        <v>4.5999999999999999E-2</v>
      </c>
      <c r="K197">
        <v>35.19</v>
      </c>
      <c r="L197" t="s">
        <v>57</v>
      </c>
      <c r="M197">
        <f t="shared" si="23"/>
        <v>329.24</v>
      </c>
      <c r="N197">
        <f t="shared" si="24"/>
        <v>188.48</v>
      </c>
      <c r="O197" s="7">
        <f t="shared" si="25"/>
        <v>0.57246993074960506</v>
      </c>
      <c r="P197" t="str">
        <f t="shared" si="21"/>
        <v>Jan-2025</v>
      </c>
      <c r="Q197" t="str">
        <f t="shared" si="22"/>
        <v>Q1-2025</v>
      </c>
    </row>
    <row r="198" spans="1:17" x14ac:dyDescent="0.3">
      <c r="A198" t="s">
        <v>343</v>
      </c>
      <c r="B198" s="15">
        <v>45668</v>
      </c>
      <c r="C198" t="s">
        <v>84</v>
      </c>
      <c r="D198" t="s">
        <v>85</v>
      </c>
      <c r="E198" t="s">
        <v>60</v>
      </c>
      <c r="F198" t="s">
        <v>76</v>
      </c>
      <c r="G198" t="s">
        <v>56</v>
      </c>
      <c r="H198">
        <v>1</v>
      </c>
      <c r="I198">
        <v>86.23</v>
      </c>
      <c r="J198">
        <v>3.1E-2</v>
      </c>
      <c r="K198">
        <v>38.17</v>
      </c>
      <c r="L198" t="s">
        <v>57</v>
      </c>
      <c r="M198">
        <f t="shared" si="23"/>
        <v>83.56</v>
      </c>
      <c r="N198">
        <f t="shared" si="24"/>
        <v>45.39</v>
      </c>
      <c r="O198" s="7">
        <f t="shared" si="25"/>
        <v>0.54320248922929626</v>
      </c>
      <c r="P198" t="str">
        <f t="shared" si="21"/>
        <v>Jan-2025</v>
      </c>
      <c r="Q198" t="str">
        <f t="shared" si="22"/>
        <v>Q1-2025</v>
      </c>
    </row>
    <row r="199" spans="1:17" x14ac:dyDescent="0.3">
      <c r="A199" t="s">
        <v>344</v>
      </c>
      <c r="B199" s="15">
        <v>45502</v>
      </c>
      <c r="C199" t="s">
        <v>63</v>
      </c>
      <c r="D199" t="s">
        <v>175</v>
      </c>
      <c r="E199" t="s">
        <v>71</v>
      </c>
      <c r="F199" t="s">
        <v>78</v>
      </c>
      <c r="G199" t="s">
        <v>56</v>
      </c>
      <c r="H199">
        <v>7</v>
      </c>
      <c r="I199">
        <v>277.11</v>
      </c>
      <c r="J199">
        <v>0.27800000000000002</v>
      </c>
      <c r="K199">
        <v>193.02</v>
      </c>
      <c r="L199" t="s">
        <v>104</v>
      </c>
      <c r="M199">
        <f t="shared" si="23"/>
        <v>1400.51</v>
      </c>
      <c r="N199">
        <f t="shared" si="24"/>
        <v>49.37</v>
      </c>
      <c r="O199" s="7">
        <f t="shared" si="25"/>
        <v>3.5251444116786025E-2</v>
      </c>
      <c r="P199" t="str">
        <f t="shared" si="21"/>
        <v>Jul-2024</v>
      </c>
      <c r="Q199" t="str">
        <f t="shared" si="22"/>
        <v>Q3-2024</v>
      </c>
    </row>
    <row r="200" spans="1:17" x14ac:dyDescent="0.3">
      <c r="A200" t="s">
        <v>345</v>
      </c>
      <c r="B200" s="15">
        <v>45943</v>
      </c>
      <c r="C200" t="s">
        <v>88</v>
      </c>
      <c r="D200" t="s">
        <v>89</v>
      </c>
      <c r="E200" t="s">
        <v>93</v>
      </c>
      <c r="F200" t="s">
        <v>255</v>
      </c>
      <c r="G200" t="s">
        <v>56</v>
      </c>
      <c r="H200">
        <v>2</v>
      </c>
      <c r="I200">
        <v>34.770000000000003</v>
      </c>
      <c r="J200">
        <v>6.7000000000000004E-2</v>
      </c>
      <c r="K200">
        <v>14.13</v>
      </c>
      <c r="L200" t="s">
        <v>57</v>
      </c>
      <c r="M200">
        <f t="shared" si="23"/>
        <v>64.88</v>
      </c>
      <c r="N200">
        <f t="shared" si="24"/>
        <v>36.619999999999997</v>
      </c>
      <c r="O200" s="7">
        <f t="shared" si="25"/>
        <v>0.5644266337854501</v>
      </c>
      <c r="P200" t="str">
        <f t="shared" si="21"/>
        <v>Oct-2025</v>
      </c>
      <c r="Q200" t="str">
        <f t="shared" si="22"/>
        <v>Q4-2025</v>
      </c>
    </row>
    <row r="201" spans="1:17" x14ac:dyDescent="0.3">
      <c r="A201" t="s">
        <v>346</v>
      </c>
      <c r="B201" s="15">
        <v>45901</v>
      </c>
      <c r="C201" t="s">
        <v>63</v>
      </c>
      <c r="D201" t="s">
        <v>82</v>
      </c>
      <c r="E201" t="s">
        <v>54</v>
      </c>
      <c r="F201" t="s">
        <v>65</v>
      </c>
      <c r="G201" t="s">
        <v>68</v>
      </c>
      <c r="H201">
        <v>6</v>
      </c>
      <c r="I201">
        <v>5.0599999999999996</v>
      </c>
      <c r="J201">
        <v>0.34200000000000003</v>
      </c>
      <c r="K201">
        <v>3.29</v>
      </c>
      <c r="L201" t="s">
        <v>57</v>
      </c>
      <c r="M201">
        <f t="shared" si="23"/>
        <v>19.98</v>
      </c>
      <c r="N201">
        <f t="shared" si="24"/>
        <v>0.24</v>
      </c>
      <c r="O201" s="7">
        <f t="shared" si="25"/>
        <v>1.2012012012012012E-2</v>
      </c>
      <c r="P201" t="str">
        <f t="shared" si="21"/>
        <v>Sep-2025</v>
      </c>
      <c r="Q201" t="str">
        <f t="shared" si="22"/>
        <v>Q3-2025</v>
      </c>
    </row>
    <row r="202" spans="1:17" x14ac:dyDescent="0.3">
      <c r="A202" t="s">
        <v>347</v>
      </c>
      <c r="B202" s="15">
        <v>45866</v>
      </c>
      <c r="C202" t="s">
        <v>52</v>
      </c>
      <c r="D202" t="s">
        <v>155</v>
      </c>
      <c r="E202" t="s">
        <v>60</v>
      </c>
      <c r="F202" t="s">
        <v>90</v>
      </c>
      <c r="G202" t="s">
        <v>68</v>
      </c>
      <c r="H202">
        <v>1</v>
      </c>
      <c r="I202">
        <v>50.88</v>
      </c>
      <c r="J202">
        <v>2.8000000000000001E-2</v>
      </c>
      <c r="K202">
        <v>26.2</v>
      </c>
      <c r="L202" t="s">
        <v>57</v>
      </c>
      <c r="M202">
        <f t="shared" si="23"/>
        <v>49.46</v>
      </c>
      <c r="N202">
        <f t="shared" si="24"/>
        <v>23.26</v>
      </c>
      <c r="O202" s="7">
        <f t="shared" si="25"/>
        <v>0.47027901334411648</v>
      </c>
      <c r="P202" t="str">
        <f t="shared" ref="P202:P233" si="26">IF(B202="","",TEXT(B202,"mmm-yyyy"))</f>
        <v>Jul-2025</v>
      </c>
      <c r="Q202" t="str">
        <f t="shared" ref="Q202:Q233" si="27">IF(B202="","","Q"&amp;ROUNDUP(MONTH(B202)/3,0)&amp;"-"&amp;YEAR(B202))</f>
        <v>Q3-2025</v>
      </c>
    </row>
    <row r="203" spans="1:17" x14ac:dyDescent="0.3">
      <c r="A203" t="s">
        <v>348</v>
      </c>
      <c r="B203" s="15">
        <v>45442</v>
      </c>
      <c r="C203" t="s">
        <v>63</v>
      </c>
      <c r="D203" t="s">
        <v>188</v>
      </c>
      <c r="E203" t="s">
        <v>71</v>
      </c>
      <c r="F203" t="s">
        <v>97</v>
      </c>
      <c r="G203" t="s">
        <v>56</v>
      </c>
      <c r="H203">
        <v>2</v>
      </c>
      <c r="I203">
        <v>164.61</v>
      </c>
      <c r="J203">
        <v>0.28899999999999998</v>
      </c>
      <c r="K203">
        <v>123.22</v>
      </c>
      <c r="L203" t="s">
        <v>57</v>
      </c>
      <c r="M203">
        <f t="shared" si="23"/>
        <v>234.08</v>
      </c>
      <c r="N203">
        <f t="shared" si="24"/>
        <v>-12.36</v>
      </c>
      <c r="O203" s="7">
        <f t="shared" si="25"/>
        <v>-5.2802460697197531E-2</v>
      </c>
      <c r="P203" t="str">
        <f t="shared" si="26"/>
        <v>May-2024</v>
      </c>
      <c r="Q203" t="str">
        <f t="shared" si="27"/>
        <v>Q2-2024</v>
      </c>
    </row>
    <row r="204" spans="1:17" x14ac:dyDescent="0.3">
      <c r="A204" t="s">
        <v>349</v>
      </c>
      <c r="B204" s="15">
        <v>45698</v>
      </c>
      <c r="C204" t="s">
        <v>52</v>
      </c>
      <c r="D204" t="s">
        <v>101</v>
      </c>
      <c r="E204" t="s">
        <v>60</v>
      </c>
      <c r="F204" t="s">
        <v>76</v>
      </c>
      <c r="G204" t="s">
        <v>68</v>
      </c>
      <c r="H204">
        <v>4</v>
      </c>
      <c r="I204">
        <v>28.76</v>
      </c>
      <c r="J204">
        <v>0.105</v>
      </c>
      <c r="K204">
        <v>13.13</v>
      </c>
      <c r="L204" t="s">
        <v>57</v>
      </c>
      <c r="M204">
        <f t="shared" si="23"/>
        <v>102.96</v>
      </c>
      <c r="N204">
        <f t="shared" si="24"/>
        <v>50.44</v>
      </c>
      <c r="O204" s="7">
        <f t="shared" si="25"/>
        <v>0.48989898989898989</v>
      </c>
      <c r="P204" t="str">
        <f t="shared" si="26"/>
        <v>Feb-2025</v>
      </c>
      <c r="Q204" t="str">
        <f t="shared" si="27"/>
        <v>Q1-2025</v>
      </c>
    </row>
    <row r="205" spans="1:17" x14ac:dyDescent="0.3">
      <c r="A205" t="s">
        <v>350</v>
      </c>
      <c r="B205" s="15">
        <v>45809</v>
      </c>
      <c r="C205" t="s">
        <v>63</v>
      </c>
      <c r="D205" t="s">
        <v>64</v>
      </c>
      <c r="E205" t="s">
        <v>60</v>
      </c>
      <c r="F205" t="s">
        <v>99</v>
      </c>
      <c r="G205" t="s">
        <v>56</v>
      </c>
      <c r="H205">
        <v>1</v>
      </c>
      <c r="I205">
        <v>53.25</v>
      </c>
      <c r="J205">
        <v>0.252</v>
      </c>
      <c r="K205">
        <v>27.05</v>
      </c>
      <c r="L205" t="s">
        <v>57</v>
      </c>
      <c r="M205">
        <f t="shared" si="23"/>
        <v>39.83</v>
      </c>
      <c r="N205">
        <f t="shared" si="24"/>
        <v>12.78</v>
      </c>
      <c r="O205" s="7">
        <f t="shared" si="25"/>
        <v>0.32086367060005022</v>
      </c>
      <c r="P205" t="str">
        <f t="shared" si="26"/>
        <v>Jun-2025</v>
      </c>
      <c r="Q205" t="str">
        <f t="shared" si="27"/>
        <v>Q2-2025</v>
      </c>
    </row>
    <row r="206" spans="1:17" x14ac:dyDescent="0.3">
      <c r="A206" t="s">
        <v>351</v>
      </c>
      <c r="B206" s="15">
        <v>45479</v>
      </c>
      <c r="C206" t="s">
        <v>84</v>
      </c>
      <c r="D206" t="s">
        <v>110</v>
      </c>
      <c r="E206" t="s">
        <v>54</v>
      </c>
      <c r="F206" t="s">
        <v>268</v>
      </c>
      <c r="G206" t="s">
        <v>56</v>
      </c>
      <c r="H206">
        <v>3</v>
      </c>
      <c r="I206">
        <v>8.15</v>
      </c>
      <c r="J206">
        <v>9.1999999999999998E-2</v>
      </c>
      <c r="K206">
        <v>4.7699999999999996</v>
      </c>
      <c r="L206" t="s">
        <v>57</v>
      </c>
      <c r="M206">
        <f t="shared" si="23"/>
        <v>22.2</v>
      </c>
      <c r="N206">
        <f t="shared" si="24"/>
        <v>7.89</v>
      </c>
      <c r="O206" s="7">
        <f t="shared" si="25"/>
        <v>0.35540540540540538</v>
      </c>
      <c r="P206" t="str">
        <f t="shared" si="26"/>
        <v>Jul-2024</v>
      </c>
      <c r="Q206" t="str">
        <f t="shared" si="27"/>
        <v>Q3-2024</v>
      </c>
    </row>
    <row r="207" spans="1:17" x14ac:dyDescent="0.3">
      <c r="A207" t="s">
        <v>352</v>
      </c>
      <c r="B207" s="15">
        <v>45878</v>
      </c>
      <c r="C207" t="s">
        <v>88</v>
      </c>
      <c r="D207" t="s">
        <v>92</v>
      </c>
      <c r="E207" t="s">
        <v>107</v>
      </c>
      <c r="F207" t="s">
        <v>108</v>
      </c>
      <c r="G207" t="s">
        <v>68</v>
      </c>
      <c r="H207">
        <v>4</v>
      </c>
      <c r="I207">
        <v>43.27</v>
      </c>
      <c r="J207">
        <v>7.2999999999999995E-2</v>
      </c>
      <c r="K207">
        <v>12.93</v>
      </c>
      <c r="L207" t="s">
        <v>104</v>
      </c>
      <c r="M207">
        <f t="shared" si="23"/>
        <v>160.44999999999999</v>
      </c>
      <c r="N207">
        <f t="shared" si="24"/>
        <v>108.73</v>
      </c>
      <c r="O207" s="7">
        <f t="shared" si="25"/>
        <v>0.67765659083826746</v>
      </c>
      <c r="P207" t="str">
        <f t="shared" si="26"/>
        <v>Aug-2025</v>
      </c>
      <c r="Q207" t="str">
        <f t="shared" si="27"/>
        <v>Q3-2025</v>
      </c>
    </row>
    <row r="208" spans="1:17" x14ac:dyDescent="0.3">
      <c r="A208" t="s">
        <v>353</v>
      </c>
      <c r="B208" s="15">
        <v>45589</v>
      </c>
      <c r="C208" t="s">
        <v>84</v>
      </c>
      <c r="D208" t="s">
        <v>110</v>
      </c>
      <c r="E208" t="s">
        <v>60</v>
      </c>
      <c r="F208" t="s">
        <v>76</v>
      </c>
      <c r="G208" t="s">
        <v>68</v>
      </c>
      <c r="H208">
        <v>1</v>
      </c>
      <c r="I208">
        <v>58.96</v>
      </c>
      <c r="J208">
        <v>0.16300000000000001</v>
      </c>
      <c r="K208">
        <v>31.68</v>
      </c>
      <c r="L208" t="s">
        <v>57</v>
      </c>
      <c r="M208">
        <f t="shared" si="23"/>
        <v>49.35</v>
      </c>
      <c r="N208">
        <f t="shared" si="24"/>
        <v>17.670000000000002</v>
      </c>
      <c r="O208" s="7">
        <f t="shared" si="25"/>
        <v>0.35805471124620064</v>
      </c>
      <c r="P208" t="str">
        <f t="shared" si="26"/>
        <v>Oct-2024</v>
      </c>
      <c r="Q208" t="str">
        <f t="shared" si="27"/>
        <v>Q4-2024</v>
      </c>
    </row>
    <row r="209" spans="1:17" x14ac:dyDescent="0.3">
      <c r="A209" t="s">
        <v>354</v>
      </c>
      <c r="B209" s="15">
        <v>45623</v>
      </c>
      <c r="C209" t="s">
        <v>63</v>
      </c>
      <c r="D209" t="s">
        <v>263</v>
      </c>
      <c r="E209" t="s">
        <v>60</v>
      </c>
      <c r="F209" t="s">
        <v>99</v>
      </c>
      <c r="G209" t="s">
        <v>56</v>
      </c>
      <c r="H209">
        <v>1</v>
      </c>
      <c r="I209">
        <v>73.23</v>
      </c>
      <c r="J209">
        <v>0.157</v>
      </c>
      <c r="K209">
        <v>30.42</v>
      </c>
      <c r="L209" t="s">
        <v>57</v>
      </c>
      <c r="M209">
        <f t="shared" si="23"/>
        <v>61.73</v>
      </c>
      <c r="N209">
        <f t="shared" si="24"/>
        <v>31.31</v>
      </c>
      <c r="O209" s="7">
        <f t="shared" si="25"/>
        <v>0.50720881257087314</v>
      </c>
      <c r="P209" t="str">
        <f t="shared" si="26"/>
        <v>Nov-2024</v>
      </c>
      <c r="Q209" t="str">
        <f t="shared" si="27"/>
        <v>Q4-2024</v>
      </c>
    </row>
    <row r="210" spans="1:17" x14ac:dyDescent="0.3">
      <c r="A210" t="s">
        <v>355</v>
      </c>
      <c r="B210" s="15">
        <v>45941</v>
      </c>
      <c r="C210" t="s">
        <v>52</v>
      </c>
      <c r="D210" t="s">
        <v>181</v>
      </c>
      <c r="E210" t="s">
        <v>71</v>
      </c>
      <c r="F210" t="s">
        <v>78</v>
      </c>
      <c r="G210" t="s">
        <v>68</v>
      </c>
      <c r="H210">
        <v>2</v>
      </c>
      <c r="I210">
        <v>100.02</v>
      </c>
      <c r="J210">
        <v>0.16600000000000001</v>
      </c>
      <c r="K210">
        <v>78.599999999999994</v>
      </c>
      <c r="L210" t="s">
        <v>57</v>
      </c>
      <c r="M210">
        <f t="shared" si="23"/>
        <v>166.83</v>
      </c>
      <c r="N210">
        <f t="shared" si="24"/>
        <v>9.6300000000000008</v>
      </c>
      <c r="O210" s="7">
        <f t="shared" si="25"/>
        <v>5.7723431037583171E-2</v>
      </c>
      <c r="P210" t="str">
        <f t="shared" si="26"/>
        <v>Oct-2025</v>
      </c>
      <c r="Q210" t="str">
        <f t="shared" si="27"/>
        <v>Q4-2025</v>
      </c>
    </row>
    <row r="211" spans="1:17" x14ac:dyDescent="0.3">
      <c r="A211" t="s">
        <v>356</v>
      </c>
      <c r="B211" s="15">
        <v>45948</v>
      </c>
      <c r="C211" t="s">
        <v>88</v>
      </c>
      <c r="D211" t="s">
        <v>234</v>
      </c>
      <c r="E211" t="s">
        <v>107</v>
      </c>
      <c r="F211" t="s">
        <v>132</v>
      </c>
      <c r="G211" t="s">
        <v>56</v>
      </c>
      <c r="H211">
        <v>1</v>
      </c>
      <c r="I211">
        <v>50.47</v>
      </c>
      <c r="J211">
        <v>4.0000000000000001E-3</v>
      </c>
      <c r="K211">
        <v>21.84</v>
      </c>
      <c r="L211" t="s">
        <v>57</v>
      </c>
      <c r="M211">
        <f t="shared" si="23"/>
        <v>50.27</v>
      </c>
      <c r="N211">
        <f t="shared" si="24"/>
        <v>28.43</v>
      </c>
      <c r="O211" s="7">
        <f t="shared" si="25"/>
        <v>0.56554605132285651</v>
      </c>
      <c r="P211" t="str">
        <f t="shared" si="26"/>
        <v>Oct-2025</v>
      </c>
      <c r="Q211" t="str">
        <f t="shared" si="27"/>
        <v>Q4-2025</v>
      </c>
    </row>
    <row r="212" spans="1:17" x14ac:dyDescent="0.3">
      <c r="A212" t="s">
        <v>357</v>
      </c>
      <c r="B212" s="15">
        <v>45935</v>
      </c>
      <c r="C212" t="s">
        <v>88</v>
      </c>
      <c r="D212" t="s">
        <v>270</v>
      </c>
      <c r="E212" t="s">
        <v>60</v>
      </c>
      <c r="F212" t="s">
        <v>67</v>
      </c>
      <c r="G212" t="s">
        <v>68</v>
      </c>
      <c r="H212">
        <v>15</v>
      </c>
      <c r="I212">
        <v>39.76</v>
      </c>
      <c r="J212">
        <v>0.157</v>
      </c>
      <c r="K212">
        <v>21.84</v>
      </c>
      <c r="L212" t="s">
        <v>57</v>
      </c>
      <c r="M212">
        <f t="shared" si="23"/>
        <v>502.77</v>
      </c>
      <c r="N212">
        <f t="shared" si="24"/>
        <v>175.17</v>
      </c>
      <c r="O212" s="7">
        <f t="shared" si="25"/>
        <v>0.34840980965451396</v>
      </c>
      <c r="P212" t="str">
        <f t="shared" si="26"/>
        <v>Oct-2025</v>
      </c>
      <c r="Q212" t="str">
        <f t="shared" si="27"/>
        <v>Q4-2025</v>
      </c>
    </row>
    <row r="213" spans="1:17" x14ac:dyDescent="0.3">
      <c r="A213" t="s">
        <v>358</v>
      </c>
      <c r="B213" s="15">
        <v>45811</v>
      </c>
      <c r="C213" t="s">
        <v>52</v>
      </c>
      <c r="D213" t="s">
        <v>155</v>
      </c>
      <c r="E213" t="s">
        <v>107</v>
      </c>
      <c r="F213" t="s">
        <v>108</v>
      </c>
      <c r="G213" t="s">
        <v>68</v>
      </c>
      <c r="H213">
        <v>5</v>
      </c>
      <c r="I213">
        <v>49.15</v>
      </c>
      <c r="J213">
        <v>3.9E-2</v>
      </c>
      <c r="K213">
        <v>15.76</v>
      </c>
      <c r="L213" t="s">
        <v>57</v>
      </c>
      <c r="M213">
        <f t="shared" si="23"/>
        <v>236.17</v>
      </c>
      <c r="N213">
        <f t="shared" si="24"/>
        <v>157.37</v>
      </c>
      <c r="O213" s="7">
        <f t="shared" si="25"/>
        <v>0.66634204174958722</v>
      </c>
      <c r="P213" t="str">
        <f t="shared" si="26"/>
        <v>Jun-2025</v>
      </c>
      <c r="Q213" t="str">
        <f t="shared" si="27"/>
        <v>Q2-2025</v>
      </c>
    </row>
    <row r="214" spans="1:17" x14ac:dyDescent="0.3">
      <c r="A214" t="s">
        <v>359</v>
      </c>
      <c r="B214" s="15">
        <v>45639</v>
      </c>
      <c r="C214" t="s">
        <v>88</v>
      </c>
      <c r="D214" t="s">
        <v>206</v>
      </c>
      <c r="E214" t="s">
        <v>107</v>
      </c>
      <c r="F214" t="s">
        <v>193</v>
      </c>
      <c r="G214" t="s">
        <v>68</v>
      </c>
      <c r="H214">
        <v>7</v>
      </c>
      <c r="I214">
        <v>8.27</v>
      </c>
      <c r="J214">
        <v>2.3E-2</v>
      </c>
      <c r="K214">
        <v>2.58</v>
      </c>
      <c r="L214" t="s">
        <v>57</v>
      </c>
      <c r="M214">
        <f t="shared" si="23"/>
        <v>56.56</v>
      </c>
      <c r="N214">
        <f t="shared" si="24"/>
        <v>38.5</v>
      </c>
      <c r="O214" s="7">
        <f t="shared" si="25"/>
        <v>0.68069306930693063</v>
      </c>
      <c r="P214" t="str">
        <f t="shared" si="26"/>
        <v>Dec-2024</v>
      </c>
      <c r="Q214" t="str">
        <f t="shared" si="27"/>
        <v>Q4-2024</v>
      </c>
    </row>
    <row r="215" spans="1:17" x14ac:dyDescent="0.3">
      <c r="A215" t="s">
        <v>360</v>
      </c>
      <c r="B215" s="15">
        <v>45742</v>
      </c>
      <c r="C215" t="s">
        <v>63</v>
      </c>
      <c r="D215" t="s">
        <v>106</v>
      </c>
      <c r="E215" t="s">
        <v>107</v>
      </c>
      <c r="F215" t="s">
        <v>139</v>
      </c>
      <c r="G215" t="s">
        <v>68</v>
      </c>
      <c r="H215">
        <v>3</v>
      </c>
      <c r="I215">
        <v>35.44</v>
      </c>
      <c r="J215">
        <v>0.13800000000000001</v>
      </c>
      <c r="K215">
        <v>11.22</v>
      </c>
      <c r="L215" t="s">
        <v>57</v>
      </c>
      <c r="M215">
        <f t="shared" si="23"/>
        <v>91.65</v>
      </c>
      <c r="N215">
        <f t="shared" si="24"/>
        <v>57.99</v>
      </c>
      <c r="O215" s="7">
        <f t="shared" si="25"/>
        <v>0.63273322422258593</v>
      </c>
      <c r="P215" t="str">
        <f t="shared" si="26"/>
        <v>Mar-2025</v>
      </c>
      <c r="Q215" t="str">
        <f t="shared" si="27"/>
        <v>Q1-2025</v>
      </c>
    </row>
    <row r="216" spans="1:17" x14ac:dyDescent="0.3">
      <c r="A216" t="s">
        <v>361</v>
      </c>
      <c r="B216" s="15">
        <v>45931</v>
      </c>
      <c r="C216" t="s">
        <v>84</v>
      </c>
      <c r="D216" t="s">
        <v>85</v>
      </c>
      <c r="E216" t="s">
        <v>71</v>
      </c>
      <c r="F216" t="s">
        <v>126</v>
      </c>
      <c r="G216" t="s">
        <v>68</v>
      </c>
      <c r="H216">
        <v>1</v>
      </c>
      <c r="I216">
        <v>200.71</v>
      </c>
      <c r="J216">
        <v>0.17399999999999999</v>
      </c>
      <c r="K216">
        <v>149.21</v>
      </c>
      <c r="L216" t="s">
        <v>57</v>
      </c>
      <c r="M216">
        <f t="shared" si="23"/>
        <v>165.79</v>
      </c>
      <c r="N216">
        <f t="shared" si="24"/>
        <v>16.579999999999998</v>
      </c>
      <c r="O216" s="7">
        <f t="shared" si="25"/>
        <v>0.1000060317268834</v>
      </c>
      <c r="P216" t="str">
        <f t="shared" si="26"/>
        <v>Oct-2025</v>
      </c>
      <c r="Q216" t="str">
        <f t="shared" si="27"/>
        <v>Q4-2025</v>
      </c>
    </row>
    <row r="217" spans="1:17" x14ac:dyDescent="0.3">
      <c r="A217" t="s">
        <v>362</v>
      </c>
      <c r="B217" s="15">
        <v>45878</v>
      </c>
      <c r="C217" t="s">
        <v>88</v>
      </c>
      <c r="D217" t="s">
        <v>162</v>
      </c>
      <c r="E217" t="s">
        <v>93</v>
      </c>
      <c r="F217" t="s">
        <v>124</v>
      </c>
      <c r="G217" t="s">
        <v>68</v>
      </c>
      <c r="H217">
        <v>2</v>
      </c>
      <c r="I217">
        <v>56</v>
      </c>
      <c r="J217">
        <v>0</v>
      </c>
      <c r="K217">
        <v>25.64</v>
      </c>
      <c r="L217" t="s">
        <v>57</v>
      </c>
      <c r="M217">
        <f t="shared" si="23"/>
        <v>112</v>
      </c>
      <c r="N217">
        <f t="shared" si="24"/>
        <v>60.72</v>
      </c>
      <c r="O217" s="7">
        <f t="shared" si="25"/>
        <v>0.54214285714285715</v>
      </c>
      <c r="P217" t="str">
        <f t="shared" si="26"/>
        <v>Aug-2025</v>
      </c>
      <c r="Q217" t="str">
        <f t="shared" si="27"/>
        <v>Q3-2025</v>
      </c>
    </row>
    <row r="218" spans="1:17" x14ac:dyDescent="0.3">
      <c r="A218" t="s">
        <v>363</v>
      </c>
      <c r="B218" s="15">
        <v>45890</v>
      </c>
      <c r="C218" t="s">
        <v>52</v>
      </c>
      <c r="D218" t="s">
        <v>59</v>
      </c>
      <c r="E218" t="s">
        <v>60</v>
      </c>
      <c r="F218" t="s">
        <v>76</v>
      </c>
      <c r="G218" t="s">
        <v>68</v>
      </c>
      <c r="H218">
        <v>3</v>
      </c>
      <c r="I218">
        <v>58.74</v>
      </c>
      <c r="J218">
        <v>0.16900000000000001</v>
      </c>
      <c r="K218">
        <v>29.35</v>
      </c>
      <c r="L218" t="s">
        <v>57</v>
      </c>
      <c r="M218">
        <f t="shared" si="23"/>
        <v>146.44</v>
      </c>
      <c r="N218">
        <f t="shared" si="24"/>
        <v>58.39</v>
      </c>
      <c r="O218" s="7">
        <f t="shared" si="25"/>
        <v>0.39872985523081128</v>
      </c>
      <c r="P218" t="str">
        <f t="shared" si="26"/>
        <v>Aug-2025</v>
      </c>
      <c r="Q218" t="str">
        <f t="shared" si="27"/>
        <v>Q3-2025</v>
      </c>
    </row>
    <row r="219" spans="1:17" x14ac:dyDescent="0.3">
      <c r="A219" t="s">
        <v>364</v>
      </c>
      <c r="B219" s="15">
        <v>45584</v>
      </c>
      <c r="C219" t="s">
        <v>84</v>
      </c>
      <c r="D219" t="s">
        <v>85</v>
      </c>
      <c r="E219" t="s">
        <v>107</v>
      </c>
      <c r="F219" t="s">
        <v>139</v>
      </c>
      <c r="G219" t="s">
        <v>56</v>
      </c>
      <c r="H219">
        <v>5</v>
      </c>
      <c r="I219">
        <v>34.380000000000003</v>
      </c>
      <c r="J219">
        <v>0.14099999999999999</v>
      </c>
      <c r="K219">
        <v>15.41</v>
      </c>
      <c r="L219" t="s">
        <v>57</v>
      </c>
      <c r="M219">
        <f t="shared" si="23"/>
        <v>147.66</v>
      </c>
      <c r="N219">
        <f t="shared" si="24"/>
        <v>70.61</v>
      </c>
      <c r="O219" s="7">
        <f t="shared" si="25"/>
        <v>0.47819314641744548</v>
      </c>
      <c r="P219" t="str">
        <f t="shared" si="26"/>
        <v>Oct-2024</v>
      </c>
      <c r="Q219" t="str">
        <f t="shared" si="27"/>
        <v>Q4-2024</v>
      </c>
    </row>
    <row r="220" spans="1:17" x14ac:dyDescent="0.3">
      <c r="A220" t="s">
        <v>365</v>
      </c>
      <c r="B220" s="15">
        <v>45776</v>
      </c>
      <c r="C220" t="s">
        <v>88</v>
      </c>
      <c r="D220" t="s">
        <v>202</v>
      </c>
      <c r="E220" t="s">
        <v>93</v>
      </c>
      <c r="F220" t="s">
        <v>219</v>
      </c>
      <c r="G220" t="s">
        <v>68</v>
      </c>
      <c r="H220">
        <v>2</v>
      </c>
      <c r="I220">
        <v>88.48</v>
      </c>
      <c r="J220">
        <v>9.8000000000000004E-2</v>
      </c>
      <c r="K220">
        <v>34.33</v>
      </c>
      <c r="L220" t="s">
        <v>57</v>
      </c>
      <c r="M220">
        <f t="shared" si="23"/>
        <v>159.62</v>
      </c>
      <c r="N220">
        <f t="shared" si="24"/>
        <v>90.96</v>
      </c>
      <c r="O220" s="7">
        <f t="shared" si="25"/>
        <v>0.56985340182934463</v>
      </c>
      <c r="P220" t="str">
        <f t="shared" si="26"/>
        <v>Apr-2025</v>
      </c>
      <c r="Q220" t="str">
        <f t="shared" si="27"/>
        <v>Q2-2025</v>
      </c>
    </row>
    <row r="221" spans="1:17" x14ac:dyDescent="0.3">
      <c r="A221" t="s">
        <v>366</v>
      </c>
      <c r="B221" s="15">
        <v>45919</v>
      </c>
      <c r="C221" t="s">
        <v>52</v>
      </c>
      <c r="D221" t="s">
        <v>155</v>
      </c>
      <c r="E221" t="s">
        <v>71</v>
      </c>
      <c r="F221" t="s">
        <v>97</v>
      </c>
      <c r="G221" t="s">
        <v>68</v>
      </c>
      <c r="H221">
        <v>1</v>
      </c>
      <c r="I221">
        <v>237.16</v>
      </c>
      <c r="J221">
        <v>0.124</v>
      </c>
      <c r="K221">
        <v>180.31</v>
      </c>
      <c r="L221" t="s">
        <v>57</v>
      </c>
      <c r="M221">
        <f t="shared" si="23"/>
        <v>207.75</v>
      </c>
      <c r="N221">
        <f t="shared" si="24"/>
        <v>27.44</v>
      </c>
      <c r="O221" s="7">
        <f t="shared" si="25"/>
        <v>0.13208182912154032</v>
      </c>
      <c r="P221" t="str">
        <f t="shared" si="26"/>
        <v>Sep-2025</v>
      </c>
      <c r="Q221" t="str">
        <f t="shared" si="27"/>
        <v>Q3-2025</v>
      </c>
    </row>
    <row r="222" spans="1:17" x14ac:dyDescent="0.3">
      <c r="A222" t="s">
        <v>367</v>
      </c>
      <c r="B222" s="15">
        <v>45677</v>
      </c>
      <c r="C222" t="s">
        <v>52</v>
      </c>
      <c r="D222" t="s">
        <v>155</v>
      </c>
      <c r="E222" t="s">
        <v>93</v>
      </c>
      <c r="F222" t="s">
        <v>141</v>
      </c>
      <c r="G222" t="s">
        <v>56</v>
      </c>
      <c r="H222">
        <v>1</v>
      </c>
      <c r="I222">
        <v>76.430000000000007</v>
      </c>
      <c r="J222">
        <v>5.3999999999999999E-2</v>
      </c>
      <c r="K222">
        <v>21.19</v>
      </c>
      <c r="L222" t="s">
        <v>57</v>
      </c>
      <c r="M222">
        <f t="shared" si="23"/>
        <v>72.3</v>
      </c>
      <c r="N222">
        <f t="shared" si="24"/>
        <v>51.11</v>
      </c>
      <c r="O222" s="7">
        <f t="shared" si="25"/>
        <v>0.70691562932226837</v>
      </c>
      <c r="P222" t="str">
        <f t="shared" si="26"/>
        <v>Jan-2025</v>
      </c>
      <c r="Q222" t="str">
        <f t="shared" si="27"/>
        <v>Q1-2025</v>
      </c>
    </row>
    <row r="223" spans="1:17" x14ac:dyDescent="0.3">
      <c r="A223" t="s">
        <v>368</v>
      </c>
      <c r="B223" s="15">
        <v>45978</v>
      </c>
      <c r="C223" t="s">
        <v>88</v>
      </c>
      <c r="D223" t="s">
        <v>179</v>
      </c>
      <c r="E223" t="s">
        <v>71</v>
      </c>
      <c r="F223" t="s">
        <v>78</v>
      </c>
      <c r="G223" t="s">
        <v>68</v>
      </c>
      <c r="H223">
        <v>4</v>
      </c>
      <c r="I223">
        <v>238.45</v>
      </c>
      <c r="J223">
        <v>7.8E-2</v>
      </c>
      <c r="K223">
        <v>171.36</v>
      </c>
      <c r="L223" t="s">
        <v>57</v>
      </c>
      <c r="M223">
        <f t="shared" si="23"/>
        <v>879.4</v>
      </c>
      <c r="N223">
        <f t="shared" si="24"/>
        <v>193.96</v>
      </c>
      <c r="O223" s="7">
        <f t="shared" si="25"/>
        <v>0.22055947236752332</v>
      </c>
      <c r="P223" t="str">
        <f t="shared" si="26"/>
        <v>Nov-2025</v>
      </c>
      <c r="Q223" t="str">
        <f t="shared" si="27"/>
        <v>Q4-2025</v>
      </c>
    </row>
    <row r="224" spans="1:17" x14ac:dyDescent="0.3">
      <c r="A224" t="s">
        <v>369</v>
      </c>
      <c r="B224" s="15">
        <v>45807</v>
      </c>
      <c r="C224" t="s">
        <v>52</v>
      </c>
      <c r="D224" t="s">
        <v>96</v>
      </c>
      <c r="E224" t="s">
        <v>71</v>
      </c>
      <c r="F224" t="s">
        <v>97</v>
      </c>
      <c r="G224" t="s">
        <v>68</v>
      </c>
      <c r="H224">
        <v>1</v>
      </c>
      <c r="I224">
        <v>111.79</v>
      </c>
      <c r="J224">
        <v>8.3000000000000004E-2</v>
      </c>
      <c r="K224">
        <v>77.86</v>
      </c>
      <c r="L224" t="s">
        <v>57</v>
      </c>
      <c r="M224">
        <f t="shared" si="23"/>
        <v>102.51</v>
      </c>
      <c r="N224">
        <f t="shared" si="24"/>
        <v>24.65</v>
      </c>
      <c r="O224" s="7">
        <f t="shared" si="25"/>
        <v>0.24046434494195687</v>
      </c>
      <c r="P224" t="str">
        <f t="shared" si="26"/>
        <v>May-2025</v>
      </c>
      <c r="Q224" t="str">
        <f t="shared" si="27"/>
        <v>Q2-2025</v>
      </c>
    </row>
    <row r="225" spans="1:17" x14ac:dyDescent="0.3">
      <c r="A225" t="s">
        <v>370</v>
      </c>
      <c r="B225" s="15">
        <v>45836</v>
      </c>
      <c r="C225" t="s">
        <v>88</v>
      </c>
      <c r="D225" t="s">
        <v>135</v>
      </c>
      <c r="E225" t="s">
        <v>71</v>
      </c>
      <c r="F225" t="s">
        <v>78</v>
      </c>
      <c r="G225" t="s">
        <v>68</v>
      </c>
      <c r="H225">
        <v>1</v>
      </c>
      <c r="I225">
        <v>103.68</v>
      </c>
      <c r="J225">
        <v>0</v>
      </c>
      <c r="K225">
        <v>80.8</v>
      </c>
      <c r="L225" t="s">
        <v>57</v>
      </c>
      <c r="M225">
        <f t="shared" si="23"/>
        <v>103.68</v>
      </c>
      <c r="N225">
        <f t="shared" si="24"/>
        <v>22.88</v>
      </c>
      <c r="O225" s="7">
        <f t="shared" si="25"/>
        <v>0.22067901234567899</v>
      </c>
      <c r="P225" t="str">
        <f t="shared" si="26"/>
        <v>Jun-2025</v>
      </c>
      <c r="Q225" t="str">
        <f t="shared" si="27"/>
        <v>Q2-2025</v>
      </c>
    </row>
    <row r="226" spans="1:17" x14ac:dyDescent="0.3">
      <c r="A226" t="s">
        <v>371</v>
      </c>
      <c r="B226" s="15">
        <v>45668</v>
      </c>
      <c r="C226" t="s">
        <v>84</v>
      </c>
      <c r="D226" t="s">
        <v>372</v>
      </c>
      <c r="E226" t="s">
        <v>71</v>
      </c>
      <c r="F226" t="s">
        <v>72</v>
      </c>
      <c r="G226" t="s">
        <v>68</v>
      </c>
      <c r="H226">
        <v>5</v>
      </c>
      <c r="I226">
        <v>145.16</v>
      </c>
      <c r="J226">
        <v>0.183</v>
      </c>
      <c r="K226">
        <v>103.06</v>
      </c>
      <c r="L226" t="s">
        <v>57</v>
      </c>
      <c r="M226">
        <f t="shared" si="23"/>
        <v>592.98</v>
      </c>
      <c r="N226">
        <f t="shared" si="24"/>
        <v>77.680000000000007</v>
      </c>
      <c r="O226" s="7">
        <f t="shared" si="25"/>
        <v>0.13099935916894331</v>
      </c>
      <c r="P226" t="str">
        <f t="shared" si="26"/>
        <v>Jan-2025</v>
      </c>
      <c r="Q226" t="str">
        <f t="shared" si="27"/>
        <v>Q1-2025</v>
      </c>
    </row>
    <row r="227" spans="1:17" x14ac:dyDescent="0.3">
      <c r="A227" t="s">
        <v>373</v>
      </c>
      <c r="B227" s="15">
        <v>45526</v>
      </c>
      <c r="C227" t="s">
        <v>88</v>
      </c>
      <c r="D227" t="s">
        <v>167</v>
      </c>
      <c r="E227" t="s">
        <v>107</v>
      </c>
      <c r="F227" t="s">
        <v>193</v>
      </c>
      <c r="G227" t="s">
        <v>56</v>
      </c>
      <c r="H227">
        <v>1</v>
      </c>
      <c r="I227">
        <v>43.99</v>
      </c>
      <c r="J227">
        <v>0.04</v>
      </c>
      <c r="K227">
        <v>15.62</v>
      </c>
      <c r="L227" t="s">
        <v>57</v>
      </c>
      <c r="M227">
        <f t="shared" si="23"/>
        <v>42.23</v>
      </c>
      <c r="N227">
        <f t="shared" si="24"/>
        <v>26.61</v>
      </c>
      <c r="O227" s="7">
        <f t="shared" si="25"/>
        <v>0.63012076722708976</v>
      </c>
      <c r="P227" t="str">
        <f t="shared" si="26"/>
        <v>Aug-2024</v>
      </c>
      <c r="Q227" t="str">
        <f t="shared" si="27"/>
        <v>Q3-2024</v>
      </c>
    </row>
    <row r="228" spans="1:17" x14ac:dyDescent="0.3">
      <c r="A228" t="s">
        <v>374</v>
      </c>
      <c r="B228" s="15">
        <v>45537</v>
      </c>
      <c r="C228" t="s">
        <v>84</v>
      </c>
      <c r="D228" t="s">
        <v>110</v>
      </c>
      <c r="E228" t="s">
        <v>71</v>
      </c>
      <c r="F228" t="s">
        <v>126</v>
      </c>
      <c r="G228" t="s">
        <v>56</v>
      </c>
      <c r="H228">
        <v>2</v>
      </c>
      <c r="I228">
        <v>46.7</v>
      </c>
      <c r="J228">
        <v>2E-3</v>
      </c>
      <c r="K228">
        <v>34.58</v>
      </c>
      <c r="L228" t="s">
        <v>57</v>
      </c>
      <c r="M228">
        <f t="shared" si="23"/>
        <v>93.21</v>
      </c>
      <c r="N228">
        <f t="shared" si="24"/>
        <v>24.05</v>
      </c>
      <c r="O228" s="7">
        <f t="shared" si="25"/>
        <v>0.25801952580195259</v>
      </c>
      <c r="P228" t="str">
        <f t="shared" si="26"/>
        <v>Sep-2024</v>
      </c>
      <c r="Q228" t="str">
        <f t="shared" si="27"/>
        <v>Q3-2024</v>
      </c>
    </row>
    <row r="229" spans="1:17" x14ac:dyDescent="0.3">
      <c r="A229" t="s">
        <v>375</v>
      </c>
      <c r="B229" s="15">
        <v>45858</v>
      </c>
      <c r="C229" t="s">
        <v>84</v>
      </c>
      <c r="D229" t="s">
        <v>229</v>
      </c>
      <c r="E229" t="s">
        <v>71</v>
      </c>
      <c r="F229" t="s">
        <v>72</v>
      </c>
      <c r="G229" t="s">
        <v>56</v>
      </c>
      <c r="H229">
        <v>4</v>
      </c>
      <c r="I229">
        <v>206.75</v>
      </c>
      <c r="J229">
        <v>4.2000000000000003E-2</v>
      </c>
      <c r="K229">
        <v>143.88999999999999</v>
      </c>
      <c r="L229" t="s">
        <v>57</v>
      </c>
      <c r="M229">
        <f t="shared" si="23"/>
        <v>792.27</v>
      </c>
      <c r="N229">
        <f t="shared" si="24"/>
        <v>216.71</v>
      </c>
      <c r="O229" s="7">
        <f t="shared" si="25"/>
        <v>0.27353048834362026</v>
      </c>
      <c r="P229" t="str">
        <f t="shared" si="26"/>
        <v>Jul-2025</v>
      </c>
      <c r="Q229" t="str">
        <f t="shared" si="27"/>
        <v>Q3-2025</v>
      </c>
    </row>
    <row r="230" spans="1:17" x14ac:dyDescent="0.3">
      <c r="A230" t="s">
        <v>376</v>
      </c>
      <c r="B230" s="15">
        <v>45973</v>
      </c>
      <c r="C230" t="s">
        <v>88</v>
      </c>
      <c r="D230" t="s">
        <v>89</v>
      </c>
      <c r="E230" t="s">
        <v>54</v>
      </c>
      <c r="F230" t="s">
        <v>156</v>
      </c>
      <c r="G230" t="s">
        <v>56</v>
      </c>
      <c r="H230">
        <v>13</v>
      </c>
      <c r="I230">
        <v>18.989999999999998</v>
      </c>
      <c r="J230">
        <v>0.13400000000000001</v>
      </c>
      <c r="K230">
        <v>13.04</v>
      </c>
      <c r="L230" t="s">
        <v>57</v>
      </c>
      <c r="M230">
        <f t="shared" si="23"/>
        <v>213.79</v>
      </c>
      <c r="N230">
        <f t="shared" si="24"/>
        <v>44.27</v>
      </c>
      <c r="O230" s="7">
        <f t="shared" si="25"/>
        <v>0.20707236072781704</v>
      </c>
      <c r="P230" t="str">
        <f t="shared" si="26"/>
        <v>Nov-2025</v>
      </c>
      <c r="Q230" t="str">
        <f t="shared" si="27"/>
        <v>Q4-2025</v>
      </c>
    </row>
    <row r="231" spans="1:17" x14ac:dyDescent="0.3">
      <c r="A231" t="s">
        <v>377</v>
      </c>
      <c r="B231" s="15">
        <v>45626</v>
      </c>
      <c r="C231" t="s">
        <v>88</v>
      </c>
      <c r="D231" t="s">
        <v>135</v>
      </c>
      <c r="E231" t="s">
        <v>54</v>
      </c>
      <c r="F231" t="s">
        <v>114</v>
      </c>
      <c r="G231" t="s">
        <v>56</v>
      </c>
      <c r="H231">
        <v>1</v>
      </c>
      <c r="I231">
        <v>17.03</v>
      </c>
      <c r="J231">
        <v>0.13100000000000001</v>
      </c>
      <c r="K231">
        <v>10.29</v>
      </c>
      <c r="L231" t="s">
        <v>57</v>
      </c>
      <c r="M231">
        <f t="shared" si="23"/>
        <v>14.8</v>
      </c>
      <c r="N231">
        <f t="shared" si="24"/>
        <v>4.51</v>
      </c>
      <c r="O231" s="7">
        <f t="shared" si="25"/>
        <v>0.30472972972972973</v>
      </c>
      <c r="P231" t="str">
        <f t="shared" si="26"/>
        <v>Nov-2024</v>
      </c>
      <c r="Q231" t="str">
        <f t="shared" si="27"/>
        <v>Q4-2024</v>
      </c>
    </row>
    <row r="232" spans="1:17" x14ac:dyDescent="0.3">
      <c r="A232" t="s">
        <v>378</v>
      </c>
      <c r="B232" s="15">
        <v>45782</v>
      </c>
      <c r="C232" t="s">
        <v>63</v>
      </c>
      <c r="D232" t="s">
        <v>137</v>
      </c>
      <c r="E232" t="s">
        <v>71</v>
      </c>
      <c r="F232" t="s">
        <v>86</v>
      </c>
      <c r="G232" t="s">
        <v>68</v>
      </c>
      <c r="H232">
        <v>1</v>
      </c>
      <c r="I232">
        <v>211.47</v>
      </c>
      <c r="J232">
        <v>0.254</v>
      </c>
      <c r="K232">
        <v>151.35</v>
      </c>
      <c r="L232" t="s">
        <v>57</v>
      </c>
      <c r="M232">
        <f t="shared" si="23"/>
        <v>157.76</v>
      </c>
      <c r="N232">
        <f t="shared" si="24"/>
        <v>6.41</v>
      </c>
      <c r="O232" s="7">
        <f t="shared" si="25"/>
        <v>4.0631338742393511E-2</v>
      </c>
      <c r="P232" t="str">
        <f t="shared" si="26"/>
        <v>May-2025</v>
      </c>
      <c r="Q232" t="str">
        <f t="shared" si="27"/>
        <v>Q2-2025</v>
      </c>
    </row>
    <row r="233" spans="1:17" x14ac:dyDescent="0.3">
      <c r="A233" t="s">
        <v>379</v>
      </c>
      <c r="B233" s="15">
        <v>45548</v>
      </c>
      <c r="C233" t="s">
        <v>63</v>
      </c>
      <c r="D233" t="s">
        <v>302</v>
      </c>
      <c r="E233" t="s">
        <v>54</v>
      </c>
      <c r="F233" t="s">
        <v>156</v>
      </c>
      <c r="G233" t="s">
        <v>56</v>
      </c>
      <c r="H233">
        <v>1</v>
      </c>
      <c r="I233">
        <v>11.42</v>
      </c>
      <c r="J233">
        <v>0.254</v>
      </c>
      <c r="K233">
        <v>7.25</v>
      </c>
      <c r="L233" t="s">
        <v>57</v>
      </c>
      <c r="M233">
        <f t="shared" si="23"/>
        <v>8.52</v>
      </c>
      <c r="N233">
        <f t="shared" si="24"/>
        <v>1.27</v>
      </c>
      <c r="O233" s="7">
        <f t="shared" si="25"/>
        <v>0.14906103286384978</v>
      </c>
      <c r="P233" t="str">
        <f t="shared" si="26"/>
        <v>Sep-2024</v>
      </c>
      <c r="Q233" t="str">
        <f t="shared" si="27"/>
        <v>Q3-2024</v>
      </c>
    </row>
    <row r="234" spans="1:17" x14ac:dyDescent="0.3">
      <c r="A234" t="s">
        <v>380</v>
      </c>
      <c r="B234" s="15">
        <v>45847</v>
      </c>
      <c r="C234" t="s">
        <v>88</v>
      </c>
      <c r="D234" t="s">
        <v>167</v>
      </c>
      <c r="E234" t="s">
        <v>60</v>
      </c>
      <c r="F234" t="s">
        <v>61</v>
      </c>
      <c r="G234" t="s">
        <v>68</v>
      </c>
      <c r="H234">
        <v>2</v>
      </c>
      <c r="I234">
        <v>75.260000000000005</v>
      </c>
      <c r="J234">
        <v>0</v>
      </c>
      <c r="K234">
        <v>36.08</v>
      </c>
      <c r="L234" t="s">
        <v>57</v>
      </c>
      <c r="M234">
        <f t="shared" si="23"/>
        <v>150.52000000000001</v>
      </c>
      <c r="N234">
        <f t="shared" si="24"/>
        <v>78.36</v>
      </c>
      <c r="O234" s="7">
        <f t="shared" si="25"/>
        <v>0.52059526973159709</v>
      </c>
      <c r="P234" t="str">
        <f t="shared" ref="P234:P251" si="28">IF(B234="","",TEXT(B234,"mmm-yyyy"))</f>
        <v>Jul-2025</v>
      </c>
      <c r="Q234" t="str">
        <f t="shared" ref="Q234:Q251" si="29">IF(B234="","","Q"&amp;ROUNDUP(MONTH(B234)/3,0)&amp;"-"&amp;YEAR(B234))</f>
        <v>Q3-2025</v>
      </c>
    </row>
    <row r="235" spans="1:17" x14ac:dyDescent="0.3">
      <c r="A235" t="s">
        <v>381</v>
      </c>
      <c r="B235" s="15">
        <v>45714</v>
      </c>
      <c r="C235" t="s">
        <v>84</v>
      </c>
      <c r="D235" t="s">
        <v>144</v>
      </c>
      <c r="E235" t="s">
        <v>107</v>
      </c>
      <c r="F235" t="s">
        <v>148</v>
      </c>
      <c r="G235" t="s">
        <v>68</v>
      </c>
      <c r="H235">
        <v>3</v>
      </c>
      <c r="I235">
        <v>46.26</v>
      </c>
      <c r="J235">
        <v>0.14499999999999999</v>
      </c>
      <c r="K235">
        <v>17.34</v>
      </c>
      <c r="L235" t="s">
        <v>57</v>
      </c>
      <c r="M235">
        <f t="shared" si="23"/>
        <v>118.66</v>
      </c>
      <c r="N235">
        <f t="shared" si="24"/>
        <v>66.64</v>
      </c>
      <c r="O235" s="7">
        <f t="shared" si="25"/>
        <v>0.56160458452722062</v>
      </c>
      <c r="P235" t="str">
        <f t="shared" si="28"/>
        <v>Feb-2025</v>
      </c>
      <c r="Q235" t="str">
        <f t="shared" si="29"/>
        <v>Q1-2025</v>
      </c>
    </row>
    <row r="236" spans="1:17" x14ac:dyDescent="0.3">
      <c r="A236" t="s">
        <v>382</v>
      </c>
      <c r="B236" s="15">
        <v>45616</v>
      </c>
      <c r="C236" t="s">
        <v>52</v>
      </c>
      <c r="D236" t="s">
        <v>181</v>
      </c>
      <c r="E236" t="s">
        <v>54</v>
      </c>
      <c r="F236" t="s">
        <v>268</v>
      </c>
      <c r="G236" t="s">
        <v>56</v>
      </c>
      <c r="H236">
        <v>4</v>
      </c>
      <c r="I236">
        <v>16.46</v>
      </c>
      <c r="J236">
        <v>0.06</v>
      </c>
      <c r="K236">
        <v>10.77</v>
      </c>
      <c r="L236" t="s">
        <v>73</v>
      </c>
      <c r="M236">
        <f t="shared" si="23"/>
        <v>61.89</v>
      </c>
      <c r="N236">
        <f t="shared" si="24"/>
        <v>18.809999999999999</v>
      </c>
      <c r="O236" s="7">
        <f t="shared" si="25"/>
        <v>0.30392632089190497</v>
      </c>
      <c r="P236" t="str">
        <f t="shared" si="28"/>
        <v>Nov-2024</v>
      </c>
      <c r="Q236" t="str">
        <f t="shared" si="29"/>
        <v>Q4-2024</v>
      </c>
    </row>
    <row r="237" spans="1:17" x14ac:dyDescent="0.3">
      <c r="A237" t="s">
        <v>383</v>
      </c>
      <c r="B237" s="15">
        <v>45447</v>
      </c>
      <c r="C237" t="s">
        <v>63</v>
      </c>
      <c r="D237" t="s">
        <v>119</v>
      </c>
      <c r="E237" t="s">
        <v>71</v>
      </c>
      <c r="F237" t="s">
        <v>97</v>
      </c>
      <c r="G237" t="s">
        <v>68</v>
      </c>
      <c r="H237">
        <v>9</v>
      </c>
      <c r="I237">
        <v>149.31</v>
      </c>
      <c r="J237">
        <v>0.252</v>
      </c>
      <c r="K237">
        <v>117.18</v>
      </c>
      <c r="L237" t="s">
        <v>57</v>
      </c>
      <c r="M237">
        <f t="shared" si="23"/>
        <v>1005.15</v>
      </c>
      <c r="N237">
        <f t="shared" si="24"/>
        <v>-49.47</v>
      </c>
      <c r="O237" s="7">
        <f t="shared" si="25"/>
        <v>-4.9216534845545439E-2</v>
      </c>
      <c r="P237" t="str">
        <f t="shared" si="28"/>
        <v>Jun-2024</v>
      </c>
      <c r="Q237" t="str">
        <f t="shared" si="29"/>
        <v>Q2-2024</v>
      </c>
    </row>
    <row r="238" spans="1:17" x14ac:dyDescent="0.3">
      <c r="A238" t="s">
        <v>384</v>
      </c>
      <c r="B238" s="15">
        <v>45939</v>
      </c>
      <c r="C238" t="s">
        <v>52</v>
      </c>
      <c r="D238" t="s">
        <v>96</v>
      </c>
      <c r="E238" t="s">
        <v>54</v>
      </c>
      <c r="F238" t="s">
        <v>156</v>
      </c>
      <c r="G238" t="s">
        <v>68</v>
      </c>
      <c r="H238">
        <v>7</v>
      </c>
      <c r="I238">
        <v>17.690000000000001</v>
      </c>
      <c r="J238">
        <v>9.4E-2</v>
      </c>
      <c r="K238">
        <v>11.61</v>
      </c>
      <c r="L238" t="s">
        <v>57</v>
      </c>
      <c r="M238">
        <f t="shared" si="23"/>
        <v>112.19</v>
      </c>
      <c r="N238">
        <f t="shared" si="24"/>
        <v>30.92</v>
      </c>
      <c r="O238" s="7">
        <f t="shared" si="25"/>
        <v>0.27560388626437293</v>
      </c>
      <c r="P238" t="str">
        <f t="shared" si="28"/>
        <v>Oct-2025</v>
      </c>
      <c r="Q238" t="str">
        <f t="shared" si="29"/>
        <v>Q4-2025</v>
      </c>
    </row>
    <row r="239" spans="1:17" x14ac:dyDescent="0.3">
      <c r="A239" t="s">
        <v>385</v>
      </c>
      <c r="B239" s="15">
        <v>45578</v>
      </c>
      <c r="C239" t="s">
        <v>84</v>
      </c>
      <c r="D239" t="s">
        <v>196</v>
      </c>
      <c r="E239" t="s">
        <v>60</v>
      </c>
      <c r="F239" t="s">
        <v>90</v>
      </c>
      <c r="G239" t="s">
        <v>56</v>
      </c>
      <c r="H239">
        <v>1</v>
      </c>
      <c r="I239">
        <v>89.74</v>
      </c>
      <c r="J239">
        <v>0.03</v>
      </c>
      <c r="K239">
        <v>48.38</v>
      </c>
      <c r="L239" t="s">
        <v>104</v>
      </c>
      <c r="M239">
        <f t="shared" si="23"/>
        <v>87.05</v>
      </c>
      <c r="N239">
        <f t="shared" si="24"/>
        <v>38.67</v>
      </c>
      <c r="O239" s="7">
        <f t="shared" si="25"/>
        <v>0.44422745548535331</v>
      </c>
      <c r="P239" t="str">
        <f t="shared" si="28"/>
        <v>Oct-2024</v>
      </c>
      <c r="Q239" t="str">
        <f t="shared" si="29"/>
        <v>Q4-2024</v>
      </c>
    </row>
    <row r="240" spans="1:17" x14ac:dyDescent="0.3">
      <c r="A240" t="s">
        <v>386</v>
      </c>
      <c r="B240" s="15">
        <v>45565</v>
      </c>
      <c r="C240" t="s">
        <v>84</v>
      </c>
      <c r="D240" t="s">
        <v>225</v>
      </c>
      <c r="E240" t="s">
        <v>60</v>
      </c>
      <c r="F240" t="s">
        <v>90</v>
      </c>
      <c r="G240" t="s">
        <v>68</v>
      </c>
      <c r="H240">
        <v>3</v>
      </c>
      <c r="I240">
        <v>98.17</v>
      </c>
      <c r="J240">
        <v>0.112</v>
      </c>
      <c r="K240">
        <v>42.75</v>
      </c>
      <c r="L240" t="s">
        <v>57</v>
      </c>
      <c r="M240">
        <f t="shared" si="23"/>
        <v>261.52</v>
      </c>
      <c r="N240">
        <f t="shared" si="24"/>
        <v>133.27000000000001</v>
      </c>
      <c r="O240" s="7">
        <f t="shared" si="25"/>
        <v>0.50959773631079852</v>
      </c>
      <c r="P240" t="str">
        <f t="shared" si="28"/>
        <v>Sep-2024</v>
      </c>
      <c r="Q240" t="str">
        <f t="shared" si="29"/>
        <v>Q3-2024</v>
      </c>
    </row>
    <row r="241" spans="1:17" x14ac:dyDescent="0.3">
      <c r="A241" t="s">
        <v>387</v>
      </c>
      <c r="B241" s="15">
        <v>45777</v>
      </c>
      <c r="C241" t="s">
        <v>84</v>
      </c>
      <c r="D241" t="s">
        <v>225</v>
      </c>
      <c r="E241" t="s">
        <v>93</v>
      </c>
      <c r="F241" t="s">
        <v>219</v>
      </c>
      <c r="G241" t="s">
        <v>56</v>
      </c>
      <c r="H241">
        <v>11</v>
      </c>
      <c r="I241">
        <v>74.290000000000006</v>
      </c>
      <c r="J241">
        <v>0.13500000000000001</v>
      </c>
      <c r="K241">
        <v>32.15</v>
      </c>
      <c r="L241" t="s">
        <v>57</v>
      </c>
      <c r="M241">
        <f t="shared" si="23"/>
        <v>706.87</v>
      </c>
      <c r="N241">
        <f t="shared" si="24"/>
        <v>353.22</v>
      </c>
      <c r="O241" s="7">
        <f t="shared" si="25"/>
        <v>0.49969584223407421</v>
      </c>
      <c r="P241" t="str">
        <f t="shared" si="28"/>
        <v>Apr-2025</v>
      </c>
      <c r="Q241" t="str">
        <f t="shared" si="29"/>
        <v>Q2-2025</v>
      </c>
    </row>
    <row r="242" spans="1:17" x14ac:dyDescent="0.3">
      <c r="A242" t="s">
        <v>388</v>
      </c>
      <c r="B242" s="15">
        <v>45832</v>
      </c>
      <c r="C242" t="s">
        <v>52</v>
      </c>
      <c r="D242" t="s">
        <v>113</v>
      </c>
      <c r="E242" t="s">
        <v>60</v>
      </c>
      <c r="F242" t="s">
        <v>99</v>
      </c>
      <c r="G242" t="s">
        <v>56</v>
      </c>
      <c r="H242">
        <v>3</v>
      </c>
      <c r="I242">
        <v>71.14</v>
      </c>
      <c r="J242">
        <v>0.115</v>
      </c>
      <c r="K242">
        <v>36.18</v>
      </c>
      <c r="L242" t="s">
        <v>57</v>
      </c>
      <c r="M242">
        <f t="shared" si="23"/>
        <v>188.88</v>
      </c>
      <c r="N242">
        <f t="shared" si="24"/>
        <v>80.34</v>
      </c>
      <c r="O242" s="7">
        <f t="shared" si="25"/>
        <v>0.42534942820838628</v>
      </c>
      <c r="P242" t="str">
        <f t="shared" si="28"/>
        <v>Jun-2025</v>
      </c>
      <c r="Q242" t="str">
        <f t="shared" si="29"/>
        <v>Q2-2025</v>
      </c>
    </row>
    <row r="243" spans="1:17" x14ac:dyDescent="0.3">
      <c r="A243" t="s">
        <v>389</v>
      </c>
      <c r="B243" s="15">
        <v>45570</v>
      </c>
      <c r="C243" t="s">
        <v>52</v>
      </c>
      <c r="D243" t="s">
        <v>237</v>
      </c>
      <c r="E243" t="s">
        <v>107</v>
      </c>
      <c r="F243" t="s">
        <v>148</v>
      </c>
      <c r="G243" t="s">
        <v>68</v>
      </c>
      <c r="H243">
        <v>5</v>
      </c>
      <c r="I243">
        <v>31.4</v>
      </c>
      <c r="J243">
        <v>3.3000000000000002E-2</v>
      </c>
      <c r="K243">
        <v>12.62</v>
      </c>
      <c r="L243" t="s">
        <v>57</v>
      </c>
      <c r="M243">
        <f t="shared" si="23"/>
        <v>151.82</v>
      </c>
      <c r="N243">
        <f t="shared" si="24"/>
        <v>88.72</v>
      </c>
      <c r="O243" s="7">
        <f t="shared" si="25"/>
        <v>0.58437623501514957</v>
      </c>
      <c r="P243" t="str">
        <f t="shared" si="28"/>
        <v>Oct-2024</v>
      </c>
      <c r="Q243" t="str">
        <f t="shared" si="29"/>
        <v>Q4-2024</v>
      </c>
    </row>
    <row r="244" spans="1:17" x14ac:dyDescent="0.3">
      <c r="A244" t="s">
        <v>390</v>
      </c>
      <c r="B244" s="15">
        <v>45816</v>
      </c>
      <c r="C244" t="s">
        <v>63</v>
      </c>
      <c r="D244" t="s">
        <v>302</v>
      </c>
      <c r="E244" t="s">
        <v>107</v>
      </c>
      <c r="F244" t="s">
        <v>193</v>
      </c>
      <c r="G244" t="s">
        <v>56</v>
      </c>
      <c r="H244">
        <v>10</v>
      </c>
      <c r="I244">
        <v>34.15</v>
      </c>
      <c r="J244">
        <v>0.218</v>
      </c>
      <c r="K244">
        <v>14.69</v>
      </c>
      <c r="L244" t="s">
        <v>57</v>
      </c>
      <c r="M244">
        <f t="shared" si="23"/>
        <v>267.05</v>
      </c>
      <c r="N244">
        <f t="shared" si="24"/>
        <v>120.15</v>
      </c>
      <c r="O244" s="7">
        <f t="shared" si="25"/>
        <v>0.44991574611495977</v>
      </c>
      <c r="P244" t="str">
        <f t="shared" si="28"/>
        <v>Jun-2025</v>
      </c>
      <c r="Q244" t="str">
        <f t="shared" si="29"/>
        <v>Q2-2025</v>
      </c>
    </row>
    <row r="245" spans="1:17" x14ac:dyDescent="0.3">
      <c r="A245" t="s">
        <v>391</v>
      </c>
      <c r="B245" s="15">
        <v>45902</v>
      </c>
      <c r="C245" t="s">
        <v>63</v>
      </c>
      <c r="D245" t="s">
        <v>165</v>
      </c>
      <c r="E245" t="s">
        <v>71</v>
      </c>
      <c r="F245" t="s">
        <v>72</v>
      </c>
      <c r="G245" t="s">
        <v>56</v>
      </c>
      <c r="H245">
        <v>1</v>
      </c>
      <c r="I245">
        <v>156.18</v>
      </c>
      <c r="J245">
        <v>0.29599999999999999</v>
      </c>
      <c r="K245">
        <v>85.64</v>
      </c>
      <c r="L245" t="s">
        <v>57</v>
      </c>
      <c r="M245">
        <f t="shared" si="23"/>
        <v>109.95</v>
      </c>
      <c r="N245">
        <f t="shared" si="24"/>
        <v>24.31</v>
      </c>
      <c r="O245" s="7">
        <f t="shared" si="25"/>
        <v>0.22110050022737607</v>
      </c>
      <c r="P245" t="str">
        <f t="shared" si="28"/>
        <v>Sep-2025</v>
      </c>
      <c r="Q245" t="str">
        <f t="shared" si="29"/>
        <v>Q3-2025</v>
      </c>
    </row>
    <row r="246" spans="1:17" x14ac:dyDescent="0.3">
      <c r="A246" t="s">
        <v>392</v>
      </c>
      <c r="B246" s="15">
        <v>45913</v>
      </c>
      <c r="C246" t="s">
        <v>84</v>
      </c>
      <c r="D246" t="s">
        <v>169</v>
      </c>
      <c r="E246" t="s">
        <v>71</v>
      </c>
      <c r="F246" t="s">
        <v>78</v>
      </c>
      <c r="G246" t="s">
        <v>68</v>
      </c>
      <c r="H246">
        <v>2</v>
      </c>
      <c r="I246">
        <v>199.64</v>
      </c>
      <c r="J246">
        <v>8.4000000000000005E-2</v>
      </c>
      <c r="K246">
        <v>146.26</v>
      </c>
      <c r="L246" t="s">
        <v>57</v>
      </c>
      <c r="M246">
        <f t="shared" si="23"/>
        <v>365.74</v>
      </c>
      <c r="N246">
        <f t="shared" si="24"/>
        <v>73.22</v>
      </c>
      <c r="O246" s="7">
        <f t="shared" si="25"/>
        <v>0.20019686115819982</v>
      </c>
      <c r="P246" t="str">
        <f t="shared" si="28"/>
        <v>Sep-2025</v>
      </c>
      <c r="Q246" t="str">
        <f t="shared" si="29"/>
        <v>Q3-2025</v>
      </c>
    </row>
    <row r="247" spans="1:17" x14ac:dyDescent="0.3">
      <c r="A247" t="s">
        <v>393</v>
      </c>
      <c r="B247" s="15">
        <v>45964</v>
      </c>
      <c r="C247" t="s">
        <v>84</v>
      </c>
      <c r="D247" t="s">
        <v>150</v>
      </c>
      <c r="E247" t="s">
        <v>93</v>
      </c>
      <c r="F247" t="s">
        <v>124</v>
      </c>
      <c r="G247" t="s">
        <v>68</v>
      </c>
      <c r="H247">
        <v>4</v>
      </c>
      <c r="I247">
        <v>57.34</v>
      </c>
      <c r="J247">
        <v>0.129</v>
      </c>
      <c r="K247">
        <v>25.06</v>
      </c>
      <c r="L247" t="s">
        <v>57</v>
      </c>
      <c r="M247">
        <f t="shared" si="23"/>
        <v>199.77</v>
      </c>
      <c r="N247">
        <f t="shared" si="24"/>
        <v>99.53</v>
      </c>
      <c r="O247" s="7">
        <f t="shared" si="25"/>
        <v>0.49822295639985981</v>
      </c>
      <c r="P247" t="str">
        <f t="shared" si="28"/>
        <v>Nov-2025</v>
      </c>
      <c r="Q247" t="str">
        <f t="shared" si="29"/>
        <v>Q4-2025</v>
      </c>
    </row>
    <row r="248" spans="1:17" x14ac:dyDescent="0.3">
      <c r="A248" t="s">
        <v>394</v>
      </c>
      <c r="B248" s="15">
        <v>45709</v>
      </c>
      <c r="C248" t="s">
        <v>84</v>
      </c>
      <c r="D248" t="s">
        <v>169</v>
      </c>
      <c r="E248" t="s">
        <v>107</v>
      </c>
      <c r="F248" t="s">
        <v>148</v>
      </c>
      <c r="G248" t="s">
        <v>68</v>
      </c>
      <c r="H248">
        <v>4</v>
      </c>
      <c r="I248">
        <v>50.91</v>
      </c>
      <c r="J248">
        <v>0.14899999999999999</v>
      </c>
      <c r="K248">
        <v>15.49</v>
      </c>
      <c r="L248" t="s">
        <v>57</v>
      </c>
      <c r="M248">
        <f t="shared" si="23"/>
        <v>173.3</v>
      </c>
      <c r="N248">
        <f t="shared" si="24"/>
        <v>111.34</v>
      </c>
      <c r="O248" s="7">
        <f t="shared" si="25"/>
        <v>0.64246970571263706</v>
      </c>
      <c r="P248" t="str">
        <f t="shared" si="28"/>
        <v>Feb-2025</v>
      </c>
      <c r="Q248" t="str">
        <f t="shared" si="29"/>
        <v>Q1-2025</v>
      </c>
    </row>
    <row r="249" spans="1:17" x14ac:dyDescent="0.3">
      <c r="A249" t="s">
        <v>395</v>
      </c>
      <c r="B249" s="15">
        <v>45743</v>
      </c>
      <c r="C249" t="s">
        <v>84</v>
      </c>
      <c r="D249" t="s">
        <v>177</v>
      </c>
      <c r="E249" t="s">
        <v>71</v>
      </c>
      <c r="F249" t="s">
        <v>86</v>
      </c>
      <c r="G249" t="s">
        <v>68</v>
      </c>
      <c r="H249">
        <v>3</v>
      </c>
      <c r="I249">
        <v>139.56</v>
      </c>
      <c r="J249">
        <v>0</v>
      </c>
      <c r="K249">
        <v>104.09</v>
      </c>
      <c r="L249" t="s">
        <v>57</v>
      </c>
      <c r="M249">
        <f t="shared" si="23"/>
        <v>418.68</v>
      </c>
      <c r="N249">
        <f t="shared" si="24"/>
        <v>106.41</v>
      </c>
      <c r="O249" s="7">
        <f t="shared" si="25"/>
        <v>0.25415591860131842</v>
      </c>
      <c r="P249" t="str">
        <f t="shared" si="28"/>
        <v>Mar-2025</v>
      </c>
      <c r="Q249" t="str">
        <f t="shared" si="29"/>
        <v>Q1-2025</v>
      </c>
    </row>
    <row r="250" spans="1:17" x14ac:dyDescent="0.3">
      <c r="A250" t="s">
        <v>396</v>
      </c>
      <c r="B250" s="15">
        <v>45722</v>
      </c>
      <c r="C250" t="s">
        <v>84</v>
      </c>
      <c r="D250" t="s">
        <v>177</v>
      </c>
      <c r="E250" t="s">
        <v>107</v>
      </c>
      <c r="F250" t="s">
        <v>193</v>
      </c>
      <c r="G250" t="s">
        <v>68</v>
      </c>
      <c r="H250">
        <v>9</v>
      </c>
      <c r="I250">
        <v>20.73</v>
      </c>
      <c r="J250">
        <v>4.2999999999999997E-2</v>
      </c>
      <c r="K250">
        <v>8.73</v>
      </c>
      <c r="L250" t="s">
        <v>57</v>
      </c>
      <c r="M250">
        <f t="shared" si="23"/>
        <v>178.55</v>
      </c>
      <c r="N250">
        <f t="shared" si="24"/>
        <v>99.98</v>
      </c>
      <c r="O250" s="7">
        <f t="shared" si="25"/>
        <v>0.55995519462335475</v>
      </c>
      <c r="P250" t="str">
        <f t="shared" si="28"/>
        <v>Mar-2025</v>
      </c>
      <c r="Q250" t="str">
        <f t="shared" si="29"/>
        <v>Q1-2025</v>
      </c>
    </row>
    <row r="251" spans="1:17" x14ac:dyDescent="0.3">
      <c r="A251" t="s">
        <v>397</v>
      </c>
      <c r="B251" s="15">
        <v>45614</v>
      </c>
      <c r="C251" t="s">
        <v>88</v>
      </c>
      <c r="D251" t="s">
        <v>234</v>
      </c>
      <c r="E251" t="s">
        <v>54</v>
      </c>
      <c r="F251" t="s">
        <v>55</v>
      </c>
      <c r="G251" t="s">
        <v>56</v>
      </c>
      <c r="H251">
        <v>1</v>
      </c>
      <c r="I251">
        <v>13.65</v>
      </c>
      <c r="J251">
        <v>0.01</v>
      </c>
      <c r="K251">
        <v>7.93</v>
      </c>
      <c r="L251" t="s">
        <v>57</v>
      </c>
      <c r="M251">
        <f t="shared" si="23"/>
        <v>13.51</v>
      </c>
      <c r="N251">
        <f t="shared" si="24"/>
        <v>5.58</v>
      </c>
      <c r="O251" s="7">
        <f t="shared" si="25"/>
        <v>0.4130273871206514</v>
      </c>
      <c r="P251" t="str">
        <f t="shared" si="28"/>
        <v>Nov-2024</v>
      </c>
      <c r="Q251" t="str">
        <f t="shared" si="29"/>
        <v>Q4-2024</v>
      </c>
    </row>
    <row r="252" spans="1:17" x14ac:dyDescent="0.3">
      <c r="A252" t="s">
        <v>398</v>
      </c>
      <c r="C252" t="s">
        <v>84</v>
      </c>
      <c r="D252" t="s">
        <v>169</v>
      </c>
      <c r="E252" t="s">
        <v>54</v>
      </c>
      <c r="F252" t="s">
        <v>156</v>
      </c>
      <c r="G252" t="s">
        <v>68</v>
      </c>
      <c r="H252">
        <v>1</v>
      </c>
      <c r="I252">
        <v>24.46</v>
      </c>
      <c r="J252">
        <v>6.5000000000000002E-2</v>
      </c>
      <c r="K252">
        <v>13.93</v>
      </c>
      <c r="L252" t="s">
        <v>57</v>
      </c>
      <c r="M252">
        <f t="shared" si="23"/>
        <v>22.87</v>
      </c>
      <c r="N252">
        <f t="shared" si="24"/>
        <v>8.94</v>
      </c>
      <c r="O252" s="7">
        <f t="shared" si="25"/>
        <v>0.3909051158723218</v>
      </c>
    </row>
    <row r="253" spans="1:17" x14ac:dyDescent="0.3">
      <c r="A253" t="s">
        <v>399</v>
      </c>
      <c r="B253" s="15">
        <v>45617</v>
      </c>
      <c r="C253" t="s">
        <v>52</v>
      </c>
      <c r="D253" t="s">
        <v>155</v>
      </c>
      <c r="E253" t="s">
        <v>60</v>
      </c>
      <c r="F253" t="s">
        <v>61</v>
      </c>
      <c r="G253" t="s">
        <v>68</v>
      </c>
      <c r="H253">
        <v>3</v>
      </c>
      <c r="I253">
        <v>41.03</v>
      </c>
      <c r="J253">
        <v>4.2000000000000003E-2</v>
      </c>
      <c r="K253">
        <v>17.010000000000002</v>
      </c>
      <c r="L253" t="s">
        <v>57</v>
      </c>
      <c r="M253">
        <f t="shared" si="23"/>
        <v>117.92</v>
      </c>
      <c r="N253">
        <f t="shared" si="24"/>
        <v>66.89</v>
      </c>
      <c r="O253" s="7">
        <f t="shared" si="25"/>
        <v>0.56724898236092269</v>
      </c>
      <c r="P253" t="str">
        <f t="shared" ref="P253:P284" si="30">IF(B253="","",TEXT(B253,"mmm-yyyy"))</f>
        <v>Nov-2024</v>
      </c>
      <c r="Q253" t="str">
        <f t="shared" ref="Q253:Q284" si="31">IF(B253="","","Q"&amp;ROUNDUP(MONTH(B253)/3,0)&amp;"-"&amp;YEAR(B253))</f>
        <v>Q4-2024</v>
      </c>
    </row>
    <row r="254" spans="1:17" x14ac:dyDescent="0.3">
      <c r="A254" t="s">
        <v>400</v>
      </c>
      <c r="B254" s="15">
        <v>45860</v>
      </c>
      <c r="C254" t="s">
        <v>88</v>
      </c>
      <c r="D254" t="s">
        <v>202</v>
      </c>
      <c r="E254" t="s">
        <v>93</v>
      </c>
      <c r="F254" t="s">
        <v>141</v>
      </c>
      <c r="G254" t="s">
        <v>56</v>
      </c>
      <c r="H254">
        <v>1</v>
      </c>
      <c r="I254">
        <v>87.01</v>
      </c>
      <c r="J254">
        <v>4.0000000000000001E-3</v>
      </c>
      <c r="K254">
        <v>21.19</v>
      </c>
      <c r="L254" t="s">
        <v>57</v>
      </c>
      <c r="M254">
        <f t="shared" si="23"/>
        <v>86.66</v>
      </c>
      <c r="N254">
        <f t="shared" si="24"/>
        <v>65.47</v>
      </c>
      <c r="O254" s="7">
        <f t="shared" si="25"/>
        <v>0.75548119086083543</v>
      </c>
      <c r="P254" t="str">
        <f t="shared" si="30"/>
        <v>Jul-2025</v>
      </c>
      <c r="Q254" t="str">
        <f t="shared" si="31"/>
        <v>Q3-2025</v>
      </c>
    </row>
    <row r="255" spans="1:17" x14ac:dyDescent="0.3">
      <c r="A255" t="s">
        <v>401</v>
      </c>
      <c r="B255" s="15">
        <v>45705</v>
      </c>
      <c r="C255" t="s">
        <v>84</v>
      </c>
      <c r="D255" t="s">
        <v>144</v>
      </c>
      <c r="E255" t="s">
        <v>54</v>
      </c>
      <c r="F255" t="s">
        <v>268</v>
      </c>
      <c r="G255" t="s">
        <v>56</v>
      </c>
      <c r="H255">
        <v>2</v>
      </c>
      <c r="I255">
        <v>24.91</v>
      </c>
      <c r="J255">
        <v>8.6999999999999994E-2</v>
      </c>
      <c r="K255">
        <v>15.44</v>
      </c>
      <c r="L255" t="s">
        <v>57</v>
      </c>
      <c r="M255">
        <f t="shared" si="23"/>
        <v>45.49</v>
      </c>
      <c r="N255">
        <f t="shared" si="24"/>
        <v>14.61</v>
      </c>
      <c r="O255" s="7">
        <f t="shared" si="25"/>
        <v>0.32116948779951637</v>
      </c>
      <c r="P255" t="str">
        <f t="shared" si="30"/>
        <v>Feb-2025</v>
      </c>
      <c r="Q255" t="str">
        <f t="shared" si="31"/>
        <v>Q1-2025</v>
      </c>
    </row>
    <row r="256" spans="1:17" x14ac:dyDescent="0.3">
      <c r="A256" t="s">
        <v>402</v>
      </c>
      <c r="B256" s="15">
        <v>45794</v>
      </c>
      <c r="C256" t="s">
        <v>88</v>
      </c>
      <c r="D256" t="s">
        <v>270</v>
      </c>
      <c r="E256" t="s">
        <v>71</v>
      </c>
      <c r="F256" t="s">
        <v>126</v>
      </c>
      <c r="G256" t="s">
        <v>68</v>
      </c>
      <c r="H256">
        <v>1</v>
      </c>
      <c r="I256">
        <v>164</v>
      </c>
      <c r="J256">
        <v>4.3999999999999997E-2</v>
      </c>
      <c r="K256">
        <v>130.38</v>
      </c>
      <c r="L256" t="s">
        <v>57</v>
      </c>
      <c r="M256">
        <f t="shared" si="23"/>
        <v>156.78</v>
      </c>
      <c r="N256">
        <f t="shared" si="24"/>
        <v>26.4</v>
      </c>
      <c r="O256" s="7">
        <f t="shared" si="25"/>
        <v>0.168388825105243</v>
      </c>
      <c r="P256" t="str">
        <f t="shared" si="30"/>
        <v>May-2025</v>
      </c>
      <c r="Q256" t="str">
        <f t="shared" si="31"/>
        <v>Q2-2025</v>
      </c>
    </row>
    <row r="257" spans="1:17" x14ac:dyDescent="0.3">
      <c r="A257" t="s">
        <v>403</v>
      </c>
      <c r="B257" s="15">
        <v>45722</v>
      </c>
      <c r="C257" t="s">
        <v>84</v>
      </c>
      <c r="D257" t="s">
        <v>171</v>
      </c>
      <c r="E257" t="s">
        <v>71</v>
      </c>
      <c r="F257" t="s">
        <v>126</v>
      </c>
      <c r="G257" t="s">
        <v>56</v>
      </c>
      <c r="H257">
        <v>3</v>
      </c>
      <c r="I257">
        <v>189.32</v>
      </c>
      <c r="J257">
        <v>0.10199999999999999</v>
      </c>
      <c r="K257">
        <v>146.99</v>
      </c>
      <c r="L257" t="s">
        <v>57</v>
      </c>
      <c r="M257">
        <f t="shared" si="23"/>
        <v>510.03</v>
      </c>
      <c r="N257">
        <f t="shared" si="24"/>
        <v>69.06</v>
      </c>
      <c r="O257" s="7">
        <f t="shared" si="25"/>
        <v>0.13540379977648376</v>
      </c>
      <c r="P257" t="str">
        <f t="shared" si="30"/>
        <v>Mar-2025</v>
      </c>
      <c r="Q257" t="str">
        <f t="shared" si="31"/>
        <v>Q1-2025</v>
      </c>
    </row>
    <row r="258" spans="1:17" x14ac:dyDescent="0.3">
      <c r="A258" t="s">
        <v>404</v>
      </c>
      <c r="B258" s="15">
        <v>45737</v>
      </c>
      <c r="C258" t="s">
        <v>84</v>
      </c>
      <c r="D258" t="s">
        <v>225</v>
      </c>
      <c r="E258" t="s">
        <v>71</v>
      </c>
      <c r="F258" t="s">
        <v>97</v>
      </c>
      <c r="G258" t="s">
        <v>56</v>
      </c>
      <c r="H258">
        <v>6</v>
      </c>
      <c r="I258">
        <v>143.51</v>
      </c>
      <c r="J258">
        <v>9.4E-2</v>
      </c>
      <c r="K258">
        <v>112.28</v>
      </c>
      <c r="L258" t="s">
        <v>57</v>
      </c>
      <c r="M258">
        <f t="shared" ref="M258:M321" si="32">ROUND(H258*I258*(1-J258),2)</f>
        <v>780.12</v>
      </c>
      <c r="N258">
        <f t="shared" ref="N258:N321" si="33">ROUND(M258-(H258*K258),2)</f>
        <v>106.44</v>
      </c>
      <c r="O258" s="7">
        <f t="shared" ref="O258:O321" si="34">IFERROR(N258/M258,0)</f>
        <v>0.13644054760806029</v>
      </c>
      <c r="P258" t="str">
        <f t="shared" si="30"/>
        <v>Mar-2025</v>
      </c>
      <c r="Q258" t="str">
        <f t="shared" si="31"/>
        <v>Q1-2025</v>
      </c>
    </row>
    <row r="259" spans="1:17" x14ac:dyDescent="0.3">
      <c r="A259" t="s">
        <v>405</v>
      </c>
      <c r="B259" s="15">
        <v>45548</v>
      </c>
      <c r="C259" t="s">
        <v>88</v>
      </c>
      <c r="D259" t="s">
        <v>167</v>
      </c>
      <c r="E259" t="s">
        <v>71</v>
      </c>
      <c r="F259" t="s">
        <v>97</v>
      </c>
      <c r="G259" t="s">
        <v>56</v>
      </c>
      <c r="H259">
        <v>3</v>
      </c>
      <c r="I259">
        <v>181.83</v>
      </c>
      <c r="J259">
        <v>0</v>
      </c>
      <c r="K259">
        <v>123.5</v>
      </c>
      <c r="L259" t="s">
        <v>104</v>
      </c>
      <c r="M259">
        <f t="shared" si="32"/>
        <v>545.49</v>
      </c>
      <c r="N259">
        <f t="shared" si="33"/>
        <v>174.99</v>
      </c>
      <c r="O259" s="7">
        <f t="shared" si="34"/>
        <v>0.3207941483803553</v>
      </c>
      <c r="P259" t="str">
        <f t="shared" si="30"/>
        <v>Sep-2024</v>
      </c>
      <c r="Q259" t="str">
        <f t="shared" si="31"/>
        <v>Q3-2024</v>
      </c>
    </row>
    <row r="260" spans="1:17" x14ac:dyDescent="0.3">
      <c r="A260" t="s">
        <v>406</v>
      </c>
      <c r="B260" s="15">
        <v>45931</v>
      </c>
      <c r="C260" t="s">
        <v>52</v>
      </c>
      <c r="D260" t="s">
        <v>70</v>
      </c>
      <c r="E260" t="s">
        <v>93</v>
      </c>
      <c r="F260" t="s">
        <v>124</v>
      </c>
      <c r="G260" t="s">
        <v>56</v>
      </c>
      <c r="H260">
        <v>6</v>
      </c>
      <c r="I260">
        <v>32.380000000000003</v>
      </c>
      <c r="J260">
        <v>0.10100000000000001</v>
      </c>
      <c r="K260">
        <v>16.14</v>
      </c>
      <c r="L260" t="s">
        <v>57</v>
      </c>
      <c r="M260">
        <f t="shared" si="32"/>
        <v>174.66</v>
      </c>
      <c r="N260">
        <f t="shared" si="33"/>
        <v>77.819999999999993</v>
      </c>
      <c r="O260" s="7">
        <f t="shared" si="34"/>
        <v>0.44555135692201991</v>
      </c>
      <c r="P260" t="str">
        <f t="shared" si="30"/>
        <v>Oct-2025</v>
      </c>
      <c r="Q260" t="str">
        <f t="shared" si="31"/>
        <v>Q4-2025</v>
      </c>
    </row>
    <row r="261" spans="1:17" x14ac:dyDescent="0.3">
      <c r="A261" t="s">
        <v>407</v>
      </c>
      <c r="B261" s="15">
        <v>45439</v>
      </c>
      <c r="C261" t="s">
        <v>52</v>
      </c>
      <c r="D261" t="s">
        <v>237</v>
      </c>
      <c r="E261" t="s">
        <v>107</v>
      </c>
      <c r="F261" t="s">
        <v>193</v>
      </c>
      <c r="G261" t="s">
        <v>56</v>
      </c>
      <c r="H261">
        <v>8</v>
      </c>
      <c r="I261">
        <v>27.41</v>
      </c>
      <c r="J261">
        <v>6.7000000000000004E-2</v>
      </c>
      <c r="K261">
        <v>12.28</v>
      </c>
      <c r="L261" t="s">
        <v>57</v>
      </c>
      <c r="M261">
        <f t="shared" si="32"/>
        <v>204.59</v>
      </c>
      <c r="N261">
        <f t="shared" si="33"/>
        <v>106.35</v>
      </c>
      <c r="O261" s="7">
        <f t="shared" si="34"/>
        <v>0.51982012806099998</v>
      </c>
      <c r="P261" t="str">
        <f t="shared" si="30"/>
        <v>May-2024</v>
      </c>
      <c r="Q261" t="str">
        <f t="shared" si="31"/>
        <v>Q2-2024</v>
      </c>
    </row>
    <row r="262" spans="1:17" x14ac:dyDescent="0.3">
      <c r="A262" t="s">
        <v>408</v>
      </c>
      <c r="B262" s="15">
        <v>45604</v>
      </c>
      <c r="C262" t="s">
        <v>84</v>
      </c>
      <c r="D262" t="s">
        <v>110</v>
      </c>
      <c r="E262" t="s">
        <v>71</v>
      </c>
      <c r="F262" t="s">
        <v>86</v>
      </c>
      <c r="G262" t="s">
        <v>68</v>
      </c>
      <c r="H262">
        <v>9</v>
      </c>
      <c r="I262">
        <v>162.52000000000001</v>
      </c>
      <c r="J262">
        <v>0</v>
      </c>
      <c r="K262">
        <v>106.74</v>
      </c>
      <c r="L262" t="s">
        <v>57</v>
      </c>
      <c r="M262">
        <f t="shared" si="32"/>
        <v>1462.68</v>
      </c>
      <c r="N262">
        <f t="shared" si="33"/>
        <v>502.02</v>
      </c>
      <c r="O262" s="7">
        <f t="shared" si="34"/>
        <v>0.34321929608663548</v>
      </c>
      <c r="P262" t="str">
        <f t="shared" si="30"/>
        <v>Nov-2024</v>
      </c>
      <c r="Q262" t="str">
        <f t="shared" si="31"/>
        <v>Q4-2024</v>
      </c>
    </row>
    <row r="263" spans="1:17" x14ac:dyDescent="0.3">
      <c r="A263" t="s">
        <v>409</v>
      </c>
      <c r="B263" s="15">
        <v>45657</v>
      </c>
      <c r="C263" t="s">
        <v>84</v>
      </c>
      <c r="D263" t="s">
        <v>110</v>
      </c>
      <c r="E263" t="s">
        <v>93</v>
      </c>
      <c r="F263" t="s">
        <v>219</v>
      </c>
      <c r="G263" t="s">
        <v>56</v>
      </c>
      <c r="H263">
        <v>2</v>
      </c>
      <c r="I263">
        <v>81.45</v>
      </c>
      <c r="J263">
        <v>0.11899999999999999</v>
      </c>
      <c r="K263">
        <v>30.22</v>
      </c>
      <c r="L263" t="s">
        <v>104</v>
      </c>
      <c r="M263">
        <f t="shared" si="32"/>
        <v>143.51</v>
      </c>
      <c r="N263">
        <f t="shared" si="33"/>
        <v>83.07</v>
      </c>
      <c r="O263" s="7">
        <f t="shared" si="34"/>
        <v>0.57884467981325338</v>
      </c>
      <c r="P263" t="str">
        <f t="shared" si="30"/>
        <v>Dec-2024</v>
      </c>
      <c r="Q263" t="str">
        <f t="shared" si="31"/>
        <v>Q4-2024</v>
      </c>
    </row>
    <row r="264" spans="1:17" x14ac:dyDescent="0.3">
      <c r="A264" t="s">
        <v>410</v>
      </c>
      <c r="B264" s="15">
        <v>45703</v>
      </c>
      <c r="C264" t="s">
        <v>84</v>
      </c>
      <c r="D264" t="s">
        <v>147</v>
      </c>
      <c r="E264" t="s">
        <v>60</v>
      </c>
      <c r="F264" t="s">
        <v>76</v>
      </c>
      <c r="G264" t="s">
        <v>68</v>
      </c>
      <c r="H264">
        <v>1</v>
      </c>
      <c r="I264">
        <v>92.63</v>
      </c>
      <c r="J264">
        <v>0.04</v>
      </c>
      <c r="K264">
        <v>41.21</v>
      </c>
      <c r="L264" t="s">
        <v>57</v>
      </c>
      <c r="M264">
        <f t="shared" si="32"/>
        <v>88.92</v>
      </c>
      <c r="N264">
        <f t="shared" si="33"/>
        <v>47.71</v>
      </c>
      <c r="O264" s="7">
        <f t="shared" si="34"/>
        <v>0.53654970760233922</v>
      </c>
      <c r="P264" t="str">
        <f t="shared" si="30"/>
        <v>Feb-2025</v>
      </c>
      <c r="Q264" t="str">
        <f t="shared" si="31"/>
        <v>Q1-2025</v>
      </c>
    </row>
    <row r="265" spans="1:17" x14ac:dyDescent="0.3">
      <c r="A265" t="s">
        <v>411</v>
      </c>
      <c r="B265" s="15">
        <v>45826</v>
      </c>
      <c r="C265" t="s">
        <v>88</v>
      </c>
      <c r="D265" t="s">
        <v>206</v>
      </c>
      <c r="E265" t="s">
        <v>93</v>
      </c>
      <c r="F265" t="s">
        <v>219</v>
      </c>
      <c r="G265" t="s">
        <v>56</v>
      </c>
      <c r="H265">
        <v>4</v>
      </c>
      <c r="I265">
        <v>75.260000000000005</v>
      </c>
      <c r="J265">
        <v>0.107</v>
      </c>
      <c r="K265">
        <v>30.5</v>
      </c>
      <c r="L265" t="s">
        <v>57</v>
      </c>
      <c r="M265">
        <f t="shared" si="32"/>
        <v>268.83</v>
      </c>
      <c r="N265">
        <f t="shared" si="33"/>
        <v>146.83000000000001</v>
      </c>
      <c r="O265" s="7">
        <f t="shared" si="34"/>
        <v>0.54618160175575647</v>
      </c>
      <c r="P265" t="str">
        <f t="shared" si="30"/>
        <v>Jun-2025</v>
      </c>
      <c r="Q265" t="str">
        <f t="shared" si="31"/>
        <v>Q2-2025</v>
      </c>
    </row>
    <row r="266" spans="1:17" x14ac:dyDescent="0.3">
      <c r="A266" t="s">
        <v>412</v>
      </c>
      <c r="B266" s="15">
        <v>45770</v>
      </c>
      <c r="C266" t="s">
        <v>88</v>
      </c>
      <c r="D266" t="s">
        <v>162</v>
      </c>
      <c r="E266" t="s">
        <v>60</v>
      </c>
      <c r="F266" t="s">
        <v>61</v>
      </c>
      <c r="G266" t="s">
        <v>56</v>
      </c>
      <c r="H266">
        <v>2</v>
      </c>
      <c r="I266">
        <v>77.680000000000007</v>
      </c>
      <c r="J266">
        <v>6.7000000000000004E-2</v>
      </c>
      <c r="K266">
        <v>34.17</v>
      </c>
      <c r="L266" t="s">
        <v>57</v>
      </c>
      <c r="M266">
        <f t="shared" si="32"/>
        <v>144.94999999999999</v>
      </c>
      <c r="N266">
        <f t="shared" si="33"/>
        <v>76.61</v>
      </c>
      <c r="O266" s="7">
        <f t="shared" si="34"/>
        <v>0.52852707830286305</v>
      </c>
      <c r="P266" t="str">
        <f t="shared" si="30"/>
        <v>Apr-2025</v>
      </c>
      <c r="Q266" t="str">
        <f t="shared" si="31"/>
        <v>Q2-2025</v>
      </c>
    </row>
    <row r="267" spans="1:17" x14ac:dyDescent="0.3">
      <c r="A267" t="s">
        <v>413</v>
      </c>
      <c r="B267" s="15">
        <v>45817</v>
      </c>
      <c r="C267" t="s">
        <v>63</v>
      </c>
      <c r="D267" t="s">
        <v>64</v>
      </c>
      <c r="E267" t="s">
        <v>71</v>
      </c>
      <c r="F267" t="s">
        <v>126</v>
      </c>
      <c r="G267" t="s">
        <v>56</v>
      </c>
      <c r="H267">
        <v>2</v>
      </c>
      <c r="I267">
        <v>71.89</v>
      </c>
      <c r="J267">
        <v>0.21099999999999999</v>
      </c>
      <c r="K267">
        <v>53.51</v>
      </c>
      <c r="L267" t="s">
        <v>57</v>
      </c>
      <c r="M267">
        <f t="shared" si="32"/>
        <v>113.44</v>
      </c>
      <c r="N267">
        <f t="shared" si="33"/>
        <v>6.42</v>
      </c>
      <c r="O267" s="7">
        <f t="shared" si="34"/>
        <v>5.6593794076163613E-2</v>
      </c>
      <c r="P267" t="str">
        <f t="shared" si="30"/>
        <v>Jun-2025</v>
      </c>
      <c r="Q267" t="str">
        <f t="shared" si="31"/>
        <v>Q2-2025</v>
      </c>
    </row>
    <row r="268" spans="1:17" x14ac:dyDescent="0.3">
      <c r="A268" t="s">
        <v>414</v>
      </c>
      <c r="B268" s="15">
        <v>45962</v>
      </c>
      <c r="C268" t="s">
        <v>88</v>
      </c>
      <c r="D268" t="s">
        <v>89</v>
      </c>
      <c r="E268" t="s">
        <v>54</v>
      </c>
      <c r="F268" t="s">
        <v>55</v>
      </c>
      <c r="G268" t="s">
        <v>68</v>
      </c>
      <c r="H268">
        <v>3</v>
      </c>
      <c r="I268">
        <v>23.86</v>
      </c>
      <c r="J268">
        <v>0.112</v>
      </c>
      <c r="K268">
        <v>13.52</v>
      </c>
      <c r="L268" t="s">
        <v>57</v>
      </c>
      <c r="M268">
        <f t="shared" si="32"/>
        <v>63.56</v>
      </c>
      <c r="N268">
        <f t="shared" si="33"/>
        <v>23</v>
      </c>
      <c r="O268" s="7">
        <f t="shared" si="34"/>
        <v>0.3618628067967275</v>
      </c>
      <c r="P268" t="str">
        <f t="shared" si="30"/>
        <v>Nov-2025</v>
      </c>
      <c r="Q268" t="str">
        <f t="shared" si="31"/>
        <v>Q4-2025</v>
      </c>
    </row>
    <row r="269" spans="1:17" x14ac:dyDescent="0.3">
      <c r="A269" t="s">
        <v>415</v>
      </c>
      <c r="B269" s="15">
        <v>45922</v>
      </c>
      <c r="C269" t="s">
        <v>84</v>
      </c>
      <c r="D269" t="s">
        <v>103</v>
      </c>
      <c r="E269" t="s">
        <v>71</v>
      </c>
      <c r="F269" t="s">
        <v>78</v>
      </c>
      <c r="G269" t="s">
        <v>56</v>
      </c>
      <c r="H269">
        <v>1</v>
      </c>
      <c r="I269">
        <v>137.85</v>
      </c>
      <c r="J269">
        <v>0</v>
      </c>
      <c r="K269">
        <v>105.63</v>
      </c>
      <c r="L269" t="s">
        <v>57</v>
      </c>
      <c r="M269">
        <f t="shared" si="32"/>
        <v>137.85</v>
      </c>
      <c r="N269">
        <f t="shared" si="33"/>
        <v>32.22</v>
      </c>
      <c r="O269" s="7">
        <f t="shared" si="34"/>
        <v>0.2337323177366703</v>
      </c>
      <c r="P269" t="str">
        <f t="shared" si="30"/>
        <v>Sep-2025</v>
      </c>
      <c r="Q269" t="str">
        <f t="shared" si="31"/>
        <v>Q3-2025</v>
      </c>
    </row>
    <row r="270" spans="1:17" x14ac:dyDescent="0.3">
      <c r="A270" t="s">
        <v>416</v>
      </c>
      <c r="B270" s="15">
        <v>45563</v>
      </c>
      <c r="C270" t="s">
        <v>52</v>
      </c>
      <c r="D270" t="s">
        <v>216</v>
      </c>
      <c r="E270" t="s">
        <v>71</v>
      </c>
      <c r="F270" t="s">
        <v>78</v>
      </c>
      <c r="G270" t="s">
        <v>68</v>
      </c>
      <c r="H270">
        <v>1</v>
      </c>
      <c r="I270">
        <v>179.24</v>
      </c>
      <c r="J270">
        <v>0.13500000000000001</v>
      </c>
      <c r="K270">
        <v>143.34</v>
      </c>
      <c r="L270" t="s">
        <v>57</v>
      </c>
      <c r="M270">
        <f t="shared" si="32"/>
        <v>155.04</v>
      </c>
      <c r="N270">
        <f t="shared" si="33"/>
        <v>11.7</v>
      </c>
      <c r="O270" s="7">
        <f t="shared" si="34"/>
        <v>7.5464396284829718E-2</v>
      </c>
      <c r="P270" t="str">
        <f t="shared" si="30"/>
        <v>Sep-2024</v>
      </c>
      <c r="Q270" t="str">
        <f t="shared" si="31"/>
        <v>Q3-2024</v>
      </c>
    </row>
    <row r="271" spans="1:17" x14ac:dyDescent="0.3">
      <c r="A271" t="s">
        <v>417</v>
      </c>
      <c r="B271" s="15">
        <v>45954</v>
      </c>
      <c r="C271" t="s">
        <v>88</v>
      </c>
      <c r="D271" t="s">
        <v>167</v>
      </c>
      <c r="E271" t="s">
        <v>107</v>
      </c>
      <c r="F271" t="s">
        <v>193</v>
      </c>
      <c r="G271" t="s">
        <v>68</v>
      </c>
      <c r="H271">
        <v>3</v>
      </c>
      <c r="I271">
        <v>55.43</v>
      </c>
      <c r="J271">
        <v>9.2999999999999999E-2</v>
      </c>
      <c r="K271">
        <v>19.48</v>
      </c>
      <c r="L271" t="s">
        <v>57</v>
      </c>
      <c r="M271">
        <f t="shared" si="32"/>
        <v>150.83000000000001</v>
      </c>
      <c r="N271">
        <f t="shared" si="33"/>
        <v>92.39</v>
      </c>
      <c r="O271" s="7">
        <f t="shared" si="34"/>
        <v>0.61254392362262144</v>
      </c>
      <c r="P271" t="str">
        <f t="shared" si="30"/>
        <v>Oct-2025</v>
      </c>
      <c r="Q271" t="str">
        <f t="shared" si="31"/>
        <v>Q4-2025</v>
      </c>
    </row>
    <row r="272" spans="1:17" x14ac:dyDescent="0.3">
      <c r="A272" t="s">
        <v>418</v>
      </c>
      <c r="B272" s="15">
        <v>45761</v>
      </c>
      <c r="C272" t="s">
        <v>84</v>
      </c>
      <c r="D272" t="s">
        <v>150</v>
      </c>
      <c r="E272" t="s">
        <v>93</v>
      </c>
      <c r="F272" t="s">
        <v>141</v>
      </c>
      <c r="G272" t="s">
        <v>56</v>
      </c>
      <c r="H272">
        <v>2</v>
      </c>
      <c r="I272">
        <v>32.32</v>
      </c>
      <c r="J272">
        <v>0.111</v>
      </c>
      <c r="K272">
        <v>12.76</v>
      </c>
      <c r="L272" t="s">
        <v>57</v>
      </c>
      <c r="M272">
        <f t="shared" si="32"/>
        <v>57.46</v>
      </c>
      <c r="N272">
        <f t="shared" si="33"/>
        <v>31.94</v>
      </c>
      <c r="O272" s="7">
        <f t="shared" si="34"/>
        <v>0.5558649495301079</v>
      </c>
      <c r="P272" t="str">
        <f t="shared" si="30"/>
        <v>Apr-2025</v>
      </c>
      <c r="Q272" t="str">
        <f t="shared" si="31"/>
        <v>Q2-2025</v>
      </c>
    </row>
    <row r="273" spans="1:17" x14ac:dyDescent="0.3">
      <c r="A273" t="s">
        <v>419</v>
      </c>
      <c r="B273" s="15">
        <v>45635</v>
      </c>
      <c r="C273" t="s">
        <v>84</v>
      </c>
      <c r="D273" t="s">
        <v>110</v>
      </c>
      <c r="E273" t="s">
        <v>60</v>
      </c>
      <c r="F273" t="s">
        <v>90</v>
      </c>
      <c r="G273" t="s">
        <v>56</v>
      </c>
      <c r="H273">
        <v>4</v>
      </c>
      <c r="I273">
        <v>66.349999999999994</v>
      </c>
      <c r="J273">
        <v>0</v>
      </c>
      <c r="K273">
        <v>31.32</v>
      </c>
      <c r="L273" t="s">
        <v>57</v>
      </c>
      <c r="M273">
        <f t="shared" si="32"/>
        <v>265.39999999999998</v>
      </c>
      <c r="N273">
        <f t="shared" si="33"/>
        <v>140.12</v>
      </c>
      <c r="O273" s="7">
        <f t="shared" si="34"/>
        <v>0.52795779954785238</v>
      </c>
      <c r="P273" t="str">
        <f t="shared" si="30"/>
        <v>Dec-2024</v>
      </c>
      <c r="Q273" t="str">
        <f t="shared" si="31"/>
        <v>Q4-2024</v>
      </c>
    </row>
    <row r="274" spans="1:17" x14ac:dyDescent="0.3">
      <c r="A274" t="s">
        <v>420</v>
      </c>
      <c r="B274" s="15">
        <v>45940</v>
      </c>
      <c r="C274" t="s">
        <v>84</v>
      </c>
      <c r="D274" t="s">
        <v>372</v>
      </c>
      <c r="E274" t="s">
        <v>71</v>
      </c>
      <c r="F274" t="s">
        <v>86</v>
      </c>
      <c r="G274" t="s">
        <v>56</v>
      </c>
      <c r="H274">
        <v>8</v>
      </c>
      <c r="I274">
        <v>129.41999999999999</v>
      </c>
      <c r="J274">
        <v>0.13300000000000001</v>
      </c>
      <c r="K274">
        <v>118.61</v>
      </c>
      <c r="L274" t="s">
        <v>57</v>
      </c>
      <c r="M274">
        <f t="shared" si="32"/>
        <v>897.66</v>
      </c>
      <c r="N274">
        <f t="shared" si="33"/>
        <v>-51.22</v>
      </c>
      <c r="O274" s="7">
        <f t="shared" si="34"/>
        <v>-5.7059465721988278E-2</v>
      </c>
      <c r="P274" t="str">
        <f t="shared" si="30"/>
        <v>Oct-2025</v>
      </c>
      <c r="Q274" t="str">
        <f t="shared" si="31"/>
        <v>Q4-2025</v>
      </c>
    </row>
    <row r="275" spans="1:17" x14ac:dyDescent="0.3">
      <c r="A275" t="s">
        <v>421</v>
      </c>
      <c r="B275" s="15">
        <v>45697</v>
      </c>
      <c r="C275" t="s">
        <v>63</v>
      </c>
      <c r="D275" t="s">
        <v>165</v>
      </c>
      <c r="E275" t="s">
        <v>71</v>
      </c>
      <c r="F275" t="s">
        <v>97</v>
      </c>
      <c r="G275" t="s">
        <v>68</v>
      </c>
      <c r="H275">
        <v>5</v>
      </c>
      <c r="I275">
        <v>120.25</v>
      </c>
      <c r="J275">
        <v>0.20399999999999999</v>
      </c>
      <c r="K275">
        <v>86.14</v>
      </c>
      <c r="L275" t="s">
        <v>57</v>
      </c>
      <c r="M275">
        <f t="shared" si="32"/>
        <v>478.6</v>
      </c>
      <c r="N275">
        <f t="shared" si="33"/>
        <v>47.9</v>
      </c>
      <c r="O275" s="7">
        <f t="shared" si="34"/>
        <v>0.10008357709987463</v>
      </c>
      <c r="P275" t="str">
        <f t="shared" si="30"/>
        <v>Feb-2025</v>
      </c>
      <c r="Q275" t="str">
        <f t="shared" si="31"/>
        <v>Q1-2025</v>
      </c>
    </row>
    <row r="276" spans="1:17" x14ac:dyDescent="0.3">
      <c r="A276" t="s">
        <v>422</v>
      </c>
      <c r="B276" s="15">
        <v>45634</v>
      </c>
      <c r="C276" t="s">
        <v>88</v>
      </c>
      <c r="D276" t="s">
        <v>123</v>
      </c>
      <c r="E276" t="s">
        <v>71</v>
      </c>
      <c r="F276" t="s">
        <v>86</v>
      </c>
      <c r="G276" t="s">
        <v>68</v>
      </c>
      <c r="H276">
        <v>3</v>
      </c>
      <c r="I276">
        <v>179.55</v>
      </c>
      <c r="J276">
        <v>6.0999999999999999E-2</v>
      </c>
      <c r="K276">
        <v>124.02</v>
      </c>
      <c r="L276" t="s">
        <v>57</v>
      </c>
      <c r="M276">
        <f t="shared" si="32"/>
        <v>505.79</v>
      </c>
      <c r="N276">
        <f t="shared" si="33"/>
        <v>133.72999999999999</v>
      </c>
      <c r="O276" s="7">
        <f t="shared" si="34"/>
        <v>0.26439826805591249</v>
      </c>
      <c r="P276" t="str">
        <f t="shared" si="30"/>
        <v>Dec-2024</v>
      </c>
      <c r="Q276" t="str">
        <f t="shared" si="31"/>
        <v>Q4-2024</v>
      </c>
    </row>
    <row r="277" spans="1:17" x14ac:dyDescent="0.3">
      <c r="A277" t="s">
        <v>423</v>
      </c>
      <c r="B277" s="15">
        <v>45565</v>
      </c>
      <c r="C277" t="s">
        <v>63</v>
      </c>
      <c r="D277" t="s">
        <v>281</v>
      </c>
      <c r="E277" t="s">
        <v>71</v>
      </c>
      <c r="F277" t="s">
        <v>86</v>
      </c>
      <c r="G277" t="s">
        <v>68</v>
      </c>
      <c r="H277">
        <v>1</v>
      </c>
      <c r="I277">
        <v>87.06</v>
      </c>
      <c r="J277">
        <v>0.28899999999999998</v>
      </c>
      <c r="K277">
        <v>59.63</v>
      </c>
      <c r="L277" t="s">
        <v>57</v>
      </c>
      <c r="M277">
        <f t="shared" si="32"/>
        <v>61.9</v>
      </c>
      <c r="N277">
        <f t="shared" si="33"/>
        <v>2.27</v>
      </c>
      <c r="O277" s="7">
        <f t="shared" si="34"/>
        <v>3.6672051696284333E-2</v>
      </c>
      <c r="P277" t="str">
        <f t="shared" si="30"/>
        <v>Sep-2024</v>
      </c>
      <c r="Q277" t="str">
        <f t="shared" si="31"/>
        <v>Q3-2024</v>
      </c>
    </row>
    <row r="278" spans="1:17" x14ac:dyDescent="0.3">
      <c r="A278" t="s">
        <v>424</v>
      </c>
      <c r="B278" s="15">
        <v>45783</v>
      </c>
      <c r="C278" t="s">
        <v>84</v>
      </c>
      <c r="D278" t="s">
        <v>243</v>
      </c>
      <c r="E278" t="s">
        <v>93</v>
      </c>
      <c r="F278" t="s">
        <v>141</v>
      </c>
      <c r="G278" t="s">
        <v>56</v>
      </c>
      <c r="H278">
        <v>5</v>
      </c>
      <c r="I278">
        <v>10.41</v>
      </c>
      <c r="J278">
        <v>0.106</v>
      </c>
      <c r="K278">
        <v>4.5</v>
      </c>
      <c r="L278" t="s">
        <v>57</v>
      </c>
      <c r="M278">
        <f t="shared" si="32"/>
        <v>46.53</v>
      </c>
      <c r="N278">
        <f t="shared" si="33"/>
        <v>24.03</v>
      </c>
      <c r="O278" s="7">
        <f t="shared" si="34"/>
        <v>0.51644100580270791</v>
      </c>
      <c r="P278" t="str">
        <f t="shared" si="30"/>
        <v>May-2025</v>
      </c>
      <c r="Q278" t="str">
        <f t="shared" si="31"/>
        <v>Q2-2025</v>
      </c>
    </row>
    <row r="279" spans="1:17" x14ac:dyDescent="0.3">
      <c r="A279" t="s">
        <v>425</v>
      </c>
      <c r="B279" s="15">
        <v>45733</v>
      </c>
      <c r="C279" t="s">
        <v>88</v>
      </c>
      <c r="D279" t="s">
        <v>179</v>
      </c>
      <c r="E279" t="s">
        <v>107</v>
      </c>
      <c r="F279" t="s">
        <v>193</v>
      </c>
      <c r="G279" t="s">
        <v>56</v>
      </c>
      <c r="H279">
        <v>4</v>
      </c>
      <c r="I279">
        <v>32.83</v>
      </c>
      <c r="J279">
        <v>0.13400000000000001</v>
      </c>
      <c r="K279">
        <v>10.83</v>
      </c>
      <c r="L279" t="s">
        <v>57</v>
      </c>
      <c r="M279">
        <f t="shared" si="32"/>
        <v>113.72</v>
      </c>
      <c r="N279">
        <f t="shared" si="33"/>
        <v>70.400000000000006</v>
      </c>
      <c r="O279" s="7">
        <f t="shared" si="34"/>
        <v>0.61906436862469227</v>
      </c>
      <c r="P279" t="str">
        <f t="shared" si="30"/>
        <v>Mar-2025</v>
      </c>
      <c r="Q279" t="str">
        <f t="shared" si="31"/>
        <v>Q1-2025</v>
      </c>
    </row>
    <row r="280" spans="1:17" x14ac:dyDescent="0.3">
      <c r="A280" t="s">
        <v>426</v>
      </c>
      <c r="B280" s="15">
        <v>45864</v>
      </c>
      <c r="C280" t="s">
        <v>84</v>
      </c>
      <c r="D280" t="s">
        <v>372</v>
      </c>
      <c r="E280" t="s">
        <v>54</v>
      </c>
      <c r="F280" t="s">
        <v>114</v>
      </c>
      <c r="G280" t="s">
        <v>56</v>
      </c>
      <c r="H280">
        <v>1</v>
      </c>
      <c r="I280">
        <v>17.350000000000001</v>
      </c>
      <c r="J280">
        <v>6.5000000000000002E-2</v>
      </c>
      <c r="K280">
        <v>10.15</v>
      </c>
      <c r="L280" t="s">
        <v>57</v>
      </c>
      <c r="M280">
        <f t="shared" si="32"/>
        <v>16.22</v>
      </c>
      <c r="N280">
        <f t="shared" si="33"/>
        <v>6.07</v>
      </c>
      <c r="O280" s="7">
        <f t="shared" si="34"/>
        <v>0.37422934648582001</v>
      </c>
      <c r="P280" t="str">
        <f t="shared" si="30"/>
        <v>Jul-2025</v>
      </c>
      <c r="Q280" t="str">
        <f t="shared" si="31"/>
        <v>Q3-2025</v>
      </c>
    </row>
    <row r="281" spans="1:17" x14ac:dyDescent="0.3">
      <c r="A281" t="s">
        <v>427</v>
      </c>
      <c r="B281" s="15">
        <v>45406</v>
      </c>
      <c r="C281" t="s">
        <v>52</v>
      </c>
      <c r="D281" t="s">
        <v>75</v>
      </c>
      <c r="E281" t="s">
        <v>107</v>
      </c>
      <c r="F281" t="s">
        <v>193</v>
      </c>
      <c r="G281" t="s">
        <v>56</v>
      </c>
      <c r="H281">
        <v>5</v>
      </c>
      <c r="I281">
        <v>53.88</v>
      </c>
      <c r="J281">
        <v>0.127</v>
      </c>
      <c r="K281">
        <v>17.579999999999998</v>
      </c>
      <c r="L281" t="s">
        <v>57</v>
      </c>
      <c r="M281">
        <f t="shared" si="32"/>
        <v>235.19</v>
      </c>
      <c r="N281">
        <f t="shared" si="33"/>
        <v>147.29</v>
      </c>
      <c r="O281" s="7">
        <f t="shared" si="34"/>
        <v>0.62625961988179768</v>
      </c>
      <c r="P281" t="str">
        <f t="shared" si="30"/>
        <v>Apr-2024</v>
      </c>
      <c r="Q281" t="str">
        <f t="shared" si="31"/>
        <v>Q2-2024</v>
      </c>
    </row>
    <row r="282" spans="1:17" x14ac:dyDescent="0.3">
      <c r="A282" t="s">
        <v>428</v>
      </c>
      <c r="B282" s="15">
        <v>45626</v>
      </c>
      <c r="C282" t="s">
        <v>88</v>
      </c>
      <c r="D282" t="s">
        <v>429</v>
      </c>
      <c r="E282" t="s">
        <v>93</v>
      </c>
      <c r="F282" t="s">
        <v>94</v>
      </c>
      <c r="G282" t="s">
        <v>68</v>
      </c>
      <c r="H282">
        <v>7</v>
      </c>
      <c r="I282">
        <v>10.74</v>
      </c>
      <c r="J282">
        <v>7.0000000000000007E-2</v>
      </c>
      <c r="K282">
        <v>4.67</v>
      </c>
      <c r="L282" t="s">
        <v>57</v>
      </c>
      <c r="M282">
        <f t="shared" si="32"/>
        <v>69.92</v>
      </c>
      <c r="N282">
        <f t="shared" si="33"/>
        <v>37.229999999999997</v>
      </c>
      <c r="O282" s="7">
        <f t="shared" si="34"/>
        <v>0.53246567505720821</v>
      </c>
      <c r="P282" t="str">
        <f t="shared" si="30"/>
        <v>Nov-2024</v>
      </c>
      <c r="Q282" t="str">
        <f t="shared" si="31"/>
        <v>Q4-2024</v>
      </c>
    </row>
    <row r="283" spans="1:17" x14ac:dyDescent="0.3">
      <c r="A283" t="s">
        <v>430</v>
      </c>
      <c r="B283" s="15">
        <v>45973</v>
      </c>
      <c r="C283" t="s">
        <v>84</v>
      </c>
      <c r="D283" t="s">
        <v>372</v>
      </c>
      <c r="E283" t="s">
        <v>60</v>
      </c>
      <c r="F283" t="s">
        <v>76</v>
      </c>
      <c r="G283" t="s">
        <v>68</v>
      </c>
      <c r="H283">
        <v>10</v>
      </c>
      <c r="I283">
        <v>108.37</v>
      </c>
      <c r="J283">
        <v>1.4999999999999999E-2</v>
      </c>
      <c r="K283">
        <v>45.53</v>
      </c>
      <c r="L283" t="s">
        <v>57</v>
      </c>
      <c r="M283">
        <f t="shared" si="32"/>
        <v>1067.44</v>
      </c>
      <c r="N283">
        <f t="shared" si="33"/>
        <v>612.14</v>
      </c>
      <c r="O283" s="7">
        <f t="shared" si="34"/>
        <v>0.5734654875215468</v>
      </c>
      <c r="P283" t="str">
        <f t="shared" si="30"/>
        <v>Nov-2025</v>
      </c>
      <c r="Q283" t="str">
        <f t="shared" si="31"/>
        <v>Q4-2025</v>
      </c>
    </row>
    <row r="284" spans="1:17" x14ac:dyDescent="0.3">
      <c r="A284" t="s">
        <v>431</v>
      </c>
      <c r="B284" s="15">
        <v>45742</v>
      </c>
      <c r="C284" t="s">
        <v>84</v>
      </c>
      <c r="D284" t="s">
        <v>144</v>
      </c>
      <c r="E284" t="s">
        <v>54</v>
      </c>
      <c r="F284" t="s">
        <v>156</v>
      </c>
      <c r="G284" t="s">
        <v>68</v>
      </c>
      <c r="H284">
        <v>2</v>
      </c>
      <c r="I284">
        <v>6.57</v>
      </c>
      <c r="J284">
        <v>0.104</v>
      </c>
      <c r="K284">
        <v>4.07</v>
      </c>
      <c r="L284" t="s">
        <v>57</v>
      </c>
      <c r="M284">
        <f t="shared" si="32"/>
        <v>11.77</v>
      </c>
      <c r="N284">
        <f t="shared" si="33"/>
        <v>3.63</v>
      </c>
      <c r="O284" s="7">
        <f t="shared" si="34"/>
        <v>0.30841121495327101</v>
      </c>
      <c r="P284" t="str">
        <f t="shared" si="30"/>
        <v>Mar-2025</v>
      </c>
      <c r="Q284" t="str">
        <f t="shared" si="31"/>
        <v>Q1-2025</v>
      </c>
    </row>
    <row r="285" spans="1:17" x14ac:dyDescent="0.3">
      <c r="A285" t="s">
        <v>432</v>
      </c>
      <c r="B285" s="15">
        <v>45752</v>
      </c>
      <c r="C285" t="s">
        <v>63</v>
      </c>
      <c r="D285" t="s">
        <v>137</v>
      </c>
      <c r="E285" t="s">
        <v>54</v>
      </c>
      <c r="F285" t="s">
        <v>156</v>
      </c>
      <c r="G285" t="s">
        <v>68</v>
      </c>
      <c r="H285">
        <v>2</v>
      </c>
      <c r="I285">
        <v>15.49</v>
      </c>
      <c r="J285">
        <v>0.16400000000000001</v>
      </c>
      <c r="K285">
        <v>10.28</v>
      </c>
      <c r="L285" t="s">
        <v>57</v>
      </c>
      <c r="M285">
        <f t="shared" si="32"/>
        <v>25.9</v>
      </c>
      <c r="N285">
        <f t="shared" si="33"/>
        <v>5.34</v>
      </c>
      <c r="O285" s="7">
        <f t="shared" si="34"/>
        <v>0.20617760617760619</v>
      </c>
      <c r="P285" t="str">
        <f t="shared" ref="P285:P316" si="35">IF(B285="","",TEXT(B285,"mmm-yyyy"))</f>
        <v>Apr-2025</v>
      </c>
      <c r="Q285" t="str">
        <f t="shared" ref="Q285:Q316" si="36">IF(B285="","","Q"&amp;ROUNDUP(MONTH(B285)/3,0)&amp;"-"&amp;YEAR(B285))</f>
        <v>Q2-2025</v>
      </c>
    </row>
    <row r="286" spans="1:17" x14ac:dyDescent="0.3">
      <c r="A286" t="s">
        <v>433</v>
      </c>
      <c r="B286" s="15">
        <v>45851</v>
      </c>
      <c r="C286" t="s">
        <v>88</v>
      </c>
      <c r="D286" t="s">
        <v>202</v>
      </c>
      <c r="E286" t="s">
        <v>60</v>
      </c>
      <c r="F286" t="s">
        <v>67</v>
      </c>
      <c r="G286" t="s">
        <v>68</v>
      </c>
      <c r="H286">
        <v>7</v>
      </c>
      <c r="I286">
        <v>24.11</v>
      </c>
      <c r="J286">
        <v>6.4000000000000001E-2</v>
      </c>
      <c r="K286">
        <v>12.06</v>
      </c>
      <c r="L286" t="s">
        <v>57</v>
      </c>
      <c r="M286">
        <f t="shared" si="32"/>
        <v>157.97</v>
      </c>
      <c r="N286">
        <f t="shared" si="33"/>
        <v>73.55</v>
      </c>
      <c r="O286" s="7">
        <f t="shared" si="34"/>
        <v>0.46559473317718553</v>
      </c>
      <c r="P286" t="str">
        <f t="shared" si="35"/>
        <v>Jul-2025</v>
      </c>
      <c r="Q286" t="str">
        <f t="shared" si="36"/>
        <v>Q3-2025</v>
      </c>
    </row>
    <row r="287" spans="1:17" x14ac:dyDescent="0.3">
      <c r="A287" t="s">
        <v>434</v>
      </c>
      <c r="B287" s="15">
        <v>45642</v>
      </c>
      <c r="C287" t="s">
        <v>63</v>
      </c>
      <c r="D287" t="s">
        <v>204</v>
      </c>
      <c r="E287" t="s">
        <v>60</v>
      </c>
      <c r="F287" t="s">
        <v>90</v>
      </c>
      <c r="G287" t="s">
        <v>68</v>
      </c>
      <c r="H287">
        <v>1</v>
      </c>
      <c r="I287">
        <v>55.28</v>
      </c>
      <c r="J287">
        <v>0.112</v>
      </c>
      <c r="K287">
        <v>25.82</v>
      </c>
      <c r="L287" t="s">
        <v>57</v>
      </c>
      <c r="M287">
        <f t="shared" si="32"/>
        <v>49.09</v>
      </c>
      <c r="N287">
        <f t="shared" si="33"/>
        <v>23.27</v>
      </c>
      <c r="O287" s="7">
        <f t="shared" si="34"/>
        <v>0.47402729680179256</v>
      </c>
      <c r="P287" t="str">
        <f t="shared" si="35"/>
        <v>Dec-2024</v>
      </c>
      <c r="Q287" t="str">
        <f t="shared" si="36"/>
        <v>Q4-2024</v>
      </c>
    </row>
    <row r="288" spans="1:17" x14ac:dyDescent="0.3">
      <c r="A288" t="s">
        <v>435</v>
      </c>
      <c r="B288" s="15">
        <v>45580</v>
      </c>
      <c r="C288" t="s">
        <v>84</v>
      </c>
      <c r="D288" t="s">
        <v>372</v>
      </c>
      <c r="E288" t="s">
        <v>93</v>
      </c>
      <c r="F288" t="s">
        <v>124</v>
      </c>
      <c r="G288" t="s">
        <v>56</v>
      </c>
      <c r="H288">
        <v>3</v>
      </c>
      <c r="I288">
        <v>10.91</v>
      </c>
      <c r="J288">
        <v>0.1</v>
      </c>
      <c r="K288">
        <v>4.8899999999999997</v>
      </c>
      <c r="L288" t="s">
        <v>57</v>
      </c>
      <c r="M288">
        <f t="shared" si="32"/>
        <v>29.46</v>
      </c>
      <c r="N288">
        <f t="shared" si="33"/>
        <v>14.79</v>
      </c>
      <c r="O288" s="7">
        <f t="shared" si="34"/>
        <v>0.50203665987780033</v>
      </c>
      <c r="P288" t="str">
        <f t="shared" si="35"/>
        <v>Oct-2024</v>
      </c>
      <c r="Q288" t="str">
        <f t="shared" si="36"/>
        <v>Q4-2024</v>
      </c>
    </row>
    <row r="289" spans="1:17" x14ac:dyDescent="0.3">
      <c r="A289" t="s">
        <v>436</v>
      </c>
      <c r="B289" s="15">
        <v>45763</v>
      </c>
      <c r="C289" t="s">
        <v>52</v>
      </c>
      <c r="D289" t="s">
        <v>101</v>
      </c>
      <c r="E289" t="s">
        <v>71</v>
      </c>
      <c r="F289" t="s">
        <v>72</v>
      </c>
      <c r="G289" t="s">
        <v>56</v>
      </c>
      <c r="H289">
        <v>6</v>
      </c>
      <c r="I289">
        <v>68.92</v>
      </c>
      <c r="J289">
        <v>0.14199999999999999</v>
      </c>
      <c r="K289">
        <v>43.66</v>
      </c>
      <c r="L289" t="s">
        <v>57</v>
      </c>
      <c r="M289">
        <f t="shared" si="32"/>
        <v>354.8</v>
      </c>
      <c r="N289">
        <f t="shared" si="33"/>
        <v>92.84</v>
      </c>
      <c r="O289" s="7">
        <f t="shared" si="34"/>
        <v>0.26166854565952652</v>
      </c>
      <c r="P289" t="str">
        <f t="shared" si="35"/>
        <v>Apr-2025</v>
      </c>
      <c r="Q289" t="str">
        <f t="shared" si="36"/>
        <v>Q2-2025</v>
      </c>
    </row>
    <row r="290" spans="1:17" x14ac:dyDescent="0.3">
      <c r="A290" t="s">
        <v>437</v>
      </c>
      <c r="B290" s="15">
        <v>45732</v>
      </c>
      <c r="C290" t="s">
        <v>84</v>
      </c>
      <c r="D290" t="s">
        <v>243</v>
      </c>
      <c r="E290" t="s">
        <v>71</v>
      </c>
      <c r="F290" t="s">
        <v>72</v>
      </c>
      <c r="G290" t="s">
        <v>56</v>
      </c>
      <c r="H290">
        <v>5</v>
      </c>
      <c r="I290">
        <v>126.07</v>
      </c>
      <c r="J290">
        <v>0.14000000000000001</v>
      </c>
      <c r="K290">
        <v>86.12</v>
      </c>
      <c r="L290" t="s">
        <v>57</v>
      </c>
      <c r="M290">
        <f t="shared" si="32"/>
        <v>542.1</v>
      </c>
      <c r="N290">
        <f t="shared" si="33"/>
        <v>111.5</v>
      </c>
      <c r="O290" s="7">
        <f t="shared" si="34"/>
        <v>0.20568160855930639</v>
      </c>
      <c r="P290" t="str">
        <f t="shared" si="35"/>
        <v>Mar-2025</v>
      </c>
      <c r="Q290" t="str">
        <f t="shared" si="36"/>
        <v>Q1-2025</v>
      </c>
    </row>
    <row r="291" spans="1:17" x14ac:dyDescent="0.3">
      <c r="A291" t="s">
        <v>438</v>
      </c>
      <c r="B291" s="15">
        <v>45654</v>
      </c>
      <c r="C291" t="s">
        <v>88</v>
      </c>
      <c r="D291" t="s">
        <v>89</v>
      </c>
      <c r="E291" t="s">
        <v>93</v>
      </c>
      <c r="F291" t="s">
        <v>124</v>
      </c>
      <c r="G291" t="s">
        <v>56</v>
      </c>
      <c r="H291">
        <v>2</v>
      </c>
      <c r="I291">
        <v>66.16</v>
      </c>
      <c r="J291">
        <v>1.9E-2</v>
      </c>
      <c r="K291">
        <v>32.21</v>
      </c>
      <c r="L291" t="s">
        <v>57</v>
      </c>
      <c r="M291">
        <f t="shared" si="32"/>
        <v>129.81</v>
      </c>
      <c r="N291">
        <f t="shared" si="33"/>
        <v>65.39</v>
      </c>
      <c r="O291" s="7">
        <f t="shared" si="34"/>
        <v>0.5037362298744319</v>
      </c>
      <c r="P291" t="str">
        <f t="shared" si="35"/>
        <v>Dec-2024</v>
      </c>
      <c r="Q291" t="str">
        <f t="shared" si="36"/>
        <v>Q4-2024</v>
      </c>
    </row>
    <row r="292" spans="1:17" x14ac:dyDescent="0.3">
      <c r="A292" t="s">
        <v>439</v>
      </c>
      <c r="B292" s="15">
        <v>45484</v>
      </c>
      <c r="C292" t="s">
        <v>63</v>
      </c>
      <c r="D292" t="s">
        <v>302</v>
      </c>
      <c r="E292" t="s">
        <v>60</v>
      </c>
      <c r="F292" t="s">
        <v>76</v>
      </c>
      <c r="G292" t="s">
        <v>68</v>
      </c>
      <c r="H292">
        <v>5</v>
      </c>
      <c r="I292">
        <v>106.68</v>
      </c>
      <c r="J292">
        <v>0.129</v>
      </c>
      <c r="K292">
        <v>43.98</v>
      </c>
      <c r="L292" t="s">
        <v>57</v>
      </c>
      <c r="M292">
        <f t="shared" si="32"/>
        <v>464.59</v>
      </c>
      <c r="N292">
        <f t="shared" si="33"/>
        <v>244.69</v>
      </c>
      <c r="O292" s="7">
        <f t="shared" si="34"/>
        <v>0.5266794377838524</v>
      </c>
      <c r="P292" t="str">
        <f t="shared" si="35"/>
        <v>Jul-2024</v>
      </c>
      <c r="Q292" t="str">
        <f t="shared" si="36"/>
        <v>Q3-2024</v>
      </c>
    </row>
    <row r="293" spans="1:17" x14ac:dyDescent="0.3">
      <c r="A293" t="s">
        <v>440</v>
      </c>
      <c r="B293" s="15">
        <v>45960</v>
      </c>
      <c r="C293" t="s">
        <v>84</v>
      </c>
      <c r="D293" t="s">
        <v>85</v>
      </c>
      <c r="E293" t="s">
        <v>107</v>
      </c>
      <c r="F293" t="s">
        <v>148</v>
      </c>
      <c r="G293" t="s">
        <v>68</v>
      </c>
      <c r="H293">
        <v>4</v>
      </c>
      <c r="I293">
        <v>11.21</v>
      </c>
      <c r="J293">
        <v>3.5000000000000003E-2</v>
      </c>
      <c r="K293">
        <v>4.28</v>
      </c>
      <c r="L293" t="s">
        <v>57</v>
      </c>
      <c r="M293">
        <f t="shared" si="32"/>
        <v>43.27</v>
      </c>
      <c r="N293">
        <f t="shared" si="33"/>
        <v>26.15</v>
      </c>
      <c r="O293" s="7">
        <f t="shared" si="34"/>
        <v>0.60434481164779286</v>
      </c>
      <c r="P293" t="str">
        <f t="shared" si="35"/>
        <v>Oct-2025</v>
      </c>
      <c r="Q293" t="str">
        <f t="shared" si="36"/>
        <v>Q4-2025</v>
      </c>
    </row>
    <row r="294" spans="1:17" x14ac:dyDescent="0.3">
      <c r="A294" t="s">
        <v>441</v>
      </c>
      <c r="B294" s="15">
        <v>45388</v>
      </c>
      <c r="C294" t="s">
        <v>63</v>
      </c>
      <c r="D294" t="s">
        <v>188</v>
      </c>
      <c r="E294" t="s">
        <v>60</v>
      </c>
      <c r="F294" t="s">
        <v>76</v>
      </c>
      <c r="G294" t="s">
        <v>56</v>
      </c>
      <c r="H294">
        <v>2</v>
      </c>
      <c r="I294">
        <v>61.39</v>
      </c>
      <c r="J294">
        <v>0.26800000000000002</v>
      </c>
      <c r="K294">
        <v>30.82</v>
      </c>
      <c r="L294" t="s">
        <v>104</v>
      </c>
      <c r="M294">
        <f t="shared" si="32"/>
        <v>89.87</v>
      </c>
      <c r="N294">
        <f t="shared" si="33"/>
        <v>28.23</v>
      </c>
      <c r="O294" s="7">
        <f t="shared" si="34"/>
        <v>0.31412039612774006</v>
      </c>
      <c r="P294" t="str">
        <f t="shared" si="35"/>
        <v>Apr-2024</v>
      </c>
      <c r="Q294" t="str">
        <f t="shared" si="36"/>
        <v>Q2-2024</v>
      </c>
    </row>
    <row r="295" spans="1:17" x14ac:dyDescent="0.3">
      <c r="A295" t="s">
        <v>442</v>
      </c>
      <c r="B295" s="15">
        <v>45920</v>
      </c>
      <c r="C295" t="s">
        <v>88</v>
      </c>
      <c r="D295" t="s">
        <v>234</v>
      </c>
      <c r="E295" t="s">
        <v>107</v>
      </c>
      <c r="F295" t="s">
        <v>193</v>
      </c>
      <c r="G295" t="s">
        <v>68</v>
      </c>
      <c r="H295">
        <v>2</v>
      </c>
      <c r="I295">
        <v>50.05</v>
      </c>
      <c r="J295">
        <v>0.03</v>
      </c>
      <c r="K295">
        <v>18.420000000000002</v>
      </c>
      <c r="L295" t="s">
        <v>57</v>
      </c>
      <c r="M295">
        <f t="shared" si="32"/>
        <v>97.1</v>
      </c>
      <c r="N295">
        <f t="shared" si="33"/>
        <v>60.26</v>
      </c>
      <c r="O295" s="7">
        <f t="shared" si="34"/>
        <v>0.62059732234809473</v>
      </c>
      <c r="P295" t="str">
        <f t="shared" si="35"/>
        <v>Sep-2025</v>
      </c>
      <c r="Q295" t="str">
        <f t="shared" si="36"/>
        <v>Q3-2025</v>
      </c>
    </row>
    <row r="296" spans="1:17" x14ac:dyDescent="0.3">
      <c r="A296" t="s">
        <v>443</v>
      </c>
      <c r="B296" s="15">
        <v>45864</v>
      </c>
      <c r="C296" t="s">
        <v>88</v>
      </c>
      <c r="D296" t="s">
        <v>162</v>
      </c>
      <c r="E296" t="s">
        <v>71</v>
      </c>
      <c r="F296" t="s">
        <v>126</v>
      </c>
      <c r="G296" t="s">
        <v>68</v>
      </c>
      <c r="H296">
        <v>3</v>
      </c>
      <c r="I296">
        <v>210.01</v>
      </c>
      <c r="J296">
        <v>0.107</v>
      </c>
      <c r="K296">
        <v>146.21</v>
      </c>
      <c r="L296" t="s">
        <v>57</v>
      </c>
      <c r="M296">
        <f t="shared" si="32"/>
        <v>562.62</v>
      </c>
      <c r="N296">
        <f t="shared" si="33"/>
        <v>123.99</v>
      </c>
      <c r="O296" s="7">
        <f t="shared" si="34"/>
        <v>0.22037965234083395</v>
      </c>
      <c r="P296" t="str">
        <f t="shared" si="35"/>
        <v>Jul-2025</v>
      </c>
      <c r="Q296" t="str">
        <f t="shared" si="36"/>
        <v>Q3-2025</v>
      </c>
    </row>
    <row r="297" spans="1:17" x14ac:dyDescent="0.3">
      <c r="A297" t="s">
        <v>444</v>
      </c>
      <c r="B297" s="15">
        <v>45728</v>
      </c>
      <c r="C297" t="s">
        <v>84</v>
      </c>
      <c r="D297" t="s">
        <v>169</v>
      </c>
      <c r="E297" t="s">
        <v>71</v>
      </c>
      <c r="F297" t="s">
        <v>78</v>
      </c>
      <c r="G297" t="s">
        <v>68</v>
      </c>
      <c r="H297">
        <v>5</v>
      </c>
      <c r="I297">
        <v>184.04</v>
      </c>
      <c r="J297">
        <v>0.11</v>
      </c>
      <c r="K297">
        <v>120.88</v>
      </c>
      <c r="L297" t="s">
        <v>57</v>
      </c>
      <c r="M297">
        <f t="shared" si="32"/>
        <v>818.98</v>
      </c>
      <c r="N297">
        <f t="shared" si="33"/>
        <v>214.58</v>
      </c>
      <c r="O297" s="7">
        <f t="shared" si="34"/>
        <v>0.26200884026471954</v>
      </c>
      <c r="P297" t="str">
        <f t="shared" si="35"/>
        <v>Mar-2025</v>
      </c>
      <c r="Q297" t="str">
        <f t="shared" si="36"/>
        <v>Q1-2025</v>
      </c>
    </row>
    <row r="298" spans="1:17" x14ac:dyDescent="0.3">
      <c r="A298" t="s">
        <v>445</v>
      </c>
      <c r="B298" s="15">
        <v>45543</v>
      </c>
      <c r="C298" t="s">
        <v>52</v>
      </c>
      <c r="D298" t="s">
        <v>272</v>
      </c>
      <c r="E298" t="s">
        <v>107</v>
      </c>
      <c r="F298" t="s">
        <v>148</v>
      </c>
      <c r="G298" t="s">
        <v>68</v>
      </c>
      <c r="H298">
        <v>3</v>
      </c>
      <c r="I298">
        <v>59.28</v>
      </c>
      <c r="J298">
        <v>8.3000000000000004E-2</v>
      </c>
      <c r="K298">
        <v>21.98</v>
      </c>
      <c r="L298" t="s">
        <v>104</v>
      </c>
      <c r="M298">
        <f t="shared" si="32"/>
        <v>163.08000000000001</v>
      </c>
      <c r="N298">
        <f t="shared" si="33"/>
        <v>97.14</v>
      </c>
      <c r="O298" s="7">
        <f t="shared" si="34"/>
        <v>0.5956585724797645</v>
      </c>
      <c r="P298" t="str">
        <f t="shared" si="35"/>
        <v>Sep-2024</v>
      </c>
      <c r="Q298" t="str">
        <f t="shared" si="36"/>
        <v>Q3-2024</v>
      </c>
    </row>
    <row r="299" spans="1:17" x14ac:dyDescent="0.3">
      <c r="A299" t="s">
        <v>446</v>
      </c>
      <c r="B299" s="15">
        <v>45735</v>
      </c>
      <c r="C299" t="s">
        <v>63</v>
      </c>
      <c r="D299" t="s">
        <v>302</v>
      </c>
      <c r="E299" t="s">
        <v>71</v>
      </c>
      <c r="F299" t="s">
        <v>126</v>
      </c>
      <c r="G299" t="s">
        <v>68</v>
      </c>
      <c r="H299">
        <v>1</v>
      </c>
      <c r="I299">
        <v>127.98</v>
      </c>
      <c r="J299">
        <v>0.154</v>
      </c>
      <c r="K299">
        <v>100.3</v>
      </c>
      <c r="L299" t="s">
        <v>57</v>
      </c>
      <c r="M299">
        <f t="shared" si="32"/>
        <v>108.27</v>
      </c>
      <c r="N299">
        <f t="shared" si="33"/>
        <v>7.97</v>
      </c>
      <c r="O299" s="7">
        <f t="shared" si="34"/>
        <v>7.3612265632215762E-2</v>
      </c>
      <c r="P299" t="str">
        <f t="shared" si="35"/>
        <v>Mar-2025</v>
      </c>
      <c r="Q299" t="str">
        <f t="shared" si="36"/>
        <v>Q1-2025</v>
      </c>
    </row>
    <row r="300" spans="1:17" x14ac:dyDescent="0.3">
      <c r="A300" t="s">
        <v>447</v>
      </c>
      <c r="B300" s="15">
        <v>45984</v>
      </c>
      <c r="C300" t="s">
        <v>88</v>
      </c>
      <c r="D300" t="s">
        <v>198</v>
      </c>
      <c r="E300" t="s">
        <v>71</v>
      </c>
      <c r="F300" t="s">
        <v>86</v>
      </c>
      <c r="G300" t="s">
        <v>56</v>
      </c>
      <c r="H300">
        <v>3</v>
      </c>
      <c r="I300">
        <v>261.58</v>
      </c>
      <c r="J300">
        <v>9.1999999999999998E-2</v>
      </c>
      <c r="K300">
        <v>174.68</v>
      </c>
      <c r="L300" t="s">
        <v>57</v>
      </c>
      <c r="M300">
        <f t="shared" si="32"/>
        <v>712.54</v>
      </c>
      <c r="N300">
        <f t="shared" si="33"/>
        <v>188.5</v>
      </c>
      <c r="O300" s="7">
        <f t="shared" si="34"/>
        <v>0.26454655177253206</v>
      </c>
      <c r="P300" t="str">
        <f t="shared" si="35"/>
        <v>Nov-2025</v>
      </c>
      <c r="Q300" t="str">
        <f t="shared" si="36"/>
        <v>Q4-2025</v>
      </c>
    </row>
    <row r="301" spans="1:17" x14ac:dyDescent="0.3">
      <c r="A301" t="s">
        <v>448</v>
      </c>
      <c r="B301" s="15">
        <v>45669</v>
      </c>
      <c r="C301" t="s">
        <v>88</v>
      </c>
      <c r="D301" t="s">
        <v>116</v>
      </c>
      <c r="E301" t="s">
        <v>71</v>
      </c>
      <c r="F301" t="s">
        <v>78</v>
      </c>
      <c r="G301" t="s">
        <v>56</v>
      </c>
      <c r="H301">
        <v>7</v>
      </c>
      <c r="I301">
        <v>254.58</v>
      </c>
      <c r="J301">
        <v>0.108</v>
      </c>
      <c r="K301">
        <v>194.35</v>
      </c>
      <c r="L301" t="s">
        <v>57</v>
      </c>
      <c r="M301">
        <f t="shared" si="32"/>
        <v>1589.6</v>
      </c>
      <c r="N301">
        <f t="shared" si="33"/>
        <v>229.15</v>
      </c>
      <c r="O301" s="7">
        <f t="shared" si="34"/>
        <v>0.14415576245596379</v>
      </c>
      <c r="P301" t="str">
        <f t="shared" si="35"/>
        <v>Jan-2025</v>
      </c>
      <c r="Q301" t="str">
        <f t="shared" si="36"/>
        <v>Q1-2025</v>
      </c>
    </row>
    <row r="302" spans="1:17" x14ac:dyDescent="0.3">
      <c r="A302" t="s">
        <v>449</v>
      </c>
      <c r="B302" s="15">
        <v>45643</v>
      </c>
      <c r="C302" t="s">
        <v>88</v>
      </c>
      <c r="D302" t="s">
        <v>179</v>
      </c>
      <c r="E302" t="s">
        <v>54</v>
      </c>
      <c r="F302" t="s">
        <v>268</v>
      </c>
      <c r="G302" t="s">
        <v>68</v>
      </c>
      <c r="H302">
        <v>1</v>
      </c>
      <c r="I302">
        <v>21.11</v>
      </c>
      <c r="J302">
        <v>1.7000000000000001E-2</v>
      </c>
      <c r="K302">
        <v>12.39</v>
      </c>
      <c r="L302" t="s">
        <v>57</v>
      </c>
      <c r="M302">
        <f t="shared" si="32"/>
        <v>20.75</v>
      </c>
      <c r="N302">
        <f t="shared" si="33"/>
        <v>8.36</v>
      </c>
      <c r="O302" s="7">
        <f t="shared" si="34"/>
        <v>0.40289156626506023</v>
      </c>
      <c r="P302" t="str">
        <f t="shared" si="35"/>
        <v>Dec-2024</v>
      </c>
      <c r="Q302" t="str">
        <f t="shared" si="36"/>
        <v>Q4-2024</v>
      </c>
    </row>
    <row r="303" spans="1:17" x14ac:dyDescent="0.3">
      <c r="A303" t="s">
        <v>450</v>
      </c>
      <c r="B303" s="15">
        <v>45866</v>
      </c>
      <c r="C303" t="s">
        <v>84</v>
      </c>
      <c r="D303" t="s">
        <v>144</v>
      </c>
      <c r="E303" t="s">
        <v>107</v>
      </c>
      <c r="F303" t="s">
        <v>148</v>
      </c>
      <c r="G303" t="s">
        <v>56</v>
      </c>
      <c r="H303">
        <v>1</v>
      </c>
      <c r="I303">
        <v>9.68</v>
      </c>
      <c r="J303">
        <v>0.184</v>
      </c>
      <c r="K303">
        <v>3.86</v>
      </c>
      <c r="L303" t="s">
        <v>57</v>
      </c>
      <c r="M303">
        <f t="shared" si="32"/>
        <v>7.9</v>
      </c>
      <c r="N303">
        <f t="shared" si="33"/>
        <v>4.04</v>
      </c>
      <c r="O303" s="7">
        <f t="shared" si="34"/>
        <v>0.51139240506329109</v>
      </c>
      <c r="P303" t="str">
        <f t="shared" si="35"/>
        <v>Jul-2025</v>
      </c>
      <c r="Q303" t="str">
        <f t="shared" si="36"/>
        <v>Q3-2025</v>
      </c>
    </row>
    <row r="304" spans="1:17" x14ac:dyDescent="0.3">
      <c r="A304" t="s">
        <v>451</v>
      </c>
      <c r="B304" s="15">
        <v>45455</v>
      </c>
      <c r="C304" t="s">
        <v>52</v>
      </c>
      <c r="D304" t="s">
        <v>121</v>
      </c>
      <c r="E304" t="s">
        <v>60</v>
      </c>
      <c r="F304" t="s">
        <v>61</v>
      </c>
      <c r="G304" t="s">
        <v>56</v>
      </c>
      <c r="H304">
        <v>2</v>
      </c>
      <c r="I304">
        <v>77.36</v>
      </c>
      <c r="J304">
        <v>6.2E-2</v>
      </c>
      <c r="K304">
        <v>36.119999999999997</v>
      </c>
      <c r="L304" t="s">
        <v>57</v>
      </c>
      <c r="M304">
        <f t="shared" si="32"/>
        <v>145.13</v>
      </c>
      <c r="N304">
        <f t="shared" si="33"/>
        <v>72.89</v>
      </c>
      <c r="O304" s="7">
        <f t="shared" si="34"/>
        <v>0.50223937159787779</v>
      </c>
      <c r="P304" t="str">
        <f t="shared" si="35"/>
        <v>Jun-2024</v>
      </c>
      <c r="Q304" t="str">
        <f t="shared" si="36"/>
        <v>Q2-2024</v>
      </c>
    </row>
    <row r="305" spans="1:17" x14ac:dyDescent="0.3">
      <c r="A305" t="s">
        <v>452</v>
      </c>
      <c r="B305" s="15">
        <v>45319</v>
      </c>
      <c r="C305" t="s">
        <v>52</v>
      </c>
      <c r="D305" t="s">
        <v>121</v>
      </c>
      <c r="E305" t="s">
        <v>54</v>
      </c>
      <c r="F305" t="s">
        <v>268</v>
      </c>
      <c r="G305" t="s">
        <v>56</v>
      </c>
      <c r="H305">
        <v>1</v>
      </c>
      <c r="I305">
        <v>12.66</v>
      </c>
      <c r="J305">
        <v>6.7000000000000004E-2</v>
      </c>
      <c r="K305">
        <v>7.99</v>
      </c>
      <c r="L305" t="s">
        <v>57</v>
      </c>
      <c r="M305">
        <f t="shared" si="32"/>
        <v>11.81</v>
      </c>
      <c r="N305">
        <f t="shared" si="33"/>
        <v>3.82</v>
      </c>
      <c r="O305" s="7">
        <f t="shared" si="34"/>
        <v>0.32345469940728194</v>
      </c>
      <c r="P305" t="str">
        <f t="shared" si="35"/>
        <v>Jan-2024</v>
      </c>
      <c r="Q305" t="str">
        <f t="shared" si="36"/>
        <v>Q1-2024</v>
      </c>
    </row>
    <row r="306" spans="1:17" x14ac:dyDescent="0.3">
      <c r="A306" t="s">
        <v>453</v>
      </c>
      <c r="B306" s="15">
        <v>45593</v>
      </c>
      <c r="C306" t="s">
        <v>52</v>
      </c>
      <c r="D306" t="s">
        <v>237</v>
      </c>
      <c r="E306" t="s">
        <v>93</v>
      </c>
      <c r="F306" t="s">
        <v>94</v>
      </c>
      <c r="G306" t="s">
        <v>56</v>
      </c>
      <c r="H306">
        <v>1</v>
      </c>
      <c r="I306">
        <v>28.73</v>
      </c>
      <c r="J306">
        <v>0.10299999999999999</v>
      </c>
      <c r="K306">
        <v>14</v>
      </c>
      <c r="L306" t="s">
        <v>57</v>
      </c>
      <c r="M306">
        <f t="shared" si="32"/>
        <v>25.77</v>
      </c>
      <c r="N306">
        <f t="shared" si="33"/>
        <v>11.77</v>
      </c>
      <c r="O306" s="7">
        <f t="shared" si="34"/>
        <v>0.456732634846721</v>
      </c>
      <c r="P306" t="str">
        <f t="shared" si="35"/>
        <v>Oct-2024</v>
      </c>
      <c r="Q306" t="str">
        <f t="shared" si="36"/>
        <v>Q4-2024</v>
      </c>
    </row>
    <row r="307" spans="1:17" x14ac:dyDescent="0.3">
      <c r="A307" t="s">
        <v>454</v>
      </c>
      <c r="B307" s="15">
        <v>45883</v>
      </c>
      <c r="C307" t="s">
        <v>84</v>
      </c>
      <c r="D307" t="s">
        <v>144</v>
      </c>
      <c r="E307" t="s">
        <v>60</v>
      </c>
      <c r="F307" t="s">
        <v>90</v>
      </c>
      <c r="G307" t="s">
        <v>68</v>
      </c>
      <c r="H307">
        <v>4</v>
      </c>
      <c r="I307">
        <v>118.5</v>
      </c>
      <c r="J307">
        <v>8.1000000000000003E-2</v>
      </c>
      <c r="K307">
        <v>56.67</v>
      </c>
      <c r="L307" t="s">
        <v>57</v>
      </c>
      <c r="M307">
        <f t="shared" si="32"/>
        <v>435.61</v>
      </c>
      <c r="N307">
        <f t="shared" si="33"/>
        <v>208.93</v>
      </c>
      <c r="O307" s="7">
        <f t="shared" si="34"/>
        <v>0.47962627120589518</v>
      </c>
      <c r="P307" t="str">
        <f t="shared" si="35"/>
        <v>Aug-2025</v>
      </c>
      <c r="Q307" t="str">
        <f t="shared" si="36"/>
        <v>Q3-2025</v>
      </c>
    </row>
    <row r="308" spans="1:17" x14ac:dyDescent="0.3">
      <c r="A308" t="s">
        <v>455</v>
      </c>
      <c r="B308" s="15">
        <v>45926</v>
      </c>
      <c r="C308" t="s">
        <v>84</v>
      </c>
      <c r="D308" t="s">
        <v>171</v>
      </c>
      <c r="E308" t="s">
        <v>93</v>
      </c>
      <c r="F308" t="s">
        <v>124</v>
      </c>
      <c r="G308" t="s">
        <v>56</v>
      </c>
      <c r="H308">
        <v>1</v>
      </c>
      <c r="I308">
        <v>80.38</v>
      </c>
      <c r="J308">
        <v>0.104</v>
      </c>
      <c r="K308">
        <v>39.119999999999997</v>
      </c>
      <c r="L308" t="s">
        <v>57</v>
      </c>
      <c r="M308">
        <f t="shared" si="32"/>
        <v>72.02</v>
      </c>
      <c r="N308">
        <f t="shared" si="33"/>
        <v>32.9</v>
      </c>
      <c r="O308" s="7">
        <f t="shared" si="34"/>
        <v>0.45681755068036656</v>
      </c>
      <c r="P308" t="str">
        <f t="shared" si="35"/>
        <v>Sep-2025</v>
      </c>
      <c r="Q308" t="str">
        <f t="shared" si="36"/>
        <v>Q3-2025</v>
      </c>
    </row>
    <row r="309" spans="1:17" x14ac:dyDescent="0.3">
      <c r="A309" t="s">
        <v>456</v>
      </c>
      <c r="B309" s="15">
        <v>45710</v>
      </c>
      <c r="C309" t="s">
        <v>88</v>
      </c>
      <c r="D309" t="s">
        <v>116</v>
      </c>
      <c r="E309" t="s">
        <v>93</v>
      </c>
      <c r="F309" t="s">
        <v>94</v>
      </c>
      <c r="G309" t="s">
        <v>56</v>
      </c>
      <c r="H309">
        <v>1</v>
      </c>
      <c r="I309">
        <v>85.33</v>
      </c>
      <c r="J309">
        <v>0.11</v>
      </c>
      <c r="K309">
        <v>38.46</v>
      </c>
      <c r="L309" t="s">
        <v>57</v>
      </c>
      <c r="M309">
        <f t="shared" si="32"/>
        <v>75.94</v>
      </c>
      <c r="N309">
        <f t="shared" si="33"/>
        <v>37.479999999999997</v>
      </c>
      <c r="O309" s="7">
        <f t="shared" si="34"/>
        <v>0.49354753752962865</v>
      </c>
      <c r="P309" t="str">
        <f t="shared" si="35"/>
        <v>Feb-2025</v>
      </c>
      <c r="Q309" t="str">
        <f t="shared" si="36"/>
        <v>Q1-2025</v>
      </c>
    </row>
    <row r="310" spans="1:17" x14ac:dyDescent="0.3">
      <c r="A310" t="s">
        <v>457</v>
      </c>
      <c r="B310" s="15">
        <v>45638</v>
      </c>
      <c r="C310" t="s">
        <v>84</v>
      </c>
      <c r="D310" t="s">
        <v>243</v>
      </c>
      <c r="E310" t="s">
        <v>93</v>
      </c>
      <c r="F310" t="s">
        <v>141</v>
      </c>
      <c r="G310" t="s">
        <v>68</v>
      </c>
      <c r="H310">
        <v>14</v>
      </c>
      <c r="I310">
        <v>24.71</v>
      </c>
      <c r="J310">
        <v>6.8000000000000005E-2</v>
      </c>
      <c r="K310">
        <v>10.64</v>
      </c>
      <c r="L310" t="s">
        <v>57</v>
      </c>
      <c r="M310">
        <f t="shared" si="32"/>
        <v>322.42</v>
      </c>
      <c r="N310">
        <f t="shared" si="33"/>
        <v>173.46</v>
      </c>
      <c r="O310" s="7">
        <f t="shared" si="34"/>
        <v>0.53799392097264442</v>
      </c>
      <c r="P310" t="str">
        <f t="shared" si="35"/>
        <v>Dec-2024</v>
      </c>
      <c r="Q310" t="str">
        <f t="shared" si="36"/>
        <v>Q4-2024</v>
      </c>
    </row>
    <row r="311" spans="1:17" x14ac:dyDescent="0.3">
      <c r="A311" t="s">
        <v>458</v>
      </c>
      <c r="B311" s="15">
        <v>45860</v>
      </c>
      <c r="C311" t="s">
        <v>63</v>
      </c>
      <c r="D311" t="s">
        <v>73</v>
      </c>
      <c r="E311" t="s">
        <v>107</v>
      </c>
      <c r="F311" t="s">
        <v>132</v>
      </c>
      <c r="G311" t="s">
        <v>56</v>
      </c>
      <c r="H311">
        <v>1</v>
      </c>
      <c r="I311">
        <v>49.9</v>
      </c>
      <c r="J311">
        <v>0.32600000000000001</v>
      </c>
      <c r="K311">
        <v>21.82</v>
      </c>
      <c r="L311" t="s">
        <v>57</v>
      </c>
      <c r="M311">
        <f t="shared" si="32"/>
        <v>33.630000000000003</v>
      </c>
      <c r="N311">
        <f t="shared" si="33"/>
        <v>11.81</v>
      </c>
      <c r="O311" s="7">
        <f t="shared" si="34"/>
        <v>0.35117454653583108</v>
      </c>
      <c r="P311" t="str">
        <f t="shared" si="35"/>
        <v>Jul-2025</v>
      </c>
      <c r="Q311" t="str">
        <f t="shared" si="36"/>
        <v>Q3-2025</v>
      </c>
    </row>
    <row r="312" spans="1:17" x14ac:dyDescent="0.3">
      <c r="A312" t="s">
        <v>459</v>
      </c>
      <c r="B312" s="15">
        <v>45357</v>
      </c>
      <c r="C312" t="s">
        <v>88</v>
      </c>
      <c r="D312" t="s">
        <v>116</v>
      </c>
      <c r="E312" t="s">
        <v>93</v>
      </c>
      <c r="F312" t="s">
        <v>219</v>
      </c>
      <c r="G312" t="s">
        <v>56</v>
      </c>
      <c r="H312">
        <v>1</v>
      </c>
      <c r="I312">
        <v>29.43</v>
      </c>
      <c r="J312">
        <v>0.125</v>
      </c>
      <c r="K312">
        <v>11.2</v>
      </c>
      <c r="L312" t="s">
        <v>57</v>
      </c>
      <c r="M312">
        <f t="shared" si="32"/>
        <v>25.75</v>
      </c>
      <c r="N312">
        <f t="shared" si="33"/>
        <v>14.55</v>
      </c>
      <c r="O312" s="7">
        <f t="shared" si="34"/>
        <v>0.56504854368932045</v>
      </c>
      <c r="P312" t="str">
        <f t="shared" si="35"/>
        <v>Mar-2024</v>
      </c>
      <c r="Q312" t="str">
        <f t="shared" si="36"/>
        <v>Q1-2024</v>
      </c>
    </row>
    <row r="313" spans="1:17" x14ac:dyDescent="0.3">
      <c r="A313" t="s">
        <v>460</v>
      </c>
      <c r="B313" s="15">
        <v>45911</v>
      </c>
      <c r="C313" t="s">
        <v>88</v>
      </c>
      <c r="D313" t="s">
        <v>202</v>
      </c>
      <c r="E313" t="s">
        <v>60</v>
      </c>
      <c r="F313" t="s">
        <v>76</v>
      </c>
      <c r="G313" t="s">
        <v>68</v>
      </c>
      <c r="H313">
        <v>2</v>
      </c>
      <c r="I313">
        <v>91.08</v>
      </c>
      <c r="J313">
        <v>0.114</v>
      </c>
      <c r="K313">
        <v>39.03</v>
      </c>
      <c r="L313" t="s">
        <v>57</v>
      </c>
      <c r="M313">
        <f t="shared" si="32"/>
        <v>161.38999999999999</v>
      </c>
      <c r="N313">
        <f t="shared" si="33"/>
        <v>83.33</v>
      </c>
      <c r="O313" s="7">
        <f t="shared" si="34"/>
        <v>0.51632690996963881</v>
      </c>
      <c r="P313" t="str">
        <f t="shared" si="35"/>
        <v>Sep-2025</v>
      </c>
      <c r="Q313" t="str">
        <f t="shared" si="36"/>
        <v>Q3-2025</v>
      </c>
    </row>
    <row r="314" spans="1:17" x14ac:dyDescent="0.3">
      <c r="A314" t="s">
        <v>461</v>
      </c>
      <c r="B314" s="15">
        <v>46009</v>
      </c>
      <c r="C314" t="s">
        <v>52</v>
      </c>
      <c r="D314" t="s">
        <v>200</v>
      </c>
      <c r="E314" t="s">
        <v>71</v>
      </c>
      <c r="F314" t="s">
        <v>86</v>
      </c>
      <c r="G314" t="s">
        <v>56</v>
      </c>
      <c r="H314">
        <v>1</v>
      </c>
      <c r="I314">
        <v>178.68</v>
      </c>
      <c r="J314">
        <v>1.2999999999999999E-2</v>
      </c>
      <c r="K314">
        <v>128.99</v>
      </c>
      <c r="L314" t="s">
        <v>57</v>
      </c>
      <c r="M314">
        <f t="shared" si="32"/>
        <v>176.36</v>
      </c>
      <c r="N314">
        <f t="shared" si="33"/>
        <v>47.37</v>
      </c>
      <c r="O314" s="7">
        <f t="shared" si="34"/>
        <v>0.26859832161487862</v>
      </c>
      <c r="P314" t="str">
        <f t="shared" si="35"/>
        <v>Dec-2025</v>
      </c>
      <c r="Q314" t="str">
        <f t="shared" si="36"/>
        <v>Q4-2025</v>
      </c>
    </row>
    <row r="315" spans="1:17" x14ac:dyDescent="0.3">
      <c r="A315" t="s">
        <v>462</v>
      </c>
      <c r="B315" s="15">
        <v>45581</v>
      </c>
      <c r="C315" t="s">
        <v>84</v>
      </c>
      <c r="D315" t="s">
        <v>372</v>
      </c>
      <c r="E315" t="s">
        <v>107</v>
      </c>
      <c r="F315" t="s">
        <v>148</v>
      </c>
      <c r="G315" t="s">
        <v>56</v>
      </c>
      <c r="H315">
        <v>1</v>
      </c>
      <c r="I315">
        <v>19.010000000000002</v>
      </c>
      <c r="J315">
        <v>7.9000000000000001E-2</v>
      </c>
      <c r="K315">
        <v>6.24</v>
      </c>
      <c r="L315" t="s">
        <v>57</v>
      </c>
      <c r="M315">
        <f t="shared" si="32"/>
        <v>17.510000000000002</v>
      </c>
      <c r="N315">
        <f t="shared" si="33"/>
        <v>11.27</v>
      </c>
      <c r="O315" s="7">
        <f t="shared" si="34"/>
        <v>0.64363221016561956</v>
      </c>
      <c r="P315" t="str">
        <f t="shared" si="35"/>
        <v>Oct-2024</v>
      </c>
      <c r="Q315" t="str">
        <f t="shared" si="36"/>
        <v>Q4-2024</v>
      </c>
    </row>
    <row r="316" spans="1:17" x14ac:dyDescent="0.3">
      <c r="A316" t="s">
        <v>463</v>
      </c>
      <c r="B316" s="15">
        <v>45901</v>
      </c>
      <c r="C316" t="s">
        <v>88</v>
      </c>
      <c r="D316" t="s">
        <v>92</v>
      </c>
      <c r="E316" t="s">
        <v>71</v>
      </c>
      <c r="F316" t="s">
        <v>86</v>
      </c>
      <c r="G316" t="s">
        <v>68</v>
      </c>
      <c r="H316">
        <v>3</v>
      </c>
      <c r="I316">
        <v>218.54</v>
      </c>
      <c r="J316">
        <v>0.14199999999999999</v>
      </c>
      <c r="K316">
        <v>155.05000000000001</v>
      </c>
      <c r="L316" t="s">
        <v>57</v>
      </c>
      <c r="M316">
        <f t="shared" si="32"/>
        <v>562.52</v>
      </c>
      <c r="N316">
        <f t="shared" si="33"/>
        <v>97.37</v>
      </c>
      <c r="O316" s="7">
        <f t="shared" si="34"/>
        <v>0.17309606769537084</v>
      </c>
      <c r="P316" t="str">
        <f t="shared" si="35"/>
        <v>Sep-2025</v>
      </c>
      <c r="Q316" t="str">
        <f t="shared" si="36"/>
        <v>Q3-2025</v>
      </c>
    </row>
    <row r="317" spans="1:17" x14ac:dyDescent="0.3">
      <c r="A317" t="s">
        <v>464</v>
      </c>
      <c r="B317" s="15">
        <v>45958</v>
      </c>
      <c r="C317" t="s">
        <v>84</v>
      </c>
      <c r="D317" t="s">
        <v>110</v>
      </c>
      <c r="E317" t="s">
        <v>71</v>
      </c>
      <c r="F317" t="s">
        <v>126</v>
      </c>
      <c r="G317" t="s">
        <v>68</v>
      </c>
      <c r="H317">
        <v>4</v>
      </c>
      <c r="I317">
        <v>171.75</v>
      </c>
      <c r="J317">
        <v>9.7000000000000003E-2</v>
      </c>
      <c r="K317">
        <v>120.89</v>
      </c>
      <c r="L317" t="s">
        <v>104</v>
      </c>
      <c r="M317">
        <f t="shared" si="32"/>
        <v>620.36</v>
      </c>
      <c r="N317">
        <f t="shared" si="33"/>
        <v>136.80000000000001</v>
      </c>
      <c r="O317" s="7">
        <f t="shared" si="34"/>
        <v>0.22051711909214006</v>
      </c>
      <c r="P317" t="str">
        <f t="shared" ref="P317:P335" si="37">IF(B317="","",TEXT(B317,"mmm-yyyy"))</f>
        <v>Oct-2025</v>
      </c>
      <c r="Q317" t="str">
        <f t="shared" ref="Q317:Q335" si="38">IF(B317="","","Q"&amp;ROUNDUP(MONTH(B317)/3,0)&amp;"-"&amp;YEAR(B317))</f>
        <v>Q4-2025</v>
      </c>
    </row>
    <row r="318" spans="1:17" x14ac:dyDescent="0.3">
      <c r="A318" t="s">
        <v>465</v>
      </c>
      <c r="B318" s="15">
        <v>45814</v>
      </c>
      <c r="C318" t="s">
        <v>88</v>
      </c>
      <c r="D318" t="s">
        <v>183</v>
      </c>
      <c r="E318" t="s">
        <v>71</v>
      </c>
      <c r="F318" t="s">
        <v>126</v>
      </c>
      <c r="G318" t="s">
        <v>68</v>
      </c>
      <c r="H318">
        <v>3</v>
      </c>
      <c r="I318">
        <v>234.45</v>
      </c>
      <c r="J318">
        <v>2.5999999999999999E-2</v>
      </c>
      <c r="K318">
        <v>163.65</v>
      </c>
      <c r="L318" t="s">
        <v>57</v>
      </c>
      <c r="M318">
        <f t="shared" si="32"/>
        <v>685.06</v>
      </c>
      <c r="N318">
        <f t="shared" si="33"/>
        <v>194.11</v>
      </c>
      <c r="O318" s="7">
        <f t="shared" si="34"/>
        <v>0.28334744401950196</v>
      </c>
      <c r="P318" t="str">
        <f t="shared" si="37"/>
        <v>Jun-2025</v>
      </c>
      <c r="Q318" t="str">
        <f t="shared" si="38"/>
        <v>Q2-2025</v>
      </c>
    </row>
    <row r="319" spans="1:17" x14ac:dyDescent="0.3">
      <c r="A319" t="s">
        <v>466</v>
      </c>
      <c r="B319" s="15">
        <v>45479</v>
      </c>
      <c r="C319" t="s">
        <v>84</v>
      </c>
      <c r="D319" t="s">
        <v>103</v>
      </c>
      <c r="E319" t="s">
        <v>71</v>
      </c>
      <c r="F319" t="s">
        <v>78</v>
      </c>
      <c r="G319" t="s">
        <v>56</v>
      </c>
      <c r="H319">
        <v>1</v>
      </c>
      <c r="I319">
        <v>228.84</v>
      </c>
      <c r="J319">
        <v>0</v>
      </c>
      <c r="K319">
        <v>149.30000000000001</v>
      </c>
      <c r="L319" t="s">
        <v>57</v>
      </c>
      <c r="M319">
        <f t="shared" si="32"/>
        <v>228.84</v>
      </c>
      <c r="N319">
        <f t="shared" si="33"/>
        <v>79.540000000000006</v>
      </c>
      <c r="O319" s="7">
        <f t="shared" si="34"/>
        <v>0.34757909456388747</v>
      </c>
      <c r="P319" t="str">
        <f t="shared" si="37"/>
        <v>Jul-2024</v>
      </c>
      <c r="Q319" t="str">
        <f t="shared" si="38"/>
        <v>Q3-2024</v>
      </c>
    </row>
    <row r="320" spans="1:17" x14ac:dyDescent="0.3">
      <c r="A320" t="s">
        <v>467</v>
      </c>
      <c r="B320" s="15">
        <v>45743</v>
      </c>
      <c r="C320" t="s">
        <v>88</v>
      </c>
      <c r="D320" t="s">
        <v>135</v>
      </c>
      <c r="E320" t="s">
        <v>71</v>
      </c>
      <c r="F320" t="s">
        <v>72</v>
      </c>
      <c r="G320" t="s">
        <v>68</v>
      </c>
      <c r="H320">
        <v>4</v>
      </c>
      <c r="I320">
        <v>88.26</v>
      </c>
      <c r="J320">
        <v>0.05</v>
      </c>
      <c r="K320">
        <v>64.91</v>
      </c>
      <c r="L320" t="s">
        <v>57</v>
      </c>
      <c r="M320">
        <f t="shared" si="32"/>
        <v>335.39</v>
      </c>
      <c r="N320">
        <f t="shared" si="33"/>
        <v>75.75</v>
      </c>
      <c r="O320" s="7">
        <f t="shared" si="34"/>
        <v>0.22585646560720357</v>
      </c>
      <c r="P320" t="str">
        <f t="shared" si="37"/>
        <v>Mar-2025</v>
      </c>
      <c r="Q320" t="str">
        <f t="shared" si="38"/>
        <v>Q1-2025</v>
      </c>
    </row>
    <row r="321" spans="1:17" x14ac:dyDescent="0.3">
      <c r="A321" t="s">
        <v>468</v>
      </c>
      <c r="B321" s="15">
        <v>45877</v>
      </c>
      <c r="C321" t="s">
        <v>84</v>
      </c>
      <c r="D321" t="s">
        <v>372</v>
      </c>
      <c r="E321" t="s">
        <v>54</v>
      </c>
      <c r="F321" t="s">
        <v>268</v>
      </c>
      <c r="G321" t="s">
        <v>68</v>
      </c>
      <c r="H321">
        <v>1</v>
      </c>
      <c r="I321">
        <v>24.26</v>
      </c>
      <c r="J321">
        <v>0.10100000000000001</v>
      </c>
      <c r="K321">
        <v>15.68</v>
      </c>
      <c r="L321" t="s">
        <v>57</v>
      </c>
      <c r="M321">
        <f t="shared" si="32"/>
        <v>21.81</v>
      </c>
      <c r="N321">
        <f t="shared" si="33"/>
        <v>6.13</v>
      </c>
      <c r="O321" s="7">
        <f t="shared" si="34"/>
        <v>0.28106373223292069</v>
      </c>
      <c r="P321" t="str">
        <f t="shared" si="37"/>
        <v>Aug-2025</v>
      </c>
      <c r="Q321" t="str">
        <f t="shared" si="38"/>
        <v>Q3-2025</v>
      </c>
    </row>
    <row r="322" spans="1:17" x14ac:dyDescent="0.3">
      <c r="A322" t="s">
        <v>469</v>
      </c>
      <c r="B322" s="15">
        <v>45806</v>
      </c>
      <c r="C322" t="s">
        <v>63</v>
      </c>
      <c r="D322" t="s">
        <v>64</v>
      </c>
      <c r="E322" t="s">
        <v>54</v>
      </c>
      <c r="F322" t="s">
        <v>55</v>
      </c>
      <c r="G322" t="s">
        <v>68</v>
      </c>
      <c r="H322">
        <v>1</v>
      </c>
      <c r="I322">
        <v>6.08</v>
      </c>
      <c r="J322">
        <v>0.189</v>
      </c>
      <c r="K322">
        <v>3.84</v>
      </c>
      <c r="L322" t="s">
        <v>57</v>
      </c>
      <c r="M322">
        <f t="shared" ref="M322:M385" si="39">ROUND(H322*I322*(1-J322),2)</f>
        <v>4.93</v>
      </c>
      <c r="N322">
        <f t="shared" ref="N322:N385" si="40">ROUND(M322-(H322*K322),2)</f>
        <v>1.0900000000000001</v>
      </c>
      <c r="O322" s="7">
        <f t="shared" ref="O322:O385" si="41">IFERROR(N322/M322,0)</f>
        <v>0.22109533468559842</v>
      </c>
      <c r="P322" t="str">
        <f t="shared" si="37"/>
        <v>May-2025</v>
      </c>
      <c r="Q322" t="str">
        <f t="shared" si="38"/>
        <v>Q2-2025</v>
      </c>
    </row>
    <row r="323" spans="1:17" x14ac:dyDescent="0.3">
      <c r="A323" t="s">
        <v>470</v>
      </c>
      <c r="B323" s="15">
        <v>45688</v>
      </c>
      <c r="C323" t="s">
        <v>52</v>
      </c>
      <c r="D323" t="s">
        <v>272</v>
      </c>
      <c r="E323" t="s">
        <v>71</v>
      </c>
      <c r="F323" t="s">
        <v>97</v>
      </c>
      <c r="G323" t="s">
        <v>56</v>
      </c>
      <c r="H323">
        <v>2</v>
      </c>
      <c r="I323">
        <v>284.93</v>
      </c>
      <c r="J323">
        <v>6.4000000000000001E-2</v>
      </c>
      <c r="K323">
        <v>213.76</v>
      </c>
      <c r="L323" t="s">
        <v>57</v>
      </c>
      <c r="M323">
        <f t="shared" si="39"/>
        <v>533.39</v>
      </c>
      <c r="N323">
        <f t="shared" si="40"/>
        <v>105.87</v>
      </c>
      <c r="O323" s="7">
        <f t="shared" si="41"/>
        <v>0.19848516095164889</v>
      </c>
      <c r="P323" t="str">
        <f t="shared" si="37"/>
        <v>Jan-2025</v>
      </c>
      <c r="Q323" t="str">
        <f t="shared" si="38"/>
        <v>Q1-2025</v>
      </c>
    </row>
    <row r="324" spans="1:17" x14ac:dyDescent="0.3">
      <c r="A324" t="s">
        <v>471</v>
      </c>
      <c r="B324" s="15">
        <v>45836</v>
      </c>
      <c r="C324" t="s">
        <v>88</v>
      </c>
      <c r="D324" t="s">
        <v>89</v>
      </c>
      <c r="E324" t="s">
        <v>107</v>
      </c>
      <c r="F324" t="s">
        <v>132</v>
      </c>
      <c r="G324" t="s">
        <v>68</v>
      </c>
      <c r="H324">
        <v>4</v>
      </c>
      <c r="I324">
        <v>11.53</v>
      </c>
      <c r="J324">
        <v>5.1999999999999998E-2</v>
      </c>
      <c r="K324">
        <v>3.72</v>
      </c>
      <c r="L324" t="s">
        <v>57</v>
      </c>
      <c r="M324">
        <f t="shared" si="39"/>
        <v>43.72</v>
      </c>
      <c r="N324">
        <f t="shared" si="40"/>
        <v>28.84</v>
      </c>
      <c r="O324" s="7">
        <f t="shared" si="41"/>
        <v>0.65965233302836235</v>
      </c>
      <c r="P324" t="str">
        <f t="shared" si="37"/>
        <v>Jun-2025</v>
      </c>
      <c r="Q324" t="str">
        <f t="shared" si="38"/>
        <v>Q2-2025</v>
      </c>
    </row>
    <row r="325" spans="1:17" x14ac:dyDescent="0.3">
      <c r="A325" t="s">
        <v>472</v>
      </c>
      <c r="B325" s="15">
        <v>45506</v>
      </c>
      <c r="C325" t="s">
        <v>88</v>
      </c>
      <c r="D325" t="s">
        <v>167</v>
      </c>
      <c r="E325" t="s">
        <v>71</v>
      </c>
      <c r="F325" t="s">
        <v>86</v>
      </c>
      <c r="G325" t="s">
        <v>68</v>
      </c>
      <c r="H325">
        <v>5</v>
      </c>
      <c r="I325">
        <v>276.01</v>
      </c>
      <c r="J325">
        <v>0.08</v>
      </c>
      <c r="K325">
        <v>206.7</v>
      </c>
      <c r="L325" t="s">
        <v>57</v>
      </c>
      <c r="M325">
        <f t="shared" si="39"/>
        <v>1269.6500000000001</v>
      </c>
      <c r="N325">
        <f t="shared" si="40"/>
        <v>236.15</v>
      </c>
      <c r="O325" s="7">
        <f t="shared" si="41"/>
        <v>0.18599614066868822</v>
      </c>
      <c r="P325" t="str">
        <f t="shared" si="37"/>
        <v>Aug-2024</v>
      </c>
      <c r="Q325" t="str">
        <f t="shared" si="38"/>
        <v>Q3-2024</v>
      </c>
    </row>
    <row r="326" spans="1:17" x14ac:dyDescent="0.3">
      <c r="A326" t="s">
        <v>473</v>
      </c>
      <c r="B326" s="15">
        <v>45726</v>
      </c>
      <c r="C326" t="s">
        <v>88</v>
      </c>
      <c r="D326" t="s">
        <v>270</v>
      </c>
      <c r="E326" t="s">
        <v>71</v>
      </c>
      <c r="F326" t="s">
        <v>72</v>
      </c>
      <c r="G326" t="s">
        <v>68</v>
      </c>
      <c r="H326">
        <v>6</v>
      </c>
      <c r="I326">
        <v>172.33</v>
      </c>
      <c r="J326">
        <v>4.0000000000000001E-3</v>
      </c>
      <c r="K326">
        <v>119.43</v>
      </c>
      <c r="L326" t="s">
        <v>57</v>
      </c>
      <c r="M326">
        <f t="shared" si="39"/>
        <v>1029.8399999999999</v>
      </c>
      <c r="N326">
        <f t="shared" si="40"/>
        <v>313.26</v>
      </c>
      <c r="O326" s="7">
        <f t="shared" si="41"/>
        <v>0.30418317408529483</v>
      </c>
      <c r="P326" t="str">
        <f t="shared" si="37"/>
        <v>Mar-2025</v>
      </c>
      <c r="Q326" t="str">
        <f t="shared" si="38"/>
        <v>Q1-2025</v>
      </c>
    </row>
    <row r="327" spans="1:17" x14ac:dyDescent="0.3">
      <c r="A327" t="s">
        <v>474</v>
      </c>
      <c r="B327" s="15">
        <v>45617</v>
      </c>
      <c r="C327" t="s">
        <v>88</v>
      </c>
      <c r="D327" t="s">
        <v>73</v>
      </c>
      <c r="E327" t="s">
        <v>107</v>
      </c>
      <c r="F327" t="s">
        <v>132</v>
      </c>
      <c r="G327" t="s">
        <v>68</v>
      </c>
      <c r="H327">
        <v>3</v>
      </c>
      <c r="I327">
        <v>13.01</v>
      </c>
      <c r="J327">
        <v>0.115</v>
      </c>
      <c r="K327">
        <v>4.1900000000000004</v>
      </c>
      <c r="L327" t="s">
        <v>57</v>
      </c>
      <c r="M327">
        <f t="shared" si="39"/>
        <v>34.54</v>
      </c>
      <c r="N327">
        <f t="shared" si="40"/>
        <v>21.97</v>
      </c>
      <c r="O327" s="7">
        <f t="shared" si="41"/>
        <v>0.63607411696583671</v>
      </c>
      <c r="P327" t="str">
        <f t="shared" si="37"/>
        <v>Nov-2024</v>
      </c>
      <c r="Q327" t="str">
        <f t="shared" si="38"/>
        <v>Q4-2024</v>
      </c>
    </row>
    <row r="328" spans="1:17" x14ac:dyDescent="0.3">
      <c r="A328" t="s">
        <v>475</v>
      </c>
      <c r="B328" s="15">
        <v>46015</v>
      </c>
      <c r="C328" t="s">
        <v>84</v>
      </c>
      <c r="D328" t="s">
        <v>169</v>
      </c>
      <c r="E328" t="s">
        <v>60</v>
      </c>
      <c r="F328" t="s">
        <v>99</v>
      </c>
      <c r="G328" t="s">
        <v>68</v>
      </c>
      <c r="H328">
        <v>7</v>
      </c>
      <c r="I328">
        <v>115.73</v>
      </c>
      <c r="J328">
        <v>5.6000000000000001E-2</v>
      </c>
      <c r="K328">
        <v>54.26</v>
      </c>
      <c r="L328" t="s">
        <v>57</v>
      </c>
      <c r="M328">
        <f t="shared" si="39"/>
        <v>764.74</v>
      </c>
      <c r="N328">
        <f t="shared" si="40"/>
        <v>384.92</v>
      </c>
      <c r="O328" s="7">
        <f t="shared" si="41"/>
        <v>0.50333446661610481</v>
      </c>
      <c r="P328" t="str">
        <f t="shared" si="37"/>
        <v>Dec-2025</v>
      </c>
      <c r="Q328" t="str">
        <f t="shared" si="38"/>
        <v>Q4-2025</v>
      </c>
    </row>
    <row r="329" spans="1:17" x14ac:dyDescent="0.3">
      <c r="A329" t="s">
        <v>476</v>
      </c>
      <c r="B329" s="15">
        <v>45469</v>
      </c>
      <c r="C329" t="s">
        <v>63</v>
      </c>
      <c r="D329" t="s">
        <v>165</v>
      </c>
      <c r="E329" t="s">
        <v>54</v>
      </c>
      <c r="F329" t="s">
        <v>114</v>
      </c>
      <c r="G329" t="s">
        <v>56</v>
      </c>
      <c r="H329">
        <v>5</v>
      </c>
      <c r="I329">
        <v>17.38</v>
      </c>
      <c r="J329">
        <v>0.317</v>
      </c>
      <c r="K329">
        <v>11.8</v>
      </c>
      <c r="L329" t="s">
        <v>57</v>
      </c>
      <c r="M329">
        <f t="shared" si="39"/>
        <v>59.35</v>
      </c>
      <c r="N329">
        <f t="shared" si="40"/>
        <v>0.35</v>
      </c>
      <c r="O329" s="7">
        <f t="shared" si="41"/>
        <v>5.8972198820556017E-3</v>
      </c>
      <c r="P329" t="str">
        <f t="shared" si="37"/>
        <v>Jun-2024</v>
      </c>
      <c r="Q329" t="str">
        <f t="shared" si="38"/>
        <v>Q2-2024</v>
      </c>
    </row>
    <row r="330" spans="1:17" x14ac:dyDescent="0.3">
      <c r="A330" t="s">
        <v>477</v>
      </c>
      <c r="B330" s="15">
        <v>45845</v>
      </c>
      <c r="C330" t="s">
        <v>52</v>
      </c>
      <c r="D330" t="s">
        <v>70</v>
      </c>
      <c r="E330" t="s">
        <v>60</v>
      </c>
      <c r="F330" t="s">
        <v>76</v>
      </c>
      <c r="G330" t="s">
        <v>56</v>
      </c>
      <c r="H330">
        <v>3</v>
      </c>
      <c r="I330">
        <v>64.98</v>
      </c>
      <c r="J330">
        <v>0</v>
      </c>
      <c r="K330">
        <v>32.200000000000003</v>
      </c>
      <c r="L330" t="s">
        <v>57</v>
      </c>
      <c r="M330">
        <f t="shared" si="39"/>
        <v>194.94</v>
      </c>
      <c r="N330">
        <f t="shared" si="40"/>
        <v>98.34</v>
      </c>
      <c r="O330" s="7">
        <f t="shared" si="41"/>
        <v>0.5044629116651278</v>
      </c>
      <c r="P330" t="str">
        <f t="shared" si="37"/>
        <v>Jul-2025</v>
      </c>
      <c r="Q330" t="str">
        <f t="shared" si="38"/>
        <v>Q3-2025</v>
      </c>
    </row>
    <row r="331" spans="1:17" x14ac:dyDescent="0.3">
      <c r="A331" t="s">
        <v>478</v>
      </c>
      <c r="B331" s="15">
        <v>45652</v>
      </c>
      <c r="C331" t="s">
        <v>52</v>
      </c>
      <c r="D331" t="s">
        <v>130</v>
      </c>
      <c r="E331" t="s">
        <v>107</v>
      </c>
      <c r="F331" t="s">
        <v>108</v>
      </c>
      <c r="G331" t="s">
        <v>68</v>
      </c>
      <c r="H331">
        <v>12</v>
      </c>
      <c r="I331">
        <v>52.61</v>
      </c>
      <c r="J331">
        <v>5.2999999999999999E-2</v>
      </c>
      <c r="K331">
        <v>16.54</v>
      </c>
      <c r="L331" t="s">
        <v>57</v>
      </c>
      <c r="M331">
        <f t="shared" si="39"/>
        <v>597.86</v>
      </c>
      <c r="N331">
        <f t="shared" si="40"/>
        <v>399.38</v>
      </c>
      <c r="O331" s="7">
        <f t="shared" si="41"/>
        <v>0.66801592346034189</v>
      </c>
      <c r="P331" t="str">
        <f t="shared" si="37"/>
        <v>Dec-2024</v>
      </c>
      <c r="Q331" t="str">
        <f t="shared" si="38"/>
        <v>Q4-2024</v>
      </c>
    </row>
    <row r="332" spans="1:17" x14ac:dyDescent="0.3">
      <c r="A332" t="s">
        <v>479</v>
      </c>
      <c r="B332" s="15">
        <v>45483</v>
      </c>
      <c r="C332" t="s">
        <v>52</v>
      </c>
      <c r="D332" t="s">
        <v>121</v>
      </c>
      <c r="E332" t="s">
        <v>60</v>
      </c>
      <c r="F332" t="s">
        <v>76</v>
      </c>
      <c r="G332" t="s">
        <v>68</v>
      </c>
      <c r="H332">
        <v>2</v>
      </c>
      <c r="I332">
        <v>64.930000000000007</v>
      </c>
      <c r="J332">
        <v>0.13600000000000001</v>
      </c>
      <c r="K332">
        <v>26.43</v>
      </c>
      <c r="L332" t="s">
        <v>57</v>
      </c>
      <c r="M332">
        <f t="shared" si="39"/>
        <v>112.2</v>
      </c>
      <c r="N332">
        <f t="shared" si="40"/>
        <v>59.34</v>
      </c>
      <c r="O332" s="7">
        <f t="shared" si="41"/>
        <v>0.52887700534759363</v>
      </c>
      <c r="P332" t="str">
        <f t="shared" si="37"/>
        <v>Jul-2024</v>
      </c>
      <c r="Q332" t="str">
        <f t="shared" si="38"/>
        <v>Q3-2024</v>
      </c>
    </row>
    <row r="333" spans="1:17" x14ac:dyDescent="0.3">
      <c r="A333" t="s">
        <v>480</v>
      </c>
      <c r="B333" s="15">
        <v>45931</v>
      </c>
      <c r="C333" t="s">
        <v>84</v>
      </c>
      <c r="D333" t="s">
        <v>196</v>
      </c>
      <c r="E333" t="s">
        <v>93</v>
      </c>
      <c r="F333" t="s">
        <v>255</v>
      </c>
      <c r="G333" t="s">
        <v>68</v>
      </c>
      <c r="H333">
        <v>4</v>
      </c>
      <c r="I333">
        <v>24.35</v>
      </c>
      <c r="J333">
        <v>9.7000000000000003E-2</v>
      </c>
      <c r="K333">
        <v>11.63</v>
      </c>
      <c r="L333" t="s">
        <v>57</v>
      </c>
      <c r="M333">
        <f t="shared" si="39"/>
        <v>87.95</v>
      </c>
      <c r="N333">
        <f t="shared" si="40"/>
        <v>41.43</v>
      </c>
      <c r="O333" s="7">
        <f t="shared" si="41"/>
        <v>0.47106310403638429</v>
      </c>
      <c r="P333" t="str">
        <f t="shared" si="37"/>
        <v>Oct-2025</v>
      </c>
      <c r="Q333" t="str">
        <f t="shared" si="38"/>
        <v>Q4-2025</v>
      </c>
    </row>
    <row r="334" spans="1:17" x14ac:dyDescent="0.3">
      <c r="A334" t="s">
        <v>481</v>
      </c>
      <c r="B334" s="15">
        <v>45787</v>
      </c>
      <c r="C334" t="s">
        <v>63</v>
      </c>
      <c r="D334" t="s">
        <v>251</v>
      </c>
      <c r="E334" t="s">
        <v>71</v>
      </c>
      <c r="F334" t="s">
        <v>126</v>
      </c>
      <c r="G334" t="s">
        <v>56</v>
      </c>
      <c r="H334">
        <v>1</v>
      </c>
      <c r="I334">
        <v>280.44</v>
      </c>
      <c r="J334">
        <v>7.1999999999999995E-2</v>
      </c>
      <c r="K334">
        <v>194.88</v>
      </c>
      <c r="L334" t="s">
        <v>57</v>
      </c>
      <c r="M334">
        <f t="shared" si="39"/>
        <v>260.25</v>
      </c>
      <c r="N334">
        <f t="shared" si="40"/>
        <v>65.37</v>
      </c>
      <c r="O334" s="7">
        <f t="shared" si="41"/>
        <v>0.25118155619596544</v>
      </c>
      <c r="P334" t="str">
        <f t="shared" si="37"/>
        <v>May-2025</v>
      </c>
      <c r="Q334" t="str">
        <f t="shared" si="38"/>
        <v>Q2-2025</v>
      </c>
    </row>
    <row r="335" spans="1:17" x14ac:dyDescent="0.3">
      <c r="A335" t="s">
        <v>482</v>
      </c>
      <c r="B335" s="15">
        <v>45621</v>
      </c>
      <c r="C335" t="s">
        <v>88</v>
      </c>
      <c r="D335" t="s">
        <v>179</v>
      </c>
      <c r="E335" t="s">
        <v>107</v>
      </c>
      <c r="F335" t="s">
        <v>108</v>
      </c>
      <c r="G335" t="s">
        <v>56</v>
      </c>
      <c r="H335">
        <v>1</v>
      </c>
      <c r="I335">
        <v>46.47</v>
      </c>
      <c r="J335">
        <v>0.09</v>
      </c>
      <c r="K335">
        <v>19.45</v>
      </c>
      <c r="L335" t="s">
        <v>57</v>
      </c>
      <c r="M335">
        <f t="shared" si="39"/>
        <v>42.29</v>
      </c>
      <c r="N335">
        <f t="shared" si="40"/>
        <v>22.84</v>
      </c>
      <c r="O335" s="7">
        <f t="shared" si="41"/>
        <v>0.54008039725703472</v>
      </c>
      <c r="P335" t="str">
        <f t="shared" si="37"/>
        <v>Nov-2024</v>
      </c>
      <c r="Q335" t="str">
        <f t="shared" si="38"/>
        <v>Q4-2024</v>
      </c>
    </row>
    <row r="336" spans="1:17" x14ac:dyDescent="0.3">
      <c r="A336" t="s">
        <v>483</v>
      </c>
      <c r="C336" t="s">
        <v>52</v>
      </c>
      <c r="D336" t="s">
        <v>272</v>
      </c>
      <c r="E336" t="s">
        <v>54</v>
      </c>
      <c r="F336" t="s">
        <v>156</v>
      </c>
      <c r="G336" t="s">
        <v>56</v>
      </c>
      <c r="H336">
        <v>2</v>
      </c>
      <c r="I336">
        <v>4.18</v>
      </c>
      <c r="J336">
        <v>1.4999999999999999E-2</v>
      </c>
      <c r="K336">
        <v>2.57</v>
      </c>
      <c r="L336" t="s">
        <v>104</v>
      </c>
      <c r="M336">
        <f t="shared" si="39"/>
        <v>8.23</v>
      </c>
      <c r="N336">
        <f t="shared" si="40"/>
        <v>3.09</v>
      </c>
      <c r="O336" s="7">
        <f t="shared" si="41"/>
        <v>0.37545565006075332</v>
      </c>
    </row>
    <row r="337" spans="1:17" x14ac:dyDescent="0.3">
      <c r="A337" t="s">
        <v>484</v>
      </c>
      <c r="B337" s="15">
        <v>45728</v>
      </c>
      <c r="C337" t="s">
        <v>84</v>
      </c>
      <c r="D337" t="s">
        <v>150</v>
      </c>
      <c r="E337" t="s">
        <v>54</v>
      </c>
      <c r="F337" t="s">
        <v>65</v>
      </c>
      <c r="G337" t="s">
        <v>68</v>
      </c>
      <c r="H337">
        <v>1</v>
      </c>
      <c r="I337">
        <v>11.73</v>
      </c>
      <c r="J337">
        <v>2.4E-2</v>
      </c>
      <c r="K337">
        <v>7.81</v>
      </c>
      <c r="L337" t="s">
        <v>57</v>
      </c>
      <c r="M337">
        <f t="shared" si="39"/>
        <v>11.45</v>
      </c>
      <c r="N337">
        <f t="shared" si="40"/>
        <v>3.64</v>
      </c>
      <c r="O337" s="7">
        <f t="shared" si="41"/>
        <v>0.31790393013100438</v>
      </c>
      <c r="P337" t="str">
        <f t="shared" ref="P337:P368" si="42">IF(B337="","",TEXT(B337,"mmm-yyyy"))</f>
        <v>Mar-2025</v>
      </c>
      <c r="Q337" t="str">
        <f t="shared" ref="Q337:Q368" si="43">IF(B337="","","Q"&amp;ROUNDUP(MONTH(B337)/3,0)&amp;"-"&amp;YEAR(B337))</f>
        <v>Q1-2025</v>
      </c>
    </row>
    <row r="338" spans="1:17" x14ac:dyDescent="0.3">
      <c r="A338" t="s">
        <v>485</v>
      </c>
      <c r="B338" s="15">
        <v>45521</v>
      </c>
      <c r="C338" t="s">
        <v>84</v>
      </c>
      <c r="D338" t="s">
        <v>110</v>
      </c>
      <c r="E338" t="s">
        <v>107</v>
      </c>
      <c r="F338" t="s">
        <v>193</v>
      </c>
      <c r="G338" t="s">
        <v>68</v>
      </c>
      <c r="H338">
        <v>4</v>
      </c>
      <c r="I338">
        <v>19.86</v>
      </c>
      <c r="J338">
        <v>0.13200000000000001</v>
      </c>
      <c r="K338">
        <v>12.77</v>
      </c>
      <c r="L338" t="s">
        <v>57</v>
      </c>
      <c r="M338">
        <f t="shared" si="39"/>
        <v>68.95</v>
      </c>
      <c r="N338">
        <f t="shared" si="40"/>
        <v>17.87</v>
      </c>
      <c r="O338" s="7">
        <f t="shared" si="41"/>
        <v>0.25917331399564902</v>
      </c>
      <c r="P338" t="str">
        <f t="shared" si="42"/>
        <v>Aug-2024</v>
      </c>
      <c r="Q338" t="str">
        <f t="shared" si="43"/>
        <v>Q3-2024</v>
      </c>
    </row>
    <row r="339" spans="1:17" x14ac:dyDescent="0.3">
      <c r="A339" t="s">
        <v>486</v>
      </c>
      <c r="B339" s="15">
        <v>46001</v>
      </c>
      <c r="C339" t="s">
        <v>63</v>
      </c>
      <c r="D339" t="s">
        <v>82</v>
      </c>
      <c r="E339" t="s">
        <v>93</v>
      </c>
      <c r="F339" t="s">
        <v>219</v>
      </c>
      <c r="G339" t="s">
        <v>56</v>
      </c>
      <c r="H339">
        <v>4</v>
      </c>
      <c r="I339">
        <v>59.49</v>
      </c>
      <c r="J339">
        <v>0.31</v>
      </c>
      <c r="K339">
        <v>27.94</v>
      </c>
      <c r="L339" t="s">
        <v>57</v>
      </c>
      <c r="M339">
        <f t="shared" si="39"/>
        <v>164.19</v>
      </c>
      <c r="N339">
        <f t="shared" si="40"/>
        <v>52.43</v>
      </c>
      <c r="O339" s="7">
        <f t="shared" si="41"/>
        <v>0.31932517205676353</v>
      </c>
      <c r="P339" t="str">
        <f t="shared" si="42"/>
        <v>Dec-2025</v>
      </c>
      <c r="Q339" t="str">
        <f t="shared" si="43"/>
        <v>Q4-2025</v>
      </c>
    </row>
    <row r="340" spans="1:17" x14ac:dyDescent="0.3">
      <c r="A340" t="s">
        <v>487</v>
      </c>
      <c r="B340" s="15">
        <v>45711</v>
      </c>
      <c r="C340" t="s">
        <v>52</v>
      </c>
      <c r="D340" t="s">
        <v>181</v>
      </c>
      <c r="E340" t="s">
        <v>71</v>
      </c>
      <c r="F340" t="s">
        <v>78</v>
      </c>
      <c r="G340" t="s">
        <v>68</v>
      </c>
      <c r="H340">
        <v>2</v>
      </c>
      <c r="I340">
        <v>228.41</v>
      </c>
      <c r="J340">
        <v>7.2999999999999995E-2</v>
      </c>
      <c r="K340">
        <v>159.32</v>
      </c>
      <c r="L340" t="s">
        <v>57</v>
      </c>
      <c r="M340">
        <f t="shared" si="39"/>
        <v>423.47</v>
      </c>
      <c r="N340">
        <f t="shared" si="40"/>
        <v>104.83</v>
      </c>
      <c r="O340" s="7">
        <f t="shared" si="41"/>
        <v>0.24755000354216353</v>
      </c>
      <c r="P340" t="str">
        <f t="shared" si="42"/>
        <v>Feb-2025</v>
      </c>
      <c r="Q340" t="str">
        <f t="shared" si="43"/>
        <v>Q1-2025</v>
      </c>
    </row>
    <row r="341" spans="1:17" x14ac:dyDescent="0.3">
      <c r="A341" t="s">
        <v>488</v>
      </c>
      <c r="B341" s="15">
        <v>45607</v>
      </c>
      <c r="C341" t="s">
        <v>52</v>
      </c>
      <c r="D341" t="s">
        <v>181</v>
      </c>
      <c r="E341" t="s">
        <v>93</v>
      </c>
      <c r="F341" t="s">
        <v>94</v>
      </c>
      <c r="G341" t="s">
        <v>56</v>
      </c>
      <c r="H341">
        <v>9</v>
      </c>
      <c r="I341">
        <v>16.98</v>
      </c>
      <c r="J341">
        <v>5.5E-2</v>
      </c>
      <c r="K341">
        <v>7.04</v>
      </c>
      <c r="L341" t="s">
        <v>57</v>
      </c>
      <c r="M341">
        <f t="shared" si="39"/>
        <v>144.41</v>
      </c>
      <c r="N341">
        <f t="shared" si="40"/>
        <v>81.05</v>
      </c>
      <c r="O341" s="7">
        <f t="shared" si="41"/>
        <v>0.56124922096807695</v>
      </c>
      <c r="P341" t="str">
        <f t="shared" si="42"/>
        <v>Nov-2024</v>
      </c>
      <c r="Q341" t="str">
        <f t="shared" si="43"/>
        <v>Q4-2024</v>
      </c>
    </row>
    <row r="342" spans="1:17" x14ac:dyDescent="0.3">
      <c r="A342" t="s">
        <v>489</v>
      </c>
      <c r="B342" s="15">
        <v>45906</v>
      </c>
      <c r="C342" t="s">
        <v>88</v>
      </c>
      <c r="D342" t="s">
        <v>234</v>
      </c>
      <c r="E342" t="s">
        <v>71</v>
      </c>
      <c r="F342" t="s">
        <v>72</v>
      </c>
      <c r="G342" t="s">
        <v>56</v>
      </c>
      <c r="H342">
        <v>1</v>
      </c>
      <c r="I342">
        <v>177.41</v>
      </c>
      <c r="J342">
        <v>7.6999999999999999E-2</v>
      </c>
      <c r="K342">
        <v>131.19999999999999</v>
      </c>
      <c r="L342" t="s">
        <v>57</v>
      </c>
      <c r="M342">
        <f t="shared" si="39"/>
        <v>163.75</v>
      </c>
      <c r="N342">
        <f t="shared" si="40"/>
        <v>32.549999999999997</v>
      </c>
      <c r="O342" s="7">
        <f t="shared" si="41"/>
        <v>0.19877862595419846</v>
      </c>
      <c r="P342" t="str">
        <f t="shared" si="42"/>
        <v>Sep-2025</v>
      </c>
      <c r="Q342" t="str">
        <f t="shared" si="43"/>
        <v>Q3-2025</v>
      </c>
    </row>
    <row r="343" spans="1:17" x14ac:dyDescent="0.3">
      <c r="A343" t="s">
        <v>490</v>
      </c>
      <c r="B343" s="15">
        <v>45761</v>
      </c>
      <c r="C343" t="s">
        <v>88</v>
      </c>
      <c r="D343" t="s">
        <v>270</v>
      </c>
      <c r="E343" t="s">
        <v>60</v>
      </c>
      <c r="F343" t="s">
        <v>99</v>
      </c>
      <c r="G343" t="s">
        <v>56</v>
      </c>
      <c r="H343">
        <v>3</v>
      </c>
      <c r="I343">
        <v>96.81</v>
      </c>
      <c r="J343">
        <v>0.105</v>
      </c>
      <c r="K343">
        <v>49.25</v>
      </c>
      <c r="L343" t="s">
        <v>57</v>
      </c>
      <c r="M343">
        <f t="shared" si="39"/>
        <v>259.93</v>
      </c>
      <c r="N343">
        <f t="shared" si="40"/>
        <v>112.18</v>
      </c>
      <c r="O343" s="7">
        <f t="shared" si="41"/>
        <v>0.43157773246643327</v>
      </c>
      <c r="P343" t="str">
        <f t="shared" si="42"/>
        <v>Apr-2025</v>
      </c>
      <c r="Q343" t="str">
        <f t="shared" si="43"/>
        <v>Q2-2025</v>
      </c>
    </row>
    <row r="344" spans="1:17" x14ac:dyDescent="0.3">
      <c r="A344" t="s">
        <v>491</v>
      </c>
      <c r="B344" s="15">
        <v>45735</v>
      </c>
      <c r="C344" t="s">
        <v>63</v>
      </c>
      <c r="D344" t="s">
        <v>251</v>
      </c>
      <c r="E344" t="s">
        <v>93</v>
      </c>
      <c r="F344" t="s">
        <v>219</v>
      </c>
      <c r="G344" t="s">
        <v>68</v>
      </c>
      <c r="H344">
        <v>1</v>
      </c>
      <c r="I344">
        <v>23.56</v>
      </c>
      <c r="J344">
        <v>0.159</v>
      </c>
      <c r="K344">
        <v>9.1999999999999993</v>
      </c>
      <c r="L344" t="s">
        <v>57</v>
      </c>
      <c r="M344">
        <f t="shared" si="39"/>
        <v>19.809999999999999</v>
      </c>
      <c r="N344">
        <f t="shared" si="40"/>
        <v>10.61</v>
      </c>
      <c r="O344" s="7">
        <f t="shared" si="41"/>
        <v>0.53558808682483594</v>
      </c>
      <c r="P344" t="str">
        <f t="shared" si="42"/>
        <v>Mar-2025</v>
      </c>
      <c r="Q344" t="str">
        <f t="shared" si="43"/>
        <v>Q1-2025</v>
      </c>
    </row>
    <row r="345" spans="1:17" x14ac:dyDescent="0.3">
      <c r="A345" t="s">
        <v>492</v>
      </c>
      <c r="B345" s="15">
        <v>45592</v>
      </c>
      <c r="C345" t="s">
        <v>63</v>
      </c>
      <c r="D345" t="s">
        <v>119</v>
      </c>
      <c r="E345" t="s">
        <v>71</v>
      </c>
      <c r="F345" t="s">
        <v>72</v>
      </c>
      <c r="G345" t="s">
        <v>68</v>
      </c>
      <c r="H345">
        <v>13</v>
      </c>
      <c r="I345">
        <v>140.80000000000001</v>
      </c>
      <c r="J345">
        <v>0.24399999999999999</v>
      </c>
      <c r="K345">
        <v>101.75</v>
      </c>
      <c r="L345" t="s">
        <v>57</v>
      </c>
      <c r="M345">
        <f t="shared" si="39"/>
        <v>1383.78</v>
      </c>
      <c r="N345">
        <f t="shared" si="40"/>
        <v>61.03</v>
      </c>
      <c r="O345" s="7">
        <f t="shared" si="41"/>
        <v>4.4103831533914353E-2</v>
      </c>
      <c r="P345" t="str">
        <f t="shared" si="42"/>
        <v>Oct-2024</v>
      </c>
      <c r="Q345" t="str">
        <f t="shared" si="43"/>
        <v>Q4-2024</v>
      </c>
    </row>
    <row r="346" spans="1:17" x14ac:dyDescent="0.3">
      <c r="A346" t="s">
        <v>493</v>
      </c>
      <c r="B346" s="15">
        <v>45982</v>
      </c>
      <c r="C346" t="s">
        <v>84</v>
      </c>
      <c r="D346" t="s">
        <v>144</v>
      </c>
      <c r="E346" t="s">
        <v>54</v>
      </c>
      <c r="F346" t="s">
        <v>268</v>
      </c>
      <c r="G346" t="s">
        <v>68</v>
      </c>
      <c r="H346">
        <v>6</v>
      </c>
      <c r="I346">
        <v>7.3</v>
      </c>
      <c r="J346">
        <v>0.18</v>
      </c>
      <c r="K346">
        <v>4.13</v>
      </c>
      <c r="L346" t="s">
        <v>57</v>
      </c>
      <c r="M346">
        <f t="shared" si="39"/>
        <v>35.92</v>
      </c>
      <c r="N346">
        <f t="shared" si="40"/>
        <v>11.14</v>
      </c>
      <c r="O346" s="7">
        <f t="shared" si="41"/>
        <v>0.31013363028953228</v>
      </c>
      <c r="P346" t="str">
        <f t="shared" si="42"/>
        <v>Nov-2025</v>
      </c>
      <c r="Q346" t="str">
        <f t="shared" si="43"/>
        <v>Q4-2025</v>
      </c>
    </row>
    <row r="347" spans="1:17" x14ac:dyDescent="0.3">
      <c r="A347" t="s">
        <v>494</v>
      </c>
      <c r="B347" s="15">
        <v>45746</v>
      </c>
      <c r="C347" t="s">
        <v>88</v>
      </c>
      <c r="D347" t="s">
        <v>167</v>
      </c>
      <c r="E347" t="s">
        <v>107</v>
      </c>
      <c r="F347" t="s">
        <v>193</v>
      </c>
      <c r="G347" t="s">
        <v>68</v>
      </c>
      <c r="H347">
        <v>6</v>
      </c>
      <c r="I347">
        <v>49.81</v>
      </c>
      <c r="J347">
        <v>8.1000000000000003E-2</v>
      </c>
      <c r="K347">
        <v>17.41</v>
      </c>
      <c r="L347" t="s">
        <v>57</v>
      </c>
      <c r="M347">
        <f t="shared" si="39"/>
        <v>274.64999999999998</v>
      </c>
      <c r="N347">
        <f t="shared" si="40"/>
        <v>170.19</v>
      </c>
      <c r="O347" s="7">
        <f t="shared" si="41"/>
        <v>0.61966138722009834</v>
      </c>
      <c r="P347" t="str">
        <f t="shared" si="42"/>
        <v>Mar-2025</v>
      </c>
      <c r="Q347" t="str">
        <f t="shared" si="43"/>
        <v>Q1-2025</v>
      </c>
    </row>
    <row r="348" spans="1:17" x14ac:dyDescent="0.3">
      <c r="A348" t="s">
        <v>495</v>
      </c>
      <c r="B348" s="15">
        <v>45494</v>
      </c>
      <c r="C348" t="s">
        <v>63</v>
      </c>
      <c r="D348" t="s">
        <v>165</v>
      </c>
      <c r="E348" t="s">
        <v>60</v>
      </c>
      <c r="F348" t="s">
        <v>90</v>
      </c>
      <c r="G348" t="s">
        <v>68</v>
      </c>
      <c r="H348">
        <v>8</v>
      </c>
      <c r="I348">
        <v>65.3</v>
      </c>
      <c r="J348">
        <v>0.19800000000000001</v>
      </c>
      <c r="K348">
        <v>27.86</v>
      </c>
      <c r="L348" t="s">
        <v>104</v>
      </c>
      <c r="M348">
        <f t="shared" si="39"/>
        <v>418.96</v>
      </c>
      <c r="N348">
        <f t="shared" si="40"/>
        <v>196.08</v>
      </c>
      <c r="O348" s="7">
        <f t="shared" si="41"/>
        <v>0.46801603971739553</v>
      </c>
      <c r="P348" t="str">
        <f t="shared" si="42"/>
        <v>Jul-2024</v>
      </c>
      <c r="Q348" t="str">
        <f t="shared" si="43"/>
        <v>Q3-2024</v>
      </c>
    </row>
    <row r="349" spans="1:17" x14ac:dyDescent="0.3">
      <c r="A349" t="s">
        <v>496</v>
      </c>
      <c r="B349" s="15">
        <v>45586</v>
      </c>
      <c r="C349" t="s">
        <v>84</v>
      </c>
      <c r="D349" t="s">
        <v>372</v>
      </c>
      <c r="E349" t="s">
        <v>54</v>
      </c>
      <c r="F349" t="s">
        <v>268</v>
      </c>
      <c r="G349" t="s">
        <v>68</v>
      </c>
      <c r="H349">
        <v>4</v>
      </c>
      <c r="I349">
        <v>24.29</v>
      </c>
      <c r="J349">
        <v>6.3E-2</v>
      </c>
      <c r="K349">
        <v>16.21</v>
      </c>
      <c r="L349" t="s">
        <v>57</v>
      </c>
      <c r="M349">
        <f t="shared" si="39"/>
        <v>91.04</v>
      </c>
      <c r="N349">
        <f t="shared" si="40"/>
        <v>26.2</v>
      </c>
      <c r="O349" s="7">
        <f t="shared" si="41"/>
        <v>0.28778558875219679</v>
      </c>
      <c r="P349" t="str">
        <f t="shared" si="42"/>
        <v>Oct-2024</v>
      </c>
      <c r="Q349" t="str">
        <f t="shared" si="43"/>
        <v>Q4-2024</v>
      </c>
    </row>
    <row r="350" spans="1:17" x14ac:dyDescent="0.3">
      <c r="A350" t="s">
        <v>497</v>
      </c>
      <c r="B350" s="15">
        <v>45375</v>
      </c>
      <c r="C350" t="s">
        <v>84</v>
      </c>
      <c r="D350" t="s">
        <v>169</v>
      </c>
      <c r="E350" t="s">
        <v>54</v>
      </c>
      <c r="F350" t="s">
        <v>156</v>
      </c>
      <c r="G350" t="s">
        <v>56</v>
      </c>
      <c r="H350">
        <v>7</v>
      </c>
      <c r="I350">
        <v>5.51</v>
      </c>
      <c r="J350">
        <v>0.104</v>
      </c>
      <c r="K350">
        <v>3.5</v>
      </c>
      <c r="L350" t="s">
        <v>57</v>
      </c>
      <c r="M350">
        <f t="shared" si="39"/>
        <v>34.56</v>
      </c>
      <c r="N350">
        <f t="shared" si="40"/>
        <v>10.06</v>
      </c>
      <c r="O350" s="7">
        <f t="shared" si="41"/>
        <v>0.29108796296296297</v>
      </c>
      <c r="P350" t="str">
        <f t="shared" si="42"/>
        <v>Mar-2024</v>
      </c>
      <c r="Q350" t="str">
        <f t="shared" si="43"/>
        <v>Q1-2024</v>
      </c>
    </row>
    <row r="351" spans="1:17" x14ac:dyDescent="0.3">
      <c r="A351" t="s">
        <v>498</v>
      </c>
      <c r="B351" s="15">
        <v>45835</v>
      </c>
      <c r="C351" t="s">
        <v>63</v>
      </c>
      <c r="D351" t="s">
        <v>82</v>
      </c>
      <c r="E351" t="s">
        <v>54</v>
      </c>
      <c r="F351" t="s">
        <v>114</v>
      </c>
      <c r="G351" t="s">
        <v>56</v>
      </c>
      <c r="H351">
        <v>4</v>
      </c>
      <c r="I351">
        <v>23.97</v>
      </c>
      <c r="J351">
        <v>0</v>
      </c>
      <c r="K351">
        <v>14.84</v>
      </c>
      <c r="L351" t="s">
        <v>57</v>
      </c>
      <c r="M351">
        <f t="shared" si="39"/>
        <v>95.88</v>
      </c>
      <c r="N351">
        <f t="shared" si="40"/>
        <v>36.520000000000003</v>
      </c>
      <c r="O351" s="7">
        <f t="shared" si="41"/>
        <v>0.38089278264497295</v>
      </c>
      <c r="P351" t="str">
        <f t="shared" si="42"/>
        <v>Jun-2025</v>
      </c>
      <c r="Q351" t="str">
        <f t="shared" si="43"/>
        <v>Q2-2025</v>
      </c>
    </row>
    <row r="352" spans="1:17" x14ac:dyDescent="0.3">
      <c r="A352" t="s">
        <v>499</v>
      </c>
      <c r="B352" s="15">
        <v>45558</v>
      </c>
      <c r="C352" t="s">
        <v>88</v>
      </c>
      <c r="D352" t="s">
        <v>429</v>
      </c>
      <c r="E352" t="s">
        <v>60</v>
      </c>
      <c r="F352" t="s">
        <v>61</v>
      </c>
      <c r="G352" t="s">
        <v>68</v>
      </c>
      <c r="H352">
        <v>2</v>
      </c>
      <c r="I352">
        <v>100.99</v>
      </c>
      <c r="J352">
        <v>0.10100000000000001</v>
      </c>
      <c r="K352">
        <v>52.45</v>
      </c>
      <c r="L352" t="s">
        <v>57</v>
      </c>
      <c r="M352">
        <f t="shared" si="39"/>
        <v>181.58</v>
      </c>
      <c r="N352">
        <f t="shared" si="40"/>
        <v>76.680000000000007</v>
      </c>
      <c r="O352" s="7">
        <f t="shared" si="41"/>
        <v>0.42229320409736754</v>
      </c>
      <c r="P352" t="str">
        <f t="shared" si="42"/>
        <v>Sep-2024</v>
      </c>
      <c r="Q352" t="str">
        <f t="shared" si="43"/>
        <v>Q3-2024</v>
      </c>
    </row>
    <row r="353" spans="1:17" x14ac:dyDescent="0.3">
      <c r="A353" t="s">
        <v>500</v>
      </c>
      <c r="B353" s="15">
        <v>45752</v>
      </c>
      <c r="C353" t="s">
        <v>88</v>
      </c>
      <c r="D353" t="s">
        <v>89</v>
      </c>
      <c r="E353" t="s">
        <v>54</v>
      </c>
      <c r="F353" t="s">
        <v>55</v>
      </c>
      <c r="G353" t="s">
        <v>68</v>
      </c>
      <c r="H353">
        <v>1</v>
      </c>
      <c r="I353">
        <v>8.56</v>
      </c>
      <c r="J353">
        <v>5.8999999999999997E-2</v>
      </c>
      <c r="K353">
        <v>4.91</v>
      </c>
      <c r="L353" t="s">
        <v>57</v>
      </c>
      <c r="M353">
        <f t="shared" si="39"/>
        <v>8.0500000000000007</v>
      </c>
      <c r="N353">
        <f t="shared" si="40"/>
        <v>3.14</v>
      </c>
      <c r="O353" s="7">
        <f t="shared" si="41"/>
        <v>0.39006211180124223</v>
      </c>
      <c r="P353" t="str">
        <f t="shared" si="42"/>
        <v>Apr-2025</v>
      </c>
      <c r="Q353" t="str">
        <f t="shared" si="43"/>
        <v>Q2-2025</v>
      </c>
    </row>
    <row r="354" spans="1:17" x14ac:dyDescent="0.3">
      <c r="A354" t="s">
        <v>501</v>
      </c>
      <c r="B354" s="15">
        <v>45559</v>
      </c>
      <c r="C354" t="s">
        <v>88</v>
      </c>
      <c r="D354" t="s">
        <v>234</v>
      </c>
      <c r="E354" t="s">
        <v>93</v>
      </c>
      <c r="F354" t="s">
        <v>124</v>
      </c>
      <c r="G354" t="s">
        <v>68</v>
      </c>
      <c r="H354">
        <v>6</v>
      </c>
      <c r="I354">
        <v>48.34</v>
      </c>
      <c r="J354">
        <v>4.4999999999999998E-2</v>
      </c>
      <c r="K354">
        <v>19.829999999999998</v>
      </c>
      <c r="L354" t="s">
        <v>57</v>
      </c>
      <c r="M354">
        <f t="shared" si="39"/>
        <v>276.99</v>
      </c>
      <c r="N354">
        <f t="shared" si="40"/>
        <v>158.01</v>
      </c>
      <c r="O354" s="7">
        <f t="shared" si="41"/>
        <v>0.57045380699664239</v>
      </c>
      <c r="P354" t="str">
        <f t="shared" si="42"/>
        <v>Sep-2024</v>
      </c>
      <c r="Q354" t="str">
        <f t="shared" si="43"/>
        <v>Q3-2024</v>
      </c>
    </row>
    <row r="355" spans="1:17" x14ac:dyDescent="0.3">
      <c r="A355" t="s">
        <v>502</v>
      </c>
      <c r="B355" s="15">
        <v>45350</v>
      </c>
      <c r="C355" t="s">
        <v>88</v>
      </c>
      <c r="D355" t="s">
        <v>116</v>
      </c>
      <c r="E355" t="s">
        <v>71</v>
      </c>
      <c r="F355" t="s">
        <v>72</v>
      </c>
      <c r="G355" t="s">
        <v>56</v>
      </c>
      <c r="H355">
        <v>4</v>
      </c>
      <c r="I355">
        <v>217.95</v>
      </c>
      <c r="J355">
        <v>1.0999999999999999E-2</v>
      </c>
      <c r="K355">
        <v>168.22</v>
      </c>
      <c r="L355" t="s">
        <v>57</v>
      </c>
      <c r="M355">
        <f t="shared" si="39"/>
        <v>862.21</v>
      </c>
      <c r="N355">
        <f t="shared" si="40"/>
        <v>189.33</v>
      </c>
      <c r="O355" s="7">
        <f t="shared" si="41"/>
        <v>0.21958687558715395</v>
      </c>
      <c r="P355" t="str">
        <f t="shared" si="42"/>
        <v>Feb-2024</v>
      </c>
      <c r="Q355" t="str">
        <f t="shared" si="43"/>
        <v>Q1-2024</v>
      </c>
    </row>
    <row r="356" spans="1:17" x14ac:dyDescent="0.3">
      <c r="A356" t="s">
        <v>503</v>
      </c>
      <c r="B356" s="15">
        <v>45515</v>
      </c>
      <c r="C356" t="s">
        <v>52</v>
      </c>
      <c r="D356" t="s">
        <v>113</v>
      </c>
      <c r="E356" t="s">
        <v>54</v>
      </c>
      <c r="F356" t="s">
        <v>156</v>
      </c>
      <c r="G356" t="s">
        <v>56</v>
      </c>
      <c r="H356">
        <v>12</v>
      </c>
      <c r="I356">
        <v>6.66</v>
      </c>
      <c r="J356">
        <v>0.17399999999999999</v>
      </c>
      <c r="K356">
        <v>4.28</v>
      </c>
      <c r="L356" t="s">
        <v>57</v>
      </c>
      <c r="M356">
        <f t="shared" si="39"/>
        <v>66.010000000000005</v>
      </c>
      <c r="N356">
        <f t="shared" si="40"/>
        <v>14.65</v>
      </c>
      <c r="O356" s="7">
        <f t="shared" si="41"/>
        <v>0.22193607029237994</v>
      </c>
      <c r="P356" t="str">
        <f t="shared" si="42"/>
        <v>Aug-2024</v>
      </c>
      <c r="Q356" t="str">
        <f t="shared" si="43"/>
        <v>Q3-2024</v>
      </c>
    </row>
    <row r="357" spans="1:17" x14ac:dyDescent="0.3">
      <c r="A357" t="s">
        <v>504</v>
      </c>
      <c r="B357" s="15">
        <v>45800</v>
      </c>
      <c r="C357" t="s">
        <v>88</v>
      </c>
      <c r="D357" t="s">
        <v>429</v>
      </c>
      <c r="E357" t="s">
        <v>60</v>
      </c>
      <c r="F357" t="s">
        <v>99</v>
      </c>
      <c r="G357" t="s">
        <v>68</v>
      </c>
      <c r="H357">
        <v>1</v>
      </c>
      <c r="I357">
        <v>26.12</v>
      </c>
      <c r="J357">
        <v>8.4000000000000005E-2</v>
      </c>
      <c r="K357">
        <v>10.83</v>
      </c>
      <c r="L357" t="s">
        <v>57</v>
      </c>
      <c r="M357">
        <f t="shared" si="39"/>
        <v>23.93</v>
      </c>
      <c r="N357">
        <f t="shared" si="40"/>
        <v>13.1</v>
      </c>
      <c r="O357" s="7">
        <f t="shared" si="41"/>
        <v>0.54743000417885501</v>
      </c>
      <c r="P357" t="str">
        <f t="shared" si="42"/>
        <v>May-2025</v>
      </c>
      <c r="Q357" t="str">
        <f t="shared" si="43"/>
        <v>Q2-2025</v>
      </c>
    </row>
    <row r="358" spans="1:17" x14ac:dyDescent="0.3">
      <c r="A358" t="s">
        <v>505</v>
      </c>
      <c r="B358" s="15">
        <v>45693</v>
      </c>
      <c r="C358" t="s">
        <v>63</v>
      </c>
      <c r="D358" t="s">
        <v>204</v>
      </c>
      <c r="E358" t="s">
        <v>60</v>
      </c>
      <c r="F358" t="s">
        <v>99</v>
      </c>
      <c r="G358" t="s">
        <v>68</v>
      </c>
      <c r="H358">
        <v>6</v>
      </c>
      <c r="I358">
        <v>96.1</v>
      </c>
      <c r="J358">
        <v>0.20100000000000001</v>
      </c>
      <c r="K358">
        <v>46.92</v>
      </c>
      <c r="L358" t="s">
        <v>57</v>
      </c>
      <c r="M358">
        <f t="shared" si="39"/>
        <v>460.7</v>
      </c>
      <c r="N358">
        <f t="shared" si="40"/>
        <v>179.18</v>
      </c>
      <c r="O358" s="7">
        <f t="shared" si="41"/>
        <v>0.38892988929889299</v>
      </c>
      <c r="P358" t="str">
        <f t="shared" si="42"/>
        <v>Feb-2025</v>
      </c>
      <c r="Q358" t="str">
        <f t="shared" si="43"/>
        <v>Q1-2025</v>
      </c>
    </row>
    <row r="359" spans="1:17" x14ac:dyDescent="0.3">
      <c r="A359" t="s">
        <v>506</v>
      </c>
      <c r="B359" s="15">
        <v>45721</v>
      </c>
      <c r="C359" t="s">
        <v>84</v>
      </c>
      <c r="D359" t="s">
        <v>73</v>
      </c>
      <c r="E359" t="s">
        <v>93</v>
      </c>
      <c r="F359" t="s">
        <v>94</v>
      </c>
      <c r="G359" t="s">
        <v>68</v>
      </c>
      <c r="H359">
        <v>15</v>
      </c>
      <c r="I359">
        <v>43.28</v>
      </c>
      <c r="J359">
        <v>2.4E-2</v>
      </c>
      <c r="K359">
        <v>21.39</v>
      </c>
      <c r="L359" t="s">
        <v>57</v>
      </c>
      <c r="M359">
        <f t="shared" si="39"/>
        <v>633.62</v>
      </c>
      <c r="N359">
        <f t="shared" si="40"/>
        <v>312.77</v>
      </c>
      <c r="O359" s="7">
        <f t="shared" si="41"/>
        <v>0.49362393863830051</v>
      </c>
      <c r="P359" t="str">
        <f t="shared" si="42"/>
        <v>Mar-2025</v>
      </c>
      <c r="Q359" t="str">
        <f t="shared" si="43"/>
        <v>Q1-2025</v>
      </c>
    </row>
    <row r="360" spans="1:17" x14ac:dyDescent="0.3">
      <c r="A360" t="s">
        <v>507</v>
      </c>
      <c r="B360" s="15">
        <v>45542</v>
      </c>
      <c r="C360" t="s">
        <v>63</v>
      </c>
      <c r="D360" t="s">
        <v>175</v>
      </c>
      <c r="E360" t="s">
        <v>60</v>
      </c>
      <c r="F360" t="s">
        <v>99</v>
      </c>
      <c r="G360" t="s">
        <v>68</v>
      </c>
      <c r="H360">
        <v>3</v>
      </c>
      <c r="I360">
        <v>97.35</v>
      </c>
      <c r="J360">
        <v>0.318</v>
      </c>
      <c r="K360">
        <v>46.55</v>
      </c>
      <c r="L360" t="s">
        <v>57</v>
      </c>
      <c r="M360">
        <f t="shared" si="39"/>
        <v>199.18</v>
      </c>
      <c r="N360">
        <f t="shared" si="40"/>
        <v>59.53</v>
      </c>
      <c r="O360" s="7">
        <f t="shared" si="41"/>
        <v>0.29887538909529071</v>
      </c>
      <c r="P360" t="str">
        <f t="shared" si="42"/>
        <v>Sep-2024</v>
      </c>
      <c r="Q360" t="str">
        <f t="shared" si="43"/>
        <v>Q3-2024</v>
      </c>
    </row>
    <row r="361" spans="1:17" x14ac:dyDescent="0.3">
      <c r="A361" t="s">
        <v>508</v>
      </c>
      <c r="B361" s="15">
        <v>45569</v>
      </c>
      <c r="C361" t="s">
        <v>52</v>
      </c>
      <c r="D361" t="s">
        <v>130</v>
      </c>
      <c r="E361" t="s">
        <v>54</v>
      </c>
      <c r="F361" t="s">
        <v>268</v>
      </c>
      <c r="G361" t="s">
        <v>56</v>
      </c>
      <c r="H361">
        <v>1</v>
      </c>
      <c r="I361">
        <v>10.02</v>
      </c>
      <c r="J361">
        <v>7.6999999999999999E-2</v>
      </c>
      <c r="K361">
        <v>5.96</v>
      </c>
      <c r="L361" t="s">
        <v>57</v>
      </c>
      <c r="M361">
        <f t="shared" si="39"/>
        <v>9.25</v>
      </c>
      <c r="N361">
        <f t="shared" si="40"/>
        <v>3.29</v>
      </c>
      <c r="O361" s="7">
        <f t="shared" si="41"/>
        <v>0.35567567567567571</v>
      </c>
      <c r="P361" t="str">
        <f t="shared" si="42"/>
        <v>Oct-2024</v>
      </c>
      <c r="Q361" t="str">
        <f t="shared" si="43"/>
        <v>Q4-2024</v>
      </c>
    </row>
    <row r="362" spans="1:17" x14ac:dyDescent="0.3">
      <c r="A362" t="s">
        <v>509</v>
      </c>
      <c r="B362" s="15">
        <v>45738</v>
      </c>
      <c r="C362" t="s">
        <v>52</v>
      </c>
      <c r="D362" t="s">
        <v>53</v>
      </c>
      <c r="E362" t="s">
        <v>107</v>
      </c>
      <c r="F362" t="s">
        <v>148</v>
      </c>
      <c r="G362" t="s">
        <v>56</v>
      </c>
      <c r="H362">
        <v>6</v>
      </c>
      <c r="I362">
        <v>43.21</v>
      </c>
      <c r="J362">
        <v>0</v>
      </c>
      <c r="K362">
        <v>14.03</v>
      </c>
      <c r="L362" t="s">
        <v>57</v>
      </c>
      <c r="M362">
        <f t="shared" si="39"/>
        <v>259.26</v>
      </c>
      <c r="N362">
        <f t="shared" si="40"/>
        <v>175.08</v>
      </c>
      <c r="O362" s="7">
        <f t="shared" si="41"/>
        <v>0.67530664198102297</v>
      </c>
      <c r="P362" t="str">
        <f t="shared" si="42"/>
        <v>Mar-2025</v>
      </c>
      <c r="Q362" t="str">
        <f t="shared" si="43"/>
        <v>Q1-2025</v>
      </c>
    </row>
    <row r="363" spans="1:17" x14ac:dyDescent="0.3">
      <c r="A363" t="s">
        <v>510</v>
      </c>
      <c r="B363" s="15">
        <v>45625</v>
      </c>
      <c r="C363" t="s">
        <v>63</v>
      </c>
      <c r="D363" t="s">
        <v>106</v>
      </c>
      <c r="E363" t="s">
        <v>71</v>
      </c>
      <c r="F363" t="s">
        <v>78</v>
      </c>
      <c r="G363" t="s">
        <v>56</v>
      </c>
      <c r="H363">
        <v>1</v>
      </c>
      <c r="I363">
        <v>142.25</v>
      </c>
      <c r="J363">
        <v>0</v>
      </c>
      <c r="K363">
        <v>102.32</v>
      </c>
      <c r="L363" t="s">
        <v>57</v>
      </c>
      <c r="M363">
        <f t="shared" si="39"/>
        <v>142.25</v>
      </c>
      <c r="N363">
        <f t="shared" si="40"/>
        <v>39.93</v>
      </c>
      <c r="O363" s="7">
        <f t="shared" si="41"/>
        <v>0.28070298769771529</v>
      </c>
      <c r="P363" t="str">
        <f t="shared" si="42"/>
        <v>Nov-2024</v>
      </c>
      <c r="Q363" t="str">
        <f t="shared" si="43"/>
        <v>Q4-2024</v>
      </c>
    </row>
    <row r="364" spans="1:17" x14ac:dyDescent="0.3">
      <c r="A364" t="s">
        <v>511</v>
      </c>
      <c r="B364" s="15">
        <v>45695</v>
      </c>
      <c r="C364" t="s">
        <v>63</v>
      </c>
      <c r="D364" t="s">
        <v>188</v>
      </c>
      <c r="E364" t="s">
        <v>54</v>
      </c>
      <c r="F364" t="s">
        <v>268</v>
      </c>
      <c r="G364" t="s">
        <v>56</v>
      </c>
      <c r="H364">
        <v>6</v>
      </c>
      <c r="I364">
        <v>11.7</v>
      </c>
      <c r="J364">
        <v>0.32200000000000001</v>
      </c>
      <c r="K364">
        <v>7.73</v>
      </c>
      <c r="L364" t="s">
        <v>57</v>
      </c>
      <c r="M364">
        <f t="shared" si="39"/>
        <v>47.6</v>
      </c>
      <c r="N364">
        <f t="shared" si="40"/>
        <v>1.22</v>
      </c>
      <c r="O364" s="7">
        <f t="shared" si="41"/>
        <v>2.5630252100840335E-2</v>
      </c>
      <c r="P364" t="str">
        <f t="shared" si="42"/>
        <v>Feb-2025</v>
      </c>
      <c r="Q364" t="str">
        <f t="shared" si="43"/>
        <v>Q1-2025</v>
      </c>
    </row>
    <row r="365" spans="1:17" x14ac:dyDescent="0.3">
      <c r="A365" t="s">
        <v>512</v>
      </c>
      <c r="B365" s="15">
        <v>45965</v>
      </c>
      <c r="C365" t="s">
        <v>88</v>
      </c>
      <c r="D365" t="s">
        <v>162</v>
      </c>
      <c r="E365" t="s">
        <v>60</v>
      </c>
      <c r="F365" t="s">
        <v>61</v>
      </c>
      <c r="G365" t="s">
        <v>56</v>
      </c>
      <c r="H365">
        <v>7</v>
      </c>
      <c r="I365">
        <v>64.260000000000005</v>
      </c>
      <c r="J365">
        <v>0.113</v>
      </c>
      <c r="K365">
        <v>18.78</v>
      </c>
      <c r="L365" t="s">
        <v>57</v>
      </c>
      <c r="M365">
        <f t="shared" si="39"/>
        <v>398.99</v>
      </c>
      <c r="N365">
        <f t="shared" si="40"/>
        <v>267.52999999999997</v>
      </c>
      <c r="O365" s="7">
        <f t="shared" si="41"/>
        <v>0.67051805809669407</v>
      </c>
      <c r="P365" t="str">
        <f t="shared" si="42"/>
        <v>Nov-2025</v>
      </c>
      <c r="Q365" t="str">
        <f t="shared" si="43"/>
        <v>Q4-2025</v>
      </c>
    </row>
    <row r="366" spans="1:17" x14ac:dyDescent="0.3">
      <c r="A366" t="s">
        <v>513</v>
      </c>
      <c r="B366" s="15">
        <v>45598</v>
      </c>
      <c r="C366" t="s">
        <v>52</v>
      </c>
      <c r="D366" t="s">
        <v>59</v>
      </c>
      <c r="E366" t="s">
        <v>71</v>
      </c>
      <c r="F366" t="s">
        <v>86</v>
      </c>
      <c r="G366" t="s">
        <v>68</v>
      </c>
      <c r="H366">
        <v>3</v>
      </c>
      <c r="I366">
        <v>114.65</v>
      </c>
      <c r="J366">
        <v>0.151</v>
      </c>
      <c r="K366">
        <v>82.39</v>
      </c>
      <c r="L366" t="s">
        <v>57</v>
      </c>
      <c r="M366">
        <f t="shared" si="39"/>
        <v>292.01</v>
      </c>
      <c r="N366">
        <f t="shared" si="40"/>
        <v>44.84</v>
      </c>
      <c r="O366" s="7">
        <f t="shared" si="41"/>
        <v>0.15355638505530633</v>
      </c>
      <c r="P366" t="str">
        <f t="shared" si="42"/>
        <v>Nov-2024</v>
      </c>
      <c r="Q366" t="str">
        <f t="shared" si="43"/>
        <v>Q4-2024</v>
      </c>
    </row>
    <row r="367" spans="1:17" x14ac:dyDescent="0.3">
      <c r="A367" t="s">
        <v>514</v>
      </c>
      <c r="B367" s="15">
        <v>45801</v>
      </c>
      <c r="C367" t="s">
        <v>88</v>
      </c>
      <c r="D367" t="s">
        <v>116</v>
      </c>
      <c r="E367" t="s">
        <v>107</v>
      </c>
      <c r="F367" t="s">
        <v>108</v>
      </c>
      <c r="G367" t="s">
        <v>73</v>
      </c>
      <c r="H367">
        <v>4</v>
      </c>
      <c r="I367">
        <v>39.04</v>
      </c>
      <c r="J367">
        <v>0.10299999999999999</v>
      </c>
      <c r="K367">
        <v>15.29</v>
      </c>
      <c r="L367" t="s">
        <v>57</v>
      </c>
      <c r="M367">
        <f t="shared" si="39"/>
        <v>140.08000000000001</v>
      </c>
      <c r="N367">
        <f t="shared" si="40"/>
        <v>78.92</v>
      </c>
      <c r="O367" s="7">
        <f t="shared" si="41"/>
        <v>0.56339234723015419</v>
      </c>
      <c r="P367" t="str">
        <f t="shared" si="42"/>
        <v>May-2025</v>
      </c>
      <c r="Q367" t="str">
        <f t="shared" si="43"/>
        <v>Q2-2025</v>
      </c>
    </row>
    <row r="368" spans="1:17" x14ac:dyDescent="0.3">
      <c r="A368" t="s">
        <v>515</v>
      </c>
      <c r="B368" s="15">
        <v>45780</v>
      </c>
      <c r="C368" t="s">
        <v>84</v>
      </c>
      <c r="D368" t="s">
        <v>229</v>
      </c>
      <c r="E368" t="s">
        <v>107</v>
      </c>
      <c r="F368" t="s">
        <v>139</v>
      </c>
      <c r="G368" t="s">
        <v>56</v>
      </c>
      <c r="H368">
        <v>1</v>
      </c>
      <c r="I368">
        <v>16.97</v>
      </c>
      <c r="J368">
        <v>0.1</v>
      </c>
      <c r="K368">
        <v>6.81</v>
      </c>
      <c r="L368" t="s">
        <v>57</v>
      </c>
      <c r="M368">
        <f t="shared" si="39"/>
        <v>15.27</v>
      </c>
      <c r="N368">
        <f t="shared" si="40"/>
        <v>8.4600000000000009</v>
      </c>
      <c r="O368" s="7">
        <f t="shared" si="41"/>
        <v>0.55402750491159147</v>
      </c>
      <c r="P368" t="str">
        <f t="shared" si="42"/>
        <v>May-2025</v>
      </c>
      <c r="Q368" t="str">
        <f t="shared" si="43"/>
        <v>Q2-2025</v>
      </c>
    </row>
    <row r="369" spans="1:17" x14ac:dyDescent="0.3">
      <c r="A369" t="s">
        <v>516</v>
      </c>
      <c r="B369" s="15">
        <v>45755</v>
      </c>
      <c r="C369" t="s">
        <v>52</v>
      </c>
      <c r="D369" t="s">
        <v>101</v>
      </c>
      <c r="E369" t="s">
        <v>71</v>
      </c>
      <c r="F369" t="s">
        <v>97</v>
      </c>
      <c r="G369" t="s">
        <v>68</v>
      </c>
      <c r="H369">
        <v>2</v>
      </c>
      <c r="I369">
        <v>90.61</v>
      </c>
      <c r="J369">
        <v>0.01</v>
      </c>
      <c r="K369">
        <v>60.49</v>
      </c>
      <c r="L369" t="s">
        <v>57</v>
      </c>
      <c r="M369">
        <f t="shared" si="39"/>
        <v>179.41</v>
      </c>
      <c r="N369">
        <f t="shared" si="40"/>
        <v>58.43</v>
      </c>
      <c r="O369" s="7">
        <f t="shared" si="41"/>
        <v>0.32567861323226133</v>
      </c>
      <c r="P369" t="str">
        <f t="shared" ref="P369:P388" si="44">IF(B369="","",TEXT(B369,"mmm-yyyy"))</f>
        <v>Apr-2025</v>
      </c>
      <c r="Q369" t="str">
        <f t="shared" ref="Q369:Q388" si="45">IF(B369="","","Q"&amp;ROUNDUP(MONTH(B369)/3,0)&amp;"-"&amp;YEAR(B369))</f>
        <v>Q2-2025</v>
      </c>
    </row>
    <row r="370" spans="1:17" x14ac:dyDescent="0.3">
      <c r="A370" t="s">
        <v>517</v>
      </c>
      <c r="B370" s="15">
        <v>45424</v>
      </c>
      <c r="C370" t="s">
        <v>63</v>
      </c>
      <c r="D370" t="s">
        <v>106</v>
      </c>
      <c r="E370" t="s">
        <v>93</v>
      </c>
      <c r="F370" t="s">
        <v>124</v>
      </c>
      <c r="G370" t="s">
        <v>68</v>
      </c>
      <c r="H370">
        <v>1</v>
      </c>
      <c r="I370">
        <v>21.03</v>
      </c>
      <c r="J370">
        <v>0.28799999999999998</v>
      </c>
      <c r="K370">
        <v>8.57</v>
      </c>
      <c r="L370" t="s">
        <v>57</v>
      </c>
      <c r="M370">
        <f t="shared" si="39"/>
        <v>14.97</v>
      </c>
      <c r="N370">
        <f t="shared" si="40"/>
        <v>6.4</v>
      </c>
      <c r="O370" s="7">
        <f t="shared" si="41"/>
        <v>0.42752171008684037</v>
      </c>
      <c r="P370" t="str">
        <f t="shared" si="44"/>
        <v>May-2024</v>
      </c>
      <c r="Q370" t="str">
        <f t="shared" si="45"/>
        <v>Q2-2024</v>
      </c>
    </row>
    <row r="371" spans="1:17" x14ac:dyDescent="0.3">
      <c r="A371" t="s">
        <v>518</v>
      </c>
      <c r="B371" s="15">
        <v>45685</v>
      </c>
      <c r="C371" t="s">
        <v>63</v>
      </c>
      <c r="D371" t="s">
        <v>106</v>
      </c>
      <c r="E371" t="s">
        <v>71</v>
      </c>
      <c r="F371" t="s">
        <v>72</v>
      </c>
      <c r="G371" t="s">
        <v>68</v>
      </c>
      <c r="H371">
        <v>5</v>
      </c>
      <c r="I371">
        <v>63.58</v>
      </c>
      <c r="J371">
        <v>0.14399999999999999</v>
      </c>
      <c r="K371">
        <v>44.33</v>
      </c>
      <c r="L371" t="s">
        <v>57</v>
      </c>
      <c r="M371">
        <f t="shared" si="39"/>
        <v>272.12</v>
      </c>
      <c r="N371">
        <f t="shared" si="40"/>
        <v>50.47</v>
      </c>
      <c r="O371" s="7">
        <f t="shared" si="41"/>
        <v>0.18546964574452446</v>
      </c>
      <c r="P371" t="str">
        <f t="shared" si="44"/>
        <v>Jan-2025</v>
      </c>
      <c r="Q371" t="str">
        <f t="shared" si="45"/>
        <v>Q1-2025</v>
      </c>
    </row>
    <row r="372" spans="1:17" x14ac:dyDescent="0.3">
      <c r="A372" t="s">
        <v>519</v>
      </c>
      <c r="B372" s="15">
        <v>45978</v>
      </c>
      <c r="C372" t="s">
        <v>52</v>
      </c>
      <c r="D372" t="s">
        <v>200</v>
      </c>
      <c r="E372" t="s">
        <v>60</v>
      </c>
      <c r="F372" t="s">
        <v>61</v>
      </c>
      <c r="G372" t="s">
        <v>56</v>
      </c>
      <c r="H372">
        <v>1</v>
      </c>
      <c r="I372">
        <v>35.49</v>
      </c>
      <c r="J372">
        <v>0.109</v>
      </c>
      <c r="K372">
        <v>16.239999999999998</v>
      </c>
      <c r="L372" t="s">
        <v>57</v>
      </c>
      <c r="M372">
        <f t="shared" si="39"/>
        <v>31.62</v>
      </c>
      <c r="N372">
        <f t="shared" si="40"/>
        <v>15.38</v>
      </c>
      <c r="O372" s="7">
        <f t="shared" si="41"/>
        <v>0.4864010120177103</v>
      </c>
      <c r="P372" t="str">
        <f t="shared" si="44"/>
        <v>Nov-2025</v>
      </c>
      <c r="Q372" t="str">
        <f t="shared" si="45"/>
        <v>Q4-2025</v>
      </c>
    </row>
    <row r="373" spans="1:17" x14ac:dyDescent="0.3">
      <c r="A373" t="s">
        <v>520</v>
      </c>
      <c r="B373" s="15">
        <v>45984</v>
      </c>
      <c r="C373" t="s">
        <v>88</v>
      </c>
      <c r="D373" t="s">
        <v>198</v>
      </c>
      <c r="E373" t="s">
        <v>54</v>
      </c>
      <c r="F373" t="s">
        <v>268</v>
      </c>
      <c r="G373" t="s">
        <v>56</v>
      </c>
      <c r="H373">
        <v>5</v>
      </c>
      <c r="I373">
        <v>12.76</v>
      </c>
      <c r="J373">
        <v>2E-3</v>
      </c>
      <c r="K373">
        <v>7.34</v>
      </c>
      <c r="L373" t="s">
        <v>57</v>
      </c>
      <c r="M373">
        <f t="shared" si="39"/>
        <v>63.67</v>
      </c>
      <c r="N373">
        <f t="shared" si="40"/>
        <v>26.97</v>
      </c>
      <c r="O373" s="7">
        <f t="shared" si="41"/>
        <v>0.42359038793780429</v>
      </c>
      <c r="P373" t="str">
        <f t="shared" si="44"/>
        <v>Nov-2025</v>
      </c>
      <c r="Q373" t="str">
        <f t="shared" si="45"/>
        <v>Q4-2025</v>
      </c>
    </row>
    <row r="374" spans="1:17" x14ac:dyDescent="0.3">
      <c r="A374" t="s">
        <v>521</v>
      </c>
      <c r="B374" s="15">
        <v>45872</v>
      </c>
      <c r="C374" t="s">
        <v>63</v>
      </c>
      <c r="D374" t="s">
        <v>165</v>
      </c>
      <c r="E374" t="s">
        <v>71</v>
      </c>
      <c r="F374" t="s">
        <v>78</v>
      </c>
      <c r="G374" t="s">
        <v>68</v>
      </c>
      <c r="H374">
        <v>20</v>
      </c>
      <c r="I374">
        <v>172.84</v>
      </c>
      <c r="J374">
        <v>0.245</v>
      </c>
      <c r="K374">
        <v>116.71</v>
      </c>
      <c r="L374" t="s">
        <v>57</v>
      </c>
      <c r="M374">
        <f t="shared" si="39"/>
        <v>2609.88</v>
      </c>
      <c r="N374">
        <f t="shared" si="40"/>
        <v>275.68</v>
      </c>
      <c r="O374" s="7">
        <f t="shared" si="41"/>
        <v>0.10562937759590479</v>
      </c>
      <c r="P374" t="str">
        <f t="shared" si="44"/>
        <v>Aug-2025</v>
      </c>
      <c r="Q374" t="str">
        <f t="shared" si="45"/>
        <v>Q3-2025</v>
      </c>
    </row>
    <row r="375" spans="1:17" x14ac:dyDescent="0.3">
      <c r="A375" t="s">
        <v>522</v>
      </c>
      <c r="B375" s="15">
        <v>45748</v>
      </c>
      <c r="C375" t="s">
        <v>88</v>
      </c>
      <c r="D375" t="s">
        <v>116</v>
      </c>
      <c r="E375" t="s">
        <v>93</v>
      </c>
      <c r="F375" t="s">
        <v>124</v>
      </c>
      <c r="G375" t="s">
        <v>56</v>
      </c>
      <c r="H375">
        <v>1</v>
      </c>
      <c r="I375">
        <v>19.14</v>
      </c>
      <c r="J375">
        <v>6.8000000000000005E-2</v>
      </c>
      <c r="K375">
        <v>8.92</v>
      </c>
      <c r="L375" t="s">
        <v>57</v>
      </c>
      <c r="M375">
        <f t="shared" si="39"/>
        <v>17.84</v>
      </c>
      <c r="N375">
        <f t="shared" si="40"/>
        <v>8.92</v>
      </c>
      <c r="O375" s="7">
        <f t="shared" si="41"/>
        <v>0.5</v>
      </c>
      <c r="P375" t="str">
        <f t="shared" si="44"/>
        <v>Apr-2025</v>
      </c>
      <c r="Q375" t="str">
        <f t="shared" si="45"/>
        <v>Q2-2025</v>
      </c>
    </row>
    <row r="376" spans="1:17" x14ac:dyDescent="0.3">
      <c r="A376" t="s">
        <v>523</v>
      </c>
      <c r="B376" s="15">
        <v>45586</v>
      </c>
      <c r="C376" t="s">
        <v>84</v>
      </c>
      <c r="D376" t="s">
        <v>225</v>
      </c>
      <c r="E376" t="s">
        <v>107</v>
      </c>
      <c r="F376" t="s">
        <v>148</v>
      </c>
      <c r="G376" t="s">
        <v>68</v>
      </c>
      <c r="H376">
        <v>5</v>
      </c>
      <c r="I376">
        <v>47.52</v>
      </c>
      <c r="J376">
        <v>0.14599999999999999</v>
      </c>
      <c r="K376">
        <v>17.399999999999999</v>
      </c>
      <c r="L376" t="s">
        <v>104</v>
      </c>
      <c r="M376">
        <f t="shared" si="39"/>
        <v>202.91</v>
      </c>
      <c r="N376">
        <f t="shared" si="40"/>
        <v>115.91</v>
      </c>
      <c r="O376" s="7">
        <f t="shared" si="41"/>
        <v>0.57123848011433642</v>
      </c>
      <c r="P376" t="str">
        <f t="shared" si="44"/>
        <v>Oct-2024</v>
      </c>
      <c r="Q376" t="str">
        <f t="shared" si="45"/>
        <v>Q4-2024</v>
      </c>
    </row>
    <row r="377" spans="1:17" x14ac:dyDescent="0.3">
      <c r="A377" t="s">
        <v>524</v>
      </c>
      <c r="B377" s="15">
        <v>45636</v>
      </c>
      <c r="C377" t="s">
        <v>88</v>
      </c>
      <c r="D377" t="s">
        <v>234</v>
      </c>
      <c r="E377" t="s">
        <v>54</v>
      </c>
      <c r="F377" t="s">
        <v>55</v>
      </c>
      <c r="G377" t="s">
        <v>68</v>
      </c>
      <c r="H377">
        <v>4</v>
      </c>
      <c r="I377">
        <v>24.98</v>
      </c>
      <c r="J377">
        <v>0.13200000000000001</v>
      </c>
      <c r="K377">
        <v>15.42</v>
      </c>
      <c r="L377" t="s">
        <v>57</v>
      </c>
      <c r="M377">
        <f t="shared" si="39"/>
        <v>86.73</v>
      </c>
      <c r="N377">
        <f t="shared" si="40"/>
        <v>25.05</v>
      </c>
      <c r="O377" s="7">
        <f t="shared" si="41"/>
        <v>0.28882739536492563</v>
      </c>
      <c r="P377" t="str">
        <f t="shared" si="44"/>
        <v>Dec-2024</v>
      </c>
      <c r="Q377" t="str">
        <f t="shared" si="45"/>
        <v>Q4-2024</v>
      </c>
    </row>
    <row r="378" spans="1:17" x14ac:dyDescent="0.3">
      <c r="A378" t="s">
        <v>525</v>
      </c>
      <c r="B378" s="15">
        <v>45485</v>
      </c>
      <c r="C378" t="s">
        <v>52</v>
      </c>
      <c r="D378" t="s">
        <v>130</v>
      </c>
      <c r="E378" t="s">
        <v>107</v>
      </c>
      <c r="F378" t="s">
        <v>148</v>
      </c>
      <c r="G378" t="s">
        <v>56</v>
      </c>
      <c r="H378">
        <v>4</v>
      </c>
      <c r="I378">
        <v>48.33</v>
      </c>
      <c r="J378">
        <v>0.01</v>
      </c>
      <c r="K378">
        <v>16.22</v>
      </c>
      <c r="L378" t="s">
        <v>57</v>
      </c>
      <c r="M378">
        <f t="shared" si="39"/>
        <v>191.39</v>
      </c>
      <c r="N378">
        <f t="shared" si="40"/>
        <v>126.51</v>
      </c>
      <c r="O378" s="7">
        <f t="shared" si="41"/>
        <v>0.66100632216939237</v>
      </c>
      <c r="P378" t="str">
        <f t="shared" si="44"/>
        <v>Jul-2024</v>
      </c>
      <c r="Q378" t="str">
        <f t="shared" si="45"/>
        <v>Q3-2024</v>
      </c>
    </row>
    <row r="379" spans="1:17" x14ac:dyDescent="0.3">
      <c r="A379" t="s">
        <v>526</v>
      </c>
      <c r="B379" s="15">
        <v>45700</v>
      </c>
      <c r="C379" t="s">
        <v>84</v>
      </c>
      <c r="D379" t="s">
        <v>169</v>
      </c>
      <c r="E379" t="s">
        <v>54</v>
      </c>
      <c r="F379" t="s">
        <v>268</v>
      </c>
      <c r="G379" t="s">
        <v>68</v>
      </c>
      <c r="H379">
        <v>6</v>
      </c>
      <c r="I379">
        <v>6.65</v>
      </c>
      <c r="J379">
        <v>0</v>
      </c>
      <c r="K379">
        <v>3.8</v>
      </c>
      <c r="L379" t="s">
        <v>57</v>
      </c>
      <c r="M379">
        <f t="shared" si="39"/>
        <v>39.9</v>
      </c>
      <c r="N379">
        <f t="shared" si="40"/>
        <v>17.100000000000001</v>
      </c>
      <c r="O379" s="7">
        <f t="shared" si="41"/>
        <v>0.4285714285714286</v>
      </c>
      <c r="P379" t="str">
        <f t="shared" si="44"/>
        <v>Feb-2025</v>
      </c>
      <c r="Q379" t="str">
        <f t="shared" si="45"/>
        <v>Q1-2025</v>
      </c>
    </row>
    <row r="380" spans="1:17" x14ac:dyDescent="0.3">
      <c r="A380" t="s">
        <v>527</v>
      </c>
      <c r="B380" s="15">
        <v>45435</v>
      </c>
      <c r="C380" t="s">
        <v>63</v>
      </c>
      <c r="D380" t="s">
        <v>302</v>
      </c>
      <c r="E380" t="s">
        <v>71</v>
      </c>
      <c r="F380" t="s">
        <v>72</v>
      </c>
      <c r="G380" t="s">
        <v>68</v>
      </c>
      <c r="H380">
        <v>3</v>
      </c>
      <c r="I380">
        <v>171.38</v>
      </c>
      <c r="J380">
        <v>0.161</v>
      </c>
      <c r="K380">
        <v>126.74</v>
      </c>
      <c r="L380" t="s">
        <v>57</v>
      </c>
      <c r="M380">
        <f t="shared" si="39"/>
        <v>431.36</v>
      </c>
      <c r="N380">
        <f t="shared" si="40"/>
        <v>51.14</v>
      </c>
      <c r="O380" s="7">
        <f t="shared" si="41"/>
        <v>0.11855526706231453</v>
      </c>
      <c r="P380" t="str">
        <f t="shared" si="44"/>
        <v>May-2024</v>
      </c>
      <c r="Q380" t="str">
        <f t="shared" si="45"/>
        <v>Q2-2024</v>
      </c>
    </row>
    <row r="381" spans="1:17" x14ac:dyDescent="0.3">
      <c r="A381" t="s">
        <v>528</v>
      </c>
      <c r="B381" s="15">
        <v>45588</v>
      </c>
      <c r="C381" t="s">
        <v>84</v>
      </c>
      <c r="D381" t="s">
        <v>372</v>
      </c>
      <c r="E381" t="s">
        <v>93</v>
      </c>
      <c r="F381" t="s">
        <v>124</v>
      </c>
      <c r="G381" t="s">
        <v>68</v>
      </c>
      <c r="H381">
        <v>1</v>
      </c>
      <c r="I381">
        <v>88.84</v>
      </c>
      <c r="J381">
        <v>6.3E-2</v>
      </c>
      <c r="K381">
        <v>40.15</v>
      </c>
      <c r="L381" t="s">
        <v>104</v>
      </c>
      <c r="M381">
        <f t="shared" si="39"/>
        <v>83.24</v>
      </c>
      <c r="N381">
        <f t="shared" si="40"/>
        <v>43.09</v>
      </c>
      <c r="O381" s="7">
        <f t="shared" si="41"/>
        <v>0.51765977895242676</v>
      </c>
      <c r="P381" t="str">
        <f t="shared" si="44"/>
        <v>Oct-2024</v>
      </c>
      <c r="Q381" t="str">
        <f t="shared" si="45"/>
        <v>Q4-2024</v>
      </c>
    </row>
    <row r="382" spans="1:17" x14ac:dyDescent="0.3">
      <c r="A382" t="s">
        <v>529</v>
      </c>
      <c r="B382" s="15">
        <v>45572</v>
      </c>
      <c r="C382" t="s">
        <v>88</v>
      </c>
      <c r="D382" t="s">
        <v>92</v>
      </c>
      <c r="E382" t="s">
        <v>71</v>
      </c>
      <c r="F382" t="s">
        <v>72</v>
      </c>
      <c r="G382" t="s">
        <v>56</v>
      </c>
      <c r="H382">
        <v>6</v>
      </c>
      <c r="I382">
        <v>263.44</v>
      </c>
      <c r="J382">
        <v>8.2000000000000003E-2</v>
      </c>
      <c r="K382">
        <v>176.25</v>
      </c>
      <c r="L382" t="s">
        <v>57</v>
      </c>
      <c r="M382">
        <f t="shared" si="39"/>
        <v>1451.03</v>
      </c>
      <c r="N382">
        <f t="shared" si="40"/>
        <v>393.53</v>
      </c>
      <c r="O382" s="7">
        <f t="shared" si="41"/>
        <v>0.27120734926224821</v>
      </c>
      <c r="P382" t="str">
        <f t="shared" si="44"/>
        <v>Oct-2024</v>
      </c>
      <c r="Q382" t="str">
        <f t="shared" si="45"/>
        <v>Q4-2024</v>
      </c>
    </row>
    <row r="383" spans="1:17" x14ac:dyDescent="0.3">
      <c r="A383" t="s">
        <v>530</v>
      </c>
      <c r="B383" s="15">
        <v>45781</v>
      </c>
      <c r="C383" t="s">
        <v>63</v>
      </c>
      <c r="D383" t="s">
        <v>188</v>
      </c>
      <c r="E383" t="s">
        <v>54</v>
      </c>
      <c r="F383" t="s">
        <v>55</v>
      </c>
      <c r="G383" t="s">
        <v>68</v>
      </c>
      <c r="H383">
        <v>1</v>
      </c>
      <c r="I383">
        <v>19.75</v>
      </c>
      <c r="J383">
        <v>0.36</v>
      </c>
      <c r="K383">
        <v>12.87</v>
      </c>
      <c r="L383" t="s">
        <v>57</v>
      </c>
      <c r="M383">
        <f t="shared" si="39"/>
        <v>12.64</v>
      </c>
      <c r="N383">
        <f t="shared" si="40"/>
        <v>-0.23</v>
      </c>
      <c r="O383" s="7">
        <f t="shared" si="41"/>
        <v>-1.8196202531645569E-2</v>
      </c>
      <c r="P383" t="str">
        <f t="shared" si="44"/>
        <v>May-2025</v>
      </c>
      <c r="Q383" t="str">
        <f t="shared" si="45"/>
        <v>Q2-2025</v>
      </c>
    </row>
    <row r="384" spans="1:17" x14ac:dyDescent="0.3">
      <c r="A384" t="s">
        <v>531</v>
      </c>
      <c r="B384" s="15">
        <v>45903</v>
      </c>
      <c r="C384" t="s">
        <v>84</v>
      </c>
      <c r="D384" t="s">
        <v>177</v>
      </c>
      <c r="E384" t="s">
        <v>60</v>
      </c>
      <c r="F384" t="s">
        <v>99</v>
      </c>
      <c r="G384" t="s">
        <v>56</v>
      </c>
      <c r="H384">
        <v>2</v>
      </c>
      <c r="I384">
        <v>22.93</v>
      </c>
      <c r="J384">
        <v>0</v>
      </c>
      <c r="K384">
        <v>11.91</v>
      </c>
      <c r="L384" t="s">
        <v>57</v>
      </c>
      <c r="M384">
        <f t="shared" si="39"/>
        <v>45.86</v>
      </c>
      <c r="N384">
        <f t="shared" si="40"/>
        <v>22.04</v>
      </c>
      <c r="O384" s="7">
        <f t="shared" si="41"/>
        <v>0.4805931094635848</v>
      </c>
      <c r="P384" t="str">
        <f t="shared" si="44"/>
        <v>Sep-2025</v>
      </c>
      <c r="Q384" t="str">
        <f t="shared" si="45"/>
        <v>Q3-2025</v>
      </c>
    </row>
    <row r="385" spans="1:17" x14ac:dyDescent="0.3">
      <c r="A385" t="s">
        <v>532</v>
      </c>
      <c r="B385" s="15">
        <v>45731</v>
      </c>
      <c r="C385" t="s">
        <v>88</v>
      </c>
      <c r="D385" t="s">
        <v>116</v>
      </c>
      <c r="E385" t="s">
        <v>54</v>
      </c>
      <c r="F385" t="s">
        <v>156</v>
      </c>
      <c r="G385" t="s">
        <v>56</v>
      </c>
      <c r="H385">
        <v>1</v>
      </c>
      <c r="I385">
        <v>13</v>
      </c>
      <c r="J385">
        <v>9.2999999999999999E-2</v>
      </c>
      <c r="K385">
        <v>8.1</v>
      </c>
      <c r="L385" t="s">
        <v>57</v>
      </c>
      <c r="M385">
        <f t="shared" si="39"/>
        <v>11.79</v>
      </c>
      <c r="N385">
        <f t="shared" si="40"/>
        <v>3.69</v>
      </c>
      <c r="O385" s="7">
        <f t="shared" si="41"/>
        <v>0.31297709923664124</v>
      </c>
      <c r="P385" t="str">
        <f t="shared" si="44"/>
        <v>Mar-2025</v>
      </c>
      <c r="Q385" t="str">
        <f t="shared" si="45"/>
        <v>Q1-2025</v>
      </c>
    </row>
    <row r="386" spans="1:17" x14ac:dyDescent="0.3">
      <c r="A386" t="s">
        <v>533</v>
      </c>
      <c r="B386" s="15">
        <v>45909</v>
      </c>
      <c r="C386" t="s">
        <v>52</v>
      </c>
      <c r="D386" t="s">
        <v>216</v>
      </c>
      <c r="E386" t="s">
        <v>107</v>
      </c>
      <c r="F386" t="s">
        <v>108</v>
      </c>
      <c r="G386" t="s">
        <v>68</v>
      </c>
      <c r="H386">
        <v>2</v>
      </c>
      <c r="I386">
        <v>52.21</v>
      </c>
      <c r="J386">
        <v>7.0000000000000007E-2</v>
      </c>
      <c r="K386">
        <v>21.89</v>
      </c>
      <c r="L386" t="s">
        <v>57</v>
      </c>
      <c r="M386">
        <f t="shared" ref="M386:M449" si="46">ROUND(H386*I386*(1-J386),2)</f>
        <v>97.11</v>
      </c>
      <c r="N386">
        <f t="shared" ref="N386:N449" si="47">ROUND(M386-(H386*K386),2)</f>
        <v>53.33</v>
      </c>
      <c r="O386" s="7">
        <f t="shared" ref="O386:O449" si="48">IFERROR(N386/M386,0)</f>
        <v>0.54917104314694676</v>
      </c>
      <c r="P386" t="str">
        <f t="shared" si="44"/>
        <v>Sep-2025</v>
      </c>
      <c r="Q386" t="str">
        <f t="shared" si="45"/>
        <v>Q3-2025</v>
      </c>
    </row>
    <row r="387" spans="1:17" x14ac:dyDescent="0.3">
      <c r="A387" t="s">
        <v>534</v>
      </c>
      <c r="B387" s="15">
        <v>45672</v>
      </c>
      <c r="C387" t="s">
        <v>88</v>
      </c>
      <c r="D387" t="s">
        <v>202</v>
      </c>
      <c r="E387" t="s">
        <v>71</v>
      </c>
      <c r="F387" t="s">
        <v>72</v>
      </c>
      <c r="G387" t="s">
        <v>68</v>
      </c>
      <c r="H387">
        <v>1</v>
      </c>
      <c r="I387">
        <v>113.79</v>
      </c>
      <c r="J387">
        <v>6.7000000000000004E-2</v>
      </c>
      <c r="K387">
        <v>78.8</v>
      </c>
      <c r="L387" t="s">
        <v>57</v>
      </c>
      <c r="M387">
        <f t="shared" si="46"/>
        <v>106.17</v>
      </c>
      <c r="N387">
        <f t="shared" si="47"/>
        <v>27.37</v>
      </c>
      <c r="O387" s="7">
        <f t="shared" si="48"/>
        <v>0.2577941037957992</v>
      </c>
      <c r="P387" t="str">
        <f t="shared" si="44"/>
        <v>Jan-2025</v>
      </c>
      <c r="Q387" t="str">
        <f t="shared" si="45"/>
        <v>Q1-2025</v>
      </c>
    </row>
    <row r="388" spans="1:17" x14ac:dyDescent="0.3">
      <c r="A388" t="s">
        <v>535</v>
      </c>
      <c r="B388" s="15">
        <v>45731</v>
      </c>
      <c r="C388" t="s">
        <v>63</v>
      </c>
      <c r="D388" t="s">
        <v>251</v>
      </c>
      <c r="E388" t="s">
        <v>107</v>
      </c>
      <c r="F388" t="s">
        <v>108</v>
      </c>
      <c r="G388" t="s">
        <v>68</v>
      </c>
      <c r="H388">
        <v>4</v>
      </c>
      <c r="I388">
        <v>54.5</v>
      </c>
      <c r="J388">
        <v>0.124</v>
      </c>
      <c r="K388">
        <v>22.58</v>
      </c>
      <c r="L388" t="s">
        <v>57</v>
      </c>
      <c r="M388">
        <f t="shared" si="46"/>
        <v>190.97</v>
      </c>
      <c r="N388">
        <f t="shared" si="47"/>
        <v>100.65</v>
      </c>
      <c r="O388" s="7">
        <f t="shared" si="48"/>
        <v>0.52704613290045565</v>
      </c>
      <c r="P388" t="str">
        <f t="shared" si="44"/>
        <v>Mar-2025</v>
      </c>
      <c r="Q388" t="str">
        <f t="shared" si="45"/>
        <v>Q1-2025</v>
      </c>
    </row>
    <row r="389" spans="1:17" x14ac:dyDescent="0.3">
      <c r="A389" t="s">
        <v>536</v>
      </c>
      <c r="C389" t="s">
        <v>88</v>
      </c>
      <c r="D389" t="s">
        <v>270</v>
      </c>
      <c r="E389" t="s">
        <v>71</v>
      </c>
      <c r="F389" t="s">
        <v>78</v>
      </c>
      <c r="G389" t="s">
        <v>56</v>
      </c>
      <c r="H389">
        <v>1</v>
      </c>
      <c r="I389">
        <v>146.35</v>
      </c>
      <c r="J389">
        <v>0.11</v>
      </c>
      <c r="K389">
        <v>95.14</v>
      </c>
      <c r="L389" t="s">
        <v>57</v>
      </c>
      <c r="M389">
        <f t="shared" si="46"/>
        <v>130.25</v>
      </c>
      <c r="N389">
        <f t="shared" si="47"/>
        <v>35.11</v>
      </c>
      <c r="O389" s="7">
        <f t="shared" si="48"/>
        <v>0.26955854126679463</v>
      </c>
    </row>
    <row r="390" spans="1:17" x14ac:dyDescent="0.3">
      <c r="A390" t="s">
        <v>537</v>
      </c>
      <c r="B390" s="15">
        <v>45677</v>
      </c>
      <c r="C390" t="s">
        <v>63</v>
      </c>
      <c r="D390" t="s">
        <v>64</v>
      </c>
      <c r="E390" t="s">
        <v>107</v>
      </c>
      <c r="F390" t="s">
        <v>108</v>
      </c>
      <c r="G390" t="s">
        <v>68</v>
      </c>
      <c r="H390">
        <v>1</v>
      </c>
      <c r="I390">
        <v>16.27</v>
      </c>
      <c r="J390">
        <v>0.191</v>
      </c>
      <c r="K390">
        <v>7.16</v>
      </c>
      <c r="L390" t="s">
        <v>57</v>
      </c>
      <c r="M390">
        <f t="shared" si="46"/>
        <v>13.16</v>
      </c>
      <c r="N390">
        <f t="shared" si="47"/>
        <v>6</v>
      </c>
      <c r="O390" s="7">
        <f t="shared" si="48"/>
        <v>0.45592705167173253</v>
      </c>
      <c r="P390" t="str">
        <f t="shared" ref="P390:P421" si="49">IF(B390="","",TEXT(B390,"mmm-yyyy"))</f>
        <v>Jan-2025</v>
      </c>
      <c r="Q390" t="str">
        <f t="shared" ref="Q390:Q421" si="50">IF(B390="","","Q"&amp;ROUNDUP(MONTH(B390)/3,0)&amp;"-"&amp;YEAR(B390))</f>
        <v>Q1-2025</v>
      </c>
    </row>
    <row r="391" spans="1:17" x14ac:dyDescent="0.3">
      <c r="A391" t="s">
        <v>538</v>
      </c>
      <c r="B391" s="15">
        <v>45734</v>
      </c>
      <c r="C391" t="s">
        <v>84</v>
      </c>
      <c r="D391" t="s">
        <v>372</v>
      </c>
      <c r="E391" t="s">
        <v>71</v>
      </c>
      <c r="F391" t="s">
        <v>78</v>
      </c>
      <c r="G391" t="s">
        <v>56</v>
      </c>
      <c r="H391">
        <v>1</v>
      </c>
      <c r="I391">
        <v>39.24</v>
      </c>
      <c r="J391">
        <v>7.5999999999999998E-2</v>
      </c>
      <c r="K391">
        <v>29.19</v>
      </c>
      <c r="L391" t="s">
        <v>57</v>
      </c>
      <c r="M391">
        <f t="shared" si="46"/>
        <v>36.26</v>
      </c>
      <c r="N391">
        <f t="shared" si="47"/>
        <v>7.07</v>
      </c>
      <c r="O391" s="7">
        <f t="shared" si="48"/>
        <v>0.19498069498069501</v>
      </c>
      <c r="P391" t="str">
        <f t="shared" si="49"/>
        <v>Mar-2025</v>
      </c>
      <c r="Q391" t="str">
        <f t="shared" si="50"/>
        <v>Q1-2025</v>
      </c>
    </row>
    <row r="392" spans="1:17" x14ac:dyDescent="0.3">
      <c r="A392" t="s">
        <v>539</v>
      </c>
      <c r="B392" s="15">
        <v>45645</v>
      </c>
      <c r="C392" t="s">
        <v>63</v>
      </c>
      <c r="D392" t="s">
        <v>159</v>
      </c>
      <c r="E392" t="s">
        <v>54</v>
      </c>
      <c r="F392" t="s">
        <v>114</v>
      </c>
      <c r="G392" t="s">
        <v>68</v>
      </c>
      <c r="H392">
        <v>1</v>
      </c>
      <c r="I392">
        <v>13.49</v>
      </c>
      <c r="J392">
        <v>0.36699999999999999</v>
      </c>
      <c r="K392">
        <v>7.69</v>
      </c>
      <c r="L392" t="s">
        <v>57</v>
      </c>
      <c r="M392">
        <f t="shared" si="46"/>
        <v>8.5399999999999991</v>
      </c>
      <c r="N392">
        <f t="shared" si="47"/>
        <v>0.85</v>
      </c>
      <c r="O392" s="7">
        <f t="shared" si="48"/>
        <v>9.9531615925058561E-2</v>
      </c>
      <c r="P392" t="str">
        <f t="shared" si="49"/>
        <v>Dec-2024</v>
      </c>
      <c r="Q392" t="str">
        <f t="shared" si="50"/>
        <v>Q4-2024</v>
      </c>
    </row>
    <row r="393" spans="1:17" x14ac:dyDescent="0.3">
      <c r="A393" t="s">
        <v>540</v>
      </c>
      <c r="B393" s="15">
        <v>45786</v>
      </c>
      <c r="C393" t="s">
        <v>88</v>
      </c>
      <c r="D393" t="s">
        <v>270</v>
      </c>
      <c r="E393" t="s">
        <v>71</v>
      </c>
      <c r="F393" t="s">
        <v>72</v>
      </c>
      <c r="G393" t="s">
        <v>68</v>
      </c>
      <c r="H393">
        <v>2</v>
      </c>
      <c r="I393">
        <v>249.7</v>
      </c>
      <c r="J393">
        <v>0.122</v>
      </c>
      <c r="K393">
        <v>113.01</v>
      </c>
      <c r="L393" t="s">
        <v>57</v>
      </c>
      <c r="M393">
        <f t="shared" si="46"/>
        <v>438.47</v>
      </c>
      <c r="N393">
        <f t="shared" si="47"/>
        <v>212.45</v>
      </c>
      <c r="O393" s="7">
        <f t="shared" si="48"/>
        <v>0.48452573722261494</v>
      </c>
      <c r="P393" t="str">
        <f t="shared" si="49"/>
        <v>May-2025</v>
      </c>
      <c r="Q393" t="str">
        <f t="shared" si="50"/>
        <v>Q2-2025</v>
      </c>
    </row>
    <row r="394" spans="1:17" x14ac:dyDescent="0.3">
      <c r="A394" t="s">
        <v>541</v>
      </c>
      <c r="B394" s="15">
        <v>45508</v>
      </c>
      <c r="C394" t="s">
        <v>63</v>
      </c>
      <c r="D394" t="s">
        <v>204</v>
      </c>
      <c r="E394" t="s">
        <v>71</v>
      </c>
      <c r="F394" t="s">
        <v>126</v>
      </c>
      <c r="G394" t="s">
        <v>68</v>
      </c>
      <c r="H394">
        <v>6</v>
      </c>
      <c r="I394">
        <v>49.57</v>
      </c>
      <c r="J394">
        <v>0.191</v>
      </c>
      <c r="K394">
        <v>38.21</v>
      </c>
      <c r="L394" t="s">
        <v>57</v>
      </c>
      <c r="M394">
        <f t="shared" si="46"/>
        <v>240.61</v>
      </c>
      <c r="N394">
        <f t="shared" si="47"/>
        <v>11.35</v>
      </c>
      <c r="O394" s="7">
        <f t="shared" si="48"/>
        <v>4.7171771746810184E-2</v>
      </c>
      <c r="P394" t="str">
        <f t="shared" si="49"/>
        <v>Aug-2024</v>
      </c>
      <c r="Q394" t="str">
        <f t="shared" si="50"/>
        <v>Q3-2024</v>
      </c>
    </row>
    <row r="395" spans="1:17" x14ac:dyDescent="0.3">
      <c r="A395" t="s">
        <v>542</v>
      </c>
      <c r="B395" s="15">
        <v>45923</v>
      </c>
      <c r="C395" t="s">
        <v>84</v>
      </c>
      <c r="D395" t="s">
        <v>196</v>
      </c>
      <c r="E395" t="s">
        <v>60</v>
      </c>
      <c r="F395" t="s">
        <v>99</v>
      </c>
      <c r="G395" t="s">
        <v>68</v>
      </c>
      <c r="H395">
        <v>11</v>
      </c>
      <c r="I395">
        <v>96.21</v>
      </c>
      <c r="J395">
        <v>0.161</v>
      </c>
      <c r="K395">
        <v>49.35</v>
      </c>
      <c r="L395" t="s">
        <v>57</v>
      </c>
      <c r="M395">
        <f t="shared" si="46"/>
        <v>887.92</v>
      </c>
      <c r="N395">
        <f t="shared" si="47"/>
        <v>345.07</v>
      </c>
      <c r="O395" s="7">
        <f t="shared" si="48"/>
        <v>0.3886273538156591</v>
      </c>
      <c r="P395" t="str">
        <f t="shared" si="49"/>
        <v>Sep-2025</v>
      </c>
      <c r="Q395" t="str">
        <f t="shared" si="50"/>
        <v>Q3-2025</v>
      </c>
    </row>
    <row r="396" spans="1:17" x14ac:dyDescent="0.3">
      <c r="A396" t="s">
        <v>543</v>
      </c>
      <c r="B396" s="15">
        <v>45985</v>
      </c>
      <c r="C396" t="s">
        <v>63</v>
      </c>
      <c r="D396" t="s">
        <v>119</v>
      </c>
      <c r="E396" t="s">
        <v>93</v>
      </c>
      <c r="F396" t="s">
        <v>255</v>
      </c>
      <c r="G396" t="s">
        <v>68</v>
      </c>
      <c r="H396">
        <v>4</v>
      </c>
      <c r="I396">
        <v>23.13</v>
      </c>
      <c r="J396">
        <v>0.13200000000000001</v>
      </c>
      <c r="K396">
        <v>9.31</v>
      </c>
      <c r="L396" t="s">
        <v>57</v>
      </c>
      <c r="M396">
        <f t="shared" si="46"/>
        <v>80.31</v>
      </c>
      <c r="N396">
        <f t="shared" si="47"/>
        <v>43.07</v>
      </c>
      <c r="O396" s="7">
        <f t="shared" si="48"/>
        <v>0.53629684970738389</v>
      </c>
      <c r="P396" t="str">
        <f t="shared" si="49"/>
        <v>Nov-2025</v>
      </c>
      <c r="Q396" t="str">
        <f t="shared" si="50"/>
        <v>Q4-2025</v>
      </c>
    </row>
    <row r="397" spans="1:17" x14ac:dyDescent="0.3">
      <c r="A397" t="s">
        <v>544</v>
      </c>
      <c r="B397" s="15">
        <v>45769</v>
      </c>
      <c r="C397" t="s">
        <v>63</v>
      </c>
      <c r="D397" t="s">
        <v>258</v>
      </c>
      <c r="E397" t="s">
        <v>60</v>
      </c>
      <c r="F397" t="s">
        <v>99</v>
      </c>
      <c r="G397" t="s">
        <v>68</v>
      </c>
      <c r="H397">
        <v>1</v>
      </c>
      <c r="I397">
        <v>105.3</v>
      </c>
      <c r="J397">
        <v>0</v>
      </c>
      <c r="K397">
        <v>43.49</v>
      </c>
      <c r="L397" t="s">
        <v>57</v>
      </c>
      <c r="M397">
        <f t="shared" si="46"/>
        <v>105.3</v>
      </c>
      <c r="N397">
        <f t="shared" si="47"/>
        <v>61.81</v>
      </c>
      <c r="O397" s="7">
        <f t="shared" si="48"/>
        <v>0.58698955365622041</v>
      </c>
      <c r="P397" t="str">
        <f t="shared" si="49"/>
        <v>Apr-2025</v>
      </c>
      <c r="Q397" t="str">
        <f t="shared" si="50"/>
        <v>Q2-2025</v>
      </c>
    </row>
    <row r="398" spans="1:17" x14ac:dyDescent="0.3">
      <c r="A398" t="s">
        <v>545</v>
      </c>
      <c r="B398" s="15">
        <v>45688</v>
      </c>
      <c r="C398" t="s">
        <v>52</v>
      </c>
      <c r="D398" t="s">
        <v>59</v>
      </c>
      <c r="E398" t="s">
        <v>54</v>
      </c>
      <c r="F398" t="s">
        <v>156</v>
      </c>
      <c r="G398" t="s">
        <v>68</v>
      </c>
      <c r="H398">
        <v>2</v>
      </c>
      <c r="I398">
        <v>24.19</v>
      </c>
      <c r="J398">
        <v>0.104</v>
      </c>
      <c r="K398">
        <v>14.45</v>
      </c>
      <c r="L398" t="s">
        <v>57</v>
      </c>
      <c r="M398">
        <f t="shared" si="46"/>
        <v>43.35</v>
      </c>
      <c r="N398">
        <f t="shared" si="47"/>
        <v>14.45</v>
      </c>
      <c r="O398" s="7">
        <f t="shared" si="48"/>
        <v>0.33333333333333331</v>
      </c>
      <c r="P398" t="str">
        <f t="shared" si="49"/>
        <v>Jan-2025</v>
      </c>
      <c r="Q398" t="str">
        <f t="shared" si="50"/>
        <v>Q1-2025</v>
      </c>
    </row>
    <row r="399" spans="1:17" x14ac:dyDescent="0.3">
      <c r="A399" t="s">
        <v>546</v>
      </c>
      <c r="B399" s="15">
        <v>45849</v>
      </c>
      <c r="C399" t="s">
        <v>84</v>
      </c>
      <c r="D399" t="s">
        <v>177</v>
      </c>
      <c r="E399" t="s">
        <v>71</v>
      </c>
      <c r="F399" t="s">
        <v>86</v>
      </c>
      <c r="G399" t="s">
        <v>68</v>
      </c>
      <c r="H399">
        <v>4</v>
      </c>
      <c r="I399">
        <v>190.27</v>
      </c>
      <c r="J399">
        <v>0.14099999999999999</v>
      </c>
      <c r="K399">
        <v>144.26</v>
      </c>
      <c r="L399" t="s">
        <v>57</v>
      </c>
      <c r="M399">
        <f t="shared" si="46"/>
        <v>653.77</v>
      </c>
      <c r="N399">
        <f t="shared" si="47"/>
        <v>76.73</v>
      </c>
      <c r="O399" s="7">
        <f t="shared" si="48"/>
        <v>0.11736543432705693</v>
      </c>
      <c r="P399" t="str">
        <f t="shared" si="49"/>
        <v>Jul-2025</v>
      </c>
      <c r="Q399" t="str">
        <f t="shared" si="50"/>
        <v>Q3-2025</v>
      </c>
    </row>
    <row r="400" spans="1:17" x14ac:dyDescent="0.3">
      <c r="A400" t="s">
        <v>547</v>
      </c>
      <c r="B400" s="15">
        <v>45472</v>
      </c>
      <c r="C400" t="s">
        <v>52</v>
      </c>
      <c r="D400" t="s">
        <v>200</v>
      </c>
      <c r="E400" t="s">
        <v>107</v>
      </c>
      <c r="F400" t="s">
        <v>108</v>
      </c>
      <c r="G400" t="s">
        <v>68</v>
      </c>
      <c r="H400">
        <v>1</v>
      </c>
      <c r="I400">
        <v>18.68</v>
      </c>
      <c r="J400">
        <v>4.7E-2</v>
      </c>
      <c r="K400">
        <v>7.3</v>
      </c>
      <c r="L400" t="s">
        <v>57</v>
      </c>
      <c r="M400">
        <f t="shared" si="46"/>
        <v>17.8</v>
      </c>
      <c r="N400">
        <f t="shared" si="47"/>
        <v>10.5</v>
      </c>
      <c r="O400" s="7">
        <f t="shared" si="48"/>
        <v>0.5898876404494382</v>
      </c>
      <c r="P400" t="str">
        <f t="shared" si="49"/>
        <v>Jun-2024</v>
      </c>
      <c r="Q400" t="str">
        <f t="shared" si="50"/>
        <v>Q2-2024</v>
      </c>
    </row>
    <row r="401" spans="1:17" x14ac:dyDescent="0.3">
      <c r="A401" t="s">
        <v>548</v>
      </c>
      <c r="B401" s="15">
        <v>45915</v>
      </c>
      <c r="C401" t="s">
        <v>88</v>
      </c>
      <c r="D401" t="s">
        <v>135</v>
      </c>
      <c r="E401" t="s">
        <v>54</v>
      </c>
      <c r="F401" t="s">
        <v>55</v>
      </c>
      <c r="G401" t="s">
        <v>68</v>
      </c>
      <c r="H401">
        <v>2</v>
      </c>
      <c r="I401">
        <v>13.89</v>
      </c>
      <c r="J401">
        <v>5.3999999999999999E-2</v>
      </c>
      <c r="K401">
        <v>7.87</v>
      </c>
      <c r="L401" t="s">
        <v>57</v>
      </c>
      <c r="M401">
        <f t="shared" si="46"/>
        <v>26.28</v>
      </c>
      <c r="N401">
        <f t="shared" si="47"/>
        <v>10.54</v>
      </c>
      <c r="O401" s="7">
        <f t="shared" si="48"/>
        <v>0.40106544901065444</v>
      </c>
      <c r="P401" t="str">
        <f t="shared" si="49"/>
        <v>Sep-2025</v>
      </c>
      <c r="Q401" t="str">
        <f t="shared" si="50"/>
        <v>Q3-2025</v>
      </c>
    </row>
    <row r="402" spans="1:17" x14ac:dyDescent="0.3">
      <c r="A402" t="s">
        <v>549</v>
      </c>
      <c r="B402" s="15">
        <v>45868</v>
      </c>
      <c r="C402" t="s">
        <v>52</v>
      </c>
      <c r="D402" t="s">
        <v>272</v>
      </c>
      <c r="E402" t="s">
        <v>107</v>
      </c>
      <c r="F402" t="s">
        <v>148</v>
      </c>
      <c r="G402" t="s">
        <v>68</v>
      </c>
      <c r="H402">
        <v>4</v>
      </c>
      <c r="I402">
        <v>59.32</v>
      </c>
      <c r="J402">
        <v>0.27600000000000002</v>
      </c>
      <c r="K402">
        <v>26.11</v>
      </c>
      <c r="L402" t="s">
        <v>104</v>
      </c>
      <c r="M402">
        <f t="shared" si="46"/>
        <v>171.79</v>
      </c>
      <c r="N402">
        <f t="shared" si="47"/>
        <v>67.349999999999994</v>
      </c>
      <c r="O402" s="7">
        <f t="shared" si="48"/>
        <v>0.39204843122416905</v>
      </c>
      <c r="P402" t="str">
        <f t="shared" si="49"/>
        <v>Jul-2025</v>
      </c>
      <c r="Q402" t="str">
        <f t="shared" si="50"/>
        <v>Q3-2025</v>
      </c>
    </row>
    <row r="403" spans="1:17" x14ac:dyDescent="0.3">
      <c r="A403" t="s">
        <v>550</v>
      </c>
      <c r="B403" s="15">
        <v>45908</v>
      </c>
      <c r="C403" t="s">
        <v>88</v>
      </c>
      <c r="D403" t="s">
        <v>167</v>
      </c>
      <c r="E403" t="s">
        <v>93</v>
      </c>
      <c r="F403" t="s">
        <v>141</v>
      </c>
      <c r="G403" t="s">
        <v>56</v>
      </c>
      <c r="H403">
        <v>2</v>
      </c>
      <c r="I403">
        <v>71.02</v>
      </c>
      <c r="J403">
        <v>5.1999999999999998E-2</v>
      </c>
      <c r="K403">
        <v>35.020000000000003</v>
      </c>
      <c r="L403" t="s">
        <v>57</v>
      </c>
      <c r="M403">
        <f t="shared" si="46"/>
        <v>134.65</v>
      </c>
      <c r="N403">
        <f t="shared" si="47"/>
        <v>64.61</v>
      </c>
      <c r="O403" s="7">
        <f t="shared" si="48"/>
        <v>0.4798366134422577</v>
      </c>
      <c r="P403" t="str">
        <f t="shared" si="49"/>
        <v>Sep-2025</v>
      </c>
      <c r="Q403" t="str">
        <f t="shared" si="50"/>
        <v>Q3-2025</v>
      </c>
    </row>
    <row r="404" spans="1:17" x14ac:dyDescent="0.3">
      <c r="A404" t="s">
        <v>551</v>
      </c>
      <c r="B404" s="15">
        <v>45858</v>
      </c>
      <c r="C404" t="s">
        <v>52</v>
      </c>
      <c r="D404" t="s">
        <v>59</v>
      </c>
      <c r="E404" t="s">
        <v>71</v>
      </c>
      <c r="F404" t="s">
        <v>72</v>
      </c>
      <c r="G404" t="s">
        <v>56</v>
      </c>
      <c r="H404">
        <v>1</v>
      </c>
      <c r="I404">
        <v>84.33</v>
      </c>
      <c r="J404">
        <v>5.2999999999999999E-2</v>
      </c>
      <c r="K404">
        <v>66.48</v>
      </c>
      <c r="L404" t="s">
        <v>57</v>
      </c>
      <c r="M404">
        <f t="shared" si="46"/>
        <v>79.86</v>
      </c>
      <c r="N404">
        <f t="shared" si="47"/>
        <v>13.38</v>
      </c>
      <c r="O404" s="7">
        <f t="shared" si="48"/>
        <v>0.16754320060105185</v>
      </c>
      <c r="P404" t="str">
        <f t="shared" si="49"/>
        <v>Jul-2025</v>
      </c>
      <c r="Q404" t="str">
        <f t="shared" si="50"/>
        <v>Q3-2025</v>
      </c>
    </row>
    <row r="405" spans="1:17" x14ac:dyDescent="0.3">
      <c r="A405" t="s">
        <v>552</v>
      </c>
      <c r="B405" s="15">
        <v>45690</v>
      </c>
      <c r="C405" t="s">
        <v>88</v>
      </c>
      <c r="D405" t="s">
        <v>116</v>
      </c>
      <c r="E405" t="s">
        <v>60</v>
      </c>
      <c r="F405" t="s">
        <v>76</v>
      </c>
      <c r="G405" t="s">
        <v>68</v>
      </c>
      <c r="H405">
        <v>10</v>
      </c>
      <c r="I405">
        <v>95.55</v>
      </c>
      <c r="J405">
        <v>8.5000000000000006E-2</v>
      </c>
      <c r="K405">
        <v>44.29</v>
      </c>
      <c r="L405" t="s">
        <v>57</v>
      </c>
      <c r="M405">
        <f t="shared" si="46"/>
        <v>874.28</v>
      </c>
      <c r="N405">
        <f t="shared" si="47"/>
        <v>431.38</v>
      </c>
      <c r="O405" s="7">
        <f t="shared" si="48"/>
        <v>0.4934117216452395</v>
      </c>
      <c r="P405" t="str">
        <f t="shared" si="49"/>
        <v>Feb-2025</v>
      </c>
      <c r="Q405" t="str">
        <f t="shared" si="50"/>
        <v>Q1-2025</v>
      </c>
    </row>
    <row r="406" spans="1:17" x14ac:dyDescent="0.3">
      <c r="A406" t="s">
        <v>553</v>
      </c>
      <c r="B406" s="15">
        <v>45900</v>
      </c>
      <c r="C406" t="s">
        <v>63</v>
      </c>
      <c r="D406" t="s">
        <v>165</v>
      </c>
      <c r="E406" t="s">
        <v>71</v>
      </c>
      <c r="F406" t="s">
        <v>97</v>
      </c>
      <c r="G406" t="s">
        <v>56</v>
      </c>
      <c r="H406">
        <v>3</v>
      </c>
      <c r="I406">
        <v>169.77</v>
      </c>
      <c r="J406">
        <v>0.21099999999999999</v>
      </c>
      <c r="K406">
        <v>112.69</v>
      </c>
      <c r="L406" t="s">
        <v>57</v>
      </c>
      <c r="M406">
        <f t="shared" si="46"/>
        <v>401.85</v>
      </c>
      <c r="N406">
        <f t="shared" si="47"/>
        <v>63.78</v>
      </c>
      <c r="O406" s="7">
        <f t="shared" si="48"/>
        <v>0.15871593878312804</v>
      </c>
      <c r="P406" t="str">
        <f t="shared" si="49"/>
        <v>Aug-2025</v>
      </c>
      <c r="Q406" t="str">
        <f t="shared" si="50"/>
        <v>Q3-2025</v>
      </c>
    </row>
    <row r="407" spans="1:17" x14ac:dyDescent="0.3">
      <c r="A407" t="s">
        <v>554</v>
      </c>
      <c r="B407" s="15">
        <v>45644</v>
      </c>
      <c r="C407" t="s">
        <v>84</v>
      </c>
      <c r="D407" t="s">
        <v>103</v>
      </c>
      <c r="E407" t="s">
        <v>93</v>
      </c>
      <c r="F407" t="s">
        <v>255</v>
      </c>
      <c r="G407" t="s">
        <v>68</v>
      </c>
      <c r="H407">
        <v>2</v>
      </c>
      <c r="I407">
        <v>45</v>
      </c>
      <c r="J407">
        <v>3.5999999999999997E-2</v>
      </c>
      <c r="K407">
        <v>22.19</v>
      </c>
      <c r="L407" t="s">
        <v>57</v>
      </c>
      <c r="M407">
        <f t="shared" si="46"/>
        <v>86.76</v>
      </c>
      <c r="N407">
        <f t="shared" si="47"/>
        <v>42.38</v>
      </c>
      <c r="O407" s="7">
        <f t="shared" si="48"/>
        <v>0.48847395112955277</v>
      </c>
      <c r="P407" t="str">
        <f t="shared" si="49"/>
        <v>Dec-2024</v>
      </c>
      <c r="Q407" t="str">
        <f t="shared" si="50"/>
        <v>Q4-2024</v>
      </c>
    </row>
    <row r="408" spans="1:17" x14ac:dyDescent="0.3">
      <c r="A408" t="s">
        <v>555</v>
      </c>
      <c r="B408" s="15">
        <v>45733</v>
      </c>
      <c r="C408" t="s">
        <v>63</v>
      </c>
      <c r="D408" t="s">
        <v>119</v>
      </c>
      <c r="E408" t="s">
        <v>107</v>
      </c>
      <c r="F408" t="s">
        <v>148</v>
      </c>
      <c r="G408" t="s">
        <v>68</v>
      </c>
      <c r="H408">
        <v>8</v>
      </c>
      <c r="I408">
        <v>31.58</v>
      </c>
      <c r="J408">
        <v>0.17199999999999999</v>
      </c>
      <c r="K408">
        <v>12.36</v>
      </c>
      <c r="L408" t="s">
        <v>57</v>
      </c>
      <c r="M408">
        <f t="shared" si="46"/>
        <v>209.19</v>
      </c>
      <c r="N408">
        <f t="shared" si="47"/>
        <v>110.31</v>
      </c>
      <c r="O408" s="7">
        <f t="shared" si="48"/>
        <v>0.5273196615516994</v>
      </c>
      <c r="P408" t="str">
        <f t="shared" si="49"/>
        <v>Mar-2025</v>
      </c>
      <c r="Q408" t="str">
        <f t="shared" si="50"/>
        <v>Q1-2025</v>
      </c>
    </row>
    <row r="409" spans="1:17" x14ac:dyDescent="0.3">
      <c r="A409" t="s">
        <v>556</v>
      </c>
      <c r="B409" s="15">
        <v>45565</v>
      </c>
      <c r="C409" t="s">
        <v>63</v>
      </c>
      <c r="D409" t="s">
        <v>119</v>
      </c>
      <c r="E409" t="s">
        <v>71</v>
      </c>
      <c r="F409" t="s">
        <v>78</v>
      </c>
      <c r="G409" t="s">
        <v>56</v>
      </c>
      <c r="H409">
        <v>2</v>
      </c>
      <c r="I409">
        <v>217.91</v>
      </c>
      <c r="J409">
        <v>0.27100000000000002</v>
      </c>
      <c r="K409">
        <v>147</v>
      </c>
      <c r="L409" t="s">
        <v>104</v>
      </c>
      <c r="M409">
        <f t="shared" si="46"/>
        <v>317.70999999999998</v>
      </c>
      <c r="N409">
        <f t="shared" si="47"/>
        <v>23.71</v>
      </c>
      <c r="O409" s="7">
        <f t="shared" si="48"/>
        <v>7.4627805231185673E-2</v>
      </c>
      <c r="P409" t="str">
        <f t="shared" si="49"/>
        <v>Sep-2024</v>
      </c>
      <c r="Q409" t="str">
        <f t="shared" si="50"/>
        <v>Q3-2024</v>
      </c>
    </row>
    <row r="410" spans="1:17" x14ac:dyDescent="0.3">
      <c r="A410" t="s">
        <v>557</v>
      </c>
      <c r="B410" s="15">
        <v>45671</v>
      </c>
      <c r="C410" t="s">
        <v>84</v>
      </c>
      <c r="D410" t="s">
        <v>147</v>
      </c>
      <c r="E410" t="s">
        <v>60</v>
      </c>
      <c r="F410" t="s">
        <v>67</v>
      </c>
      <c r="G410" t="s">
        <v>56</v>
      </c>
      <c r="H410">
        <v>1</v>
      </c>
      <c r="I410">
        <v>91.96</v>
      </c>
      <c r="J410">
        <v>8.4000000000000005E-2</v>
      </c>
      <c r="K410">
        <v>38.409999999999997</v>
      </c>
      <c r="L410" t="s">
        <v>57</v>
      </c>
      <c r="M410">
        <f t="shared" si="46"/>
        <v>84.24</v>
      </c>
      <c r="N410">
        <f t="shared" si="47"/>
        <v>45.83</v>
      </c>
      <c r="O410" s="7">
        <f t="shared" si="48"/>
        <v>0.54404083570750239</v>
      </c>
      <c r="P410" t="str">
        <f t="shared" si="49"/>
        <v>Jan-2025</v>
      </c>
      <c r="Q410" t="str">
        <f t="shared" si="50"/>
        <v>Q1-2025</v>
      </c>
    </row>
    <row r="411" spans="1:17" x14ac:dyDescent="0.3">
      <c r="A411" t="s">
        <v>558</v>
      </c>
      <c r="B411" s="15">
        <v>45772</v>
      </c>
      <c r="C411" t="s">
        <v>84</v>
      </c>
      <c r="D411" t="s">
        <v>110</v>
      </c>
      <c r="E411" t="s">
        <v>60</v>
      </c>
      <c r="F411" t="s">
        <v>76</v>
      </c>
      <c r="G411" t="s">
        <v>56</v>
      </c>
      <c r="H411">
        <v>1</v>
      </c>
      <c r="I411">
        <v>21.71</v>
      </c>
      <c r="J411">
        <v>0.16700000000000001</v>
      </c>
      <c r="K411">
        <v>11</v>
      </c>
      <c r="L411" t="s">
        <v>57</v>
      </c>
      <c r="M411">
        <f t="shared" si="46"/>
        <v>18.079999999999998</v>
      </c>
      <c r="N411">
        <f t="shared" si="47"/>
        <v>7.08</v>
      </c>
      <c r="O411" s="7">
        <f t="shared" si="48"/>
        <v>0.39159292035398235</v>
      </c>
      <c r="P411" t="str">
        <f t="shared" si="49"/>
        <v>Apr-2025</v>
      </c>
      <c r="Q411" t="str">
        <f t="shared" si="50"/>
        <v>Q2-2025</v>
      </c>
    </row>
    <row r="412" spans="1:17" x14ac:dyDescent="0.3">
      <c r="A412" t="s">
        <v>559</v>
      </c>
      <c r="B412" s="15">
        <v>45977</v>
      </c>
      <c r="C412" t="s">
        <v>52</v>
      </c>
      <c r="D412" t="s">
        <v>130</v>
      </c>
      <c r="E412" t="s">
        <v>60</v>
      </c>
      <c r="F412" t="s">
        <v>67</v>
      </c>
      <c r="G412" t="s">
        <v>68</v>
      </c>
      <c r="H412">
        <v>2</v>
      </c>
      <c r="I412">
        <v>105.23</v>
      </c>
      <c r="J412">
        <v>2.7E-2</v>
      </c>
      <c r="K412">
        <v>44.73</v>
      </c>
      <c r="L412" t="s">
        <v>57</v>
      </c>
      <c r="M412">
        <f t="shared" si="46"/>
        <v>204.78</v>
      </c>
      <c r="N412">
        <f t="shared" si="47"/>
        <v>115.32</v>
      </c>
      <c r="O412" s="7">
        <f t="shared" si="48"/>
        <v>0.56314093173161439</v>
      </c>
      <c r="P412" t="str">
        <f t="shared" si="49"/>
        <v>Nov-2025</v>
      </c>
      <c r="Q412" t="str">
        <f t="shared" si="50"/>
        <v>Q4-2025</v>
      </c>
    </row>
    <row r="413" spans="1:17" x14ac:dyDescent="0.3">
      <c r="A413" t="s">
        <v>560</v>
      </c>
      <c r="B413" s="15">
        <v>45883</v>
      </c>
      <c r="C413" t="s">
        <v>52</v>
      </c>
      <c r="D413" t="s">
        <v>75</v>
      </c>
      <c r="E413" t="s">
        <v>93</v>
      </c>
      <c r="F413" t="s">
        <v>255</v>
      </c>
      <c r="G413" t="s">
        <v>68</v>
      </c>
      <c r="H413">
        <v>1</v>
      </c>
      <c r="I413">
        <v>28.27</v>
      </c>
      <c r="J413">
        <v>7.6999999999999999E-2</v>
      </c>
      <c r="K413">
        <v>12.05</v>
      </c>
      <c r="L413" t="s">
        <v>57</v>
      </c>
      <c r="M413">
        <f t="shared" si="46"/>
        <v>26.09</v>
      </c>
      <c r="N413">
        <f t="shared" si="47"/>
        <v>14.04</v>
      </c>
      <c r="O413" s="7">
        <f t="shared" si="48"/>
        <v>0.53813721732464548</v>
      </c>
      <c r="P413" t="str">
        <f t="shared" si="49"/>
        <v>Aug-2025</v>
      </c>
      <c r="Q413" t="str">
        <f t="shared" si="50"/>
        <v>Q3-2025</v>
      </c>
    </row>
    <row r="414" spans="1:17" x14ac:dyDescent="0.3">
      <c r="A414" t="s">
        <v>561</v>
      </c>
      <c r="B414" s="15">
        <v>45835</v>
      </c>
      <c r="C414" t="s">
        <v>52</v>
      </c>
      <c r="D414" t="s">
        <v>121</v>
      </c>
      <c r="E414" t="s">
        <v>71</v>
      </c>
      <c r="F414" t="s">
        <v>72</v>
      </c>
      <c r="G414" t="s">
        <v>56</v>
      </c>
      <c r="H414">
        <v>4</v>
      </c>
      <c r="I414">
        <v>130.32</v>
      </c>
      <c r="J414">
        <v>0</v>
      </c>
      <c r="K414">
        <v>87.64</v>
      </c>
      <c r="L414" t="s">
        <v>57</v>
      </c>
      <c r="M414">
        <f t="shared" si="46"/>
        <v>521.28</v>
      </c>
      <c r="N414">
        <f t="shared" si="47"/>
        <v>170.72</v>
      </c>
      <c r="O414" s="7">
        <f t="shared" si="48"/>
        <v>0.32750153468385512</v>
      </c>
      <c r="P414" t="str">
        <f t="shared" si="49"/>
        <v>Jun-2025</v>
      </c>
      <c r="Q414" t="str">
        <f t="shared" si="50"/>
        <v>Q2-2025</v>
      </c>
    </row>
    <row r="415" spans="1:17" x14ac:dyDescent="0.3">
      <c r="A415" t="s">
        <v>562</v>
      </c>
      <c r="B415" s="15">
        <v>45793</v>
      </c>
      <c r="C415" t="s">
        <v>52</v>
      </c>
      <c r="D415" t="s">
        <v>272</v>
      </c>
      <c r="E415" t="s">
        <v>54</v>
      </c>
      <c r="F415" t="s">
        <v>268</v>
      </c>
      <c r="G415" t="s">
        <v>56</v>
      </c>
      <c r="H415">
        <v>3</v>
      </c>
      <c r="I415">
        <v>7.94</v>
      </c>
      <c r="J415">
        <v>8.5000000000000006E-2</v>
      </c>
      <c r="K415">
        <v>4.66</v>
      </c>
      <c r="L415" t="s">
        <v>57</v>
      </c>
      <c r="M415">
        <f t="shared" si="46"/>
        <v>21.8</v>
      </c>
      <c r="N415">
        <f t="shared" si="47"/>
        <v>7.82</v>
      </c>
      <c r="O415" s="7">
        <f t="shared" si="48"/>
        <v>0.35871559633027522</v>
      </c>
      <c r="P415" t="str">
        <f t="shared" si="49"/>
        <v>May-2025</v>
      </c>
      <c r="Q415" t="str">
        <f t="shared" si="50"/>
        <v>Q2-2025</v>
      </c>
    </row>
    <row r="416" spans="1:17" x14ac:dyDescent="0.3">
      <c r="A416" t="s">
        <v>563</v>
      </c>
      <c r="B416" s="15">
        <v>45822</v>
      </c>
      <c r="C416" t="s">
        <v>84</v>
      </c>
      <c r="D416" t="s">
        <v>372</v>
      </c>
      <c r="E416" t="s">
        <v>107</v>
      </c>
      <c r="F416" t="s">
        <v>139</v>
      </c>
      <c r="G416" t="s">
        <v>56</v>
      </c>
      <c r="H416">
        <v>1</v>
      </c>
      <c r="I416">
        <v>27.39</v>
      </c>
      <c r="J416">
        <v>8.4000000000000005E-2</v>
      </c>
      <c r="K416">
        <v>10.28</v>
      </c>
      <c r="L416" t="s">
        <v>57</v>
      </c>
      <c r="M416">
        <f t="shared" si="46"/>
        <v>25.09</v>
      </c>
      <c r="N416">
        <f t="shared" si="47"/>
        <v>14.81</v>
      </c>
      <c r="O416" s="7">
        <f t="shared" si="48"/>
        <v>0.59027500996412918</v>
      </c>
      <c r="P416" t="str">
        <f t="shared" si="49"/>
        <v>Jun-2025</v>
      </c>
      <c r="Q416" t="str">
        <f t="shared" si="50"/>
        <v>Q2-2025</v>
      </c>
    </row>
    <row r="417" spans="1:17" x14ac:dyDescent="0.3">
      <c r="A417" t="s">
        <v>564</v>
      </c>
      <c r="B417" s="15">
        <v>45819</v>
      </c>
      <c r="C417" t="s">
        <v>63</v>
      </c>
      <c r="D417" t="s">
        <v>281</v>
      </c>
      <c r="E417" t="s">
        <v>54</v>
      </c>
      <c r="F417" t="s">
        <v>114</v>
      </c>
      <c r="G417" t="s">
        <v>68</v>
      </c>
      <c r="H417">
        <v>1</v>
      </c>
      <c r="I417">
        <v>23.99</v>
      </c>
      <c r="J417">
        <v>0.151</v>
      </c>
      <c r="K417">
        <v>13.44</v>
      </c>
      <c r="L417" t="s">
        <v>104</v>
      </c>
      <c r="M417">
        <f t="shared" si="46"/>
        <v>20.37</v>
      </c>
      <c r="N417">
        <f t="shared" si="47"/>
        <v>6.93</v>
      </c>
      <c r="O417" s="7">
        <f t="shared" si="48"/>
        <v>0.34020618556701027</v>
      </c>
      <c r="P417" t="str">
        <f t="shared" si="49"/>
        <v>Jun-2025</v>
      </c>
      <c r="Q417" t="str">
        <f t="shared" si="50"/>
        <v>Q2-2025</v>
      </c>
    </row>
    <row r="418" spans="1:17" x14ac:dyDescent="0.3">
      <c r="A418" t="s">
        <v>565</v>
      </c>
      <c r="B418" s="15">
        <v>45451</v>
      </c>
      <c r="C418" t="s">
        <v>84</v>
      </c>
      <c r="D418" t="s">
        <v>110</v>
      </c>
      <c r="E418" t="s">
        <v>107</v>
      </c>
      <c r="F418" t="s">
        <v>108</v>
      </c>
      <c r="G418" t="s">
        <v>68</v>
      </c>
      <c r="H418">
        <v>4</v>
      </c>
      <c r="I418">
        <v>12.49</v>
      </c>
      <c r="J418">
        <v>3.0000000000000001E-3</v>
      </c>
      <c r="K418">
        <v>4.5999999999999996</v>
      </c>
      <c r="L418" t="s">
        <v>57</v>
      </c>
      <c r="M418">
        <f t="shared" si="46"/>
        <v>49.81</v>
      </c>
      <c r="N418">
        <f t="shared" si="47"/>
        <v>31.41</v>
      </c>
      <c r="O418" s="7">
        <f t="shared" si="48"/>
        <v>0.63059626581007833</v>
      </c>
      <c r="P418" t="str">
        <f t="shared" si="49"/>
        <v>Jun-2024</v>
      </c>
      <c r="Q418" t="str">
        <f t="shared" si="50"/>
        <v>Q2-2024</v>
      </c>
    </row>
    <row r="419" spans="1:17" x14ac:dyDescent="0.3">
      <c r="A419" t="s">
        <v>566</v>
      </c>
      <c r="B419" s="15">
        <v>45543</v>
      </c>
      <c r="C419" t="s">
        <v>84</v>
      </c>
      <c r="D419" t="s">
        <v>73</v>
      </c>
      <c r="E419" t="s">
        <v>54</v>
      </c>
      <c r="F419" t="s">
        <v>65</v>
      </c>
      <c r="G419" t="s">
        <v>56</v>
      </c>
      <c r="H419">
        <v>2</v>
      </c>
      <c r="I419">
        <v>8.34</v>
      </c>
      <c r="J419">
        <v>0.13200000000000001</v>
      </c>
      <c r="K419">
        <v>5.05</v>
      </c>
      <c r="L419" t="s">
        <v>57</v>
      </c>
      <c r="M419">
        <f t="shared" si="46"/>
        <v>14.48</v>
      </c>
      <c r="N419">
        <f t="shared" si="47"/>
        <v>4.38</v>
      </c>
      <c r="O419" s="7">
        <f t="shared" si="48"/>
        <v>0.30248618784530384</v>
      </c>
      <c r="P419" t="str">
        <f t="shared" si="49"/>
        <v>Sep-2024</v>
      </c>
      <c r="Q419" t="str">
        <f t="shared" si="50"/>
        <v>Q3-2024</v>
      </c>
    </row>
    <row r="420" spans="1:17" x14ac:dyDescent="0.3">
      <c r="A420" t="s">
        <v>567</v>
      </c>
      <c r="B420" s="15">
        <v>45381</v>
      </c>
      <c r="C420" t="s">
        <v>63</v>
      </c>
      <c r="D420" t="s">
        <v>73</v>
      </c>
      <c r="E420" t="s">
        <v>107</v>
      </c>
      <c r="F420" t="s">
        <v>132</v>
      </c>
      <c r="G420" t="s">
        <v>68</v>
      </c>
      <c r="H420">
        <v>2</v>
      </c>
      <c r="I420">
        <v>15.83</v>
      </c>
      <c r="J420">
        <v>7.0000000000000007E-2</v>
      </c>
      <c r="K420">
        <v>6.96</v>
      </c>
      <c r="L420" t="s">
        <v>57</v>
      </c>
      <c r="M420">
        <f t="shared" si="46"/>
        <v>29.44</v>
      </c>
      <c r="N420">
        <f t="shared" si="47"/>
        <v>15.52</v>
      </c>
      <c r="O420" s="7">
        <f t="shared" si="48"/>
        <v>0.52717391304347827</v>
      </c>
      <c r="P420" t="str">
        <f t="shared" si="49"/>
        <v>Mar-2024</v>
      </c>
      <c r="Q420" t="str">
        <f t="shared" si="50"/>
        <v>Q1-2024</v>
      </c>
    </row>
    <row r="421" spans="1:17" x14ac:dyDescent="0.3">
      <c r="A421" t="s">
        <v>568</v>
      </c>
      <c r="B421" s="15">
        <v>45664</v>
      </c>
      <c r="C421" t="s">
        <v>84</v>
      </c>
      <c r="D421" t="s">
        <v>177</v>
      </c>
      <c r="E421" t="s">
        <v>107</v>
      </c>
      <c r="F421" t="s">
        <v>148</v>
      </c>
      <c r="G421" t="s">
        <v>56</v>
      </c>
      <c r="H421">
        <v>4</v>
      </c>
      <c r="I421">
        <v>57.45</v>
      </c>
      <c r="J421">
        <v>0</v>
      </c>
      <c r="K421">
        <v>17.25</v>
      </c>
      <c r="L421" t="s">
        <v>57</v>
      </c>
      <c r="M421">
        <f t="shared" si="46"/>
        <v>229.8</v>
      </c>
      <c r="N421">
        <f t="shared" si="47"/>
        <v>160.80000000000001</v>
      </c>
      <c r="O421" s="7">
        <f t="shared" si="48"/>
        <v>0.69973890339425593</v>
      </c>
      <c r="P421" t="str">
        <f t="shared" si="49"/>
        <v>Jan-2025</v>
      </c>
      <c r="Q421" t="str">
        <f t="shared" si="50"/>
        <v>Q1-2025</v>
      </c>
    </row>
    <row r="422" spans="1:17" x14ac:dyDescent="0.3">
      <c r="A422" t="s">
        <v>569</v>
      </c>
      <c r="B422" s="15">
        <v>45643</v>
      </c>
      <c r="C422" t="s">
        <v>84</v>
      </c>
      <c r="D422" t="s">
        <v>85</v>
      </c>
      <c r="E422" t="s">
        <v>71</v>
      </c>
      <c r="F422" t="s">
        <v>78</v>
      </c>
      <c r="G422" t="s">
        <v>68</v>
      </c>
      <c r="H422">
        <v>5</v>
      </c>
      <c r="I422">
        <v>289.33</v>
      </c>
      <c r="J422">
        <v>3.2000000000000001E-2</v>
      </c>
      <c r="K422">
        <v>230.27</v>
      </c>
      <c r="L422" t="s">
        <v>57</v>
      </c>
      <c r="M422">
        <f t="shared" si="46"/>
        <v>1400.36</v>
      </c>
      <c r="N422">
        <f t="shared" si="47"/>
        <v>249.01</v>
      </c>
      <c r="O422" s="7">
        <f t="shared" si="48"/>
        <v>0.17781856094147219</v>
      </c>
      <c r="P422" t="str">
        <f t="shared" ref="P422:P457" si="51">IF(B422="","",TEXT(B422,"mmm-yyyy"))</f>
        <v>Dec-2024</v>
      </c>
      <c r="Q422" t="str">
        <f t="shared" ref="Q422:Q457" si="52">IF(B422="","","Q"&amp;ROUNDUP(MONTH(B422)/3,0)&amp;"-"&amp;YEAR(B422))</f>
        <v>Q4-2024</v>
      </c>
    </row>
    <row r="423" spans="1:17" x14ac:dyDescent="0.3">
      <c r="A423" t="s">
        <v>570</v>
      </c>
      <c r="B423" s="15">
        <v>45832</v>
      </c>
      <c r="C423" t="s">
        <v>84</v>
      </c>
      <c r="D423" t="s">
        <v>85</v>
      </c>
      <c r="E423" t="s">
        <v>71</v>
      </c>
      <c r="F423" t="s">
        <v>78</v>
      </c>
      <c r="G423" t="s">
        <v>56</v>
      </c>
      <c r="H423">
        <v>3</v>
      </c>
      <c r="I423">
        <v>271.75</v>
      </c>
      <c r="J423">
        <v>0.13800000000000001</v>
      </c>
      <c r="K423">
        <v>197.82</v>
      </c>
      <c r="L423" t="s">
        <v>57</v>
      </c>
      <c r="M423">
        <f t="shared" si="46"/>
        <v>702.75</v>
      </c>
      <c r="N423">
        <f t="shared" si="47"/>
        <v>109.29</v>
      </c>
      <c r="O423" s="7">
        <f t="shared" si="48"/>
        <v>0.15551760939167558</v>
      </c>
      <c r="P423" t="str">
        <f t="shared" si="51"/>
        <v>Jun-2025</v>
      </c>
      <c r="Q423" t="str">
        <f t="shared" si="52"/>
        <v>Q2-2025</v>
      </c>
    </row>
    <row r="424" spans="1:17" x14ac:dyDescent="0.3">
      <c r="A424" t="s">
        <v>571</v>
      </c>
      <c r="B424" s="15">
        <v>45945</v>
      </c>
      <c r="C424" t="s">
        <v>84</v>
      </c>
      <c r="D424" t="s">
        <v>572</v>
      </c>
      <c r="E424" t="s">
        <v>107</v>
      </c>
      <c r="F424" t="s">
        <v>148</v>
      </c>
      <c r="G424" t="s">
        <v>56</v>
      </c>
      <c r="H424">
        <v>1</v>
      </c>
      <c r="I424">
        <v>38.200000000000003</v>
      </c>
      <c r="J424">
        <v>0.16700000000000001</v>
      </c>
      <c r="K424">
        <v>14.36</v>
      </c>
      <c r="L424" t="s">
        <v>57</v>
      </c>
      <c r="M424">
        <f t="shared" si="46"/>
        <v>31.82</v>
      </c>
      <c r="N424">
        <f t="shared" si="47"/>
        <v>17.46</v>
      </c>
      <c r="O424" s="7">
        <f t="shared" si="48"/>
        <v>0.5487115021998743</v>
      </c>
      <c r="P424" t="str">
        <f t="shared" si="51"/>
        <v>Oct-2025</v>
      </c>
      <c r="Q424" t="str">
        <f t="shared" si="52"/>
        <v>Q4-2025</v>
      </c>
    </row>
    <row r="425" spans="1:17" x14ac:dyDescent="0.3">
      <c r="A425" t="s">
        <v>573</v>
      </c>
      <c r="B425" s="15">
        <v>45873</v>
      </c>
      <c r="C425" t="s">
        <v>88</v>
      </c>
      <c r="D425" t="s">
        <v>73</v>
      </c>
      <c r="E425" t="s">
        <v>93</v>
      </c>
      <c r="F425" t="s">
        <v>255</v>
      </c>
      <c r="G425" t="s">
        <v>68</v>
      </c>
      <c r="H425">
        <v>2</v>
      </c>
      <c r="I425">
        <v>44.8</v>
      </c>
      <c r="J425">
        <v>7.4999999999999997E-2</v>
      </c>
      <c r="K425">
        <v>21.2</v>
      </c>
      <c r="L425" t="s">
        <v>57</v>
      </c>
      <c r="M425">
        <f t="shared" si="46"/>
        <v>82.88</v>
      </c>
      <c r="N425">
        <f t="shared" si="47"/>
        <v>40.479999999999997</v>
      </c>
      <c r="O425" s="7">
        <f t="shared" si="48"/>
        <v>0.48841698841698838</v>
      </c>
      <c r="P425" t="str">
        <f t="shared" si="51"/>
        <v>Aug-2025</v>
      </c>
      <c r="Q425" t="str">
        <f t="shared" si="52"/>
        <v>Q3-2025</v>
      </c>
    </row>
    <row r="426" spans="1:17" x14ac:dyDescent="0.3">
      <c r="A426" t="s">
        <v>574</v>
      </c>
      <c r="B426" s="15">
        <v>45953</v>
      </c>
      <c r="C426" t="s">
        <v>84</v>
      </c>
      <c r="D426" t="s">
        <v>169</v>
      </c>
      <c r="E426" t="s">
        <v>60</v>
      </c>
      <c r="F426" t="s">
        <v>99</v>
      </c>
      <c r="G426" t="s">
        <v>68</v>
      </c>
      <c r="H426">
        <v>4</v>
      </c>
      <c r="I426">
        <v>88.58</v>
      </c>
      <c r="J426">
        <v>9.0999999999999998E-2</v>
      </c>
      <c r="K426">
        <v>45.2</v>
      </c>
      <c r="L426" t="s">
        <v>57</v>
      </c>
      <c r="M426">
        <f t="shared" si="46"/>
        <v>322.08</v>
      </c>
      <c r="N426">
        <f t="shared" si="47"/>
        <v>141.28</v>
      </c>
      <c r="O426" s="7">
        <f t="shared" si="48"/>
        <v>0.43864878291107801</v>
      </c>
      <c r="P426" t="str">
        <f t="shared" si="51"/>
        <v>Oct-2025</v>
      </c>
      <c r="Q426" t="str">
        <f t="shared" si="52"/>
        <v>Q4-2025</v>
      </c>
    </row>
    <row r="427" spans="1:17" x14ac:dyDescent="0.3">
      <c r="A427" t="s">
        <v>575</v>
      </c>
      <c r="B427" s="15">
        <v>45801</v>
      </c>
      <c r="C427" t="s">
        <v>84</v>
      </c>
      <c r="D427" t="s">
        <v>144</v>
      </c>
      <c r="E427" t="s">
        <v>71</v>
      </c>
      <c r="F427" t="s">
        <v>78</v>
      </c>
      <c r="G427" t="s">
        <v>68</v>
      </c>
      <c r="H427">
        <v>9</v>
      </c>
      <c r="I427">
        <v>62.43</v>
      </c>
      <c r="J427">
        <v>0.11899999999999999</v>
      </c>
      <c r="K427">
        <v>47.79</v>
      </c>
      <c r="L427" t="s">
        <v>57</v>
      </c>
      <c r="M427">
        <f t="shared" si="46"/>
        <v>495.01</v>
      </c>
      <c r="N427">
        <f t="shared" si="47"/>
        <v>64.900000000000006</v>
      </c>
      <c r="O427" s="7">
        <f t="shared" si="48"/>
        <v>0.13110846245530394</v>
      </c>
      <c r="P427" t="str">
        <f t="shared" si="51"/>
        <v>May-2025</v>
      </c>
      <c r="Q427" t="str">
        <f t="shared" si="52"/>
        <v>Q2-2025</v>
      </c>
    </row>
    <row r="428" spans="1:17" x14ac:dyDescent="0.3">
      <c r="A428" t="s">
        <v>576</v>
      </c>
      <c r="B428" s="15">
        <v>45642</v>
      </c>
      <c r="C428" t="s">
        <v>52</v>
      </c>
      <c r="D428" t="s">
        <v>237</v>
      </c>
      <c r="E428" t="s">
        <v>93</v>
      </c>
      <c r="F428" t="s">
        <v>94</v>
      </c>
      <c r="G428" t="s">
        <v>68</v>
      </c>
      <c r="H428">
        <v>3</v>
      </c>
      <c r="I428">
        <v>52.87</v>
      </c>
      <c r="J428">
        <v>7.0999999999999994E-2</v>
      </c>
      <c r="K428">
        <v>26.15</v>
      </c>
      <c r="L428" t="s">
        <v>57</v>
      </c>
      <c r="M428">
        <f t="shared" si="46"/>
        <v>147.35</v>
      </c>
      <c r="N428">
        <f t="shared" si="47"/>
        <v>68.900000000000006</v>
      </c>
      <c r="O428" s="7">
        <f t="shared" si="48"/>
        <v>0.46759416355615885</v>
      </c>
      <c r="P428" t="str">
        <f t="shared" si="51"/>
        <v>Dec-2024</v>
      </c>
      <c r="Q428" t="str">
        <f t="shared" si="52"/>
        <v>Q4-2024</v>
      </c>
    </row>
    <row r="429" spans="1:17" x14ac:dyDescent="0.3">
      <c r="A429" t="s">
        <v>577</v>
      </c>
      <c r="B429" s="15">
        <v>46009</v>
      </c>
      <c r="C429" t="s">
        <v>84</v>
      </c>
      <c r="D429" t="s">
        <v>572</v>
      </c>
      <c r="E429" t="s">
        <v>71</v>
      </c>
      <c r="F429" t="s">
        <v>97</v>
      </c>
      <c r="G429" t="s">
        <v>56</v>
      </c>
      <c r="H429">
        <v>3</v>
      </c>
      <c r="I429">
        <v>247.09</v>
      </c>
      <c r="J429">
        <v>7.4999999999999997E-2</v>
      </c>
      <c r="K429">
        <v>171.88</v>
      </c>
      <c r="L429" t="s">
        <v>57</v>
      </c>
      <c r="M429">
        <f t="shared" si="46"/>
        <v>685.67</v>
      </c>
      <c r="N429">
        <f t="shared" si="47"/>
        <v>170.03</v>
      </c>
      <c r="O429" s="7">
        <f t="shared" si="48"/>
        <v>0.24797643181122117</v>
      </c>
      <c r="P429" t="str">
        <f t="shared" si="51"/>
        <v>Dec-2025</v>
      </c>
      <c r="Q429" t="str">
        <f t="shared" si="52"/>
        <v>Q4-2025</v>
      </c>
    </row>
    <row r="430" spans="1:17" x14ac:dyDescent="0.3">
      <c r="A430" t="s">
        <v>578</v>
      </c>
      <c r="B430" s="15">
        <v>45647</v>
      </c>
      <c r="C430" t="s">
        <v>52</v>
      </c>
      <c r="D430" t="s">
        <v>121</v>
      </c>
      <c r="E430" t="s">
        <v>107</v>
      </c>
      <c r="F430" t="s">
        <v>108</v>
      </c>
      <c r="G430" t="s">
        <v>68</v>
      </c>
      <c r="H430">
        <v>5</v>
      </c>
      <c r="I430">
        <v>44.98</v>
      </c>
      <c r="J430">
        <v>4.4999999999999998E-2</v>
      </c>
      <c r="K430">
        <v>20.03</v>
      </c>
      <c r="L430" t="s">
        <v>57</v>
      </c>
      <c r="M430">
        <f t="shared" si="46"/>
        <v>214.78</v>
      </c>
      <c r="N430">
        <f t="shared" si="47"/>
        <v>114.63</v>
      </c>
      <c r="O430" s="7">
        <f t="shared" si="48"/>
        <v>0.53370891144426857</v>
      </c>
      <c r="P430" t="str">
        <f t="shared" si="51"/>
        <v>Dec-2024</v>
      </c>
      <c r="Q430" t="str">
        <f t="shared" si="52"/>
        <v>Q4-2024</v>
      </c>
    </row>
    <row r="431" spans="1:17" x14ac:dyDescent="0.3">
      <c r="A431" t="s">
        <v>579</v>
      </c>
      <c r="B431" s="15">
        <v>45622</v>
      </c>
      <c r="C431" t="s">
        <v>52</v>
      </c>
      <c r="D431" t="s">
        <v>101</v>
      </c>
      <c r="E431" t="s">
        <v>60</v>
      </c>
      <c r="F431" t="s">
        <v>90</v>
      </c>
      <c r="G431" t="s">
        <v>56</v>
      </c>
      <c r="H431">
        <v>6</v>
      </c>
      <c r="I431">
        <v>57.46</v>
      </c>
      <c r="J431">
        <v>1.4999999999999999E-2</v>
      </c>
      <c r="K431">
        <v>26.88</v>
      </c>
      <c r="L431" t="s">
        <v>57</v>
      </c>
      <c r="M431">
        <f t="shared" si="46"/>
        <v>339.59</v>
      </c>
      <c r="N431">
        <f t="shared" si="47"/>
        <v>178.31</v>
      </c>
      <c r="O431" s="7">
        <f t="shared" si="48"/>
        <v>0.52507435436850325</v>
      </c>
      <c r="P431" t="str">
        <f t="shared" si="51"/>
        <v>Nov-2024</v>
      </c>
      <c r="Q431" t="str">
        <f t="shared" si="52"/>
        <v>Q4-2024</v>
      </c>
    </row>
    <row r="432" spans="1:17" x14ac:dyDescent="0.3">
      <c r="A432" t="s">
        <v>580</v>
      </c>
      <c r="B432" s="15">
        <v>45964</v>
      </c>
      <c r="C432" t="s">
        <v>63</v>
      </c>
      <c r="D432" t="s">
        <v>119</v>
      </c>
      <c r="E432" t="s">
        <v>60</v>
      </c>
      <c r="F432" t="s">
        <v>90</v>
      </c>
      <c r="G432" t="s">
        <v>68</v>
      </c>
      <c r="H432">
        <v>2</v>
      </c>
      <c r="I432">
        <v>21.48</v>
      </c>
      <c r="J432">
        <v>0.251</v>
      </c>
      <c r="K432">
        <v>11.11</v>
      </c>
      <c r="L432" t="s">
        <v>104</v>
      </c>
      <c r="M432">
        <f t="shared" si="46"/>
        <v>32.18</v>
      </c>
      <c r="N432">
        <f t="shared" si="47"/>
        <v>9.9600000000000009</v>
      </c>
      <c r="O432" s="7">
        <f t="shared" si="48"/>
        <v>0.30950901180857676</v>
      </c>
      <c r="P432" t="str">
        <f t="shared" si="51"/>
        <v>Nov-2025</v>
      </c>
      <c r="Q432" t="str">
        <f t="shared" si="52"/>
        <v>Q4-2025</v>
      </c>
    </row>
    <row r="433" spans="1:17" x14ac:dyDescent="0.3">
      <c r="A433" t="s">
        <v>581</v>
      </c>
      <c r="B433" s="15">
        <v>45624</v>
      </c>
      <c r="C433" t="s">
        <v>63</v>
      </c>
      <c r="D433" t="s">
        <v>263</v>
      </c>
      <c r="E433" t="s">
        <v>60</v>
      </c>
      <c r="F433" t="s">
        <v>61</v>
      </c>
      <c r="G433" t="s">
        <v>68</v>
      </c>
      <c r="H433">
        <v>12</v>
      </c>
      <c r="I433">
        <v>42.18</v>
      </c>
      <c r="J433">
        <v>0.25900000000000001</v>
      </c>
      <c r="K433">
        <v>22.01</v>
      </c>
      <c r="L433" t="s">
        <v>57</v>
      </c>
      <c r="M433">
        <f t="shared" si="46"/>
        <v>375.06</v>
      </c>
      <c r="N433">
        <f t="shared" si="47"/>
        <v>110.94</v>
      </c>
      <c r="O433" s="7">
        <f t="shared" si="48"/>
        <v>0.29579267317229241</v>
      </c>
      <c r="P433" t="str">
        <f t="shared" si="51"/>
        <v>Nov-2024</v>
      </c>
      <c r="Q433" t="str">
        <f t="shared" si="52"/>
        <v>Q4-2024</v>
      </c>
    </row>
    <row r="434" spans="1:17" x14ac:dyDescent="0.3">
      <c r="A434" t="s">
        <v>582</v>
      </c>
      <c r="B434" s="15">
        <v>45997</v>
      </c>
      <c r="C434" t="s">
        <v>52</v>
      </c>
      <c r="D434" t="s">
        <v>121</v>
      </c>
      <c r="E434" t="s">
        <v>107</v>
      </c>
      <c r="F434" t="s">
        <v>193</v>
      </c>
      <c r="G434" t="s">
        <v>56</v>
      </c>
      <c r="H434">
        <v>12</v>
      </c>
      <c r="I434">
        <v>12.78</v>
      </c>
      <c r="J434">
        <v>7.5999999999999998E-2</v>
      </c>
      <c r="K434">
        <v>5.46</v>
      </c>
      <c r="L434" t="s">
        <v>57</v>
      </c>
      <c r="M434">
        <f t="shared" si="46"/>
        <v>141.69999999999999</v>
      </c>
      <c r="N434">
        <f t="shared" si="47"/>
        <v>76.180000000000007</v>
      </c>
      <c r="O434" s="7">
        <f t="shared" si="48"/>
        <v>0.53761467889908265</v>
      </c>
      <c r="P434" t="str">
        <f t="shared" si="51"/>
        <v>Dec-2025</v>
      </c>
      <c r="Q434" t="str">
        <f t="shared" si="52"/>
        <v>Q4-2025</v>
      </c>
    </row>
    <row r="435" spans="1:17" x14ac:dyDescent="0.3">
      <c r="A435" t="s">
        <v>583</v>
      </c>
      <c r="B435" s="15">
        <v>45741</v>
      </c>
      <c r="C435" t="s">
        <v>52</v>
      </c>
      <c r="D435" t="s">
        <v>53</v>
      </c>
      <c r="E435" t="s">
        <v>107</v>
      </c>
      <c r="F435" t="s">
        <v>148</v>
      </c>
      <c r="G435" t="s">
        <v>56</v>
      </c>
      <c r="H435">
        <v>4</v>
      </c>
      <c r="I435">
        <v>16.739999999999998</v>
      </c>
      <c r="J435">
        <v>0.104</v>
      </c>
      <c r="K435">
        <v>6.46</v>
      </c>
      <c r="L435" t="s">
        <v>57</v>
      </c>
      <c r="M435">
        <f t="shared" si="46"/>
        <v>60</v>
      </c>
      <c r="N435">
        <f t="shared" si="47"/>
        <v>34.159999999999997</v>
      </c>
      <c r="O435" s="7">
        <f t="shared" si="48"/>
        <v>0.56933333333333325</v>
      </c>
      <c r="P435" t="str">
        <f t="shared" si="51"/>
        <v>Mar-2025</v>
      </c>
      <c r="Q435" t="str">
        <f t="shared" si="52"/>
        <v>Q1-2025</v>
      </c>
    </row>
    <row r="436" spans="1:17" x14ac:dyDescent="0.3">
      <c r="A436" t="s">
        <v>584</v>
      </c>
      <c r="B436" s="15">
        <v>45734</v>
      </c>
      <c r="C436" t="s">
        <v>88</v>
      </c>
      <c r="D436" t="s">
        <v>183</v>
      </c>
      <c r="E436" t="s">
        <v>71</v>
      </c>
      <c r="F436" t="s">
        <v>126</v>
      </c>
      <c r="G436" t="s">
        <v>68</v>
      </c>
      <c r="H436">
        <v>2</v>
      </c>
      <c r="I436">
        <v>72.52</v>
      </c>
      <c r="J436">
        <v>4.4999999999999998E-2</v>
      </c>
      <c r="K436">
        <v>49.47</v>
      </c>
      <c r="L436" t="s">
        <v>57</v>
      </c>
      <c r="M436">
        <f t="shared" si="46"/>
        <v>138.51</v>
      </c>
      <c r="N436">
        <f t="shared" si="47"/>
        <v>39.57</v>
      </c>
      <c r="O436" s="7">
        <f t="shared" si="48"/>
        <v>0.28568334416287633</v>
      </c>
      <c r="P436" t="str">
        <f t="shared" si="51"/>
        <v>Mar-2025</v>
      </c>
      <c r="Q436" t="str">
        <f t="shared" si="52"/>
        <v>Q1-2025</v>
      </c>
    </row>
    <row r="437" spans="1:17" x14ac:dyDescent="0.3">
      <c r="A437" t="s">
        <v>585</v>
      </c>
      <c r="B437" s="15">
        <v>45666</v>
      </c>
      <c r="C437" t="s">
        <v>84</v>
      </c>
      <c r="D437" t="s">
        <v>572</v>
      </c>
      <c r="E437" t="s">
        <v>107</v>
      </c>
      <c r="F437" t="s">
        <v>148</v>
      </c>
      <c r="G437" t="s">
        <v>56</v>
      </c>
      <c r="H437">
        <v>1</v>
      </c>
      <c r="I437">
        <v>39.93</v>
      </c>
      <c r="J437">
        <v>0</v>
      </c>
      <c r="K437">
        <v>15.67</v>
      </c>
      <c r="L437" t="s">
        <v>57</v>
      </c>
      <c r="M437">
        <f t="shared" si="46"/>
        <v>39.93</v>
      </c>
      <c r="N437">
        <f t="shared" si="47"/>
        <v>24.26</v>
      </c>
      <c r="O437" s="7">
        <f t="shared" si="48"/>
        <v>0.60756323566240922</v>
      </c>
      <c r="P437" t="str">
        <f t="shared" si="51"/>
        <v>Jan-2025</v>
      </c>
      <c r="Q437" t="str">
        <f t="shared" si="52"/>
        <v>Q1-2025</v>
      </c>
    </row>
    <row r="438" spans="1:17" x14ac:dyDescent="0.3">
      <c r="A438" t="s">
        <v>586</v>
      </c>
      <c r="B438" s="15">
        <v>45924</v>
      </c>
      <c r="C438" t="s">
        <v>88</v>
      </c>
      <c r="D438" t="s">
        <v>198</v>
      </c>
      <c r="E438" t="s">
        <v>107</v>
      </c>
      <c r="F438" t="s">
        <v>193</v>
      </c>
      <c r="G438" t="s">
        <v>68</v>
      </c>
      <c r="H438">
        <v>3</v>
      </c>
      <c r="I438">
        <v>11.17</v>
      </c>
      <c r="J438">
        <v>0.05</v>
      </c>
      <c r="K438">
        <v>3.82</v>
      </c>
      <c r="L438" t="s">
        <v>57</v>
      </c>
      <c r="M438">
        <f t="shared" si="46"/>
        <v>31.83</v>
      </c>
      <c r="N438">
        <f t="shared" si="47"/>
        <v>20.37</v>
      </c>
      <c r="O438" s="7">
        <f t="shared" si="48"/>
        <v>0.63996229971724794</v>
      </c>
      <c r="P438" t="str">
        <f t="shared" si="51"/>
        <v>Sep-2025</v>
      </c>
      <c r="Q438" t="str">
        <f t="shared" si="52"/>
        <v>Q3-2025</v>
      </c>
    </row>
    <row r="439" spans="1:17" x14ac:dyDescent="0.3">
      <c r="A439" t="s">
        <v>587</v>
      </c>
      <c r="B439" s="15">
        <v>45959</v>
      </c>
      <c r="C439" t="s">
        <v>63</v>
      </c>
      <c r="D439" t="s">
        <v>82</v>
      </c>
      <c r="E439" t="s">
        <v>107</v>
      </c>
      <c r="F439" t="s">
        <v>139</v>
      </c>
      <c r="G439" t="s">
        <v>68</v>
      </c>
      <c r="H439">
        <v>1</v>
      </c>
      <c r="I439">
        <v>20.96</v>
      </c>
      <c r="J439">
        <v>0.21199999999999999</v>
      </c>
      <c r="K439">
        <v>9.41</v>
      </c>
      <c r="L439" t="s">
        <v>57</v>
      </c>
      <c r="M439">
        <f t="shared" si="46"/>
        <v>16.52</v>
      </c>
      <c r="N439">
        <f t="shared" si="47"/>
        <v>7.11</v>
      </c>
      <c r="O439" s="7">
        <f t="shared" si="48"/>
        <v>0.43038740920096857</v>
      </c>
      <c r="P439" t="str">
        <f t="shared" si="51"/>
        <v>Oct-2025</v>
      </c>
      <c r="Q439" t="str">
        <f t="shared" si="52"/>
        <v>Q4-2025</v>
      </c>
    </row>
    <row r="440" spans="1:17" x14ac:dyDescent="0.3">
      <c r="A440" t="s">
        <v>588</v>
      </c>
      <c r="B440" s="15">
        <v>45933</v>
      </c>
      <c r="C440" t="s">
        <v>52</v>
      </c>
      <c r="D440" t="s">
        <v>70</v>
      </c>
      <c r="E440" t="s">
        <v>54</v>
      </c>
      <c r="F440" t="s">
        <v>156</v>
      </c>
      <c r="G440" t="s">
        <v>68</v>
      </c>
      <c r="H440">
        <v>5</v>
      </c>
      <c r="I440">
        <v>13.55</v>
      </c>
      <c r="J440">
        <v>0.03</v>
      </c>
      <c r="K440">
        <v>9.0399999999999991</v>
      </c>
      <c r="L440" t="s">
        <v>57</v>
      </c>
      <c r="M440">
        <f t="shared" si="46"/>
        <v>65.72</v>
      </c>
      <c r="N440">
        <f t="shared" si="47"/>
        <v>20.52</v>
      </c>
      <c r="O440" s="7">
        <f t="shared" si="48"/>
        <v>0.31223371880706025</v>
      </c>
      <c r="P440" t="str">
        <f t="shared" si="51"/>
        <v>Oct-2025</v>
      </c>
      <c r="Q440" t="str">
        <f t="shared" si="52"/>
        <v>Q4-2025</v>
      </c>
    </row>
    <row r="441" spans="1:17" x14ac:dyDescent="0.3">
      <c r="A441" t="s">
        <v>589</v>
      </c>
      <c r="B441" s="15">
        <v>45494</v>
      </c>
      <c r="C441" t="s">
        <v>84</v>
      </c>
      <c r="D441" t="s">
        <v>103</v>
      </c>
      <c r="E441" t="s">
        <v>60</v>
      </c>
      <c r="F441" t="s">
        <v>61</v>
      </c>
      <c r="G441" t="s">
        <v>56</v>
      </c>
      <c r="H441">
        <v>4</v>
      </c>
      <c r="I441">
        <v>48.48</v>
      </c>
      <c r="J441">
        <v>2.5000000000000001E-2</v>
      </c>
      <c r="K441">
        <v>20.98</v>
      </c>
      <c r="L441" t="s">
        <v>57</v>
      </c>
      <c r="M441">
        <f t="shared" si="46"/>
        <v>189.07</v>
      </c>
      <c r="N441">
        <f t="shared" si="47"/>
        <v>105.15</v>
      </c>
      <c r="O441" s="7">
        <f t="shared" si="48"/>
        <v>0.55614322737610411</v>
      </c>
      <c r="P441" t="str">
        <f t="shared" si="51"/>
        <v>Jul-2024</v>
      </c>
      <c r="Q441" t="str">
        <f t="shared" si="52"/>
        <v>Q3-2024</v>
      </c>
    </row>
    <row r="442" spans="1:17" x14ac:dyDescent="0.3">
      <c r="A442" t="s">
        <v>590</v>
      </c>
      <c r="B442" s="15">
        <v>45921</v>
      </c>
      <c r="C442" t="s">
        <v>84</v>
      </c>
      <c r="D442" t="s">
        <v>171</v>
      </c>
      <c r="E442" t="s">
        <v>54</v>
      </c>
      <c r="F442" t="s">
        <v>268</v>
      </c>
      <c r="G442" t="s">
        <v>56</v>
      </c>
      <c r="H442">
        <v>6</v>
      </c>
      <c r="I442">
        <v>14.65</v>
      </c>
      <c r="J442">
        <v>0.125</v>
      </c>
      <c r="K442">
        <v>9.74</v>
      </c>
      <c r="L442" t="s">
        <v>57</v>
      </c>
      <c r="M442">
        <f t="shared" si="46"/>
        <v>76.91</v>
      </c>
      <c r="N442">
        <f t="shared" si="47"/>
        <v>18.47</v>
      </c>
      <c r="O442" s="7">
        <f t="shared" si="48"/>
        <v>0.24015082564035886</v>
      </c>
      <c r="P442" t="str">
        <f t="shared" si="51"/>
        <v>Sep-2025</v>
      </c>
      <c r="Q442" t="str">
        <f t="shared" si="52"/>
        <v>Q3-2025</v>
      </c>
    </row>
    <row r="443" spans="1:17" x14ac:dyDescent="0.3">
      <c r="A443" t="s">
        <v>591</v>
      </c>
      <c r="B443" s="15">
        <v>45654</v>
      </c>
      <c r="C443" t="s">
        <v>63</v>
      </c>
      <c r="D443" t="s">
        <v>119</v>
      </c>
      <c r="E443" t="s">
        <v>60</v>
      </c>
      <c r="F443" t="s">
        <v>90</v>
      </c>
      <c r="G443" t="s">
        <v>68</v>
      </c>
      <c r="H443">
        <v>1</v>
      </c>
      <c r="I443">
        <v>100.71</v>
      </c>
      <c r="J443">
        <v>0.27700000000000002</v>
      </c>
      <c r="K443">
        <v>54.14</v>
      </c>
      <c r="L443" t="s">
        <v>57</v>
      </c>
      <c r="M443">
        <f t="shared" si="46"/>
        <v>72.81</v>
      </c>
      <c r="N443">
        <f t="shared" si="47"/>
        <v>18.670000000000002</v>
      </c>
      <c r="O443" s="7">
        <f t="shared" si="48"/>
        <v>0.25642082131575333</v>
      </c>
      <c r="P443" t="str">
        <f t="shared" si="51"/>
        <v>Dec-2024</v>
      </c>
      <c r="Q443" t="str">
        <f t="shared" si="52"/>
        <v>Q4-2024</v>
      </c>
    </row>
    <row r="444" spans="1:17" x14ac:dyDescent="0.3">
      <c r="A444" t="s">
        <v>592</v>
      </c>
      <c r="B444" s="15">
        <v>45411</v>
      </c>
      <c r="C444" t="s">
        <v>63</v>
      </c>
      <c r="D444" t="s">
        <v>251</v>
      </c>
      <c r="E444" t="s">
        <v>107</v>
      </c>
      <c r="F444" t="s">
        <v>193</v>
      </c>
      <c r="G444" t="s">
        <v>56</v>
      </c>
      <c r="H444">
        <v>4</v>
      </c>
      <c r="I444">
        <v>26.45</v>
      </c>
      <c r="J444">
        <v>0.14399999999999999</v>
      </c>
      <c r="K444">
        <v>11.26</v>
      </c>
      <c r="L444" t="s">
        <v>57</v>
      </c>
      <c r="M444">
        <f t="shared" si="46"/>
        <v>90.56</v>
      </c>
      <c r="N444">
        <f t="shared" si="47"/>
        <v>45.52</v>
      </c>
      <c r="O444" s="7">
        <f t="shared" si="48"/>
        <v>0.50265017667844525</v>
      </c>
      <c r="P444" t="str">
        <f t="shared" si="51"/>
        <v>Apr-2024</v>
      </c>
      <c r="Q444" t="str">
        <f t="shared" si="52"/>
        <v>Q2-2024</v>
      </c>
    </row>
    <row r="445" spans="1:17" x14ac:dyDescent="0.3">
      <c r="A445" t="s">
        <v>593</v>
      </c>
      <c r="B445" s="15">
        <v>45513</v>
      </c>
      <c r="C445" t="s">
        <v>63</v>
      </c>
      <c r="D445" t="s">
        <v>281</v>
      </c>
      <c r="E445" t="s">
        <v>93</v>
      </c>
      <c r="F445" t="s">
        <v>94</v>
      </c>
      <c r="G445" t="s">
        <v>56</v>
      </c>
      <c r="H445">
        <v>4</v>
      </c>
      <c r="I445">
        <v>83.12</v>
      </c>
      <c r="J445">
        <v>0.35299999999999998</v>
      </c>
      <c r="K445">
        <v>29.44</v>
      </c>
      <c r="L445" t="s">
        <v>57</v>
      </c>
      <c r="M445">
        <f t="shared" si="46"/>
        <v>215.11</v>
      </c>
      <c r="N445">
        <f t="shared" si="47"/>
        <v>97.35</v>
      </c>
      <c r="O445" s="7">
        <f t="shared" si="48"/>
        <v>0.45255915578076328</v>
      </c>
      <c r="P445" t="str">
        <f t="shared" si="51"/>
        <v>Aug-2024</v>
      </c>
      <c r="Q445" t="str">
        <f t="shared" si="52"/>
        <v>Q3-2024</v>
      </c>
    </row>
    <row r="446" spans="1:17" x14ac:dyDescent="0.3">
      <c r="A446" t="s">
        <v>594</v>
      </c>
      <c r="B446" s="15">
        <v>46009</v>
      </c>
      <c r="C446" t="s">
        <v>63</v>
      </c>
      <c r="D446" t="s">
        <v>251</v>
      </c>
      <c r="E446" t="s">
        <v>107</v>
      </c>
      <c r="F446" t="s">
        <v>193</v>
      </c>
      <c r="G446" t="s">
        <v>68</v>
      </c>
      <c r="H446">
        <v>2</v>
      </c>
      <c r="I446">
        <v>17.13</v>
      </c>
      <c r="J446">
        <v>0.13600000000000001</v>
      </c>
      <c r="K446">
        <v>5.24</v>
      </c>
      <c r="L446" t="s">
        <v>57</v>
      </c>
      <c r="M446">
        <f t="shared" si="46"/>
        <v>29.6</v>
      </c>
      <c r="N446">
        <f t="shared" si="47"/>
        <v>19.12</v>
      </c>
      <c r="O446" s="7">
        <f t="shared" si="48"/>
        <v>0.6459459459459459</v>
      </c>
      <c r="P446" t="str">
        <f t="shared" si="51"/>
        <v>Dec-2025</v>
      </c>
      <c r="Q446" t="str">
        <f t="shared" si="52"/>
        <v>Q4-2025</v>
      </c>
    </row>
    <row r="447" spans="1:17" x14ac:dyDescent="0.3">
      <c r="A447" t="s">
        <v>595</v>
      </c>
      <c r="B447" s="15">
        <v>45796</v>
      </c>
      <c r="C447" t="s">
        <v>63</v>
      </c>
      <c r="D447" t="s">
        <v>137</v>
      </c>
      <c r="E447" t="s">
        <v>93</v>
      </c>
      <c r="F447" t="s">
        <v>255</v>
      </c>
      <c r="G447" t="s">
        <v>56</v>
      </c>
      <c r="H447">
        <v>1</v>
      </c>
      <c r="I447">
        <v>36.54</v>
      </c>
      <c r="J447">
        <v>0.152</v>
      </c>
      <c r="K447">
        <v>16.16</v>
      </c>
      <c r="L447" t="s">
        <v>57</v>
      </c>
      <c r="M447">
        <f t="shared" si="46"/>
        <v>30.99</v>
      </c>
      <c r="N447">
        <f t="shared" si="47"/>
        <v>14.83</v>
      </c>
      <c r="O447" s="7">
        <f t="shared" si="48"/>
        <v>0.47854146498870603</v>
      </c>
      <c r="P447" t="str">
        <f t="shared" si="51"/>
        <v>May-2025</v>
      </c>
      <c r="Q447" t="str">
        <f t="shared" si="52"/>
        <v>Q2-2025</v>
      </c>
    </row>
    <row r="448" spans="1:17" x14ac:dyDescent="0.3">
      <c r="A448" t="s">
        <v>596</v>
      </c>
      <c r="B448" s="15">
        <v>45922</v>
      </c>
      <c r="C448" t="s">
        <v>84</v>
      </c>
      <c r="D448" t="s">
        <v>73</v>
      </c>
      <c r="E448" t="s">
        <v>71</v>
      </c>
      <c r="F448" t="s">
        <v>72</v>
      </c>
      <c r="G448" t="s">
        <v>56</v>
      </c>
      <c r="H448">
        <v>1</v>
      </c>
      <c r="I448">
        <v>41.38</v>
      </c>
      <c r="J448">
        <v>2.5999999999999999E-2</v>
      </c>
      <c r="K448">
        <v>27.81</v>
      </c>
      <c r="L448" t="s">
        <v>57</v>
      </c>
      <c r="M448">
        <f t="shared" si="46"/>
        <v>40.299999999999997</v>
      </c>
      <c r="N448">
        <f t="shared" si="47"/>
        <v>12.49</v>
      </c>
      <c r="O448" s="7">
        <f t="shared" si="48"/>
        <v>0.30992555831265511</v>
      </c>
      <c r="P448" t="str">
        <f t="shared" si="51"/>
        <v>Sep-2025</v>
      </c>
      <c r="Q448" t="str">
        <f t="shared" si="52"/>
        <v>Q3-2025</v>
      </c>
    </row>
    <row r="449" spans="1:17" x14ac:dyDescent="0.3">
      <c r="A449" t="s">
        <v>597</v>
      </c>
      <c r="B449" s="15">
        <v>45805</v>
      </c>
      <c r="C449" t="s">
        <v>63</v>
      </c>
      <c r="D449" t="s">
        <v>302</v>
      </c>
      <c r="E449" t="s">
        <v>71</v>
      </c>
      <c r="F449" t="s">
        <v>86</v>
      </c>
      <c r="G449" t="s">
        <v>68</v>
      </c>
      <c r="H449">
        <v>1</v>
      </c>
      <c r="I449">
        <v>261.68</v>
      </c>
      <c r="J449">
        <v>0.23499999999999999</v>
      </c>
      <c r="K449">
        <v>207.8</v>
      </c>
      <c r="L449" t="s">
        <v>57</v>
      </c>
      <c r="M449">
        <f t="shared" si="46"/>
        <v>200.19</v>
      </c>
      <c r="N449">
        <f t="shared" si="47"/>
        <v>-7.61</v>
      </c>
      <c r="O449" s="7">
        <f t="shared" si="48"/>
        <v>-3.8013886807532843E-2</v>
      </c>
      <c r="P449" t="str">
        <f t="shared" si="51"/>
        <v>May-2025</v>
      </c>
      <c r="Q449" t="str">
        <f t="shared" si="52"/>
        <v>Q2-2025</v>
      </c>
    </row>
    <row r="450" spans="1:17" x14ac:dyDescent="0.3">
      <c r="A450" t="s">
        <v>598</v>
      </c>
      <c r="B450" s="15">
        <v>45706</v>
      </c>
      <c r="C450" t="s">
        <v>88</v>
      </c>
      <c r="D450" t="s">
        <v>162</v>
      </c>
      <c r="E450" t="s">
        <v>71</v>
      </c>
      <c r="F450" t="s">
        <v>72</v>
      </c>
      <c r="G450" t="s">
        <v>56</v>
      </c>
      <c r="H450">
        <v>4</v>
      </c>
      <c r="I450">
        <v>113.72</v>
      </c>
      <c r="J450">
        <v>4.2999999999999997E-2</v>
      </c>
      <c r="K450">
        <v>90.56</v>
      </c>
      <c r="L450" t="s">
        <v>57</v>
      </c>
      <c r="M450">
        <f t="shared" ref="M450:M513" si="53">ROUND(H450*I450*(1-J450),2)</f>
        <v>435.32</v>
      </c>
      <c r="N450">
        <f t="shared" ref="N450:N513" si="54">ROUND(M450-(H450*K450),2)</f>
        <v>73.08</v>
      </c>
      <c r="O450" s="7">
        <f t="shared" ref="O450:O513" si="55">IFERROR(N450/M450,0)</f>
        <v>0.16787650464026463</v>
      </c>
      <c r="P450" t="str">
        <f t="shared" si="51"/>
        <v>Feb-2025</v>
      </c>
      <c r="Q450" t="str">
        <f t="shared" si="52"/>
        <v>Q1-2025</v>
      </c>
    </row>
    <row r="451" spans="1:17" x14ac:dyDescent="0.3">
      <c r="A451" t="s">
        <v>599</v>
      </c>
      <c r="B451" s="15">
        <v>45778</v>
      </c>
      <c r="C451" t="s">
        <v>88</v>
      </c>
      <c r="D451" t="s">
        <v>429</v>
      </c>
      <c r="E451" t="s">
        <v>54</v>
      </c>
      <c r="F451" t="s">
        <v>268</v>
      </c>
      <c r="G451" t="s">
        <v>56</v>
      </c>
      <c r="H451">
        <v>4</v>
      </c>
      <c r="I451">
        <v>17.28</v>
      </c>
      <c r="J451">
        <v>8.6999999999999994E-2</v>
      </c>
      <c r="K451">
        <v>9.9600000000000009</v>
      </c>
      <c r="L451" t="s">
        <v>104</v>
      </c>
      <c r="M451">
        <f t="shared" si="53"/>
        <v>63.11</v>
      </c>
      <c r="N451">
        <f t="shared" si="54"/>
        <v>23.27</v>
      </c>
      <c r="O451" s="7">
        <f t="shared" si="55"/>
        <v>0.36872128030423068</v>
      </c>
      <c r="P451" t="str">
        <f t="shared" si="51"/>
        <v>May-2025</v>
      </c>
      <c r="Q451" t="str">
        <f t="shared" si="52"/>
        <v>Q2-2025</v>
      </c>
    </row>
    <row r="452" spans="1:17" x14ac:dyDescent="0.3">
      <c r="A452" t="s">
        <v>600</v>
      </c>
      <c r="B452" s="15">
        <v>45763</v>
      </c>
      <c r="C452" t="s">
        <v>84</v>
      </c>
      <c r="D452" t="s">
        <v>144</v>
      </c>
      <c r="E452" t="s">
        <v>54</v>
      </c>
      <c r="F452" t="s">
        <v>55</v>
      </c>
      <c r="G452" t="s">
        <v>68</v>
      </c>
      <c r="H452">
        <v>2</v>
      </c>
      <c r="I452">
        <v>11.32</v>
      </c>
      <c r="J452">
        <v>8.2000000000000003E-2</v>
      </c>
      <c r="K452">
        <v>7.47</v>
      </c>
      <c r="L452" t="s">
        <v>57</v>
      </c>
      <c r="M452">
        <f t="shared" si="53"/>
        <v>20.78</v>
      </c>
      <c r="N452">
        <f t="shared" si="54"/>
        <v>5.84</v>
      </c>
      <c r="O452" s="7">
        <f t="shared" si="55"/>
        <v>0.28103946102021171</v>
      </c>
      <c r="P452" t="str">
        <f t="shared" si="51"/>
        <v>Apr-2025</v>
      </c>
      <c r="Q452" t="str">
        <f t="shared" si="52"/>
        <v>Q2-2025</v>
      </c>
    </row>
    <row r="453" spans="1:17" x14ac:dyDescent="0.3">
      <c r="A453" t="s">
        <v>601</v>
      </c>
      <c r="B453" s="15">
        <v>45568</v>
      </c>
      <c r="C453" t="s">
        <v>63</v>
      </c>
      <c r="D453" t="s">
        <v>64</v>
      </c>
      <c r="E453" t="s">
        <v>71</v>
      </c>
      <c r="F453" t="s">
        <v>86</v>
      </c>
      <c r="G453" t="s">
        <v>56</v>
      </c>
      <c r="H453">
        <v>3</v>
      </c>
      <c r="I453">
        <v>132.69</v>
      </c>
      <c r="J453">
        <v>0.27200000000000002</v>
      </c>
      <c r="K453">
        <v>106.04</v>
      </c>
      <c r="L453" t="s">
        <v>57</v>
      </c>
      <c r="M453">
        <f t="shared" si="53"/>
        <v>289.79000000000002</v>
      </c>
      <c r="N453">
        <f t="shared" si="54"/>
        <v>-28.33</v>
      </c>
      <c r="O453" s="7">
        <f t="shared" si="55"/>
        <v>-9.7760447220400962E-2</v>
      </c>
      <c r="P453" t="str">
        <f t="shared" si="51"/>
        <v>Oct-2024</v>
      </c>
      <c r="Q453" t="str">
        <f t="shared" si="52"/>
        <v>Q4-2024</v>
      </c>
    </row>
    <row r="454" spans="1:17" x14ac:dyDescent="0.3">
      <c r="A454" t="s">
        <v>602</v>
      </c>
      <c r="B454" s="15">
        <v>45747</v>
      </c>
      <c r="C454" t="s">
        <v>52</v>
      </c>
      <c r="D454" t="s">
        <v>237</v>
      </c>
      <c r="E454" t="s">
        <v>93</v>
      </c>
      <c r="F454" t="s">
        <v>124</v>
      </c>
      <c r="G454" t="s">
        <v>56</v>
      </c>
      <c r="H454">
        <v>1</v>
      </c>
      <c r="I454">
        <v>27.67</v>
      </c>
      <c r="J454">
        <v>0.14799999999999999</v>
      </c>
      <c r="K454">
        <v>21.41</v>
      </c>
      <c r="L454" t="s">
        <v>104</v>
      </c>
      <c r="M454">
        <f t="shared" si="53"/>
        <v>23.57</v>
      </c>
      <c r="N454">
        <f t="shared" si="54"/>
        <v>2.16</v>
      </c>
      <c r="O454" s="7">
        <f t="shared" si="55"/>
        <v>9.1641917691981337E-2</v>
      </c>
      <c r="P454" t="str">
        <f t="shared" si="51"/>
        <v>Mar-2025</v>
      </c>
      <c r="Q454" t="str">
        <f t="shared" si="52"/>
        <v>Q1-2025</v>
      </c>
    </row>
    <row r="455" spans="1:17" x14ac:dyDescent="0.3">
      <c r="A455" t="s">
        <v>603</v>
      </c>
      <c r="B455" s="15">
        <v>45853</v>
      </c>
      <c r="C455" t="s">
        <v>63</v>
      </c>
      <c r="D455" t="s">
        <v>175</v>
      </c>
      <c r="E455" t="s">
        <v>54</v>
      </c>
      <c r="F455" t="s">
        <v>55</v>
      </c>
      <c r="G455" t="s">
        <v>56</v>
      </c>
      <c r="H455">
        <v>1</v>
      </c>
      <c r="I455">
        <v>10.63</v>
      </c>
      <c r="J455">
        <v>0.222</v>
      </c>
      <c r="K455">
        <v>6.36</v>
      </c>
      <c r="L455" t="s">
        <v>57</v>
      </c>
      <c r="M455">
        <f t="shared" si="53"/>
        <v>8.27</v>
      </c>
      <c r="N455">
        <f t="shared" si="54"/>
        <v>1.91</v>
      </c>
      <c r="O455" s="7">
        <f t="shared" si="55"/>
        <v>0.2309552599758162</v>
      </c>
      <c r="P455" t="str">
        <f t="shared" si="51"/>
        <v>Jul-2025</v>
      </c>
      <c r="Q455" t="str">
        <f t="shared" si="52"/>
        <v>Q3-2025</v>
      </c>
    </row>
    <row r="456" spans="1:17" x14ac:dyDescent="0.3">
      <c r="A456" t="s">
        <v>604</v>
      </c>
      <c r="B456" s="15">
        <v>45362</v>
      </c>
      <c r="C456" t="s">
        <v>52</v>
      </c>
      <c r="D456" t="s">
        <v>200</v>
      </c>
      <c r="E456" t="s">
        <v>54</v>
      </c>
      <c r="F456" t="s">
        <v>156</v>
      </c>
      <c r="G456" t="s">
        <v>68</v>
      </c>
      <c r="H456">
        <v>1</v>
      </c>
      <c r="I456">
        <v>12.83</v>
      </c>
      <c r="J456">
        <v>6.6000000000000003E-2</v>
      </c>
      <c r="K456">
        <v>7.57</v>
      </c>
      <c r="L456" t="s">
        <v>57</v>
      </c>
      <c r="M456">
        <f t="shared" si="53"/>
        <v>11.98</v>
      </c>
      <c r="N456">
        <f t="shared" si="54"/>
        <v>4.41</v>
      </c>
      <c r="O456" s="7">
        <f t="shared" si="55"/>
        <v>0.36811352253756258</v>
      </c>
      <c r="P456" t="str">
        <f t="shared" si="51"/>
        <v>Mar-2024</v>
      </c>
      <c r="Q456" t="str">
        <f t="shared" si="52"/>
        <v>Q1-2024</v>
      </c>
    </row>
    <row r="457" spans="1:17" x14ac:dyDescent="0.3">
      <c r="A457" t="s">
        <v>605</v>
      </c>
      <c r="B457" s="15">
        <v>45729</v>
      </c>
      <c r="C457" t="s">
        <v>52</v>
      </c>
      <c r="D457" t="s">
        <v>155</v>
      </c>
      <c r="E457" t="s">
        <v>60</v>
      </c>
      <c r="F457" t="s">
        <v>61</v>
      </c>
      <c r="G457" t="s">
        <v>68</v>
      </c>
      <c r="H457">
        <v>4</v>
      </c>
      <c r="I457">
        <v>90.64</v>
      </c>
      <c r="J457">
        <v>0.16400000000000001</v>
      </c>
      <c r="K457">
        <v>36.909999999999997</v>
      </c>
      <c r="L457" t="s">
        <v>57</v>
      </c>
      <c r="M457">
        <f t="shared" si="53"/>
        <v>303.10000000000002</v>
      </c>
      <c r="N457">
        <f t="shared" si="54"/>
        <v>155.46</v>
      </c>
      <c r="O457" s="7">
        <f t="shared" si="55"/>
        <v>0.51290003299241171</v>
      </c>
      <c r="P457" t="str">
        <f t="shared" si="51"/>
        <v>Mar-2025</v>
      </c>
      <c r="Q457" t="str">
        <f t="shared" si="52"/>
        <v>Q1-2025</v>
      </c>
    </row>
    <row r="458" spans="1:17" x14ac:dyDescent="0.3">
      <c r="A458" t="s">
        <v>606</v>
      </c>
      <c r="C458" t="s">
        <v>88</v>
      </c>
      <c r="D458" t="s">
        <v>89</v>
      </c>
      <c r="E458" t="s">
        <v>107</v>
      </c>
      <c r="F458" t="s">
        <v>193</v>
      </c>
      <c r="G458" t="s">
        <v>68</v>
      </c>
      <c r="H458">
        <v>1</v>
      </c>
      <c r="I458">
        <v>53.85</v>
      </c>
      <c r="J458">
        <v>0.13500000000000001</v>
      </c>
      <c r="K458">
        <v>18.989999999999998</v>
      </c>
      <c r="L458" t="s">
        <v>57</v>
      </c>
      <c r="M458">
        <f t="shared" si="53"/>
        <v>46.58</v>
      </c>
      <c r="N458">
        <f t="shared" si="54"/>
        <v>27.59</v>
      </c>
      <c r="O458" s="7">
        <f t="shared" si="55"/>
        <v>0.59231429798196655</v>
      </c>
    </row>
    <row r="459" spans="1:17" x14ac:dyDescent="0.3">
      <c r="A459" t="s">
        <v>607</v>
      </c>
      <c r="B459" s="15">
        <v>45632</v>
      </c>
      <c r="C459" t="s">
        <v>88</v>
      </c>
      <c r="D459" t="s">
        <v>429</v>
      </c>
      <c r="E459" t="s">
        <v>107</v>
      </c>
      <c r="F459" t="s">
        <v>132</v>
      </c>
      <c r="G459" t="s">
        <v>68</v>
      </c>
      <c r="H459">
        <v>3</v>
      </c>
      <c r="I459">
        <v>11.83</v>
      </c>
      <c r="J459">
        <v>0.184</v>
      </c>
      <c r="K459">
        <v>5.05</v>
      </c>
      <c r="L459" t="s">
        <v>57</v>
      </c>
      <c r="M459">
        <f t="shared" si="53"/>
        <v>28.96</v>
      </c>
      <c r="N459">
        <f t="shared" si="54"/>
        <v>13.81</v>
      </c>
      <c r="O459" s="7">
        <f t="shared" si="55"/>
        <v>0.4768646408839779</v>
      </c>
      <c r="P459" t="str">
        <f t="shared" ref="P459:P493" si="56">IF(B459="","",TEXT(B459,"mmm-yyyy"))</f>
        <v>Dec-2024</v>
      </c>
      <c r="Q459" t="str">
        <f t="shared" ref="Q459:Q493" si="57">IF(B459="","","Q"&amp;ROUNDUP(MONTH(B459)/3,0)&amp;"-"&amp;YEAR(B459))</f>
        <v>Q4-2024</v>
      </c>
    </row>
    <row r="460" spans="1:17" x14ac:dyDescent="0.3">
      <c r="A460" t="s">
        <v>608</v>
      </c>
      <c r="B460" s="15">
        <v>45600</v>
      </c>
      <c r="C460" t="s">
        <v>84</v>
      </c>
      <c r="D460" t="s">
        <v>372</v>
      </c>
      <c r="E460" t="s">
        <v>107</v>
      </c>
      <c r="F460" t="s">
        <v>148</v>
      </c>
      <c r="G460" t="s">
        <v>68</v>
      </c>
      <c r="H460">
        <v>1</v>
      </c>
      <c r="I460">
        <v>54.17</v>
      </c>
      <c r="J460">
        <v>0.09</v>
      </c>
      <c r="K460">
        <v>17.559999999999999</v>
      </c>
      <c r="L460" t="s">
        <v>57</v>
      </c>
      <c r="M460">
        <f t="shared" si="53"/>
        <v>49.29</v>
      </c>
      <c r="N460">
        <f t="shared" si="54"/>
        <v>31.73</v>
      </c>
      <c r="O460" s="7">
        <f t="shared" si="55"/>
        <v>0.64374112396023531</v>
      </c>
      <c r="P460" t="str">
        <f t="shared" si="56"/>
        <v>Nov-2024</v>
      </c>
      <c r="Q460" t="str">
        <f t="shared" si="57"/>
        <v>Q4-2024</v>
      </c>
    </row>
    <row r="461" spans="1:17" x14ac:dyDescent="0.3">
      <c r="A461" t="s">
        <v>609</v>
      </c>
      <c r="B461" s="15">
        <v>45460</v>
      </c>
      <c r="C461" t="s">
        <v>52</v>
      </c>
      <c r="D461" t="s">
        <v>155</v>
      </c>
      <c r="E461" t="s">
        <v>54</v>
      </c>
      <c r="F461" t="s">
        <v>65</v>
      </c>
      <c r="G461" t="s">
        <v>68</v>
      </c>
      <c r="H461">
        <v>4</v>
      </c>
      <c r="I461">
        <v>22.65</v>
      </c>
      <c r="J461">
        <v>2.5000000000000001E-2</v>
      </c>
      <c r="K461">
        <v>14.85</v>
      </c>
      <c r="L461" t="s">
        <v>57</v>
      </c>
      <c r="M461">
        <f t="shared" si="53"/>
        <v>88.34</v>
      </c>
      <c r="N461">
        <f t="shared" si="54"/>
        <v>28.94</v>
      </c>
      <c r="O461" s="7">
        <f t="shared" si="55"/>
        <v>0.3275979171383292</v>
      </c>
      <c r="P461" t="str">
        <f t="shared" si="56"/>
        <v>Jun-2024</v>
      </c>
      <c r="Q461" t="str">
        <f t="shared" si="57"/>
        <v>Q2-2024</v>
      </c>
    </row>
    <row r="462" spans="1:17" x14ac:dyDescent="0.3">
      <c r="A462" t="s">
        <v>610</v>
      </c>
      <c r="B462" s="15">
        <v>45627</v>
      </c>
      <c r="C462" t="s">
        <v>63</v>
      </c>
      <c r="D462" t="s">
        <v>251</v>
      </c>
      <c r="E462" t="s">
        <v>107</v>
      </c>
      <c r="F462" t="s">
        <v>132</v>
      </c>
      <c r="G462" t="s">
        <v>68</v>
      </c>
      <c r="H462">
        <v>5</v>
      </c>
      <c r="I462">
        <v>25.22</v>
      </c>
      <c r="J462">
        <v>0.111</v>
      </c>
      <c r="K462">
        <v>11.25</v>
      </c>
      <c r="L462" t="s">
        <v>57</v>
      </c>
      <c r="M462">
        <f t="shared" si="53"/>
        <v>112.1</v>
      </c>
      <c r="N462">
        <f t="shared" si="54"/>
        <v>55.85</v>
      </c>
      <c r="O462" s="7">
        <f t="shared" si="55"/>
        <v>0.49821587867975026</v>
      </c>
      <c r="P462" t="str">
        <f t="shared" si="56"/>
        <v>Dec-2024</v>
      </c>
      <c r="Q462" t="str">
        <f t="shared" si="57"/>
        <v>Q4-2024</v>
      </c>
    </row>
    <row r="463" spans="1:17" x14ac:dyDescent="0.3">
      <c r="A463" t="s">
        <v>611</v>
      </c>
      <c r="B463" s="15">
        <v>45617</v>
      </c>
      <c r="C463" t="s">
        <v>84</v>
      </c>
      <c r="D463" t="s">
        <v>177</v>
      </c>
      <c r="E463" t="s">
        <v>60</v>
      </c>
      <c r="F463" t="s">
        <v>90</v>
      </c>
      <c r="G463" t="s">
        <v>68</v>
      </c>
      <c r="H463">
        <v>2</v>
      </c>
      <c r="I463">
        <v>56.25</v>
      </c>
      <c r="J463">
        <v>2.9000000000000001E-2</v>
      </c>
      <c r="K463">
        <v>27.14</v>
      </c>
      <c r="L463" t="s">
        <v>57</v>
      </c>
      <c r="M463">
        <f t="shared" si="53"/>
        <v>109.24</v>
      </c>
      <c r="N463">
        <f t="shared" si="54"/>
        <v>54.96</v>
      </c>
      <c r="O463" s="7">
        <f t="shared" si="55"/>
        <v>0.50311241303551812</v>
      </c>
      <c r="P463" t="str">
        <f t="shared" si="56"/>
        <v>Nov-2024</v>
      </c>
      <c r="Q463" t="str">
        <f t="shared" si="57"/>
        <v>Q4-2024</v>
      </c>
    </row>
    <row r="464" spans="1:17" x14ac:dyDescent="0.3">
      <c r="A464" t="s">
        <v>612</v>
      </c>
      <c r="B464" s="15">
        <v>45906</v>
      </c>
      <c r="C464" t="s">
        <v>52</v>
      </c>
      <c r="D464" t="s">
        <v>155</v>
      </c>
      <c r="E464" t="s">
        <v>71</v>
      </c>
      <c r="F464" t="s">
        <v>97</v>
      </c>
      <c r="G464" t="s">
        <v>56</v>
      </c>
      <c r="H464">
        <v>9</v>
      </c>
      <c r="I464">
        <v>106</v>
      </c>
      <c r="J464">
        <v>5.3999999999999999E-2</v>
      </c>
      <c r="K464">
        <v>79.430000000000007</v>
      </c>
      <c r="L464" t="s">
        <v>57</v>
      </c>
      <c r="M464">
        <f t="shared" si="53"/>
        <v>902.48</v>
      </c>
      <c r="N464">
        <f t="shared" si="54"/>
        <v>187.61</v>
      </c>
      <c r="O464" s="7">
        <f t="shared" si="55"/>
        <v>0.20788272316284018</v>
      </c>
      <c r="P464" t="str">
        <f t="shared" si="56"/>
        <v>Sep-2025</v>
      </c>
      <c r="Q464" t="str">
        <f t="shared" si="57"/>
        <v>Q3-2025</v>
      </c>
    </row>
    <row r="465" spans="1:17" x14ac:dyDescent="0.3">
      <c r="A465" t="s">
        <v>613</v>
      </c>
      <c r="B465" s="15">
        <v>45817</v>
      </c>
      <c r="C465" t="s">
        <v>63</v>
      </c>
      <c r="D465" t="s">
        <v>119</v>
      </c>
      <c r="E465" t="s">
        <v>71</v>
      </c>
      <c r="F465" t="s">
        <v>78</v>
      </c>
      <c r="G465" t="s">
        <v>68</v>
      </c>
      <c r="H465">
        <v>2</v>
      </c>
      <c r="I465">
        <v>200.5</v>
      </c>
      <c r="J465">
        <v>0.25700000000000001</v>
      </c>
      <c r="K465">
        <v>159.71</v>
      </c>
      <c r="L465" t="s">
        <v>57</v>
      </c>
      <c r="M465">
        <f t="shared" si="53"/>
        <v>297.94</v>
      </c>
      <c r="N465">
        <f t="shared" si="54"/>
        <v>-21.48</v>
      </c>
      <c r="O465" s="7">
        <f t="shared" si="55"/>
        <v>-7.2095052695173523E-2</v>
      </c>
      <c r="P465" t="str">
        <f t="shared" si="56"/>
        <v>Jun-2025</v>
      </c>
      <c r="Q465" t="str">
        <f t="shared" si="57"/>
        <v>Q2-2025</v>
      </c>
    </row>
    <row r="466" spans="1:17" x14ac:dyDescent="0.3">
      <c r="A466" t="s">
        <v>614</v>
      </c>
      <c r="B466" s="15">
        <v>45847</v>
      </c>
      <c r="C466" t="s">
        <v>52</v>
      </c>
      <c r="D466" t="s">
        <v>181</v>
      </c>
      <c r="E466" t="s">
        <v>54</v>
      </c>
      <c r="F466" t="s">
        <v>268</v>
      </c>
      <c r="G466" t="s">
        <v>68</v>
      </c>
      <c r="H466">
        <v>1</v>
      </c>
      <c r="I466">
        <v>13.76</v>
      </c>
      <c r="J466">
        <v>0</v>
      </c>
      <c r="K466">
        <v>8.93</v>
      </c>
      <c r="L466" t="s">
        <v>57</v>
      </c>
      <c r="M466">
        <f t="shared" si="53"/>
        <v>13.76</v>
      </c>
      <c r="N466">
        <f t="shared" si="54"/>
        <v>4.83</v>
      </c>
      <c r="O466" s="7">
        <f t="shared" si="55"/>
        <v>0.35101744186046513</v>
      </c>
      <c r="P466" t="str">
        <f t="shared" si="56"/>
        <v>Jul-2025</v>
      </c>
      <c r="Q466" t="str">
        <f t="shared" si="57"/>
        <v>Q3-2025</v>
      </c>
    </row>
    <row r="467" spans="1:17" x14ac:dyDescent="0.3">
      <c r="A467" t="s">
        <v>615</v>
      </c>
      <c r="B467" s="15">
        <v>45628</v>
      </c>
      <c r="C467" t="s">
        <v>88</v>
      </c>
      <c r="D467" t="s">
        <v>89</v>
      </c>
      <c r="E467" t="s">
        <v>60</v>
      </c>
      <c r="F467" t="s">
        <v>99</v>
      </c>
      <c r="G467" t="s">
        <v>68</v>
      </c>
      <c r="H467">
        <v>3</v>
      </c>
      <c r="I467">
        <v>61.81</v>
      </c>
      <c r="J467">
        <v>0.1</v>
      </c>
      <c r="K467">
        <v>27.17</v>
      </c>
      <c r="L467" t="s">
        <v>57</v>
      </c>
      <c r="M467">
        <f t="shared" si="53"/>
        <v>166.89</v>
      </c>
      <c r="N467">
        <f t="shared" si="54"/>
        <v>85.38</v>
      </c>
      <c r="O467" s="7">
        <f t="shared" si="55"/>
        <v>0.51159446341901849</v>
      </c>
      <c r="P467" t="str">
        <f t="shared" si="56"/>
        <v>Dec-2024</v>
      </c>
      <c r="Q467" t="str">
        <f t="shared" si="57"/>
        <v>Q4-2024</v>
      </c>
    </row>
    <row r="468" spans="1:17" x14ac:dyDescent="0.3">
      <c r="A468" t="s">
        <v>616</v>
      </c>
      <c r="B468" s="15">
        <v>45558</v>
      </c>
      <c r="C468" t="s">
        <v>63</v>
      </c>
      <c r="D468" t="s">
        <v>263</v>
      </c>
      <c r="E468" t="s">
        <v>60</v>
      </c>
      <c r="F468" t="s">
        <v>61</v>
      </c>
      <c r="G468" t="s">
        <v>68</v>
      </c>
      <c r="H468">
        <v>10</v>
      </c>
      <c r="I468">
        <v>30.87</v>
      </c>
      <c r="J468">
        <v>0.19800000000000001</v>
      </c>
      <c r="K468">
        <v>15.57</v>
      </c>
      <c r="L468" t="s">
        <v>57</v>
      </c>
      <c r="M468">
        <f t="shared" si="53"/>
        <v>247.58</v>
      </c>
      <c r="N468">
        <f t="shared" si="54"/>
        <v>91.88</v>
      </c>
      <c r="O468" s="7">
        <f t="shared" si="55"/>
        <v>0.37111236771952494</v>
      </c>
      <c r="P468" t="str">
        <f t="shared" si="56"/>
        <v>Sep-2024</v>
      </c>
      <c r="Q468" t="str">
        <f t="shared" si="57"/>
        <v>Q3-2024</v>
      </c>
    </row>
    <row r="469" spans="1:17" x14ac:dyDescent="0.3">
      <c r="A469" t="s">
        <v>617</v>
      </c>
      <c r="B469" s="15">
        <v>45381</v>
      </c>
      <c r="C469" t="s">
        <v>84</v>
      </c>
      <c r="D469" t="s">
        <v>110</v>
      </c>
      <c r="E469" t="s">
        <v>93</v>
      </c>
      <c r="F469" t="s">
        <v>124</v>
      </c>
      <c r="G469" t="s">
        <v>68</v>
      </c>
      <c r="H469">
        <v>7</v>
      </c>
      <c r="I469">
        <v>28.2</v>
      </c>
      <c r="J469">
        <v>0.13500000000000001</v>
      </c>
      <c r="K469">
        <v>10.130000000000001</v>
      </c>
      <c r="L469" t="s">
        <v>57</v>
      </c>
      <c r="M469">
        <f t="shared" si="53"/>
        <v>170.75</v>
      </c>
      <c r="N469">
        <f t="shared" si="54"/>
        <v>99.84</v>
      </c>
      <c r="O469" s="7">
        <f t="shared" si="55"/>
        <v>0.58471449487554905</v>
      </c>
      <c r="P469" t="str">
        <f t="shared" si="56"/>
        <v>Mar-2024</v>
      </c>
      <c r="Q469" t="str">
        <f t="shared" si="57"/>
        <v>Q1-2024</v>
      </c>
    </row>
    <row r="470" spans="1:17" x14ac:dyDescent="0.3">
      <c r="A470" t="s">
        <v>618</v>
      </c>
      <c r="B470" s="15">
        <v>45534</v>
      </c>
      <c r="C470" t="s">
        <v>88</v>
      </c>
      <c r="D470" t="s">
        <v>116</v>
      </c>
      <c r="E470" t="s">
        <v>54</v>
      </c>
      <c r="F470" t="s">
        <v>268</v>
      </c>
      <c r="G470" t="s">
        <v>68</v>
      </c>
      <c r="H470">
        <v>3</v>
      </c>
      <c r="I470">
        <v>15.6</v>
      </c>
      <c r="J470">
        <v>7.5999999999999998E-2</v>
      </c>
      <c r="K470">
        <v>9.1300000000000008</v>
      </c>
      <c r="L470" t="s">
        <v>57</v>
      </c>
      <c r="M470">
        <f t="shared" si="53"/>
        <v>43.24</v>
      </c>
      <c r="N470">
        <f t="shared" si="54"/>
        <v>15.85</v>
      </c>
      <c r="O470" s="7">
        <f t="shared" si="55"/>
        <v>0.36655874190564292</v>
      </c>
      <c r="P470" t="str">
        <f t="shared" si="56"/>
        <v>Aug-2024</v>
      </c>
      <c r="Q470" t="str">
        <f t="shared" si="57"/>
        <v>Q3-2024</v>
      </c>
    </row>
    <row r="471" spans="1:17" x14ac:dyDescent="0.3">
      <c r="A471" t="s">
        <v>619</v>
      </c>
      <c r="B471" s="15">
        <v>45658</v>
      </c>
      <c r="C471" t="s">
        <v>88</v>
      </c>
      <c r="D471" t="s">
        <v>92</v>
      </c>
      <c r="E471" t="s">
        <v>107</v>
      </c>
      <c r="F471" t="s">
        <v>148</v>
      </c>
      <c r="G471" t="s">
        <v>56</v>
      </c>
      <c r="H471">
        <v>8</v>
      </c>
      <c r="I471">
        <v>34.11</v>
      </c>
      <c r="J471">
        <v>0.19400000000000001</v>
      </c>
      <c r="K471">
        <v>14.84</v>
      </c>
      <c r="L471" t="s">
        <v>57</v>
      </c>
      <c r="M471">
        <f t="shared" si="53"/>
        <v>219.94</v>
      </c>
      <c r="N471">
        <f t="shared" si="54"/>
        <v>101.22</v>
      </c>
      <c r="O471" s="7">
        <f t="shared" si="55"/>
        <v>0.46021642266072565</v>
      </c>
      <c r="P471" t="str">
        <f t="shared" si="56"/>
        <v>Jan-2025</v>
      </c>
      <c r="Q471" t="str">
        <f t="shared" si="57"/>
        <v>Q1-2025</v>
      </c>
    </row>
    <row r="472" spans="1:17" x14ac:dyDescent="0.3">
      <c r="A472" t="s">
        <v>620</v>
      </c>
      <c r="B472" s="15">
        <v>45660</v>
      </c>
      <c r="C472" t="s">
        <v>63</v>
      </c>
      <c r="D472" t="s">
        <v>119</v>
      </c>
      <c r="E472" t="s">
        <v>107</v>
      </c>
      <c r="F472" t="s">
        <v>193</v>
      </c>
      <c r="G472" t="s">
        <v>56</v>
      </c>
      <c r="H472">
        <v>3</v>
      </c>
      <c r="I472">
        <v>16.989999999999998</v>
      </c>
      <c r="J472">
        <v>0.255</v>
      </c>
      <c r="K472">
        <v>7.61</v>
      </c>
      <c r="L472" t="s">
        <v>57</v>
      </c>
      <c r="M472">
        <f t="shared" si="53"/>
        <v>37.97</v>
      </c>
      <c r="N472">
        <f t="shared" si="54"/>
        <v>15.14</v>
      </c>
      <c r="O472" s="7">
        <f t="shared" si="55"/>
        <v>0.39873584408743745</v>
      </c>
      <c r="P472" t="str">
        <f t="shared" si="56"/>
        <v>Jan-2025</v>
      </c>
      <c r="Q472" t="str">
        <f t="shared" si="57"/>
        <v>Q1-2025</v>
      </c>
    </row>
    <row r="473" spans="1:17" x14ac:dyDescent="0.3">
      <c r="A473" t="s">
        <v>621</v>
      </c>
      <c r="B473" s="15">
        <v>45846</v>
      </c>
      <c r="C473" t="s">
        <v>63</v>
      </c>
      <c r="D473" t="s">
        <v>188</v>
      </c>
      <c r="E473" t="s">
        <v>71</v>
      </c>
      <c r="F473" t="s">
        <v>97</v>
      </c>
      <c r="G473" t="s">
        <v>56</v>
      </c>
      <c r="H473">
        <v>2</v>
      </c>
      <c r="I473">
        <v>296.77999999999997</v>
      </c>
      <c r="J473">
        <v>0.17599999999999999</v>
      </c>
      <c r="K473">
        <v>212.29</v>
      </c>
      <c r="L473" t="s">
        <v>73</v>
      </c>
      <c r="M473">
        <f t="shared" si="53"/>
        <v>489.09</v>
      </c>
      <c r="N473">
        <f t="shared" si="54"/>
        <v>64.510000000000005</v>
      </c>
      <c r="O473" s="7">
        <f t="shared" si="55"/>
        <v>0.13189801468032469</v>
      </c>
      <c r="P473" t="str">
        <f t="shared" si="56"/>
        <v>Jul-2025</v>
      </c>
      <c r="Q473" t="str">
        <f t="shared" si="57"/>
        <v>Q3-2025</v>
      </c>
    </row>
    <row r="474" spans="1:17" x14ac:dyDescent="0.3">
      <c r="A474" t="s">
        <v>622</v>
      </c>
      <c r="B474" s="15">
        <v>45946</v>
      </c>
      <c r="C474" t="s">
        <v>63</v>
      </c>
      <c r="D474" t="s">
        <v>263</v>
      </c>
      <c r="E474" t="s">
        <v>93</v>
      </c>
      <c r="F474" t="s">
        <v>94</v>
      </c>
      <c r="G474" t="s">
        <v>68</v>
      </c>
      <c r="H474">
        <v>2</v>
      </c>
      <c r="I474">
        <v>82.86</v>
      </c>
      <c r="J474">
        <v>0</v>
      </c>
      <c r="K474">
        <v>40.36</v>
      </c>
      <c r="L474" t="s">
        <v>57</v>
      </c>
      <c r="M474">
        <f t="shared" si="53"/>
        <v>165.72</v>
      </c>
      <c r="N474">
        <f t="shared" si="54"/>
        <v>85</v>
      </c>
      <c r="O474" s="7">
        <f t="shared" si="55"/>
        <v>0.51291334781559261</v>
      </c>
      <c r="P474" t="str">
        <f t="shared" si="56"/>
        <v>Oct-2025</v>
      </c>
      <c r="Q474" t="str">
        <f t="shared" si="57"/>
        <v>Q4-2025</v>
      </c>
    </row>
    <row r="475" spans="1:17" x14ac:dyDescent="0.3">
      <c r="A475" t="s">
        <v>623</v>
      </c>
      <c r="B475" s="15">
        <v>45764</v>
      </c>
      <c r="C475" t="s">
        <v>88</v>
      </c>
      <c r="D475" t="s">
        <v>116</v>
      </c>
      <c r="E475" t="s">
        <v>60</v>
      </c>
      <c r="F475" t="s">
        <v>67</v>
      </c>
      <c r="G475" t="s">
        <v>56</v>
      </c>
      <c r="H475">
        <v>8</v>
      </c>
      <c r="I475">
        <v>104.95</v>
      </c>
      <c r="J475">
        <v>0.10299999999999999</v>
      </c>
      <c r="K475">
        <v>50.16</v>
      </c>
      <c r="L475" t="s">
        <v>57</v>
      </c>
      <c r="M475">
        <f t="shared" si="53"/>
        <v>753.12</v>
      </c>
      <c r="N475">
        <f t="shared" si="54"/>
        <v>351.84</v>
      </c>
      <c r="O475" s="7">
        <f t="shared" si="55"/>
        <v>0.46717654557042698</v>
      </c>
      <c r="P475" t="str">
        <f t="shared" si="56"/>
        <v>Apr-2025</v>
      </c>
      <c r="Q475" t="str">
        <f t="shared" si="57"/>
        <v>Q2-2025</v>
      </c>
    </row>
    <row r="476" spans="1:17" x14ac:dyDescent="0.3">
      <c r="A476" t="s">
        <v>624</v>
      </c>
      <c r="B476" s="15">
        <v>45607</v>
      </c>
      <c r="C476" t="s">
        <v>52</v>
      </c>
      <c r="D476" t="s">
        <v>96</v>
      </c>
      <c r="E476" t="s">
        <v>54</v>
      </c>
      <c r="F476" t="s">
        <v>65</v>
      </c>
      <c r="G476" t="s">
        <v>68</v>
      </c>
      <c r="H476">
        <v>8</v>
      </c>
      <c r="I476">
        <v>14</v>
      </c>
      <c r="J476">
        <v>1.6E-2</v>
      </c>
      <c r="K476">
        <v>7.49</v>
      </c>
      <c r="L476" t="s">
        <v>57</v>
      </c>
      <c r="M476">
        <f t="shared" si="53"/>
        <v>110.21</v>
      </c>
      <c r="N476">
        <f t="shared" si="54"/>
        <v>50.29</v>
      </c>
      <c r="O476" s="7">
        <f t="shared" si="55"/>
        <v>0.4563106796116505</v>
      </c>
      <c r="P476" t="str">
        <f t="shared" si="56"/>
        <v>Nov-2024</v>
      </c>
      <c r="Q476" t="str">
        <f t="shared" si="57"/>
        <v>Q4-2024</v>
      </c>
    </row>
    <row r="477" spans="1:17" x14ac:dyDescent="0.3">
      <c r="A477" t="s">
        <v>625</v>
      </c>
      <c r="B477" s="15">
        <v>45767</v>
      </c>
      <c r="C477" t="s">
        <v>52</v>
      </c>
      <c r="D477" t="s">
        <v>75</v>
      </c>
      <c r="E477" t="s">
        <v>71</v>
      </c>
      <c r="F477" t="s">
        <v>97</v>
      </c>
      <c r="G477" t="s">
        <v>56</v>
      </c>
      <c r="H477">
        <v>9</v>
      </c>
      <c r="I477">
        <v>241.08</v>
      </c>
      <c r="J477">
        <v>7.3999999999999996E-2</v>
      </c>
      <c r="K477">
        <v>188.07</v>
      </c>
      <c r="L477" t="s">
        <v>57</v>
      </c>
      <c r="M477">
        <f t="shared" si="53"/>
        <v>2009.16</v>
      </c>
      <c r="N477">
        <f t="shared" si="54"/>
        <v>316.52999999999997</v>
      </c>
      <c r="O477" s="7">
        <f t="shared" si="55"/>
        <v>0.15754345099444542</v>
      </c>
      <c r="P477" t="str">
        <f t="shared" si="56"/>
        <v>Apr-2025</v>
      </c>
      <c r="Q477" t="str">
        <f t="shared" si="57"/>
        <v>Q2-2025</v>
      </c>
    </row>
    <row r="478" spans="1:17" x14ac:dyDescent="0.3">
      <c r="A478" t="s">
        <v>626</v>
      </c>
      <c r="B478" s="15">
        <v>45724</v>
      </c>
      <c r="C478" t="s">
        <v>88</v>
      </c>
      <c r="D478" t="s">
        <v>135</v>
      </c>
      <c r="E478" t="s">
        <v>60</v>
      </c>
      <c r="F478" t="s">
        <v>99</v>
      </c>
      <c r="G478" t="s">
        <v>68</v>
      </c>
      <c r="H478">
        <v>1</v>
      </c>
      <c r="I478">
        <v>75.06</v>
      </c>
      <c r="J478">
        <v>0</v>
      </c>
      <c r="K478">
        <v>35.35</v>
      </c>
      <c r="L478" t="s">
        <v>57</v>
      </c>
      <c r="M478">
        <f t="shared" si="53"/>
        <v>75.06</v>
      </c>
      <c r="N478">
        <f t="shared" si="54"/>
        <v>39.71</v>
      </c>
      <c r="O478" s="7">
        <f t="shared" si="55"/>
        <v>0.52904343192112979</v>
      </c>
      <c r="P478" t="str">
        <f t="shared" si="56"/>
        <v>Mar-2025</v>
      </c>
      <c r="Q478" t="str">
        <f t="shared" si="57"/>
        <v>Q1-2025</v>
      </c>
    </row>
    <row r="479" spans="1:17" x14ac:dyDescent="0.3">
      <c r="A479" t="s">
        <v>627</v>
      </c>
      <c r="B479" s="15">
        <v>45918</v>
      </c>
      <c r="C479" t="s">
        <v>88</v>
      </c>
      <c r="D479" t="s">
        <v>89</v>
      </c>
      <c r="E479" t="s">
        <v>93</v>
      </c>
      <c r="F479" t="s">
        <v>219</v>
      </c>
      <c r="G479" t="s">
        <v>68</v>
      </c>
      <c r="H479">
        <v>1</v>
      </c>
      <c r="I479">
        <v>13.1</v>
      </c>
      <c r="J479">
        <v>0.16500000000000001</v>
      </c>
      <c r="K479">
        <v>6.33</v>
      </c>
      <c r="L479" t="s">
        <v>57</v>
      </c>
      <c r="M479">
        <f t="shared" si="53"/>
        <v>10.94</v>
      </c>
      <c r="N479">
        <f t="shared" si="54"/>
        <v>4.6100000000000003</v>
      </c>
      <c r="O479" s="7">
        <f t="shared" si="55"/>
        <v>0.42138939670932363</v>
      </c>
      <c r="P479" t="str">
        <f t="shared" si="56"/>
        <v>Sep-2025</v>
      </c>
      <c r="Q479" t="str">
        <f t="shared" si="57"/>
        <v>Q3-2025</v>
      </c>
    </row>
    <row r="480" spans="1:17" x14ac:dyDescent="0.3">
      <c r="A480" t="s">
        <v>628</v>
      </c>
      <c r="B480" s="15">
        <v>45896</v>
      </c>
      <c r="C480" t="s">
        <v>63</v>
      </c>
      <c r="D480" t="s">
        <v>137</v>
      </c>
      <c r="E480" t="s">
        <v>54</v>
      </c>
      <c r="F480" t="s">
        <v>156</v>
      </c>
      <c r="G480" t="s">
        <v>56</v>
      </c>
      <c r="H480">
        <v>1</v>
      </c>
      <c r="I480">
        <v>22.73</v>
      </c>
      <c r="J480">
        <v>0.184</v>
      </c>
      <c r="K480">
        <v>12.57</v>
      </c>
      <c r="L480" t="s">
        <v>57</v>
      </c>
      <c r="M480">
        <f t="shared" si="53"/>
        <v>18.55</v>
      </c>
      <c r="N480">
        <f t="shared" si="54"/>
        <v>5.98</v>
      </c>
      <c r="O480" s="7">
        <f t="shared" si="55"/>
        <v>0.32237196765498655</v>
      </c>
      <c r="P480" t="str">
        <f t="shared" si="56"/>
        <v>Aug-2025</v>
      </c>
      <c r="Q480" t="str">
        <f t="shared" si="57"/>
        <v>Q3-2025</v>
      </c>
    </row>
    <row r="481" spans="1:17" x14ac:dyDescent="0.3">
      <c r="A481" t="s">
        <v>629</v>
      </c>
      <c r="B481" s="15">
        <v>45714</v>
      </c>
      <c r="C481" t="s">
        <v>84</v>
      </c>
      <c r="D481" t="s">
        <v>372</v>
      </c>
      <c r="E481" t="s">
        <v>60</v>
      </c>
      <c r="F481" t="s">
        <v>99</v>
      </c>
      <c r="G481" t="s">
        <v>56</v>
      </c>
      <c r="H481">
        <v>1</v>
      </c>
      <c r="I481">
        <v>105.11</v>
      </c>
      <c r="J481">
        <v>0.129</v>
      </c>
      <c r="K481">
        <v>52.84</v>
      </c>
      <c r="L481" t="s">
        <v>57</v>
      </c>
      <c r="M481">
        <f t="shared" si="53"/>
        <v>91.55</v>
      </c>
      <c r="N481">
        <f t="shared" si="54"/>
        <v>38.71</v>
      </c>
      <c r="O481" s="7">
        <f t="shared" si="55"/>
        <v>0.42282905516111419</v>
      </c>
      <c r="P481" t="str">
        <f t="shared" si="56"/>
        <v>Feb-2025</v>
      </c>
      <c r="Q481" t="str">
        <f t="shared" si="57"/>
        <v>Q1-2025</v>
      </c>
    </row>
    <row r="482" spans="1:17" x14ac:dyDescent="0.3">
      <c r="A482" t="s">
        <v>630</v>
      </c>
      <c r="B482" s="15">
        <v>45333</v>
      </c>
      <c r="C482" t="s">
        <v>63</v>
      </c>
      <c r="D482" t="s">
        <v>188</v>
      </c>
      <c r="E482" t="s">
        <v>60</v>
      </c>
      <c r="F482" t="s">
        <v>99</v>
      </c>
      <c r="G482" t="s">
        <v>56</v>
      </c>
      <c r="H482">
        <v>8</v>
      </c>
      <c r="I482">
        <v>96.27</v>
      </c>
      <c r="J482">
        <v>0.191</v>
      </c>
      <c r="K482">
        <v>43.14</v>
      </c>
      <c r="L482" t="s">
        <v>57</v>
      </c>
      <c r="M482">
        <f t="shared" si="53"/>
        <v>623.05999999999995</v>
      </c>
      <c r="N482">
        <f t="shared" si="54"/>
        <v>277.94</v>
      </c>
      <c r="O482" s="7">
        <f t="shared" si="55"/>
        <v>0.44608865919815111</v>
      </c>
      <c r="P482" t="str">
        <f t="shared" si="56"/>
        <v>Feb-2024</v>
      </c>
      <c r="Q482" t="str">
        <f t="shared" si="57"/>
        <v>Q1-2024</v>
      </c>
    </row>
    <row r="483" spans="1:17" x14ac:dyDescent="0.3">
      <c r="A483" t="s">
        <v>631</v>
      </c>
      <c r="B483" s="15">
        <v>45524</v>
      </c>
      <c r="C483" t="s">
        <v>52</v>
      </c>
      <c r="D483" t="s">
        <v>121</v>
      </c>
      <c r="E483" t="s">
        <v>93</v>
      </c>
      <c r="F483" t="s">
        <v>219</v>
      </c>
      <c r="G483" t="s">
        <v>56</v>
      </c>
      <c r="H483">
        <v>5</v>
      </c>
      <c r="I483">
        <v>69.28</v>
      </c>
      <c r="J483">
        <v>6.4000000000000001E-2</v>
      </c>
      <c r="K483">
        <v>32.14</v>
      </c>
      <c r="L483" t="s">
        <v>57</v>
      </c>
      <c r="M483">
        <f t="shared" si="53"/>
        <v>324.23</v>
      </c>
      <c r="N483">
        <f t="shared" si="54"/>
        <v>163.53</v>
      </c>
      <c r="O483" s="7">
        <f t="shared" si="55"/>
        <v>0.50436418591740428</v>
      </c>
      <c r="P483" t="str">
        <f t="shared" si="56"/>
        <v>Aug-2024</v>
      </c>
      <c r="Q483" t="str">
        <f t="shared" si="57"/>
        <v>Q3-2024</v>
      </c>
    </row>
    <row r="484" spans="1:17" x14ac:dyDescent="0.3">
      <c r="A484" t="s">
        <v>632</v>
      </c>
      <c r="B484" s="15">
        <v>45637</v>
      </c>
      <c r="C484" t="s">
        <v>52</v>
      </c>
      <c r="D484" t="s">
        <v>272</v>
      </c>
      <c r="E484" t="s">
        <v>54</v>
      </c>
      <c r="F484" t="s">
        <v>114</v>
      </c>
      <c r="G484" t="s">
        <v>73</v>
      </c>
      <c r="H484">
        <v>13</v>
      </c>
      <c r="I484">
        <v>14.15</v>
      </c>
      <c r="J484">
        <v>7.0999999999999994E-2</v>
      </c>
      <c r="K484">
        <v>9.11</v>
      </c>
      <c r="L484" t="s">
        <v>57</v>
      </c>
      <c r="M484">
        <f t="shared" si="53"/>
        <v>170.89</v>
      </c>
      <c r="N484">
        <f t="shared" si="54"/>
        <v>52.46</v>
      </c>
      <c r="O484" s="7">
        <f t="shared" si="55"/>
        <v>0.30698109895254261</v>
      </c>
      <c r="P484" t="str">
        <f t="shared" si="56"/>
        <v>Dec-2024</v>
      </c>
      <c r="Q484" t="str">
        <f t="shared" si="57"/>
        <v>Q4-2024</v>
      </c>
    </row>
    <row r="485" spans="1:17" x14ac:dyDescent="0.3">
      <c r="A485" t="s">
        <v>633</v>
      </c>
      <c r="B485" s="15">
        <v>45695</v>
      </c>
      <c r="C485" t="s">
        <v>52</v>
      </c>
      <c r="D485" t="s">
        <v>237</v>
      </c>
      <c r="E485" t="s">
        <v>71</v>
      </c>
      <c r="F485" t="s">
        <v>78</v>
      </c>
      <c r="G485" t="s">
        <v>68</v>
      </c>
      <c r="H485">
        <v>3</v>
      </c>
      <c r="I485">
        <v>255.17</v>
      </c>
      <c r="J485">
        <v>9.6000000000000002E-2</v>
      </c>
      <c r="K485">
        <v>175.41</v>
      </c>
      <c r="L485" t="s">
        <v>57</v>
      </c>
      <c r="M485">
        <f t="shared" si="53"/>
        <v>692.02</v>
      </c>
      <c r="N485">
        <f t="shared" si="54"/>
        <v>165.79</v>
      </c>
      <c r="O485" s="7">
        <f t="shared" si="55"/>
        <v>0.23957400075142338</v>
      </c>
      <c r="P485" t="str">
        <f t="shared" si="56"/>
        <v>Feb-2025</v>
      </c>
      <c r="Q485" t="str">
        <f t="shared" si="57"/>
        <v>Q1-2025</v>
      </c>
    </row>
    <row r="486" spans="1:17" x14ac:dyDescent="0.3">
      <c r="A486" t="s">
        <v>634</v>
      </c>
      <c r="B486" s="15">
        <v>45560</v>
      </c>
      <c r="C486" t="s">
        <v>84</v>
      </c>
      <c r="D486" t="s">
        <v>243</v>
      </c>
      <c r="E486" t="s">
        <v>71</v>
      </c>
      <c r="F486" t="s">
        <v>72</v>
      </c>
      <c r="G486" t="s">
        <v>56</v>
      </c>
      <c r="H486">
        <v>1</v>
      </c>
      <c r="I486">
        <v>251.46</v>
      </c>
      <c r="J486">
        <v>0.10199999999999999</v>
      </c>
      <c r="K486">
        <v>182.5</v>
      </c>
      <c r="L486" t="s">
        <v>73</v>
      </c>
      <c r="M486">
        <f t="shared" si="53"/>
        <v>225.81</v>
      </c>
      <c r="N486">
        <f t="shared" si="54"/>
        <v>43.31</v>
      </c>
      <c r="O486" s="7">
        <f t="shared" si="55"/>
        <v>0.19179841459634206</v>
      </c>
      <c r="P486" t="str">
        <f t="shared" si="56"/>
        <v>Sep-2024</v>
      </c>
      <c r="Q486" t="str">
        <f t="shared" si="57"/>
        <v>Q3-2024</v>
      </c>
    </row>
    <row r="487" spans="1:17" x14ac:dyDescent="0.3">
      <c r="A487" t="s">
        <v>635</v>
      </c>
      <c r="B487" s="15">
        <v>45921</v>
      </c>
      <c r="C487" t="s">
        <v>52</v>
      </c>
      <c r="D487" t="s">
        <v>101</v>
      </c>
      <c r="E487" t="s">
        <v>71</v>
      </c>
      <c r="F487" t="s">
        <v>72</v>
      </c>
      <c r="G487" t="s">
        <v>56</v>
      </c>
      <c r="H487">
        <v>4</v>
      </c>
      <c r="I487">
        <v>159.41999999999999</v>
      </c>
      <c r="J487">
        <v>0.105</v>
      </c>
      <c r="K487">
        <v>114.29</v>
      </c>
      <c r="L487" t="s">
        <v>57</v>
      </c>
      <c r="M487">
        <f t="shared" si="53"/>
        <v>570.72</v>
      </c>
      <c r="N487">
        <f t="shared" si="54"/>
        <v>113.56</v>
      </c>
      <c r="O487" s="7">
        <f t="shared" si="55"/>
        <v>0.19897673114662182</v>
      </c>
      <c r="P487" t="str">
        <f t="shared" si="56"/>
        <v>Sep-2025</v>
      </c>
      <c r="Q487" t="str">
        <f t="shared" si="57"/>
        <v>Q3-2025</v>
      </c>
    </row>
    <row r="488" spans="1:17" x14ac:dyDescent="0.3">
      <c r="A488" t="s">
        <v>636</v>
      </c>
      <c r="B488" s="15">
        <v>45440</v>
      </c>
      <c r="C488" t="s">
        <v>88</v>
      </c>
      <c r="D488" t="s">
        <v>162</v>
      </c>
      <c r="E488" t="s">
        <v>93</v>
      </c>
      <c r="F488" t="s">
        <v>94</v>
      </c>
      <c r="G488" t="s">
        <v>56</v>
      </c>
      <c r="H488">
        <v>9</v>
      </c>
      <c r="I488">
        <v>23.08</v>
      </c>
      <c r="J488">
        <v>5.0999999999999997E-2</v>
      </c>
      <c r="K488">
        <v>11.17</v>
      </c>
      <c r="L488" t="s">
        <v>57</v>
      </c>
      <c r="M488">
        <f t="shared" si="53"/>
        <v>197.13</v>
      </c>
      <c r="N488">
        <f t="shared" si="54"/>
        <v>96.6</v>
      </c>
      <c r="O488" s="7">
        <f t="shared" si="55"/>
        <v>0.49003195860599602</v>
      </c>
      <c r="P488" t="str">
        <f t="shared" si="56"/>
        <v>May-2024</v>
      </c>
      <c r="Q488" t="str">
        <f t="shared" si="57"/>
        <v>Q2-2024</v>
      </c>
    </row>
    <row r="489" spans="1:17" x14ac:dyDescent="0.3">
      <c r="A489" t="s">
        <v>637</v>
      </c>
      <c r="B489" s="15">
        <v>45959</v>
      </c>
      <c r="C489" t="s">
        <v>52</v>
      </c>
      <c r="D489" t="s">
        <v>181</v>
      </c>
      <c r="E489" t="s">
        <v>71</v>
      </c>
      <c r="F489" t="s">
        <v>97</v>
      </c>
      <c r="G489" t="s">
        <v>56</v>
      </c>
      <c r="H489">
        <v>1</v>
      </c>
      <c r="I489">
        <v>169.77</v>
      </c>
      <c r="J489">
        <v>7.4999999999999997E-2</v>
      </c>
      <c r="K489">
        <v>51.36</v>
      </c>
      <c r="L489" t="s">
        <v>57</v>
      </c>
      <c r="M489">
        <f t="shared" si="53"/>
        <v>157.04</v>
      </c>
      <c r="N489">
        <f t="shared" si="54"/>
        <v>105.68</v>
      </c>
      <c r="O489" s="7">
        <f t="shared" si="55"/>
        <v>0.67294956698930219</v>
      </c>
      <c r="P489" t="str">
        <f t="shared" si="56"/>
        <v>Oct-2025</v>
      </c>
      <c r="Q489" t="str">
        <f t="shared" si="57"/>
        <v>Q4-2025</v>
      </c>
    </row>
    <row r="490" spans="1:17" x14ac:dyDescent="0.3">
      <c r="A490" t="s">
        <v>638</v>
      </c>
      <c r="B490" s="15">
        <v>45456</v>
      </c>
      <c r="C490" t="s">
        <v>63</v>
      </c>
      <c r="D490" t="s">
        <v>82</v>
      </c>
      <c r="E490" t="s">
        <v>60</v>
      </c>
      <c r="F490" t="s">
        <v>90</v>
      </c>
      <c r="G490" t="s">
        <v>68</v>
      </c>
      <c r="H490">
        <v>1</v>
      </c>
      <c r="I490">
        <v>43.25</v>
      </c>
      <c r="J490">
        <v>0.246</v>
      </c>
      <c r="K490">
        <v>19.96</v>
      </c>
      <c r="L490" t="s">
        <v>57</v>
      </c>
      <c r="M490">
        <f t="shared" si="53"/>
        <v>32.61</v>
      </c>
      <c r="N490">
        <f t="shared" si="54"/>
        <v>12.65</v>
      </c>
      <c r="O490" s="7">
        <f t="shared" si="55"/>
        <v>0.38791781662066854</v>
      </c>
      <c r="P490" t="str">
        <f t="shared" si="56"/>
        <v>Jun-2024</v>
      </c>
      <c r="Q490" t="str">
        <f t="shared" si="57"/>
        <v>Q2-2024</v>
      </c>
    </row>
    <row r="491" spans="1:17" x14ac:dyDescent="0.3">
      <c r="A491" t="s">
        <v>639</v>
      </c>
      <c r="B491" s="15">
        <v>45720</v>
      </c>
      <c r="C491" t="s">
        <v>52</v>
      </c>
      <c r="D491" t="s">
        <v>130</v>
      </c>
      <c r="E491" t="s">
        <v>107</v>
      </c>
      <c r="F491" t="s">
        <v>132</v>
      </c>
      <c r="G491" t="s">
        <v>68</v>
      </c>
      <c r="H491">
        <v>4</v>
      </c>
      <c r="I491">
        <v>39.26</v>
      </c>
      <c r="J491">
        <v>2.4E-2</v>
      </c>
      <c r="K491">
        <v>11.83</v>
      </c>
      <c r="L491" t="s">
        <v>57</v>
      </c>
      <c r="M491">
        <f t="shared" si="53"/>
        <v>153.27000000000001</v>
      </c>
      <c r="N491">
        <f t="shared" si="54"/>
        <v>105.95</v>
      </c>
      <c r="O491" s="7">
        <f t="shared" si="55"/>
        <v>0.69126378286683632</v>
      </c>
      <c r="P491" t="str">
        <f t="shared" si="56"/>
        <v>Mar-2025</v>
      </c>
      <c r="Q491" t="str">
        <f t="shared" si="57"/>
        <v>Q1-2025</v>
      </c>
    </row>
    <row r="492" spans="1:17" x14ac:dyDescent="0.3">
      <c r="A492" t="s">
        <v>640</v>
      </c>
      <c r="B492" s="15">
        <v>45690</v>
      </c>
      <c r="C492" t="s">
        <v>84</v>
      </c>
      <c r="D492" t="s">
        <v>243</v>
      </c>
      <c r="E492" t="s">
        <v>107</v>
      </c>
      <c r="F492" t="s">
        <v>108</v>
      </c>
      <c r="G492" t="s">
        <v>68</v>
      </c>
      <c r="H492">
        <v>14</v>
      </c>
      <c r="I492">
        <v>30.04</v>
      </c>
      <c r="J492">
        <v>0</v>
      </c>
      <c r="K492">
        <v>10.71</v>
      </c>
      <c r="L492" t="s">
        <v>57</v>
      </c>
      <c r="M492">
        <f t="shared" si="53"/>
        <v>420.56</v>
      </c>
      <c r="N492">
        <f t="shared" si="54"/>
        <v>270.62</v>
      </c>
      <c r="O492" s="7">
        <f t="shared" si="55"/>
        <v>0.64347536617842882</v>
      </c>
      <c r="P492" t="str">
        <f t="shared" si="56"/>
        <v>Feb-2025</v>
      </c>
      <c r="Q492" t="str">
        <f t="shared" si="57"/>
        <v>Q1-2025</v>
      </c>
    </row>
    <row r="493" spans="1:17" x14ac:dyDescent="0.3">
      <c r="A493" t="s">
        <v>641</v>
      </c>
      <c r="B493" s="15">
        <v>45644</v>
      </c>
      <c r="C493" t="s">
        <v>84</v>
      </c>
      <c r="D493" t="s">
        <v>144</v>
      </c>
      <c r="E493" t="s">
        <v>93</v>
      </c>
      <c r="F493" t="s">
        <v>124</v>
      </c>
      <c r="G493" t="s">
        <v>68</v>
      </c>
      <c r="H493">
        <v>4</v>
      </c>
      <c r="I493">
        <v>41.77</v>
      </c>
      <c r="J493">
        <v>9.1999999999999998E-2</v>
      </c>
      <c r="K493">
        <v>15.26</v>
      </c>
      <c r="L493" t="s">
        <v>57</v>
      </c>
      <c r="M493">
        <f t="shared" si="53"/>
        <v>151.71</v>
      </c>
      <c r="N493">
        <f t="shared" si="54"/>
        <v>90.67</v>
      </c>
      <c r="O493" s="7">
        <f t="shared" si="55"/>
        <v>0.5976534177048316</v>
      </c>
      <c r="P493" t="str">
        <f t="shared" si="56"/>
        <v>Dec-2024</v>
      </c>
      <c r="Q493" t="str">
        <f t="shared" si="57"/>
        <v>Q4-2024</v>
      </c>
    </row>
    <row r="494" spans="1:17" x14ac:dyDescent="0.3">
      <c r="A494" t="s">
        <v>642</v>
      </c>
      <c r="C494" t="s">
        <v>84</v>
      </c>
      <c r="D494" t="s">
        <v>225</v>
      </c>
      <c r="E494" t="s">
        <v>54</v>
      </c>
      <c r="F494" t="s">
        <v>65</v>
      </c>
      <c r="G494" t="s">
        <v>68</v>
      </c>
      <c r="H494">
        <v>3</v>
      </c>
      <c r="I494">
        <v>9.2200000000000006</v>
      </c>
      <c r="J494">
        <v>9.0999999999999998E-2</v>
      </c>
      <c r="K494">
        <v>6.02</v>
      </c>
      <c r="L494" t="s">
        <v>57</v>
      </c>
      <c r="M494">
        <f t="shared" si="53"/>
        <v>25.14</v>
      </c>
      <c r="N494">
        <f t="shared" si="54"/>
        <v>7.08</v>
      </c>
      <c r="O494" s="7">
        <f t="shared" si="55"/>
        <v>0.28162291169451076</v>
      </c>
    </row>
    <row r="495" spans="1:17" x14ac:dyDescent="0.3">
      <c r="A495" t="s">
        <v>643</v>
      </c>
      <c r="B495" s="15">
        <v>45899</v>
      </c>
      <c r="C495" t="s">
        <v>84</v>
      </c>
      <c r="D495" t="s">
        <v>372</v>
      </c>
      <c r="E495" t="s">
        <v>54</v>
      </c>
      <c r="F495" t="s">
        <v>156</v>
      </c>
      <c r="G495" t="s">
        <v>56</v>
      </c>
      <c r="H495">
        <v>7</v>
      </c>
      <c r="I495">
        <v>8.75</v>
      </c>
      <c r="J495">
        <v>1.6E-2</v>
      </c>
      <c r="K495">
        <v>5.75</v>
      </c>
      <c r="L495" t="s">
        <v>57</v>
      </c>
      <c r="M495">
        <f t="shared" si="53"/>
        <v>60.27</v>
      </c>
      <c r="N495">
        <f t="shared" si="54"/>
        <v>20.02</v>
      </c>
      <c r="O495" s="7">
        <f t="shared" si="55"/>
        <v>0.33217189314750289</v>
      </c>
      <c r="P495" t="str">
        <f>IF(B495="","",TEXT(B495,"mmm-yyyy"))</f>
        <v>Aug-2025</v>
      </c>
      <c r="Q495" t="str">
        <f>IF(B495="","","Q"&amp;ROUNDUP(MONTH(B495)/3,0)&amp;"-"&amp;YEAR(B495))</f>
        <v>Q3-2025</v>
      </c>
    </row>
    <row r="496" spans="1:17" x14ac:dyDescent="0.3">
      <c r="A496" t="s">
        <v>644</v>
      </c>
      <c r="B496" s="15">
        <v>45912</v>
      </c>
      <c r="C496" t="s">
        <v>84</v>
      </c>
      <c r="D496" t="s">
        <v>144</v>
      </c>
      <c r="E496" t="s">
        <v>71</v>
      </c>
      <c r="F496" t="s">
        <v>78</v>
      </c>
      <c r="G496" t="s">
        <v>56</v>
      </c>
      <c r="H496">
        <v>1</v>
      </c>
      <c r="I496">
        <v>272.41000000000003</v>
      </c>
      <c r="J496">
        <v>0.17599999999999999</v>
      </c>
      <c r="K496">
        <v>209.98</v>
      </c>
      <c r="L496" t="s">
        <v>57</v>
      </c>
      <c r="M496">
        <f t="shared" si="53"/>
        <v>224.47</v>
      </c>
      <c r="N496">
        <f t="shared" si="54"/>
        <v>14.49</v>
      </c>
      <c r="O496" s="7">
        <f t="shared" si="55"/>
        <v>6.4552055954025037E-2</v>
      </c>
      <c r="P496" t="str">
        <f>IF(B496="","",TEXT(B496,"mmm-yyyy"))</f>
        <v>Sep-2025</v>
      </c>
      <c r="Q496" t="str">
        <f>IF(B496="","","Q"&amp;ROUNDUP(MONTH(B496)/3,0)&amp;"-"&amp;YEAR(B496))</f>
        <v>Q3-2025</v>
      </c>
    </row>
    <row r="497" spans="1:17" x14ac:dyDescent="0.3">
      <c r="A497" t="s">
        <v>645</v>
      </c>
      <c r="B497" s="15">
        <v>45539</v>
      </c>
      <c r="C497" t="s">
        <v>88</v>
      </c>
      <c r="D497" t="s">
        <v>179</v>
      </c>
      <c r="E497" t="s">
        <v>60</v>
      </c>
      <c r="F497" t="s">
        <v>90</v>
      </c>
      <c r="G497" t="s">
        <v>56</v>
      </c>
      <c r="H497">
        <v>1</v>
      </c>
      <c r="I497">
        <v>90.73</v>
      </c>
      <c r="J497">
        <v>0.14199999999999999</v>
      </c>
      <c r="K497">
        <v>45.21</v>
      </c>
      <c r="L497" t="s">
        <v>104</v>
      </c>
      <c r="M497">
        <f t="shared" si="53"/>
        <v>77.849999999999994</v>
      </c>
      <c r="N497">
        <f t="shared" si="54"/>
        <v>32.64</v>
      </c>
      <c r="O497" s="7">
        <f t="shared" si="55"/>
        <v>0.41926782273603086</v>
      </c>
      <c r="P497" t="str">
        <f>IF(B497="","",TEXT(B497,"mmm-yyyy"))</f>
        <v>Sep-2024</v>
      </c>
      <c r="Q497" t="str">
        <f>IF(B497="","","Q"&amp;ROUNDUP(MONTH(B497)/3,0)&amp;"-"&amp;YEAR(B497))</f>
        <v>Q3-2024</v>
      </c>
    </row>
    <row r="498" spans="1:17" x14ac:dyDescent="0.3">
      <c r="A498" t="s">
        <v>646</v>
      </c>
      <c r="B498" s="15">
        <v>45533</v>
      </c>
      <c r="C498" t="s">
        <v>84</v>
      </c>
      <c r="D498" t="s">
        <v>196</v>
      </c>
      <c r="E498" t="s">
        <v>93</v>
      </c>
      <c r="F498" t="s">
        <v>219</v>
      </c>
      <c r="G498" t="s">
        <v>56</v>
      </c>
      <c r="H498">
        <v>5</v>
      </c>
      <c r="I498">
        <v>68.94</v>
      </c>
      <c r="J498">
        <v>0.19500000000000001</v>
      </c>
      <c r="K498">
        <v>30.16</v>
      </c>
      <c r="L498" t="s">
        <v>57</v>
      </c>
      <c r="M498">
        <f t="shared" si="53"/>
        <v>277.48</v>
      </c>
      <c r="N498">
        <f t="shared" si="54"/>
        <v>126.68</v>
      </c>
      <c r="O498" s="7">
        <f t="shared" si="55"/>
        <v>0.4565374081014848</v>
      </c>
      <c r="P498" t="str">
        <f>IF(B498="","",TEXT(B498,"mmm-yyyy"))</f>
        <v>Aug-2024</v>
      </c>
      <c r="Q498" t="str">
        <f>IF(B498="","","Q"&amp;ROUNDUP(MONTH(B498)/3,0)&amp;"-"&amp;YEAR(B498))</f>
        <v>Q3-2024</v>
      </c>
    </row>
    <row r="499" spans="1:17" x14ac:dyDescent="0.3">
      <c r="A499" t="s">
        <v>647</v>
      </c>
      <c r="C499" t="s">
        <v>63</v>
      </c>
      <c r="D499" t="s">
        <v>175</v>
      </c>
      <c r="E499" t="s">
        <v>54</v>
      </c>
      <c r="F499" t="s">
        <v>55</v>
      </c>
      <c r="G499" t="s">
        <v>68</v>
      </c>
      <c r="H499">
        <v>6</v>
      </c>
      <c r="I499">
        <v>18.100000000000001</v>
      </c>
      <c r="J499">
        <v>0.247</v>
      </c>
      <c r="K499">
        <v>11.69</v>
      </c>
      <c r="L499" t="s">
        <v>57</v>
      </c>
      <c r="M499">
        <f t="shared" si="53"/>
        <v>81.78</v>
      </c>
      <c r="N499">
        <f t="shared" si="54"/>
        <v>11.64</v>
      </c>
      <c r="O499" s="7">
        <f t="shared" si="55"/>
        <v>0.14233308877476156</v>
      </c>
    </row>
    <row r="500" spans="1:17" x14ac:dyDescent="0.3">
      <c r="A500" t="s">
        <v>648</v>
      </c>
      <c r="B500" s="15">
        <v>45458</v>
      </c>
      <c r="C500" t="s">
        <v>84</v>
      </c>
      <c r="D500" t="s">
        <v>225</v>
      </c>
      <c r="E500" t="s">
        <v>60</v>
      </c>
      <c r="F500" t="s">
        <v>90</v>
      </c>
      <c r="G500" t="s">
        <v>68</v>
      </c>
      <c r="H500">
        <v>3</v>
      </c>
      <c r="I500">
        <v>103.27</v>
      </c>
      <c r="J500">
        <v>4.1000000000000002E-2</v>
      </c>
      <c r="K500">
        <v>54.89</v>
      </c>
      <c r="L500" t="s">
        <v>57</v>
      </c>
      <c r="M500">
        <f t="shared" si="53"/>
        <v>297.11</v>
      </c>
      <c r="N500">
        <f t="shared" si="54"/>
        <v>132.44</v>
      </c>
      <c r="O500" s="7">
        <f t="shared" si="55"/>
        <v>0.44576082932247313</v>
      </c>
      <c r="P500" t="str">
        <f t="shared" ref="P500:P563" si="58">IF(B500="","",TEXT(B500,"mmm-yyyy"))</f>
        <v>Jun-2024</v>
      </c>
      <c r="Q500" t="str">
        <f t="shared" ref="Q500:Q563" si="59">IF(B500="","","Q"&amp;ROUNDUP(MONTH(B500)/3,0)&amp;"-"&amp;YEAR(B500))</f>
        <v>Q2-2024</v>
      </c>
    </row>
    <row r="501" spans="1:17" x14ac:dyDescent="0.3">
      <c r="A501" t="s">
        <v>649</v>
      </c>
      <c r="B501" s="15">
        <v>45859</v>
      </c>
      <c r="C501" t="s">
        <v>52</v>
      </c>
      <c r="D501" t="s">
        <v>130</v>
      </c>
      <c r="E501" t="s">
        <v>71</v>
      </c>
      <c r="F501" t="s">
        <v>72</v>
      </c>
      <c r="G501" t="s">
        <v>56</v>
      </c>
      <c r="H501">
        <v>3</v>
      </c>
      <c r="I501">
        <v>224.43</v>
      </c>
      <c r="J501">
        <v>0.115</v>
      </c>
      <c r="K501">
        <v>164.7</v>
      </c>
      <c r="L501" t="s">
        <v>57</v>
      </c>
      <c r="M501">
        <f t="shared" si="53"/>
        <v>595.86</v>
      </c>
      <c r="N501">
        <f t="shared" si="54"/>
        <v>101.76</v>
      </c>
      <c r="O501" s="7">
        <f t="shared" si="55"/>
        <v>0.1707783707582318</v>
      </c>
      <c r="P501" t="str">
        <f t="shared" si="58"/>
        <v>Jul-2025</v>
      </c>
      <c r="Q501" t="str">
        <f t="shared" si="59"/>
        <v>Q3-2025</v>
      </c>
    </row>
    <row r="502" spans="1:17" x14ac:dyDescent="0.3">
      <c r="A502" t="s">
        <v>650</v>
      </c>
      <c r="B502" s="15">
        <v>45954</v>
      </c>
      <c r="C502" t="s">
        <v>84</v>
      </c>
      <c r="D502" t="s">
        <v>177</v>
      </c>
      <c r="E502" t="s">
        <v>71</v>
      </c>
      <c r="F502" t="s">
        <v>72</v>
      </c>
      <c r="G502" t="s">
        <v>68</v>
      </c>
      <c r="H502">
        <v>2</v>
      </c>
      <c r="I502">
        <v>86.42</v>
      </c>
      <c r="J502">
        <v>1.0999999999999999E-2</v>
      </c>
      <c r="K502">
        <v>67.47</v>
      </c>
      <c r="L502" t="s">
        <v>57</v>
      </c>
      <c r="M502">
        <f t="shared" si="53"/>
        <v>170.94</v>
      </c>
      <c r="N502">
        <f t="shared" si="54"/>
        <v>36</v>
      </c>
      <c r="O502" s="7">
        <f t="shared" si="55"/>
        <v>0.21060021060021061</v>
      </c>
      <c r="P502" t="str">
        <f t="shared" si="58"/>
        <v>Oct-2025</v>
      </c>
      <c r="Q502" t="str">
        <f t="shared" si="59"/>
        <v>Q4-2025</v>
      </c>
    </row>
    <row r="503" spans="1:17" x14ac:dyDescent="0.3">
      <c r="A503" t="s">
        <v>651</v>
      </c>
      <c r="B503" s="15">
        <v>45536</v>
      </c>
      <c r="C503" t="s">
        <v>84</v>
      </c>
      <c r="D503" t="s">
        <v>229</v>
      </c>
      <c r="E503" t="s">
        <v>60</v>
      </c>
      <c r="F503" t="s">
        <v>67</v>
      </c>
      <c r="G503" t="s">
        <v>68</v>
      </c>
      <c r="H503">
        <v>1</v>
      </c>
      <c r="I503">
        <v>63.69</v>
      </c>
      <c r="J503">
        <v>3.0000000000000001E-3</v>
      </c>
      <c r="K503">
        <v>26.6</v>
      </c>
      <c r="L503" t="s">
        <v>57</v>
      </c>
      <c r="M503">
        <f t="shared" si="53"/>
        <v>63.5</v>
      </c>
      <c r="N503">
        <f t="shared" si="54"/>
        <v>36.9</v>
      </c>
      <c r="O503" s="7">
        <f t="shared" si="55"/>
        <v>0.58110236220472433</v>
      </c>
      <c r="P503" t="str">
        <f t="shared" si="58"/>
        <v>Sep-2024</v>
      </c>
      <c r="Q503" t="str">
        <f t="shared" si="59"/>
        <v>Q3-2024</v>
      </c>
    </row>
    <row r="504" spans="1:17" x14ac:dyDescent="0.3">
      <c r="A504" t="s">
        <v>652</v>
      </c>
      <c r="B504" s="15">
        <v>45704</v>
      </c>
      <c r="C504" t="s">
        <v>52</v>
      </c>
      <c r="D504" t="s">
        <v>130</v>
      </c>
      <c r="E504" t="s">
        <v>107</v>
      </c>
      <c r="F504" t="s">
        <v>139</v>
      </c>
      <c r="G504" t="s">
        <v>68</v>
      </c>
      <c r="H504">
        <v>5</v>
      </c>
      <c r="I504">
        <v>14.23</v>
      </c>
      <c r="J504">
        <v>6.3E-2</v>
      </c>
      <c r="K504">
        <v>5.72</v>
      </c>
      <c r="L504" t="s">
        <v>57</v>
      </c>
      <c r="M504">
        <f t="shared" si="53"/>
        <v>66.67</v>
      </c>
      <c r="N504">
        <f t="shared" si="54"/>
        <v>38.07</v>
      </c>
      <c r="O504" s="7">
        <f t="shared" si="55"/>
        <v>0.57102144892755358</v>
      </c>
      <c r="P504" t="str">
        <f t="shared" si="58"/>
        <v>Feb-2025</v>
      </c>
      <c r="Q504" t="str">
        <f t="shared" si="59"/>
        <v>Q1-2025</v>
      </c>
    </row>
    <row r="505" spans="1:17" x14ac:dyDescent="0.3">
      <c r="A505" t="s">
        <v>653</v>
      </c>
      <c r="B505" s="15">
        <v>45874</v>
      </c>
      <c r="C505" t="s">
        <v>88</v>
      </c>
      <c r="D505" t="s">
        <v>270</v>
      </c>
      <c r="E505" t="s">
        <v>107</v>
      </c>
      <c r="F505" t="s">
        <v>132</v>
      </c>
      <c r="G505" t="s">
        <v>68</v>
      </c>
      <c r="H505">
        <v>2</v>
      </c>
      <c r="I505">
        <v>15.14</v>
      </c>
      <c r="J505">
        <v>3.9E-2</v>
      </c>
      <c r="K505">
        <v>5</v>
      </c>
      <c r="L505" t="s">
        <v>57</v>
      </c>
      <c r="M505">
        <f t="shared" si="53"/>
        <v>29.1</v>
      </c>
      <c r="N505">
        <f t="shared" si="54"/>
        <v>19.100000000000001</v>
      </c>
      <c r="O505" s="7">
        <f t="shared" si="55"/>
        <v>0.6563573883161512</v>
      </c>
      <c r="P505" t="str">
        <f t="shared" si="58"/>
        <v>Aug-2025</v>
      </c>
      <c r="Q505" t="str">
        <f t="shared" si="59"/>
        <v>Q3-2025</v>
      </c>
    </row>
    <row r="506" spans="1:17" x14ac:dyDescent="0.3">
      <c r="A506" t="s">
        <v>654</v>
      </c>
      <c r="B506" s="15">
        <v>45463</v>
      </c>
      <c r="C506" t="s">
        <v>88</v>
      </c>
      <c r="D506" t="s">
        <v>89</v>
      </c>
      <c r="E506" t="s">
        <v>60</v>
      </c>
      <c r="F506" t="s">
        <v>90</v>
      </c>
      <c r="G506" t="s">
        <v>56</v>
      </c>
      <c r="H506">
        <v>2</v>
      </c>
      <c r="I506">
        <v>96.79</v>
      </c>
      <c r="J506">
        <v>0.10199999999999999</v>
      </c>
      <c r="K506">
        <v>45.79</v>
      </c>
      <c r="L506" t="s">
        <v>57</v>
      </c>
      <c r="M506">
        <f t="shared" si="53"/>
        <v>173.83</v>
      </c>
      <c r="N506">
        <f t="shared" si="54"/>
        <v>82.25</v>
      </c>
      <c r="O506" s="7">
        <f t="shared" si="55"/>
        <v>0.47316343554047052</v>
      </c>
      <c r="P506" t="str">
        <f t="shared" si="58"/>
        <v>Jun-2024</v>
      </c>
      <c r="Q506" t="str">
        <f t="shared" si="59"/>
        <v>Q2-2024</v>
      </c>
    </row>
    <row r="507" spans="1:17" x14ac:dyDescent="0.3">
      <c r="A507" t="s">
        <v>655</v>
      </c>
      <c r="B507" s="15">
        <v>45623</v>
      </c>
      <c r="C507" t="s">
        <v>63</v>
      </c>
      <c r="D507" t="s">
        <v>175</v>
      </c>
      <c r="E507" t="s">
        <v>54</v>
      </c>
      <c r="F507" t="s">
        <v>114</v>
      </c>
      <c r="G507" t="s">
        <v>56</v>
      </c>
      <c r="H507">
        <v>1</v>
      </c>
      <c r="I507">
        <v>7.61</v>
      </c>
      <c r="J507">
        <v>0.191</v>
      </c>
      <c r="K507">
        <v>5.07</v>
      </c>
      <c r="L507" t="s">
        <v>57</v>
      </c>
      <c r="M507">
        <f t="shared" si="53"/>
        <v>6.16</v>
      </c>
      <c r="N507">
        <f t="shared" si="54"/>
        <v>1.0900000000000001</v>
      </c>
      <c r="O507" s="7">
        <f t="shared" si="55"/>
        <v>0.17694805194805197</v>
      </c>
      <c r="P507" t="str">
        <f t="shared" si="58"/>
        <v>Nov-2024</v>
      </c>
      <c r="Q507" t="str">
        <f t="shared" si="59"/>
        <v>Q4-2024</v>
      </c>
    </row>
    <row r="508" spans="1:17" x14ac:dyDescent="0.3">
      <c r="A508" t="s">
        <v>656</v>
      </c>
      <c r="B508" s="15">
        <v>45474</v>
      </c>
      <c r="C508" t="s">
        <v>63</v>
      </c>
      <c r="D508" t="s">
        <v>204</v>
      </c>
      <c r="E508" t="s">
        <v>54</v>
      </c>
      <c r="F508" t="s">
        <v>114</v>
      </c>
      <c r="G508" t="s">
        <v>68</v>
      </c>
      <c r="H508">
        <v>1</v>
      </c>
      <c r="I508">
        <v>5.85</v>
      </c>
      <c r="J508">
        <v>0.20899999999999999</v>
      </c>
      <c r="K508">
        <v>4.1500000000000004</v>
      </c>
      <c r="L508" t="s">
        <v>57</v>
      </c>
      <c r="M508">
        <f t="shared" si="53"/>
        <v>4.63</v>
      </c>
      <c r="N508">
        <f t="shared" si="54"/>
        <v>0.48</v>
      </c>
      <c r="O508" s="7">
        <f t="shared" si="55"/>
        <v>0.10367170626349892</v>
      </c>
      <c r="P508" t="str">
        <f t="shared" si="58"/>
        <v>Jul-2024</v>
      </c>
      <c r="Q508" t="str">
        <f t="shared" si="59"/>
        <v>Q3-2024</v>
      </c>
    </row>
    <row r="509" spans="1:17" x14ac:dyDescent="0.3">
      <c r="A509" t="s">
        <v>657</v>
      </c>
      <c r="B509" s="15">
        <v>45638</v>
      </c>
      <c r="C509" t="s">
        <v>88</v>
      </c>
      <c r="D509" t="s">
        <v>183</v>
      </c>
      <c r="E509" t="s">
        <v>60</v>
      </c>
      <c r="F509" t="s">
        <v>61</v>
      </c>
      <c r="G509" t="s">
        <v>56</v>
      </c>
      <c r="H509">
        <v>8</v>
      </c>
      <c r="I509">
        <v>91.72</v>
      </c>
      <c r="J509">
        <v>7.6999999999999999E-2</v>
      </c>
      <c r="K509">
        <v>49.76</v>
      </c>
      <c r="L509" t="s">
        <v>57</v>
      </c>
      <c r="M509">
        <f t="shared" si="53"/>
        <v>677.26</v>
      </c>
      <c r="N509">
        <f t="shared" si="54"/>
        <v>279.18</v>
      </c>
      <c r="O509" s="7">
        <f t="shared" si="55"/>
        <v>0.41221982694976822</v>
      </c>
      <c r="P509" t="str">
        <f t="shared" si="58"/>
        <v>Dec-2024</v>
      </c>
      <c r="Q509" t="str">
        <f t="shared" si="59"/>
        <v>Q4-2024</v>
      </c>
    </row>
    <row r="510" spans="1:17" x14ac:dyDescent="0.3">
      <c r="A510" t="s">
        <v>658</v>
      </c>
      <c r="B510" s="15">
        <v>45581</v>
      </c>
      <c r="C510" t="s">
        <v>63</v>
      </c>
      <c r="D510" t="s">
        <v>137</v>
      </c>
      <c r="E510" t="s">
        <v>54</v>
      </c>
      <c r="F510" t="s">
        <v>55</v>
      </c>
      <c r="G510" t="s">
        <v>68</v>
      </c>
      <c r="H510">
        <v>3</v>
      </c>
      <c r="I510">
        <v>7.98</v>
      </c>
      <c r="J510">
        <v>0.23400000000000001</v>
      </c>
      <c r="K510">
        <v>5.44</v>
      </c>
      <c r="L510" t="s">
        <v>57</v>
      </c>
      <c r="M510">
        <f t="shared" si="53"/>
        <v>18.34</v>
      </c>
      <c r="N510">
        <f t="shared" si="54"/>
        <v>2.02</v>
      </c>
      <c r="O510" s="7">
        <f t="shared" si="55"/>
        <v>0.11014176663031625</v>
      </c>
      <c r="P510" t="str">
        <f t="shared" si="58"/>
        <v>Oct-2024</v>
      </c>
      <c r="Q510" t="str">
        <f t="shared" si="59"/>
        <v>Q4-2024</v>
      </c>
    </row>
    <row r="511" spans="1:17" x14ac:dyDescent="0.3">
      <c r="A511" t="s">
        <v>659</v>
      </c>
      <c r="B511" s="15">
        <v>45574</v>
      </c>
      <c r="C511" t="s">
        <v>52</v>
      </c>
      <c r="D511" t="s">
        <v>70</v>
      </c>
      <c r="E511" t="s">
        <v>93</v>
      </c>
      <c r="F511" t="s">
        <v>94</v>
      </c>
      <c r="G511" t="s">
        <v>68</v>
      </c>
      <c r="H511">
        <v>4</v>
      </c>
      <c r="I511">
        <v>23.36</v>
      </c>
      <c r="J511">
        <v>0.107</v>
      </c>
      <c r="K511">
        <v>11.06</v>
      </c>
      <c r="L511" t="s">
        <v>57</v>
      </c>
      <c r="M511">
        <f t="shared" si="53"/>
        <v>83.44</v>
      </c>
      <c r="N511">
        <f t="shared" si="54"/>
        <v>39.200000000000003</v>
      </c>
      <c r="O511" s="7">
        <f t="shared" si="55"/>
        <v>0.46979865771812085</v>
      </c>
      <c r="P511" t="str">
        <f t="shared" si="58"/>
        <v>Oct-2024</v>
      </c>
      <c r="Q511" t="str">
        <f t="shared" si="59"/>
        <v>Q4-2024</v>
      </c>
    </row>
    <row r="512" spans="1:17" x14ac:dyDescent="0.3">
      <c r="A512" t="s">
        <v>660</v>
      </c>
      <c r="B512" s="15">
        <v>45674</v>
      </c>
      <c r="C512" t="s">
        <v>84</v>
      </c>
      <c r="D512" t="s">
        <v>572</v>
      </c>
      <c r="E512" t="s">
        <v>54</v>
      </c>
      <c r="F512" t="s">
        <v>65</v>
      </c>
      <c r="G512" t="s">
        <v>56</v>
      </c>
      <c r="H512">
        <v>6</v>
      </c>
      <c r="I512">
        <v>14.53</v>
      </c>
      <c r="J512">
        <v>5.0999999999999997E-2</v>
      </c>
      <c r="K512">
        <v>8.94</v>
      </c>
      <c r="L512" t="s">
        <v>57</v>
      </c>
      <c r="M512">
        <f t="shared" si="53"/>
        <v>82.73</v>
      </c>
      <c r="N512">
        <f t="shared" si="54"/>
        <v>29.09</v>
      </c>
      <c r="O512" s="7">
        <f t="shared" si="55"/>
        <v>0.35162577057899186</v>
      </c>
      <c r="P512" t="str">
        <f t="shared" si="58"/>
        <v>Jan-2025</v>
      </c>
      <c r="Q512" t="str">
        <f t="shared" si="59"/>
        <v>Q1-2025</v>
      </c>
    </row>
    <row r="513" spans="1:17" x14ac:dyDescent="0.3">
      <c r="A513" t="s">
        <v>661</v>
      </c>
      <c r="B513" s="15">
        <v>45632</v>
      </c>
      <c r="C513" t="s">
        <v>63</v>
      </c>
      <c r="D513" t="s">
        <v>175</v>
      </c>
      <c r="E513" t="s">
        <v>107</v>
      </c>
      <c r="F513" t="s">
        <v>193</v>
      </c>
      <c r="G513" t="s">
        <v>56</v>
      </c>
      <c r="H513">
        <v>10</v>
      </c>
      <c r="I513">
        <v>17.8</v>
      </c>
      <c r="J513">
        <v>0.20899999999999999</v>
      </c>
      <c r="K513">
        <v>7.87</v>
      </c>
      <c r="L513" t="s">
        <v>57</v>
      </c>
      <c r="M513">
        <f t="shared" si="53"/>
        <v>140.80000000000001</v>
      </c>
      <c r="N513">
        <f t="shared" si="54"/>
        <v>62.1</v>
      </c>
      <c r="O513" s="7">
        <f t="shared" si="55"/>
        <v>0.44105113636363635</v>
      </c>
      <c r="P513" t="str">
        <f t="shared" si="58"/>
        <v>Dec-2024</v>
      </c>
      <c r="Q513" t="str">
        <f t="shared" si="59"/>
        <v>Q4-2024</v>
      </c>
    </row>
    <row r="514" spans="1:17" x14ac:dyDescent="0.3">
      <c r="A514" t="s">
        <v>662</v>
      </c>
      <c r="B514" s="15">
        <v>45723</v>
      </c>
      <c r="C514" t="s">
        <v>88</v>
      </c>
      <c r="D514" t="s">
        <v>73</v>
      </c>
      <c r="E514" t="s">
        <v>71</v>
      </c>
      <c r="F514" t="s">
        <v>78</v>
      </c>
      <c r="G514" t="s">
        <v>68</v>
      </c>
      <c r="H514">
        <v>3</v>
      </c>
      <c r="I514">
        <v>83.08</v>
      </c>
      <c r="J514">
        <v>9.4E-2</v>
      </c>
      <c r="K514">
        <v>54.28</v>
      </c>
      <c r="L514" t="s">
        <v>57</v>
      </c>
      <c r="M514">
        <f t="shared" ref="M514:M577" si="60">ROUND(H514*I514*(1-J514),2)</f>
        <v>225.81</v>
      </c>
      <c r="N514">
        <f t="shared" ref="N514:N577" si="61">ROUND(M514-(H514*K514),2)</f>
        <v>62.97</v>
      </c>
      <c r="O514" s="7">
        <f t="shared" ref="O514:O577" si="62">IFERROR(N514/M514,0)</f>
        <v>0.27886276072804567</v>
      </c>
      <c r="P514" t="str">
        <f t="shared" si="58"/>
        <v>Mar-2025</v>
      </c>
      <c r="Q514" t="str">
        <f t="shared" si="59"/>
        <v>Q1-2025</v>
      </c>
    </row>
    <row r="515" spans="1:17" x14ac:dyDescent="0.3">
      <c r="A515" t="s">
        <v>663</v>
      </c>
      <c r="B515" s="15">
        <v>45969</v>
      </c>
      <c r="C515" t="s">
        <v>52</v>
      </c>
      <c r="D515" t="s">
        <v>155</v>
      </c>
      <c r="E515" t="s">
        <v>54</v>
      </c>
      <c r="F515" t="s">
        <v>114</v>
      </c>
      <c r="G515" t="s">
        <v>56</v>
      </c>
      <c r="H515">
        <v>3</v>
      </c>
      <c r="I515">
        <v>17.09</v>
      </c>
      <c r="J515">
        <v>0</v>
      </c>
      <c r="K515">
        <v>11.38</v>
      </c>
      <c r="L515" t="s">
        <v>57</v>
      </c>
      <c r="M515">
        <f t="shared" si="60"/>
        <v>51.27</v>
      </c>
      <c r="N515">
        <f t="shared" si="61"/>
        <v>17.13</v>
      </c>
      <c r="O515" s="7">
        <f t="shared" si="62"/>
        <v>0.33411351667641892</v>
      </c>
      <c r="P515" t="str">
        <f t="shared" si="58"/>
        <v>Nov-2025</v>
      </c>
      <c r="Q515" t="str">
        <f t="shared" si="59"/>
        <v>Q4-2025</v>
      </c>
    </row>
    <row r="516" spans="1:17" x14ac:dyDescent="0.3">
      <c r="A516" t="s">
        <v>664</v>
      </c>
      <c r="B516" s="15">
        <v>45397</v>
      </c>
      <c r="C516" t="s">
        <v>52</v>
      </c>
      <c r="D516" t="s">
        <v>101</v>
      </c>
      <c r="E516" t="s">
        <v>71</v>
      </c>
      <c r="F516" t="s">
        <v>97</v>
      </c>
      <c r="G516" t="s">
        <v>68</v>
      </c>
      <c r="H516">
        <v>6</v>
      </c>
      <c r="I516">
        <v>38.26</v>
      </c>
      <c r="J516">
        <v>0.123</v>
      </c>
      <c r="K516">
        <v>25.53</v>
      </c>
      <c r="L516" t="s">
        <v>57</v>
      </c>
      <c r="M516">
        <f t="shared" si="60"/>
        <v>201.32</v>
      </c>
      <c r="N516">
        <f t="shared" si="61"/>
        <v>48.14</v>
      </c>
      <c r="O516" s="7">
        <f t="shared" si="62"/>
        <v>0.2391217961454401</v>
      </c>
      <c r="P516" t="str">
        <f t="shared" si="58"/>
        <v>Apr-2024</v>
      </c>
      <c r="Q516" t="str">
        <f t="shared" si="59"/>
        <v>Q2-2024</v>
      </c>
    </row>
    <row r="517" spans="1:17" x14ac:dyDescent="0.3">
      <c r="A517" t="s">
        <v>665</v>
      </c>
      <c r="B517" s="15">
        <v>45504</v>
      </c>
      <c r="C517" t="s">
        <v>52</v>
      </c>
      <c r="D517" t="s">
        <v>272</v>
      </c>
      <c r="E517" t="s">
        <v>60</v>
      </c>
      <c r="F517" t="s">
        <v>90</v>
      </c>
      <c r="G517" t="s">
        <v>68</v>
      </c>
      <c r="H517">
        <v>3</v>
      </c>
      <c r="I517">
        <v>36.58</v>
      </c>
      <c r="J517">
        <v>6.0999999999999999E-2</v>
      </c>
      <c r="K517">
        <v>18.39</v>
      </c>
      <c r="L517" t="s">
        <v>57</v>
      </c>
      <c r="M517">
        <f t="shared" si="60"/>
        <v>103.05</v>
      </c>
      <c r="N517">
        <f t="shared" si="61"/>
        <v>47.88</v>
      </c>
      <c r="O517" s="7">
        <f t="shared" si="62"/>
        <v>0.46462882096069874</v>
      </c>
      <c r="P517" t="str">
        <f t="shared" si="58"/>
        <v>Jul-2024</v>
      </c>
      <c r="Q517" t="str">
        <f t="shared" si="59"/>
        <v>Q3-2024</v>
      </c>
    </row>
    <row r="518" spans="1:17" x14ac:dyDescent="0.3">
      <c r="A518" t="s">
        <v>666</v>
      </c>
      <c r="B518" s="15">
        <v>45674</v>
      </c>
      <c r="C518" t="s">
        <v>88</v>
      </c>
      <c r="D518" t="s">
        <v>179</v>
      </c>
      <c r="E518" t="s">
        <v>71</v>
      </c>
      <c r="F518" t="s">
        <v>86</v>
      </c>
      <c r="G518" t="s">
        <v>73</v>
      </c>
      <c r="H518">
        <v>4</v>
      </c>
      <c r="I518">
        <v>99.24</v>
      </c>
      <c r="J518">
        <v>9.6000000000000002E-2</v>
      </c>
      <c r="K518">
        <v>73.52</v>
      </c>
      <c r="L518" t="s">
        <v>57</v>
      </c>
      <c r="M518">
        <f t="shared" si="60"/>
        <v>358.85</v>
      </c>
      <c r="N518">
        <f t="shared" si="61"/>
        <v>64.77</v>
      </c>
      <c r="O518" s="7">
        <f t="shared" si="62"/>
        <v>0.18049324230179739</v>
      </c>
      <c r="P518" t="str">
        <f t="shared" si="58"/>
        <v>Jan-2025</v>
      </c>
      <c r="Q518" t="str">
        <f t="shared" si="59"/>
        <v>Q1-2025</v>
      </c>
    </row>
    <row r="519" spans="1:17" x14ac:dyDescent="0.3">
      <c r="A519" t="s">
        <v>667</v>
      </c>
      <c r="B519" s="15">
        <v>46015</v>
      </c>
      <c r="C519" t="s">
        <v>52</v>
      </c>
      <c r="D519" t="s">
        <v>272</v>
      </c>
      <c r="E519" t="s">
        <v>54</v>
      </c>
      <c r="F519" t="s">
        <v>114</v>
      </c>
      <c r="G519" t="s">
        <v>56</v>
      </c>
      <c r="H519">
        <v>3</v>
      </c>
      <c r="I519">
        <v>20.260000000000002</v>
      </c>
      <c r="J519">
        <v>5.0999999999999997E-2</v>
      </c>
      <c r="K519">
        <v>12.66</v>
      </c>
      <c r="L519" t="s">
        <v>104</v>
      </c>
      <c r="M519">
        <f t="shared" si="60"/>
        <v>57.68</v>
      </c>
      <c r="N519">
        <f t="shared" si="61"/>
        <v>19.7</v>
      </c>
      <c r="O519" s="7">
        <f t="shared" si="62"/>
        <v>0.34153952843273233</v>
      </c>
      <c r="P519" t="str">
        <f t="shared" si="58"/>
        <v>Dec-2025</v>
      </c>
      <c r="Q519" t="str">
        <f t="shared" si="59"/>
        <v>Q4-2025</v>
      </c>
    </row>
    <row r="520" spans="1:17" x14ac:dyDescent="0.3">
      <c r="A520" t="s">
        <v>668</v>
      </c>
      <c r="B520" s="15">
        <v>45607</v>
      </c>
      <c r="C520" t="s">
        <v>84</v>
      </c>
      <c r="D520" t="s">
        <v>169</v>
      </c>
      <c r="E520" t="s">
        <v>93</v>
      </c>
      <c r="F520" t="s">
        <v>141</v>
      </c>
      <c r="G520" t="s">
        <v>68</v>
      </c>
      <c r="H520">
        <v>2</v>
      </c>
      <c r="I520">
        <v>42.78</v>
      </c>
      <c r="J520">
        <v>8.5000000000000006E-2</v>
      </c>
      <c r="K520">
        <v>16</v>
      </c>
      <c r="L520" t="s">
        <v>57</v>
      </c>
      <c r="M520">
        <f t="shared" si="60"/>
        <v>78.290000000000006</v>
      </c>
      <c r="N520">
        <f t="shared" si="61"/>
        <v>46.29</v>
      </c>
      <c r="O520" s="7">
        <f t="shared" si="62"/>
        <v>0.59126325201175112</v>
      </c>
      <c r="P520" t="str">
        <f t="shared" si="58"/>
        <v>Nov-2024</v>
      </c>
      <c r="Q520" t="str">
        <f t="shared" si="59"/>
        <v>Q4-2024</v>
      </c>
    </row>
    <row r="521" spans="1:17" x14ac:dyDescent="0.3">
      <c r="A521" t="s">
        <v>669</v>
      </c>
      <c r="B521" s="15">
        <v>45893</v>
      </c>
      <c r="C521" t="s">
        <v>63</v>
      </c>
      <c r="D521" t="s">
        <v>64</v>
      </c>
      <c r="E521" t="s">
        <v>107</v>
      </c>
      <c r="F521" t="s">
        <v>108</v>
      </c>
      <c r="G521" t="s">
        <v>68</v>
      </c>
      <c r="H521">
        <v>3</v>
      </c>
      <c r="I521">
        <v>20.190000000000001</v>
      </c>
      <c r="J521">
        <v>0.155</v>
      </c>
      <c r="K521">
        <v>6.1</v>
      </c>
      <c r="L521" t="s">
        <v>57</v>
      </c>
      <c r="M521">
        <f t="shared" si="60"/>
        <v>51.18</v>
      </c>
      <c r="N521">
        <f t="shared" si="61"/>
        <v>32.880000000000003</v>
      </c>
      <c r="O521" s="7">
        <f t="shared" si="62"/>
        <v>0.6424384525205159</v>
      </c>
      <c r="P521" t="str">
        <f t="shared" si="58"/>
        <v>Aug-2025</v>
      </c>
      <c r="Q521" t="str">
        <f t="shared" si="59"/>
        <v>Q3-2025</v>
      </c>
    </row>
    <row r="522" spans="1:17" x14ac:dyDescent="0.3">
      <c r="A522" t="s">
        <v>670</v>
      </c>
      <c r="B522" s="15">
        <v>45957</v>
      </c>
      <c r="C522" t="s">
        <v>52</v>
      </c>
      <c r="D522" t="s">
        <v>200</v>
      </c>
      <c r="E522" t="s">
        <v>93</v>
      </c>
      <c r="F522" t="s">
        <v>219</v>
      </c>
      <c r="G522" t="s">
        <v>68</v>
      </c>
      <c r="H522">
        <v>7</v>
      </c>
      <c r="I522">
        <v>21.93</v>
      </c>
      <c r="J522">
        <v>0.113</v>
      </c>
      <c r="K522">
        <v>7.97</v>
      </c>
      <c r="L522" t="s">
        <v>57</v>
      </c>
      <c r="M522">
        <f t="shared" si="60"/>
        <v>136.16</v>
      </c>
      <c r="N522">
        <f t="shared" si="61"/>
        <v>80.37</v>
      </c>
      <c r="O522" s="7">
        <f t="shared" si="62"/>
        <v>0.59026145710928324</v>
      </c>
      <c r="P522" t="str">
        <f t="shared" si="58"/>
        <v>Oct-2025</v>
      </c>
      <c r="Q522" t="str">
        <f t="shared" si="59"/>
        <v>Q4-2025</v>
      </c>
    </row>
    <row r="523" spans="1:17" x14ac:dyDescent="0.3">
      <c r="A523" t="s">
        <v>671</v>
      </c>
      <c r="B523" s="15">
        <v>45826</v>
      </c>
      <c r="C523" t="s">
        <v>52</v>
      </c>
      <c r="D523" t="s">
        <v>75</v>
      </c>
      <c r="E523" t="s">
        <v>71</v>
      </c>
      <c r="F523" t="s">
        <v>78</v>
      </c>
      <c r="G523" t="s">
        <v>68</v>
      </c>
      <c r="H523">
        <v>1</v>
      </c>
      <c r="I523">
        <v>150.61000000000001</v>
      </c>
      <c r="J523">
        <v>0</v>
      </c>
      <c r="K523">
        <v>119.97</v>
      </c>
      <c r="L523" t="s">
        <v>57</v>
      </c>
      <c r="M523">
        <f t="shared" si="60"/>
        <v>150.61000000000001</v>
      </c>
      <c r="N523">
        <f t="shared" si="61"/>
        <v>30.64</v>
      </c>
      <c r="O523" s="7">
        <f t="shared" si="62"/>
        <v>0.20343934665692848</v>
      </c>
      <c r="P523" t="str">
        <f t="shared" si="58"/>
        <v>Jun-2025</v>
      </c>
      <c r="Q523" t="str">
        <f t="shared" si="59"/>
        <v>Q2-2025</v>
      </c>
    </row>
    <row r="524" spans="1:17" x14ac:dyDescent="0.3">
      <c r="A524" t="s">
        <v>672</v>
      </c>
      <c r="B524" s="15">
        <v>46014</v>
      </c>
      <c r="C524" t="s">
        <v>52</v>
      </c>
      <c r="D524" t="s">
        <v>113</v>
      </c>
      <c r="E524" t="s">
        <v>54</v>
      </c>
      <c r="F524" t="s">
        <v>114</v>
      </c>
      <c r="G524" t="s">
        <v>68</v>
      </c>
      <c r="H524">
        <v>4</v>
      </c>
      <c r="I524">
        <v>10.92</v>
      </c>
      <c r="J524">
        <v>7.1999999999999995E-2</v>
      </c>
      <c r="K524">
        <v>7.11</v>
      </c>
      <c r="L524" t="s">
        <v>57</v>
      </c>
      <c r="M524">
        <f t="shared" si="60"/>
        <v>40.54</v>
      </c>
      <c r="N524">
        <f t="shared" si="61"/>
        <v>12.1</v>
      </c>
      <c r="O524" s="7">
        <f t="shared" si="62"/>
        <v>0.29847064627528369</v>
      </c>
      <c r="P524" t="str">
        <f t="shared" si="58"/>
        <v>Dec-2025</v>
      </c>
      <c r="Q524" t="str">
        <f t="shared" si="59"/>
        <v>Q4-2025</v>
      </c>
    </row>
    <row r="525" spans="1:17" x14ac:dyDescent="0.3">
      <c r="A525" t="s">
        <v>673</v>
      </c>
      <c r="B525" s="15">
        <v>45628</v>
      </c>
      <c r="C525" t="s">
        <v>52</v>
      </c>
      <c r="D525" t="s">
        <v>113</v>
      </c>
      <c r="E525" t="s">
        <v>107</v>
      </c>
      <c r="F525" t="s">
        <v>148</v>
      </c>
      <c r="G525" t="s">
        <v>68</v>
      </c>
      <c r="H525">
        <v>2</v>
      </c>
      <c r="I525">
        <v>15.2</v>
      </c>
      <c r="J525">
        <v>8.8999999999999996E-2</v>
      </c>
      <c r="K525">
        <v>6.04</v>
      </c>
      <c r="L525" t="s">
        <v>57</v>
      </c>
      <c r="M525">
        <f t="shared" si="60"/>
        <v>27.69</v>
      </c>
      <c r="N525">
        <f t="shared" si="61"/>
        <v>15.61</v>
      </c>
      <c r="O525" s="7">
        <f t="shared" si="62"/>
        <v>0.56374142289635243</v>
      </c>
      <c r="P525" t="str">
        <f t="shared" si="58"/>
        <v>Dec-2024</v>
      </c>
      <c r="Q525" t="str">
        <f t="shared" si="59"/>
        <v>Q4-2024</v>
      </c>
    </row>
    <row r="526" spans="1:17" x14ac:dyDescent="0.3">
      <c r="A526" t="s">
        <v>674</v>
      </c>
      <c r="B526" s="15">
        <v>45806</v>
      </c>
      <c r="C526" t="s">
        <v>88</v>
      </c>
      <c r="D526" t="s">
        <v>162</v>
      </c>
      <c r="E526" t="s">
        <v>60</v>
      </c>
      <c r="F526" t="s">
        <v>61</v>
      </c>
      <c r="G526" t="s">
        <v>68</v>
      </c>
      <c r="H526">
        <v>2</v>
      </c>
      <c r="I526">
        <v>54.13</v>
      </c>
      <c r="J526">
        <v>0.08</v>
      </c>
      <c r="K526">
        <v>24.43</v>
      </c>
      <c r="L526" t="s">
        <v>57</v>
      </c>
      <c r="M526">
        <f t="shared" si="60"/>
        <v>99.6</v>
      </c>
      <c r="N526">
        <f t="shared" si="61"/>
        <v>50.74</v>
      </c>
      <c r="O526" s="7">
        <f t="shared" si="62"/>
        <v>0.50943775100401611</v>
      </c>
      <c r="P526" t="str">
        <f t="shared" si="58"/>
        <v>May-2025</v>
      </c>
      <c r="Q526" t="str">
        <f t="shared" si="59"/>
        <v>Q2-2025</v>
      </c>
    </row>
    <row r="527" spans="1:17" x14ac:dyDescent="0.3">
      <c r="A527" t="s">
        <v>675</v>
      </c>
      <c r="B527" s="15">
        <v>45738</v>
      </c>
      <c r="C527" t="s">
        <v>88</v>
      </c>
      <c r="D527" t="s">
        <v>183</v>
      </c>
      <c r="E527" t="s">
        <v>60</v>
      </c>
      <c r="F527" t="s">
        <v>99</v>
      </c>
      <c r="G527" t="s">
        <v>68</v>
      </c>
      <c r="H527">
        <v>3</v>
      </c>
      <c r="I527">
        <v>87.44</v>
      </c>
      <c r="J527">
        <v>1.0999999999999999E-2</v>
      </c>
      <c r="K527">
        <v>41.25</v>
      </c>
      <c r="L527" t="s">
        <v>57</v>
      </c>
      <c r="M527">
        <f t="shared" si="60"/>
        <v>259.43</v>
      </c>
      <c r="N527">
        <f t="shared" si="61"/>
        <v>135.68</v>
      </c>
      <c r="O527" s="7">
        <f t="shared" si="62"/>
        <v>0.52299271479782605</v>
      </c>
      <c r="P527" t="str">
        <f t="shared" si="58"/>
        <v>Mar-2025</v>
      </c>
      <c r="Q527" t="str">
        <f t="shared" si="59"/>
        <v>Q1-2025</v>
      </c>
    </row>
    <row r="528" spans="1:17" x14ac:dyDescent="0.3">
      <c r="A528" t="s">
        <v>676</v>
      </c>
      <c r="B528" s="15">
        <v>45661</v>
      </c>
      <c r="C528" t="s">
        <v>63</v>
      </c>
      <c r="D528" t="s">
        <v>119</v>
      </c>
      <c r="E528" t="s">
        <v>71</v>
      </c>
      <c r="F528" t="s">
        <v>97</v>
      </c>
      <c r="G528" t="s">
        <v>68</v>
      </c>
      <c r="H528">
        <v>4</v>
      </c>
      <c r="I528">
        <v>294.93</v>
      </c>
      <c r="J528">
        <v>0.27200000000000002</v>
      </c>
      <c r="K528">
        <v>229.06</v>
      </c>
      <c r="L528" t="s">
        <v>57</v>
      </c>
      <c r="M528">
        <f t="shared" si="60"/>
        <v>858.84</v>
      </c>
      <c r="N528">
        <f t="shared" si="61"/>
        <v>-57.4</v>
      </c>
      <c r="O528" s="7">
        <f t="shared" si="62"/>
        <v>-6.6834334683992358E-2</v>
      </c>
      <c r="P528" t="str">
        <f t="shared" si="58"/>
        <v>Jan-2025</v>
      </c>
      <c r="Q528" t="str">
        <f t="shared" si="59"/>
        <v>Q1-2025</v>
      </c>
    </row>
    <row r="529" spans="1:17" x14ac:dyDescent="0.3">
      <c r="A529" t="s">
        <v>677</v>
      </c>
      <c r="B529" s="15">
        <v>45945</v>
      </c>
      <c r="C529" t="s">
        <v>88</v>
      </c>
      <c r="D529" t="s">
        <v>429</v>
      </c>
      <c r="E529" t="s">
        <v>93</v>
      </c>
      <c r="F529" t="s">
        <v>219</v>
      </c>
      <c r="G529" t="s">
        <v>68</v>
      </c>
      <c r="H529">
        <v>3</v>
      </c>
      <c r="I529">
        <v>24.5</v>
      </c>
      <c r="J529">
        <v>6.0999999999999999E-2</v>
      </c>
      <c r="K529">
        <v>21.57</v>
      </c>
      <c r="L529" t="s">
        <v>57</v>
      </c>
      <c r="M529">
        <f t="shared" si="60"/>
        <v>69.02</v>
      </c>
      <c r="N529">
        <f t="shared" si="61"/>
        <v>4.3099999999999996</v>
      </c>
      <c r="O529" s="7">
        <f t="shared" si="62"/>
        <v>6.2445667922341346E-2</v>
      </c>
      <c r="P529" t="str">
        <f t="shared" si="58"/>
        <v>Oct-2025</v>
      </c>
      <c r="Q529" t="str">
        <f t="shared" si="59"/>
        <v>Q4-2025</v>
      </c>
    </row>
    <row r="530" spans="1:17" x14ac:dyDescent="0.3">
      <c r="A530" t="s">
        <v>678</v>
      </c>
      <c r="B530" s="15">
        <v>45808</v>
      </c>
      <c r="C530" t="s">
        <v>52</v>
      </c>
      <c r="D530" t="s">
        <v>200</v>
      </c>
      <c r="E530" t="s">
        <v>54</v>
      </c>
      <c r="F530" t="s">
        <v>55</v>
      </c>
      <c r="G530" t="s">
        <v>73</v>
      </c>
      <c r="H530">
        <v>4</v>
      </c>
      <c r="I530">
        <v>13.63</v>
      </c>
      <c r="J530">
        <v>4.5999999999999999E-2</v>
      </c>
      <c r="K530">
        <v>8.49</v>
      </c>
      <c r="L530" t="s">
        <v>57</v>
      </c>
      <c r="M530">
        <f t="shared" si="60"/>
        <v>52.01</v>
      </c>
      <c r="N530">
        <f t="shared" si="61"/>
        <v>18.05</v>
      </c>
      <c r="O530" s="7">
        <f t="shared" si="62"/>
        <v>0.34704864449144396</v>
      </c>
      <c r="P530" t="str">
        <f t="shared" si="58"/>
        <v>May-2025</v>
      </c>
      <c r="Q530" t="str">
        <f t="shared" si="59"/>
        <v>Q2-2025</v>
      </c>
    </row>
    <row r="531" spans="1:17" x14ac:dyDescent="0.3">
      <c r="A531" t="s">
        <v>679</v>
      </c>
      <c r="B531" s="15">
        <v>45716</v>
      </c>
      <c r="C531" t="s">
        <v>88</v>
      </c>
      <c r="D531" t="s">
        <v>270</v>
      </c>
      <c r="E531" t="s">
        <v>71</v>
      </c>
      <c r="F531" t="s">
        <v>72</v>
      </c>
      <c r="G531" t="s">
        <v>68</v>
      </c>
      <c r="H531">
        <v>4</v>
      </c>
      <c r="I531">
        <v>28.4</v>
      </c>
      <c r="J531">
        <v>0.13200000000000001</v>
      </c>
      <c r="K531">
        <v>22.16</v>
      </c>
      <c r="L531" t="s">
        <v>57</v>
      </c>
      <c r="M531">
        <f t="shared" si="60"/>
        <v>98.6</v>
      </c>
      <c r="N531">
        <f t="shared" si="61"/>
        <v>9.9600000000000009</v>
      </c>
      <c r="O531" s="7">
        <f t="shared" si="62"/>
        <v>0.10101419878296147</v>
      </c>
      <c r="P531" t="str">
        <f t="shared" si="58"/>
        <v>Feb-2025</v>
      </c>
      <c r="Q531" t="str">
        <f t="shared" si="59"/>
        <v>Q1-2025</v>
      </c>
    </row>
    <row r="532" spans="1:17" x14ac:dyDescent="0.3">
      <c r="A532" t="s">
        <v>680</v>
      </c>
      <c r="B532" s="15">
        <v>45388</v>
      </c>
      <c r="C532" t="s">
        <v>63</v>
      </c>
      <c r="D532" t="s">
        <v>82</v>
      </c>
      <c r="E532" t="s">
        <v>107</v>
      </c>
      <c r="F532" t="s">
        <v>139</v>
      </c>
      <c r="G532" t="s">
        <v>68</v>
      </c>
      <c r="H532">
        <v>4</v>
      </c>
      <c r="I532">
        <v>35.200000000000003</v>
      </c>
      <c r="J532">
        <v>0</v>
      </c>
      <c r="K532">
        <v>14.26</v>
      </c>
      <c r="L532" t="s">
        <v>57</v>
      </c>
      <c r="M532">
        <f t="shared" si="60"/>
        <v>140.80000000000001</v>
      </c>
      <c r="N532">
        <f t="shared" si="61"/>
        <v>83.76</v>
      </c>
      <c r="O532" s="7">
        <f t="shared" si="62"/>
        <v>0.5948863636363636</v>
      </c>
      <c r="P532" t="str">
        <f t="shared" si="58"/>
        <v>Apr-2024</v>
      </c>
      <c r="Q532" t="str">
        <f t="shared" si="59"/>
        <v>Q2-2024</v>
      </c>
    </row>
    <row r="533" spans="1:17" x14ac:dyDescent="0.3">
      <c r="A533" t="s">
        <v>681</v>
      </c>
      <c r="B533" s="15">
        <v>45440</v>
      </c>
      <c r="C533" t="s">
        <v>63</v>
      </c>
      <c r="D533" t="s">
        <v>73</v>
      </c>
      <c r="E533" t="s">
        <v>60</v>
      </c>
      <c r="F533" t="s">
        <v>99</v>
      </c>
      <c r="G533" t="s">
        <v>56</v>
      </c>
      <c r="H533">
        <v>5</v>
      </c>
      <c r="I533">
        <v>30.61</v>
      </c>
      <c r="J533">
        <v>0.20799999999999999</v>
      </c>
      <c r="K533">
        <v>16.04</v>
      </c>
      <c r="L533" t="s">
        <v>57</v>
      </c>
      <c r="M533">
        <f t="shared" si="60"/>
        <v>121.22</v>
      </c>
      <c r="N533">
        <f t="shared" si="61"/>
        <v>41.02</v>
      </c>
      <c r="O533" s="7">
        <f t="shared" si="62"/>
        <v>0.33839300445471049</v>
      </c>
      <c r="P533" t="str">
        <f t="shared" si="58"/>
        <v>May-2024</v>
      </c>
      <c r="Q533" t="str">
        <f t="shared" si="59"/>
        <v>Q2-2024</v>
      </c>
    </row>
    <row r="534" spans="1:17" x14ac:dyDescent="0.3">
      <c r="A534" t="s">
        <v>682</v>
      </c>
      <c r="B534" s="15">
        <v>45384</v>
      </c>
      <c r="C534" t="s">
        <v>52</v>
      </c>
      <c r="D534" t="s">
        <v>53</v>
      </c>
      <c r="E534" t="s">
        <v>54</v>
      </c>
      <c r="F534" t="s">
        <v>55</v>
      </c>
      <c r="G534" t="s">
        <v>68</v>
      </c>
      <c r="H534">
        <v>1</v>
      </c>
      <c r="I534">
        <v>14.12</v>
      </c>
      <c r="J534">
        <v>6.2E-2</v>
      </c>
      <c r="K534">
        <v>8.76</v>
      </c>
      <c r="L534" t="s">
        <v>57</v>
      </c>
      <c r="M534">
        <f t="shared" si="60"/>
        <v>13.24</v>
      </c>
      <c r="N534">
        <f t="shared" si="61"/>
        <v>4.4800000000000004</v>
      </c>
      <c r="O534" s="7">
        <f t="shared" si="62"/>
        <v>0.33836858006042297</v>
      </c>
      <c r="P534" t="str">
        <f t="shared" si="58"/>
        <v>Apr-2024</v>
      </c>
      <c r="Q534" t="str">
        <f t="shared" si="59"/>
        <v>Q2-2024</v>
      </c>
    </row>
    <row r="535" spans="1:17" x14ac:dyDescent="0.3">
      <c r="A535" t="s">
        <v>683</v>
      </c>
      <c r="B535" s="15">
        <v>45861</v>
      </c>
      <c r="C535" t="s">
        <v>63</v>
      </c>
      <c r="D535" t="s">
        <v>119</v>
      </c>
      <c r="E535" t="s">
        <v>54</v>
      </c>
      <c r="F535" t="s">
        <v>156</v>
      </c>
      <c r="G535" t="s">
        <v>68</v>
      </c>
      <c r="H535">
        <v>2</v>
      </c>
      <c r="I535">
        <v>8.3000000000000007</v>
      </c>
      <c r="J535">
        <v>0</v>
      </c>
      <c r="K535">
        <v>5.77</v>
      </c>
      <c r="L535" t="s">
        <v>104</v>
      </c>
      <c r="M535">
        <f t="shared" si="60"/>
        <v>16.600000000000001</v>
      </c>
      <c r="N535">
        <f t="shared" si="61"/>
        <v>5.0599999999999996</v>
      </c>
      <c r="O535" s="7">
        <f t="shared" si="62"/>
        <v>0.30481927710843371</v>
      </c>
      <c r="P535" t="str">
        <f t="shared" si="58"/>
        <v>Jul-2025</v>
      </c>
      <c r="Q535" t="str">
        <f t="shared" si="59"/>
        <v>Q3-2025</v>
      </c>
    </row>
    <row r="536" spans="1:17" x14ac:dyDescent="0.3">
      <c r="A536" t="s">
        <v>684</v>
      </c>
      <c r="B536" s="15">
        <v>45668</v>
      </c>
      <c r="C536" t="s">
        <v>63</v>
      </c>
      <c r="D536" t="s">
        <v>106</v>
      </c>
      <c r="E536" t="s">
        <v>54</v>
      </c>
      <c r="F536" t="s">
        <v>268</v>
      </c>
      <c r="G536" t="s">
        <v>68</v>
      </c>
      <c r="H536">
        <v>9</v>
      </c>
      <c r="I536">
        <v>20.98</v>
      </c>
      <c r="J536">
        <v>0.109</v>
      </c>
      <c r="K536">
        <v>11.79</v>
      </c>
      <c r="L536" t="s">
        <v>57</v>
      </c>
      <c r="M536">
        <f t="shared" si="60"/>
        <v>168.24</v>
      </c>
      <c r="N536">
        <f t="shared" si="61"/>
        <v>62.13</v>
      </c>
      <c r="O536" s="7">
        <f t="shared" si="62"/>
        <v>0.36929386590584878</v>
      </c>
      <c r="P536" t="str">
        <f t="shared" si="58"/>
        <v>Jan-2025</v>
      </c>
      <c r="Q536" t="str">
        <f t="shared" si="59"/>
        <v>Q1-2025</v>
      </c>
    </row>
    <row r="537" spans="1:17" x14ac:dyDescent="0.3">
      <c r="A537" t="s">
        <v>685</v>
      </c>
      <c r="B537" s="15">
        <v>45939</v>
      </c>
      <c r="C537" t="s">
        <v>88</v>
      </c>
      <c r="D537" t="s">
        <v>234</v>
      </c>
      <c r="E537" t="s">
        <v>107</v>
      </c>
      <c r="F537" t="s">
        <v>193</v>
      </c>
      <c r="G537" t="s">
        <v>56</v>
      </c>
      <c r="H537">
        <v>1</v>
      </c>
      <c r="I537">
        <v>24.44</v>
      </c>
      <c r="J537">
        <v>0.128</v>
      </c>
      <c r="K537">
        <v>10.93</v>
      </c>
      <c r="L537" t="s">
        <v>73</v>
      </c>
      <c r="M537">
        <f t="shared" si="60"/>
        <v>21.31</v>
      </c>
      <c r="N537">
        <f t="shared" si="61"/>
        <v>10.38</v>
      </c>
      <c r="O537" s="7">
        <f t="shared" si="62"/>
        <v>0.48709526044110751</v>
      </c>
      <c r="P537" t="str">
        <f t="shared" si="58"/>
        <v>Oct-2025</v>
      </c>
      <c r="Q537" t="str">
        <f t="shared" si="59"/>
        <v>Q4-2025</v>
      </c>
    </row>
    <row r="538" spans="1:17" x14ac:dyDescent="0.3">
      <c r="A538" t="s">
        <v>686</v>
      </c>
      <c r="B538" s="15">
        <v>45984</v>
      </c>
      <c r="C538" t="s">
        <v>52</v>
      </c>
      <c r="D538" t="s">
        <v>113</v>
      </c>
      <c r="E538" t="s">
        <v>60</v>
      </c>
      <c r="F538" t="s">
        <v>61</v>
      </c>
      <c r="G538" t="s">
        <v>56</v>
      </c>
      <c r="H538">
        <v>2</v>
      </c>
      <c r="I538">
        <v>15.02</v>
      </c>
      <c r="J538">
        <v>0</v>
      </c>
      <c r="K538">
        <v>6.21</v>
      </c>
      <c r="L538" t="s">
        <v>57</v>
      </c>
      <c r="M538">
        <f t="shared" si="60"/>
        <v>30.04</v>
      </c>
      <c r="N538">
        <f t="shared" si="61"/>
        <v>17.62</v>
      </c>
      <c r="O538" s="7">
        <f t="shared" si="62"/>
        <v>0.58655126498002663</v>
      </c>
      <c r="P538" t="str">
        <f t="shared" si="58"/>
        <v>Nov-2025</v>
      </c>
      <c r="Q538" t="str">
        <f t="shared" si="59"/>
        <v>Q4-2025</v>
      </c>
    </row>
    <row r="539" spans="1:17" x14ac:dyDescent="0.3">
      <c r="A539" t="s">
        <v>687</v>
      </c>
      <c r="B539" s="15">
        <v>45644</v>
      </c>
      <c r="C539" t="s">
        <v>84</v>
      </c>
      <c r="D539" t="s">
        <v>196</v>
      </c>
      <c r="E539" t="s">
        <v>93</v>
      </c>
      <c r="F539" t="s">
        <v>141</v>
      </c>
      <c r="G539" t="s">
        <v>56</v>
      </c>
      <c r="H539">
        <v>7</v>
      </c>
      <c r="I539">
        <v>46.5</v>
      </c>
      <c r="J539">
        <v>0.109</v>
      </c>
      <c r="K539">
        <v>18.649999999999999</v>
      </c>
      <c r="L539" t="s">
        <v>57</v>
      </c>
      <c r="M539">
        <f t="shared" si="60"/>
        <v>290.02</v>
      </c>
      <c r="N539">
        <f t="shared" si="61"/>
        <v>159.47</v>
      </c>
      <c r="O539" s="7">
        <f t="shared" si="62"/>
        <v>0.54985863043928007</v>
      </c>
      <c r="P539" t="str">
        <f t="shared" si="58"/>
        <v>Dec-2024</v>
      </c>
      <c r="Q539" t="str">
        <f t="shared" si="59"/>
        <v>Q4-2024</v>
      </c>
    </row>
    <row r="540" spans="1:17" x14ac:dyDescent="0.3">
      <c r="A540" t="s">
        <v>688</v>
      </c>
      <c r="B540" s="15">
        <v>45541</v>
      </c>
      <c r="C540" t="s">
        <v>63</v>
      </c>
      <c r="D540" t="s">
        <v>263</v>
      </c>
      <c r="E540" t="s">
        <v>93</v>
      </c>
      <c r="F540" t="s">
        <v>124</v>
      </c>
      <c r="G540" t="s">
        <v>56</v>
      </c>
      <c r="H540">
        <v>8</v>
      </c>
      <c r="I540">
        <v>71.39</v>
      </c>
      <c r="J540">
        <v>0.27700000000000002</v>
      </c>
      <c r="K540">
        <v>31.41</v>
      </c>
      <c r="L540" t="s">
        <v>57</v>
      </c>
      <c r="M540">
        <f t="shared" si="60"/>
        <v>412.92</v>
      </c>
      <c r="N540">
        <f t="shared" si="61"/>
        <v>161.63999999999999</v>
      </c>
      <c r="O540" s="7">
        <f t="shared" si="62"/>
        <v>0.39145597210113336</v>
      </c>
      <c r="P540" t="str">
        <f t="shared" si="58"/>
        <v>Sep-2024</v>
      </c>
      <c r="Q540" t="str">
        <f t="shared" si="59"/>
        <v>Q3-2024</v>
      </c>
    </row>
    <row r="541" spans="1:17" x14ac:dyDescent="0.3">
      <c r="A541" t="s">
        <v>689</v>
      </c>
      <c r="B541" s="15">
        <v>45696</v>
      </c>
      <c r="C541" t="s">
        <v>84</v>
      </c>
      <c r="D541" t="s">
        <v>243</v>
      </c>
      <c r="E541" t="s">
        <v>93</v>
      </c>
      <c r="F541" t="s">
        <v>255</v>
      </c>
      <c r="G541" t="s">
        <v>68</v>
      </c>
      <c r="H541">
        <v>9</v>
      </c>
      <c r="I541">
        <v>70.75</v>
      </c>
      <c r="J541">
        <v>6.4000000000000001E-2</v>
      </c>
      <c r="K541">
        <v>27.12</v>
      </c>
      <c r="L541" t="s">
        <v>57</v>
      </c>
      <c r="M541">
        <f t="shared" si="60"/>
        <v>596</v>
      </c>
      <c r="N541">
        <f t="shared" si="61"/>
        <v>351.92</v>
      </c>
      <c r="O541" s="7">
        <f t="shared" si="62"/>
        <v>0.59046979865771809</v>
      </c>
      <c r="P541" t="str">
        <f t="shared" si="58"/>
        <v>Feb-2025</v>
      </c>
      <c r="Q541" t="str">
        <f t="shared" si="59"/>
        <v>Q1-2025</v>
      </c>
    </row>
    <row r="542" spans="1:17" x14ac:dyDescent="0.3">
      <c r="A542" t="s">
        <v>690</v>
      </c>
      <c r="B542" s="15">
        <v>45921</v>
      </c>
      <c r="C542" t="s">
        <v>84</v>
      </c>
      <c r="D542" t="s">
        <v>225</v>
      </c>
      <c r="E542" t="s">
        <v>93</v>
      </c>
      <c r="F542" t="s">
        <v>255</v>
      </c>
      <c r="G542" t="s">
        <v>68</v>
      </c>
      <c r="H542">
        <v>6</v>
      </c>
      <c r="I542">
        <v>49.99</v>
      </c>
      <c r="J542">
        <v>3.7999999999999999E-2</v>
      </c>
      <c r="K542">
        <v>5.12</v>
      </c>
      <c r="L542" t="s">
        <v>57</v>
      </c>
      <c r="M542">
        <f t="shared" si="60"/>
        <v>288.54000000000002</v>
      </c>
      <c r="N542">
        <f t="shared" si="61"/>
        <v>257.82</v>
      </c>
      <c r="O542" s="7">
        <f t="shared" si="62"/>
        <v>0.8935329590351424</v>
      </c>
      <c r="P542" t="str">
        <f t="shared" si="58"/>
        <v>Sep-2025</v>
      </c>
      <c r="Q542" t="str">
        <f t="shared" si="59"/>
        <v>Q3-2025</v>
      </c>
    </row>
    <row r="543" spans="1:17" x14ac:dyDescent="0.3">
      <c r="A543" t="s">
        <v>691</v>
      </c>
      <c r="B543" s="15">
        <v>45650</v>
      </c>
      <c r="C543" t="s">
        <v>88</v>
      </c>
      <c r="D543" t="s">
        <v>234</v>
      </c>
      <c r="E543" t="s">
        <v>60</v>
      </c>
      <c r="F543" t="s">
        <v>90</v>
      </c>
      <c r="G543" t="s">
        <v>68</v>
      </c>
      <c r="H543">
        <v>11</v>
      </c>
      <c r="I543">
        <v>112.67</v>
      </c>
      <c r="J543">
        <v>9.0999999999999998E-2</v>
      </c>
      <c r="K543">
        <v>51.71</v>
      </c>
      <c r="L543" t="s">
        <v>57</v>
      </c>
      <c r="M543">
        <f t="shared" si="60"/>
        <v>1126.5899999999999</v>
      </c>
      <c r="N543">
        <f t="shared" si="61"/>
        <v>557.78</v>
      </c>
      <c r="O543" s="7">
        <f t="shared" si="62"/>
        <v>0.4951046964734287</v>
      </c>
      <c r="P543" t="str">
        <f t="shared" si="58"/>
        <v>Dec-2024</v>
      </c>
      <c r="Q543" t="str">
        <f t="shared" si="59"/>
        <v>Q4-2024</v>
      </c>
    </row>
    <row r="544" spans="1:17" x14ac:dyDescent="0.3">
      <c r="A544" t="s">
        <v>692</v>
      </c>
      <c r="B544" s="15">
        <v>45779</v>
      </c>
      <c r="C544" t="s">
        <v>63</v>
      </c>
      <c r="D544" t="s">
        <v>64</v>
      </c>
      <c r="E544" t="s">
        <v>60</v>
      </c>
      <c r="F544" t="s">
        <v>99</v>
      </c>
      <c r="G544" t="s">
        <v>56</v>
      </c>
      <c r="H544">
        <v>6</v>
      </c>
      <c r="I544">
        <v>19.88</v>
      </c>
      <c r="J544">
        <v>0.25700000000000001</v>
      </c>
      <c r="K544">
        <v>12.84</v>
      </c>
      <c r="L544" t="s">
        <v>57</v>
      </c>
      <c r="M544">
        <f t="shared" si="60"/>
        <v>88.63</v>
      </c>
      <c r="N544">
        <f t="shared" si="61"/>
        <v>11.59</v>
      </c>
      <c r="O544" s="7">
        <f t="shared" si="62"/>
        <v>0.1307683628568205</v>
      </c>
      <c r="P544" t="str">
        <f t="shared" si="58"/>
        <v>May-2025</v>
      </c>
      <c r="Q544" t="str">
        <f t="shared" si="59"/>
        <v>Q2-2025</v>
      </c>
    </row>
    <row r="545" spans="1:17" x14ac:dyDescent="0.3">
      <c r="A545" t="s">
        <v>693</v>
      </c>
      <c r="B545" s="15">
        <v>45615</v>
      </c>
      <c r="C545" t="s">
        <v>52</v>
      </c>
      <c r="D545" t="s">
        <v>96</v>
      </c>
      <c r="E545" t="s">
        <v>107</v>
      </c>
      <c r="F545" t="s">
        <v>193</v>
      </c>
      <c r="G545" t="s">
        <v>68</v>
      </c>
      <c r="H545">
        <v>4</v>
      </c>
      <c r="I545">
        <v>57.72</v>
      </c>
      <c r="J545">
        <v>9.9000000000000005E-2</v>
      </c>
      <c r="K545">
        <v>18.48</v>
      </c>
      <c r="L545" t="s">
        <v>57</v>
      </c>
      <c r="M545">
        <f t="shared" si="60"/>
        <v>208.02</v>
      </c>
      <c r="N545">
        <f t="shared" si="61"/>
        <v>134.1</v>
      </c>
      <c r="O545" s="7">
        <f t="shared" si="62"/>
        <v>0.64464955292760306</v>
      </c>
      <c r="P545" t="str">
        <f t="shared" si="58"/>
        <v>Nov-2024</v>
      </c>
      <c r="Q545" t="str">
        <f t="shared" si="59"/>
        <v>Q4-2024</v>
      </c>
    </row>
    <row r="546" spans="1:17" x14ac:dyDescent="0.3">
      <c r="A546" t="s">
        <v>694</v>
      </c>
      <c r="B546" s="15">
        <v>45849</v>
      </c>
      <c r="C546" t="s">
        <v>52</v>
      </c>
      <c r="D546" t="s">
        <v>272</v>
      </c>
      <c r="E546" t="s">
        <v>107</v>
      </c>
      <c r="F546" t="s">
        <v>139</v>
      </c>
      <c r="G546" t="s">
        <v>56</v>
      </c>
      <c r="H546">
        <v>2</v>
      </c>
      <c r="I546">
        <v>33.11</v>
      </c>
      <c r="J546">
        <v>0</v>
      </c>
      <c r="K546">
        <v>12.46</v>
      </c>
      <c r="L546" t="s">
        <v>57</v>
      </c>
      <c r="M546">
        <f t="shared" si="60"/>
        <v>66.22</v>
      </c>
      <c r="N546">
        <f t="shared" si="61"/>
        <v>41.3</v>
      </c>
      <c r="O546" s="7">
        <f t="shared" si="62"/>
        <v>0.62367864693446085</v>
      </c>
      <c r="P546" t="str">
        <f t="shared" si="58"/>
        <v>Jul-2025</v>
      </c>
      <c r="Q546" t="str">
        <f t="shared" si="59"/>
        <v>Q3-2025</v>
      </c>
    </row>
    <row r="547" spans="1:17" x14ac:dyDescent="0.3">
      <c r="A547" t="s">
        <v>695</v>
      </c>
      <c r="B547" s="15">
        <v>45751</v>
      </c>
      <c r="C547" t="s">
        <v>63</v>
      </c>
      <c r="D547" t="s">
        <v>64</v>
      </c>
      <c r="E547" t="s">
        <v>93</v>
      </c>
      <c r="F547" t="s">
        <v>141</v>
      </c>
      <c r="G547" t="s">
        <v>56</v>
      </c>
      <c r="H547">
        <v>4</v>
      </c>
      <c r="I547">
        <v>18.28</v>
      </c>
      <c r="J547">
        <v>0.153</v>
      </c>
      <c r="K547">
        <v>8.1999999999999993</v>
      </c>
      <c r="L547" t="s">
        <v>57</v>
      </c>
      <c r="M547">
        <f t="shared" si="60"/>
        <v>61.93</v>
      </c>
      <c r="N547">
        <f t="shared" si="61"/>
        <v>29.13</v>
      </c>
      <c r="O547" s="7">
        <f t="shared" si="62"/>
        <v>0.47036977232359112</v>
      </c>
      <c r="P547" t="str">
        <f t="shared" si="58"/>
        <v>Apr-2025</v>
      </c>
      <c r="Q547" t="str">
        <f t="shared" si="59"/>
        <v>Q2-2025</v>
      </c>
    </row>
    <row r="548" spans="1:17" x14ac:dyDescent="0.3">
      <c r="A548" t="s">
        <v>696</v>
      </c>
      <c r="B548" s="15">
        <v>45788</v>
      </c>
      <c r="C548" t="s">
        <v>84</v>
      </c>
      <c r="D548" t="s">
        <v>225</v>
      </c>
      <c r="E548" t="s">
        <v>107</v>
      </c>
      <c r="F548" t="s">
        <v>193</v>
      </c>
      <c r="G548" t="s">
        <v>56</v>
      </c>
      <c r="H548">
        <v>7</v>
      </c>
      <c r="I548">
        <v>58.93</v>
      </c>
      <c r="J548">
        <v>8.8999999999999996E-2</v>
      </c>
      <c r="K548">
        <v>25.78</v>
      </c>
      <c r="L548" t="s">
        <v>57</v>
      </c>
      <c r="M548">
        <f t="shared" si="60"/>
        <v>375.8</v>
      </c>
      <c r="N548">
        <f t="shared" si="61"/>
        <v>195.34</v>
      </c>
      <c r="O548" s="7">
        <f t="shared" si="62"/>
        <v>0.51979776476849382</v>
      </c>
      <c r="P548" t="str">
        <f t="shared" si="58"/>
        <v>May-2025</v>
      </c>
      <c r="Q548" t="str">
        <f t="shared" si="59"/>
        <v>Q2-2025</v>
      </c>
    </row>
    <row r="549" spans="1:17" x14ac:dyDescent="0.3">
      <c r="A549" t="s">
        <v>697</v>
      </c>
      <c r="B549" s="15">
        <v>45636</v>
      </c>
      <c r="C549" t="s">
        <v>84</v>
      </c>
      <c r="D549" t="s">
        <v>103</v>
      </c>
      <c r="E549" t="s">
        <v>107</v>
      </c>
      <c r="F549" t="s">
        <v>108</v>
      </c>
      <c r="G549" t="s">
        <v>56</v>
      </c>
      <c r="H549">
        <v>1</v>
      </c>
      <c r="I549">
        <v>14.94</v>
      </c>
      <c r="J549">
        <v>9.8000000000000004E-2</v>
      </c>
      <c r="K549">
        <v>5.41</v>
      </c>
      <c r="L549" t="s">
        <v>57</v>
      </c>
      <c r="M549">
        <f t="shared" si="60"/>
        <v>13.48</v>
      </c>
      <c r="N549">
        <f t="shared" si="61"/>
        <v>8.07</v>
      </c>
      <c r="O549" s="7">
        <f t="shared" si="62"/>
        <v>0.5986646884272997</v>
      </c>
      <c r="P549" t="str">
        <f t="shared" si="58"/>
        <v>Dec-2024</v>
      </c>
      <c r="Q549" t="str">
        <f t="shared" si="59"/>
        <v>Q4-2024</v>
      </c>
    </row>
    <row r="550" spans="1:17" x14ac:dyDescent="0.3">
      <c r="A550" t="s">
        <v>698</v>
      </c>
      <c r="B550" s="15">
        <v>45781</v>
      </c>
      <c r="C550" t="s">
        <v>84</v>
      </c>
      <c r="D550" t="s">
        <v>73</v>
      </c>
      <c r="E550" t="s">
        <v>54</v>
      </c>
      <c r="F550" t="s">
        <v>156</v>
      </c>
      <c r="G550" t="s">
        <v>73</v>
      </c>
      <c r="H550">
        <v>4</v>
      </c>
      <c r="I550">
        <v>18.66</v>
      </c>
      <c r="J550">
        <v>8.4000000000000005E-2</v>
      </c>
      <c r="K550">
        <v>12.88</v>
      </c>
      <c r="L550" t="s">
        <v>57</v>
      </c>
      <c r="M550">
        <f t="shared" si="60"/>
        <v>68.37</v>
      </c>
      <c r="N550">
        <f t="shared" si="61"/>
        <v>16.850000000000001</v>
      </c>
      <c r="O550" s="7">
        <f t="shared" si="62"/>
        <v>0.24645312271464093</v>
      </c>
      <c r="P550" t="str">
        <f t="shared" si="58"/>
        <v>May-2025</v>
      </c>
      <c r="Q550" t="str">
        <f t="shared" si="59"/>
        <v>Q2-2025</v>
      </c>
    </row>
    <row r="551" spans="1:17" x14ac:dyDescent="0.3">
      <c r="A551" t="s">
        <v>699</v>
      </c>
      <c r="B551" s="15">
        <v>45605</v>
      </c>
      <c r="C551" t="s">
        <v>63</v>
      </c>
      <c r="D551" t="s">
        <v>281</v>
      </c>
      <c r="E551" t="s">
        <v>54</v>
      </c>
      <c r="F551" t="s">
        <v>156</v>
      </c>
      <c r="G551" t="s">
        <v>56</v>
      </c>
      <c r="H551">
        <v>11</v>
      </c>
      <c r="I551">
        <v>23.27</v>
      </c>
      <c r="J551">
        <v>0.35099999999999998</v>
      </c>
      <c r="K551">
        <v>13.26</v>
      </c>
      <c r="L551" t="s">
        <v>57</v>
      </c>
      <c r="M551">
        <f t="shared" si="60"/>
        <v>166.12</v>
      </c>
      <c r="N551">
        <f t="shared" si="61"/>
        <v>20.260000000000002</v>
      </c>
      <c r="O551" s="7">
        <f t="shared" si="62"/>
        <v>0.12196002889477486</v>
      </c>
      <c r="P551" t="str">
        <f t="shared" si="58"/>
        <v>Nov-2024</v>
      </c>
      <c r="Q551" t="str">
        <f t="shared" si="59"/>
        <v>Q4-2024</v>
      </c>
    </row>
    <row r="552" spans="1:17" x14ac:dyDescent="0.3">
      <c r="A552" t="s">
        <v>700</v>
      </c>
      <c r="B552" s="15">
        <v>45521</v>
      </c>
      <c r="C552" t="s">
        <v>63</v>
      </c>
      <c r="D552" t="s">
        <v>106</v>
      </c>
      <c r="E552" t="s">
        <v>93</v>
      </c>
      <c r="F552" t="s">
        <v>94</v>
      </c>
      <c r="G552" t="s">
        <v>56</v>
      </c>
      <c r="H552">
        <v>1</v>
      </c>
      <c r="I552">
        <v>66.83</v>
      </c>
      <c r="J552">
        <v>6.2E-2</v>
      </c>
      <c r="K552">
        <v>31.02</v>
      </c>
      <c r="L552" t="s">
        <v>57</v>
      </c>
      <c r="M552">
        <f t="shared" si="60"/>
        <v>62.69</v>
      </c>
      <c r="N552">
        <f t="shared" si="61"/>
        <v>31.67</v>
      </c>
      <c r="O552" s="7">
        <f t="shared" si="62"/>
        <v>0.50518423991067163</v>
      </c>
      <c r="P552" t="str">
        <f t="shared" si="58"/>
        <v>Aug-2024</v>
      </c>
      <c r="Q552" t="str">
        <f t="shared" si="59"/>
        <v>Q3-2024</v>
      </c>
    </row>
    <row r="553" spans="1:17" x14ac:dyDescent="0.3">
      <c r="A553" t="s">
        <v>701</v>
      </c>
      <c r="B553" s="15">
        <v>45832</v>
      </c>
      <c r="C553" t="s">
        <v>88</v>
      </c>
      <c r="D553" t="s">
        <v>179</v>
      </c>
      <c r="E553" t="s">
        <v>54</v>
      </c>
      <c r="F553" t="s">
        <v>65</v>
      </c>
      <c r="G553" t="s">
        <v>56</v>
      </c>
      <c r="H553">
        <v>2</v>
      </c>
      <c r="I553">
        <v>9.2899999999999991</v>
      </c>
      <c r="J553">
        <v>0.16200000000000001</v>
      </c>
      <c r="K553">
        <v>6.29</v>
      </c>
      <c r="L553" t="s">
        <v>57</v>
      </c>
      <c r="M553">
        <f t="shared" si="60"/>
        <v>15.57</v>
      </c>
      <c r="N553">
        <f t="shared" si="61"/>
        <v>2.99</v>
      </c>
      <c r="O553" s="7">
        <f t="shared" si="62"/>
        <v>0.1920359666024406</v>
      </c>
      <c r="P553" t="str">
        <f t="shared" si="58"/>
        <v>Jun-2025</v>
      </c>
      <c r="Q553" t="str">
        <f t="shared" si="59"/>
        <v>Q2-2025</v>
      </c>
    </row>
    <row r="554" spans="1:17" x14ac:dyDescent="0.3">
      <c r="A554" t="s">
        <v>702</v>
      </c>
      <c r="B554" s="15">
        <v>45794</v>
      </c>
      <c r="C554" t="s">
        <v>52</v>
      </c>
      <c r="D554" t="s">
        <v>53</v>
      </c>
      <c r="E554" t="s">
        <v>60</v>
      </c>
      <c r="F554" t="s">
        <v>61</v>
      </c>
      <c r="G554" t="s">
        <v>56</v>
      </c>
      <c r="H554">
        <v>4</v>
      </c>
      <c r="I554">
        <v>85.38</v>
      </c>
      <c r="J554">
        <v>0</v>
      </c>
      <c r="K554">
        <v>36.71</v>
      </c>
      <c r="L554" t="s">
        <v>57</v>
      </c>
      <c r="M554">
        <f t="shared" si="60"/>
        <v>341.52</v>
      </c>
      <c r="N554">
        <f t="shared" si="61"/>
        <v>194.68</v>
      </c>
      <c r="O554" s="7">
        <f t="shared" si="62"/>
        <v>0.57003982197235892</v>
      </c>
      <c r="P554" t="str">
        <f t="shared" si="58"/>
        <v>May-2025</v>
      </c>
      <c r="Q554" t="str">
        <f t="shared" si="59"/>
        <v>Q2-2025</v>
      </c>
    </row>
    <row r="555" spans="1:17" x14ac:dyDescent="0.3">
      <c r="A555" t="s">
        <v>703</v>
      </c>
      <c r="B555" s="15">
        <v>45755</v>
      </c>
      <c r="C555" t="s">
        <v>63</v>
      </c>
      <c r="D555" t="s">
        <v>165</v>
      </c>
      <c r="E555" t="s">
        <v>54</v>
      </c>
      <c r="F555" t="s">
        <v>55</v>
      </c>
      <c r="G555" t="s">
        <v>68</v>
      </c>
      <c r="H555">
        <v>5</v>
      </c>
      <c r="I555">
        <v>21.47</v>
      </c>
      <c r="J555">
        <v>0.14099999999999999</v>
      </c>
      <c r="K555">
        <v>14.03</v>
      </c>
      <c r="L555" t="s">
        <v>104</v>
      </c>
      <c r="M555">
        <f t="shared" si="60"/>
        <v>92.21</v>
      </c>
      <c r="N555">
        <f t="shared" si="61"/>
        <v>22.06</v>
      </c>
      <c r="O555" s="7">
        <f t="shared" si="62"/>
        <v>0.23923652532263312</v>
      </c>
      <c r="P555" t="str">
        <f t="shared" si="58"/>
        <v>Apr-2025</v>
      </c>
      <c r="Q555" t="str">
        <f t="shared" si="59"/>
        <v>Q2-2025</v>
      </c>
    </row>
    <row r="556" spans="1:17" x14ac:dyDescent="0.3">
      <c r="A556" t="s">
        <v>704</v>
      </c>
      <c r="B556" s="15">
        <v>45791</v>
      </c>
      <c r="C556" t="s">
        <v>52</v>
      </c>
      <c r="D556" t="s">
        <v>155</v>
      </c>
      <c r="E556" t="s">
        <v>107</v>
      </c>
      <c r="F556" t="s">
        <v>148</v>
      </c>
      <c r="G556" t="s">
        <v>56</v>
      </c>
      <c r="H556">
        <v>2</v>
      </c>
      <c r="I556">
        <v>40.04</v>
      </c>
      <c r="J556">
        <v>5.3999999999999999E-2</v>
      </c>
      <c r="K556">
        <v>16.07</v>
      </c>
      <c r="L556" t="s">
        <v>57</v>
      </c>
      <c r="M556">
        <f t="shared" si="60"/>
        <v>75.760000000000005</v>
      </c>
      <c r="N556">
        <f t="shared" si="61"/>
        <v>43.62</v>
      </c>
      <c r="O556" s="7">
        <f t="shared" si="62"/>
        <v>0.57576557550158391</v>
      </c>
      <c r="P556" t="str">
        <f t="shared" si="58"/>
        <v>May-2025</v>
      </c>
      <c r="Q556" t="str">
        <f t="shared" si="59"/>
        <v>Q2-2025</v>
      </c>
    </row>
    <row r="557" spans="1:17" x14ac:dyDescent="0.3">
      <c r="A557" t="s">
        <v>705</v>
      </c>
      <c r="B557" s="15">
        <v>45999</v>
      </c>
      <c r="C557" t="s">
        <v>63</v>
      </c>
      <c r="D557" t="s">
        <v>64</v>
      </c>
      <c r="E557" t="s">
        <v>93</v>
      </c>
      <c r="F557" t="s">
        <v>219</v>
      </c>
      <c r="G557" t="s">
        <v>68</v>
      </c>
      <c r="H557">
        <v>6</v>
      </c>
      <c r="I557">
        <v>72.739999999999995</v>
      </c>
      <c r="J557">
        <v>0.158</v>
      </c>
      <c r="K557">
        <v>34.17</v>
      </c>
      <c r="L557" t="s">
        <v>57</v>
      </c>
      <c r="M557">
        <f t="shared" si="60"/>
        <v>367.48</v>
      </c>
      <c r="N557">
        <f t="shared" si="61"/>
        <v>162.46</v>
      </c>
      <c r="O557" s="7">
        <f t="shared" si="62"/>
        <v>0.4420920866441711</v>
      </c>
      <c r="P557" t="str">
        <f t="shared" si="58"/>
        <v>Dec-2025</v>
      </c>
      <c r="Q557" t="str">
        <f t="shared" si="59"/>
        <v>Q4-2025</v>
      </c>
    </row>
    <row r="558" spans="1:17" x14ac:dyDescent="0.3">
      <c r="A558" t="s">
        <v>706</v>
      </c>
      <c r="B558" s="15">
        <v>45493</v>
      </c>
      <c r="C558" t="s">
        <v>52</v>
      </c>
      <c r="D558" t="s">
        <v>75</v>
      </c>
      <c r="E558" t="s">
        <v>60</v>
      </c>
      <c r="F558" t="s">
        <v>99</v>
      </c>
      <c r="G558" t="s">
        <v>68</v>
      </c>
      <c r="H558">
        <v>5</v>
      </c>
      <c r="I558">
        <v>115.45</v>
      </c>
      <c r="J558">
        <v>2.1999999999999999E-2</v>
      </c>
      <c r="K558">
        <v>63.08</v>
      </c>
      <c r="L558" t="s">
        <v>57</v>
      </c>
      <c r="M558">
        <f t="shared" si="60"/>
        <v>564.54999999999995</v>
      </c>
      <c r="N558">
        <f t="shared" si="61"/>
        <v>249.15</v>
      </c>
      <c r="O558" s="7">
        <f t="shared" si="62"/>
        <v>0.44132494907448416</v>
      </c>
      <c r="P558" t="str">
        <f t="shared" si="58"/>
        <v>Jul-2024</v>
      </c>
      <c r="Q558" t="str">
        <f t="shared" si="59"/>
        <v>Q3-2024</v>
      </c>
    </row>
    <row r="559" spans="1:17" x14ac:dyDescent="0.3">
      <c r="A559" t="s">
        <v>707</v>
      </c>
      <c r="B559" s="15">
        <v>45306</v>
      </c>
      <c r="C559" t="s">
        <v>52</v>
      </c>
      <c r="D559" t="s">
        <v>53</v>
      </c>
      <c r="E559" t="s">
        <v>54</v>
      </c>
      <c r="F559" t="s">
        <v>55</v>
      </c>
      <c r="G559" t="s">
        <v>56</v>
      </c>
      <c r="H559">
        <v>2</v>
      </c>
      <c r="I559">
        <v>16.649999999999999</v>
      </c>
      <c r="J559">
        <v>0.09</v>
      </c>
      <c r="K559">
        <v>11.11</v>
      </c>
      <c r="L559" t="s">
        <v>57</v>
      </c>
      <c r="M559">
        <f t="shared" si="60"/>
        <v>30.3</v>
      </c>
      <c r="N559">
        <f t="shared" si="61"/>
        <v>8.08</v>
      </c>
      <c r="O559" s="7">
        <f t="shared" si="62"/>
        <v>0.26666666666666666</v>
      </c>
      <c r="P559" t="str">
        <f t="shared" si="58"/>
        <v>Jan-2024</v>
      </c>
      <c r="Q559" t="str">
        <f t="shared" si="59"/>
        <v>Q1-2024</v>
      </c>
    </row>
    <row r="560" spans="1:17" x14ac:dyDescent="0.3">
      <c r="A560" t="s">
        <v>708</v>
      </c>
      <c r="B560" s="15">
        <v>45704</v>
      </c>
      <c r="C560" t="s">
        <v>63</v>
      </c>
      <c r="D560" t="s">
        <v>258</v>
      </c>
      <c r="E560" t="s">
        <v>54</v>
      </c>
      <c r="F560" t="s">
        <v>156</v>
      </c>
      <c r="G560" t="s">
        <v>56</v>
      </c>
      <c r="H560">
        <v>2</v>
      </c>
      <c r="I560">
        <v>19.61</v>
      </c>
      <c r="J560">
        <v>0.21199999999999999</v>
      </c>
      <c r="K560">
        <v>12.39</v>
      </c>
      <c r="L560" t="s">
        <v>57</v>
      </c>
      <c r="M560">
        <f t="shared" si="60"/>
        <v>30.91</v>
      </c>
      <c r="N560">
        <f t="shared" si="61"/>
        <v>6.13</v>
      </c>
      <c r="O560" s="7">
        <f t="shared" si="62"/>
        <v>0.19831769653833711</v>
      </c>
      <c r="P560" t="str">
        <f t="shared" si="58"/>
        <v>Feb-2025</v>
      </c>
      <c r="Q560" t="str">
        <f t="shared" si="59"/>
        <v>Q1-2025</v>
      </c>
    </row>
    <row r="561" spans="1:17" x14ac:dyDescent="0.3">
      <c r="A561" t="s">
        <v>709</v>
      </c>
      <c r="B561" s="15">
        <v>45729</v>
      </c>
      <c r="C561" t="s">
        <v>63</v>
      </c>
      <c r="D561" t="s">
        <v>165</v>
      </c>
      <c r="E561" t="s">
        <v>93</v>
      </c>
      <c r="F561" t="s">
        <v>255</v>
      </c>
      <c r="G561" t="s">
        <v>68</v>
      </c>
      <c r="H561">
        <v>3</v>
      </c>
      <c r="I561">
        <v>24.96</v>
      </c>
      <c r="J561">
        <v>0.33700000000000002</v>
      </c>
      <c r="K561">
        <v>9.39</v>
      </c>
      <c r="L561" t="s">
        <v>57</v>
      </c>
      <c r="M561">
        <f t="shared" si="60"/>
        <v>49.65</v>
      </c>
      <c r="N561">
        <f t="shared" si="61"/>
        <v>21.48</v>
      </c>
      <c r="O561" s="7">
        <f t="shared" si="62"/>
        <v>0.4326283987915408</v>
      </c>
      <c r="P561" t="str">
        <f t="shared" si="58"/>
        <v>Mar-2025</v>
      </c>
      <c r="Q561" t="str">
        <f t="shared" si="59"/>
        <v>Q1-2025</v>
      </c>
    </row>
    <row r="562" spans="1:17" x14ac:dyDescent="0.3">
      <c r="A562" t="s">
        <v>710</v>
      </c>
      <c r="B562" s="15">
        <v>45692</v>
      </c>
      <c r="C562" t="s">
        <v>88</v>
      </c>
      <c r="D562" t="s">
        <v>270</v>
      </c>
      <c r="E562" t="s">
        <v>93</v>
      </c>
      <c r="F562" t="s">
        <v>124</v>
      </c>
      <c r="G562" t="s">
        <v>56</v>
      </c>
      <c r="H562">
        <v>4</v>
      </c>
      <c r="I562">
        <v>31.14</v>
      </c>
      <c r="J562">
        <v>0.03</v>
      </c>
      <c r="K562">
        <v>11.65</v>
      </c>
      <c r="L562" t="s">
        <v>73</v>
      </c>
      <c r="M562">
        <f t="shared" si="60"/>
        <v>120.82</v>
      </c>
      <c r="N562">
        <f t="shared" si="61"/>
        <v>74.22</v>
      </c>
      <c r="O562" s="7">
        <f t="shared" si="62"/>
        <v>0.61430226783645092</v>
      </c>
      <c r="P562" t="str">
        <f t="shared" si="58"/>
        <v>Feb-2025</v>
      </c>
      <c r="Q562" t="str">
        <f t="shared" si="59"/>
        <v>Q1-2025</v>
      </c>
    </row>
    <row r="563" spans="1:17" x14ac:dyDescent="0.3">
      <c r="A563" t="s">
        <v>711</v>
      </c>
      <c r="B563" s="15">
        <v>45895</v>
      </c>
      <c r="C563" t="s">
        <v>52</v>
      </c>
      <c r="D563" t="s">
        <v>155</v>
      </c>
      <c r="E563" t="s">
        <v>93</v>
      </c>
      <c r="F563" t="s">
        <v>141</v>
      </c>
      <c r="G563" t="s">
        <v>56</v>
      </c>
      <c r="H563">
        <v>6</v>
      </c>
      <c r="I563">
        <v>13.2</v>
      </c>
      <c r="J563">
        <v>3.0000000000000001E-3</v>
      </c>
      <c r="K563">
        <v>6.46</v>
      </c>
      <c r="L563" t="s">
        <v>57</v>
      </c>
      <c r="M563">
        <f t="shared" si="60"/>
        <v>78.959999999999994</v>
      </c>
      <c r="N563">
        <f t="shared" si="61"/>
        <v>40.200000000000003</v>
      </c>
      <c r="O563" s="7">
        <f t="shared" si="62"/>
        <v>0.50911854103343468</v>
      </c>
      <c r="P563" t="str">
        <f t="shared" si="58"/>
        <v>Aug-2025</v>
      </c>
      <c r="Q563" t="str">
        <f t="shared" si="59"/>
        <v>Q3-2025</v>
      </c>
    </row>
    <row r="564" spans="1:17" x14ac:dyDescent="0.3">
      <c r="A564" t="s">
        <v>712</v>
      </c>
      <c r="B564" s="15">
        <v>45799</v>
      </c>
      <c r="C564" t="s">
        <v>84</v>
      </c>
      <c r="D564" t="s">
        <v>572</v>
      </c>
      <c r="E564" t="s">
        <v>54</v>
      </c>
      <c r="F564" t="s">
        <v>65</v>
      </c>
      <c r="G564" t="s">
        <v>68</v>
      </c>
      <c r="H564">
        <v>2</v>
      </c>
      <c r="I564">
        <v>10.88</v>
      </c>
      <c r="J564">
        <v>6.5000000000000002E-2</v>
      </c>
      <c r="K564">
        <v>7.26</v>
      </c>
      <c r="L564" t="s">
        <v>57</v>
      </c>
      <c r="M564">
        <f t="shared" si="60"/>
        <v>20.350000000000001</v>
      </c>
      <c r="N564">
        <f t="shared" si="61"/>
        <v>5.83</v>
      </c>
      <c r="O564" s="7">
        <f t="shared" si="62"/>
        <v>0.28648648648648645</v>
      </c>
      <c r="P564" t="str">
        <f t="shared" ref="P564:P627" si="63">IF(B564="","",TEXT(B564,"mmm-yyyy"))</f>
        <v>May-2025</v>
      </c>
      <c r="Q564" t="str">
        <f t="shared" ref="Q564:Q627" si="64">IF(B564="","","Q"&amp;ROUNDUP(MONTH(B564)/3,0)&amp;"-"&amp;YEAR(B564))</f>
        <v>Q2-2025</v>
      </c>
    </row>
    <row r="565" spans="1:17" x14ac:dyDescent="0.3">
      <c r="A565" t="s">
        <v>713</v>
      </c>
      <c r="B565" s="15">
        <v>46015</v>
      </c>
      <c r="C565" t="s">
        <v>63</v>
      </c>
      <c r="D565" t="s">
        <v>188</v>
      </c>
      <c r="E565" t="s">
        <v>93</v>
      </c>
      <c r="F565" t="s">
        <v>124</v>
      </c>
      <c r="G565" t="s">
        <v>68</v>
      </c>
      <c r="H565">
        <v>8</v>
      </c>
      <c r="I565">
        <v>53.45</v>
      </c>
      <c r="J565">
        <v>0.20200000000000001</v>
      </c>
      <c r="K565">
        <v>21.94</v>
      </c>
      <c r="L565" t="s">
        <v>104</v>
      </c>
      <c r="M565">
        <f t="shared" si="60"/>
        <v>341.22</v>
      </c>
      <c r="N565">
        <f t="shared" si="61"/>
        <v>165.7</v>
      </c>
      <c r="O565" s="7">
        <f t="shared" si="62"/>
        <v>0.48561045659691687</v>
      </c>
      <c r="P565" t="str">
        <f t="shared" si="63"/>
        <v>Dec-2025</v>
      </c>
      <c r="Q565" t="str">
        <f t="shared" si="64"/>
        <v>Q4-2025</v>
      </c>
    </row>
    <row r="566" spans="1:17" x14ac:dyDescent="0.3">
      <c r="A566" t="s">
        <v>714</v>
      </c>
      <c r="B566" s="15">
        <v>45834</v>
      </c>
      <c r="C566" t="s">
        <v>63</v>
      </c>
      <c r="D566" t="s">
        <v>82</v>
      </c>
      <c r="E566" t="s">
        <v>60</v>
      </c>
      <c r="F566" t="s">
        <v>67</v>
      </c>
      <c r="G566" t="s">
        <v>56</v>
      </c>
      <c r="H566">
        <v>1</v>
      </c>
      <c r="I566">
        <v>45.83</v>
      </c>
      <c r="J566">
        <v>0.33400000000000002</v>
      </c>
      <c r="K566">
        <v>24.86</v>
      </c>
      <c r="L566" t="s">
        <v>57</v>
      </c>
      <c r="M566">
        <f t="shared" si="60"/>
        <v>30.52</v>
      </c>
      <c r="N566">
        <f t="shared" si="61"/>
        <v>5.66</v>
      </c>
      <c r="O566" s="7">
        <f t="shared" si="62"/>
        <v>0.18545216251638272</v>
      </c>
      <c r="P566" t="str">
        <f t="shared" si="63"/>
        <v>Jun-2025</v>
      </c>
      <c r="Q566" t="str">
        <f t="shared" si="64"/>
        <v>Q2-2025</v>
      </c>
    </row>
    <row r="567" spans="1:17" x14ac:dyDescent="0.3">
      <c r="A567" t="s">
        <v>715</v>
      </c>
      <c r="B567" s="15">
        <v>45974</v>
      </c>
      <c r="C567" t="s">
        <v>88</v>
      </c>
      <c r="D567" t="s">
        <v>116</v>
      </c>
      <c r="E567" t="s">
        <v>107</v>
      </c>
      <c r="F567" t="s">
        <v>148</v>
      </c>
      <c r="G567" t="s">
        <v>56</v>
      </c>
      <c r="H567">
        <v>5</v>
      </c>
      <c r="I567">
        <v>25.99</v>
      </c>
      <c r="J567">
        <v>5.0999999999999997E-2</v>
      </c>
      <c r="K567">
        <v>8.73</v>
      </c>
      <c r="L567" t="s">
        <v>57</v>
      </c>
      <c r="M567">
        <f t="shared" si="60"/>
        <v>123.32</v>
      </c>
      <c r="N567">
        <f t="shared" si="61"/>
        <v>79.67</v>
      </c>
      <c r="O567" s="7">
        <f t="shared" si="62"/>
        <v>0.64604281543950703</v>
      </c>
      <c r="P567" t="str">
        <f t="shared" si="63"/>
        <v>Nov-2025</v>
      </c>
      <c r="Q567" t="str">
        <f t="shared" si="64"/>
        <v>Q4-2025</v>
      </c>
    </row>
    <row r="568" spans="1:17" x14ac:dyDescent="0.3">
      <c r="A568" t="s">
        <v>716</v>
      </c>
      <c r="B568" s="15">
        <v>45656</v>
      </c>
      <c r="C568" t="s">
        <v>63</v>
      </c>
      <c r="D568" t="s">
        <v>137</v>
      </c>
      <c r="E568" t="s">
        <v>54</v>
      </c>
      <c r="F568" t="s">
        <v>156</v>
      </c>
      <c r="G568" t="s">
        <v>68</v>
      </c>
      <c r="H568">
        <v>10</v>
      </c>
      <c r="I568">
        <v>20.52</v>
      </c>
      <c r="J568">
        <v>0.29099999999999998</v>
      </c>
      <c r="K568">
        <v>11.63</v>
      </c>
      <c r="L568" t="s">
        <v>57</v>
      </c>
      <c r="M568">
        <f t="shared" si="60"/>
        <v>145.49</v>
      </c>
      <c r="N568">
        <f t="shared" si="61"/>
        <v>29.19</v>
      </c>
      <c r="O568" s="7">
        <f t="shared" si="62"/>
        <v>0.20063234586569523</v>
      </c>
      <c r="P568" t="str">
        <f t="shared" si="63"/>
        <v>Dec-2024</v>
      </c>
      <c r="Q568" t="str">
        <f t="shared" si="64"/>
        <v>Q4-2024</v>
      </c>
    </row>
    <row r="569" spans="1:17" x14ac:dyDescent="0.3">
      <c r="A569" t="s">
        <v>717</v>
      </c>
      <c r="B569" s="15">
        <v>45514</v>
      </c>
      <c r="C569" t="s">
        <v>84</v>
      </c>
      <c r="D569" t="s">
        <v>171</v>
      </c>
      <c r="E569" t="s">
        <v>107</v>
      </c>
      <c r="F569" t="s">
        <v>108</v>
      </c>
      <c r="G569" t="s">
        <v>68</v>
      </c>
      <c r="H569">
        <v>7</v>
      </c>
      <c r="I569">
        <v>34.74</v>
      </c>
      <c r="J569">
        <v>4.1000000000000002E-2</v>
      </c>
      <c r="K569">
        <v>13.07</v>
      </c>
      <c r="L569" t="s">
        <v>57</v>
      </c>
      <c r="M569">
        <f t="shared" si="60"/>
        <v>233.21</v>
      </c>
      <c r="N569">
        <f t="shared" si="61"/>
        <v>141.72</v>
      </c>
      <c r="O569" s="7">
        <f t="shared" si="62"/>
        <v>0.60769263753698377</v>
      </c>
      <c r="P569" t="str">
        <f t="shared" si="63"/>
        <v>Aug-2024</v>
      </c>
      <c r="Q569" t="str">
        <f t="shared" si="64"/>
        <v>Q3-2024</v>
      </c>
    </row>
    <row r="570" spans="1:17" x14ac:dyDescent="0.3">
      <c r="A570" t="s">
        <v>718</v>
      </c>
      <c r="B570" s="15">
        <v>45935</v>
      </c>
      <c r="C570" t="s">
        <v>84</v>
      </c>
      <c r="D570" t="s">
        <v>196</v>
      </c>
      <c r="E570" t="s">
        <v>54</v>
      </c>
      <c r="F570" t="s">
        <v>156</v>
      </c>
      <c r="G570" t="s">
        <v>68</v>
      </c>
      <c r="H570">
        <v>2</v>
      </c>
      <c r="I570">
        <v>14.31</v>
      </c>
      <c r="J570">
        <v>0</v>
      </c>
      <c r="K570">
        <v>9.91</v>
      </c>
      <c r="L570" t="s">
        <v>57</v>
      </c>
      <c r="M570">
        <f t="shared" si="60"/>
        <v>28.62</v>
      </c>
      <c r="N570">
        <f t="shared" si="61"/>
        <v>8.8000000000000007</v>
      </c>
      <c r="O570" s="7">
        <f t="shared" si="62"/>
        <v>0.30747728860936407</v>
      </c>
      <c r="P570" t="str">
        <f t="shared" si="63"/>
        <v>Oct-2025</v>
      </c>
      <c r="Q570" t="str">
        <f t="shared" si="64"/>
        <v>Q4-2025</v>
      </c>
    </row>
    <row r="571" spans="1:17" x14ac:dyDescent="0.3">
      <c r="A571" t="s">
        <v>719</v>
      </c>
      <c r="B571" s="15">
        <v>45688</v>
      </c>
      <c r="C571" t="s">
        <v>52</v>
      </c>
      <c r="D571" t="s">
        <v>101</v>
      </c>
      <c r="E571" t="s">
        <v>71</v>
      </c>
      <c r="F571" t="s">
        <v>78</v>
      </c>
      <c r="G571" t="s">
        <v>68</v>
      </c>
      <c r="H571">
        <v>4</v>
      </c>
      <c r="I571">
        <v>262.86</v>
      </c>
      <c r="J571">
        <v>2.5000000000000001E-2</v>
      </c>
      <c r="K571">
        <v>187.59</v>
      </c>
      <c r="L571" t="s">
        <v>57</v>
      </c>
      <c r="M571">
        <f t="shared" si="60"/>
        <v>1025.1500000000001</v>
      </c>
      <c r="N571">
        <f t="shared" si="61"/>
        <v>274.79000000000002</v>
      </c>
      <c r="O571" s="7">
        <f t="shared" si="62"/>
        <v>0.26804857825684048</v>
      </c>
      <c r="P571" t="str">
        <f t="shared" si="63"/>
        <v>Jan-2025</v>
      </c>
      <c r="Q571" t="str">
        <f t="shared" si="64"/>
        <v>Q1-2025</v>
      </c>
    </row>
    <row r="572" spans="1:17" x14ac:dyDescent="0.3">
      <c r="A572" t="s">
        <v>720</v>
      </c>
      <c r="B572" s="15">
        <v>45433</v>
      </c>
      <c r="C572" t="s">
        <v>88</v>
      </c>
      <c r="D572" t="s">
        <v>179</v>
      </c>
      <c r="E572" t="s">
        <v>107</v>
      </c>
      <c r="F572" t="s">
        <v>148</v>
      </c>
      <c r="G572" t="s">
        <v>68</v>
      </c>
      <c r="H572">
        <v>6</v>
      </c>
      <c r="I572">
        <v>46.84</v>
      </c>
      <c r="J572">
        <v>0.14399999999999999</v>
      </c>
      <c r="K572">
        <v>15.13</v>
      </c>
      <c r="L572" t="s">
        <v>57</v>
      </c>
      <c r="M572">
        <f t="shared" si="60"/>
        <v>240.57</v>
      </c>
      <c r="N572">
        <f t="shared" si="61"/>
        <v>149.79</v>
      </c>
      <c r="O572" s="7">
        <f t="shared" si="62"/>
        <v>0.62264621523880781</v>
      </c>
      <c r="P572" t="str">
        <f t="shared" si="63"/>
        <v>May-2024</v>
      </c>
      <c r="Q572" t="str">
        <f t="shared" si="64"/>
        <v>Q2-2024</v>
      </c>
    </row>
    <row r="573" spans="1:17" x14ac:dyDescent="0.3">
      <c r="A573" t="s">
        <v>721</v>
      </c>
      <c r="B573" s="15">
        <v>45688</v>
      </c>
      <c r="C573" t="s">
        <v>84</v>
      </c>
      <c r="D573" t="s">
        <v>171</v>
      </c>
      <c r="E573" t="s">
        <v>71</v>
      </c>
      <c r="F573" t="s">
        <v>97</v>
      </c>
      <c r="G573" t="s">
        <v>68</v>
      </c>
      <c r="H573">
        <v>5</v>
      </c>
      <c r="I573">
        <v>73.95</v>
      </c>
      <c r="J573">
        <v>0.16200000000000001</v>
      </c>
      <c r="K573">
        <v>50.86</v>
      </c>
      <c r="L573" t="s">
        <v>57</v>
      </c>
      <c r="M573">
        <f t="shared" si="60"/>
        <v>309.85000000000002</v>
      </c>
      <c r="N573">
        <f t="shared" si="61"/>
        <v>55.55</v>
      </c>
      <c r="O573" s="7">
        <f t="shared" si="62"/>
        <v>0.17928029691786346</v>
      </c>
      <c r="P573" t="str">
        <f t="shared" si="63"/>
        <v>Jan-2025</v>
      </c>
      <c r="Q573" t="str">
        <f t="shared" si="64"/>
        <v>Q1-2025</v>
      </c>
    </row>
    <row r="574" spans="1:17" x14ac:dyDescent="0.3">
      <c r="A574" t="s">
        <v>722</v>
      </c>
      <c r="B574" s="15">
        <v>45589</v>
      </c>
      <c r="C574" t="s">
        <v>63</v>
      </c>
      <c r="D574" t="s">
        <v>258</v>
      </c>
      <c r="E574" t="s">
        <v>60</v>
      </c>
      <c r="F574" t="s">
        <v>99</v>
      </c>
      <c r="G574" t="s">
        <v>68</v>
      </c>
      <c r="H574">
        <v>4</v>
      </c>
      <c r="I574">
        <v>62.37</v>
      </c>
      <c r="J574">
        <v>0.22700000000000001</v>
      </c>
      <c r="K574">
        <v>28.73</v>
      </c>
      <c r="L574" t="s">
        <v>57</v>
      </c>
      <c r="M574">
        <f t="shared" si="60"/>
        <v>192.85</v>
      </c>
      <c r="N574">
        <f t="shared" si="61"/>
        <v>77.930000000000007</v>
      </c>
      <c r="O574" s="7">
        <f t="shared" si="62"/>
        <v>0.40409644801659328</v>
      </c>
      <c r="P574" t="str">
        <f t="shared" si="63"/>
        <v>Oct-2024</v>
      </c>
      <c r="Q574" t="str">
        <f t="shared" si="64"/>
        <v>Q4-2024</v>
      </c>
    </row>
    <row r="575" spans="1:17" x14ac:dyDescent="0.3">
      <c r="A575" t="s">
        <v>723</v>
      </c>
      <c r="B575" s="15">
        <v>45552</v>
      </c>
      <c r="C575" t="s">
        <v>88</v>
      </c>
      <c r="D575" t="s">
        <v>179</v>
      </c>
      <c r="E575" t="s">
        <v>71</v>
      </c>
      <c r="F575" t="s">
        <v>97</v>
      </c>
      <c r="G575" t="s">
        <v>56</v>
      </c>
      <c r="H575">
        <v>2</v>
      </c>
      <c r="I575">
        <v>201.39</v>
      </c>
      <c r="J575">
        <v>8.1000000000000003E-2</v>
      </c>
      <c r="K575">
        <v>149.58000000000001</v>
      </c>
      <c r="L575" t="s">
        <v>57</v>
      </c>
      <c r="M575">
        <f t="shared" si="60"/>
        <v>370.15</v>
      </c>
      <c r="N575">
        <f t="shared" si="61"/>
        <v>70.989999999999995</v>
      </c>
      <c r="O575" s="7">
        <f t="shared" si="62"/>
        <v>0.19178711333243278</v>
      </c>
      <c r="P575" t="str">
        <f t="shared" si="63"/>
        <v>Sep-2024</v>
      </c>
      <c r="Q575" t="str">
        <f t="shared" si="64"/>
        <v>Q3-2024</v>
      </c>
    </row>
    <row r="576" spans="1:17" x14ac:dyDescent="0.3">
      <c r="A576" t="s">
        <v>724</v>
      </c>
      <c r="B576" s="15">
        <v>45874</v>
      </c>
      <c r="C576" t="s">
        <v>52</v>
      </c>
      <c r="D576" t="s">
        <v>216</v>
      </c>
      <c r="E576" t="s">
        <v>107</v>
      </c>
      <c r="F576" t="s">
        <v>108</v>
      </c>
      <c r="G576" t="s">
        <v>56</v>
      </c>
      <c r="H576">
        <v>5</v>
      </c>
      <c r="I576">
        <v>56.26</v>
      </c>
      <c r="J576">
        <v>0.129</v>
      </c>
      <c r="K576">
        <v>17.77</v>
      </c>
      <c r="L576" t="s">
        <v>57</v>
      </c>
      <c r="M576">
        <f t="shared" si="60"/>
        <v>245.01</v>
      </c>
      <c r="N576">
        <f t="shared" si="61"/>
        <v>156.16</v>
      </c>
      <c r="O576" s="7">
        <f t="shared" si="62"/>
        <v>0.63736174033712911</v>
      </c>
      <c r="P576" t="str">
        <f t="shared" si="63"/>
        <v>Aug-2025</v>
      </c>
      <c r="Q576" t="str">
        <f t="shared" si="64"/>
        <v>Q3-2025</v>
      </c>
    </row>
    <row r="577" spans="1:17" x14ac:dyDescent="0.3">
      <c r="A577" t="s">
        <v>725</v>
      </c>
      <c r="B577" s="15">
        <v>45741</v>
      </c>
      <c r="C577" t="s">
        <v>84</v>
      </c>
      <c r="D577" t="s">
        <v>150</v>
      </c>
      <c r="E577" t="s">
        <v>71</v>
      </c>
      <c r="F577" t="s">
        <v>126</v>
      </c>
      <c r="G577" t="s">
        <v>68</v>
      </c>
      <c r="H577">
        <v>1</v>
      </c>
      <c r="I577">
        <v>129.88999999999999</v>
      </c>
      <c r="J577">
        <v>0.08</v>
      </c>
      <c r="K577">
        <v>100.45</v>
      </c>
      <c r="L577" t="s">
        <v>57</v>
      </c>
      <c r="M577">
        <f t="shared" si="60"/>
        <v>119.5</v>
      </c>
      <c r="N577">
        <f t="shared" si="61"/>
        <v>19.05</v>
      </c>
      <c r="O577" s="7">
        <f t="shared" si="62"/>
        <v>0.1594142259414226</v>
      </c>
      <c r="P577" t="str">
        <f t="shared" si="63"/>
        <v>Mar-2025</v>
      </c>
      <c r="Q577" t="str">
        <f t="shared" si="64"/>
        <v>Q1-2025</v>
      </c>
    </row>
    <row r="578" spans="1:17" x14ac:dyDescent="0.3">
      <c r="A578" t="s">
        <v>726</v>
      </c>
      <c r="B578" s="15">
        <v>45845</v>
      </c>
      <c r="C578" t="s">
        <v>63</v>
      </c>
      <c r="D578" t="s">
        <v>106</v>
      </c>
      <c r="E578" t="s">
        <v>71</v>
      </c>
      <c r="F578" t="s">
        <v>126</v>
      </c>
      <c r="G578" t="s">
        <v>68</v>
      </c>
      <c r="H578">
        <v>4</v>
      </c>
      <c r="I578">
        <v>244.11</v>
      </c>
      <c r="J578">
        <v>0.17899999999999999</v>
      </c>
      <c r="K578">
        <v>189.78</v>
      </c>
      <c r="L578" t="s">
        <v>57</v>
      </c>
      <c r="M578">
        <f t="shared" ref="M578:M641" si="65">ROUND(H578*I578*(1-J578),2)</f>
        <v>801.66</v>
      </c>
      <c r="N578">
        <f t="shared" ref="N578:N641" si="66">ROUND(M578-(H578*K578),2)</f>
        <v>42.54</v>
      </c>
      <c r="O578" s="7">
        <f t="shared" ref="O578:O641" si="67">IFERROR(N578/M578,0)</f>
        <v>5.3064890352518525E-2</v>
      </c>
      <c r="P578" t="str">
        <f t="shared" si="63"/>
        <v>Jul-2025</v>
      </c>
      <c r="Q578" t="str">
        <f t="shared" si="64"/>
        <v>Q3-2025</v>
      </c>
    </row>
    <row r="579" spans="1:17" x14ac:dyDescent="0.3">
      <c r="A579" t="s">
        <v>727</v>
      </c>
      <c r="B579" s="15">
        <v>45621</v>
      </c>
      <c r="C579" t="s">
        <v>63</v>
      </c>
      <c r="D579" t="s">
        <v>165</v>
      </c>
      <c r="E579" t="s">
        <v>54</v>
      </c>
      <c r="F579" t="s">
        <v>156</v>
      </c>
      <c r="G579" t="s">
        <v>68</v>
      </c>
      <c r="H579">
        <v>3</v>
      </c>
      <c r="I579">
        <v>3.25</v>
      </c>
      <c r="J579">
        <v>0.215</v>
      </c>
      <c r="K579">
        <v>2.21</v>
      </c>
      <c r="L579" t="s">
        <v>104</v>
      </c>
      <c r="M579">
        <f t="shared" si="65"/>
        <v>7.65</v>
      </c>
      <c r="N579">
        <f t="shared" si="66"/>
        <v>1.02</v>
      </c>
      <c r="O579" s="7">
        <f t="shared" si="67"/>
        <v>0.13333333333333333</v>
      </c>
      <c r="P579" t="str">
        <f t="shared" si="63"/>
        <v>Nov-2024</v>
      </c>
      <c r="Q579" t="str">
        <f t="shared" si="64"/>
        <v>Q4-2024</v>
      </c>
    </row>
    <row r="580" spans="1:17" x14ac:dyDescent="0.3">
      <c r="A580" t="s">
        <v>728</v>
      </c>
      <c r="B580" s="15">
        <v>45759</v>
      </c>
      <c r="C580" t="s">
        <v>52</v>
      </c>
      <c r="D580" t="s">
        <v>53</v>
      </c>
      <c r="E580" t="s">
        <v>93</v>
      </c>
      <c r="F580" t="s">
        <v>219</v>
      </c>
      <c r="G580" t="s">
        <v>68</v>
      </c>
      <c r="H580">
        <v>2</v>
      </c>
      <c r="I580">
        <v>52.97</v>
      </c>
      <c r="J580">
        <v>0.13500000000000001</v>
      </c>
      <c r="K580">
        <v>26.06</v>
      </c>
      <c r="L580" t="s">
        <v>57</v>
      </c>
      <c r="M580">
        <f t="shared" si="65"/>
        <v>91.64</v>
      </c>
      <c r="N580">
        <f t="shared" si="66"/>
        <v>39.520000000000003</v>
      </c>
      <c r="O580" s="7">
        <f t="shared" si="67"/>
        <v>0.43125272806634662</v>
      </c>
      <c r="P580" t="str">
        <f t="shared" si="63"/>
        <v>Apr-2025</v>
      </c>
      <c r="Q580" t="str">
        <f t="shared" si="64"/>
        <v>Q2-2025</v>
      </c>
    </row>
    <row r="581" spans="1:17" x14ac:dyDescent="0.3">
      <c r="A581" t="s">
        <v>729</v>
      </c>
      <c r="B581" s="15">
        <v>45782</v>
      </c>
      <c r="C581" t="s">
        <v>84</v>
      </c>
      <c r="D581" t="s">
        <v>144</v>
      </c>
      <c r="E581" t="s">
        <v>60</v>
      </c>
      <c r="F581" t="s">
        <v>76</v>
      </c>
      <c r="G581" t="s">
        <v>56</v>
      </c>
      <c r="H581">
        <v>1</v>
      </c>
      <c r="I581">
        <v>29.96</v>
      </c>
      <c r="J581">
        <v>8.5999999999999993E-2</v>
      </c>
      <c r="K581">
        <v>12.81</v>
      </c>
      <c r="L581" t="s">
        <v>57</v>
      </c>
      <c r="M581">
        <f t="shared" si="65"/>
        <v>27.38</v>
      </c>
      <c r="N581">
        <f t="shared" si="66"/>
        <v>14.57</v>
      </c>
      <c r="O581" s="7">
        <f t="shared" si="67"/>
        <v>0.53214024835646456</v>
      </c>
      <c r="P581" t="str">
        <f t="shared" si="63"/>
        <v>May-2025</v>
      </c>
      <c r="Q581" t="str">
        <f t="shared" si="64"/>
        <v>Q2-2025</v>
      </c>
    </row>
    <row r="582" spans="1:17" x14ac:dyDescent="0.3">
      <c r="A582" t="s">
        <v>730</v>
      </c>
      <c r="B582" s="15">
        <v>45576</v>
      </c>
      <c r="C582" t="s">
        <v>84</v>
      </c>
      <c r="D582" t="s">
        <v>144</v>
      </c>
      <c r="E582" t="s">
        <v>71</v>
      </c>
      <c r="F582" t="s">
        <v>86</v>
      </c>
      <c r="G582" t="s">
        <v>56</v>
      </c>
      <c r="H582">
        <v>1</v>
      </c>
      <c r="I582">
        <v>259.37</v>
      </c>
      <c r="J582">
        <v>6.7000000000000004E-2</v>
      </c>
      <c r="K582">
        <v>201.71</v>
      </c>
      <c r="L582" t="s">
        <v>57</v>
      </c>
      <c r="M582">
        <f t="shared" si="65"/>
        <v>241.99</v>
      </c>
      <c r="N582">
        <f t="shared" si="66"/>
        <v>40.28</v>
      </c>
      <c r="O582" s="7">
        <f t="shared" si="67"/>
        <v>0.16645315922145543</v>
      </c>
      <c r="P582" t="str">
        <f t="shared" si="63"/>
        <v>Oct-2024</v>
      </c>
      <c r="Q582" t="str">
        <f t="shared" si="64"/>
        <v>Q4-2024</v>
      </c>
    </row>
    <row r="583" spans="1:17" x14ac:dyDescent="0.3">
      <c r="A583" t="s">
        <v>731</v>
      </c>
      <c r="B583" s="15">
        <v>45546</v>
      </c>
      <c r="C583" t="s">
        <v>88</v>
      </c>
      <c r="D583" t="s">
        <v>179</v>
      </c>
      <c r="E583" t="s">
        <v>93</v>
      </c>
      <c r="F583" t="s">
        <v>94</v>
      </c>
      <c r="G583" t="s">
        <v>68</v>
      </c>
      <c r="H583">
        <v>1</v>
      </c>
      <c r="I583">
        <v>63.73</v>
      </c>
      <c r="J583">
        <v>8.2000000000000003E-2</v>
      </c>
      <c r="K583">
        <v>24.7</v>
      </c>
      <c r="L583" t="s">
        <v>104</v>
      </c>
      <c r="M583">
        <f t="shared" si="65"/>
        <v>58.5</v>
      </c>
      <c r="N583">
        <f t="shared" si="66"/>
        <v>33.799999999999997</v>
      </c>
      <c r="O583" s="7">
        <f t="shared" si="67"/>
        <v>0.57777777777777772</v>
      </c>
      <c r="P583" t="str">
        <f t="shared" si="63"/>
        <v>Sep-2024</v>
      </c>
      <c r="Q583" t="str">
        <f t="shared" si="64"/>
        <v>Q3-2024</v>
      </c>
    </row>
    <row r="584" spans="1:17" x14ac:dyDescent="0.3">
      <c r="A584" t="s">
        <v>732</v>
      </c>
      <c r="B584" s="15">
        <v>45564</v>
      </c>
      <c r="C584" t="s">
        <v>88</v>
      </c>
      <c r="D584" t="s">
        <v>167</v>
      </c>
      <c r="E584" t="s">
        <v>60</v>
      </c>
      <c r="F584" t="s">
        <v>90</v>
      </c>
      <c r="G584" t="s">
        <v>56</v>
      </c>
      <c r="H584">
        <v>2</v>
      </c>
      <c r="I584">
        <v>25.5</v>
      </c>
      <c r="J584">
        <v>9.6000000000000002E-2</v>
      </c>
      <c r="K584">
        <v>12.57</v>
      </c>
      <c r="L584" t="s">
        <v>57</v>
      </c>
      <c r="M584">
        <f t="shared" si="65"/>
        <v>46.1</v>
      </c>
      <c r="N584">
        <f t="shared" si="66"/>
        <v>20.96</v>
      </c>
      <c r="O584" s="7">
        <f t="shared" si="67"/>
        <v>0.45466377440347072</v>
      </c>
      <c r="P584" t="str">
        <f t="shared" si="63"/>
        <v>Sep-2024</v>
      </c>
      <c r="Q584" t="str">
        <f t="shared" si="64"/>
        <v>Q3-2024</v>
      </c>
    </row>
    <row r="585" spans="1:17" x14ac:dyDescent="0.3">
      <c r="A585" t="s">
        <v>733</v>
      </c>
      <c r="B585" s="15">
        <v>45444</v>
      </c>
      <c r="C585" t="s">
        <v>84</v>
      </c>
      <c r="D585" t="s">
        <v>572</v>
      </c>
      <c r="E585" t="s">
        <v>93</v>
      </c>
      <c r="F585" t="s">
        <v>124</v>
      </c>
      <c r="G585" t="s">
        <v>68</v>
      </c>
      <c r="H585">
        <v>7</v>
      </c>
      <c r="I585">
        <v>62.75</v>
      </c>
      <c r="J585">
        <v>0.17299999999999999</v>
      </c>
      <c r="K585">
        <v>28.49</v>
      </c>
      <c r="L585" t="s">
        <v>57</v>
      </c>
      <c r="M585">
        <f t="shared" si="65"/>
        <v>363.26</v>
      </c>
      <c r="N585">
        <f t="shared" si="66"/>
        <v>163.83000000000001</v>
      </c>
      <c r="O585" s="7">
        <f t="shared" si="67"/>
        <v>0.45099928425920832</v>
      </c>
      <c r="P585" t="str">
        <f t="shared" si="63"/>
        <v>Jun-2024</v>
      </c>
      <c r="Q585" t="str">
        <f t="shared" si="64"/>
        <v>Q2-2024</v>
      </c>
    </row>
    <row r="586" spans="1:17" x14ac:dyDescent="0.3">
      <c r="A586" t="s">
        <v>734</v>
      </c>
      <c r="B586" s="15">
        <v>45991</v>
      </c>
      <c r="C586" t="s">
        <v>84</v>
      </c>
      <c r="D586" t="s">
        <v>110</v>
      </c>
      <c r="E586" t="s">
        <v>60</v>
      </c>
      <c r="F586" t="s">
        <v>99</v>
      </c>
      <c r="G586" t="s">
        <v>56</v>
      </c>
      <c r="H586">
        <v>9</v>
      </c>
      <c r="I586">
        <v>47.89</v>
      </c>
      <c r="J586">
        <v>2E-3</v>
      </c>
      <c r="K586">
        <v>24.8</v>
      </c>
      <c r="L586" t="s">
        <v>57</v>
      </c>
      <c r="M586">
        <f t="shared" si="65"/>
        <v>430.15</v>
      </c>
      <c r="N586">
        <f t="shared" si="66"/>
        <v>206.95</v>
      </c>
      <c r="O586" s="7">
        <f t="shared" si="67"/>
        <v>0.48111124026502383</v>
      </c>
      <c r="P586" t="str">
        <f t="shared" si="63"/>
        <v>Nov-2025</v>
      </c>
      <c r="Q586" t="str">
        <f t="shared" si="64"/>
        <v>Q4-2025</v>
      </c>
    </row>
    <row r="587" spans="1:17" x14ac:dyDescent="0.3">
      <c r="A587" t="s">
        <v>735</v>
      </c>
      <c r="B587" s="15">
        <v>45400</v>
      </c>
      <c r="C587" t="s">
        <v>88</v>
      </c>
      <c r="D587" t="s">
        <v>135</v>
      </c>
      <c r="E587" t="s">
        <v>107</v>
      </c>
      <c r="F587" t="s">
        <v>132</v>
      </c>
      <c r="G587" t="s">
        <v>68</v>
      </c>
      <c r="H587">
        <v>3</v>
      </c>
      <c r="I587">
        <v>43.34</v>
      </c>
      <c r="J587">
        <v>5.0999999999999997E-2</v>
      </c>
      <c r="K587">
        <v>15.16</v>
      </c>
      <c r="L587" t="s">
        <v>73</v>
      </c>
      <c r="M587">
        <f t="shared" si="65"/>
        <v>123.39</v>
      </c>
      <c r="N587">
        <f t="shared" si="66"/>
        <v>77.91</v>
      </c>
      <c r="O587" s="7">
        <f t="shared" si="67"/>
        <v>0.6314125942134694</v>
      </c>
      <c r="P587" t="str">
        <f t="shared" si="63"/>
        <v>Apr-2024</v>
      </c>
      <c r="Q587" t="str">
        <f t="shared" si="64"/>
        <v>Q2-2024</v>
      </c>
    </row>
    <row r="588" spans="1:17" x14ac:dyDescent="0.3">
      <c r="A588" t="s">
        <v>736</v>
      </c>
      <c r="B588" s="15">
        <v>45807</v>
      </c>
      <c r="C588" t="s">
        <v>88</v>
      </c>
      <c r="D588" t="s">
        <v>167</v>
      </c>
      <c r="E588" t="s">
        <v>54</v>
      </c>
      <c r="F588" t="s">
        <v>268</v>
      </c>
      <c r="G588" t="s">
        <v>56</v>
      </c>
      <c r="H588">
        <v>6</v>
      </c>
      <c r="I588">
        <v>15.14</v>
      </c>
      <c r="J588">
        <v>9.0999999999999998E-2</v>
      </c>
      <c r="K588">
        <v>8.73</v>
      </c>
      <c r="L588" t="s">
        <v>57</v>
      </c>
      <c r="M588">
        <f t="shared" si="65"/>
        <v>82.57</v>
      </c>
      <c r="N588">
        <f t="shared" si="66"/>
        <v>30.19</v>
      </c>
      <c r="O588" s="7">
        <f t="shared" si="67"/>
        <v>0.36562916313431032</v>
      </c>
      <c r="P588" t="str">
        <f t="shared" si="63"/>
        <v>May-2025</v>
      </c>
      <c r="Q588" t="str">
        <f t="shared" si="64"/>
        <v>Q2-2025</v>
      </c>
    </row>
    <row r="589" spans="1:17" x14ac:dyDescent="0.3">
      <c r="A589" t="s">
        <v>737</v>
      </c>
      <c r="B589" s="15">
        <v>45623</v>
      </c>
      <c r="C589" t="s">
        <v>84</v>
      </c>
      <c r="D589" t="s">
        <v>169</v>
      </c>
      <c r="E589" t="s">
        <v>107</v>
      </c>
      <c r="F589" t="s">
        <v>139</v>
      </c>
      <c r="G589" t="s">
        <v>56</v>
      </c>
      <c r="H589">
        <v>3</v>
      </c>
      <c r="I589">
        <v>46.14</v>
      </c>
      <c r="J589">
        <v>3.5999999999999997E-2</v>
      </c>
      <c r="K589">
        <v>18.18</v>
      </c>
      <c r="L589" t="s">
        <v>73</v>
      </c>
      <c r="M589">
        <f t="shared" si="65"/>
        <v>133.44</v>
      </c>
      <c r="N589">
        <f t="shared" si="66"/>
        <v>78.900000000000006</v>
      </c>
      <c r="O589" s="7">
        <f t="shared" si="67"/>
        <v>0.59127697841726623</v>
      </c>
      <c r="P589" t="str">
        <f t="shared" si="63"/>
        <v>Nov-2024</v>
      </c>
      <c r="Q589" t="str">
        <f t="shared" si="64"/>
        <v>Q4-2024</v>
      </c>
    </row>
    <row r="590" spans="1:17" x14ac:dyDescent="0.3">
      <c r="A590" t="s">
        <v>738</v>
      </c>
      <c r="B590" s="15">
        <v>45876</v>
      </c>
      <c r="C590" t="s">
        <v>52</v>
      </c>
      <c r="D590" t="s">
        <v>200</v>
      </c>
      <c r="E590" t="s">
        <v>93</v>
      </c>
      <c r="F590" t="s">
        <v>255</v>
      </c>
      <c r="G590" t="s">
        <v>56</v>
      </c>
      <c r="H590">
        <v>4</v>
      </c>
      <c r="I590">
        <v>75.010000000000005</v>
      </c>
      <c r="J590">
        <v>0</v>
      </c>
      <c r="K590">
        <v>32.770000000000003</v>
      </c>
      <c r="L590" t="s">
        <v>57</v>
      </c>
      <c r="M590">
        <f t="shared" si="65"/>
        <v>300.04000000000002</v>
      </c>
      <c r="N590">
        <f t="shared" si="66"/>
        <v>168.96</v>
      </c>
      <c r="O590" s="7">
        <f t="shared" si="67"/>
        <v>0.56312491667777631</v>
      </c>
      <c r="P590" t="str">
        <f t="shared" si="63"/>
        <v>Aug-2025</v>
      </c>
      <c r="Q590" t="str">
        <f t="shared" si="64"/>
        <v>Q3-2025</v>
      </c>
    </row>
    <row r="591" spans="1:17" x14ac:dyDescent="0.3">
      <c r="A591" t="s">
        <v>739</v>
      </c>
      <c r="B591" s="15">
        <v>45829</v>
      </c>
      <c r="C591" t="s">
        <v>63</v>
      </c>
      <c r="D591" t="s">
        <v>73</v>
      </c>
      <c r="E591" t="s">
        <v>71</v>
      </c>
      <c r="F591" t="s">
        <v>72</v>
      </c>
      <c r="G591" t="s">
        <v>68</v>
      </c>
      <c r="H591">
        <v>1</v>
      </c>
      <c r="I591">
        <v>174.45</v>
      </c>
      <c r="J591">
        <v>0.21199999999999999</v>
      </c>
      <c r="K591">
        <v>139.53</v>
      </c>
      <c r="L591" t="s">
        <v>57</v>
      </c>
      <c r="M591">
        <f t="shared" si="65"/>
        <v>137.47</v>
      </c>
      <c r="N591">
        <f t="shared" si="66"/>
        <v>-2.06</v>
      </c>
      <c r="O591" s="7">
        <f t="shared" si="67"/>
        <v>-1.498508765548847E-2</v>
      </c>
      <c r="P591" t="str">
        <f t="shared" si="63"/>
        <v>Jun-2025</v>
      </c>
      <c r="Q591" t="str">
        <f t="shared" si="64"/>
        <v>Q2-2025</v>
      </c>
    </row>
    <row r="592" spans="1:17" x14ac:dyDescent="0.3">
      <c r="A592" t="s">
        <v>740</v>
      </c>
      <c r="B592" s="15">
        <v>45682</v>
      </c>
      <c r="C592" t="s">
        <v>63</v>
      </c>
      <c r="D592" t="s">
        <v>175</v>
      </c>
      <c r="E592" t="s">
        <v>60</v>
      </c>
      <c r="F592" t="s">
        <v>76</v>
      </c>
      <c r="G592" t="s">
        <v>68</v>
      </c>
      <c r="H592">
        <v>7</v>
      </c>
      <c r="I592">
        <v>91.99</v>
      </c>
      <c r="J592">
        <v>0.29799999999999999</v>
      </c>
      <c r="K592">
        <v>40.81</v>
      </c>
      <c r="L592" t="s">
        <v>104</v>
      </c>
      <c r="M592">
        <f t="shared" si="65"/>
        <v>452.04</v>
      </c>
      <c r="N592">
        <f t="shared" si="66"/>
        <v>166.37</v>
      </c>
      <c r="O592" s="7">
        <f t="shared" si="67"/>
        <v>0.36804265109282364</v>
      </c>
      <c r="P592" t="str">
        <f t="shared" si="63"/>
        <v>Jan-2025</v>
      </c>
      <c r="Q592" t="str">
        <f t="shared" si="64"/>
        <v>Q1-2025</v>
      </c>
    </row>
    <row r="593" spans="1:17" x14ac:dyDescent="0.3">
      <c r="A593" t="s">
        <v>741</v>
      </c>
      <c r="B593" s="15">
        <v>45654</v>
      </c>
      <c r="C593" t="s">
        <v>52</v>
      </c>
      <c r="D593" t="s">
        <v>70</v>
      </c>
      <c r="E593" t="s">
        <v>60</v>
      </c>
      <c r="F593" t="s">
        <v>61</v>
      </c>
      <c r="G593" t="s">
        <v>56</v>
      </c>
      <c r="H593">
        <v>5</v>
      </c>
      <c r="I593">
        <v>104.04</v>
      </c>
      <c r="J593">
        <v>5.8000000000000003E-2</v>
      </c>
      <c r="K593">
        <v>54.2</v>
      </c>
      <c r="L593" t="s">
        <v>57</v>
      </c>
      <c r="M593">
        <f t="shared" si="65"/>
        <v>490.03</v>
      </c>
      <c r="N593">
        <f t="shared" si="66"/>
        <v>219.03</v>
      </c>
      <c r="O593" s="7">
        <f t="shared" si="67"/>
        <v>0.44697263432851053</v>
      </c>
      <c r="P593" t="str">
        <f t="shared" si="63"/>
        <v>Dec-2024</v>
      </c>
      <c r="Q593" t="str">
        <f t="shared" si="64"/>
        <v>Q4-2024</v>
      </c>
    </row>
    <row r="594" spans="1:17" x14ac:dyDescent="0.3">
      <c r="A594" t="s">
        <v>742</v>
      </c>
      <c r="B594" s="15">
        <v>45536</v>
      </c>
      <c r="C594" t="s">
        <v>63</v>
      </c>
      <c r="D594" t="s">
        <v>302</v>
      </c>
      <c r="E594" t="s">
        <v>93</v>
      </c>
      <c r="F594" t="s">
        <v>219</v>
      </c>
      <c r="G594" t="s">
        <v>56</v>
      </c>
      <c r="H594">
        <v>7</v>
      </c>
      <c r="I594">
        <v>22.74</v>
      </c>
      <c r="J594">
        <v>9.8000000000000004E-2</v>
      </c>
      <c r="K594">
        <v>9.89</v>
      </c>
      <c r="L594" t="s">
        <v>57</v>
      </c>
      <c r="M594">
        <f t="shared" si="65"/>
        <v>143.58000000000001</v>
      </c>
      <c r="N594">
        <f t="shared" si="66"/>
        <v>74.349999999999994</v>
      </c>
      <c r="O594" s="7">
        <f t="shared" si="67"/>
        <v>0.51782978130658852</v>
      </c>
      <c r="P594" t="str">
        <f t="shared" si="63"/>
        <v>Sep-2024</v>
      </c>
      <c r="Q594" t="str">
        <f t="shared" si="64"/>
        <v>Q3-2024</v>
      </c>
    </row>
    <row r="595" spans="1:17" x14ac:dyDescent="0.3">
      <c r="A595" t="s">
        <v>743</v>
      </c>
      <c r="B595" s="15">
        <v>45763</v>
      </c>
      <c r="C595" t="s">
        <v>63</v>
      </c>
      <c r="D595" t="s">
        <v>64</v>
      </c>
      <c r="E595" t="s">
        <v>54</v>
      </c>
      <c r="F595" t="s">
        <v>156</v>
      </c>
      <c r="G595" t="s">
        <v>68</v>
      </c>
      <c r="H595">
        <v>1</v>
      </c>
      <c r="I595">
        <v>3.89</v>
      </c>
      <c r="J595">
        <v>0.27600000000000002</v>
      </c>
      <c r="K595">
        <v>2.58</v>
      </c>
      <c r="L595" t="s">
        <v>57</v>
      </c>
      <c r="M595">
        <f t="shared" si="65"/>
        <v>2.82</v>
      </c>
      <c r="N595">
        <f t="shared" si="66"/>
        <v>0.24</v>
      </c>
      <c r="O595" s="7">
        <f t="shared" si="67"/>
        <v>8.5106382978723402E-2</v>
      </c>
      <c r="P595" t="str">
        <f t="shared" si="63"/>
        <v>Apr-2025</v>
      </c>
      <c r="Q595" t="str">
        <f t="shared" si="64"/>
        <v>Q2-2025</v>
      </c>
    </row>
    <row r="596" spans="1:17" x14ac:dyDescent="0.3">
      <c r="A596" t="s">
        <v>744</v>
      </c>
      <c r="B596" s="15">
        <v>45541</v>
      </c>
      <c r="C596" t="s">
        <v>84</v>
      </c>
      <c r="D596" t="s">
        <v>229</v>
      </c>
      <c r="E596" t="s">
        <v>60</v>
      </c>
      <c r="F596" t="s">
        <v>90</v>
      </c>
      <c r="G596" t="s">
        <v>68</v>
      </c>
      <c r="H596">
        <v>3</v>
      </c>
      <c r="I596">
        <v>69.38</v>
      </c>
      <c r="J596">
        <v>0</v>
      </c>
      <c r="K596">
        <v>35.99</v>
      </c>
      <c r="L596" t="s">
        <v>57</v>
      </c>
      <c r="M596">
        <f t="shared" si="65"/>
        <v>208.14</v>
      </c>
      <c r="N596">
        <f t="shared" si="66"/>
        <v>100.17</v>
      </c>
      <c r="O596" s="7">
        <f t="shared" si="67"/>
        <v>0.48126261170366103</v>
      </c>
      <c r="P596" t="str">
        <f t="shared" si="63"/>
        <v>Sep-2024</v>
      </c>
      <c r="Q596" t="str">
        <f t="shared" si="64"/>
        <v>Q3-2024</v>
      </c>
    </row>
    <row r="597" spans="1:17" x14ac:dyDescent="0.3">
      <c r="A597" t="s">
        <v>745</v>
      </c>
      <c r="B597" s="15">
        <v>45538</v>
      </c>
      <c r="C597" t="s">
        <v>88</v>
      </c>
      <c r="D597" t="s">
        <v>92</v>
      </c>
      <c r="E597" t="s">
        <v>71</v>
      </c>
      <c r="F597" t="s">
        <v>72</v>
      </c>
      <c r="G597" t="s">
        <v>56</v>
      </c>
      <c r="H597">
        <v>3</v>
      </c>
      <c r="I597">
        <v>53.39</v>
      </c>
      <c r="J597">
        <v>6.3E-2</v>
      </c>
      <c r="K597">
        <v>42.46</v>
      </c>
      <c r="L597" t="s">
        <v>57</v>
      </c>
      <c r="M597">
        <f t="shared" si="65"/>
        <v>150.08000000000001</v>
      </c>
      <c r="N597">
        <f t="shared" si="66"/>
        <v>22.7</v>
      </c>
      <c r="O597" s="7">
        <f t="shared" si="67"/>
        <v>0.15125266524520253</v>
      </c>
      <c r="P597" t="str">
        <f t="shared" si="63"/>
        <v>Sep-2024</v>
      </c>
      <c r="Q597" t="str">
        <f t="shared" si="64"/>
        <v>Q3-2024</v>
      </c>
    </row>
    <row r="598" spans="1:17" x14ac:dyDescent="0.3">
      <c r="A598" t="s">
        <v>746</v>
      </c>
      <c r="B598" s="15">
        <v>45977</v>
      </c>
      <c r="C598" t="s">
        <v>84</v>
      </c>
      <c r="D598" t="s">
        <v>169</v>
      </c>
      <c r="E598" t="s">
        <v>54</v>
      </c>
      <c r="F598" t="s">
        <v>65</v>
      </c>
      <c r="G598" t="s">
        <v>68</v>
      </c>
      <c r="H598">
        <v>2</v>
      </c>
      <c r="I598">
        <v>6.82</v>
      </c>
      <c r="J598">
        <v>0.125</v>
      </c>
      <c r="K598">
        <v>4.42</v>
      </c>
      <c r="L598" t="s">
        <v>57</v>
      </c>
      <c r="M598">
        <f t="shared" si="65"/>
        <v>11.94</v>
      </c>
      <c r="N598">
        <f t="shared" si="66"/>
        <v>3.1</v>
      </c>
      <c r="O598" s="7">
        <f t="shared" si="67"/>
        <v>0.25963149078726971</v>
      </c>
      <c r="P598" t="str">
        <f t="shared" si="63"/>
        <v>Nov-2025</v>
      </c>
      <c r="Q598" t="str">
        <f t="shared" si="64"/>
        <v>Q4-2025</v>
      </c>
    </row>
    <row r="599" spans="1:17" x14ac:dyDescent="0.3">
      <c r="A599" t="s">
        <v>747</v>
      </c>
      <c r="B599" s="15">
        <v>45967</v>
      </c>
      <c r="C599" t="s">
        <v>52</v>
      </c>
      <c r="D599" t="s">
        <v>272</v>
      </c>
      <c r="E599" t="s">
        <v>71</v>
      </c>
      <c r="F599" t="s">
        <v>78</v>
      </c>
      <c r="G599" t="s">
        <v>68</v>
      </c>
      <c r="H599">
        <v>5</v>
      </c>
      <c r="I599">
        <v>122.05</v>
      </c>
      <c r="J599">
        <v>4.8000000000000001E-2</v>
      </c>
      <c r="K599">
        <v>95.22</v>
      </c>
      <c r="L599" t="s">
        <v>57</v>
      </c>
      <c r="M599">
        <f t="shared" si="65"/>
        <v>580.96</v>
      </c>
      <c r="N599">
        <f t="shared" si="66"/>
        <v>104.86</v>
      </c>
      <c r="O599" s="7">
        <f t="shared" si="67"/>
        <v>0.18049435417240428</v>
      </c>
      <c r="P599" t="str">
        <f t="shared" si="63"/>
        <v>Nov-2025</v>
      </c>
      <c r="Q599" t="str">
        <f t="shared" si="64"/>
        <v>Q4-2025</v>
      </c>
    </row>
    <row r="600" spans="1:17" x14ac:dyDescent="0.3">
      <c r="A600" t="s">
        <v>748</v>
      </c>
      <c r="B600" s="15">
        <v>45436</v>
      </c>
      <c r="C600" t="s">
        <v>88</v>
      </c>
      <c r="D600" t="s">
        <v>92</v>
      </c>
      <c r="E600" t="s">
        <v>54</v>
      </c>
      <c r="F600" t="s">
        <v>65</v>
      </c>
      <c r="G600" t="s">
        <v>68</v>
      </c>
      <c r="H600">
        <v>11</v>
      </c>
      <c r="I600">
        <v>22.4</v>
      </c>
      <c r="J600">
        <v>0.13100000000000001</v>
      </c>
      <c r="K600">
        <v>13.8</v>
      </c>
      <c r="L600" t="s">
        <v>57</v>
      </c>
      <c r="M600">
        <f t="shared" si="65"/>
        <v>214.12</v>
      </c>
      <c r="N600">
        <f t="shared" si="66"/>
        <v>62.32</v>
      </c>
      <c r="O600" s="7">
        <f t="shared" si="67"/>
        <v>0.29105174668410239</v>
      </c>
      <c r="P600" t="str">
        <f t="shared" si="63"/>
        <v>May-2024</v>
      </c>
      <c r="Q600" t="str">
        <f t="shared" si="64"/>
        <v>Q2-2024</v>
      </c>
    </row>
    <row r="601" spans="1:17" x14ac:dyDescent="0.3">
      <c r="A601" t="s">
        <v>749</v>
      </c>
      <c r="B601" s="15">
        <v>45980</v>
      </c>
      <c r="C601" t="s">
        <v>84</v>
      </c>
      <c r="D601" t="s">
        <v>144</v>
      </c>
      <c r="E601" t="s">
        <v>71</v>
      </c>
      <c r="F601" t="s">
        <v>78</v>
      </c>
      <c r="G601" t="s">
        <v>68</v>
      </c>
      <c r="H601">
        <v>1</v>
      </c>
      <c r="I601">
        <v>222.26</v>
      </c>
      <c r="J601">
        <v>8.2000000000000003E-2</v>
      </c>
      <c r="K601">
        <v>148.41</v>
      </c>
      <c r="L601" t="s">
        <v>57</v>
      </c>
      <c r="M601">
        <f t="shared" si="65"/>
        <v>204.03</v>
      </c>
      <c r="N601">
        <f t="shared" si="66"/>
        <v>55.62</v>
      </c>
      <c r="O601" s="7">
        <f t="shared" si="67"/>
        <v>0.27260696956329949</v>
      </c>
      <c r="P601" t="str">
        <f t="shared" si="63"/>
        <v>Nov-2025</v>
      </c>
      <c r="Q601" t="str">
        <f t="shared" si="64"/>
        <v>Q4-2025</v>
      </c>
    </row>
    <row r="602" spans="1:17" x14ac:dyDescent="0.3">
      <c r="A602" t="s">
        <v>750</v>
      </c>
      <c r="B602" s="15">
        <v>45691</v>
      </c>
      <c r="C602" t="s">
        <v>84</v>
      </c>
      <c r="D602" t="s">
        <v>243</v>
      </c>
      <c r="E602" t="s">
        <v>71</v>
      </c>
      <c r="F602" t="s">
        <v>126</v>
      </c>
      <c r="G602" t="s">
        <v>56</v>
      </c>
      <c r="H602">
        <v>5</v>
      </c>
      <c r="I602">
        <v>156.72999999999999</v>
      </c>
      <c r="J602">
        <v>0.114</v>
      </c>
      <c r="K602">
        <v>115.76</v>
      </c>
      <c r="L602" t="s">
        <v>57</v>
      </c>
      <c r="M602">
        <f t="shared" si="65"/>
        <v>694.31</v>
      </c>
      <c r="N602">
        <f t="shared" si="66"/>
        <v>115.51</v>
      </c>
      <c r="O602" s="7">
        <f t="shared" si="67"/>
        <v>0.16636660857542021</v>
      </c>
      <c r="P602" t="str">
        <f t="shared" si="63"/>
        <v>Feb-2025</v>
      </c>
      <c r="Q602" t="str">
        <f t="shared" si="64"/>
        <v>Q1-2025</v>
      </c>
    </row>
    <row r="603" spans="1:17" x14ac:dyDescent="0.3">
      <c r="A603" t="s">
        <v>751</v>
      </c>
      <c r="B603" s="15">
        <v>45608</v>
      </c>
      <c r="C603" t="s">
        <v>88</v>
      </c>
      <c r="D603" t="s">
        <v>270</v>
      </c>
      <c r="E603" t="s">
        <v>60</v>
      </c>
      <c r="F603" t="s">
        <v>90</v>
      </c>
      <c r="G603" t="s">
        <v>68</v>
      </c>
      <c r="H603">
        <v>2</v>
      </c>
      <c r="I603">
        <v>31.92</v>
      </c>
      <c r="J603">
        <v>8.2000000000000003E-2</v>
      </c>
      <c r="K603">
        <v>15.78</v>
      </c>
      <c r="L603" t="s">
        <v>57</v>
      </c>
      <c r="M603">
        <f t="shared" si="65"/>
        <v>58.61</v>
      </c>
      <c r="N603">
        <f t="shared" si="66"/>
        <v>27.05</v>
      </c>
      <c r="O603" s="7">
        <f t="shared" si="67"/>
        <v>0.4615253369732128</v>
      </c>
      <c r="P603" t="str">
        <f t="shared" si="63"/>
        <v>Nov-2024</v>
      </c>
      <c r="Q603" t="str">
        <f t="shared" si="64"/>
        <v>Q4-2024</v>
      </c>
    </row>
    <row r="604" spans="1:17" x14ac:dyDescent="0.3">
      <c r="A604" t="s">
        <v>752</v>
      </c>
      <c r="B604" s="15">
        <v>45545</v>
      </c>
      <c r="C604" t="s">
        <v>63</v>
      </c>
      <c r="D604" t="s">
        <v>137</v>
      </c>
      <c r="E604" t="s">
        <v>71</v>
      </c>
      <c r="F604" t="s">
        <v>78</v>
      </c>
      <c r="G604" t="s">
        <v>56</v>
      </c>
      <c r="H604">
        <v>6</v>
      </c>
      <c r="I604">
        <v>167.08</v>
      </c>
      <c r="J604">
        <v>0</v>
      </c>
      <c r="K604">
        <v>118.76</v>
      </c>
      <c r="L604" t="s">
        <v>104</v>
      </c>
      <c r="M604">
        <f t="shared" si="65"/>
        <v>1002.48</v>
      </c>
      <c r="N604">
        <f t="shared" si="66"/>
        <v>289.92</v>
      </c>
      <c r="O604" s="7">
        <f t="shared" si="67"/>
        <v>0.28920277711276038</v>
      </c>
      <c r="P604" t="str">
        <f t="shared" si="63"/>
        <v>Sep-2024</v>
      </c>
      <c r="Q604" t="str">
        <f t="shared" si="64"/>
        <v>Q3-2024</v>
      </c>
    </row>
    <row r="605" spans="1:17" x14ac:dyDescent="0.3">
      <c r="A605" t="s">
        <v>753</v>
      </c>
      <c r="B605" s="15">
        <v>45306</v>
      </c>
      <c r="C605" t="s">
        <v>52</v>
      </c>
      <c r="D605" t="s">
        <v>75</v>
      </c>
      <c r="E605" t="s">
        <v>54</v>
      </c>
      <c r="F605" t="s">
        <v>156</v>
      </c>
      <c r="G605" t="s">
        <v>56</v>
      </c>
      <c r="H605">
        <v>3</v>
      </c>
      <c r="I605">
        <v>23.84</v>
      </c>
      <c r="J605">
        <v>8.8999999999999996E-2</v>
      </c>
      <c r="K605">
        <v>13.89</v>
      </c>
      <c r="L605" t="s">
        <v>57</v>
      </c>
      <c r="M605">
        <f t="shared" si="65"/>
        <v>65.150000000000006</v>
      </c>
      <c r="N605">
        <f t="shared" si="66"/>
        <v>23.48</v>
      </c>
      <c r="O605" s="7">
        <f t="shared" si="67"/>
        <v>0.36039907904834995</v>
      </c>
      <c r="P605" t="str">
        <f t="shared" si="63"/>
        <v>Jan-2024</v>
      </c>
      <c r="Q605" t="str">
        <f t="shared" si="64"/>
        <v>Q1-2024</v>
      </c>
    </row>
    <row r="606" spans="1:17" x14ac:dyDescent="0.3">
      <c r="A606" t="s">
        <v>754</v>
      </c>
      <c r="B606" s="15">
        <v>45742</v>
      </c>
      <c r="C606" t="s">
        <v>88</v>
      </c>
      <c r="D606" t="s">
        <v>202</v>
      </c>
      <c r="E606" t="s">
        <v>93</v>
      </c>
      <c r="F606" t="s">
        <v>141</v>
      </c>
      <c r="G606" t="s">
        <v>56</v>
      </c>
      <c r="H606">
        <v>3</v>
      </c>
      <c r="I606">
        <v>76.430000000000007</v>
      </c>
      <c r="J606">
        <v>0.109</v>
      </c>
      <c r="K606">
        <v>33.64</v>
      </c>
      <c r="L606" t="s">
        <v>57</v>
      </c>
      <c r="M606">
        <f t="shared" si="65"/>
        <v>204.3</v>
      </c>
      <c r="N606">
        <f t="shared" si="66"/>
        <v>103.38</v>
      </c>
      <c r="O606" s="7">
        <f t="shared" si="67"/>
        <v>0.50602055800293677</v>
      </c>
      <c r="P606" t="str">
        <f t="shared" si="63"/>
        <v>Mar-2025</v>
      </c>
      <c r="Q606" t="str">
        <f t="shared" si="64"/>
        <v>Q1-2025</v>
      </c>
    </row>
    <row r="607" spans="1:17" x14ac:dyDescent="0.3">
      <c r="A607" t="s">
        <v>755</v>
      </c>
      <c r="B607" s="15">
        <v>45875</v>
      </c>
      <c r="C607" t="s">
        <v>63</v>
      </c>
      <c r="D607" t="s">
        <v>251</v>
      </c>
      <c r="E607" t="s">
        <v>54</v>
      </c>
      <c r="F607" t="s">
        <v>156</v>
      </c>
      <c r="G607" t="s">
        <v>56</v>
      </c>
      <c r="H607">
        <v>1</v>
      </c>
      <c r="I607">
        <v>6.69</v>
      </c>
      <c r="J607">
        <v>0.14299999999999999</v>
      </c>
      <c r="K607">
        <v>4.37</v>
      </c>
      <c r="L607" t="s">
        <v>104</v>
      </c>
      <c r="M607">
        <f t="shared" si="65"/>
        <v>5.73</v>
      </c>
      <c r="N607">
        <f t="shared" si="66"/>
        <v>1.36</v>
      </c>
      <c r="O607" s="7">
        <f t="shared" si="67"/>
        <v>0.23734729493891799</v>
      </c>
      <c r="P607" t="str">
        <f t="shared" si="63"/>
        <v>Aug-2025</v>
      </c>
      <c r="Q607" t="str">
        <f t="shared" si="64"/>
        <v>Q3-2025</v>
      </c>
    </row>
    <row r="608" spans="1:17" x14ac:dyDescent="0.3">
      <c r="A608" t="s">
        <v>756</v>
      </c>
      <c r="B608" s="15">
        <v>45737</v>
      </c>
      <c r="C608" t="s">
        <v>52</v>
      </c>
      <c r="D608" t="s">
        <v>121</v>
      </c>
      <c r="E608" t="s">
        <v>60</v>
      </c>
      <c r="F608" t="s">
        <v>90</v>
      </c>
      <c r="G608" t="s">
        <v>56</v>
      </c>
      <c r="H608">
        <v>4</v>
      </c>
      <c r="I608">
        <v>26.4</v>
      </c>
      <c r="J608">
        <v>0.13400000000000001</v>
      </c>
      <c r="K608">
        <v>11.36</v>
      </c>
      <c r="L608" t="s">
        <v>57</v>
      </c>
      <c r="M608">
        <f t="shared" si="65"/>
        <v>91.45</v>
      </c>
      <c r="N608">
        <f t="shared" si="66"/>
        <v>46.01</v>
      </c>
      <c r="O608" s="7">
        <f t="shared" si="67"/>
        <v>0.50311645708037178</v>
      </c>
      <c r="P608" t="str">
        <f t="shared" si="63"/>
        <v>Mar-2025</v>
      </c>
      <c r="Q608" t="str">
        <f t="shared" si="64"/>
        <v>Q1-2025</v>
      </c>
    </row>
    <row r="609" spans="1:17" x14ac:dyDescent="0.3">
      <c r="A609" t="s">
        <v>757</v>
      </c>
      <c r="B609" s="15">
        <v>45600</v>
      </c>
      <c r="C609" t="s">
        <v>88</v>
      </c>
      <c r="D609" t="s">
        <v>202</v>
      </c>
      <c r="E609" t="s">
        <v>71</v>
      </c>
      <c r="F609" t="s">
        <v>97</v>
      </c>
      <c r="G609" t="s">
        <v>56</v>
      </c>
      <c r="H609">
        <v>4</v>
      </c>
      <c r="I609">
        <v>272.94</v>
      </c>
      <c r="J609">
        <v>0.124</v>
      </c>
      <c r="K609">
        <v>201.97</v>
      </c>
      <c r="L609" t="s">
        <v>57</v>
      </c>
      <c r="M609">
        <f t="shared" si="65"/>
        <v>956.38</v>
      </c>
      <c r="N609">
        <f t="shared" si="66"/>
        <v>148.5</v>
      </c>
      <c r="O609" s="7">
        <f t="shared" si="67"/>
        <v>0.15527300863673435</v>
      </c>
      <c r="P609" t="str">
        <f t="shared" si="63"/>
        <v>Nov-2024</v>
      </c>
      <c r="Q609" t="str">
        <f t="shared" si="64"/>
        <v>Q4-2024</v>
      </c>
    </row>
    <row r="610" spans="1:17" x14ac:dyDescent="0.3">
      <c r="A610" t="s">
        <v>758</v>
      </c>
      <c r="B610" s="15">
        <v>45539</v>
      </c>
      <c r="C610" t="s">
        <v>52</v>
      </c>
      <c r="D610" t="s">
        <v>113</v>
      </c>
      <c r="E610" t="s">
        <v>93</v>
      </c>
      <c r="F610" t="s">
        <v>141</v>
      </c>
      <c r="G610" t="s">
        <v>68</v>
      </c>
      <c r="H610">
        <v>2</v>
      </c>
      <c r="I610">
        <v>82.16</v>
      </c>
      <c r="J610">
        <v>0</v>
      </c>
      <c r="K610">
        <v>35.4</v>
      </c>
      <c r="L610" t="s">
        <v>57</v>
      </c>
      <c r="M610">
        <f t="shared" si="65"/>
        <v>164.32</v>
      </c>
      <c r="N610">
        <f t="shared" si="66"/>
        <v>93.52</v>
      </c>
      <c r="O610" s="7">
        <f t="shared" si="67"/>
        <v>0.56913339824732234</v>
      </c>
      <c r="P610" t="str">
        <f t="shared" si="63"/>
        <v>Sep-2024</v>
      </c>
      <c r="Q610" t="str">
        <f t="shared" si="64"/>
        <v>Q3-2024</v>
      </c>
    </row>
    <row r="611" spans="1:17" x14ac:dyDescent="0.3">
      <c r="A611" t="s">
        <v>759</v>
      </c>
      <c r="B611" s="15">
        <v>45755</v>
      </c>
      <c r="C611" t="s">
        <v>88</v>
      </c>
      <c r="D611" t="s">
        <v>116</v>
      </c>
      <c r="E611" t="s">
        <v>60</v>
      </c>
      <c r="F611" t="s">
        <v>61</v>
      </c>
      <c r="G611" t="s">
        <v>56</v>
      </c>
      <c r="H611">
        <v>4</v>
      </c>
      <c r="I611">
        <v>88.25</v>
      </c>
      <c r="J611">
        <v>3.7999999999999999E-2</v>
      </c>
      <c r="K611">
        <v>40.98</v>
      </c>
      <c r="L611" t="s">
        <v>57</v>
      </c>
      <c r="M611">
        <f t="shared" si="65"/>
        <v>339.59</v>
      </c>
      <c r="N611">
        <f t="shared" si="66"/>
        <v>175.67</v>
      </c>
      <c r="O611" s="7">
        <f t="shared" si="67"/>
        <v>0.51730027385965427</v>
      </c>
      <c r="P611" t="str">
        <f t="shared" si="63"/>
        <v>Apr-2025</v>
      </c>
      <c r="Q611" t="str">
        <f t="shared" si="64"/>
        <v>Q2-2025</v>
      </c>
    </row>
    <row r="612" spans="1:17" x14ac:dyDescent="0.3">
      <c r="A612" t="s">
        <v>760</v>
      </c>
      <c r="B612" s="15">
        <v>45537</v>
      </c>
      <c r="C612" t="s">
        <v>88</v>
      </c>
      <c r="D612" t="s">
        <v>429</v>
      </c>
      <c r="E612" t="s">
        <v>54</v>
      </c>
      <c r="F612" t="s">
        <v>156</v>
      </c>
      <c r="G612" t="s">
        <v>56</v>
      </c>
      <c r="H612">
        <v>5</v>
      </c>
      <c r="I612">
        <v>15.96</v>
      </c>
      <c r="J612">
        <v>6.3E-2</v>
      </c>
      <c r="K612">
        <v>10.55</v>
      </c>
      <c r="L612" t="s">
        <v>57</v>
      </c>
      <c r="M612">
        <f t="shared" si="65"/>
        <v>74.77</v>
      </c>
      <c r="N612">
        <f t="shared" si="66"/>
        <v>22.02</v>
      </c>
      <c r="O612" s="7">
        <f t="shared" si="67"/>
        <v>0.29450314297178015</v>
      </c>
      <c r="P612" t="str">
        <f t="shared" si="63"/>
        <v>Sep-2024</v>
      </c>
      <c r="Q612" t="str">
        <f t="shared" si="64"/>
        <v>Q3-2024</v>
      </c>
    </row>
    <row r="613" spans="1:17" x14ac:dyDescent="0.3">
      <c r="A613" t="s">
        <v>761</v>
      </c>
      <c r="B613" s="15">
        <v>45728</v>
      </c>
      <c r="C613" t="s">
        <v>52</v>
      </c>
      <c r="D613" t="s">
        <v>70</v>
      </c>
      <c r="E613" t="s">
        <v>71</v>
      </c>
      <c r="F613" t="s">
        <v>126</v>
      </c>
      <c r="G613" t="s">
        <v>68</v>
      </c>
      <c r="H613">
        <v>5</v>
      </c>
      <c r="I613">
        <v>235.61</v>
      </c>
      <c r="J613">
        <v>0</v>
      </c>
      <c r="K613">
        <v>185.31</v>
      </c>
      <c r="L613" t="s">
        <v>57</v>
      </c>
      <c r="M613">
        <f t="shared" si="65"/>
        <v>1178.05</v>
      </c>
      <c r="N613">
        <f t="shared" si="66"/>
        <v>251.5</v>
      </c>
      <c r="O613" s="7">
        <f t="shared" si="67"/>
        <v>0.21348839183396293</v>
      </c>
      <c r="P613" t="str">
        <f t="shared" si="63"/>
        <v>Mar-2025</v>
      </c>
      <c r="Q613" t="str">
        <f t="shared" si="64"/>
        <v>Q1-2025</v>
      </c>
    </row>
    <row r="614" spans="1:17" x14ac:dyDescent="0.3">
      <c r="A614" t="s">
        <v>762</v>
      </c>
      <c r="B614" s="15">
        <v>45556</v>
      </c>
      <c r="C614" t="s">
        <v>88</v>
      </c>
      <c r="D614" t="s">
        <v>135</v>
      </c>
      <c r="E614" t="s">
        <v>71</v>
      </c>
      <c r="F614" t="s">
        <v>97</v>
      </c>
      <c r="G614" t="s">
        <v>68</v>
      </c>
      <c r="H614">
        <v>8</v>
      </c>
      <c r="I614">
        <v>183.95</v>
      </c>
      <c r="J614">
        <v>0.13700000000000001</v>
      </c>
      <c r="K614">
        <v>122.82</v>
      </c>
      <c r="L614" t="s">
        <v>104</v>
      </c>
      <c r="M614">
        <f t="shared" si="65"/>
        <v>1269.99</v>
      </c>
      <c r="N614">
        <f t="shared" si="66"/>
        <v>287.43</v>
      </c>
      <c r="O614" s="7">
        <f t="shared" si="67"/>
        <v>0.2263246167292656</v>
      </c>
      <c r="P614" t="str">
        <f t="shared" si="63"/>
        <v>Sep-2024</v>
      </c>
      <c r="Q614" t="str">
        <f t="shared" si="64"/>
        <v>Q3-2024</v>
      </c>
    </row>
    <row r="615" spans="1:17" x14ac:dyDescent="0.3">
      <c r="A615" t="s">
        <v>763</v>
      </c>
      <c r="B615" s="15">
        <v>45601</v>
      </c>
      <c r="C615" t="s">
        <v>63</v>
      </c>
      <c r="D615" t="s">
        <v>64</v>
      </c>
      <c r="E615" t="s">
        <v>107</v>
      </c>
      <c r="F615" t="s">
        <v>193</v>
      </c>
      <c r="G615" t="s">
        <v>68</v>
      </c>
      <c r="H615">
        <v>5</v>
      </c>
      <c r="I615">
        <v>16.05</v>
      </c>
      <c r="J615">
        <v>9.6000000000000002E-2</v>
      </c>
      <c r="K615">
        <v>6.38</v>
      </c>
      <c r="L615" t="s">
        <v>104</v>
      </c>
      <c r="M615">
        <f t="shared" si="65"/>
        <v>72.55</v>
      </c>
      <c r="N615">
        <f t="shared" si="66"/>
        <v>40.65</v>
      </c>
      <c r="O615" s="7">
        <f t="shared" si="67"/>
        <v>0.56030323914541691</v>
      </c>
      <c r="P615" t="str">
        <f t="shared" si="63"/>
        <v>Nov-2024</v>
      </c>
      <c r="Q615" t="str">
        <f t="shared" si="64"/>
        <v>Q4-2024</v>
      </c>
    </row>
    <row r="616" spans="1:17" x14ac:dyDescent="0.3">
      <c r="A616" t="s">
        <v>764</v>
      </c>
      <c r="B616" s="15">
        <v>45657</v>
      </c>
      <c r="C616" t="s">
        <v>88</v>
      </c>
      <c r="D616" t="s">
        <v>162</v>
      </c>
      <c r="E616" t="s">
        <v>60</v>
      </c>
      <c r="F616" t="s">
        <v>67</v>
      </c>
      <c r="G616" t="s">
        <v>56</v>
      </c>
      <c r="H616">
        <v>15</v>
      </c>
      <c r="I616">
        <v>56.73</v>
      </c>
      <c r="J616">
        <v>5.0999999999999997E-2</v>
      </c>
      <c r="K616">
        <v>24.43</v>
      </c>
      <c r="L616" t="s">
        <v>57</v>
      </c>
      <c r="M616">
        <f t="shared" si="65"/>
        <v>807.55</v>
      </c>
      <c r="N616">
        <f t="shared" si="66"/>
        <v>441.1</v>
      </c>
      <c r="O616" s="7">
        <f t="shared" si="67"/>
        <v>0.54622004829422333</v>
      </c>
      <c r="P616" t="str">
        <f t="shared" si="63"/>
        <v>Dec-2024</v>
      </c>
      <c r="Q616" t="str">
        <f t="shared" si="64"/>
        <v>Q4-2024</v>
      </c>
    </row>
    <row r="617" spans="1:17" x14ac:dyDescent="0.3">
      <c r="A617" t="s">
        <v>765</v>
      </c>
      <c r="B617" s="15">
        <v>45450</v>
      </c>
      <c r="C617" t="s">
        <v>88</v>
      </c>
      <c r="D617" t="s">
        <v>89</v>
      </c>
      <c r="E617" t="s">
        <v>60</v>
      </c>
      <c r="F617" t="s">
        <v>76</v>
      </c>
      <c r="G617" t="s">
        <v>56</v>
      </c>
      <c r="H617">
        <v>4</v>
      </c>
      <c r="I617">
        <v>65.790000000000006</v>
      </c>
      <c r="J617">
        <v>9.6000000000000002E-2</v>
      </c>
      <c r="K617">
        <v>36.07</v>
      </c>
      <c r="L617" t="s">
        <v>57</v>
      </c>
      <c r="M617">
        <f t="shared" si="65"/>
        <v>237.9</v>
      </c>
      <c r="N617">
        <f t="shared" si="66"/>
        <v>93.62</v>
      </c>
      <c r="O617" s="7">
        <f t="shared" si="67"/>
        <v>0.39352669188734762</v>
      </c>
      <c r="P617" t="str">
        <f t="shared" si="63"/>
        <v>Jun-2024</v>
      </c>
      <c r="Q617" t="str">
        <f t="shared" si="64"/>
        <v>Q2-2024</v>
      </c>
    </row>
    <row r="618" spans="1:17" x14ac:dyDescent="0.3">
      <c r="A618" t="s">
        <v>766</v>
      </c>
      <c r="B618" s="15">
        <v>45771</v>
      </c>
      <c r="C618" t="s">
        <v>88</v>
      </c>
      <c r="D618" t="s">
        <v>206</v>
      </c>
      <c r="E618" t="s">
        <v>71</v>
      </c>
      <c r="F618" t="s">
        <v>97</v>
      </c>
      <c r="G618" t="s">
        <v>56</v>
      </c>
      <c r="H618">
        <v>4</v>
      </c>
      <c r="I618">
        <v>230.65</v>
      </c>
      <c r="J618">
        <v>5.7000000000000002E-2</v>
      </c>
      <c r="K618">
        <v>165.37</v>
      </c>
      <c r="L618" t="s">
        <v>57</v>
      </c>
      <c r="M618">
        <f t="shared" si="65"/>
        <v>870.01</v>
      </c>
      <c r="N618">
        <f t="shared" si="66"/>
        <v>208.53</v>
      </c>
      <c r="O618" s="7">
        <f t="shared" si="67"/>
        <v>0.23968690015057298</v>
      </c>
      <c r="P618" t="str">
        <f t="shared" si="63"/>
        <v>Apr-2025</v>
      </c>
      <c r="Q618" t="str">
        <f t="shared" si="64"/>
        <v>Q2-2025</v>
      </c>
    </row>
    <row r="619" spans="1:17" x14ac:dyDescent="0.3">
      <c r="A619" t="s">
        <v>767</v>
      </c>
      <c r="B619" s="15">
        <v>45973</v>
      </c>
      <c r="C619" t="s">
        <v>63</v>
      </c>
      <c r="D619" t="s">
        <v>119</v>
      </c>
      <c r="E619" t="s">
        <v>71</v>
      </c>
      <c r="F619" t="s">
        <v>126</v>
      </c>
      <c r="G619" t="s">
        <v>56</v>
      </c>
      <c r="H619">
        <v>5</v>
      </c>
      <c r="I619">
        <v>245.23</v>
      </c>
      <c r="J619">
        <v>0.217</v>
      </c>
      <c r="K619">
        <v>181.99</v>
      </c>
      <c r="L619" t="s">
        <v>57</v>
      </c>
      <c r="M619">
        <f t="shared" si="65"/>
        <v>960.08</v>
      </c>
      <c r="N619">
        <f t="shared" si="66"/>
        <v>50.13</v>
      </c>
      <c r="O619" s="7">
        <f t="shared" si="67"/>
        <v>5.2214398800099995E-2</v>
      </c>
      <c r="P619" t="str">
        <f t="shared" si="63"/>
        <v>Nov-2025</v>
      </c>
      <c r="Q619" t="str">
        <f t="shared" si="64"/>
        <v>Q4-2025</v>
      </c>
    </row>
    <row r="620" spans="1:17" x14ac:dyDescent="0.3">
      <c r="A620" t="s">
        <v>768</v>
      </c>
      <c r="B620" s="15">
        <v>45431</v>
      </c>
      <c r="C620" t="s">
        <v>52</v>
      </c>
      <c r="D620" t="s">
        <v>237</v>
      </c>
      <c r="E620" t="s">
        <v>93</v>
      </c>
      <c r="F620" t="s">
        <v>255</v>
      </c>
      <c r="G620" t="s">
        <v>68</v>
      </c>
      <c r="H620">
        <v>2</v>
      </c>
      <c r="I620">
        <v>74.349999999999994</v>
      </c>
      <c r="J620">
        <v>0.1</v>
      </c>
      <c r="K620">
        <v>35.200000000000003</v>
      </c>
      <c r="L620" t="s">
        <v>57</v>
      </c>
      <c r="M620">
        <f t="shared" si="65"/>
        <v>133.83000000000001</v>
      </c>
      <c r="N620">
        <f t="shared" si="66"/>
        <v>63.43</v>
      </c>
      <c r="O620" s="7">
        <f t="shared" si="67"/>
        <v>0.47395950085929905</v>
      </c>
      <c r="P620" t="str">
        <f t="shared" si="63"/>
        <v>May-2024</v>
      </c>
      <c r="Q620" t="str">
        <f t="shared" si="64"/>
        <v>Q2-2024</v>
      </c>
    </row>
    <row r="621" spans="1:17" x14ac:dyDescent="0.3">
      <c r="A621" t="s">
        <v>769</v>
      </c>
      <c r="B621" s="15">
        <v>45478</v>
      </c>
      <c r="C621" t="s">
        <v>88</v>
      </c>
      <c r="D621" t="s">
        <v>234</v>
      </c>
      <c r="E621" t="s">
        <v>71</v>
      </c>
      <c r="F621" t="s">
        <v>78</v>
      </c>
      <c r="G621" t="s">
        <v>56</v>
      </c>
      <c r="H621">
        <v>9</v>
      </c>
      <c r="I621">
        <v>126.98</v>
      </c>
      <c r="J621">
        <v>0</v>
      </c>
      <c r="K621">
        <v>94.14</v>
      </c>
      <c r="L621" t="s">
        <v>57</v>
      </c>
      <c r="M621">
        <f t="shared" si="65"/>
        <v>1142.82</v>
      </c>
      <c r="N621">
        <f t="shared" si="66"/>
        <v>295.56</v>
      </c>
      <c r="O621" s="7">
        <f t="shared" si="67"/>
        <v>0.25862340526067101</v>
      </c>
      <c r="P621" t="str">
        <f t="shared" si="63"/>
        <v>Jul-2024</v>
      </c>
      <c r="Q621" t="str">
        <f t="shared" si="64"/>
        <v>Q3-2024</v>
      </c>
    </row>
    <row r="622" spans="1:17" x14ac:dyDescent="0.3">
      <c r="A622" t="s">
        <v>770</v>
      </c>
      <c r="B622" s="15">
        <v>45766</v>
      </c>
      <c r="C622" t="s">
        <v>88</v>
      </c>
      <c r="D622" t="s">
        <v>162</v>
      </c>
      <c r="E622" t="s">
        <v>54</v>
      </c>
      <c r="F622" t="s">
        <v>156</v>
      </c>
      <c r="G622" t="s">
        <v>56</v>
      </c>
      <c r="H622">
        <v>1</v>
      </c>
      <c r="I622">
        <v>18.66</v>
      </c>
      <c r="J622">
        <v>6.9000000000000006E-2</v>
      </c>
      <c r="K622">
        <v>11.94</v>
      </c>
      <c r="L622" t="s">
        <v>57</v>
      </c>
      <c r="M622">
        <f t="shared" si="65"/>
        <v>17.37</v>
      </c>
      <c r="N622">
        <f t="shared" si="66"/>
        <v>5.43</v>
      </c>
      <c r="O622" s="7">
        <f t="shared" si="67"/>
        <v>0.31260794473229703</v>
      </c>
      <c r="P622" t="str">
        <f t="shared" si="63"/>
        <v>Apr-2025</v>
      </c>
      <c r="Q622" t="str">
        <f t="shared" si="64"/>
        <v>Q2-2025</v>
      </c>
    </row>
    <row r="623" spans="1:17" x14ac:dyDescent="0.3">
      <c r="A623" t="s">
        <v>771</v>
      </c>
      <c r="B623" s="15">
        <v>45692</v>
      </c>
      <c r="C623" t="s">
        <v>63</v>
      </c>
      <c r="D623" t="s">
        <v>82</v>
      </c>
      <c r="E623" t="s">
        <v>93</v>
      </c>
      <c r="F623" t="s">
        <v>255</v>
      </c>
      <c r="G623" t="s">
        <v>56</v>
      </c>
      <c r="H623">
        <v>4</v>
      </c>
      <c r="I623">
        <v>26.14</v>
      </c>
      <c r="J623">
        <v>0.27300000000000002</v>
      </c>
      <c r="K623">
        <v>11.72</v>
      </c>
      <c r="L623" t="s">
        <v>57</v>
      </c>
      <c r="M623">
        <f t="shared" si="65"/>
        <v>76.02</v>
      </c>
      <c r="N623">
        <f t="shared" si="66"/>
        <v>29.14</v>
      </c>
      <c r="O623" s="7">
        <f t="shared" si="67"/>
        <v>0.38332017890028941</v>
      </c>
      <c r="P623" t="str">
        <f t="shared" si="63"/>
        <v>Feb-2025</v>
      </c>
      <c r="Q623" t="str">
        <f t="shared" si="64"/>
        <v>Q1-2025</v>
      </c>
    </row>
    <row r="624" spans="1:17" x14ac:dyDescent="0.3">
      <c r="A624" t="s">
        <v>772</v>
      </c>
      <c r="B624" s="15">
        <v>45847</v>
      </c>
      <c r="C624" t="s">
        <v>84</v>
      </c>
      <c r="D624" t="s">
        <v>144</v>
      </c>
      <c r="E624" t="s">
        <v>71</v>
      </c>
      <c r="F624" t="s">
        <v>86</v>
      </c>
      <c r="G624" t="s">
        <v>56</v>
      </c>
      <c r="H624">
        <v>1</v>
      </c>
      <c r="I624">
        <v>165.4</v>
      </c>
      <c r="J624">
        <v>7.0999999999999994E-2</v>
      </c>
      <c r="K624">
        <v>124.84</v>
      </c>
      <c r="L624" t="s">
        <v>57</v>
      </c>
      <c r="M624">
        <f t="shared" si="65"/>
        <v>153.66</v>
      </c>
      <c r="N624">
        <f t="shared" si="66"/>
        <v>28.82</v>
      </c>
      <c r="O624" s="7">
        <f t="shared" si="67"/>
        <v>0.18755694390212158</v>
      </c>
      <c r="P624" t="str">
        <f t="shared" si="63"/>
        <v>Jul-2025</v>
      </c>
      <c r="Q624" t="str">
        <f t="shared" si="64"/>
        <v>Q3-2025</v>
      </c>
    </row>
    <row r="625" spans="1:17" x14ac:dyDescent="0.3">
      <c r="A625" t="s">
        <v>773</v>
      </c>
      <c r="B625" s="15">
        <v>45551</v>
      </c>
      <c r="C625" t="s">
        <v>52</v>
      </c>
      <c r="D625" t="s">
        <v>155</v>
      </c>
      <c r="E625" t="s">
        <v>60</v>
      </c>
      <c r="F625" t="s">
        <v>61</v>
      </c>
      <c r="G625" t="s">
        <v>68</v>
      </c>
      <c r="H625">
        <v>1</v>
      </c>
      <c r="I625">
        <v>117.44</v>
      </c>
      <c r="J625">
        <v>5.6000000000000001E-2</v>
      </c>
      <c r="K625">
        <v>48.51</v>
      </c>
      <c r="L625" t="s">
        <v>57</v>
      </c>
      <c r="M625">
        <f t="shared" si="65"/>
        <v>110.86</v>
      </c>
      <c r="N625">
        <f t="shared" si="66"/>
        <v>62.35</v>
      </c>
      <c r="O625" s="7">
        <f t="shared" si="67"/>
        <v>0.56242107162186539</v>
      </c>
      <c r="P625" t="str">
        <f t="shared" si="63"/>
        <v>Sep-2024</v>
      </c>
      <c r="Q625" t="str">
        <f t="shared" si="64"/>
        <v>Q3-2024</v>
      </c>
    </row>
    <row r="626" spans="1:17" x14ac:dyDescent="0.3">
      <c r="A626" t="s">
        <v>774</v>
      </c>
      <c r="B626" s="15">
        <v>45705</v>
      </c>
      <c r="C626" t="s">
        <v>88</v>
      </c>
      <c r="D626" t="s">
        <v>167</v>
      </c>
      <c r="E626" t="s">
        <v>54</v>
      </c>
      <c r="F626" t="s">
        <v>268</v>
      </c>
      <c r="G626" t="s">
        <v>56</v>
      </c>
      <c r="H626">
        <v>7</v>
      </c>
      <c r="I626">
        <v>15.89</v>
      </c>
      <c r="J626">
        <v>7.6999999999999999E-2</v>
      </c>
      <c r="K626">
        <v>9.9700000000000006</v>
      </c>
      <c r="L626" t="s">
        <v>57</v>
      </c>
      <c r="M626">
        <f t="shared" si="65"/>
        <v>102.67</v>
      </c>
      <c r="N626">
        <f t="shared" si="66"/>
        <v>32.880000000000003</v>
      </c>
      <c r="O626" s="7">
        <f t="shared" si="67"/>
        <v>0.32024934255381321</v>
      </c>
      <c r="P626" t="str">
        <f t="shared" si="63"/>
        <v>Feb-2025</v>
      </c>
      <c r="Q626" t="str">
        <f t="shared" si="64"/>
        <v>Q1-2025</v>
      </c>
    </row>
    <row r="627" spans="1:17" x14ac:dyDescent="0.3">
      <c r="A627" t="s">
        <v>775</v>
      </c>
      <c r="B627" s="15">
        <v>45587</v>
      </c>
      <c r="C627" t="s">
        <v>52</v>
      </c>
      <c r="D627" t="s">
        <v>75</v>
      </c>
      <c r="E627" t="s">
        <v>71</v>
      </c>
      <c r="F627" t="s">
        <v>72</v>
      </c>
      <c r="G627" t="s">
        <v>56</v>
      </c>
      <c r="H627">
        <v>1</v>
      </c>
      <c r="I627">
        <v>224.69</v>
      </c>
      <c r="J627">
        <v>0.11700000000000001</v>
      </c>
      <c r="K627">
        <v>164.89</v>
      </c>
      <c r="L627" t="s">
        <v>57</v>
      </c>
      <c r="M627">
        <f t="shared" si="65"/>
        <v>198.4</v>
      </c>
      <c r="N627">
        <f t="shared" si="66"/>
        <v>33.51</v>
      </c>
      <c r="O627" s="7">
        <f t="shared" si="67"/>
        <v>0.16890120967741934</v>
      </c>
      <c r="P627" t="str">
        <f t="shared" si="63"/>
        <v>Oct-2024</v>
      </c>
      <c r="Q627" t="str">
        <f t="shared" si="64"/>
        <v>Q4-2024</v>
      </c>
    </row>
    <row r="628" spans="1:17" x14ac:dyDescent="0.3">
      <c r="A628" t="s">
        <v>776</v>
      </c>
      <c r="B628" s="15">
        <v>45699</v>
      </c>
      <c r="C628" t="s">
        <v>84</v>
      </c>
      <c r="D628" t="s">
        <v>169</v>
      </c>
      <c r="E628" t="s">
        <v>60</v>
      </c>
      <c r="F628" t="s">
        <v>76</v>
      </c>
      <c r="G628" t="s">
        <v>68</v>
      </c>
      <c r="H628">
        <v>5</v>
      </c>
      <c r="I628">
        <v>116.12</v>
      </c>
      <c r="J628">
        <v>0</v>
      </c>
      <c r="K628">
        <v>54.37</v>
      </c>
      <c r="L628" t="s">
        <v>57</v>
      </c>
      <c r="M628">
        <f t="shared" si="65"/>
        <v>580.6</v>
      </c>
      <c r="N628">
        <f t="shared" si="66"/>
        <v>308.75</v>
      </c>
      <c r="O628" s="7">
        <f t="shared" si="67"/>
        <v>0.53177747158112298</v>
      </c>
      <c r="P628" t="str">
        <f t="shared" ref="P628:P691" si="68">IF(B628="","",TEXT(B628,"mmm-yyyy"))</f>
        <v>Feb-2025</v>
      </c>
      <c r="Q628" t="str">
        <f t="shared" ref="Q628:Q691" si="69">IF(B628="","","Q"&amp;ROUNDUP(MONTH(B628)/3,0)&amp;"-"&amp;YEAR(B628))</f>
        <v>Q1-2025</v>
      </c>
    </row>
    <row r="629" spans="1:17" x14ac:dyDescent="0.3">
      <c r="A629" t="s">
        <v>777</v>
      </c>
      <c r="B629" s="15">
        <v>45600</v>
      </c>
      <c r="C629" t="s">
        <v>52</v>
      </c>
      <c r="D629" t="s">
        <v>181</v>
      </c>
      <c r="E629" t="s">
        <v>71</v>
      </c>
      <c r="F629" t="s">
        <v>86</v>
      </c>
      <c r="G629" t="s">
        <v>56</v>
      </c>
      <c r="H629">
        <v>5</v>
      </c>
      <c r="I629">
        <v>44.91</v>
      </c>
      <c r="J629">
        <v>0.10100000000000001</v>
      </c>
      <c r="K629">
        <v>31.17</v>
      </c>
      <c r="L629" t="s">
        <v>57</v>
      </c>
      <c r="M629">
        <f t="shared" si="65"/>
        <v>201.87</v>
      </c>
      <c r="N629">
        <f t="shared" si="66"/>
        <v>46.02</v>
      </c>
      <c r="O629" s="7">
        <f t="shared" si="67"/>
        <v>0.22796849457571705</v>
      </c>
      <c r="P629" t="str">
        <f t="shared" si="68"/>
        <v>Nov-2024</v>
      </c>
      <c r="Q629" t="str">
        <f t="shared" si="69"/>
        <v>Q4-2024</v>
      </c>
    </row>
    <row r="630" spans="1:17" x14ac:dyDescent="0.3">
      <c r="A630" t="s">
        <v>778</v>
      </c>
      <c r="B630" s="15">
        <v>45581</v>
      </c>
      <c r="C630" t="s">
        <v>84</v>
      </c>
      <c r="D630" t="s">
        <v>196</v>
      </c>
      <c r="E630" t="s">
        <v>93</v>
      </c>
      <c r="F630" t="s">
        <v>124</v>
      </c>
      <c r="G630" t="s">
        <v>68</v>
      </c>
      <c r="H630">
        <v>1</v>
      </c>
      <c r="I630">
        <v>30.01</v>
      </c>
      <c r="J630">
        <v>0.03</v>
      </c>
      <c r="K630">
        <v>12.5</v>
      </c>
      <c r="L630" t="s">
        <v>57</v>
      </c>
      <c r="M630">
        <f t="shared" si="65"/>
        <v>29.11</v>
      </c>
      <c r="N630">
        <f t="shared" si="66"/>
        <v>16.61</v>
      </c>
      <c r="O630" s="7">
        <f t="shared" si="67"/>
        <v>0.57059429749227064</v>
      </c>
      <c r="P630" t="str">
        <f t="shared" si="68"/>
        <v>Oct-2024</v>
      </c>
      <c r="Q630" t="str">
        <f t="shared" si="69"/>
        <v>Q4-2024</v>
      </c>
    </row>
    <row r="631" spans="1:17" x14ac:dyDescent="0.3">
      <c r="A631" t="s">
        <v>779</v>
      </c>
      <c r="B631" s="15">
        <v>45946</v>
      </c>
      <c r="C631" t="s">
        <v>88</v>
      </c>
      <c r="D631" t="s">
        <v>429</v>
      </c>
      <c r="E631" t="s">
        <v>71</v>
      </c>
      <c r="F631" t="s">
        <v>72</v>
      </c>
      <c r="G631" t="s">
        <v>68</v>
      </c>
      <c r="H631">
        <v>10</v>
      </c>
      <c r="I631">
        <v>289.33999999999997</v>
      </c>
      <c r="J631">
        <v>0.12</v>
      </c>
      <c r="K631">
        <v>207.99</v>
      </c>
      <c r="L631" t="s">
        <v>57</v>
      </c>
      <c r="M631">
        <f t="shared" si="65"/>
        <v>2546.19</v>
      </c>
      <c r="N631">
        <f t="shared" si="66"/>
        <v>466.29</v>
      </c>
      <c r="O631" s="7">
        <f t="shared" si="67"/>
        <v>0.18313244494715633</v>
      </c>
      <c r="P631" t="str">
        <f t="shared" si="68"/>
        <v>Oct-2025</v>
      </c>
      <c r="Q631" t="str">
        <f t="shared" si="69"/>
        <v>Q4-2025</v>
      </c>
    </row>
    <row r="632" spans="1:17" x14ac:dyDescent="0.3">
      <c r="A632" t="s">
        <v>780</v>
      </c>
      <c r="B632" s="15">
        <v>45535</v>
      </c>
      <c r="C632" t="s">
        <v>52</v>
      </c>
      <c r="D632" t="s">
        <v>130</v>
      </c>
      <c r="E632" t="s">
        <v>71</v>
      </c>
      <c r="F632" t="s">
        <v>97</v>
      </c>
      <c r="G632" t="s">
        <v>68</v>
      </c>
      <c r="H632">
        <v>1</v>
      </c>
      <c r="I632">
        <v>130.24</v>
      </c>
      <c r="J632">
        <v>0.153</v>
      </c>
      <c r="K632">
        <v>100.06</v>
      </c>
      <c r="L632" t="s">
        <v>57</v>
      </c>
      <c r="M632">
        <f t="shared" si="65"/>
        <v>110.31</v>
      </c>
      <c r="N632">
        <f t="shared" si="66"/>
        <v>10.25</v>
      </c>
      <c r="O632" s="7">
        <f t="shared" si="67"/>
        <v>9.2919952860121474E-2</v>
      </c>
      <c r="P632" t="str">
        <f t="shared" si="68"/>
        <v>Aug-2024</v>
      </c>
      <c r="Q632" t="str">
        <f t="shared" si="69"/>
        <v>Q3-2024</v>
      </c>
    </row>
    <row r="633" spans="1:17" x14ac:dyDescent="0.3">
      <c r="A633" t="s">
        <v>781</v>
      </c>
      <c r="B633" s="15">
        <v>45857</v>
      </c>
      <c r="C633" t="s">
        <v>63</v>
      </c>
      <c r="D633" t="s">
        <v>302</v>
      </c>
      <c r="E633" t="s">
        <v>60</v>
      </c>
      <c r="F633" t="s">
        <v>67</v>
      </c>
      <c r="G633" t="s">
        <v>56</v>
      </c>
      <c r="H633">
        <v>2</v>
      </c>
      <c r="I633">
        <v>69.23</v>
      </c>
      <c r="J633">
        <v>0.16</v>
      </c>
      <c r="K633">
        <v>27.79</v>
      </c>
      <c r="L633" t="s">
        <v>57</v>
      </c>
      <c r="M633">
        <f t="shared" si="65"/>
        <v>116.31</v>
      </c>
      <c r="N633">
        <f t="shared" si="66"/>
        <v>60.73</v>
      </c>
      <c r="O633" s="7">
        <f t="shared" si="67"/>
        <v>0.52213911099647492</v>
      </c>
      <c r="P633" t="str">
        <f t="shared" si="68"/>
        <v>Jul-2025</v>
      </c>
      <c r="Q633" t="str">
        <f t="shared" si="69"/>
        <v>Q3-2025</v>
      </c>
    </row>
    <row r="634" spans="1:17" x14ac:dyDescent="0.3">
      <c r="A634" t="s">
        <v>782</v>
      </c>
      <c r="B634" s="15">
        <v>45926</v>
      </c>
      <c r="C634" t="s">
        <v>63</v>
      </c>
      <c r="D634" t="s">
        <v>165</v>
      </c>
      <c r="E634" t="s">
        <v>71</v>
      </c>
      <c r="F634" t="s">
        <v>72</v>
      </c>
      <c r="G634" t="s">
        <v>68</v>
      </c>
      <c r="H634">
        <v>2</v>
      </c>
      <c r="I634">
        <v>45.91</v>
      </c>
      <c r="J634">
        <v>0.28699999999999998</v>
      </c>
      <c r="K634">
        <v>36.26</v>
      </c>
      <c r="L634" t="s">
        <v>104</v>
      </c>
      <c r="M634">
        <f t="shared" si="65"/>
        <v>65.47</v>
      </c>
      <c r="N634">
        <f t="shared" si="66"/>
        <v>-7.05</v>
      </c>
      <c r="O634" s="7">
        <f t="shared" si="67"/>
        <v>-0.10768290820223003</v>
      </c>
      <c r="P634" t="str">
        <f t="shared" si="68"/>
        <v>Sep-2025</v>
      </c>
      <c r="Q634" t="str">
        <f t="shared" si="69"/>
        <v>Q3-2025</v>
      </c>
    </row>
    <row r="635" spans="1:17" x14ac:dyDescent="0.3">
      <c r="A635" t="s">
        <v>783</v>
      </c>
      <c r="B635" s="15">
        <v>45928</v>
      </c>
      <c r="C635" t="s">
        <v>84</v>
      </c>
      <c r="D635" t="s">
        <v>144</v>
      </c>
      <c r="E635" t="s">
        <v>107</v>
      </c>
      <c r="F635" t="s">
        <v>108</v>
      </c>
      <c r="G635" t="s">
        <v>56</v>
      </c>
      <c r="H635">
        <v>2</v>
      </c>
      <c r="I635">
        <v>17.5</v>
      </c>
      <c r="J635">
        <v>0.14000000000000001</v>
      </c>
      <c r="K635">
        <v>7.21</v>
      </c>
      <c r="L635" t="s">
        <v>57</v>
      </c>
      <c r="M635">
        <f t="shared" si="65"/>
        <v>30.1</v>
      </c>
      <c r="N635">
        <f t="shared" si="66"/>
        <v>15.68</v>
      </c>
      <c r="O635" s="7">
        <f t="shared" si="67"/>
        <v>0.52093023255813953</v>
      </c>
      <c r="P635" t="str">
        <f t="shared" si="68"/>
        <v>Sep-2025</v>
      </c>
      <c r="Q635" t="str">
        <f t="shared" si="69"/>
        <v>Q3-2025</v>
      </c>
    </row>
    <row r="636" spans="1:17" x14ac:dyDescent="0.3">
      <c r="A636" t="s">
        <v>784</v>
      </c>
      <c r="B636" s="15">
        <v>45892</v>
      </c>
      <c r="C636" t="s">
        <v>63</v>
      </c>
      <c r="D636" t="s">
        <v>204</v>
      </c>
      <c r="E636" t="s">
        <v>54</v>
      </c>
      <c r="F636" t="s">
        <v>55</v>
      </c>
      <c r="G636" t="s">
        <v>68</v>
      </c>
      <c r="H636">
        <v>4</v>
      </c>
      <c r="I636">
        <v>19.18</v>
      </c>
      <c r="J636">
        <v>4.5999999999999999E-2</v>
      </c>
      <c r="K636">
        <v>13.06</v>
      </c>
      <c r="L636" t="s">
        <v>57</v>
      </c>
      <c r="M636">
        <f t="shared" si="65"/>
        <v>73.19</v>
      </c>
      <c r="N636">
        <f t="shared" si="66"/>
        <v>20.95</v>
      </c>
      <c r="O636" s="7">
        <f t="shared" si="67"/>
        <v>0.28624128979368768</v>
      </c>
      <c r="P636" t="str">
        <f t="shared" si="68"/>
        <v>Aug-2025</v>
      </c>
      <c r="Q636" t="str">
        <f t="shared" si="69"/>
        <v>Q3-2025</v>
      </c>
    </row>
    <row r="637" spans="1:17" x14ac:dyDescent="0.3">
      <c r="A637" t="s">
        <v>785</v>
      </c>
      <c r="B637" s="15">
        <v>45523</v>
      </c>
      <c r="C637" t="s">
        <v>63</v>
      </c>
      <c r="D637" t="s">
        <v>263</v>
      </c>
      <c r="E637" t="s">
        <v>60</v>
      </c>
      <c r="F637" t="s">
        <v>76</v>
      </c>
      <c r="G637" t="s">
        <v>68</v>
      </c>
      <c r="H637">
        <v>2</v>
      </c>
      <c r="I637">
        <v>52.38</v>
      </c>
      <c r="J637">
        <v>0.29499999999999998</v>
      </c>
      <c r="K637">
        <v>27.07</v>
      </c>
      <c r="L637" t="s">
        <v>57</v>
      </c>
      <c r="M637">
        <f t="shared" si="65"/>
        <v>73.86</v>
      </c>
      <c r="N637">
        <f t="shared" si="66"/>
        <v>19.72</v>
      </c>
      <c r="O637" s="7">
        <f t="shared" si="67"/>
        <v>0.26699160574059028</v>
      </c>
      <c r="P637" t="str">
        <f t="shared" si="68"/>
        <v>Aug-2024</v>
      </c>
      <c r="Q637" t="str">
        <f t="shared" si="69"/>
        <v>Q3-2024</v>
      </c>
    </row>
    <row r="638" spans="1:17" x14ac:dyDescent="0.3">
      <c r="A638" t="s">
        <v>786</v>
      </c>
      <c r="B638" s="15">
        <v>45624</v>
      </c>
      <c r="C638" t="s">
        <v>52</v>
      </c>
      <c r="D638" t="s">
        <v>101</v>
      </c>
      <c r="E638" t="s">
        <v>107</v>
      </c>
      <c r="F638" t="s">
        <v>193</v>
      </c>
      <c r="G638" t="s">
        <v>68</v>
      </c>
      <c r="H638">
        <v>2</v>
      </c>
      <c r="I638">
        <v>47.74</v>
      </c>
      <c r="J638">
        <v>0.104</v>
      </c>
      <c r="K638">
        <v>18.2</v>
      </c>
      <c r="L638" t="s">
        <v>57</v>
      </c>
      <c r="M638">
        <f t="shared" si="65"/>
        <v>85.55</v>
      </c>
      <c r="N638">
        <f t="shared" si="66"/>
        <v>49.15</v>
      </c>
      <c r="O638" s="7">
        <f t="shared" si="67"/>
        <v>0.57451782583284627</v>
      </c>
      <c r="P638" t="str">
        <f t="shared" si="68"/>
        <v>Nov-2024</v>
      </c>
      <c r="Q638" t="str">
        <f t="shared" si="69"/>
        <v>Q4-2024</v>
      </c>
    </row>
    <row r="639" spans="1:17" x14ac:dyDescent="0.3">
      <c r="A639" t="s">
        <v>787</v>
      </c>
      <c r="B639" s="15">
        <v>45551</v>
      </c>
      <c r="C639" t="s">
        <v>88</v>
      </c>
      <c r="D639" t="s">
        <v>167</v>
      </c>
      <c r="E639" t="s">
        <v>54</v>
      </c>
      <c r="F639" t="s">
        <v>268</v>
      </c>
      <c r="G639" t="s">
        <v>56</v>
      </c>
      <c r="H639">
        <v>2</v>
      </c>
      <c r="I639">
        <v>22.76</v>
      </c>
      <c r="J639">
        <v>8.3000000000000004E-2</v>
      </c>
      <c r="K639">
        <v>15.53</v>
      </c>
      <c r="L639" t="s">
        <v>57</v>
      </c>
      <c r="M639">
        <f t="shared" si="65"/>
        <v>41.74</v>
      </c>
      <c r="N639">
        <f t="shared" si="66"/>
        <v>10.68</v>
      </c>
      <c r="O639" s="7">
        <f t="shared" si="67"/>
        <v>0.25586966938188788</v>
      </c>
      <c r="P639" t="str">
        <f t="shared" si="68"/>
        <v>Sep-2024</v>
      </c>
      <c r="Q639" t="str">
        <f t="shared" si="69"/>
        <v>Q3-2024</v>
      </c>
    </row>
    <row r="640" spans="1:17" x14ac:dyDescent="0.3">
      <c r="A640" t="s">
        <v>788</v>
      </c>
      <c r="B640" s="15">
        <v>45713</v>
      </c>
      <c r="C640" t="s">
        <v>84</v>
      </c>
      <c r="D640" t="s">
        <v>572</v>
      </c>
      <c r="E640" t="s">
        <v>71</v>
      </c>
      <c r="F640" t="s">
        <v>86</v>
      </c>
      <c r="G640" t="s">
        <v>56</v>
      </c>
      <c r="H640">
        <v>3</v>
      </c>
      <c r="I640">
        <v>102.07</v>
      </c>
      <c r="J640">
        <v>3.5999999999999997E-2</v>
      </c>
      <c r="K640">
        <v>69.75</v>
      </c>
      <c r="L640" t="s">
        <v>73</v>
      </c>
      <c r="M640">
        <f t="shared" si="65"/>
        <v>295.19</v>
      </c>
      <c r="N640">
        <f t="shared" si="66"/>
        <v>85.94</v>
      </c>
      <c r="O640" s="7">
        <f t="shared" si="67"/>
        <v>0.29113452352721975</v>
      </c>
      <c r="P640" t="str">
        <f t="shared" si="68"/>
        <v>Feb-2025</v>
      </c>
      <c r="Q640" t="str">
        <f t="shared" si="69"/>
        <v>Q1-2025</v>
      </c>
    </row>
    <row r="641" spans="1:17" x14ac:dyDescent="0.3">
      <c r="A641" t="s">
        <v>789</v>
      </c>
      <c r="B641" s="15">
        <v>45923</v>
      </c>
      <c r="C641" t="s">
        <v>52</v>
      </c>
      <c r="D641" t="s">
        <v>272</v>
      </c>
      <c r="E641" t="s">
        <v>54</v>
      </c>
      <c r="F641" t="s">
        <v>268</v>
      </c>
      <c r="G641" t="s">
        <v>68</v>
      </c>
      <c r="H641">
        <v>1</v>
      </c>
      <c r="I641">
        <v>23.67</v>
      </c>
      <c r="J641">
        <v>3.0000000000000001E-3</v>
      </c>
      <c r="K641">
        <v>13.13</v>
      </c>
      <c r="L641" t="s">
        <v>57</v>
      </c>
      <c r="M641">
        <f t="shared" si="65"/>
        <v>23.6</v>
      </c>
      <c r="N641">
        <f t="shared" si="66"/>
        <v>10.47</v>
      </c>
      <c r="O641" s="7">
        <f t="shared" si="67"/>
        <v>0.4436440677966102</v>
      </c>
      <c r="P641" t="str">
        <f t="shared" si="68"/>
        <v>Sep-2025</v>
      </c>
      <c r="Q641" t="str">
        <f t="shared" si="69"/>
        <v>Q3-2025</v>
      </c>
    </row>
    <row r="642" spans="1:17" x14ac:dyDescent="0.3">
      <c r="A642" t="s">
        <v>790</v>
      </c>
      <c r="B642" s="15">
        <v>45807</v>
      </c>
      <c r="C642" t="s">
        <v>63</v>
      </c>
      <c r="D642" t="s">
        <v>204</v>
      </c>
      <c r="E642" t="s">
        <v>107</v>
      </c>
      <c r="F642" t="s">
        <v>139</v>
      </c>
      <c r="G642" t="s">
        <v>73</v>
      </c>
      <c r="H642">
        <v>1</v>
      </c>
      <c r="I642">
        <v>31.92</v>
      </c>
      <c r="J642">
        <v>0</v>
      </c>
      <c r="K642">
        <v>12.88</v>
      </c>
      <c r="L642" t="s">
        <v>57</v>
      </c>
      <c r="M642">
        <f t="shared" ref="M642:M705" si="70">ROUND(H642*I642*(1-J642),2)</f>
        <v>31.92</v>
      </c>
      <c r="N642">
        <f t="shared" ref="N642:N705" si="71">ROUND(M642-(H642*K642),2)</f>
        <v>19.04</v>
      </c>
      <c r="O642" s="7">
        <f t="shared" ref="O642:O705" si="72">IFERROR(N642/M642,0)</f>
        <v>0.59649122807017541</v>
      </c>
      <c r="P642" t="str">
        <f t="shared" si="68"/>
        <v>May-2025</v>
      </c>
      <c r="Q642" t="str">
        <f t="shared" si="69"/>
        <v>Q2-2025</v>
      </c>
    </row>
    <row r="643" spans="1:17" x14ac:dyDescent="0.3">
      <c r="A643" t="s">
        <v>791</v>
      </c>
      <c r="B643" s="15">
        <v>45519</v>
      </c>
      <c r="C643" t="s">
        <v>63</v>
      </c>
      <c r="D643" t="s">
        <v>159</v>
      </c>
      <c r="E643" t="s">
        <v>93</v>
      </c>
      <c r="F643" t="s">
        <v>94</v>
      </c>
      <c r="G643" t="s">
        <v>68</v>
      </c>
      <c r="H643">
        <v>1</v>
      </c>
      <c r="I643">
        <v>38.93</v>
      </c>
      <c r="J643">
        <v>0.217</v>
      </c>
      <c r="K643">
        <v>18.66</v>
      </c>
      <c r="L643" t="s">
        <v>57</v>
      </c>
      <c r="M643">
        <f t="shared" si="70"/>
        <v>30.48</v>
      </c>
      <c r="N643">
        <f t="shared" si="71"/>
        <v>11.82</v>
      </c>
      <c r="O643" s="7">
        <f t="shared" si="72"/>
        <v>0.38779527559055116</v>
      </c>
      <c r="P643" t="str">
        <f t="shared" si="68"/>
        <v>Aug-2024</v>
      </c>
      <c r="Q643" t="str">
        <f t="shared" si="69"/>
        <v>Q3-2024</v>
      </c>
    </row>
    <row r="644" spans="1:17" x14ac:dyDescent="0.3">
      <c r="A644" t="s">
        <v>792</v>
      </c>
      <c r="B644" s="15">
        <v>45614</v>
      </c>
      <c r="C644" t="s">
        <v>84</v>
      </c>
      <c r="D644" t="s">
        <v>144</v>
      </c>
      <c r="E644" t="s">
        <v>60</v>
      </c>
      <c r="F644" t="s">
        <v>76</v>
      </c>
      <c r="G644" t="s">
        <v>73</v>
      </c>
      <c r="H644">
        <v>6</v>
      </c>
      <c r="I644">
        <v>34.31</v>
      </c>
      <c r="J644">
        <v>0.188</v>
      </c>
      <c r="K644">
        <v>15.91</v>
      </c>
      <c r="L644" t="s">
        <v>57</v>
      </c>
      <c r="M644">
        <f t="shared" si="70"/>
        <v>167.16</v>
      </c>
      <c r="N644">
        <f t="shared" si="71"/>
        <v>71.7</v>
      </c>
      <c r="O644" s="7">
        <f t="shared" si="72"/>
        <v>0.42893036611629581</v>
      </c>
      <c r="P644" t="str">
        <f t="shared" si="68"/>
        <v>Nov-2024</v>
      </c>
      <c r="Q644" t="str">
        <f t="shared" si="69"/>
        <v>Q4-2024</v>
      </c>
    </row>
    <row r="645" spans="1:17" x14ac:dyDescent="0.3">
      <c r="A645" t="s">
        <v>793</v>
      </c>
      <c r="B645" s="15">
        <v>45907</v>
      </c>
      <c r="C645" t="s">
        <v>84</v>
      </c>
      <c r="D645" t="s">
        <v>229</v>
      </c>
      <c r="E645" t="s">
        <v>107</v>
      </c>
      <c r="F645" t="s">
        <v>108</v>
      </c>
      <c r="G645" t="s">
        <v>56</v>
      </c>
      <c r="H645">
        <v>2</v>
      </c>
      <c r="I645">
        <v>31.44</v>
      </c>
      <c r="J645">
        <v>5.6000000000000001E-2</v>
      </c>
      <c r="K645">
        <v>12.13</v>
      </c>
      <c r="L645" t="s">
        <v>57</v>
      </c>
      <c r="M645">
        <f t="shared" si="70"/>
        <v>59.36</v>
      </c>
      <c r="N645">
        <f t="shared" si="71"/>
        <v>35.1</v>
      </c>
      <c r="O645" s="7">
        <f t="shared" si="72"/>
        <v>0.59130727762803237</v>
      </c>
      <c r="P645" t="str">
        <f t="shared" si="68"/>
        <v>Sep-2025</v>
      </c>
      <c r="Q645" t="str">
        <f t="shared" si="69"/>
        <v>Q3-2025</v>
      </c>
    </row>
    <row r="646" spans="1:17" x14ac:dyDescent="0.3">
      <c r="A646" t="s">
        <v>794</v>
      </c>
      <c r="B646" s="15">
        <v>45443</v>
      </c>
      <c r="C646" t="s">
        <v>63</v>
      </c>
      <c r="D646" t="s">
        <v>263</v>
      </c>
      <c r="E646" t="s">
        <v>71</v>
      </c>
      <c r="F646" t="s">
        <v>72</v>
      </c>
      <c r="G646" t="s">
        <v>56</v>
      </c>
      <c r="H646">
        <v>5</v>
      </c>
      <c r="I646">
        <v>246.12</v>
      </c>
      <c r="J646">
        <v>8.8999999999999996E-2</v>
      </c>
      <c r="K646">
        <v>180.48</v>
      </c>
      <c r="L646" t="s">
        <v>57</v>
      </c>
      <c r="M646">
        <f t="shared" si="70"/>
        <v>1121.08</v>
      </c>
      <c r="N646">
        <f t="shared" si="71"/>
        <v>218.68</v>
      </c>
      <c r="O646" s="7">
        <f t="shared" si="72"/>
        <v>0.1950619045920006</v>
      </c>
      <c r="P646" t="str">
        <f t="shared" si="68"/>
        <v>May-2024</v>
      </c>
      <c r="Q646" t="str">
        <f t="shared" si="69"/>
        <v>Q2-2024</v>
      </c>
    </row>
    <row r="647" spans="1:17" x14ac:dyDescent="0.3">
      <c r="A647" t="s">
        <v>795</v>
      </c>
      <c r="B647" s="15">
        <v>45950</v>
      </c>
      <c r="C647" t="s">
        <v>63</v>
      </c>
      <c r="D647" t="s">
        <v>188</v>
      </c>
      <c r="E647" t="s">
        <v>54</v>
      </c>
      <c r="F647" t="s">
        <v>55</v>
      </c>
      <c r="G647" t="s">
        <v>68</v>
      </c>
      <c r="H647">
        <v>5</v>
      </c>
      <c r="I647">
        <v>13.41</v>
      </c>
      <c r="J647">
        <v>0.308</v>
      </c>
      <c r="K647">
        <v>7.4</v>
      </c>
      <c r="L647" t="s">
        <v>57</v>
      </c>
      <c r="M647">
        <f t="shared" si="70"/>
        <v>46.4</v>
      </c>
      <c r="N647">
        <f t="shared" si="71"/>
        <v>9.4</v>
      </c>
      <c r="O647" s="7">
        <f t="shared" si="72"/>
        <v>0.20258620689655174</v>
      </c>
      <c r="P647" t="str">
        <f t="shared" si="68"/>
        <v>Oct-2025</v>
      </c>
      <c r="Q647" t="str">
        <f t="shared" si="69"/>
        <v>Q4-2025</v>
      </c>
    </row>
    <row r="648" spans="1:17" x14ac:dyDescent="0.3">
      <c r="A648" t="s">
        <v>796</v>
      </c>
      <c r="B648" s="15">
        <v>45827</v>
      </c>
      <c r="C648" t="s">
        <v>63</v>
      </c>
      <c r="D648" t="s">
        <v>258</v>
      </c>
      <c r="E648" t="s">
        <v>107</v>
      </c>
      <c r="F648" t="s">
        <v>139</v>
      </c>
      <c r="G648" t="s">
        <v>68</v>
      </c>
      <c r="H648">
        <v>8</v>
      </c>
      <c r="I648">
        <v>35.770000000000003</v>
      </c>
      <c r="J648">
        <v>0.16400000000000001</v>
      </c>
      <c r="K648">
        <v>12.43</v>
      </c>
      <c r="L648" t="s">
        <v>57</v>
      </c>
      <c r="M648">
        <f t="shared" si="70"/>
        <v>239.23</v>
      </c>
      <c r="N648">
        <f t="shared" si="71"/>
        <v>139.79</v>
      </c>
      <c r="O648" s="7">
        <f t="shared" si="72"/>
        <v>0.58433306859507583</v>
      </c>
      <c r="P648" t="str">
        <f t="shared" si="68"/>
        <v>Jun-2025</v>
      </c>
      <c r="Q648" t="str">
        <f t="shared" si="69"/>
        <v>Q2-2025</v>
      </c>
    </row>
    <row r="649" spans="1:17" x14ac:dyDescent="0.3">
      <c r="A649" t="s">
        <v>797</v>
      </c>
      <c r="B649" s="15">
        <v>45828</v>
      </c>
      <c r="C649" t="s">
        <v>84</v>
      </c>
      <c r="D649" t="s">
        <v>225</v>
      </c>
      <c r="E649" t="s">
        <v>107</v>
      </c>
      <c r="F649" t="s">
        <v>148</v>
      </c>
      <c r="G649" t="s">
        <v>68</v>
      </c>
      <c r="H649">
        <v>3</v>
      </c>
      <c r="I649">
        <v>28.72</v>
      </c>
      <c r="J649">
        <v>9.1999999999999998E-2</v>
      </c>
      <c r="K649">
        <v>11.59</v>
      </c>
      <c r="L649" t="s">
        <v>104</v>
      </c>
      <c r="M649">
        <f t="shared" si="70"/>
        <v>78.23</v>
      </c>
      <c r="N649">
        <f t="shared" si="71"/>
        <v>43.46</v>
      </c>
      <c r="O649" s="7">
        <f t="shared" si="72"/>
        <v>0.55554135242234437</v>
      </c>
      <c r="P649" t="str">
        <f t="shared" si="68"/>
        <v>Jun-2025</v>
      </c>
      <c r="Q649" t="str">
        <f t="shared" si="69"/>
        <v>Q2-2025</v>
      </c>
    </row>
    <row r="650" spans="1:17" x14ac:dyDescent="0.3">
      <c r="A650" t="s">
        <v>798</v>
      </c>
      <c r="B650" s="15">
        <v>45781</v>
      </c>
      <c r="C650" t="s">
        <v>84</v>
      </c>
      <c r="D650" t="s">
        <v>572</v>
      </c>
      <c r="E650" t="s">
        <v>107</v>
      </c>
      <c r="F650" t="s">
        <v>148</v>
      </c>
      <c r="G650" t="s">
        <v>68</v>
      </c>
      <c r="H650">
        <v>4</v>
      </c>
      <c r="I650">
        <v>31.39</v>
      </c>
      <c r="J650">
        <v>0.14399999999999999</v>
      </c>
      <c r="K650">
        <v>10.99</v>
      </c>
      <c r="L650" t="s">
        <v>57</v>
      </c>
      <c r="M650">
        <f t="shared" si="70"/>
        <v>107.48</v>
      </c>
      <c r="N650">
        <f t="shared" si="71"/>
        <v>63.52</v>
      </c>
      <c r="O650" s="7">
        <f t="shared" si="72"/>
        <v>0.59099367324153329</v>
      </c>
      <c r="P650" t="str">
        <f t="shared" si="68"/>
        <v>May-2025</v>
      </c>
      <c r="Q650" t="str">
        <f t="shared" si="69"/>
        <v>Q2-2025</v>
      </c>
    </row>
    <row r="651" spans="1:17" x14ac:dyDescent="0.3">
      <c r="A651" t="s">
        <v>799</v>
      </c>
      <c r="B651" s="15">
        <v>45906</v>
      </c>
      <c r="C651" t="s">
        <v>84</v>
      </c>
      <c r="D651" t="s">
        <v>229</v>
      </c>
      <c r="E651" t="s">
        <v>71</v>
      </c>
      <c r="F651" t="s">
        <v>97</v>
      </c>
      <c r="G651" t="s">
        <v>56</v>
      </c>
      <c r="H651">
        <v>5</v>
      </c>
      <c r="I651">
        <v>169.77</v>
      </c>
      <c r="J651">
        <v>7.3999999999999996E-2</v>
      </c>
      <c r="K651">
        <v>91.4</v>
      </c>
      <c r="L651" t="s">
        <v>57</v>
      </c>
      <c r="M651">
        <f t="shared" si="70"/>
        <v>786.04</v>
      </c>
      <c r="N651">
        <f t="shared" si="71"/>
        <v>329.04</v>
      </c>
      <c r="O651" s="7">
        <f t="shared" si="72"/>
        <v>0.41860465116279072</v>
      </c>
      <c r="P651" t="str">
        <f t="shared" si="68"/>
        <v>Sep-2025</v>
      </c>
      <c r="Q651" t="str">
        <f t="shared" si="69"/>
        <v>Q3-2025</v>
      </c>
    </row>
    <row r="652" spans="1:17" x14ac:dyDescent="0.3">
      <c r="A652" t="s">
        <v>800</v>
      </c>
      <c r="B652" s="15">
        <v>45858</v>
      </c>
      <c r="C652" t="s">
        <v>63</v>
      </c>
      <c r="D652" t="s">
        <v>302</v>
      </c>
      <c r="E652" t="s">
        <v>60</v>
      </c>
      <c r="F652" t="s">
        <v>67</v>
      </c>
      <c r="G652" t="s">
        <v>56</v>
      </c>
      <c r="H652">
        <v>1</v>
      </c>
      <c r="I652">
        <v>85.69</v>
      </c>
      <c r="J652">
        <v>0.26700000000000002</v>
      </c>
      <c r="K652">
        <v>40.54</v>
      </c>
      <c r="L652" t="s">
        <v>57</v>
      </c>
      <c r="M652">
        <f t="shared" si="70"/>
        <v>62.81</v>
      </c>
      <c r="N652">
        <f t="shared" si="71"/>
        <v>22.27</v>
      </c>
      <c r="O652" s="7">
        <f t="shared" si="72"/>
        <v>0.35456137557713741</v>
      </c>
      <c r="P652" t="str">
        <f t="shared" si="68"/>
        <v>Jul-2025</v>
      </c>
      <c r="Q652" t="str">
        <f t="shared" si="69"/>
        <v>Q3-2025</v>
      </c>
    </row>
    <row r="653" spans="1:17" x14ac:dyDescent="0.3">
      <c r="A653" t="s">
        <v>801</v>
      </c>
      <c r="B653" s="15">
        <v>45770</v>
      </c>
      <c r="C653" t="s">
        <v>52</v>
      </c>
      <c r="D653" t="s">
        <v>70</v>
      </c>
      <c r="E653" t="s">
        <v>93</v>
      </c>
      <c r="F653" t="s">
        <v>219</v>
      </c>
      <c r="G653" t="s">
        <v>68</v>
      </c>
      <c r="H653">
        <v>14</v>
      </c>
      <c r="I653">
        <v>60.54</v>
      </c>
      <c r="J653">
        <v>0.13900000000000001</v>
      </c>
      <c r="K653">
        <v>22.5</v>
      </c>
      <c r="L653" t="s">
        <v>104</v>
      </c>
      <c r="M653">
        <f t="shared" si="70"/>
        <v>729.75</v>
      </c>
      <c r="N653">
        <f t="shared" si="71"/>
        <v>414.75</v>
      </c>
      <c r="O653" s="7">
        <f t="shared" si="72"/>
        <v>0.56834532374100721</v>
      </c>
      <c r="P653" t="str">
        <f t="shared" si="68"/>
        <v>Apr-2025</v>
      </c>
      <c r="Q653" t="str">
        <f t="shared" si="69"/>
        <v>Q2-2025</v>
      </c>
    </row>
    <row r="654" spans="1:17" x14ac:dyDescent="0.3">
      <c r="A654" t="s">
        <v>802</v>
      </c>
      <c r="B654" s="15">
        <v>45817</v>
      </c>
      <c r="C654" t="s">
        <v>84</v>
      </c>
      <c r="D654" t="s">
        <v>103</v>
      </c>
      <c r="E654" t="s">
        <v>54</v>
      </c>
      <c r="F654" t="s">
        <v>65</v>
      </c>
      <c r="G654" t="s">
        <v>68</v>
      </c>
      <c r="H654">
        <v>3</v>
      </c>
      <c r="I654">
        <v>11.9</v>
      </c>
      <c r="J654">
        <v>6.5000000000000002E-2</v>
      </c>
      <c r="K654">
        <v>8.16</v>
      </c>
      <c r="L654" t="s">
        <v>73</v>
      </c>
      <c r="M654">
        <f t="shared" si="70"/>
        <v>33.380000000000003</v>
      </c>
      <c r="N654">
        <f t="shared" si="71"/>
        <v>8.9</v>
      </c>
      <c r="O654" s="7">
        <f t="shared" si="72"/>
        <v>0.26662672258837627</v>
      </c>
      <c r="P654" t="str">
        <f t="shared" si="68"/>
        <v>Jun-2025</v>
      </c>
      <c r="Q654" t="str">
        <f t="shared" si="69"/>
        <v>Q2-2025</v>
      </c>
    </row>
    <row r="655" spans="1:17" x14ac:dyDescent="0.3">
      <c r="A655" t="s">
        <v>803</v>
      </c>
      <c r="B655" s="15">
        <v>45859</v>
      </c>
      <c r="C655" t="s">
        <v>84</v>
      </c>
      <c r="D655" t="s">
        <v>144</v>
      </c>
      <c r="E655" t="s">
        <v>60</v>
      </c>
      <c r="F655" t="s">
        <v>67</v>
      </c>
      <c r="G655" t="s">
        <v>68</v>
      </c>
      <c r="H655">
        <v>1</v>
      </c>
      <c r="I655">
        <v>89.6</v>
      </c>
      <c r="J655">
        <v>7.8E-2</v>
      </c>
      <c r="K655">
        <v>43.98</v>
      </c>
      <c r="L655" t="s">
        <v>57</v>
      </c>
      <c r="M655">
        <f t="shared" si="70"/>
        <v>82.61</v>
      </c>
      <c r="N655">
        <f t="shared" si="71"/>
        <v>38.630000000000003</v>
      </c>
      <c r="O655" s="7">
        <f t="shared" si="72"/>
        <v>0.4676189323326474</v>
      </c>
      <c r="P655" t="str">
        <f t="shared" si="68"/>
        <v>Jul-2025</v>
      </c>
      <c r="Q655" t="str">
        <f t="shared" si="69"/>
        <v>Q3-2025</v>
      </c>
    </row>
    <row r="656" spans="1:17" x14ac:dyDescent="0.3">
      <c r="A656" t="s">
        <v>804</v>
      </c>
      <c r="B656" s="15">
        <v>45642</v>
      </c>
      <c r="C656" t="s">
        <v>88</v>
      </c>
      <c r="D656" t="s">
        <v>429</v>
      </c>
      <c r="E656" t="s">
        <v>107</v>
      </c>
      <c r="F656" t="s">
        <v>108</v>
      </c>
      <c r="G656" t="s">
        <v>68</v>
      </c>
      <c r="H656">
        <v>1</v>
      </c>
      <c r="I656">
        <v>35.090000000000003</v>
      </c>
      <c r="J656">
        <v>8.2000000000000003E-2</v>
      </c>
      <c r="K656">
        <v>12.9</v>
      </c>
      <c r="L656" t="s">
        <v>57</v>
      </c>
      <c r="M656">
        <f t="shared" si="70"/>
        <v>32.21</v>
      </c>
      <c r="N656">
        <f t="shared" si="71"/>
        <v>19.309999999999999</v>
      </c>
      <c r="O656" s="7">
        <f t="shared" si="72"/>
        <v>0.59950325985718711</v>
      </c>
      <c r="P656" t="str">
        <f t="shared" si="68"/>
        <v>Dec-2024</v>
      </c>
      <c r="Q656" t="str">
        <f t="shared" si="69"/>
        <v>Q4-2024</v>
      </c>
    </row>
    <row r="657" spans="1:17" x14ac:dyDescent="0.3">
      <c r="A657" t="s">
        <v>805</v>
      </c>
      <c r="B657" s="15">
        <v>45738</v>
      </c>
      <c r="C657" t="s">
        <v>52</v>
      </c>
      <c r="D657" t="s">
        <v>237</v>
      </c>
      <c r="E657" t="s">
        <v>54</v>
      </c>
      <c r="F657" t="s">
        <v>156</v>
      </c>
      <c r="G657" t="s">
        <v>68</v>
      </c>
      <c r="H657">
        <v>9</v>
      </c>
      <c r="I657">
        <v>23.69</v>
      </c>
      <c r="J657">
        <v>6.6000000000000003E-2</v>
      </c>
      <c r="K657">
        <v>15.52</v>
      </c>
      <c r="L657" t="s">
        <v>57</v>
      </c>
      <c r="M657">
        <f t="shared" si="70"/>
        <v>199.14</v>
      </c>
      <c r="N657">
        <f t="shared" si="71"/>
        <v>59.46</v>
      </c>
      <c r="O657" s="7">
        <f t="shared" si="72"/>
        <v>0.29858391081651103</v>
      </c>
      <c r="P657" t="str">
        <f t="shared" si="68"/>
        <v>Mar-2025</v>
      </c>
      <c r="Q657" t="str">
        <f t="shared" si="69"/>
        <v>Q1-2025</v>
      </c>
    </row>
    <row r="658" spans="1:17" x14ac:dyDescent="0.3">
      <c r="A658" t="s">
        <v>806</v>
      </c>
      <c r="B658" s="15">
        <v>45600</v>
      </c>
      <c r="C658" t="s">
        <v>63</v>
      </c>
      <c r="D658" t="s">
        <v>159</v>
      </c>
      <c r="E658" t="s">
        <v>71</v>
      </c>
      <c r="F658" t="s">
        <v>97</v>
      </c>
      <c r="G658" t="s">
        <v>56</v>
      </c>
      <c r="H658">
        <v>3</v>
      </c>
      <c r="I658">
        <v>155.13</v>
      </c>
      <c r="J658">
        <v>0.187</v>
      </c>
      <c r="K658">
        <v>102.09</v>
      </c>
      <c r="L658" t="s">
        <v>104</v>
      </c>
      <c r="M658">
        <f t="shared" si="70"/>
        <v>378.36</v>
      </c>
      <c r="N658">
        <f t="shared" si="71"/>
        <v>72.09</v>
      </c>
      <c r="O658" s="7">
        <f t="shared" si="72"/>
        <v>0.19053282588011419</v>
      </c>
      <c r="P658" t="str">
        <f t="shared" si="68"/>
        <v>Nov-2024</v>
      </c>
      <c r="Q658" t="str">
        <f t="shared" si="69"/>
        <v>Q4-2024</v>
      </c>
    </row>
    <row r="659" spans="1:17" x14ac:dyDescent="0.3">
      <c r="A659" t="s">
        <v>807</v>
      </c>
      <c r="B659" s="15">
        <v>45622</v>
      </c>
      <c r="C659" t="s">
        <v>52</v>
      </c>
      <c r="D659" t="s">
        <v>113</v>
      </c>
      <c r="E659" t="s">
        <v>60</v>
      </c>
      <c r="F659" t="s">
        <v>90</v>
      </c>
      <c r="G659" t="s">
        <v>68</v>
      </c>
      <c r="H659">
        <v>1</v>
      </c>
      <c r="I659">
        <v>112.82</v>
      </c>
      <c r="J659">
        <v>0.11600000000000001</v>
      </c>
      <c r="K659">
        <v>51.73</v>
      </c>
      <c r="L659" t="s">
        <v>57</v>
      </c>
      <c r="M659">
        <f t="shared" si="70"/>
        <v>99.73</v>
      </c>
      <c r="N659">
        <f t="shared" si="71"/>
        <v>48</v>
      </c>
      <c r="O659" s="7">
        <f t="shared" si="72"/>
        <v>0.4812995086734182</v>
      </c>
      <c r="P659" t="str">
        <f t="shared" si="68"/>
        <v>Nov-2024</v>
      </c>
      <c r="Q659" t="str">
        <f t="shared" si="69"/>
        <v>Q4-2024</v>
      </c>
    </row>
    <row r="660" spans="1:17" x14ac:dyDescent="0.3">
      <c r="A660" t="s">
        <v>808</v>
      </c>
      <c r="B660" s="15">
        <v>45772</v>
      </c>
      <c r="C660" t="s">
        <v>84</v>
      </c>
      <c r="D660" t="s">
        <v>572</v>
      </c>
      <c r="E660" t="s">
        <v>54</v>
      </c>
      <c r="F660" t="s">
        <v>55</v>
      </c>
      <c r="G660" t="s">
        <v>68</v>
      </c>
      <c r="H660">
        <v>1</v>
      </c>
      <c r="I660">
        <v>14.59</v>
      </c>
      <c r="J660">
        <v>9.1999999999999998E-2</v>
      </c>
      <c r="K660">
        <v>8.4</v>
      </c>
      <c r="L660" t="s">
        <v>57</v>
      </c>
      <c r="M660">
        <f t="shared" si="70"/>
        <v>13.25</v>
      </c>
      <c r="N660">
        <f t="shared" si="71"/>
        <v>4.8499999999999996</v>
      </c>
      <c r="O660" s="7">
        <f t="shared" si="72"/>
        <v>0.36603773584905658</v>
      </c>
      <c r="P660" t="str">
        <f t="shared" si="68"/>
        <v>Apr-2025</v>
      </c>
      <c r="Q660" t="str">
        <f t="shared" si="69"/>
        <v>Q2-2025</v>
      </c>
    </row>
    <row r="661" spans="1:17" x14ac:dyDescent="0.3">
      <c r="A661" t="s">
        <v>809</v>
      </c>
      <c r="B661" s="15">
        <v>45752</v>
      </c>
      <c r="C661" t="s">
        <v>84</v>
      </c>
      <c r="D661" t="s">
        <v>169</v>
      </c>
      <c r="E661" t="s">
        <v>107</v>
      </c>
      <c r="F661" t="s">
        <v>193</v>
      </c>
      <c r="G661" t="s">
        <v>56</v>
      </c>
      <c r="H661">
        <v>5</v>
      </c>
      <c r="I661">
        <v>32.29</v>
      </c>
      <c r="J661">
        <v>8.1000000000000003E-2</v>
      </c>
      <c r="K661">
        <v>13.91</v>
      </c>
      <c r="L661" t="s">
        <v>57</v>
      </c>
      <c r="M661">
        <f t="shared" si="70"/>
        <v>148.37</v>
      </c>
      <c r="N661">
        <f t="shared" si="71"/>
        <v>78.819999999999993</v>
      </c>
      <c r="O661" s="7">
        <f t="shared" si="72"/>
        <v>0.53123946889532914</v>
      </c>
      <c r="P661" t="str">
        <f t="shared" si="68"/>
        <v>Apr-2025</v>
      </c>
      <c r="Q661" t="str">
        <f t="shared" si="69"/>
        <v>Q2-2025</v>
      </c>
    </row>
    <row r="662" spans="1:17" x14ac:dyDescent="0.3">
      <c r="A662" t="s">
        <v>810</v>
      </c>
      <c r="B662" s="15">
        <v>45567</v>
      </c>
      <c r="C662" t="s">
        <v>88</v>
      </c>
      <c r="D662" t="s">
        <v>89</v>
      </c>
      <c r="E662" t="s">
        <v>107</v>
      </c>
      <c r="F662" t="s">
        <v>139</v>
      </c>
      <c r="G662" t="s">
        <v>56</v>
      </c>
      <c r="H662">
        <v>4</v>
      </c>
      <c r="I662">
        <v>17.21</v>
      </c>
      <c r="J662">
        <v>9.5000000000000001E-2</v>
      </c>
      <c r="K662">
        <v>6.71</v>
      </c>
      <c r="L662" t="s">
        <v>57</v>
      </c>
      <c r="M662">
        <f t="shared" si="70"/>
        <v>62.3</v>
      </c>
      <c r="N662">
        <f t="shared" si="71"/>
        <v>35.46</v>
      </c>
      <c r="O662" s="7">
        <f t="shared" si="72"/>
        <v>0.56918138041733546</v>
      </c>
      <c r="P662" t="str">
        <f t="shared" si="68"/>
        <v>Oct-2024</v>
      </c>
      <c r="Q662" t="str">
        <f t="shared" si="69"/>
        <v>Q4-2024</v>
      </c>
    </row>
    <row r="663" spans="1:17" x14ac:dyDescent="0.3">
      <c r="A663" t="s">
        <v>811</v>
      </c>
      <c r="B663" s="15">
        <v>45965</v>
      </c>
      <c r="C663" t="s">
        <v>88</v>
      </c>
      <c r="D663" t="s">
        <v>116</v>
      </c>
      <c r="E663" t="s">
        <v>93</v>
      </c>
      <c r="F663" t="s">
        <v>124</v>
      </c>
      <c r="G663" t="s">
        <v>56</v>
      </c>
      <c r="H663">
        <v>1</v>
      </c>
      <c r="I663">
        <v>37.770000000000003</v>
      </c>
      <c r="J663">
        <v>7.0999999999999994E-2</v>
      </c>
      <c r="K663">
        <v>16.28</v>
      </c>
      <c r="L663" t="s">
        <v>57</v>
      </c>
      <c r="M663">
        <f t="shared" si="70"/>
        <v>35.090000000000003</v>
      </c>
      <c r="N663">
        <f t="shared" si="71"/>
        <v>18.809999999999999</v>
      </c>
      <c r="O663" s="7">
        <f t="shared" si="72"/>
        <v>0.53605015673981182</v>
      </c>
      <c r="P663" t="str">
        <f t="shared" si="68"/>
        <v>Nov-2025</v>
      </c>
      <c r="Q663" t="str">
        <f t="shared" si="69"/>
        <v>Q4-2025</v>
      </c>
    </row>
    <row r="664" spans="1:17" x14ac:dyDescent="0.3">
      <c r="A664" t="s">
        <v>812</v>
      </c>
      <c r="B664" s="15">
        <v>45692</v>
      </c>
      <c r="C664" t="s">
        <v>88</v>
      </c>
      <c r="D664" t="s">
        <v>135</v>
      </c>
      <c r="E664" t="s">
        <v>60</v>
      </c>
      <c r="F664" t="s">
        <v>67</v>
      </c>
      <c r="G664" t="s">
        <v>68</v>
      </c>
      <c r="H664">
        <v>4</v>
      </c>
      <c r="I664">
        <v>31.35</v>
      </c>
      <c r="J664">
        <v>0</v>
      </c>
      <c r="K664">
        <v>12.59</v>
      </c>
      <c r="L664" t="s">
        <v>57</v>
      </c>
      <c r="M664">
        <f t="shared" si="70"/>
        <v>125.4</v>
      </c>
      <c r="N664">
        <f t="shared" si="71"/>
        <v>75.040000000000006</v>
      </c>
      <c r="O664" s="7">
        <f t="shared" si="72"/>
        <v>0.59840510366826161</v>
      </c>
      <c r="P664" t="str">
        <f t="shared" si="68"/>
        <v>Feb-2025</v>
      </c>
      <c r="Q664" t="str">
        <f t="shared" si="69"/>
        <v>Q1-2025</v>
      </c>
    </row>
    <row r="665" spans="1:17" x14ac:dyDescent="0.3">
      <c r="A665" t="s">
        <v>813</v>
      </c>
      <c r="B665" s="15">
        <v>45821</v>
      </c>
      <c r="C665" t="s">
        <v>63</v>
      </c>
      <c r="D665" t="s">
        <v>175</v>
      </c>
      <c r="E665" t="s">
        <v>60</v>
      </c>
      <c r="F665" t="s">
        <v>76</v>
      </c>
      <c r="G665" t="s">
        <v>56</v>
      </c>
      <c r="H665">
        <v>2</v>
      </c>
      <c r="I665">
        <v>15.87</v>
      </c>
      <c r="J665">
        <v>9.1999999999999998E-2</v>
      </c>
      <c r="K665">
        <v>8.5399999999999991</v>
      </c>
      <c r="L665" t="s">
        <v>57</v>
      </c>
      <c r="M665">
        <f t="shared" si="70"/>
        <v>28.82</v>
      </c>
      <c r="N665">
        <f t="shared" si="71"/>
        <v>11.74</v>
      </c>
      <c r="O665" s="7">
        <f t="shared" si="72"/>
        <v>0.4073560027758501</v>
      </c>
      <c r="P665" t="str">
        <f t="shared" si="68"/>
        <v>Jun-2025</v>
      </c>
      <c r="Q665" t="str">
        <f t="shared" si="69"/>
        <v>Q2-2025</v>
      </c>
    </row>
    <row r="666" spans="1:17" x14ac:dyDescent="0.3">
      <c r="A666" t="s">
        <v>814</v>
      </c>
      <c r="B666" s="15">
        <v>45930</v>
      </c>
      <c r="C666" t="s">
        <v>88</v>
      </c>
      <c r="D666" t="s">
        <v>135</v>
      </c>
      <c r="E666" t="s">
        <v>71</v>
      </c>
      <c r="F666" t="s">
        <v>126</v>
      </c>
      <c r="G666" t="s">
        <v>56</v>
      </c>
      <c r="H666">
        <v>5</v>
      </c>
      <c r="I666">
        <v>244.44</v>
      </c>
      <c r="J666">
        <v>0.04</v>
      </c>
      <c r="K666">
        <v>180.78</v>
      </c>
      <c r="L666" t="s">
        <v>57</v>
      </c>
      <c r="M666">
        <f t="shared" si="70"/>
        <v>1173.31</v>
      </c>
      <c r="N666">
        <f t="shared" si="71"/>
        <v>269.41000000000003</v>
      </c>
      <c r="O666" s="7">
        <f t="shared" si="72"/>
        <v>0.22961536166912414</v>
      </c>
      <c r="P666" t="str">
        <f t="shared" si="68"/>
        <v>Sep-2025</v>
      </c>
      <c r="Q666" t="str">
        <f t="shared" si="69"/>
        <v>Q3-2025</v>
      </c>
    </row>
    <row r="667" spans="1:17" x14ac:dyDescent="0.3">
      <c r="A667" t="s">
        <v>815</v>
      </c>
      <c r="B667" s="15">
        <v>45830</v>
      </c>
      <c r="C667" t="s">
        <v>84</v>
      </c>
      <c r="D667" t="s">
        <v>144</v>
      </c>
      <c r="E667" t="s">
        <v>60</v>
      </c>
      <c r="F667" t="s">
        <v>76</v>
      </c>
      <c r="G667" t="s">
        <v>56</v>
      </c>
      <c r="H667">
        <v>5</v>
      </c>
      <c r="I667">
        <v>60.9</v>
      </c>
      <c r="J667">
        <v>6.6000000000000003E-2</v>
      </c>
      <c r="K667">
        <v>26.64</v>
      </c>
      <c r="L667" t="s">
        <v>57</v>
      </c>
      <c r="M667">
        <f t="shared" si="70"/>
        <v>284.39999999999998</v>
      </c>
      <c r="N667">
        <f t="shared" si="71"/>
        <v>151.19999999999999</v>
      </c>
      <c r="O667" s="7">
        <f t="shared" si="72"/>
        <v>0.53164556962025322</v>
      </c>
      <c r="P667" t="str">
        <f t="shared" si="68"/>
        <v>Jun-2025</v>
      </c>
      <c r="Q667" t="str">
        <f t="shared" si="69"/>
        <v>Q2-2025</v>
      </c>
    </row>
    <row r="668" spans="1:17" x14ac:dyDescent="0.3">
      <c r="A668" t="s">
        <v>816</v>
      </c>
      <c r="B668" s="15">
        <v>45624</v>
      </c>
      <c r="C668" t="s">
        <v>88</v>
      </c>
      <c r="D668" t="s">
        <v>202</v>
      </c>
      <c r="E668" t="s">
        <v>60</v>
      </c>
      <c r="F668" t="s">
        <v>67</v>
      </c>
      <c r="G668" t="s">
        <v>56</v>
      </c>
      <c r="H668">
        <v>3</v>
      </c>
      <c r="I668">
        <v>80.66</v>
      </c>
      <c r="J668">
        <v>9.1999999999999998E-2</v>
      </c>
      <c r="K668">
        <v>38.51</v>
      </c>
      <c r="L668" t="s">
        <v>57</v>
      </c>
      <c r="M668">
        <f t="shared" si="70"/>
        <v>219.72</v>
      </c>
      <c r="N668">
        <f t="shared" si="71"/>
        <v>104.19</v>
      </c>
      <c r="O668" s="7">
        <f t="shared" si="72"/>
        <v>0.47419442927362099</v>
      </c>
      <c r="P668" t="str">
        <f t="shared" si="68"/>
        <v>Nov-2024</v>
      </c>
      <c r="Q668" t="str">
        <f t="shared" si="69"/>
        <v>Q4-2024</v>
      </c>
    </row>
    <row r="669" spans="1:17" x14ac:dyDescent="0.3">
      <c r="A669" t="s">
        <v>817</v>
      </c>
      <c r="B669" s="15">
        <v>45731</v>
      </c>
      <c r="C669" t="s">
        <v>84</v>
      </c>
      <c r="D669" t="s">
        <v>372</v>
      </c>
      <c r="E669" t="s">
        <v>54</v>
      </c>
      <c r="F669" t="s">
        <v>65</v>
      </c>
      <c r="G669" t="s">
        <v>56</v>
      </c>
      <c r="H669">
        <v>1</v>
      </c>
      <c r="I669">
        <v>20.79</v>
      </c>
      <c r="J669">
        <v>0.109</v>
      </c>
      <c r="K669">
        <v>12.72</v>
      </c>
      <c r="L669" t="s">
        <v>57</v>
      </c>
      <c r="M669">
        <f t="shared" si="70"/>
        <v>18.52</v>
      </c>
      <c r="N669">
        <f t="shared" si="71"/>
        <v>5.8</v>
      </c>
      <c r="O669" s="7">
        <f t="shared" si="72"/>
        <v>0.31317494600431967</v>
      </c>
      <c r="P669" t="str">
        <f t="shared" si="68"/>
        <v>Mar-2025</v>
      </c>
      <c r="Q669" t="str">
        <f t="shared" si="69"/>
        <v>Q1-2025</v>
      </c>
    </row>
    <row r="670" spans="1:17" x14ac:dyDescent="0.3">
      <c r="A670" t="s">
        <v>818</v>
      </c>
      <c r="B670" s="15">
        <v>45889</v>
      </c>
      <c r="C670" t="s">
        <v>63</v>
      </c>
      <c r="D670" t="s">
        <v>188</v>
      </c>
      <c r="E670" t="s">
        <v>60</v>
      </c>
      <c r="F670" t="s">
        <v>99</v>
      </c>
      <c r="G670" t="s">
        <v>56</v>
      </c>
      <c r="H670">
        <v>1</v>
      </c>
      <c r="I670">
        <v>79.86</v>
      </c>
      <c r="J670">
        <v>0.155</v>
      </c>
      <c r="K670">
        <v>35.200000000000003</v>
      </c>
      <c r="L670" t="s">
        <v>104</v>
      </c>
      <c r="M670">
        <f t="shared" si="70"/>
        <v>67.48</v>
      </c>
      <c r="N670">
        <f t="shared" si="71"/>
        <v>32.28</v>
      </c>
      <c r="O670" s="7">
        <f t="shared" si="72"/>
        <v>0.47836395969176049</v>
      </c>
      <c r="P670" t="str">
        <f t="shared" si="68"/>
        <v>Aug-2025</v>
      </c>
      <c r="Q670" t="str">
        <f t="shared" si="69"/>
        <v>Q3-2025</v>
      </c>
    </row>
    <row r="671" spans="1:17" x14ac:dyDescent="0.3">
      <c r="A671" t="s">
        <v>819</v>
      </c>
      <c r="B671" s="15">
        <v>45652</v>
      </c>
      <c r="C671" t="s">
        <v>63</v>
      </c>
      <c r="D671" t="s">
        <v>175</v>
      </c>
      <c r="E671" t="s">
        <v>71</v>
      </c>
      <c r="F671" t="s">
        <v>97</v>
      </c>
      <c r="G671" t="s">
        <v>68</v>
      </c>
      <c r="H671">
        <v>3</v>
      </c>
      <c r="I671">
        <v>31.09</v>
      </c>
      <c r="J671">
        <v>4.5999999999999999E-2</v>
      </c>
      <c r="K671">
        <v>24.74</v>
      </c>
      <c r="L671" t="s">
        <v>104</v>
      </c>
      <c r="M671">
        <f t="shared" si="70"/>
        <v>88.98</v>
      </c>
      <c r="N671">
        <f t="shared" si="71"/>
        <v>14.76</v>
      </c>
      <c r="O671" s="7">
        <f t="shared" si="72"/>
        <v>0.16587997302764665</v>
      </c>
      <c r="P671" t="str">
        <f t="shared" si="68"/>
        <v>Dec-2024</v>
      </c>
      <c r="Q671" t="str">
        <f t="shared" si="69"/>
        <v>Q4-2024</v>
      </c>
    </row>
    <row r="672" spans="1:17" x14ac:dyDescent="0.3">
      <c r="A672" t="s">
        <v>820</v>
      </c>
      <c r="B672" s="15">
        <v>45785</v>
      </c>
      <c r="C672" t="s">
        <v>63</v>
      </c>
      <c r="D672" t="s">
        <v>64</v>
      </c>
      <c r="E672" t="s">
        <v>60</v>
      </c>
      <c r="F672" t="s">
        <v>61</v>
      </c>
      <c r="G672" t="s">
        <v>68</v>
      </c>
      <c r="H672">
        <v>4</v>
      </c>
      <c r="I672">
        <v>39.450000000000003</v>
      </c>
      <c r="J672">
        <v>0.26200000000000001</v>
      </c>
      <c r="K672">
        <v>16.670000000000002</v>
      </c>
      <c r="L672" t="s">
        <v>57</v>
      </c>
      <c r="M672">
        <f t="shared" si="70"/>
        <v>116.46</v>
      </c>
      <c r="N672">
        <f t="shared" si="71"/>
        <v>49.78</v>
      </c>
      <c r="O672" s="7">
        <f t="shared" si="72"/>
        <v>0.42744289884939041</v>
      </c>
      <c r="P672" t="str">
        <f t="shared" si="68"/>
        <v>May-2025</v>
      </c>
      <c r="Q672" t="str">
        <f t="shared" si="69"/>
        <v>Q2-2025</v>
      </c>
    </row>
    <row r="673" spans="1:17" x14ac:dyDescent="0.3">
      <c r="A673" t="s">
        <v>821</v>
      </c>
      <c r="B673" s="15">
        <v>45635</v>
      </c>
      <c r="C673" t="s">
        <v>84</v>
      </c>
      <c r="D673" t="s">
        <v>103</v>
      </c>
      <c r="E673" t="s">
        <v>60</v>
      </c>
      <c r="F673" t="s">
        <v>99</v>
      </c>
      <c r="G673" t="s">
        <v>68</v>
      </c>
      <c r="H673">
        <v>9</v>
      </c>
      <c r="I673">
        <v>63.69</v>
      </c>
      <c r="J673">
        <v>5.6000000000000001E-2</v>
      </c>
      <c r="K673">
        <v>33.04</v>
      </c>
      <c r="L673" t="s">
        <v>57</v>
      </c>
      <c r="M673">
        <f t="shared" si="70"/>
        <v>541.11</v>
      </c>
      <c r="N673">
        <f t="shared" si="71"/>
        <v>243.75</v>
      </c>
      <c r="O673" s="7">
        <f t="shared" si="72"/>
        <v>0.45046293729555914</v>
      </c>
      <c r="P673" t="str">
        <f t="shared" si="68"/>
        <v>Dec-2024</v>
      </c>
      <c r="Q673" t="str">
        <f t="shared" si="69"/>
        <v>Q4-2024</v>
      </c>
    </row>
    <row r="674" spans="1:17" x14ac:dyDescent="0.3">
      <c r="A674" t="s">
        <v>822</v>
      </c>
      <c r="B674" s="15">
        <v>45639</v>
      </c>
      <c r="C674" t="s">
        <v>63</v>
      </c>
      <c r="D674" t="s">
        <v>137</v>
      </c>
      <c r="E674" t="s">
        <v>60</v>
      </c>
      <c r="F674" t="s">
        <v>99</v>
      </c>
      <c r="G674" t="s">
        <v>56</v>
      </c>
      <c r="H674">
        <v>3</v>
      </c>
      <c r="I674">
        <v>64.37</v>
      </c>
      <c r="J674">
        <v>0.17799999999999999</v>
      </c>
      <c r="K674">
        <v>27.6</v>
      </c>
      <c r="L674" t="s">
        <v>57</v>
      </c>
      <c r="M674">
        <f t="shared" si="70"/>
        <v>158.74</v>
      </c>
      <c r="N674">
        <f t="shared" si="71"/>
        <v>75.94</v>
      </c>
      <c r="O674" s="7">
        <f t="shared" si="72"/>
        <v>0.4783923396749401</v>
      </c>
      <c r="P674" t="str">
        <f t="shared" si="68"/>
        <v>Dec-2024</v>
      </c>
      <c r="Q674" t="str">
        <f t="shared" si="69"/>
        <v>Q4-2024</v>
      </c>
    </row>
    <row r="675" spans="1:17" x14ac:dyDescent="0.3">
      <c r="A675" t="s">
        <v>823</v>
      </c>
      <c r="B675" s="15">
        <v>45847</v>
      </c>
      <c r="C675" t="s">
        <v>88</v>
      </c>
      <c r="D675" t="s">
        <v>202</v>
      </c>
      <c r="E675" t="s">
        <v>71</v>
      </c>
      <c r="F675" t="s">
        <v>78</v>
      </c>
      <c r="G675" t="s">
        <v>68</v>
      </c>
      <c r="H675">
        <v>1</v>
      </c>
      <c r="I675">
        <v>130.82</v>
      </c>
      <c r="J675">
        <v>2.9000000000000001E-2</v>
      </c>
      <c r="K675">
        <v>104.16</v>
      </c>
      <c r="L675" t="s">
        <v>57</v>
      </c>
      <c r="M675">
        <f t="shared" si="70"/>
        <v>127.03</v>
      </c>
      <c r="N675">
        <f t="shared" si="71"/>
        <v>22.87</v>
      </c>
      <c r="O675" s="7">
        <f t="shared" si="72"/>
        <v>0.18003621191844446</v>
      </c>
      <c r="P675" t="str">
        <f t="shared" si="68"/>
        <v>Jul-2025</v>
      </c>
      <c r="Q675" t="str">
        <f t="shared" si="69"/>
        <v>Q3-2025</v>
      </c>
    </row>
    <row r="676" spans="1:17" x14ac:dyDescent="0.3">
      <c r="A676" t="s">
        <v>824</v>
      </c>
      <c r="B676" s="15">
        <v>45504</v>
      </c>
      <c r="C676" t="s">
        <v>52</v>
      </c>
      <c r="D676" t="s">
        <v>121</v>
      </c>
      <c r="E676" t="s">
        <v>93</v>
      </c>
      <c r="F676" t="s">
        <v>255</v>
      </c>
      <c r="G676" t="s">
        <v>68</v>
      </c>
      <c r="H676">
        <v>6</v>
      </c>
      <c r="I676">
        <v>51.69</v>
      </c>
      <c r="J676">
        <v>0.14899999999999999</v>
      </c>
      <c r="K676">
        <v>25.71</v>
      </c>
      <c r="L676" t="s">
        <v>57</v>
      </c>
      <c r="M676">
        <f t="shared" si="70"/>
        <v>263.93</v>
      </c>
      <c r="N676">
        <f t="shared" si="71"/>
        <v>109.67</v>
      </c>
      <c r="O676" s="7">
        <f t="shared" si="72"/>
        <v>0.41552684423900277</v>
      </c>
      <c r="P676" t="str">
        <f t="shared" si="68"/>
        <v>Jul-2024</v>
      </c>
      <c r="Q676" t="str">
        <f t="shared" si="69"/>
        <v>Q3-2024</v>
      </c>
    </row>
    <row r="677" spans="1:17" x14ac:dyDescent="0.3">
      <c r="A677" t="s">
        <v>825</v>
      </c>
      <c r="B677" s="15">
        <v>45542</v>
      </c>
      <c r="C677" t="s">
        <v>84</v>
      </c>
      <c r="D677" t="s">
        <v>196</v>
      </c>
      <c r="E677" t="s">
        <v>60</v>
      </c>
      <c r="F677" t="s">
        <v>61</v>
      </c>
      <c r="G677" t="s">
        <v>68</v>
      </c>
      <c r="H677">
        <v>1</v>
      </c>
      <c r="I677">
        <v>93.2</v>
      </c>
      <c r="J677">
        <v>0.16</v>
      </c>
      <c r="K677">
        <v>44.96</v>
      </c>
      <c r="L677" t="s">
        <v>57</v>
      </c>
      <c r="M677">
        <f t="shared" si="70"/>
        <v>78.290000000000006</v>
      </c>
      <c r="N677">
        <f t="shared" si="71"/>
        <v>33.33</v>
      </c>
      <c r="O677" s="7">
        <f t="shared" si="72"/>
        <v>0.42572486907651036</v>
      </c>
      <c r="P677" t="str">
        <f t="shared" si="68"/>
        <v>Sep-2024</v>
      </c>
      <c r="Q677" t="str">
        <f t="shared" si="69"/>
        <v>Q3-2024</v>
      </c>
    </row>
    <row r="678" spans="1:17" x14ac:dyDescent="0.3">
      <c r="A678" t="s">
        <v>826</v>
      </c>
      <c r="B678" s="15">
        <v>45880</v>
      </c>
      <c r="C678" t="s">
        <v>88</v>
      </c>
      <c r="D678" t="s">
        <v>179</v>
      </c>
      <c r="E678" t="s">
        <v>60</v>
      </c>
      <c r="F678" t="s">
        <v>67</v>
      </c>
      <c r="G678" t="s">
        <v>68</v>
      </c>
      <c r="H678">
        <v>1</v>
      </c>
      <c r="I678">
        <v>108.19</v>
      </c>
      <c r="J678">
        <v>0.08</v>
      </c>
      <c r="K678">
        <v>57.29</v>
      </c>
      <c r="L678" t="s">
        <v>57</v>
      </c>
      <c r="M678">
        <f t="shared" si="70"/>
        <v>99.53</v>
      </c>
      <c r="N678">
        <f t="shared" si="71"/>
        <v>42.24</v>
      </c>
      <c r="O678" s="7">
        <f t="shared" si="72"/>
        <v>0.42439465487792627</v>
      </c>
      <c r="P678" t="str">
        <f t="shared" si="68"/>
        <v>Aug-2025</v>
      </c>
      <c r="Q678" t="str">
        <f t="shared" si="69"/>
        <v>Q3-2025</v>
      </c>
    </row>
    <row r="679" spans="1:17" x14ac:dyDescent="0.3">
      <c r="A679" t="s">
        <v>827</v>
      </c>
      <c r="B679" s="15">
        <v>45740</v>
      </c>
      <c r="C679" t="s">
        <v>52</v>
      </c>
      <c r="D679" t="s">
        <v>121</v>
      </c>
      <c r="E679" t="s">
        <v>54</v>
      </c>
      <c r="F679" t="s">
        <v>156</v>
      </c>
      <c r="G679" t="s">
        <v>56</v>
      </c>
      <c r="H679">
        <v>1</v>
      </c>
      <c r="I679">
        <v>3.33</v>
      </c>
      <c r="J679">
        <v>6.0999999999999999E-2</v>
      </c>
      <c r="K679">
        <v>2.23</v>
      </c>
      <c r="L679" t="s">
        <v>57</v>
      </c>
      <c r="M679">
        <f t="shared" si="70"/>
        <v>3.13</v>
      </c>
      <c r="N679">
        <f t="shared" si="71"/>
        <v>0.9</v>
      </c>
      <c r="O679" s="7">
        <f t="shared" si="72"/>
        <v>0.28753993610223644</v>
      </c>
      <c r="P679" t="str">
        <f t="shared" si="68"/>
        <v>Mar-2025</v>
      </c>
      <c r="Q679" t="str">
        <f t="shared" si="69"/>
        <v>Q1-2025</v>
      </c>
    </row>
    <row r="680" spans="1:17" x14ac:dyDescent="0.3">
      <c r="A680" t="s">
        <v>828</v>
      </c>
      <c r="B680" s="15">
        <v>45901</v>
      </c>
      <c r="C680" t="s">
        <v>88</v>
      </c>
      <c r="D680" t="s">
        <v>429</v>
      </c>
      <c r="E680" t="s">
        <v>71</v>
      </c>
      <c r="F680" t="s">
        <v>97</v>
      </c>
      <c r="G680" t="s">
        <v>56</v>
      </c>
      <c r="H680">
        <v>2</v>
      </c>
      <c r="I680">
        <v>184.8</v>
      </c>
      <c r="J680">
        <v>0.14599999999999999</v>
      </c>
      <c r="K680">
        <v>139.27000000000001</v>
      </c>
      <c r="L680" t="s">
        <v>57</v>
      </c>
      <c r="M680">
        <f t="shared" si="70"/>
        <v>315.64</v>
      </c>
      <c r="N680">
        <f t="shared" si="71"/>
        <v>37.1</v>
      </c>
      <c r="O680" s="7">
        <f t="shared" si="72"/>
        <v>0.11753896844506401</v>
      </c>
      <c r="P680" t="str">
        <f t="shared" si="68"/>
        <v>Sep-2025</v>
      </c>
      <c r="Q680" t="str">
        <f t="shared" si="69"/>
        <v>Q3-2025</v>
      </c>
    </row>
    <row r="681" spans="1:17" x14ac:dyDescent="0.3">
      <c r="A681" t="s">
        <v>829</v>
      </c>
      <c r="B681" s="15">
        <v>45509</v>
      </c>
      <c r="C681" t="s">
        <v>63</v>
      </c>
      <c r="D681" t="s">
        <v>175</v>
      </c>
      <c r="E681" t="s">
        <v>54</v>
      </c>
      <c r="F681" t="s">
        <v>55</v>
      </c>
      <c r="G681" t="s">
        <v>56</v>
      </c>
      <c r="H681">
        <v>8</v>
      </c>
      <c r="I681">
        <v>6.47</v>
      </c>
      <c r="J681">
        <v>0.32300000000000001</v>
      </c>
      <c r="K681">
        <v>3.65</v>
      </c>
      <c r="L681" t="s">
        <v>57</v>
      </c>
      <c r="M681">
        <f t="shared" si="70"/>
        <v>35.04</v>
      </c>
      <c r="N681">
        <f t="shared" si="71"/>
        <v>5.84</v>
      </c>
      <c r="O681" s="7">
        <f t="shared" si="72"/>
        <v>0.16666666666666666</v>
      </c>
      <c r="P681" t="str">
        <f t="shared" si="68"/>
        <v>Aug-2024</v>
      </c>
      <c r="Q681" t="str">
        <f t="shared" si="69"/>
        <v>Q3-2024</v>
      </c>
    </row>
    <row r="682" spans="1:17" x14ac:dyDescent="0.3">
      <c r="A682" t="s">
        <v>830</v>
      </c>
      <c r="B682" s="15">
        <v>45868</v>
      </c>
      <c r="C682" t="s">
        <v>52</v>
      </c>
      <c r="D682" t="s">
        <v>53</v>
      </c>
      <c r="E682" t="s">
        <v>60</v>
      </c>
      <c r="F682" t="s">
        <v>90</v>
      </c>
      <c r="G682" t="s">
        <v>68</v>
      </c>
      <c r="H682">
        <v>4</v>
      </c>
      <c r="I682">
        <v>88.64</v>
      </c>
      <c r="J682">
        <v>5.5E-2</v>
      </c>
      <c r="K682">
        <v>45.98</v>
      </c>
      <c r="L682" t="s">
        <v>57</v>
      </c>
      <c r="M682">
        <f t="shared" si="70"/>
        <v>335.06</v>
      </c>
      <c r="N682">
        <f t="shared" si="71"/>
        <v>151.13999999999999</v>
      </c>
      <c r="O682" s="7">
        <f t="shared" si="72"/>
        <v>0.45108338804990145</v>
      </c>
      <c r="P682" t="str">
        <f t="shared" si="68"/>
        <v>Jul-2025</v>
      </c>
      <c r="Q682" t="str">
        <f t="shared" si="69"/>
        <v>Q3-2025</v>
      </c>
    </row>
    <row r="683" spans="1:17" x14ac:dyDescent="0.3">
      <c r="A683" t="s">
        <v>831</v>
      </c>
      <c r="B683" s="15">
        <v>45563</v>
      </c>
      <c r="C683" t="s">
        <v>63</v>
      </c>
      <c r="D683" t="s">
        <v>175</v>
      </c>
      <c r="E683" t="s">
        <v>107</v>
      </c>
      <c r="F683" t="s">
        <v>108</v>
      </c>
      <c r="G683" t="s">
        <v>68</v>
      </c>
      <c r="H683">
        <v>7</v>
      </c>
      <c r="I683">
        <v>49.89</v>
      </c>
      <c r="J683">
        <v>4.4999999999999998E-2</v>
      </c>
      <c r="K683">
        <v>18.25</v>
      </c>
      <c r="L683" t="s">
        <v>57</v>
      </c>
      <c r="M683">
        <f t="shared" si="70"/>
        <v>333.51</v>
      </c>
      <c r="N683">
        <f t="shared" si="71"/>
        <v>205.76</v>
      </c>
      <c r="O683" s="7">
        <f t="shared" si="72"/>
        <v>0.61695301490210186</v>
      </c>
      <c r="P683" t="str">
        <f t="shared" si="68"/>
        <v>Sep-2024</v>
      </c>
      <c r="Q683" t="str">
        <f t="shared" si="69"/>
        <v>Q3-2024</v>
      </c>
    </row>
    <row r="684" spans="1:17" x14ac:dyDescent="0.3">
      <c r="A684" t="s">
        <v>832</v>
      </c>
      <c r="B684" s="15">
        <v>45595</v>
      </c>
      <c r="C684" t="s">
        <v>88</v>
      </c>
      <c r="D684" t="s">
        <v>167</v>
      </c>
      <c r="E684" t="s">
        <v>54</v>
      </c>
      <c r="F684" t="s">
        <v>156</v>
      </c>
      <c r="G684" t="s">
        <v>68</v>
      </c>
      <c r="H684">
        <v>3</v>
      </c>
      <c r="I684">
        <v>22.77</v>
      </c>
      <c r="J684">
        <v>0.14099999999999999</v>
      </c>
      <c r="K684">
        <v>14.18</v>
      </c>
      <c r="L684" t="s">
        <v>57</v>
      </c>
      <c r="M684">
        <f t="shared" si="70"/>
        <v>58.68</v>
      </c>
      <c r="N684">
        <f t="shared" si="71"/>
        <v>16.14</v>
      </c>
      <c r="O684" s="7">
        <f t="shared" si="72"/>
        <v>0.27505112474437626</v>
      </c>
      <c r="P684" t="str">
        <f t="shared" si="68"/>
        <v>Oct-2024</v>
      </c>
      <c r="Q684" t="str">
        <f t="shared" si="69"/>
        <v>Q4-2024</v>
      </c>
    </row>
    <row r="685" spans="1:17" x14ac:dyDescent="0.3">
      <c r="A685" t="s">
        <v>833</v>
      </c>
      <c r="B685" s="15">
        <v>45992</v>
      </c>
      <c r="C685" t="s">
        <v>84</v>
      </c>
      <c r="D685" t="s">
        <v>225</v>
      </c>
      <c r="E685" t="s">
        <v>54</v>
      </c>
      <c r="F685" t="s">
        <v>55</v>
      </c>
      <c r="G685" t="s">
        <v>68</v>
      </c>
      <c r="H685">
        <v>4</v>
      </c>
      <c r="I685">
        <v>14.96</v>
      </c>
      <c r="J685">
        <v>4.3999999999999997E-2</v>
      </c>
      <c r="K685">
        <v>8.9499999999999993</v>
      </c>
      <c r="L685" t="s">
        <v>57</v>
      </c>
      <c r="M685">
        <f t="shared" si="70"/>
        <v>57.21</v>
      </c>
      <c r="N685">
        <f t="shared" si="71"/>
        <v>21.41</v>
      </c>
      <c r="O685" s="7">
        <f t="shared" si="72"/>
        <v>0.37423527355357455</v>
      </c>
      <c r="P685" t="str">
        <f t="shared" si="68"/>
        <v>Dec-2025</v>
      </c>
      <c r="Q685" t="str">
        <f t="shared" si="69"/>
        <v>Q4-2025</v>
      </c>
    </row>
    <row r="686" spans="1:17" x14ac:dyDescent="0.3">
      <c r="A686" t="s">
        <v>834</v>
      </c>
      <c r="B686" s="15">
        <v>45910</v>
      </c>
      <c r="C686" t="s">
        <v>63</v>
      </c>
      <c r="D686" t="s">
        <v>119</v>
      </c>
      <c r="E686" t="s">
        <v>93</v>
      </c>
      <c r="F686" t="s">
        <v>219</v>
      </c>
      <c r="G686" t="s">
        <v>68</v>
      </c>
      <c r="H686">
        <v>3</v>
      </c>
      <c r="I686">
        <v>33.65</v>
      </c>
      <c r="J686">
        <v>0.32</v>
      </c>
      <c r="K686">
        <v>13.11</v>
      </c>
      <c r="L686" t="s">
        <v>57</v>
      </c>
      <c r="M686">
        <f t="shared" si="70"/>
        <v>68.650000000000006</v>
      </c>
      <c r="N686">
        <f t="shared" si="71"/>
        <v>29.32</v>
      </c>
      <c r="O686" s="7">
        <f t="shared" si="72"/>
        <v>0.42709395484340856</v>
      </c>
      <c r="P686" t="str">
        <f t="shared" si="68"/>
        <v>Sep-2025</v>
      </c>
      <c r="Q686" t="str">
        <f t="shared" si="69"/>
        <v>Q3-2025</v>
      </c>
    </row>
    <row r="687" spans="1:17" x14ac:dyDescent="0.3">
      <c r="A687" t="s">
        <v>835</v>
      </c>
      <c r="B687" s="15">
        <v>45975</v>
      </c>
      <c r="C687" t="s">
        <v>52</v>
      </c>
      <c r="D687" t="s">
        <v>96</v>
      </c>
      <c r="E687" t="s">
        <v>93</v>
      </c>
      <c r="F687" t="s">
        <v>219</v>
      </c>
      <c r="G687" t="s">
        <v>68</v>
      </c>
      <c r="H687">
        <v>4</v>
      </c>
      <c r="I687">
        <v>80.63</v>
      </c>
      <c r="J687">
        <v>0.105</v>
      </c>
      <c r="K687">
        <v>35.72</v>
      </c>
      <c r="L687" t="s">
        <v>57</v>
      </c>
      <c r="M687">
        <f t="shared" si="70"/>
        <v>288.66000000000003</v>
      </c>
      <c r="N687">
        <f t="shared" si="71"/>
        <v>145.78</v>
      </c>
      <c r="O687" s="7">
        <f t="shared" si="72"/>
        <v>0.50502321069770661</v>
      </c>
      <c r="P687" t="str">
        <f t="shared" si="68"/>
        <v>Nov-2025</v>
      </c>
      <c r="Q687" t="str">
        <f t="shared" si="69"/>
        <v>Q4-2025</v>
      </c>
    </row>
    <row r="688" spans="1:17" x14ac:dyDescent="0.3">
      <c r="A688" t="s">
        <v>836</v>
      </c>
      <c r="B688" s="15">
        <v>45684</v>
      </c>
      <c r="C688" t="s">
        <v>63</v>
      </c>
      <c r="D688" t="s">
        <v>175</v>
      </c>
      <c r="E688" t="s">
        <v>54</v>
      </c>
      <c r="F688" t="s">
        <v>65</v>
      </c>
      <c r="G688" t="s">
        <v>56</v>
      </c>
      <c r="H688">
        <v>1</v>
      </c>
      <c r="I688">
        <v>21.02</v>
      </c>
      <c r="J688">
        <v>0.20100000000000001</v>
      </c>
      <c r="K688">
        <v>12.16</v>
      </c>
      <c r="L688" t="s">
        <v>57</v>
      </c>
      <c r="M688">
        <f t="shared" si="70"/>
        <v>16.79</v>
      </c>
      <c r="N688">
        <f t="shared" si="71"/>
        <v>4.63</v>
      </c>
      <c r="O688" s="7">
        <f t="shared" si="72"/>
        <v>0.27575938058368077</v>
      </c>
      <c r="P688" t="str">
        <f t="shared" si="68"/>
        <v>Jan-2025</v>
      </c>
      <c r="Q688" t="str">
        <f t="shared" si="69"/>
        <v>Q1-2025</v>
      </c>
    </row>
    <row r="689" spans="1:17" x14ac:dyDescent="0.3">
      <c r="A689" t="s">
        <v>837</v>
      </c>
      <c r="B689" s="15">
        <v>45503</v>
      </c>
      <c r="C689" t="s">
        <v>63</v>
      </c>
      <c r="D689" t="s">
        <v>251</v>
      </c>
      <c r="E689" t="s">
        <v>60</v>
      </c>
      <c r="F689" t="s">
        <v>99</v>
      </c>
      <c r="G689" t="s">
        <v>68</v>
      </c>
      <c r="H689">
        <v>1</v>
      </c>
      <c r="I689">
        <v>82.29</v>
      </c>
      <c r="J689">
        <v>5.2999999999999999E-2</v>
      </c>
      <c r="K689">
        <v>34.28</v>
      </c>
      <c r="L689" t="s">
        <v>57</v>
      </c>
      <c r="M689">
        <f t="shared" si="70"/>
        <v>77.930000000000007</v>
      </c>
      <c r="N689">
        <f t="shared" si="71"/>
        <v>43.65</v>
      </c>
      <c r="O689" s="7">
        <f t="shared" si="72"/>
        <v>0.56011805466444242</v>
      </c>
      <c r="P689" t="str">
        <f t="shared" si="68"/>
        <v>Jul-2024</v>
      </c>
      <c r="Q689" t="str">
        <f t="shared" si="69"/>
        <v>Q3-2024</v>
      </c>
    </row>
    <row r="690" spans="1:17" x14ac:dyDescent="0.3">
      <c r="A690" t="s">
        <v>838</v>
      </c>
      <c r="B690" s="15">
        <v>45870</v>
      </c>
      <c r="C690" t="s">
        <v>52</v>
      </c>
      <c r="D690" t="s">
        <v>53</v>
      </c>
      <c r="E690" t="s">
        <v>107</v>
      </c>
      <c r="F690" t="s">
        <v>132</v>
      </c>
      <c r="G690" t="s">
        <v>68</v>
      </c>
      <c r="H690">
        <v>1</v>
      </c>
      <c r="I690">
        <v>17.29</v>
      </c>
      <c r="J690">
        <v>0.124</v>
      </c>
      <c r="K690">
        <v>5.27</v>
      </c>
      <c r="L690" t="s">
        <v>57</v>
      </c>
      <c r="M690">
        <f t="shared" si="70"/>
        <v>15.15</v>
      </c>
      <c r="N690">
        <f t="shared" si="71"/>
        <v>9.8800000000000008</v>
      </c>
      <c r="O690" s="7">
        <f t="shared" si="72"/>
        <v>0.65214521452145213</v>
      </c>
      <c r="P690" t="str">
        <f t="shared" si="68"/>
        <v>Aug-2025</v>
      </c>
      <c r="Q690" t="str">
        <f t="shared" si="69"/>
        <v>Q3-2025</v>
      </c>
    </row>
    <row r="691" spans="1:17" x14ac:dyDescent="0.3">
      <c r="A691" t="s">
        <v>839</v>
      </c>
      <c r="B691" s="15">
        <v>45590</v>
      </c>
      <c r="C691" t="s">
        <v>63</v>
      </c>
      <c r="D691" t="s">
        <v>119</v>
      </c>
      <c r="E691" t="s">
        <v>71</v>
      </c>
      <c r="F691" t="s">
        <v>126</v>
      </c>
      <c r="G691" t="s">
        <v>56</v>
      </c>
      <c r="H691">
        <v>3</v>
      </c>
      <c r="I691">
        <v>205.93</v>
      </c>
      <c r="J691">
        <v>0.41099999999999998</v>
      </c>
      <c r="K691">
        <v>150.1</v>
      </c>
      <c r="L691" t="s">
        <v>57</v>
      </c>
      <c r="M691">
        <f t="shared" si="70"/>
        <v>363.88</v>
      </c>
      <c r="N691">
        <f t="shared" si="71"/>
        <v>-86.42</v>
      </c>
      <c r="O691" s="7">
        <f t="shared" si="72"/>
        <v>-0.23749587776189954</v>
      </c>
      <c r="P691" t="str">
        <f t="shared" si="68"/>
        <v>Oct-2024</v>
      </c>
      <c r="Q691" t="str">
        <f t="shared" si="69"/>
        <v>Q4-2024</v>
      </c>
    </row>
    <row r="692" spans="1:17" x14ac:dyDescent="0.3">
      <c r="A692" t="s">
        <v>840</v>
      </c>
      <c r="B692" s="15">
        <v>45643</v>
      </c>
      <c r="C692" t="s">
        <v>84</v>
      </c>
      <c r="D692" t="s">
        <v>171</v>
      </c>
      <c r="E692" t="s">
        <v>60</v>
      </c>
      <c r="F692" t="s">
        <v>76</v>
      </c>
      <c r="G692" t="s">
        <v>56</v>
      </c>
      <c r="H692">
        <v>7</v>
      </c>
      <c r="I692">
        <v>16.37</v>
      </c>
      <c r="J692">
        <v>0.23599999999999999</v>
      </c>
      <c r="K692">
        <v>8.81</v>
      </c>
      <c r="L692" t="s">
        <v>57</v>
      </c>
      <c r="M692">
        <f t="shared" si="70"/>
        <v>87.55</v>
      </c>
      <c r="N692">
        <f t="shared" si="71"/>
        <v>25.88</v>
      </c>
      <c r="O692" s="7">
        <f t="shared" si="72"/>
        <v>0.2956025128498001</v>
      </c>
      <c r="P692" t="str">
        <f t="shared" ref="P692:P755" si="73">IF(B692="","",TEXT(B692,"mmm-yyyy"))</f>
        <v>Dec-2024</v>
      </c>
      <c r="Q692" t="str">
        <f t="shared" ref="Q692:Q755" si="74">IF(B692="","","Q"&amp;ROUNDUP(MONTH(B692)/3,0)&amp;"-"&amp;YEAR(B692))</f>
        <v>Q4-2024</v>
      </c>
    </row>
    <row r="693" spans="1:17" x14ac:dyDescent="0.3">
      <c r="A693" t="s">
        <v>841</v>
      </c>
      <c r="B693" s="15">
        <v>45779</v>
      </c>
      <c r="C693" t="s">
        <v>52</v>
      </c>
      <c r="D693" t="s">
        <v>130</v>
      </c>
      <c r="E693" t="s">
        <v>54</v>
      </c>
      <c r="F693" t="s">
        <v>114</v>
      </c>
      <c r="G693" t="s">
        <v>56</v>
      </c>
      <c r="H693">
        <v>5</v>
      </c>
      <c r="I693">
        <v>10.94</v>
      </c>
      <c r="J693">
        <v>1.6E-2</v>
      </c>
      <c r="K693">
        <v>7.24</v>
      </c>
      <c r="L693" t="s">
        <v>57</v>
      </c>
      <c r="M693">
        <f t="shared" si="70"/>
        <v>53.82</v>
      </c>
      <c r="N693">
        <f t="shared" si="71"/>
        <v>17.62</v>
      </c>
      <c r="O693" s="7">
        <f t="shared" si="72"/>
        <v>0.32738758825715347</v>
      </c>
      <c r="P693" t="str">
        <f t="shared" si="73"/>
        <v>May-2025</v>
      </c>
      <c r="Q693" t="str">
        <f t="shared" si="74"/>
        <v>Q2-2025</v>
      </c>
    </row>
    <row r="694" spans="1:17" x14ac:dyDescent="0.3">
      <c r="A694" t="s">
        <v>842</v>
      </c>
      <c r="B694" s="15">
        <v>45668</v>
      </c>
      <c r="C694" t="s">
        <v>84</v>
      </c>
      <c r="D694" t="s">
        <v>110</v>
      </c>
      <c r="E694" t="s">
        <v>54</v>
      </c>
      <c r="F694" t="s">
        <v>65</v>
      </c>
      <c r="G694" t="s">
        <v>68</v>
      </c>
      <c r="H694">
        <v>9</v>
      </c>
      <c r="I694">
        <v>8.85</v>
      </c>
      <c r="J694">
        <v>0.11700000000000001</v>
      </c>
      <c r="K694">
        <v>4.92</v>
      </c>
      <c r="L694" t="s">
        <v>57</v>
      </c>
      <c r="M694">
        <f t="shared" si="70"/>
        <v>70.33</v>
      </c>
      <c r="N694">
        <f t="shared" si="71"/>
        <v>26.05</v>
      </c>
      <c r="O694" s="7">
        <f t="shared" si="72"/>
        <v>0.37039670126546281</v>
      </c>
      <c r="P694" t="str">
        <f t="shared" si="73"/>
        <v>Jan-2025</v>
      </c>
      <c r="Q694" t="str">
        <f t="shared" si="74"/>
        <v>Q1-2025</v>
      </c>
    </row>
    <row r="695" spans="1:17" x14ac:dyDescent="0.3">
      <c r="A695" t="s">
        <v>843</v>
      </c>
      <c r="B695" s="15">
        <v>45849</v>
      </c>
      <c r="C695" t="s">
        <v>84</v>
      </c>
      <c r="D695" t="s">
        <v>85</v>
      </c>
      <c r="E695" t="s">
        <v>107</v>
      </c>
      <c r="F695" t="s">
        <v>139</v>
      </c>
      <c r="G695" t="s">
        <v>68</v>
      </c>
      <c r="H695">
        <v>11</v>
      </c>
      <c r="I695">
        <v>13.05</v>
      </c>
      <c r="J695">
        <v>7.6999999999999999E-2</v>
      </c>
      <c r="K695">
        <v>5.33</v>
      </c>
      <c r="L695" t="s">
        <v>57</v>
      </c>
      <c r="M695">
        <f t="shared" si="70"/>
        <v>132.5</v>
      </c>
      <c r="N695">
        <f t="shared" si="71"/>
        <v>73.87</v>
      </c>
      <c r="O695" s="7">
        <f t="shared" si="72"/>
        <v>0.55750943396226416</v>
      </c>
      <c r="P695" t="str">
        <f t="shared" si="73"/>
        <v>Jul-2025</v>
      </c>
      <c r="Q695" t="str">
        <f t="shared" si="74"/>
        <v>Q3-2025</v>
      </c>
    </row>
    <row r="696" spans="1:17" x14ac:dyDescent="0.3">
      <c r="A696" t="s">
        <v>844</v>
      </c>
      <c r="B696" s="15">
        <v>45395</v>
      </c>
      <c r="C696" t="s">
        <v>63</v>
      </c>
      <c r="D696" t="s">
        <v>281</v>
      </c>
      <c r="E696" t="s">
        <v>93</v>
      </c>
      <c r="F696" t="s">
        <v>141</v>
      </c>
      <c r="G696" t="s">
        <v>56</v>
      </c>
      <c r="H696">
        <v>1</v>
      </c>
      <c r="I696">
        <v>50.26</v>
      </c>
      <c r="J696">
        <v>0.32300000000000001</v>
      </c>
      <c r="K696">
        <v>27.36</v>
      </c>
      <c r="L696" t="s">
        <v>57</v>
      </c>
      <c r="M696">
        <f t="shared" si="70"/>
        <v>34.03</v>
      </c>
      <c r="N696">
        <f t="shared" si="71"/>
        <v>6.67</v>
      </c>
      <c r="O696" s="7">
        <f t="shared" si="72"/>
        <v>0.19600352630032322</v>
      </c>
      <c r="P696" t="str">
        <f t="shared" si="73"/>
        <v>Apr-2024</v>
      </c>
      <c r="Q696" t="str">
        <f t="shared" si="74"/>
        <v>Q2-2024</v>
      </c>
    </row>
    <row r="697" spans="1:17" x14ac:dyDescent="0.3">
      <c r="A697" t="s">
        <v>845</v>
      </c>
      <c r="B697" s="15">
        <v>45637</v>
      </c>
      <c r="C697" t="s">
        <v>88</v>
      </c>
      <c r="D697" t="s">
        <v>206</v>
      </c>
      <c r="E697" t="s">
        <v>71</v>
      </c>
      <c r="F697" t="s">
        <v>86</v>
      </c>
      <c r="G697" t="s">
        <v>56</v>
      </c>
      <c r="H697">
        <v>5</v>
      </c>
      <c r="I697">
        <v>151.15</v>
      </c>
      <c r="J697">
        <v>0.11600000000000001</v>
      </c>
      <c r="K697">
        <v>113.33</v>
      </c>
      <c r="L697" t="s">
        <v>104</v>
      </c>
      <c r="M697">
        <f t="shared" si="70"/>
        <v>668.08</v>
      </c>
      <c r="N697">
        <f t="shared" si="71"/>
        <v>101.43</v>
      </c>
      <c r="O697" s="7">
        <f t="shared" si="72"/>
        <v>0.15182313495389774</v>
      </c>
      <c r="P697" t="str">
        <f t="shared" si="73"/>
        <v>Dec-2024</v>
      </c>
      <c r="Q697" t="str">
        <f t="shared" si="74"/>
        <v>Q4-2024</v>
      </c>
    </row>
    <row r="698" spans="1:17" x14ac:dyDescent="0.3">
      <c r="A698" t="s">
        <v>846</v>
      </c>
      <c r="B698" s="15">
        <v>45715</v>
      </c>
      <c r="C698" t="s">
        <v>63</v>
      </c>
      <c r="D698" t="s">
        <v>302</v>
      </c>
      <c r="E698" t="s">
        <v>71</v>
      </c>
      <c r="F698" t="s">
        <v>126</v>
      </c>
      <c r="G698" t="s">
        <v>68</v>
      </c>
      <c r="H698">
        <v>1</v>
      </c>
      <c r="I698">
        <v>163.79</v>
      </c>
      <c r="J698">
        <v>0.26</v>
      </c>
      <c r="K698">
        <v>122.62</v>
      </c>
      <c r="L698" t="s">
        <v>104</v>
      </c>
      <c r="M698">
        <f t="shared" si="70"/>
        <v>121.2</v>
      </c>
      <c r="N698">
        <f t="shared" si="71"/>
        <v>-1.42</v>
      </c>
      <c r="O698" s="7">
        <f t="shared" si="72"/>
        <v>-1.1716171617161715E-2</v>
      </c>
      <c r="P698" t="str">
        <f t="shared" si="73"/>
        <v>Feb-2025</v>
      </c>
      <c r="Q698" t="str">
        <f t="shared" si="74"/>
        <v>Q1-2025</v>
      </c>
    </row>
    <row r="699" spans="1:17" x14ac:dyDescent="0.3">
      <c r="A699" t="s">
        <v>847</v>
      </c>
      <c r="B699" s="15">
        <v>45385</v>
      </c>
      <c r="C699" t="s">
        <v>88</v>
      </c>
      <c r="D699" t="s">
        <v>92</v>
      </c>
      <c r="E699" t="s">
        <v>60</v>
      </c>
      <c r="F699" t="s">
        <v>67</v>
      </c>
      <c r="G699" t="s">
        <v>56</v>
      </c>
      <c r="H699">
        <v>6</v>
      </c>
      <c r="I699">
        <v>72.760000000000005</v>
      </c>
      <c r="J699">
        <v>0</v>
      </c>
      <c r="K699">
        <v>39.979999999999997</v>
      </c>
      <c r="L699" t="s">
        <v>57</v>
      </c>
      <c r="M699">
        <f t="shared" si="70"/>
        <v>436.56</v>
      </c>
      <c r="N699">
        <f t="shared" si="71"/>
        <v>196.68</v>
      </c>
      <c r="O699" s="7">
        <f t="shared" si="72"/>
        <v>0.45052226498075865</v>
      </c>
      <c r="P699" t="str">
        <f t="shared" si="73"/>
        <v>Apr-2024</v>
      </c>
      <c r="Q699" t="str">
        <f t="shared" si="74"/>
        <v>Q2-2024</v>
      </c>
    </row>
    <row r="700" spans="1:17" x14ac:dyDescent="0.3">
      <c r="A700" t="s">
        <v>848</v>
      </c>
      <c r="B700" s="15">
        <v>45632</v>
      </c>
      <c r="C700" t="s">
        <v>88</v>
      </c>
      <c r="D700" t="s">
        <v>429</v>
      </c>
      <c r="E700" t="s">
        <v>54</v>
      </c>
      <c r="F700" t="s">
        <v>156</v>
      </c>
      <c r="G700" t="s">
        <v>56</v>
      </c>
      <c r="H700">
        <v>5</v>
      </c>
      <c r="I700">
        <v>15.39</v>
      </c>
      <c r="J700">
        <v>1.9E-2</v>
      </c>
      <c r="K700">
        <v>8.9600000000000009</v>
      </c>
      <c r="L700" t="s">
        <v>57</v>
      </c>
      <c r="M700">
        <f t="shared" si="70"/>
        <v>75.489999999999995</v>
      </c>
      <c r="N700">
        <f t="shared" si="71"/>
        <v>30.69</v>
      </c>
      <c r="O700" s="7">
        <f t="shared" si="72"/>
        <v>0.40654391310107302</v>
      </c>
      <c r="P700" t="str">
        <f t="shared" si="73"/>
        <v>Dec-2024</v>
      </c>
      <c r="Q700" t="str">
        <f t="shared" si="74"/>
        <v>Q4-2024</v>
      </c>
    </row>
    <row r="701" spans="1:17" x14ac:dyDescent="0.3">
      <c r="A701" t="s">
        <v>849</v>
      </c>
      <c r="B701" s="15">
        <v>45596</v>
      </c>
      <c r="C701" t="s">
        <v>84</v>
      </c>
      <c r="D701" t="s">
        <v>229</v>
      </c>
      <c r="E701" t="s">
        <v>107</v>
      </c>
      <c r="F701" t="s">
        <v>193</v>
      </c>
      <c r="G701" t="s">
        <v>68</v>
      </c>
      <c r="H701">
        <v>2</v>
      </c>
      <c r="I701">
        <v>57.91</v>
      </c>
      <c r="J701">
        <v>6.3E-2</v>
      </c>
      <c r="K701">
        <v>17.37</v>
      </c>
      <c r="L701" t="s">
        <v>57</v>
      </c>
      <c r="M701">
        <f t="shared" si="70"/>
        <v>108.52</v>
      </c>
      <c r="N701">
        <f t="shared" si="71"/>
        <v>73.78</v>
      </c>
      <c r="O701" s="7">
        <f t="shared" si="72"/>
        <v>0.67987467747880581</v>
      </c>
      <c r="P701" t="str">
        <f t="shared" si="73"/>
        <v>Oct-2024</v>
      </c>
      <c r="Q701" t="str">
        <f t="shared" si="74"/>
        <v>Q4-2024</v>
      </c>
    </row>
    <row r="702" spans="1:17" x14ac:dyDescent="0.3">
      <c r="A702" t="s">
        <v>850</v>
      </c>
      <c r="B702" s="15">
        <v>45524</v>
      </c>
      <c r="C702" t="s">
        <v>84</v>
      </c>
      <c r="D702" t="s">
        <v>150</v>
      </c>
      <c r="E702" t="s">
        <v>71</v>
      </c>
      <c r="F702" t="s">
        <v>78</v>
      </c>
      <c r="G702" t="s">
        <v>68</v>
      </c>
      <c r="H702">
        <v>9</v>
      </c>
      <c r="I702">
        <v>298.19</v>
      </c>
      <c r="J702">
        <v>2.1000000000000001E-2</v>
      </c>
      <c r="K702">
        <v>207.32</v>
      </c>
      <c r="L702" t="s">
        <v>57</v>
      </c>
      <c r="M702">
        <f t="shared" si="70"/>
        <v>2627.35</v>
      </c>
      <c r="N702">
        <f t="shared" si="71"/>
        <v>761.47</v>
      </c>
      <c r="O702" s="7">
        <f t="shared" si="72"/>
        <v>0.28982434772679699</v>
      </c>
      <c r="P702" t="str">
        <f t="shared" si="73"/>
        <v>Aug-2024</v>
      </c>
      <c r="Q702" t="str">
        <f t="shared" si="74"/>
        <v>Q3-2024</v>
      </c>
    </row>
    <row r="703" spans="1:17" x14ac:dyDescent="0.3">
      <c r="A703" t="s">
        <v>851</v>
      </c>
      <c r="B703" s="15">
        <v>45621</v>
      </c>
      <c r="C703" t="s">
        <v>63</v>
      </c>
      <c r="D703" t="s">
        <v>281</v>
      </c>
      <c r="E703" t="s">
        <v>107</v>
      </c>
      <c r="F703" t="s">
        <v>148</v>
      </c>
      <c r="G703" t="s">
        <v>56</v>
      </c>
      <c r="H703">
        <v>1</v>
      </c>
      <c r="I703">
        <v>57.05</v>
      </c>
      <c r="J703">
        <v>0.223</v>
      </c>
      <c r="K703">
        <v>24.15</v>
      </c>
      <c r="L703" t="s">
        <v>57</v>
      </c>
      <c r="M703">
        <f t="shared" si="70"/>
        <v>44.33</v>
      </c>
      <c r="N703">
        <f t="shared" si="71"/>
        <v>20.18</v>
      </c>
      <c r="O703" s="7">
        <f t="shared" si="72"/>
        <v>0.45522219715768103</v>
      </c>
      <c r="P703" t="str">
        <f t="shared" si="73"/>
        <v>Nov-2024</v>
      </c>
      <c r="Q703" t="str">
        <f t="shared" si="74"/>
        <v>Q4-2024</v>
      </c>
    </row>
    <row r="704" spans="1:17" x14ac:dyDescent="0.3">
      <c r="A704" t="s">
        <v>852</v>
      </c>
      <c r="B704" s="15">
        <v>45966</v>
      </c>
      <c r="C704" t="s">
        <v>63</v>
      </c>
      <c r="D704" t="s">
        <v>119</v>
      </c>
      <c r="E704" t="s">
        <v>71</v>
      </c>
      <c r="F704" t="s">
        <v>72</v>
      </c>
      <c r="G704" t="s">
        <v>68</v>
      </c>
      <c r="H704">
        <v>3</v>
      </c>
      <c r="I704">
        <v>97.87</v>
      </c>
      <c r="J704">
        <v>0.29699999999999999</v>
      </c>
      <c r="K704">
        <v>76.680000000000007</v>
      </c>
      <c r="L704" t="s">
        <v>57</v>
      </c>
      <c r="M704">
        <f t="shared" si="70"/>
        <v>206.41</v>
      </c>
      <c r="N704">
        <f t="shared" si="71"/>
        <v>-23.63</v>
      </c>
      <c r="O704" s="7">
        <f t="shared" si="72"/>
        <v>-0.11448088755389758</v>
      </c>
      <c r="P704" t="str">
        <f t="shared" si="73"/>
        <v>Nov-2025</v>
      </c>
      <c r="Q704" t="str">
        <f t="shared" si="74"/>
        <v>Q4-2025</v>
      </c>
    </row>
    <row r="705" spans="1:17" x14ac:dyDescent="0.3">
      <c r="A705" t="s">
        <v>853</v>
      </c>
      <c r="B705" s="15">
        <v>45924</v>
      </c>
      <c r="C705" t="s">
        <v>84</v>
      </c>
      <c r="D705" t="s">
        <v>110</v>
      </c>
      <c r="E705" t="s">
        <v>60</v>
      </c>
      <c r="F705" t="s">
        <v>76</v>
      </c>
      <c r="G705" t="s">
        <v>56</v>
      </c>
      <c r="H705">
        <v>1</v>
      </c>
      <c r="I705">
        <v>56.98</v>
      </c>
      <c r="J705">
        <v>0</v>
      </c>
      <c r="K705">
        <v>30.64</v>
      </c>
      <c r="L705" t="s">
        <v>57</v>
      </c>
      <c r="M705">
        <f t="shared" si="70"/>
        <v>56.98</v>
      </c>
      <c r="N705">
        <f t="shared" si="71"/>
        <v>26.34</v>
      </c>
      <c r="O705" s="7">
        <f t="shared" si="72"/>
        <v>0.46226746226746229</v>
      </c>
      <c r="P705" t="str">
        <f t="shared" si="73"/>
        <v>Sep-2025</v>
      </c>
      <c r="Q705" t="str">
        <f t="shared" si="74"/>
        <v>Q3-2025</v>
      </c>
    </row>
    <row r="706" spans="1:17" x14ac:dyDescent="0.3">
      <c r="A706" t="s">
        <v>854</v>
      </c>
      <c r="B706" s="15">
        <v>45923</v>
      </c>
      <c r="C706" t="s">
        <v>84</v>
      </c>
      <c r="D706" t="s">
        <v>110</v>
      </c>
      <c r="E706" t="s">
        <v>93</v>
      </c>
      <c r="F706" t="s">
        <v>219</v>
      </c>
      <c r="G706" t="s">
        <v>56</v>
      </c>
      <c r="H706">
        <v>9</v>
      </c>
      <c r="I706">
        <v>76.06</v>
      </c>
      <c r="J706">
        <v>0.124</v>
      </c>
      <c r="K706">
        <v>34.49</v>
      </c>
      <c r="L706" t="s">
        <v>57</v>
      </c>
      <c r="M706">
        <f t="shared" ref="M706:M769" si="75">ROUND(H706*I706*(1-J706),2)</f>
        <v>599.66</v>
      </c>
      <c r="N706">
        <f t="shared" ref="N706:N769" si="76">ROUND(M706-(H706*K706),2)</f>
        <v>289.25</v>
      </c>
      <c r="O706" s="7">
        <f t="shared" ref="O706:O769" si="77">IFERROR(N706/M706,0)</f>
        <v>0.48235666877897476</v>
      </c>
      <c r="P706" t="str">
        <f t="shared" si="73"/>
        <v>Sep-2025</v>
      </c>
      <c r="Q706" t="str">
        <f t="shared" si="74"/>
        <v>Q3-2025</v>
      </c>
    </row>
    <row r="707" spans="1:17" x14ac:dyDescent="0.3">
      <c r="A707" t="s">
        <v>855</v>
      </c>
      <c r="B707" s="15">
        <v>45732</v>
      </c>
      <c r="C707" t="s">
        <v>52</v>
      </c>
      <c r="D707" t="s">
        <v>59</v>
      </c>
      <c r="E707" t="s">
        <v>54</v>
      </c>
      <c r="F707" t="s">
        <v>114</v>
      </c>
      <c r="G707" t="s">
        <v>68</v>
      </c>
      <c r="H707">
        <v>3</v>
      </c>
      <c r="I707">
        <v>19.079999999999998</v>
      </c>
      <c r="J707">
        <v>0.13100000000000001</v>
      </c>
      <c r="K707">
        <v>12.14</v>
      </c>
      <c r="L707" t="s">
        <v>57</v>
      </c>
      <c r="M707">
        <f t="shared" si="75"/>
        <v>49.74</v>
      </c>
      <c r="N707">
        <f t="shared" si="76"/>
        <v>13.32</v>
      </c>
      <c r="O707" s="7">
        <f t="shared" si="77"/>
        <v>0.26779252110977081</v>
      </c>
      <c r="P707" t="str">
        <f t="shared" si="73"/>
        <v>Mar-2025</v>
      </c>
      <c r="Q707" t="str">
        <f t="shared" si="74"/>
        <v>Q1-2025</v>
      </c>
    </row>
    <row r="708" spans="1:17" x14ac:dyDescent="0.3">
      <c r="A708" t="s">
        <v>856</v>
      </c>
      <c r="B708" s="15">
        <v>45751</v>
      </c>
      <c r="C708" t="s">
        <v>52</v>
      </c>
      <c r="D708" t="s">
        <v>75</v>
      </c>
      <c r="E708" t="s">
        <v>54</v>
      </c>
      <c r="F708" t="s">
        <v>156</v>
      </c>
      <c r="G708" t="s">
        <v>56</v>
      </c>
      <c r="H708">
        <v>3</v>
      </c>
      <c r="I708">
        <v>22.36</v>
      </c>
      <c r="J708">
        <v>2.5999999999999999E-2</v>
      </c>
      <c r="K708">
        <v>13.75</v>
      </c>
      <c r="L708" t="s">
        <v>57</v>
      </c>
      <c r="M708">
        <f t="shared" si="75"/>
        <v>65.34</v>
      </c>
      <c r="N708">
        <f t="shared" si="76"/>
        <v>24.09</v>
      </c>
      <c r="O708" s="7">
        <f t="shared" si="77"/>
        <v>0.36868686868686867</v>
      </c>
      <c r="P708" t="str">
        <f t="shared" si="73"/>
        <v>Apr-2025</v>
      </c>
      <c r="Q708" t="str">
        <f t="shared" si="74"/>
        <v>Q2-2025</v>
      </c>
    </row>
    <row r="709" spans="1:17" x14ac:dyDescent="0.3">
      <c r="A709" t="s">
        <v>857</v>
      </c>
      <c r="B709" s="15">
        <v>45771</v>
      </c>
      <c r="C709" t="s">
        <v>52</v>
      </c>
      <c r="D709" t="s">
        <v>200</v>
      </c>
      <c r="E709" t="s">
        <v>54</v>
      </c>
      <c r="F709" t="s">
        <v>65</v>
      </c>
      <c r="G709" t="s">
        <v>56</v>
      </c>
      <c r="H709">
        <v>1</v>
      </c>
      <c r="I709">
        <v>23.43</v>
      </c>
      <c r="J709">
        <v>0.16400000000000001</v>
      </c>
      <c r="K709">
        <v>15.11</v>
      </c>
      <c r="L709" t="s">
        <v>57</v>
      </c>
      <c r="M709">
        <f t="shared" si="75"/>
        <v>19.59</v>
      </c>
      <c r="N709">
        <f t="shared" si="76"/>
        <v>4.4800000000000004</v>
      </c>
      <c r="O709" s="7">
        <f t="shared" si="77"/>
        <v>0.22868810617662075</v>
      </c>
      <c r="P709" t="str">
        <f t="shared" si="73"/>
        <v>Apr-2025</v>
      </c>
      <c r="Q709" t="str">
        <f t="shared" si="74"/>
        <v>Q2-2025</v>
      </c>
    </row>
    <row r="710" spans="1:17" x14ac:dyDescent="0.3">
      <c r="A710" t="s">
        <v>858</v>
      </c>
      <c r="B710" s="15">
        <v>45751</v>
      </c>
      <c r="C710" t="s">
        <v>52</v>
      </c>
      <c r="D710" t="s">
        <v>181</v>
      </c>
      <c r="E710" t="s">
        <v>93</v>
      </c>
      <c r="F710" t="s">
        <v>94</v>
      </c>
      <c r="G710" t="s">
        <v>68</v>
      </c>
      <c r="H710">
        <v>2</v>
      </c>
      <c r="I710">
        <v>53.19</v>
      </c>
      <c r="J710">
        <v>7.6999999999999999E-2</v>
      </c>
      <c r="K710">
        <v>19.809999999999999</v>
      </c>
      <c r="L710" t="s">
        <v>57</v>
      </c>
      <c r="M710">
        <f t="shared" si="75"/>
        <v>98.19</v>
      </c>
      <c r="N710">
        <f t="shared" si="76"/>
        <v>58.57</v>
      </c>
      <c r="O710" s="7">
        <f t="shared" si="77"/>
        <v>0.59649658824727569</v>
      </c>
      <c r="P710" t="str">
        <f t="shared" si="73"/>
        <v>Apr-2025</v>
      </c>
      <c r="Q710" t="str">
        <f t="shared" si="74"/>
        <v>Q2-2025</v>
      </c>
    </row>
    <row r="711" spans="1:17" x14ac:dyDescent="0.3">
      <c r="A711" t="s">
        <v>859</v>
      </c>
      <c r="B711" s="15">
        <v>45718</v>
      </c>
      <c r="C711" t="s">
        <v>63</v>
      </c>
      <c r="D711" t="s">
        <v>188</v>
      </c>
      <c r="E711" t="s">
        <v>71</v>
      </c>
      <c r="F711" t="s">
        <v>126</v>
      </c>
      <c r="G711" t="s">
        <v>56</v>
      </c>
      <c r="H711">
        <v>3</v>
      </c>
      <c r="I711">
        <v>292.04000000000002</v>
      </c>
      <c r="J711">
        <v>0.22800000000000001</v>
      </c>
      <c r="K711">
        <v>222.8</v>
      </c>
      <c r="L711" t="s">
        <v>57</v>
      </c>
      <c r="M711">
        <f t="shared" si="75"/>
        <v>676.36</v>
      </c>
      <c r="N711">
        <f t="shared" si="76"/>
        <v>7.96</v>
      </c>
      <c r="O711" s="7">
        <f t="shared" si="77"/>
        <v>1.1768880477852031E-2</v>
      </c>
      <c r="P711" t="str">
        <f t="shared" si="73"/>
        <v>Mar-2025</v>
      </c>
      <c r="Q711" t="str">
        <f t="shared" si="74"/>
        <v>Q1-2025</v>
      </c>
    </row>
    <row r="712" spans="1:17" x14ac:dyDescent="0.3">
      <c r="A712" t="s">
        <v>860</v>
      </c>
      <c r="B712" s="15">
        <v>45729</v>
      </c>
      <c r="C712" t="s">
        <v>52</v>
      </c>
      <c r="D712" t="s">
        <v>121</v>
      </c>
      <c r="E712" t="s">
        <v>93</v>
      </c>
      <c r="F712" t="s">
        <v>219</v>
      </c>
      <c r="G712" t="s">
        <v>68</v>
      </c>
      <c r="H712">
        <v>4</v>
      </c>
      <c r="I712">
        <v>21.84</v>
      </c>
      <c r="J712">
        <v>0.11600000000000001</v>
      </c>
      <c r="K712">
        <v>8.75</v>
      </c>
      <c r="L712" t="s">
        <v>57</v>
      </c>
      <c r="M712">
        <f t="shared" si="75"/>
        <v>77.23</v>
      </c>
      <c r="N712">
        <f t="shared" si="76"/>
        <v>42.23</v>
      </c>
      <c r="O712" s="7">
        <f t="shared" si="77"/>
        <v>0.54680823514178423</v>
      </c>
      <c r="P712" t="str">
        <f t="shared" si="73"/>
        <v>Mar-2025</v>
      </c>
      <c r="Q712" t="str">
        <f t="shared" si="74"/>
        <v>Q1-2025</v>
      </c>
    </row>
    <row r="713" spans="1:17" x14ac:dyDescent="0.3">
      <c r="A713" t="s">
        <v>861</v>
      </c>
      <c r="B713" s="15">
        <v>45781</v>
      </c>
      <c r="C713" t="s">
        <v>52</v>
      </c>
      <c r="D713" t="s">
        <v>272</v>
      </c>
      <c r="E713" t="s">
        <v>60</v>
      </c>
      <c r="F713" t="s">
        <v>61</v>
      </c>
      <c r="G713" t="s">
        <v>56</v>
      </c>
      <c r="H713">
        <v>6</v>
      </c>
      <c r="I713">
        <v>56.85</v>
      </c>
      <c r="J713">
        <v>0.06</v>
      </c>
      <c r="K713">
        <v>26.45</v>
      </c>
      <c r="L713" t="s">
        <v>57</v>
      </c>
      <c r="M713">
        <f t="shared" si="75"/>
        <v>320.63</v>
      </c>
      <c r="N713">
        <f t="shared" si="76"/>
        <v>161.93</v>
      </c>
      <c r="O713" s="7">
        <f t="shared" si="77"/>
        <v>0.50503695848797681</v>
      </c>
      <c r="P713" t="str">
        <f t="shared" si="73"/>
        <v>May-2025</v>
      </c>
      <c r="Q713" t="str">
        <f t="shared" si="74"/>
        <v>Q2-2025</v>
      </c>
    </row>
    <row r="714" spans="1:17" x14ac:dyDescent="0.3">
      <c r="A714" t="s">
        <v>862</v>
      </c>
      <c r="B714" s="15">
        <v>45774</v>
      </c>
      <c r="C714" t="s">
        <v>63</v>
      </c>
      <c r="D714" t="s">
        <v>204</v>
      </c>
      <c r="E714" t="s">
        <v>93</v>
      </c>
      <c r="F714" t="s">
        <v>219</v>
      </c>
      <c r="G714" t="s">
        <v>56</v>
      </c>
      <c r="H714">
        <v>13</v>
      </c>
      <c r="I714">
        <v>41.63</v>
      </c>
      <c r="J714">
        <v>0.152</v>
      </c>
      <c r="K714">
        <v>18.14</v>
      </c>
      <c r="L714" t="s">
        <v>57</v>
      </c>
      <c r="M714">
        <f t="shared" si="75"/>
        <v>458.93</v>
      </c>
      <c r="N714">
        <f t="shared" si="76"/>
        <v>223.11</v>
      </c>
      <c r="O714" s="7">
        <f t="shared" si="77"/>
        <v>0.48615257228771275</v>
      </c>
      <c r="P714" t="str">
        <f t="shared" si="73"/>
        <v>Apr-2025</v>
      </c>
      <c r="Q714" t="str">
        <f t="shared" si="74"/>
        <v>Q2-2025</v>
      </c>
    </row>
    <row r="715" spans="1:17" x14ac:dyDescent="0.3">
      <c r="A715" t="s">
        <v>863</v>
      </c>
      <c r="B715" s="15">
        <v>45619</v>
      </c>
      <c r="C715" t="s">
        <v>63</v>
      </c>
      <c r="D715" t="s">
        <v>281</v>
      </c>
      <c r="E715" t="s">
        <v>71</v>
      </c>
      <c r="F715" t="s">
        <v>126</v>
      </c>
      <c r="G715" t="s">
        <v>56</v>
      </c>
      <c r="H715">
        <v>2</v>
      </c>
      <c r="I715">
        <v>279.14</v>
      </c>
      <c r="J715">
        <v>0.13</v>
      </c>
      <c r="K715">
        <v>185.19</v>
      </c>
      <c r="L715" t="s">
        <v>57</v>
      </c>
      <c r="M715">
        <f t="shared" si="75"/>
        <v>485.7</v>
      </c>
      <c r="N715">
        <f t="shared" si="76"/>
        <v>115.32</v>
      </c>
      <c r="O715" s="7">
        <f t="shared" si="77"/>
        <v>0.23743051266213711</v>
      </c>
      <c r="P715" t="str">
        <f t="shared" si="73"/>
        <v>Nov-2024</v>
      </c>
      <c r="Q715" t="str">
        <f t="shared" si="74"/>
        <v>Q4-2024</v>
      </c>
    </row>
    <row r="716" spans="1:17" x14ac:dyDescent="0.3">
      <c r="A716" t="s">
        <v>864</v>
      </c>
      <c r="B716" s="15">
        <v>45738</v>
      </c>
      <c r="C716" t="s">
        <v>88</v>
      </c>
      <c r="D716" t="s">
        <v>167</v>
      </c>
      <c r="E716" t="s">
        <v>60</v>
      </c>
      <c r="F716" t="s">
        <v>67</v>
      </c>
      <c r="G716" t="s">
        <v>56</v>
      </c>
      <c r="H716">
        <v>2</v>
      </c>
      <c r="I716">
        <v>51.18</v>
      </c>
      <c r="J716">
        <v>7.1999999999999995E-2</v>
      </c>
      <c r="K716">
        <v>25.5</v>
      </c>
      <c r="L716" t="s">
        <v>57</v>
      </c>
      <c r="M716">
        <f t="shared" si="75"/>
        <v>94.99</v>
      </c>
      <c r="N716">
        <f t="shared" si="76"/>
        <v>43.99</v>
      </c>
      <c r="O716" s="7">
        <f t="shared" si="77"/>
        <v>0.46310137909253613</v>
      </c>
      <c r="P716" t="str">
        <f t="shared" si="73"/>
        <v>Mar-2025</v>
      </c>
      <c r="Q716" t="str">
        <f t="shared" si="74"/>
        <v>Q1-2025</v>
      </c>
    </row>
    <row r="717" spans="1:17" x14ac:dyDescent="0.3">
      <c r="A717" t="s">
        <v>865</v>
      </c>
      <c r="B717" s="15">
        <v>45869</v>
      </c>
      <c r="C717" t="s">
        <v>63</v>
      </c>
      <c r="D717" t="s">
        <v>175</v>
      </c>
      <c r="E717" t="s">
        <v>93</v>
      </c>
      <c r="F717" t="s">
        <v>219</v>
      </c>
      <c r="G717" t="s">
        <v>56</v>
      </c>
      <c r="H717">
        <v>2</v>
      </c>
      <c r="I717">
        <v>59.85</v>
      </c>
      <c r="J717">
        <v>0.14000000000000001</v>
      </c>
      <c r="K717">
        <v>24.9</v>
      </c>
      <c r="L717" t="s">
        <v>57</v>
      </c>
      <c r="M717">
        <f t="shared" si="75"/>
        <v>102.94</v>
      </c>
      <c r="N717">
        <f t="shared" si="76"/>
        <v>53.14</v>
      </c>
      <c r="O717" s="7">
        <f t="shared" si="77"/>
        <v>0.51622304254905771</v>
      </c>
      <c r="P717" t="str">
        <f t="shared" si="73"/>
        <v>Jul-2025</v>
      </c>
      <c r="Q717" t="str">
        <f t="shared" si="74"/>
        <v>Q3-2025</v>
      </c>
    </row>
    <row r="718" spans="1:17" x14ac:dyDescent="0.3">
      <c r="A718" t="s">
        <v>866</v>
      </c>
      <c r="B718" s="15">
        <v>45954</v>
      </c>
      <c r="C718" t="s">
        <v>63</v>
      </c>
      <c r="D718" t="s">
        <v>281</v>
      </c>
      <c r="E718" t="s">
        <v>54</v>
      </c>
      <c r="F718" t="s">
        <v>55</v>
      </c>
      <c r="G718" t="s">
        <v>68</v>
      </c>
      <c r="H718">
        <v>3</v>
      </c>
      <c r="I718">
        <v>19.670000000000002</v>
      </c>
      <c r="J718">
        <v>0.184</v>
      </c>
      <c r="K718">
        <v>13.33</v>
      </c>
      <c r="L718" t="s">
        <v>57</v>
      </c>
      <c r="M718">
        <f t="shared" si="75"/>
        <v>48.15</v>
      </c>
      <c r="N718">
        <f t="shared" si="76"/>
        <v>8.16</v>
      </c>
      <c r="O718" s="7">
        <f t="shared" si="77"/>
        <v>0.16947040498442367</v>
      </c>
      <c r="P718" t="str">
        <f t="shared" si="73"/>
        <v>Oct-2025</v>
      </c>
      <c r="Q718" t="str">
        <f t="shared" si="74"/>
        <v>Q4-2025</v>
      </c>
    </row>
    <row r="719" spans="1:17" x14ac:dyDescent="0.3">
      <c r="A719" t="s">
        <v>867</v>
      </c>
      <c r="B719" s="15">
        <v>45905</v>
      </c>
      <c r="C719" t="s">
        <v>52</v>
      </c>
      <c r="D719" t="s">
        <v>121</v>
      </c>
      <c r="E719" t="s">
        <v>107</v>
      </c>
      <c r="F719" t="s">
        <v>132</v>
      </c>
      <c r="G719" t="s">
        <v>68</v>
      </c>
      <c r="H719">
        <v>3</v>
      </c>
      <c r="I719">
        <v>33.46</v>
      </c>
      <c r="J719">
        <v>4.8000000000000001E-2</v>
      </c>
      <c r="K719">
        <v>22.5</v>
      </c>
      <c r="L719" t="s">
        <v>57</v>
      </c>
      <c r="M719">
        <f t="shared" si="75"/>
        <v>95.56</v>
      </c>
      <c r="N719">
        <f t="shared" si="76"/>
        <v>28.06</v>
      </c>
      <c r="O719" s="7">
        <f t="shared" si="77"/>
        <v>0.29363750523231474</v>
      </c>
      <c r="P719" t="str">
        <f t="shared" si="73"/>
        <v>Sep-2025</v>
      </c>
      <c r="Q719" t="str">
        <f t="shared" si="74"/>
        <v>Q3-2025</v>
      </c>
    </row>
    <row r="720" spans="1:17" x14ac:dyDescent="0.3">
      <c r="A720" t="s">
        <v>868</v>
      </c>
      <c r="B720" s="15">
        <v>45999</v>
      </c>
      <c r="C720" t="s">
        <v>52</v>
      </c>
      <c r="D720" t="s">
        <v>181</v>
      </c>
      <c r="E720" t="s">
        <v>60</v>
      </c>
      <c r="F720" t="s">
        <v>61</v>
      </c>
      <c r="G720" t="s">
        <v>68</v>
      </c>
      <c r="H720">
        <v>2</v>
      </c>
      <c r="I720">
        <v>92.7</v>
      </c>
      <c r="J720">
        <v>3.7999999999999999E-2</v>
      </c>
      <c r="K720">
        <v>40.03</v>
      </c>
      <c r="L720" t="s">
        <v>57</v>
      </c>
      <c r="M720">
        <f t="shared" si="75"/>
        <v>178.35</v>
      </c>
      <c r="N720">
        <f t="shared" si="76"/>
        <v>98.29</v>
      </c>
      <c r="O720" s="7">
        <f t="shared" si="77"/>
        <v>0.55110737314269698</v>
      </c>
      <c r="P720" t="str">
        <f t="shared" si="73"/>
        <v>Dec-2025</v>
      </c>
      <c r="Q720" t="str">
        <f t="shared" si="74"/>
        <v>Q4-2025</v>
      </c>
    </row>
    <row r="721" spans="1:17" x14ac:dyDescent="0.3">
      <c r="A721" t="s">
        <v>869</v>
      </c>
      <c r="B721" s="15">
        <v>45831</v>
      </c>
      <c r="C721" t="s">
        <v>84</v>
      </c>
      <c r="D721" t="s">
        <v>225</v>
      </c>
      <c r="E721" t="s">
        <v>93</v>
      </c>
      <c r="F721" t="s">
        <v>141</v>
      </c>
      <c r="G721" t="s">
        <v>68</v>
      </c>
      <c r="H721">
        <v>5</v>
      </c>
      <c r="I721">
        <v>65.61</v>
      </c>
      <c r="J721">
        <v>0.13800000000000001</v>
      </c>
      <c r="K721">
        <v>29.54</v>
      </c>
      <c r="L721" t="s">
        <v>57</v>
      </c>
      <c r="M721">
        <f t="shared" si="75"/>
        <v>282.77999999999997</v>
      </c>
      <c r="N721">
        <f t="shared" si="76"/>
        <v>135.08000000000001</v>
      </c>
      <c r="O721" s="7">
        <f t="shared" si="77"/>
        <v>0.47768583351014932</v>
      </c>
      <c r="P721" t="str">
        <f t="shared" si="73"/>
        <v>Jun-2025</v>
      </c>
      <c r="Q721" t="str">
        <f t="shared" si="74"/>
        <v>Q2-2025</v>
      </c>
    </row>
    <row r="722" spans="1:17" x14ac:dyDescent="0.3">
      <c r="A722" t="s">
        <v>870</v>
      </c>
      <c r="B722" s="15">
        <v>45660</v>
      </c>
      <c r="C722" t="s">
        <v>52</v>
      </c>
      <c r="D722" t="s">
        <v>181</v>
      </c>
      <c r="E722" t="s">
        <v>71</v>
      </c>
      <c r="F722" t="s">
        <v>72</v>
      </c>
      <c r="G722" t="s">
        <v>68</v>
      </c>
      <c r="H722">
        <v>1</v>
      </c>
      <c r="I722">
        <v>80.19</v>
      </c>
      <c r="J722">
        <v>9.8000000000000004E-2</v>
      </c>
      <c r="K722">
        <v>60.5</v>
      </c>
      <c r="L722" t="s">
        <v>57</v>
      </c>
      <c r="M722">
        <f t="shared" si="75"/>
        <v>72.33</v>
      </c>
      <c r="N722">
        <f t="shared" si="76"/>
        <v>11.83</v>
      </c>
      <c r="O722" s="7">
        <f t="shared" si="77"/>
        <v>0.16355592423613993</v>
      </c>
      <c r="P722" t="str">
        <f t="shared" si="73"/>
        <v>Jan-2025</v>
      </c>
      <c r="Q722" t="str">
        <f t="shared" si="74"/>
        <v>Q1-2025</v>
      </c>
    </row>
    <row r="723" spans="1:17" x14ac:dyDescent="0.3">
      <c r="A723" t="s">
        <v>871</v>
      </c>
      <c r="B723" s="15">
        <v>45768</v>
      </c>
      <c r="C723" t="s">
        <v>88</v>
      </c>
      <c r="D723" t="s">
        <v>179</v>
      </c>
      <c r="E723" t="s">
        <v>107</v>
      </c>
      <c r="F723" t="s">
        <v>148</v>
      </c>
      <c r="G723" t="s">
        <v>56</v>
      </c>
      <c r="H723">
        <v>2</v>
      </c>
      <c r="I723">
        <v>37.65</v>
      </c>
      <c r="J723">
        <v>0.16900000000000001</v>
      </c>
      <c r="K723">
        <v>14.1</v>
      </c>
      <c r="L723" t="s">
        <v>57</v>
      </c>
      <c r="M723">
        <f t="shared" si="75"/>
        <v>62.57</v>
      </c>
      <c r="N723">
        <f t="shared" si="76"/>
        <v>34.369999999999997</v>
      </c>
      <c r="O723" s="7">
        <f t="shared" si="77"/>
        <v>0.54930477864791427</v>
      </c>
      <c r="P723" t="str">
        <f t="shared" si="73"/>
        <v>Apr-2025</v>
      </c>
      <c r="Q723" t="str">
        <f t="shared" si="74"/>
        <v>Q2-2025</v>
      </c>
    </row>
    <row r="724" spans="1:17" x14ac:dyDescent="0.3">
      <c r="A724" t="s">
        <v>872</v>
      </c>
      <c r="B724" s="15">
        <v>45928</v>
      </c>
      <c r="C724" t="s">
        <v>84</v>
      </c>
      <c r="D724" t="s">
        <v>169</v>
      </c>
      <c r="E724" t="s">
        <v>71</v>
      </c>
      <c r="F724" t="s">
        <v>72</v>
      </c>
      <c r="G724" t="s">
        <v>68</v>
      </c>
      <c r="H724">
        <v>5</v>
      </c>
      <c r="I724">
        <v>263.54000000000002</v>
      </c>
      <c r="J724">
        <v>0.128</v>
      </c>
      <c r="K724">
        <v>196.97</v>
      </c>
      <c r="L724" t="s">
        <v>57</v>
      </c>
      <c r="M724">
        <f t="shared" si="75"/>
        <v>1149.03</v>
      </c>
      <c r="N724">
        <f t="shared" si="76"/>
        <v>164.18</v>
      </c>
      <c r="O724" s="7">
        <f t="shared" si="77"/>
        <v>0.14288573840543764</v>
      </c>
      <c r="P724" t="str">
        <f t="shared" si="73"/>
        <v>Sep-2025</v>
      </c>
      <c r="Q724" t="str">
        <f t="shared" si="74"/>
        <v>Q3-2025</v>
      </c>
    </row>
    <row r="725" spans="1:17" x14ac:dyDescent="0.3">
      <c r="A725" t="s">
        <v>873</v>
      </c>
      <c r="B725" s="15">
        <v>45632</v>
      </c>
      <c r="C725" t="s">
        <v>88</v>
      </c>
      <c r="D725" t="s">
        <v>116</v>
      </c>
      <c r="E725" t="s">
        <v>107</v>
      </c>
      <c r="F725" t="s">
        <v>148</v>
      </c>
      <c r="G725" t="s">
        <v>68</v>
      </c>
      <c r="H725">
        <v>1</v>
      </c>
      <c r="I725">
        <v>33.200000000000003</v>
      </c>
      <c r="J725">
        <v>0.14000000000000001</v>
      </c>
      <c r="K725">
        <v>12.93</v>
      </c>
      <c r="L725" t="s">
        <v>57</v>
      </c>
      <c r="M725">
        <f t="shared" si="75"/>
        <v>28.55</v>
      </c>
      <c r="N725">
        <f t="shared" si="76"/>
        <v>15.62</v>
      </c>
      <c r="O725" s="7">
        <f t="shared" si="77"/>
        <v>0.54711033274956211</v>
      </c>
      <c r="P725" t="str">
        <f t="shared" si="73"/>
        <v>Dec-2024</v>
      </c>
      <c r="Q725" t="str">
        <f t="shared" si="74"/>
        <v>Q4-2024</v>
      </c>
    </row>
    <row r="726" spans="1:17" x14ac:dyDescent="0.3">
      <c r="A726" t="s">
        <v>874</v>
      </c>
      <c r="B726" s="15">
        <v>45885</v>
      </c>
      <c r="C726" t="s">
        <v>63</v>
      </c>
      <c r="D726" t="s">
        <v>106</v>
      </c>
      <c r="E726" t="s">
        <v>107</v>
      </c>
      <c r="F726" t="s">
        <v>139</v>
      </c>
      <c r="G726" t="s">
        <v>68</v>
      </c>
      <c r="H726">
        <v>6</v>
      </c>
      <c r="I726">
        <v>56.17</v>
      </c>
      <c r="J726">
        <v>0.219</v>
      </c>
      <c r="K726">
        <v>17.03</v>
      </c>
      <c r="L726" t="s">
        <v>57</v>
      </c>
      <c r="M726">
        <f t="shared" si="75"/>
        <v>263.20999999999998</v>
      </c>
      <c r="N726">
        <f t="shared" si="76"/>
        <v>161.03</v>
      </c>
      <c r="O726" s="7">
        <f t="shared" si="77"/>
        <v>0.61179286501272756</v>
      </c>
      <c r="P726" t="str">
        <f t="shared" si="73"/>
        <v>Aug-2025</v>
      </c>
      <c r="Q726" t="str">
        <f t="shared" si="74"/>
        <v>Q3-2025</v>
      </c>
    </row>
    <row r="727" spans="1:17" x14ac:dyDescent="0.3">
      <c r="A727" t="s">
        <v>875</v>
      </c>
      <c r="B727" s="15">
        <v>45782</v>
      </c>
      <c r="C727" t="s">
        <v>84</v>
      </c>
      <c r="D727" t="s">
        <v>229</v>
      </c>
      <c r="E727" t="s">
        <v>93</v>
      </c>
      <c r="F727" t="s">
        <v>141</v>
      </c>
      <c r="G727" t="s">
        <v>68</v>
      </c>
      <c r="H727">
        <v>1</v>
      </c>
      <c r="I727">
        <v>11.47</v>
      </c>
      <c r="J727">
        <v>5.2999999999999999E-2</v>
      </c>
      <c r="K727">
        <v>5.19</v>
      </c>
      <c r="L727" t="s">
        <v>57</v>
      </c>
      <c r="M727">
        <f t="shared" si="75"/>
        <v>10.86</v>
      </c>
      <c r="N727">
        <f t="shared" si="76"/>
        <v>5.67</v>
      </c>
      <c r="O727" s="7">
        <f t="shared" si="77"/>
        <v>0.52209944751381221</v>
      </c>
      <c r="P727" t="str">
        <f t="shared" si="73"/>
        <v>May-2025</v>
      </c>
      <c r="Q727" t="str">
        <f t="shared" si="74"/>
        <v>Q2-2025</v>
      </c>
    </row>
    <row r="728" spans="1:17" x14ac:dyDescent="0.3">
      <c r="A728" t="s">
        <v>876</v>
      </c>
      <c r="B728" s="15">
        <v>45864</v>
      </c>
      <c r="C728" t="s">
        <v>84</v>
      </c>
      <c r="D728" t="s">
        <v>144</v>
      </c>
      <c r="E728" t="s">
        <v>107</v>
      </c>
      <c r="F728" t="s">
        <v>139</v>
      </c>
      <c r="G728" t="s">
        <v>68</v>
      </c>
      <c r="H728">
        <v>1</v>
      </c>
      <c r="I728">
        <v>22.35</v>
      </c>
      <c r="J728">
        <v>0.18099999999999999</v>
      </c>
      <c r="K728">
        <v>6.91</v>
      </c>
      <c r="L728" t="s">
        <v>57</v>
      </c>
      <c r="M728">
        <f t="shared" si="75"/>
        <v>18.3</v>
      </c>
      <c r="N728">
        <f t="shared" si="76"/>
        <v>11.39</v>
      </c>
      <c r="O728" s="7">
        <f t="shared" si="77"/>
        <v>0.62240437158469941</v>
      </c>
      <c r="P728" t="str">
        <f t="shared" si="73"/>
        <v>Jul-2025</v>
      </c>
      <c r="Q728" t="str">
        <f t="shared" si="74"/>
        <v>Q3-2025</v>
      </c>
    </row>
    <row r="729" spans="1:17" x14ac:dyDescent="0.3">
      <c r="A729" t="s">
        <v>877</v>
      </c>
      <c r="B729" s="15">
        <v>45720</v>
      </c>
      <c r="C729" t="s">
        <v>88</v>
      </c>
      <c r="D729" t="s">
        <v>92</v>
      </c>
      <c r="E729" t="s">
        <v>107</v>
      </c>
      <c r="F729" t="s">
        <v>148</v>
      </c>
      <c r="G729" t="s">
        <v>68</v>
      </c>
      <c r="H729">
        <v>7</v>
      </c>
      <c r="I729">
        <v>57.1</v>
      </c>
      <c r="J729">
        <v>5.2999999999999999E-2</v>
      </c>
      <c r="K729">
        <v>25.26</v>
      </c>
      <c r="L729" t="s">
        <v>57</v>
      </c>
      <c r="M729">
        <f t="shared" si="75"/>
        <v>378.52</v>
      </c>
      <c r="N729">
        <f t="shared" si="76"/>
        <v>201.7</v>
      </c>
      <c r="O729" s="7">
        <f t="shared" si="77"/>
        <v>0.53286484201627393</v>
      </c>
      <c r="P729" t="str">
        <f t="shared" si="73"/>
        <v>Mar-2025</v>
      </c>
      <c r="Q729" t="str">
        <f t="shared" si="74"/>
        <v>Q1-2025</v>
      </c>
    </row>
    <row r="730" spans="1:17" x14ac:dyDescent="0.3">
      <c r="A730" t="s">
        <v>878</v>
      </c>
      <c r="B730" s="15">
        <v>45438</v>
      </c>
      <c r="C730" t="s">
        <v>84</v>
      </c>
      <c r="D730" t="s">
        <v>196</v>
      </c>
      <c r="E730" t="s">
        <v>93</v>
      </c>
      <c r="F730" t="s">
        <v>141</v>
      </c>
      <c r="G730" t="s">
        <v>56</v>
      </c>
      <c r="H730">
        <v>1</v>
      </c>
      <c r="I730">
        <v>17.02</v>
      </c>
      <c r="J730">
        <v>0.115</v>
      </c>
      <c r="K730">
        <v>6.93</v>
      </c>
      <c r="L730" t="s">
        <v>57</v>
      </c>
      <c r="M730">
        <f t="shared" si="75"/>
        <v>15.06</v>
      </c>
      <c r="N730">
        <f t="shared" si="76"/>
        <v>8.1300000000000008</v>
      </c>
      <c r="O730" s="7">
        <f t="shared" si="77"/>
        <v>0.53984063745019928</v>
      </c>
      <c r="P730" t="str">
        <f t="shared" si="73"/>
        <v>May-2024</v>
      </c>
      <c r="Q730" t="str">
        <f t="shared" si="74"/>
        <v>Q2-2024</v>
      </c>
    </row>
    <row r="731" spans="1:17" x14ac:dyDescent="0.3">
      <c r="A731" t="s">
        <v>879</v>
      </c>
      <c r="B731" s="15">
        <v>45793</v>
      </c>
      <c r="C731" t="s">
        <v>63</v>
      </c>
      <c r="D731" t="s">
        <v>73</v>
      </c>
      <c r="E731" t="s">
        <v>71</v>
      </c>
      <c r="F731" t="s">
        <v>78</v>
      </c>
      <c r="G731" t="s">
        <v>56</v>
      </c>
      <c r="H731">
        <v>1</v>
      </c>
      <c r="I731">
        <v>142.28</v>
      </c>
      <c r="J731">
        <v>0.27300000000000002</v>
      </c>
      <c r="K731">
        <v>99.15</v>
      </c>
      <c r="L731" t="s">
        <v>57</v>
      </c>
      <c r="M731">
        <f t="shared" si="75"/>
        <v>103.44</v>
      </c>
      <c r="N731">
        <f t="shared" si="76"/>
        <v>4.29</v>
      </c>
      <c r="O731" s="7">
        <f t="shared" si="77"/>
        <v>4.1473317865429238E-2</v>
      </c>
      <c r="P731" t="str">
        <f t="shared" si="73"/>
        <v>May-2025</v>
      </c>
      <c r="Q731" t="str">
        <f t="shared" si="74"/>
        <v>Q2-2025</v>
      </c>
    </row>
    <row r="732" spans="1:17" x14ac:dyDescent="0.3">
      <c r="A732" t="s">
        <v>880</v>
      </c>
      <c r="B732" s="15">
        <v>45852</v>
      </c>
      <c r="C732" t="s">
        <v>88</v>
      </c>
      <c r="D732" t="s">
        <v>116</v>
      </c>
      <c r="E732" t="s">
        <v>71</v>
      </c>
      <c r="F732" t="s">
        <v>78</v>
      </c>
      <c r="G732" t="s">
        <v>68</v>
      </c>
      <c r="H732">
        <v>2</v>
      </c>
      <c r="I732">
        <v>167.83</v>
      </c>
      <c r="J732">
        <v>0.126</v>
      </c>
      <c r="K732">
        <v>139.07</v>
      </c>
      <c r="L732" t="s">
        <v>73</v>
      </c>
      <c r="M732">
        <f t="shared" si="75"/>
        <v>293.37</v>
      </c>
      <c r="N732">
        <f t="shared" si="76"/>
        <v>15.23</v>
      </c>
      <c r="O732" s="7">
        <f t="shared" si="77"/>
        <v>5.1913965299792073E-2</v>
      </c>
      <c r="P732" t="str">
        <f t="shared" si="73"/>
        <v>Jul-2025</v>
      </c>
      <c r="Q732" t="str">
        <f t="shared" si="74"/>
        <v>Q3-2025</v>
      </c>
    </row>
    <row r="733" spans="1:17" x14ac:dyDescent="0.3">
      <c r="A733" t="s">
        <v>881</v>
      </c>
      <c r="B733" s="15">
        <v>45693</v>
      </c>
      <c r="C733" t="s">
        <v>63</v>
      </c>
      <c r="D733" t="s">
        <v>165</v>
      </c>
      <c r="E733" t="s">
        <v>54</v>
      </c>
      <c r="F733" t="s">
        <v>65</v>
      </c>
      <c r="G733" t="s">
        <v>56</v>
      </c>
      <c r="H733">
        <v>3</v>
      </c>
      <c r="I733">
        <v>23.01</v>
      </c>
      <c r="J733">
        <v>0.28100000000000003</v>
      </c>
      <c r="K733">
        <v>14.14</v>
      </c>
      <c r="L733" t="s">
        <v>57</v>
      </c>
      <c r="M733">
        <f t="shared" si="75"/>
        <v>49.63</v>
      </c>
      <c r="N733">
        <f t="shared" si="76"/>
        <v>7.21</v>
      </c>
      <c r="O733" s="7">
        <f t="shared" si="77"/>
        <v>0.14527503526093088</v>
      </c>
      <c r="P733" t="str">
        <f t="shared" si="73"/>
        <v>Feb-2025</v>
      </c>
      <c r="Q733" t="str">
        <f t="shared" si="74"/>
        <v>Q1-2025</v>
      </c>
    </row>
    <row r="734" spans="1:17" x14ac:dyDescent="0.3">
      <c r="A734" t="s">
        <v>882</v>
      </c>
      <c r="B734" s="15">
        <v>45782</v>
      </c>
      <c r="C734" t="s">
        <v>63</v>
      </c>
      <c r="D734" t="s">
        <v>82</v>
      </c>
      <c r="E734" t="s">
        <v>107</v>
      </c>
      <c r="F734" t="s">
        <v>132</v>
      </c>
      <c r="G734" t="s">
        <v>73</v>
      </c>
      <c r="H734">
        <v>2</v>
      </c>
      <c r="I734">
        <v>24.51</v>
      </c>
      <c r="J734">
        <v>0.307</v>
      </c>
      <c r="K734">
        <v>9.4</v>
      </c>
      <c r="L734" t="s">
        <v>57</v>
      </c>
      <c r="M734">
        <f t="shared" si="75"/>
        <v>33.97</v>
      </c>
      <c r="N734">
        <f t="shared" si="76"/>
        <v>15.17</v>
      </c>
      <c r="O734" s="7">
        <f t="shared" si="77"/>
        <v>0.44657050338534005</v>
      </c>
      <c r="P734" t="str">
        <f t="shared" si="73"/>
        <v>May-2025</v>
      </c>
      <c r="Q734" t="str">
        <f t="shared" si="74"/>
        <v>Q2-2025</v>
      </c>
    </row>
    <row r="735" spans="1:17" x14ac:dyDescent="0.3">
      <c r="A735" t="s">
        <v>883</v>
      </c>
      <c r="B735" s="15">
        <v>45839</v>
      </c>
      <c r="C735" t="s">
        <v>52</v>
      </c>
      <c r="D735" t="s">
        <v>237</v>
      </c>
      <c r="E735" t="s">
        <v>60</v>
      </c>
      <c r="F735" t="s">
        <v>90</v>
      </c>
      <c r="G735" t="s">
        <v>56</v>
      </c>
      <c r="H735">
        <v>2</v>
      </c>
      <c r="I735">
        <v>91.34</v>
      </c>
      <c r="J735">
        <v>0.14199999999999999</v>
      </c>
      <c r="K735">
        <v>47.02</v>
      </c>
      <c r="L735" t="s">
        <v>57</v>
      </c>
      <c r="M735">
        <f t="shared" si="75"/>
        <v>156.74</v>
      </c>
      <c r="N735">
        <f t="shared" si="76"/>
        <v>62.7</v>
      </c>
      <c r="O735" s="7">
        <f t="shared" si="77"/>
        <v>0.40002551996937602</v>
      </c>
      <c r="P735" t="str">
        <f t="shared" si="73"/>
        <v>Jul-2025</v>
      </c>
      <c r="Q735" t="str">
        <f t="shared" si="74"/>
        <v>Q3-2025</v>
      </c>
    </row>
    <row r="736" spans="1:17" x14ac:dyDescent="0.3">
      <c r="A736" t="s">
        <v>884</v>
      </c>
      <c r="B736" s="15">
        <v>45704</v>
      </c>
      <c r="C736" t="s">
        <v>88</v>
      </c>
      <c r="D736" t="s">
        <v>198</v>
      </c>
      <c r="E736" t="s">
        <v>60</v>
      </c>
      <c r="F736" t="s">
        <v>67</v>
      </c>
      <c r="G736" t="s">
        <v>68</v>
      </c>
      <c r="H736">
        <v>1</v>
      </c>
      <c r="I736">
        <v>30.96</v>
      </c>
      <c r="J736">
        <v>6.9000000000000006E-2</v>
      </c>
      <c r="K736">
        <v>13.26</v>
      </c>
      <c r="L736" t="s">
        <v>57</v>
      </c>
      <c r="M736">
        <f t="shared" si="75"/>
        <v>28.82</v>
      </c>
      <c r="N736">
        <f t="shared" si="76"/>
        <v>15.56</v>
      </c>
      <c r="O736" s="7">
        <f t="shared" si="77"/>
        <v>0.53990284524635668</v>
      </c>
      <c r="P736" t="str">
        <f t="shared" si="73"/>
        <v>Feb-2025</v>
      </c>
      <c r="Q736" t="str">
        <f t="shared" si="74"/>
        <v>Q1-2025</v>
      </c>
    </row>
    <row r="737" spans="1:17" x14ac:dyDescent="0.3">
      <c r="A737" t="s">
        <v>885</v>
      </c>
      <c r="B737" s="15">
        <v>45954</v>
      </c>
      <c r="C737" t="s">
        <v>52</v>
      </c>
      <c r="D737" t="s">
        <v>96</v>
      </c>
      <c r="E737" t="s">
        <v>107</v>
      </c>
      <c r="F737" t="s">
        <v>139</v>
      </c>
      <c r="G737" t="s">
        <v>68</v>
      </c>
      <c r="H737">
        <v>6</v>
      </c>
      <c r="I737">
        <v>21.88</v>
      </c>
      <c r="J737">
        <v>9.0999999999999998E-2</v>
      </c>
      <c r="K737">
        <v>8.43</v>
      </c>
      <c r="L737" t="s">
        <v>57</v>
      </c>
      <c r="M737">
        <f t="shared" si="75"/>
        <v>119.33</v>
      </c>
      <c r="N737">
        <f t="shared" si="76"/>
        <v>68.75</v>
      </c>
      <c r="O737" s="7">
        <f t="shared" si="77"/>
        <v>0.57613341154780862</v>
      </c>
      <c r="P737" t="str">
        <f t="shared" si="73"/>
        <v>Oct-2025</v>
      </c>
      <c r="Q737" t="str">
        <f t="shared" si="74"/>
        <v>Q4-2025</v>
      </c>
    </row>
    <row r="738" spans="1:17" x14ac:dyDescent="0.3">
      <c r="A738" t="s">
        <v>886</v>
      </c>
      <c r="B738" s="15">
        <v>45638</v>
      </c>
      <c r="C738" t="s">
        <v>63</v>
      </c>
      <c r="D738" t="s">
        <v>281</v>
      </c>
      <c r="E738" t="s">
        <v>54</v>
      </c>
      <c r="F738" t="s">
        <v>156</v>
      </c>
      <c r="G738" t="s">
        <v>56</v>
      </c>
      <c r="H738">
        <v>4</v>
      </c>
      <c r="I738">
        <v>20.16</v>
      </c>
      <c r="J738">
        <v>0.08</v>
      </c>
      <c r="K738">
        <v>11.49</v>
      </c>
      <c r="L738" t="s">
        <v>104</v>
      </c>
      <c r="M738">
        <f t="shared" si="75"/>
        <v>74.19</v>
      </c>
      <c r="N738">
        <f t="shared" si="76"/>
        <v>28.23</v>
      </c>
      <c r="O738" s="7">
        <f t="shared" si="77"/>
        <v>0.38050950262838662</v>
      </c>
      <c r="P738" t="str">
        <f t="shared" si="73"/>
        <v>Dec-2024</v>
      </c>
      <c r="Q738" t="str">
        <f t="shared" si="74"/>
        <v>Q4-2024</v>
      </c>
    </row>
    <row r="739" spans="1:17" x14ac:dyDescent="0.3">
      <c r="A739" t="s">
        <v>887</v>
      </c>
      <c r="B739" s="15">
        <v>45605</v>
      </c>
      <c r="C739" t="s">
        <v>88</v>
      </c>
      <c r="D739" t="s">
        <v>206</v>
      </c>
      <c r="E739" t="s">
        <v>54</v>
      </c>
      <c r="F739" t="s">
        <v>55</v>
      </c>
      <c r="G739" t="s">
        <v>68</v>
      </c>
      <c r="H739">
        <v>1</v>
      </c>
      <c r="I739">
        <v>13.81</v>
      </c>
      <c r="J739">
        <v>5.5E-2</v>
      </c>
      <c r="K739">
        <v>7.88</v>
      </c>
      <c r="L739" t="s">
        <v>57</v>
      </c>
      <c r="M739">
        <f t="shared" si="75"/>
        <v>13.05</v>
      </c>
      <c r="N739">
        <f t="shared" si="76"/>
        <v>5.17</v>
      </c>
      <c r="O739" s="7">
        <f t="shared" si="77"/>
        <v>0.39616858237547892</v>
      </c>
      <c r="P739" t="str">
        <f t="shared" si="73"/>
        <v>Nov-2024</v>
      </c>
      <c r="Q739" t="str">
        <f t="shared" si="74"/>
        <v>Q4-2024</v>
      </c>
    </row>
    <row r="740" spans="1:17" x14ac:dyDescent="0.3">
      <c r="A740" t="s">
        <v>888</v>
      </c>
      <c r="B740" s="15">
        <v>45579</v>
      </c>
      <c r="C740" t="s">
        <v>52</v>
      </c>
      <c r="D740" t="s">
        <v>70</v>
      </c>
      <c r="E740" t="s">
        <v>54</v>
      </c>
      <c r="F740" t="s">
        <v>114</v>
      </c>
      <c r="G740" t="s">
        <v>68</v>
      </c>
      <c r="H740">
        <v>1</v>
      </c>
      <c r="I740">
        <v>23.36</v>
      </c>
      <c r="J740">
        <v>0.10100000000000001</v>
      </c>
      <c r="K740">
        <v>16.18</v>
      </c>
      <c r="L740" t="s">
        <v>57</v>
      </c>
      <c r="M740">
        <f t="shared" si="75"/>
        <v>21</v>
      </c>
      <c r="N740">
        <f t="shared" si="76"/>
        <v>4.82</v>
      </c>
      <c r="O740" s="7">
        <f t="shared" si="77"/>
        <v>0.22952380952380955</v>
      </c>
      <c r="P740" t="str">
        <f t="shared" si="73"/>
        <v>Oct-2024</v>
      </c>
      <c r="Q740" t="str">
        <f t="shared" si="74"/>
        <v>Q4-2024</v>
      </c>
    </row>
    <row r="741" spans="1:17" x14ac:dyDescent="0.3">
      <c r="A741" t="s">
        <v>889</v>
      </c>
      <c r="B741" s="15">
        <v>45478</v>
      </c>
      <c r="C741" t="s">
        <v>63</v>
      </c>
      <c r="D741" t="s">
        <v>302</v>
      </c>
      <c r="E741" t="s">
        <v>60</v>
      </c>
      <c r="F741" t="s">
        <v>90</v>
      </c>
      <c r="G741" t="s">
        <v>56</v>
      </c>
      <c r="H741">
        <v>2</v>
      </c>
      <c r="I741">
        <v>112.35</v>
      </c>
      <c r="J741">
        <v>4.3999999999999997E-2</v>
      </c>
      <c r="K741">
        <v>61.55</v>
      </c>
      <c r="L741" t="s">
        <v>57</v>
      </c>
      <c r="M741">
        <f t="shared" si="75"/>
        <v>214.81</v>
      </c>
      <c r="N741">
        <f t="shared" si="76"/>
        <v>91.71</v>
      </c>
      <c r="O741" s="7">
        <f t="shared" si="77"/>
        <v>0.42693543131139144</v>
      </c>
      <c r="P741" t="str">
        <f t="shared" si="73"/>
        <v>Jul-2024</v>
      </c>
      <c r="Q741" t="str">
        <f t="shared" si="74"/>
        <v>Q3-2024</v>
      </c>
    </row>
    <row r="742" spans="1:17" x14ac:dyDescent="0.3">
      <c r="A742" t="s">
        <v>890</v>
      </c>
      <c r="B742" s="15">
        <v>45767</v>
      </c>
      <c r="C742" t="s">
        <v>88</v>
      </c>
      <c r="D742" t="s">
        <v>206</v>
      </c>
      <c r="E742" t="s">
        <v>60</v>
      </c>
      <c r="F742" t="s">
        <v>99</v>
      </c>
      <c r="G742" t="s">
        <v>56</v>
      </c>
      <c r="H742">
        <v>3</v>
      </c>
      <c r="I742">
        <v>108.2</v>
      </c>
      <c r="J742">
        <v>0.13800000000000001</v>
      </c>
      <c r="K742">
        <v>50.22</v>
      </c>
      <c r="L742" t="s">
        <v>57</v>
      </c>
      <c r="M742">
        <f t="shared" si="75"/>
        <v>279.81</v>
      </c>
      <c r="N742">
        <f t="shared" si="76"/>
        <v>129.15</v>
      </c>
      <c r="O742" s="7">
        <f t="shared" si="77"/>
        <v>0.46156320360244452</v>
      </c>
      <c r="P742" t="str">
        <f t="shared" si="73"/>
        <v>Apr-2025</v>
      </c>
      <c r="Q742" t="str">
        <f t="shared" si="74"/>
        <v>Q2-2025</v>
      </c>
    </row>
    <row r="743" spans="1:17" x14ac:dyDescent="0.3">
      <c r="A743" t="s">
        <v>891</v>
      </c>
      <c r="B743" s="15">
        <v>45657</v>
      </c>
      <c r="C743" t="s">
        <v>88</v>
      </c>
      <c r="D743" t="s">
        <v>206</v>
      </c>
      <c r="E743" t="s">
        <v>60</v>
      </c>
      <c r="F743" t="s">
        <v>76</v>
      </c>
      <c r="G743" t="s">
        <v>56</v>
      </c>
      <c r="H743">
        <v>4</v>
      </c>
      <c r="I743">
        <v>75.05</v>
      </c>
      <c r="J743">
        <v>8.5999999999999993E-2</v>
      </c>
      <c r="K743">
        <v>36.06</v>
      </c>
      <c r="L743" t="s">
        <v>57</v>
      </c>
      <c r="M743">
        <f t="shared" si="75"/>
        <v>274.38</v>
      </c>
      <c r="N743">
        <f t="shared" si="76"/>
        <v>130.13999999999999</v>
      </c>
      <c r="O743" s="7">
        <f t="shared" si="77"/>
        <v>0.4743057074130767</v>
      </c>
      <c r="P743" t="str">
        <f t="shared" si="73"/>
        <v>Dec-2024</v>
      </c>
      <c r="Q743" t="str">
        <f t="shared" si="74"/>
        <v>Q4-2024</v>
      </c>
    </row>
    <row r="744" spans="1:17" x14ac:dyDescent="0.3">
      <c r="A744" t="s">
        <v>892</v>
      </c>
      <c r="B744" s="15">
        <v>45967</v>
      </c>
      <c r="C744" t="s">
        <v>52</v>
      </c>
      <c r="D744" t="s">
        <v>272</v>
      </c>
      <c r="E744" t="s">
        <v>71</v>
      </c>
      <c r="F744" t="s">
        <v>126</v>
      </c>
      <c r="G744" t="s">
        <v>68</v>
      </c>
      <c r="H744">
        <v>3</v>
      </c>
      <c r="I744">
        <v>36.659999999999997</v>
      </c>
      <c r="J744">
        <v>0.159</v>
      </c>
      <c r="K744">
        <v>29.31</v>
      </c>
      <c r="L744" t="s">
        <v>57</v>
      </c>
      <c r="M744">
        <f t="shared" si="75"/>
        <v>92.49</v>
      </c>
      <c r="N744">
        <f t="shared" si="76"/>
        <v>4.5599999999999996</v>
      </c>
      <c r="O744" s="7">
        <f t="shared" si="77"/>
        <v>4.9302627311060651E-2</v>
      </c>
      <c r="P744" t="str">
        <f t="shared" si="73"/>
        <v>Nov-2025</v>
      </c>
      <c r="Q744" t="str">
        <f t="shared" si="74"/>
        <v>Q4-2025</v>
      </c>
    </row>
    <row r="745" spans="1:17" x14ac:dyDescent="0.3">
      <c r="A745" t="s">
        <v>893</v>
      </c>
      <c r="B745" s="15">
        <v>45587</v>
      </c>
      <c r="C745" t="s">
        <v>88</v>
      </c>
      <c r="D745" t="s">
        <v>206</v>
      </c>
      <c r="E745" t="s">
        <v>71</v>
      </c>
      <c r="F745" t="s">
        <v>126</v>
      </c>
      <c r="G745" t="s">
        <v>68</v>
      </c>
      <c r="H745">
        <v>4</v>
      </c>
      <c r="I745">
        <v>166.93</v>
      </c>
      <c r="J745">
        <v>0.11700000000000001</v>
      </c>
      <c r="K745">
        <v>124.3</v>
      </c>
      <c r="L745" t="s">
        <v>57</v>
      </c>
      <c r="M745">
        <f t="shared" si="75"/>
        <v>589.6</v>
      </c>
      <c r="N745">
        <f t="shared" si="76"/>
        <v>92.4</v>
      </c>
      <c r="O745" s="7">
        <f t="shared" si="77"/>
        <v>0.15671641791044777</v>
      </c>
      <c r="P745" t="str">
        <f t="shared" si="73"/>
        <v>Oct-2024</v>
      </c>
      <c r="Q745" t="str">
        <f t="shared" si="74"/>
        <v>Q4-2024</v>
      </c>
    </row>
    <row r="746" spans="1:17" x14ac:dyDescent="0.3">
      <c r="A746" t="s">
        <v>894</v>
      </c>
      <c r="B746" s="15">
        <v>45900</v>
      </c>
      <c r="C746" t="s">
        <v>84</v>
      </c>
      <c r="D746" t="s">
        <v>572</v>
      </c>
      <c r="E746" t="s">
        <v>60</v>
      </c>
      <c r="F746" t="s">
        <v>67</v>
      </c>
      <c r="G746" t="s">
        <v>68</v>
      </c>
      <c r="H746">
        <v>1</v>
      </c>
      <c r="I746">
        <v>96.24</v>
      </c>
      <c r="J746">
        <v>0.16400000000000001</v>
      </c>
      <c r="K746">
        <v>42.62</v>
      </c>
      <c r="L746" t="s">
        <v>57</v>
      </c>
      <c r="M746">
        <f t="shared" si="75"/>
        <v>80.459999999999994</v>
      </c>
      <c r="N746">
        <f t="shared" si="76"/>
        <v>37.840000000000003</v>
      </c>
      <c r="O746" s="7">
        <f t="shared" si="77"/>
        <v>0.47029579915485964</v>
      </c>
      <c r="P746" t="str">
        <f t="shared" si="73"/>
        <v>Aug-2025</v>
      </c>
      <c r="Q746" t="str">
        <f t="shared" si="74"/>
        <v>Q3-2025</v>
      </c>
    </row>
    <row r="747" spans="1:17" x14ac:dyDescent="0.3">
      <c r="A747" t="s">
        <v>895</v>
      </c>
      <c r="B747" s="15">
        <v>45841</v>
      </c>
      <c r="C747" t="s">
        <v>84</v>
      </c>
      <c r="D747" t="s">
        <v>150</v>
      </c>
      <c r="E747" t="s">
        <v>107</v>
      </c>
      <c r="F747" t="s">
        <v>139</v>
      </c>
      <c r="G747" t="s">
        <v>56</v>
      </c>
      <c r="H747">
        <v>8</v>
      </c>
      <c r="I747">
        <v>54.99</v>
      </c>
      <c r="J747">
        <v>4.0000000000000001E-3</v>
      </c>
      <c r="K747">
        <v>20.32</v>
      </c>
      <c r="L747" t="s">
        <v>57</v>
      </c>
      <c r="M747">
        <f t="shared" si="75"/>
        <v>438.16</v>
      </c>
      <c r="N747">
        <f t="shared" si="76"/>
        <v>275.60000000000002</v>
      </c>
      <c r="O747" s="7">
        <f t="shared" si="77"/>
        <v>0.62899397480372465</v>
      </c>
      <c r="P747" t="str">
        <f t="shared" si="73"/>
        <v>Jul-2025</v>
      </c>
      <c r="Q747" t="str">
        <f t="shared" si="74"/>
        <v>Q3-2025</v>
      </c>
    </row>
    <row r="748" spans="1:17" x14ac:dyDescent="0.3">
      <c r="A748" t="s">
        <v>896</v>
      </c>
      <c r="B748" s="15">
        <v>45996</v>
      </c>
      <c r="C748" t="s">
        <v>52</v>
      </c>
      <c r="D748" t="s">
        <v>216</v>
      </c>
      <c r="E748" t="s">
        <v>93</v>
      </c>
      <c r="F748" t="s">
        <v>141</v>
      </c>
      <c r="G748" t="s">
        <v>68</v>
      </c>
      <c r="H748">
        <v>4</v>
      </c>
      <c r="I748">
        <v>85.03</v>
      </c>
      <c r="J748">
        <v>8.6999999999999994E-2</v>
      </c>
      <c r="K748">
        <v>38.64</v>
      </c>
      <c r="L748" t="s">
        <v>57</v>
      </c>
      <c r="M748">
        <f t="shared" si="75"/>
        <v>310.52999999999997</v>
      </c>
      <c r="N748">
        <f t="shared" si="76"/>
        <v>155.97</v>
      </c>
      <c r="O748" s="7">
        <f t="shared" si="77"/>
        <v>0.50227031204714523</v>
      </c>
      <c r="P748" t="str">
        <f t="shared" si="73"/>
        <v>Dec-2025</v>
      </c>
      <c r="Q748" t="str">
        <f t="shared" si="74"/>
        <v>Q4-2025</v>
      </c>
    </row>
    <row r="749" spans="1:17" x14ac:dyDescent="0.3">
      <c r="A749" t="s">
        <v>897</v>
      </c>
      <c r="B749" s="15">
        <v>45421</v>
      </c>
      <c r="C749" t="s">
        <v>88</v>
      </c>
      <c r="D749" t="s">
        <v>167</v>
      </c>
      <c r="E749" t="s">
        <v>93</v>
      </c>
      <c r="F749" t="s">
        <v>141</v>
      </c>
      <c r="G749" t="s">
        <v>56</v>
      </c>
      <c r="H749">
        <v>1</v>
      </c>
      <c r="I749">
        <v>46.29</v>
      </c>
      <c r="J749">
        <v>9.6000000000000002E-2</v>
      </c>
      <c r="K749">
        <v>22.43</v>
      </c>
      <c r="L749" t="s">
        <v>57</v>
      </c>
      <c r="M749">
        <f t="shared" si="75"/>
        <v>41.85</v>
      </c>
      <c r="N749">
        <f t="shared" si="76"/>
        <v>19.420000000000002</v>
      </c>
      <c r="O749" s="7">
        <f t="shared" si="77"/>
        <v>0.46403823178016729</v>
      </c>
      <c r="P749" t="str">
        <f t="shared" si="73"/>
        <v>May-2024</v>
      </c>
      <c r="Q749" t="str">
        <f t="shared" si="74"/>
        <v>Q2-2024</v>
      </c>
    </row>
    <row r="750" spans="1:17" x14ac:dyDescent="0.3">
      <c r="A750" t="s">
        <v>898</v>
      </c>
      <c r="B750" s="15">
        <v>45802</v>
      </c>
      <c r="C750" t="s">
        <v>88</v>
      </c>
      <c r="D750" t="s">
        <v>234</v>
      </c>
      <c r="E750" t="s">
        <v>71</v>
      </c>
      <c r="F750" t="s">
        <v>78</v>
      </c>
      <c r="G750" t="s">
        <v>68</v>
      </c>
      <c r="H750">
        <v>1</v>
      </c>
      <c r="I750">
        <v>222.55</v>
      </c>
      <c r="J750">
        <v>0.13800000000000001</v>
      </c>
      <c r="K750">
        <v>148.78</v>
      </c>
      <c r="L750" t="s">
        <v>57</v>
      </c>
      <c r="M750">
        <f t="shared" si="75"/>
        <v>191.84</v>
      </c>
      <c r="N750">
        <f t="shared" si="76"/>
        <v>43.06</v>
      </c>
      <c r="O750" s="7">
        <f t="shared" si="77"/>
        <v>0.22445788156797331</v>
      </c>
      <c r="P750" t="str">
        <f t="shared" si="73"/>
        <v>May-2025</v>
      </c>
      <c r="Q750" t="str">
        <f t="shared" si="74"/>
        <v>Q2-2025</v>
      </c>
    </row>
    <row r="751" spans="1:17" x14ac:dyDescent="0.3">
      <c r="A751" t="s">
        <v>899</v>
      </c>
      <c r="B751" s="15">
        <v>45778</v>
      </c>
      <c r="C751" t="s">
        <v>88</v>
      </c>
      <c r="D751" t="s">
        <v>179</v>
      </c>
      <c r="E751" t="s">
        <v>60</v>
      </c>
      <c r="F751" t="s">
        <v>76</v>
      </c>
      <c r="G751" t="s">
        <v>56</v>
      </c>
      <c r="H751">
        <v>1</v>
      </c>
      <c r="I751">
        <v>89.26</v>
      </c>
      <c r="J751">
        <v>0.112</v>
      </c>
      <c r="K751">
        <v>45.44</v>
      </c>
      <c r="L751" t="s">
        <v>57</v>
      </c>
      <c r="M751">
        <f t="shared" si="75"/>
        <v>79.260000000000005</v>
      </c>
      <c r="N751">
        <f t="shared" si="76"/>
        <v>33.82</v>
      </c>
      <c r="O751" s="7">
        <f t="shared" si="77"/>
        <v>0.42669694675750691</v>
      </c>
      <c r="P751" t="str">
        <f t="shared" si="73"/>
        <v>May-2025</v>
      </c>
      <c r="Q751" t="str">
        <f t="shared" si="74"/>
        <v>Q2-2025</v>
      </c>
    </row>
    <row r="752" spans="1:17" x14ac:dyDescent="0.3">
      <c r="A752" t="s">
        <v>900</v>
      </c>
      <c r="B752" s="15">
        <v>45899</v>
      </c>
      <c r="C752" t="s">
        <v>63</v>
      </c>
      <c r="D752" t="s">
        <v>159</v>
      </c>
      <c r="E752" t="s">
        <v>93</v>
      </c>
      <c r="F752" t="s">
        <v>255</v>
      </c>
      <c r="G752" t="s">
        <v>56</v>
      </c>
      <c r="H752">
        <v>6</v>
      </c>
      <c r="I752">
        <v>71.459999999999994</v>
      </c>
      <c r="J752">
        <v>0.21299999999999999</v>
      </c>
      <c r="K752">
        <v>34.79</v>
      </c>
      <c r="L752" t="s">
        <v>57</v>
      </c>
      <c r="M752">
        <f t="shared" si="75"/>
        <v>337.43</v>
      </c>
      <c r="N752">
        <f t="shared" si="76"/>
        <v>128.69</v>
      </c>
      <c r="O752" s="7">
        <f t="shared" si="77"/>
        <v>0.38138280532258539</v>
      </c>
      <c r="P752" t="str">
        <f t="shared" si="73"/>
        <v>Aug-2025</v>
      </c>
      <c r="Q752" t="str">
        <f t="shared" si="74"/>
        <v>Q3-2025</v>
      </c>
    </row>
    <row r="753" spans="1:17" x14ac:dyDescent="0.3">
      <c r="A753" t="s">
        <v>901</v>
      </c>
      <c r="B753" s="15">
        <v>45857</v>
      </c>
      <c r="C753" t="s">
        <v>63</v>
      </c>
      <c r="D753" t="s">
        <v>188</v>
      </c>
      <c r="E753" t="s">
        <v>107</v>
      </c>
      <c r="F753" t="s">
        <v>132</v>
      </c>
      <c r="G753" t="s">
        <v>68</v>
      </c>
      <c r="H753">
        <v>1</v>
      </c>
      <c r="I753">
        <v>48</v>
      </c>
      <c r="J753">
        <v>7.8E-2</v>
      </c>
      <c r="K753">
        <v>14.77</v>
      </c>
      <c r="L753" t="s">
        <v>57</v>
      </c>
      <c r="M753">
        <f t="shared" si="75"/>
        <v>44.26</v>
      </c>
      <c r="N753">
        <f t="shared" si="76"/>
        <v>29.49</v>
      </c>
      <c r="O753" s="7">
        <f t="shared" si="77"/>
        <v>0.66629010393131494</v>
      </c>
      <c r="P753" t="str">
        <f t="shared" si="73"/>
        <v>Jul-2025</v>
      </c>
      <c r="Q753" t="str">
        <f t="shared" si="74"/>
        <v>Q3-2025</v>
      </c>
    </row>
    <row r="754" spans="1:17" x14ac:dyDescent="0.3">
      <c r="A754" t="s">
        <v>902</v>
      </c>
      <c r="B754" s="15">
        <v>45825</v>
      </c>
      <c r="C754" t="s">
        <v>88</v>
      </c>
      <c r="D754" t="s">
        <v>135</v>
      </c>
      <c r="E754" t="s">
        <v>93</v>
      </c>
      <c r="F754" t="s">
        <v>255</v>
      </c>
      <c r="G754" t="s">
        <v>68</v>
      </c>
      <c r="H754">
        <v>5</v>
      </c>
      <c r="I754">
        <v>81.88</v>
      </c>
      <c r="J754">
        <v>4.9000000000000002E-2</v>
      </c>
      <c r="K754">
        <v>40.450000000000003</v>
      </c>
      <c r="L754" t="s">
        <v>57</v>
      </c>
      <c r="M754">
        <f t="shared" si="75"/>
        <v>389.34</v>
      </c>
      <c r="N754">
        <f t="shared" si="76"/>
        <v>187.09</v>
      </c>
      <c r="O754" s="7">
        <f t="shared" si="77"/>
        <v>0.48053115528843687</v>
      </c>
      <c r="P754" t="str">
        <f t="shared" si="73"/>
        <v>Jun-2025</v>
      </c>
      <c r="Q754" t="str">
        <f t="shared" si="74"/>
        <v>Q2-2025</v>
      </c>
    </row>
    <row r="755" spans="1:17" x14ac:dyDescent="0.3">
      <c r="A755" t="s">
        <v>903</v>
      </c>
      <c r="B755" s="15">
        <v>45804</v>
      </c>
      <c r="C755" t="s">
        <v>84</v>
      </c>
      <c r="D755" t="s">
        <v>171</v>
      </c>
      <c r="E755" t="s">
        <v>93</v>
      </c>
      <c r="F755" t="s">
        <v>219</v>
      </c>
      <c r="G755" t="s">
        <v>56</v>
      </c>
      <c r="H755">
        <v>1</v>
      </c>
      <c r="I755">
        <v>53.48</v>
      </c>
      <c r="J755">
        <v>5.2999999999999999E-2</v>
      </c>
      <c r="K755">
        <v>18.760000000000002</v>
      </c>
      <c r="L755" t="s">
        <v>57</v>
      </c>
      <c r="M755">
        <f t="shared" si="75"/>
        <v>50.65</v>
      </c>
      <c r="N755">
        <f t="shared" si="76"/>
        <v>31.89</v>
      </c>
      <c r="O755" s="7">
        <f t="shared" si="77"/>
        <v>0.62961500493583422</v>
      </c>
      <c r="P755" t="str">
        <f t="shared" si="73"/>
        <v>May-2025</v>
      </c>
      <c r="Q755" t="str">
        <f t="shared" si="74"/>
        <v>Q2-2025</v>
      </c>
    </row>
    <row r="756" spans="1:17" x14ac:dyDescent="0.3">
      <c r="A756" t="s">
        <v>904</v>
      </c>
      <c r="B756" s="15">
        <v>45368</v>
      </c>
      <c r="C756" t="s">
        <v>63</v>
      </c>
      <c r="D756" t="s">
        <v>281</v>
      </c>
      <c r="E756" t="s">
        <v>54</v>
      </c>
      <c r="F756" t="s">
        <v>268</v>
      </c>
      <c r="G756" t="s">
        <v>56</v>
      </c>
      <c r="H756">
        <v>4</v>
      </c>
      <c r="I756">
        <v>12.98</v>
      </c>
      <c r="J756">
        <v>0.107</v>
      </c>
      <c r="K756">
        <v>8</v>
      </c>
      <c r="L756" t="s">
        <v>104</v>
      </c>
      <c r="M756">
        <f t="shared" si="75"/>
        <v>46.36</v>
      </c>
      <c r="N756">
        <f t="shared" si="76"/>
        <v>14.36</v>
      </c>
      <c r="O756" s="7">
        <f t="shared" si="77"/>
        <v>0.30974978429680761</v>
      </c>
      <c r="P756" t="str">
        <f t="shared" ref="P756:P819" si="78">IF(B756="","",TEXT(B756,"mmm-yyyy"))</f>
        <v>Mar-2024</v>
      </c>
      <c r="Q756" t="str">
        <f t="shared" ref="Q756:Q819" si="79">IF(B756="","","Q"&amp;ROUNDUP(MONTH(B756)/3,0)&amp;"-"&amp;YEAR(B756))</f>
        <v>Q1-2024</v>
      </c>
    </row>
    <row r="757" spans="1:17" x14ac:dyDescent="0.3">
      <c r="A757" t="s">
        <v>905</v>
      </c>
      <c r="B757" s="15">
        <v>45989</v>
      </c>
      <c r="C757" t="s">
        <v>52</v>
      </c>
      <c r="D757" t="s">
        <v>121</v>
      </c>
      <c r="E757" t="s">
        <v>107</v>
      </c>
      <c r="F757" t="s">
        <v>108</v>
      </c>
      <c r="G757" t="s">
        <v>68</v>
      </c>
      <c r="H757">
        <v>1</v>
      </c>
      <c r="I757">
        <v>36.99</v>
      </c>
      <c r="J757">
        <v>6.6000000000000003E-2</v>
      </c>
      <c r="K757">
        <v>15.68</v>
      </c>
      <c r="L757" t="s">
        <v>57</v>
      </c>
      <c r="M757">
        <f t="shared" si="75"/>
        <v>34.549999999999997</v>
      </c>
      <c r="N757">
        <f t="shared" si="76"/>
        <v>18.87</v>
      </c>
      <c r="O757" s="7">
        <f t="shared" si="77"/>
        <v>0.54616497829233002</v>
      </c>
      <c r="P757" t="str">
        <f t="shared" si="78"/>
        <v>Nov-2025</v>
      </c>
      <c r="Q757" t="str">
        <f t="shared" si="79"/>
        <v>Q4-2025</v>
      </c>
    </row>
    <row r="758" spans="1:17" x14ac:dyDescent="0.3">
      <c r="A758" t="s">
        <v>906</v>
      </c>
      <c r="B758" s="15">
        <v>45640</v>
      </c>
      <c r="C758" t="s">
        <v>63</v>
      </c>
      <c r="D758" t="s">
        <v>137</v>
      </c>
      <c r="E758" t="s">
        <v>54</v>
      </c>
      <c r="F758" t="s">
        <v>114</v>
      </c>
      <c r="G758" t="s">
        <v>56</v>
      </c>
      <c r="H758">
        <v>1</v>
      </c>
      <c r="I758">
        <v>3.71</v>
      </c>
      <c r="J758">
        <v>0.218</v>
      </c>
      <c r="K758">
        <v>2.36</v>
      </c>
      <c r="L758" t="s">
        <v>57</v>
      </c>
      <c r="M758">
        <f t="shared" si="75"/>
        <v>2.9</v>
      </c>
      <c r="N758">
        <f t="shared" si="76"/>
        <v>0.54</v>
      </c>
      <c r="O758" s="7">
        <f t="shared" si="77"/>
        <v>0.18620689655172415</v>
      </c>
      <c r="P758" t="str">
        <f t="shared" si="78"/>
        <v>Dec-2024</v>
      </c>
      <c r="Q758" t="str">
        <f t="shared" si="79"/>
        <v>Q4-2024</v>
      </c>
    </row>
    <row r="759" spans="1:17" x14ac:dyDescent="0.3">
      <c r="A759" t="s">
        <v>907</v>
      </c>
      <c r="B759" s="15">
        <v>45685</v>
      </c>
      <c r="C759" t="s">
        <v>84</v>
      </c>
      <c r="D759" t="s">
        <v>196</v>
      </c>
      <c r="E759" t="s">
        <v>71</v>
      </c>
      <c r="F759" t="s">
        <v>97</v>
      </c>
      <c r="G759" t="s">
        <v>56</v>
      </c>
      <c r="H759">
        <v>2</v>
      </c>
      <c r="I759">
        <v>139.66</v>
      </c>
      <c r="J759">
        <v>5.5E-2</v>
      </c>
      <c r="K759">
        <v>94.51</v>
      </c>
      <c r="L759" t="s">
        <v>104</v>
      </c>
      <c r="M759">
        <f t="shared" si="75"/>
        <v>263.95999999999998</v>
      </c>
      <c r="N759">
        <f t="shared" si="76"/>
        <v>74.94</v>
      </c>
      <c r="O759" s="7">
        <f t="shared" si="77"/>
        <v>0.28390665252310959</v>
      </c>
      <c r="P759" t="str">
        <f t="shared" si="78"/>
        <v>Jan-2025</v>
      </c>
      <c r="Q759" t="str">
        <f t="shared" si="79"/>
        <v>Q1-2025</v>
      </c>
    </row>
    <row r="760" spans="1:17" x14ac:dyDescent="0.3">
      <c r="A760" t="s">
        <v>908</v>
      </c>
      <c r="B760" s="15">
        <v>45500</v>
      </c>
      <c r="C760" t="s">
        <v>63</v>
      </c>
      <c r="D760" t="s">
        <v>204</v>
      </c>
      <c r="E760" t="s">
        <v>54</v>
      </c>
      <c r="F760" t="s">
        <v>156</v>
      </c>
      <c r="G760" t="s">
        <v>73</v>
      </c>
      <c r="H760">
        <v>2</v>
      </c>
      <c r="I760">
        <v>23.49</v>
      </c>
      <c r="J760">
        <v>0.308</v>
      </c>
      <c r="K760">
        <v>13.25</v>
      </c>
      <c r="L760" t="s">
        <v>57</v>
      </c>
      <c r="M760">
        <f t="shared" si="75"/>
        <v>32.51</v>
      </c>
      <c r="N760">
        <f t="shared" si="76"/>
        <v>6.01</v>
      </c>
      <c r="O760" s="7">
        <f t="shared" si="77"/>
        <v>0.18486619501691787</v>
      </c>
      <c r="P760" t="str">
        <f t="shared" si="78"/>
        <v>Jul-2024</v>
      </c>
      <c r="Q760" t="str">
        <f t="shared" si="79"/>
        <v>Q3-2024</v>
      </c>
    </row>
    <row r="761" spans="1:17" x14ac:dyDescent="0.3">
      <c r="A761" t="s">
        <v>909</v>
      </c>
      <c r="B761" s="15">
        <v>45758</v>
      </c>
      <c r="C761" t="s">
        <v>84</v>
      </c>
      <c r="D761" t="s">
        <v>196</v>
      </c>
      <c r="E761" t="s">
        <v>60</v>
      </c>
      <c r="F761" t="s">
        <v>61</v>
      </c>
      <c r="G761" t="s">
        <v>68</v>
      </c>
      <c r="H761">
        <v>3</v>
      </c>
      <c r="I761">
        <v>94.64</v>
      </c>
      <c r="J761">
        <v>0.10100000000000001</v>
      </c>
      <c r="K761">
        <v>49.83</v>
      </c>
      <c r="L761" t="s">
        <v>57</v>
      </c>
      <c r="M761">
        <f t="shared" si="75"/>
        <v>255.24</v>
      </c>
      <c r="N761">
        <f t="shared" si="76"/>
        <v>105.75</v>
      </c>
      <c r="O761" s="7">
        <f t="shared" si="77"/>
        <v>0.4143159379407616</v>
      </c>
      <c r="P761" t="str">
        <f t="shared" si="78"/>
        <v>Apr-2025</v>
      </c>
      <c r="Q761" t="str">
        <f t="shared" si="79"/>
        <v>Q2-2025</v>
      </c>
    </row>
    <row r="762" spans="1:17" x14ac:dyDescent="0.3">
      <c r="A762" t="s">
        <v>910</v>
      </c>
      <c r="B762" s="15">
        <v>45536</v>
      </c>
      <c r="C762" t="s">
        <v>88</v>
      </c>
      <c r="D762" t="s">
        <v>89</v>
      </c>
      <c r="E762" t="s">
        <v>71</v>
      </c>
      <c r="F762" t="s">
        <v>72</v>
      </c>
      <c r="G762" t="s">
        <v>68</v>
      </c>
      <c r="H762">
        <v>4</v>
      </c>
      <c r="I762">
        <v>115.53</v>
      </c>
      <c r="J762">
        <v>1.6E-2</v>
      </c>
      <c r="K762">
        <v>113.01</v>
      </c>
      <c r="L762" t="s">
        <v>57</v>
      </c>
      <c r="M762">
        <f t="shared" si="75"/>
        <v>454.73</v>
      </c>
      <c r="N762">
        <f t="shared" si="76"/>
        <v>2.69</v>
      </c>
      <c r="O762" s="7">
        <f t="shared" si="77"/>
        <v>5.9155982671035556E-3</v>
      </c>
      <c r="P762" t="str">
        <f t="shared" si="78"/>
        <v>Sep-2024</v>
      </c>
      <c r="Q762" t="str">
        <f t="shared" si="79"/>
        <v>Q3-2024</v>
      </c>
    </row>
    <row r="763" spans="1:17" x14ac:dyDescent="0.3">
      <c r="A763" t="s">
        <v>911</v>
      </c>
      <c r="B763" s="15">
        <v>45318</v>
      </c>
      <c r="C763" t="s">
        <v>63</v>
      </c>
      <c r="D763" t="s">
        <v>251</v>
      </c>
      <c r="E763" t="s">
        <v>71</v>
      </c>
      <c r="F763" t="s">
        <v>86</v>
      </c>
      <c r="G763" t="s">
        <v>56</v>
      </c>
      <c r="H763">
        <v>3</v>
      </c>
      <c r="I763">
        <v>225.68</v>
      </c>
      <c r="J763">
        <v>0.109</v>
      </c>
      <c r="K763">
        <v>167.98</v>
      </c>
      <c r="L763" t="s">
        <v>57</v>
      </c>
      <c r="M763">
        <f t="shared" si="75"/>
        <v>603.24</v>
      </c>
      <c r="N763">
        <f t="shared" si="76"/>
        <v>99.3</v>
      </c>
      <c r="O763" s="7">
        <f t="shared" si="77"/>
        <v>0.16461110005967775</v>
      </c>
      <c r="P763" t="str">
        <f t="shared" si="78"/>
        <v>Jan-2024</v>
      </c>
      <c r="Q763" t="str">
        <f t="shared" si="79"/>
        <v>Q1-2024</v>
      </c>
    </row>
    <row r="764" spans="1:17" x14ac:dyDescent="0.3">
      <c r="A764" t="s">
        <v>912</v>
      </c>
      <c r="B764" s="15">
        <v>45549</v>
      </c>
      <c r="C764" t="s">
        <v>88</v>
      </c>
      <c r="D764" t="s">
        <v>206</v>
      </c>
      <c r="E764" t="s">
        <v>54</v>
      </c>
      <c r="F764" t="s">
        <v>156</v>
      </c>
      <c r="G764" t="s">
        <v>68</v>
      </c>
      <c r="H764">
        <v>2</v>
      </c>
      <c r="I764">
        <v>12.4</v>
      </c>
      <c r="J764">
        <v>7.2999999999999995E-2</v>
      </c>
      <c r="K764">
        <v>8.4</v>
      </c>
      <c r="L764" t="s">
        <v>57</v>
      </c>
      <c r="M764">
        <f t="shared" si="75"/>
        <v>22.99</v>
      </c>
      <c r="N764">
        <f t="shared" si="76"/>
        <v>6.19</v>
      </c>
      <c r="O764" s="7">
        <f t="shared" si="77"/>
        <v>0.26924749891257072</v>
      </c>
      <c r="P764" t="str">
        <f t="shared" si="78"/>
        <v>Sep-2024</v>
      </c>
      <c r="Q764" t="str">
        <f t="shared" si="79"/>
        <v>Q3-2024</v>
      </c>
    </row>
    <row r="765" spans="1:17" x14ac:dyDescent="0.3">
      <c r="A765" t="s">
        <v>913</v>
      </c>
      <c r="B765" s="15">
        <v>45787</v>
      </c>
      <c r="C765" t="s">
        <v>84</v>
      </c>
      <c r="D765" t="s">
        <v>196</v>
      </c>
      <c r="E765" t="s">
        <v>71</v>
      </c>
      <c r="F765" t="s">
        <v>86</v>
      </c>
      <c r="G765" t="s">
        <v>68</v>
      </c>
      <c r="H765">
        <v>4</v>
      </c>
      <c r="I765">
        <v>161.51</v>
      </c>
      <c r="J765">
        <v>0.111</v>
      </c>
      <c r="K765">
        <v>122.65</v>
      </c>
      <c r="L765" t="s">
        <v>57</v>
      </c>
      <c r="M765">
        <f t="shared" si="75"/>
        <v>574.33000000000004</v>
      </c>
      <c r="N765">
        <f t="shared" si="76"/>
        <v>83.73</v>
      </c>
      <c r="O765" s="7">
        <f t="shared" si="77"/>
        <v>0.14578726516114429</v>
      </c>
      <c r="P765" t="str">
        <f t="shared" si="78"/>
        <v>May-2025</v>
      </c>
      <c r="Q765" t="str">
        <f t="shared" si="79"/>
        <v>Q2-2025</v>
      </c>
    </row>
    <row r="766" spans="1:17" x14ac:dyDescent="0.3">
      <c r="A766" t="s">
        <v>914</v>
      </c>
      <c r="B766" s="15">
        <v>45774</v>
      </c>
      <c r="C766" t="s">
        <v>63</v>
      </c>
      <c r="D766" t="s">
        <v>258</v>
      </c>
      <c r="E766" t="s">
        <v>93</v>
      </c>
      <c r="F766" t="s">
        <v>94</v>
      </c>
      <c r="G766" t="s">
        <v>68</v>
      </c>
      <c r="H766">
        <v>1</v>
      </c>
      <c r="I766">
        <v>88.34</v>
      </c>
      <c r="J766">
        <v>0.17100000000000001</v>
      </c>
      <c r="K766">
        <v>30.94</v>
      </c>
      <c r="L766" t="s">
        <v>57</v>
      </c>
      <c r="M766">
        <f t="shared" si="75"/>
        <v>73.23</v>
      </c>
      <c r="N766">
        <f t="shared" si="76"/>
        <v>42.29</v>
      </c>
      <c r="O766" s="7">
        <f t="shared" si="77"/>
        <v>0.57749556192817142</v>
      </c>
      <c r="P766" t="str">
        <f t="shared" si="78"/>
        <v>Apr-2025</v>
      </c>
      <c r="Q766" t="str">
        <f t="shared" si="79"/>
        <v>Q2-2025</v>
      </c>
    </row>
    <row r="767" spans="1:17" x14ac:dyDescent="0.3">
      <c r="A767" t="s">
        <v>915</v>
      </c>
      <c r="B767" s="15">
        <v>45749</v>
      </c>
      <c r="C767" t="s">
        <v>52</v>
      </c>
      <c r="D767" t="s">
        <v>216</v>
      </c>
      <c r="E767" t="s">
        <v>107</v>
      </c>
      <c r="F767" t="s">
        <v>139</v>
      </c>
      <c r="G767" t="s">
        <v>68</v>
      </c>
      <c r="H767">
        <v>8</v>
      </c>
      <c r="I767">
        <v>59.95</v>
      </c>
      <c r="J767">
        <v>9.0999999999999998E-2</v>
      </c>
      <c r="K767">
        <v>21.71</v>
      </c>
      <c r="L767" t="s">
        <v>57</v>
      </c>
      <c r="M767">
        <f t="shared" si="75"/>
        <v>435.96</v>
      </c>
      <c r="N767">
        <f t="shared" si="76"/>
        <v>262.27999999999997</v>
      </c>
      <c r="O767" s="7">
        <f t="shared" si="77"/>
        <v>0.60161482704835301</v>
      </c>
      <c r="P767" t="str">
        <f t="shared" si="78"/>
        <v>Apr-2025</v>
      </c>
      <c r="Q767" t="str">
        <f t="shared" si="79"/>
        <v>Q2-2025</v>
      </c>
    </row>
    <row r="768" spans="1:17" x14ac:dyDescent="0.3">
      <c r="A768" t="s">
        <v>916</v>
      </c>
      <c r="B768" s="15">
        <v>45913</v>
      </c>
      <c r="C768" t="s">
        <v>63</v>
      </c>
      <c r="D768" t="s">
        <v>137</v>
      </c>
      <c r="E768" t="s">
        <v>54</v>
      </c>
      <c r="F768" t="s">
        <v>156</v>
      </c>
      <c r="G768" t="s">
        <v>68</v>
      </c>
      <c r="H768">
        <v>2</v>
      </c>
      <c r="I768">
        <v>8.6</v>
      </c>
      <c r="J768">
        <v>0.35499999999999998</v>
      </c>
      <c r="K768">
        <v>4.82</v>
      </c>
      <c r="L768" t="s">
        <v>57</v>
      </c>
      <c r="M768">
        <f t="shared" si="75"/>
        <v>11.09</v>
      </c>
      <c r="N768">
        <f t="shared" si="76"/>
        <v>1.45</v>
      </c>
      <c r="O768" s="7">
        <f t="shared" si="77"/>
        <v>0.13074842200180342</v>
      </c>
      <c r="P768" t="str">
        <f t="shared" si="78"/>
        <v>Sep-2025</v>
      </c>
      <c r="Q768" t="str">
        <f t="shared" si="79"/>
        <v>Q3-2025</v>
      </c>
    </row>
    <row r="769" spans="1:17" x14ac:dyDescent="0.3">
      <c r="A769" t="s">
        <v>917</v>
      </c>
      <c r="B769" s="15">
        <v>45936</v>
      </c>
      <c r="C769" t="s">
        <v>84</v>
      </c>
      <c r="D769" t="s">
        <v>110</v>
      </c>
      <c r="E769" t="s">
        <v>71</v>
      </c>
      <c r="F769" t="s">
        <v>72</v>
      </c>
      <c r="G769" t="s">
        <v>56</v>
      </c>
      <c r="H769">
        <v>1</v>
      </c>
      <c r="I769">
        <v>118.87</v>
      </c>
      <c r="J769">
        <v>5.5E-2</v>
      </c>
      <c r="K769">
        <v>90.18</v>
      </c>
      <c r="L769" t="s">
        <v>57</v>
      </c>
      <c r="M769">
        <f t="shared" si="75"/>
        <v>112.33</v>
      </c>
      <c r="N769">
        <f t="shared" si="76"/>
        <v>22.15</v>
      </c>
      <c r="O769" s="7">
        <f t="shared" si="77"/>
        <v>0.19718686014421791</v>
      </c>
      <c r="P769" t="str">
        <f t="shared" si="78"/>
        <v>Oct-2025</v>
      </c>
      <c r="Q769" t="str">
        <f t="shared" si="79"/>
        <v>Q4-2025</v>
      </c>
    </row>
    <row r="770" spans="1:17" x14ac:dyDescent="0.3">
      <c r="A770" t="s">
        <v>918</v>
      </c>
      <c r="B770" s="15">
        <v>45900</v>
      </c>
      <c r="C770" t="s">
        <v>52</v>
      </c>
      <c r="D770" t="s">
        <v>200</v>
      </c>
      <c r="E770" t="s">
        <v>71</v>
      </c>
      <c r="F770" t="s">
        <v>72</v>
      </c>
      <c r="G770" t="s">
        <v>68</v>
      </c>
      <c r="H770">
        <v>5</v>
      </c>
      <c r="I770">
        <v>254.3</v>
      </c>
      <c r="J770">
        <v>7.6999999999999999E-2</v>
      </c>
      <c r="K770">
        <v>200.48</v>
      </c>
      <c r="L770" t="s">
        <v>57</v>
      </c>
      <c r="M770">
        <f t="shared" ref="M770:M833" si="80">ROUND(H770*I770*(1-J770),2)</f>
        <v>1173.5899999999999</v>
      </c>
      <c r="N770">
        <f t="shared" ref="N770:N833" si="81">ROUND(M770-(H770*K770),2)</f>
        <v>171.19</v>
      </c>
      <c r="O770" s="7">
        <f t="shared" ref="O770:O833" si="82">IFERROR(N770/M770,0)</f>
        <v>0.14586865941257168</v>
      </c>
      <c r="P770" t="str">
        <f t="shared" si="78"/>
        <v>Aug-2025</v>
      </c>
      <c r="Q770" t="str">
        <f t="shared" si="79"/>
        <v>Q3-2025</v>
      </c>
    </row>
    <row r="771" spans="1:17" x14ac:dyDescent="0.3">
      <c r="A771" t="s">
        <v>919</v>
      </c>
      <c r="B771" s="15">
        <v>45513</v>
      </c>
      <c r="C771" t="s">
        <v>88</v>
      </c>
      <c r="D771" t="s">
        <v>429</v>
      </c>
      <c r="E771" t="s">
        <v>71</v>
      </c>
      <c r="F771" t="s">
        <v>78</v>
      </c>
      <c r="G771" t="s">
        <v>56</v>
      </c>
      <c r="H771">
        <v>5</v>
      </c>
      <c r="I771">
        <v>157.41</v>
      </c>
      <c r="J771">
        <v>4.9000000000000002E-2</v>
      </c>
      <c r="K771">
        <v>117.13</v>
      </c>
      <c r="L771" t="s">
        <v>57</v>
      </c>
      <c r="M771">
        <f t="shared" si="80"/>
        <v>748.48</v>
      </c>
      <c r="N771">
        <f t="shared" si="81"/>
        <v>162.83000000000001</v>
      </c>
      <c r="O771" s="7">
        <f t="shared" si="82"/>
        <v>0.21754756306113726</v>
      </c>
      <c r="P771" t="str">
        <f t="shared" si="78"/>
        <v>Aug-2024</v>
      </c>
      <c r="Q771" t="str">
        <f t="shared" si="79"/>
        <v>Q3-2024</v>
      </c>
    </row>
    <row r="772" spans="1:17" x14ac:dyDescent="0.3">
      <c r="A772" t="s">
        <v>920</v>
      </c>
      <c r="B772" s="15">
        <v>45831</v>
      </c>
      <c r="C772" t="s">
        <v>84</v>
      </c>
      <c r="D772" t="s">
        <v>73</v>
      </c>
      <c r="E772" t="s">
        <v>54</v>
      </c>
      <c r="F772" t="s">
        <v>268</v>
      </c>
      <c r="G772" t="s">
        <v>68</v>
      </c>
      <c r="H772">
        <v>5</v>
      </c>
      <c r="I772">
        <v>23.41</v>
      </c>
      <c r="J772">
        <v>9.4E-2</v>
      </c>
      <c r="K772">
        <v>13.07</v>
      </c>
      <c r="L772" t="s">
        <v>104</v>
      </c>
      <c r="M772">
        <f t="shared" si="80"/>
        <v>106.05</v>
      </c>
      <c r="N772">
        <f t="shared" si="81"/>
        <v>40.700000000000003</v>
      </c>
      <c r="O772" s="7">
        <f t="shared" si="82"/>
        <v>0.3837812352663838</v>
      </c>
      <c r="P772" t="str">
        <f t="shared" si="78"/>
        <v>Jun-2025</v>
      </c>
      <c r="Q772" t="str">
        <f t="shared" si="79"/>
        <v>Q2-2025</v>
      </c>
    </row>
    <row r="773" spans="1:17" x14ac:dyDescent="0.3">
      <c r="A773" t="s">
        <v>921</v>
      </c>
      <c r="B773" s="15">
        <v>45661</v>
      </c>
      <c r="C773" t="s">
        <v>84</v>
      </c>
      <c r="D773" t="s">
        <v>225</v>
      </c>
      <c r="E773" t="s">
        <v>93</v>
      </c>
      <c r="F773" t="s">
        <v>141</v>
      </c>
      <c r="G773" t="s">
        <v>56</v>
      </c>
      <c r="H773">
        <v>2</v>
      </c>
      <c r="I773">
        <v>56.19</v>
      </c>
      <c r="J773">
        <v>4.7E-2</v>
      </c>
      <c r="K773">
        <v>22.46</v>
      </c>
      <c r="L773" t="s">
        <v>57</v>
      </c>
      <c r="M773">
        <f t="shared" si="80"/>
        <v>107.1</v>
      </c>
      <c r="N773">
        <f t="shared" si="81"/>
        <v>62.18</v>
      </c>
      <c r="O773" s="7">
        <f t="shared" si="82"/>
        <v>0.5805788982259571</v>
      </c>
      <c r="P773" t="str">
        <f t="shared" si="78"/>
        <v>Jan-2025</v>
      </c>
      <c r="Q773" t="str">
        <f t="shared" si="79"/>
        <v>Q1-2025</v>
      </c>
    </row>
    <row r="774" spans="1:17" x14ac:dyDescent="0.3">
      <c r="A774" t="s">
        <v>922</v>
      </c>
      <c r="B774" s="15">
        <v>45518</v>
      </c>
      <c r="C774" t="s">
        <v>84</v>
      </c>
      <c r="D774" t="s">
        <v>85</v>
      </c>
      <c r="E774" t="s">
        <v>107</v>
      </c>
      <c r="F774" t="s">
        <v>108</v>
      </c>
      <c r="G774" t="s">
        <v>68</v>
      </c>
      <c r="H774">
        <v>6</v>
      </c>
      <c r="I774">
        <v>51.72</v>
      </c>
      <c r="J774">
        <v>0.13800000000000001</v>
      </c>
      <c r="K774">
        <v>18.149999999999999</v>
      </c>
      <c r="L774" t="s">
        <v>57</v>
      </c>
      <c r="M774">
        <f t="shared" si="80"/>
        <v>267.5</v>
      </c>
      <c r="N774">
        <f t="shared" si="81"/>
        <v>158.6</v>
      </c>
      <c r="O774" s="7">
        <f t="shared" si="82"/>
        <v>0.59289719626168225</v>
      </c>
      <c r="P774" t="str">
        <f t="shared" si="78"/>
        <v>Aug-2024</v>
      </c>
      <c r="Q774" t="str">
        <f t="shared" si="79"/>
        <v>Q3-2024</v>
      </c>
    </row>
    <row r="775" spans="1:17" x14ac:dyDescent="0.3">
      <c r="A775" t="s">
        <v>923</v>
      </c>
      <c r="B775" s="15">
        <v>45475</v>
      </c>
      <c r="C775" t="s">
        <v>63</v>
      </c>
      <c r="D775" t="s">
        <v>251</v>
      </c>
      <c r="E775" t="s">
        <v>54</v>
      </c>
      <c r="F775" t="s">
        <v>55</v>
      </c>
      <c r="G775" t="s">
        <v>56</v>
      </c>
      <c r="H775">
        <v>9</v>
      </c>
      <c r="I775">
        <v>16.09</v>
      </c>
      <c r="J775">
        <v>0.16</v>
      </c>
      <c r="K775">
        <v>10.94</v>
      </c>
      <c r="L775" t="s">
        <v>57</v>
      </c>
      <c r="M775">
        <f t="shared" si="80"/>
        <v>121.64</v>
      </c>
      <c r="N775">
        <f t="shared" si="81"/>
        <v>23.18</v>
      </c>
      <c r="O775" s="7">
        <f t="shared" si="82"/>
        <v>0.19056231502795132</v>
      </c>
      <c r="P775" t="str">
        <f t="shared" si="78"/>
        <v>Jul-2024</v>
      </c>
      <c r="Q775" t="str">
        <f t="shared" si="79"/>
        <v>Q3-2024</v>
      </c>
    </row>
    <row r="776" spans="1:17" x14ac:dyDescent="0.3">
      <c r="A776" t="s">
        <v>924</v>
      </c>
      <c r="B776" s="15">
        <v>45735</v>
      </c>
      <c r="C776" t="s">
        <v>84</v>
      </c>
      <c r="D776" t="s">
        <v>243</v>
      </c>
      <c r="E776" t="s">
        <v>71</v>
      </c>
      <c r="F776" t="s">
        <v>126</v>
      </c>
      <c r="G776" t="s">
        <v>68</v>
      </c>
      <c r="H776">
        <v>2</v>
      </c>
      <c r="I776">
        <v>48.87</v>
      </c>
      <c r="J776">
        <v>8.5999999999999993E-2</v>
      </c>
      <c r="K776">
        <v>38.19</v>
      </c>
      <c r="L776" t="s">
        <v>57</v>
      </c>
      <c r="M776">
        <f t="shared" si="80"/>
        <v>89.33</v>
      </c>
      <c r="N776">
        <f t="shared" si="81"/>
        <v>12.95</v>
      </c>
      <c r="O776" s="7">
        <f t="shared" si="82"/>
        <v>0.14496809582447107</v>
      </c>
      <c r="P776" t="str">
        <f t="shared" si="78"/>
        <v>Mar-2025</v>
      </c>
      <c r="Q776" t="str">
        <f t="shared" si="79"/>
        <v>Q1-2025</v>
      </c>
    </row>
    <row r="777" spans="1:17" x14ac:dyDescent="0.3">
      <c r="A777" t="s">
        <v>925</v>
      </c>
      <c r="B777" s="15">
        <v>45840</v>
      </c>
      <c r="C777" t="s">
        <v>84</v>
      </c>
      <c r="D777" t="s">
        <v>144</v>
      </c>
      <c r="E777" t="s">
        <v>93</v>
      </c>
      <c r="F777" t="s">
        <v>141</v>
      </c>
      <c r="G777" t="s">
        <v>56</v>
      </c>
      <c r="H777">
        <v>6</v>
      </c>
      <c r="I777">
        <v>18.98</v>
      </c>
      <c r="J777">
        <v>1.6E-2</v>
      </c>
      <c r="K777">
        <v>8.8800000000000008</v>
      </c>
      <c r="L777" t="s">
        <v>57</v>
      </c>
      <c r="M777">
        <f t="shared" si="80"/>
        <v>112.06</v>
      </c>
      <c r="N777">
        <f t="shared" si="81"/>
        <v>58.78</v>
      </c>
      <c r="O777" s="7">
        <f t="shared" si="82"/>
        <v>0.52454042477244334</v>
      </c>
      <c r="P777" t="str">
        <f t="shared" si="78"/>
        <v>Jul-2025</v>
      </c>
      <c r="Q777" t="str">
        <f t="shared" si="79"/>
        <v>Q3-2025</v>
      </c>
    </row>
    <row r="778" spans="1:17" x14ac:dyDescent="0.3">
      <c r="A778" t="s">
        <v>926</v>
      </c>
      <c r="B778" s="15">
        <v>45590</v>
      </c>
      <c r="C778" t="s">
        <v>52</v>
      </c>
      <c r="D778" t="s">
        <v>130</v>
      </c>
      <c r="E778" t="s">
        <v>93</v>
      </c>
      <c r="F778" t="s">
        <v>219</v>
      </c>
      <c r="G778" t="s">
        <v>68</v>
      </c>
      <c r="H778">
        <v>10</v>
      </c>
      <c r="I778">
        <v>82.4</v>
      </c>
      <c r="J778">
        <v>0.13200000000000001</v>
      </c>
      <c r="K778">
        <v>30.74</v>
      </c>
      <c r="L778" t="s">
        <v>57</v>
      </c>
      <c r="M778">
        <f t="shared" si="80"/>
        <v>715.23</v>
      </c>
      <c r="N778">
        <f t="shared" si="81"/>
        <v>407.83</v>
      </c>
      <c r="O778" s="7">
        <f t="shared" si="82"/>
        <v>0.57020818477972113</v>
      </c>
      <c r="P778" t="str">
        <f t="shared" si="78"/>
        <v>Oct-2024</v>
      </c>
      <c r="Q778" t="str">
        <f t="shared" si="79"/>
        <v>Q4-2024</v>
      </c>
    </row>
    <row r="779" spans="1:17" x14ac:dyDescent="0.3">
      <c r="A779" t="s">
        <v>927</v>
      </c>
      <c r="B779" s="15">
        <v>45794</v>
      </c>
      <c r="C779" t="s">
        <v>88</v>
      </c>
      <c r="D779" t="s">
        <v>206</v>
      </c>
      <c r="E779" t="s">
        <v>107</v>
      </c>
      <c r="F779" t="s">
        <v>108</v>
      </c>
      <c r="G779" t="s">
        <v>56</v>
      </c>
      <c r="H779">
        <v>2</v>
      </c>
      <c r="I779">
        <v>48.33</v>
      </c>
      <c r="J779">
        <v>6.4000000000000001E-2</v>
      </c>
      <c r="K779">
        <v>15.54</v>
      </c>
      <c r="L779" t="s">
        <v>57</v>
      </c>
      <c r="M779">
        <f t="shared" si="80"/>
        <v>90.47</v>
      </c>
      <c r="N779">
        <f t="shared" si="81"/>
        <v>59.39</v>
      </c>
      <c r="O779" s="7">
        <f t="shared" si="82"/>
        <v>0.65646070520614574</v>
      </c>
      <c r="P779" t="str">
        <f t="shared" si="78"/>
        <v>May-2025</v>
      </c>
      <c r="Q779" t="str">
        <f t="shared" si="79"/>
        <v>Q2-2025</v>
      </c>
    </row>
    <row r="780" spans="1:17" x14ac:dyDescent="0.3">
      <c r="A780" t="s">
        <v>928</v>
      </c>
      <c r="B780" s="15">
        <v>45339</v>
      </c>
      <c r="C780" t="s">
        <v>63</v>
      </c>
      <c r="D780" t="s">
        <v>281</v>
      </c>
      <c r="E780" t="s">
        <v>54</v>
      </c>
      <c r="F780" t="s">
        <v>268</v>
      </c>
      <c r="G780" t="s">
        <v>68</v>
      </c>
      <c r="H780">
        <v>3</v>
      </c>
      <c r="I780">
        <v>11.53</v>
      </c>
      <c r="J780">
        <v>0.155</v>
      </c>
      <c r="K780">
        <v>7.84</v>
      </c>
      <c r="L780" t="s">
        <v>57</v>
      </c>
      <c r="M780">
        <f t="shared" si="80"/>
        <v>29.23</v>
      </c>
      <c r="N780">
        <f t="shared" si="81"/>
        <v>5.71</v>
      </c>
      <c r="O780" s="7">
        <f t="shared" si="82"/>
        <v>0.19534724598015737</v>
      </c>
      <c r="P780" t="str">
        <f t="shared" si="78"/>
        <v>Feb-2024</v>
      </c>
      <c r="Q780" t="str">
        <f t="shared" si="79"/>
        <v>Q1-2024</v>
      </c>
    </row>
    <row r="781" spans="1:17" x14ac:dyDescent="0.3">
      <c r="A781" t="s">
        <v>929</v>
      </c>
      <c r="B781" s="15">
        <v>45907</v>
      </c>
      <c r="C781" t="s">
        <v>84</v>
      </c>
      <c r="D781" t="s">
        <v>196</v>
      </c>
      <c r="E781" t="s">
        <v>71</v>
      </c>
      <c r="F781" t="s">
        <v>86</v>
      </c>
      <c r="G781" t="s">
        <v>56</v>
      </c>
      <c r="H781">
        <v>6</v>
      </c>
      <c r="I781">
        <v>264.77</v>
      </c>
      <c r="J781">
        <v>4.1000000000000002E-2</v>
      </c>
      <c r="K781">
        <v>185.34</v>
      </c>
      <c r="L781" t="s">
        <v>57</v>
      </c>
      <c r="M781">
        <f t="shared" si="80"/>
        <v>1523.49</v>
      </c>
      <c r="N781">
        <f t="shared" si="81"/>
        <v>411.45</v>
      </c>
      <c r="O781" s="7">
        <f t="shared" si="82"/>
        <v>0.27007069294842762</v>
      </c>
      <c r="P781" t="str">
        <f t="shared" si="78"/>
        <v>Sep-2025</v>
      </c>
      <c r="Q781" t="str">
        <f t="shared" si="79"/>
        <v>Q3-2025</v>
      </c>
    </row>
    <row r="782" spans="1:17" x14ac:dyDescent="0.3">
      <c r="A782" t="s">
        <v>930</v>
      </c>
      <c r="B782" s="15">
        <v>45879</v>
      </c>
      <c r="C782" t="s">
        <v>52</v>
      </c>
      <c r="D782" t="s">
        <v>272</v>
      </c>
      <c r="E782" t="s">
        <v>54</v>
      </c>
      <c r="F782" t="s">
        <v>156</v>
      </c>
      <c r="G782" t="s">
        <v>56</v>
      </c>
      <c r="H782">
        <v>3</v>
      </c>
      <c r="I782">
        <v>3.49</v>
      </c>
      <c r="J782">
        <v>0.11899999999999999</v>
      </c>
      <c r="K782">
        <v>2.3199999999999998</v>
      </c>
      <c r="L782" t="s">
        <v>57</v>
      </c>
      <c r="M782">
        <f t="shared" si="80"/>
        <v>9.2200000000000006</v>
      </c>
      <c r="N782">
        <f t="shared" si="81"/>
        <v>2.2599999999999998</v>
      </c>
      <c r="O782" s="7">
        <f t="shared" si="82"/>
        <v>0.24511930585683292</v>
      </c>
      <c r="P782" t="str">
        <f t="shared" si="78"/>
        <v>Aug-2025</v>
      </c>
      <c r="Q782" t="str">
        <f t="shared" si="79"/>
        <v>Q3-2025</v>
      </c>
    </row>
    <row r="783" spans="1:17" x14ac:dyDescent="0.3">
      <c r="A783" t="s">
        <v>931</v>
      </c>
      <c r="B783" s="15">
        <v>45548</v>
      </c>
      <c r="C783" t="s">
        <v>63</v>
      </c>
      <c r="D783" t="s">
        <v>175</v>
      </c>
      <c r="E783" t="s">
        <v>71</v>
      </c>
      <c r="F783" t="s">
        <v>72</v>
      </c>
      <c r="G783" t="s">
        <v>73</v>
      </c>
      <c r="H783">
        <v>1</v>
      </c>
      <c r="I783">
        <v>101.08</v>
      </c>
      <c r="J783">
        <v>0.33600000000000002</v>
      </c>
      <c r="K783">
        <v>70.540000000000006</v>
      </c>
      <c r="L783" t="s">
        <v>57</v>
      </c>
      <c r="M783">
        <f t="shared" si="80"/>
        <v>67.12</v>
      </c>
      <c r="N783">
        <f t="shared" si="81"/>
        <v>-3.42</v>
      </c>
      <c r="O783" s="7">
        <f t="shared" si="82"/>
        <v>-5.0953516090584024E-2</v>
      </c>
      <c r="P783" t="str">
        <f t="shared" si="78"/>
        <v>Sep-2024</v>
      </c>
      <c r="Q783" t="str">
        <f t="shared" si="79"/>
        <v>Q3-2024</v>
      </c>
    </row>
    <row r="784" spans="1:17" x14ac:dyDescent="0.3">
      <c r="A784" t="s">
        <v>932</v>
      </c>
      <c r="B784" s="15">
        <v>45869</v>
      </c>
      <c r="C784" t="s">
        <v>52</v>
      </c>
      <c r="D784" t="s">
        <v>181</v>
      </c>
      <c r="E784" t="s">
        <v>71</v>
      </c>
      <c r="F784" t="s">
        <v>72</v>
      </c>
      <c r="G784" t="s">
        <v>56</v>
      </c>
      <c r="H784">
        <v>7</v>
      </c>
      <c r="I784">
        <v>56.48</v>
      </c>
      <c r="J784">
        <v>0.13100000000000001</v>
      </c>
      <c r="K784">
        <v>44.83</v>
      </c>
      <c r="L784" t="s">
        <v>57</v>
      </c>
      <c r="M784">
        <f t="shared" si="80"/>
        <v>343.57</v>
      </c>
      <c r="N784">
        <f t="shared" si="81"/>
        <v>29.76</v>
      </c>
      <c r="O784" s="7">
        <f t="shared" si="82"/>
        <v>8.6619902785458572E-2</v>
      </c>
      <c r="P784" t="str">
        <f t="shared" si="78"/>
        <v>Jul-2025</v>
      </c>
      <c r="Q784" t="str">
        <f t="shared" si="79"/>
        <v>Q3-2025</v>
      </c>
    </row>
    <row r="785" spans="1:17" x14ac:dyDescent="0.3">
      <c r="A785" t="s">
        <v>933</v>
      </c>
      <c r="B785" s="15">
        <v>45757</v>
      </c>
      <c r="C785" t="s">
        <v>52</v>
      </c>
      <c r="D785" t="s">
        <v>121</v>
      </c>
      <c r="E785" t="s">
        <v>93</v>
      </c>
      <c r="F785" t="s">
        <v>124</v>
      </c>
      <c r="G785" t="s">
        <v>56</v>
      </c>
      <c r="H785">
        <v>1</v>
      </c>
      <c r="I785">
        <v>35.479999999999997</v>
      </c>
      <c r="J785">
        <v>0.08</v>
      </c>
      <c r="K785">
        <v>21.41</v>
      </c>
      <c r="L785" t="s">
        <v>57</v>
      </c>
      <c r="M785">
        <f t="shared" si="80"/>
        <v>32.64</v>
      </c>
      <c r="N785">
        <f t="shared" si="81"/>
        <v>11.23</v>
      </c>
      <c r="O785" s="7">
        <f t="shared" si="82"/>
        <v>0.34405637254901961</v>
      </c>
      <c r="P785" t="str">
        <f t="shared" si="78"/>
        <v>Apr-2025</v>
      </c>
      <c r="Q785" t="str">
        <f t="shared" si="79"/>
        <v>Q2-2025</v>
      </c>
    </row>
    <row r="786" spans="1:17" x14ac:dyDescent="0.3">
      <c r="A786" t="s">
        <v>934</v>
      </c>
      <c r="B786" s="15">
        <v>45421</v>
      </c>
      <c r="C786" t="s">
        <v>84</v>
      </c>
      <c r="D786" t="s">
        <v>150</v>
      </c>
      <c r="E786" t="s">
        <v>60</v>
      </c>
      <c r="F786" t="s">
        <v>61</v>
      </c>
      <c r="G786" t="s">
        <v>73</v>
      </c>
      <c r="H786">
        <v>5</v>
      </c>
      <c r="I786">
        <v>47.69</v>
      </c>
      <c r="J786">
        <v>0</v>
      </c>
      <c r="K786">
        <v>25.46</v>
      </c>
      <c r="L786" t="s">
        <v>57</v>
      </c>
      <c r="M786">
        <f t="shared" si="80"/>
        <v>238.45</v>
      </c>
      <c r="N786">
        <f t="shared" si="81"/>
        <v>111.15</v>
      </c>
      <c r="O786" s="7">
        <f t="shared" si="82"/>
        <v>0.46613545816733071</v>
      </c>
      <c r="P786" t="str">
        <f t="shared" si="78"/>
        <v>May-2024</v>
      </c>
      <c r="Q786" t="str">
        <f t="shared" si="79"/>
        <v>Q2-2024</v>
      </c>
    </row>
    <row r="787" spans="1:17" x14ac:dyDescent="0.3">
      <c r="A787" t="s">
        <v>935</v>
      </c>
      <c r="B787" s="15">
        <v>45947</v>
      </c>
      <c r="C787" t="s">
        <v>52</v>
      </c>
      <c r="D787" t="s">
        <v>237</v>
      </c>
      <c r="E787" t="s">
        <v>71</v>
      </c>
      <c r="F787" t="s">
        <v>97</v>
      </c>
      <c r="G787" t="s">
        <v>68</v>
      </c>
      <c r="H787">
        <v>17</v>
      </c>
      <c r="I787">
        <v>54.13</v>
      </c>
      <c r="J787">
        <v>8.8999999999999996E-2</v>
      </c>
      <c r="K787">
        <v>35.619999999999997</v>
      </c>
      <c r="L787" t="s">
        <v>57</v>
      </c>
      <c r="M787">
        <f t="shared" si="80"/>
        <v>838.31</v>
      </c>
      <c r="N787">
        <f t="shared" si="81"/>
        <v>232.77</v>
      </c>
      <c r="O787" s="7">
        <f t="shared" si="82"/>
        <v>0.27766577996206659</v>
      </c>
      <c r="P787" t="str">
        <f t="shared" si="78"/>
        <v>Oct-2025</v>
      </c>
      <c r="Q787" t="str">
        <f t="shared" si="79"/>
        <v>Q4-2025</v>
      </c>
    </row>
    <row r="788" spans="1:17" x14ac:dyDescent="0.3">
      <c r="A788" t="s">
        <v>936</v>
      </c>
      <c r="B788" s="15">
        <v>45971</v>
      </c>
      <c r="C788" t="s">
        <v>63</v>
      </c>
      <c r="D788" t="s">
        <v>64</v>
      </c>
      <c r="E788" t="s">
        <v>93</v>
      </c>
      <c r="F788" t="s">
        <v>124</v>
      </c>
      <c r="G788" t="s">
        <v>68</v>
      </c>
      <c r="H788">
        <v>2</v>
      </c>
      <c r="I788">
        <v>65.209999999999994</v>
      </c>
      <c r="J788">
        <v>0.17499999999999999</v>
      </c>
      <c r="K788">
        <v>27.18</v>
      </c>
      <c r="L788" t="s">
        <v>57</v>
      </c>
      <c r="M788">
        <f t="shared" si="80"/>
        <v>107.6</v>
      </c>
      <c r="N788">
        <f t="shared" si="81"/>
        <v>53.24</v>
      </c>
      <c r="O788" s="7">
        <f t="shared" si="82"/>
        <v>0.4947955390334573</v>
      </c>
      <c r="P788" t="str">
        <f t="shared" si="78"/>
        <v>Nov-2025</v>
      </c>
      <c r="Q788" t="str">
        <f t="shared" si="79"/>
        <v>Q4-2025</v>
      </c>
    </row>
    <row r="789" spans="1:17" x14ac:dyDescent="0.3">
      <c r="A789" t="s">
        <v>937</v>
      </c>
      <c r="B789" s="15">
        <v>45790</v>
      </c>
      <c r="C789" t="s">
        <v>84</v>
      </c>
      <c r="D789" t="s">
        <v>169</v>
      </c>
      <c r="E789" t="s">
        <v>71</v>
      </c>
      <c r="F789" t="s">
        <v>86</v>
      </c>
      <c r="G789" t="s">
        <v>56</v>
      </c>
      <c r="H789">
        <v>2</v>
      </c>
      <c r="I789">
        <v>46.6</v>
      </c>
      <c r="J789">
        <v>9.7000000000000003E-2</v>
      </c>
      <c r="K789">
        <v>36.74</v>
      </c>
      <c r="L789" t="s">
        <v>57</v>
      </c>
      <c r="M789">
        <f t="shared" si="80"/>
        <v>84.16</v>
      </c>
      <c r="N789">
        <f t="shared" si="81"/>
        <v>10.68</v>
      </c>
      <c r="O789" s="7">
        <f t="shared" si="82"/>
        <v>0.12690114068441063</v>
      </c>
      <c r="P789" t="str">
        <f t="shared" si="78"/>
        <v>May-2025</v>
      </c>
      <c r="Q789" t="str">
        <f t="shared" si="79"/>
        <v>Q2-2025</v>
      </c>
    </row>
    <row r="790" spans="1:17" x14ac:dyDescent="0.3">
      <c r="A790" t="s">
        <v>938</v>
      </c>
      <c r="B790" s="15">
        <v>45663</v>
      </c>
      <c r="C790" t="s">
        <v>63</v>
      </c>
      <c r="D790" t="s">
        <v>119</v>
      </c>
      <c r="E790" t="s">
        <v>107</v>
      </c>
      <c r="F790" t="s">
        <v>193</v>
      </c>
      <c r="G790" t="s">
        <v>56</v>
      </c>
      <c r="H790">
        <v>1</v>
      </c>
      <c r="I790">
        <v>13.06</v>
      </c>
      <c r="J790">
        <v>0.21199999999999999</v>
      </c>
      <c r="K790">
        <v>4.53</v>
      </c>
      <c r="L790" t="s">
        <v>57</v>
      </c>
      <c r="M790">
        <f t="shared" si="80"/>
        <v>10.29</v>
      </c>
      <c r="N790">
        <f t="shared" si="81"/>
        <v>5.76</v>
      </c>
      <c r="O790" s="7">
        <f t="shared" si="82"/>
        <v>0.55976676384839652</v>
      </c>
      <c r="P790" t="str">
        <f t="shared" si="78"/>
        <v>Jan-2025</v>
      </c>
      <c r="Q790" t="str">
        <f t="shared" si="79"/>
        <v>Q1-2025</v>
      </c>
    </row>
    <row r="791" spans="1:17" x14ac:dyDescent="0.3">
      <c r="A791" t="s">
        <v>939</v>
      </c>
      <c r="B791" s="15">
        <v>45814</v>
      </c>
      <c r="C791" t="s">
        <v>88</v>
      </c>
      <c r="D791" t="s">
        <v>183</v>
      </c>
      <c r="E791" t="s">
        <v>71</v>
      </c>
      <c r="F791" t="s">
        <v>78</v>
      </c>
      <c r="G791" t="s">
        <v>68</v>
      </c>
      <c r="H791">
        <v>2</v>
      </c>
      <c r="I791">
        <v>64.52</v>
      </c>
      <c r="J791">
        <v>0.129</v>
      </c>
      <c r="K791">
        <v>50.61</v>
      </c>
      <c r="L791" t="s">
        <v>57</v>
      </c>
      <c r="M791">
        <f t="shared" si="80"/>
        <v>112.39</v>
      </c>
      <c r="N791">
        <f t="shared" si="81"/>
        <v>11.17</v>
      </c>
      <c r="O791" s="7">
        <f t="shared" si="82"/>
        <v>9.9386066376012105E-2</v>
      </c>
      <c r="P791" t="str">
        <f t="shared" si="78"/>
        <v>Jun-2025</v>
      </c>
      <c r="Q791" t="str">
        <f t="shared" si="79"/>
        <v>Q2-2025</v>
      </c>
    </row>
    <row r="792" spans="1:17" x14ac:dyDescent="0.3">
      <c r="A792" t="s">
        <v>940</v>
      </c>
      <c r="B792" s="15">
        <v>45776</v>
      </c>
      <c r="C792" t="s">
        <v>84</v>
      </c>
      <c r="D792" t="s">
        <v>103</v>
      </c>
      <c r="E792" t="s">
        <v>71</v>
      </c>
      <c r="F792" t="s">
        <v>72</v>
      </c>
      <c r="G792" t="s">
        <v>68</v>
      </c>
      <c r="H792">
        <v>1</v>
      </c>
      <c r="I792">
        <v>241.91</v>
      </c>
      <c r="J792">
        <v>0.123</v>
      </c>
      <c r="K792">
        <v>189.26</v>
      </c>
      <c r="L792" t="s">
        <v>57</v>
      </c>
      <c r="M792">
        <f t="shared" si="80"/>
        <v>212.16</v>
      </c>
      <c r="N792">
        <f t="shared" si="81"/>
        <v>22.9</v>
      </c>
      <c r="O792" s="7">
        <f t="shared" si="82"/>
        <v>0.10793740573152337</v>
      </c>
      <c r="P792" t="str">
        <f t="shared" si="78"/>
        <v>Apr-2025</v>
      </c>
      <c r="Q792" t="str">
        <f t="shared" si="79"/>
        <v>Q2-2025</v>
      </c>
    </row>
    <row r="793" spans="1:17" x14ac:dyDescent="0.3">
      <c r="A793" t="s">
        <v>941</v>
      </c>
      <c r="B793" s="15">
        <v>45731</v>
      </c>
      <c r="C793" t="s">
        <v>52</v>
      </c>
      <c r="D793" t="s">
        <v>113</v>
      </c>
      <c r="E793" t="s">
        <v>93</v>
      </c>
      <c r="F793" t="s">
        <v>94</v>
      </c>
      <c r="G793" t="s">
        <v>68</v>
      </c>
      <c r="H793">
        <v>2</v>
      </c>
      <c r="I793">
        <v>48.29</v>
      </c>
      <c r="J793">
        <v>5.8000000000000003E-2</v>
      </c>
      <c r="K793">
        <v>23.03</v>
      </c>
      <c r="L793" t="s">
        <v>57</v>
      </c>
      <c r="M793">
        <f t="shared" si="80"/>
        <v>90.98</v>
      </c>
      <c r="N793">
        <f t="shared" si="81"/>
        <v>44.92</v>
      </c>
      <c r="O793" s="7">
        <f t="shared" si="82"/>
        <v>0.49373488678830513</v>
      </c>
      <c r="P793" t="str">
        <f t="shared" si="78"/>
        <v>Mar-2025</v>
      </c>
      <c r="Q793" t="str">
        <f t="shared" si="79"/>
        <v>Q1-2025</v>
      </c>
    </row>
    <row r="794" spans="1:17" x14ac:dyDescent="0.3">
      <c r="A794" t="s">
        <v>942</v>
      </c>
      <c r="B794" s="15">
        <v>45945</v>
      </c>
      <c r="C794" t="s">
        <v>84</v>
      </c>
      <c r="D794" t="s">
        <v>150</v>
      </c>
      <c r="E794" t="s">
        <v>93</v>
      </c>
      <c r="F794" t="s">
        <v>124</v>
      </c>
      <c r="G794" t="s">
        <v>56</v>
      </c>
      <c r="H794">
        <v>1</v>
      </c>
      <c r="I794">
        <v>18.23</v>
      </c>
      <c r="J794">
        <v>8.6999999999999994E-2</v>
      </c>
      <c r="K794">
        <v>8.6199999999999992</v>
      </c>
      <c r="L794" t="s">
        <v>57</v>
      </c>
      <c r="M794">
        <f t="shared" si="80"/>
        <v>16.64</v>
      </c>
      <c r="N794">
        <f t="shared" si="81"/>
        <v>8.02</v>
      </c>
      <c r="O794" s="7">
        <f t="shared" si="82"/>
        <v>0.4819711538461538</v>
      </c>
      <c r="P794" t="str">
        <f t="shared" si="78"/>
        <v>Oct-2025</v>
      </c>
      <c r="Q794" t="str">
        <f t="shared" si="79"/>
        <v>Q4-2025</v>
      </c>
    </row>
    <row r="795" spans="1:17" x14ac:dyDescent="0.3">
      <c r="A795" t="s">
        <v>943</v>
      </c>
      <c r="B795" s="15">
        <v>45586</v>
      </c>
      <c r="C795" t="s">
        <v>84</v>
      </c>
      <c r="D795" t="s">
        <v>225</v>
      </c>
      <c r="E795" t="s">
        <v>54</v>
      </c>
      <c r="F795" t="s">
        <v>156</v>
      </c>
      <c r="G795" t="s">
        <v>68</v>
      </c>
      <c r="H795">
        <v>2</v>
      </c>
      <c r="I795">
        <v>14.72</v>
      </c>
      <c r="J795">
        <v>0.109</v>
      </c>
      <c r="K795">
        <v>8.98</v>
      </c>
      <c r="L795" t="s">
        <v>57</v>
      </c>
      <c r="M795">
        <f t="shared" si="80"/>
        <v>26.23</v>
      </c>
      <c r="N795">
        <f t="shared" si="81"/>
        <v>8.27</v>
      </c>
      <c r="O795" s="7">
        <f t="shared" si="82"/>
        <v>0.31528783835303087</v>
      </c>
      <c r="P795" t="str">
        <f t="shared" si="78"/>
        <v>Oct-2024</v>
      </c>
      <c r="Q795" t="str">
        <f t="shared" si="79"/>
        <v>Q4-2024</v>
      </c>
    </row>
    <row r="796" spans="1:17" x14ac:dyDescent="0.3">
      <c r="A796" t="s">
        <v>944</v>
      </c>
      <c r="B796" s="15">
        <v>45846</v>
      </c>
      <c r="C796" t="s">
        <v>63</v>
      </c>
      <c r="D796" t="s">
        <v>106</v>
      </c>
      <c r="E796" t="s">
        <v>71</v>
      </c>
      <c r="F796" t="s">
        <v>126</v>
      </c>
      <c r="G796" t="s">
        <v>56</v>
      </c>
      <c r="H796">
        <v>1</v>
      </c>
      <c r="I796">
        <v>130.55000000000001</v>
      </c>
      <c r="J796">
        <v>7.8E-2</v>
      </c>
      <c r="K796">
        <v>91.53</v>
      </c>
      <c r="L796" t="s">
        <v>57</v>
      </c>
      <c r="M796">
        <f t="shared" si="80"/>
        <v>120.37</v>
      </c>
      <c r="N796">
        <f t="shared" si="81"/>
        <v>28.84</v>
      </c>
      <c r="O796" s="7">
        <f t="shared" si="82"/>
        <v>0.23959458336794881</v>
      </c>
      <c r="P796" t="str">
        <f t="shared" si="78"/>
        <v>Jul-2025</v>
      </c>
      <c r="Q796" t="str">
        <f t="shared" si="79"/>
        <v>Q3-2025</v>
      </c>
    </row>
    <row r="797" spans="1:17" x14ac:dyDescent="0.3">
      <c r="A797" t="s">
        <v>945</v>
      </c>
      <c r="B797" s="15">
        <v>45857</v>
      </c>
      <c r="C797" t="s">
        <v>88</v>
      </c>
      <c r="D797" t="s">
        <v>429</v>
      </c>
      <c r="E797" t="s">
        <v>107</v>
      </c>
      <c r="F797" t="s">
        <v>139</v>
      </c>
      <c r="G797" t="s">
        <v>68</v>
      </c>
      <c r="H797">
        <v>3</v>
      </c>
      <c r="I797">
        <v>48.94</v>
      </c>
      <c r="J797">
        <v>7.8E-2</v>
      </c>
      <c r="K797">
        <v>18.68</v>
      </c>
      <c r="L797" t="s">
        <v>57</v>
      </c>
      <c r="M797">
        <f t="shared" si="80"/>
        <v>135.37</v>
      </c>
      <c r="N797">
        <f t="shared" si="81"/>
        <v>79.33</v>
      </c>
      <c r="O797" s="7">
        <f t="shared" si="82"/>
        <v>0.58602349117234243</v>
      </c>
      <c r="P797" t="str">
        <f t="shared" si="78"/>
        <v>Jul-2025</v>
      </c>
      <c r="Q797" t="str">
        <f t="shared" si="79"/>
        <v>Q3-2025</v>
      </c>
    </row>
    <row r="798" spans="1:17" x14ac:dyDescent="0.3">
      <c r="A798" t="s">
        <v>946</v>
      </c>
      <c r="B798" s="15">
        <v>45585</v>
      </c>
      <c r="C798" t="s">
        <v>52</v>
      </c>
      <c r="D798" t="s">
        <v>216</v>
      </c>
      <c r="E798" t="s">
        <v>107</v>
      </c>
      <c r="F798" t="s">
        <v>139</v>
      </c>
      <c r="G798" t="s">
        <v>56</v>
      </c>
      <c r="H798">
        <v>1</v>
      </c>
      <c r="I798">
        <v>51.51</v>
      </c>
      <c r="J798">
        <v>5.3999999999999999E-2</v>
      </c>
      <c r="K798">
        <v>16.34</v>
      </c>
      <c r="L798" t="s">
        <v>57</v>
      </c>
      <c r="M798">
        <f t="shared" si="80"/>
        <v>48.73</v>
      </c>
      <c r="N798">
        <f t="shared" si="81"/>
        <v>32.39</v>
      </c>
      <c r="O798" s="7">
        <f t="shared" si="82"/>
        <v>0.66468294684998974</v>
      </c>
      <c r="P798" t="str">
        <f t="shared" si="78"/>
        <v>Oct-2024</v>
      </c>
      <c r="Q798" t="str">
        <f t="shared" si="79"/>
        <v>Q4-2024</v>
      </c>
    </row>
    <row r="799" spans="1:17" x14ac:dyDescent="0.3">
      <c r="A799" t="s">
        <v>947</v>
      </c>
      <c r="B799" s="15">
        <v>45841</v>
      </c>
      <c r="C799" t="s">
        <v>84</v>
      </c>
      <c r="D799" t="s">
        <v>73</v>
      </c>
      <c r="E799" t="s">
        <v>71</v>
      </c>
      <c r="F799" t="s">
        <v>126</v>
      </c>
      <c r="G799" t="s">
        <v>68</v>
      </c>
      <c r="H799">
        <v>4</v>
      </c>
      <c r="I799">
        <v>73.45</v>
      </c>
      <c r="J799">
        <v>8.5000000000000006E-2</v>
      </c>
      <c r="K799">
        <v>58.27</v>
      </c>
      <c r="L799" t="s">
        <v>57</v>
      </c>
      <c r="M799">
        <f t="shared" si="80"/>
        <v>268.83</v>
      </c>
      <c r="N799">
        <f t="shared" si="81"/>
        <v>35.75</v>
      </c>
      <c r="O799" s="7">
        <f t="shared" si="82"/>
        <v>0.13298366997730909</v>
      </c>
      <c r="P799" t="str">
        <f t="shared" si="78"/>
        <v>Jul-2025</v>
      </c>
      <c r="Q799" t="str">
        <f t="shared" si="79"/>
        <v>Q3-2025</v>
      </c>
    </row>
    <row r="800" spans="1:17" x14ac:dyDescent="0.3">
      <c r="A800" t="s">
        <v>948</v>
      </c>
      <c r="B800" s="15">
        <v>45672</v>
      </c>
      <c r="C800" t="s">
        <v>52</v>
      </c>
      <c r="D800" t="s">
        <v>101</v>
      </c>
      <c r="E800" t="s">
        <v>107</v>
      </c>
      <c r="F800" t="s">
        <v>193</v>
      </c>
      <c r="G800" t="s">
        <v>68</v>
      </c>
      <c r="H800">
        <v>1</v>
      </c>
      <c r="I800">
        <v>25.03</v>
      </c>
      <c r="J800">
        <v>0.115</v>
      </c>
      <c r="K800">
        <v>12.77</v>
      </c>
      <c r="L800" t="s">
        <v>57</v>
      </c>
      <c r="M800">
        <f t="shared" si="80"/>
        <v>22.15</v>
      </c>
      <c r="N800">
        <f t="shared" si="81"/>
        <v>9.3800000000000008</v>
      </c>
      <c r="O800" s="7">
        <f t="shared" si="82"/>
        <v>0.42347629796839736</v>
      </c>
      <c r="P800" t="str">
        <f t="shared" si="78"/>
        <v>Jan-2025</v>
      </c>
      <c r="Q800" t="str">
        <f t="shared" si="79"/>
        <v>Q1-2025</v>
      </c>
    </row>
    <row r="801" spans="1:17" x14ac:dyDescent="0.3">
      <c r="A801" t="s">
        <v>949</v>
      </c>
      <c r="B801" s="15">
        <v>45548</v>
      </c>
      <c r="C801" t="s">
        <v>63</v>
      </c>
      <c r="D801" t="s">
        <v>263</v>
      </c>
      <c r="E801" t="s">
        <v>71</v>
      </c>
      <c r="F801" t="s">
        <v>86</v>
      </c>
      <c r="G801" t="s">
        <v>68</v>
      </c>
      <c r="H801">
        <v>2</v>
      </c>
      <c r="I801">
        <v>273.39999999999998</v>
      </c>
      <c r="J801">
        <v>0.121</v>
      </c>
      <c r="K801">
        <v>203.8</v>
      </c>
      <c r="L801" t="s">
        <v>104</v>
      </c>
      <c r="M801">
        <f t="shared" si="80"/>
        <v>480.64</v>
      </c>
      <c r="N801">
        <f t="shared" si="81"/>
        <v>73.040000000000006</v>
      </c>
      <c r="O801" s="7">
        <f t="shared" si="82"/>
        <v>0.15196404793608523</v>
      </c>
      <c r="P801" t="str">
        <f t="shared" si="78"/>
        <v>Sep-2024</v>
      </c>
      <c r="Q801" t="str">
        <f t="shared" si="79"/>
        <v>Q3-2024</v>
      </c>
    </row>
    <row r="802" spans="1:17" x14ac:dyDescent="0.3">
      <c r="A802" t="s">
        <v>950</v>
      </c>
      <c r="B802" s="15">
        <v>45572</v>
      </c>
      <c r="C802" t="s">
        <v>63</v>
      </c>
      <c r="D802" t="s">
        <v>82</v>
      </c>
      <c r="E802" t="s">
        <v>71</v>
      </c>
      <c r="F802" t="s">
        <v>86</v>
      </c>
      <c r="G802" t="s">
        <v>68</v>
      </c>
      <c r="H802">
        <v>12</v>
      </c>
      <c r="I802">
        <v>105.16</v>
      </c>
      <c r="J802">
        <v>0.21099999999999999</v>
      </c>
      <c r="K802">
        <v>78.06</v>
      </c>
      <c r="L802" t="s">
        <v>57</v>
      </c>
      <c r="M802">
        <f t="shared" si="80"/>
        <v>995.65</v>
      </c>
      <c r="N802">
        <f t="shared" si="81"/>
        <v>58.93</v>
      </c>
      <c r="O802" s="7">
        <f t="shared" si="82"/>
        <v>5.9187465474815446E-2</v>
      </c>
      <c r="P802" t="str">
        <f t="shared" si="78"/>
        <v>Oct-2024</v>
      </c>
      <c r="Q802" t="str">
        <f t="shared" si="79"/>
        <v>Q4-2024</v>
      </c>
    </row>
    <row r="803" spans="1:17" x14ac:dyDescent="0.3">
      <c r="A803" t="s">
        <v>951</v>
      </c>
      <c r="B803" s="15">
        <v>46010</v>
      </c>
      <c r="C803" t="s">
        <v>63</v>
      </c>
      <c r="D803" t="s">
        <v>82</v>
      </c>
      <c r="E803" t="s">
        <v>107</v>
      </c>
      <c r="F803" t="s">
        <v>108</v>
      </c>
      <c r="G803" t="s">
        <v>56</v>
      </c>
      <c r="H803">
        <v>2</v>
      </c>
      <c r="I803">
        <v>34.21</v>
      </c>
      <c r="J803">
        <v>0.21199999999999999</v>
      </c>
      <c r="K803">
        <v>19.18</v>
      </c>
      <c r="L803" t="s">
        <v>57</v>
      </c>
      <c r="M803">
        <f t="shared" si="80"/>
        <v>53.91</v>
      </c>
      <c r="N803">
        <f t="shared" si="81"/>
        <v>15.55</v>
      </c>
      <c r="O803" s="7">
        <f t="shared" si="82"/>
        <v>0.28844370246707479</v>
      </c>
      <c r="P803" t="str">
        <f t="shared" si="78"/>
        <v>Dec-2025</v>
      </c>
      <c r="Q803" t="str">
        <f t="shared" si="79"/>
        <v>Q4-2025</v>
      </c>
    </row>
    <row r="804" spans="1:17" x14ac:dyDescent="0.3">
      <c r="A804" t="s">
        <v>952</v>
      </c>
      <c r="B804" s="15">
        <v>45905</v>
      </c>
      <c r="C804" t="s">
        <v>88</v>
      </c>
      <c r="D804" t="s">
        <v>206</v>
      </c>
      <c r="E804" t="s">
        <v>107</v>
      </c>
      <c r="F804" t="s">
        <v>108</v>
      </c>
      <c r="G804" t="s">
        <v>56</v>
      </c>
      <c r="H804">
        <v>4</v>
      </c>
      <c r="I804">
        <v>59.5</v>
      </c>
      <c r="J804">
        <v>6.8000000000000005E-2</v>
      </c>
      <c r="K804">
        <v>23.05</v>
      </c>
      <c r="L804" t="s">
        <v>57</v>
      </c>
      <c r="M804">
        <f t="shared" si="80"/>
        <v>221.82</v>
      </c>
      <c r="N804">
        <f t="shared" si="81"/>
        <v>129.62</v>
      </c>
      <c r="O804" s="7">
        <f t="shared" si="82"/>
        <v>0.58434766928139936</v>
      </c>
      <c r="P804" t="str">
        <f t="shared" si="78"/>
        <v>Sep-2025</v>
      </c>
      <c r="Q804" t="str">
        <f t="shared" si="79"/>
        <v>Q3-2025</v>
      </c>
    </row>
    <row r="805" spans="1:17" x14ac:dyDescent="0.3">
      <c r="A805" t="s">
        <v>953</v>
      </c>
      <c r="B805" s="15">
        <v>45853</v>
      </c>
      <c r="C805" t="s">
        <v>88</v>
      </c>
      <c r="D805" t="s">
        <v>202</v>
      </c>
      <c r="E805" t="s">
        <v>71</v>
      </c>
      <c r="F805" t="s">
        <v>72</v>
      </c>
      <c r="G805" t="s">
        <v>56</v>
      </c>
      <c r="H805">
        <v>16</v>
      </c>
      <c r="I805">
        <v>42.16</v>
      </c>
      <c r="J805">
        <v>6.8000000000000005E-2</v>
      </c>
      <c r="K805">
        <v>33.1</v>
      </c>
      <c r="L805" t="s">
        <v>57</v>
      </c>
      <c r="M805">
        <f t="shared" si="80"/>
        <v>628.69000000000005</v>
      </c>
      <c r="N805">
        <f t="shared" si="81"/>
        <v>99.09</v>
      </c>
      <c r="O805" s="7">
        <f t="shared" si="82"/>
        <v>0.15761345019007778</v>
      </c>
      <c r="P805" t="str">
        <f t="shared" si="78"/>
        <v>Jul-2025</v>
      </c>
      <c r="Q805" t="str">
        <f t="shared" si="79"/>
        <v>Q3-2025</v>
      </c>
    </row>
    <row r="806" spans="1:17" x14ac:dyDescent="0.3">
      <c r="A806" t="s">
        <v>954</v>
      </c>
      <c r="B806" s="15">
        <v>45675</v>
      </c>
      <c r="C806" t="s">
        <v>52</v>
      </c>
      <c r="D806" t="s">
        <v>216</v>
      </c>
      <c r="E806" t="s">
        <v>93</v>
      </c>
      <c r="F806" t="s">
        <v>94</v>
      </c>
      <c r="G806" t="s">
        <v>68</v>
      </c>
      <c r="H806">
        <v>1</v>
      </c>
      <c r="I806">
        <v>18.78</v>
      </c>
      <c r="J806">
        <v>0.114</v>
      </c>
      <c r="K806">
        <v>7.37</v>
      </c>
      <c r="L806" t="s">
        <v>57</v>
      </c>
      <c r="M806">
        <f t="shared" si="80"/>
        <v>16.64</v>
      </c>
      <c r="N806">
        <f t="shared" si="81"/>
        <v>9.27</v>
      </c>
      <c r="O806" s="7">
        <f t="shared" si="82"/>
        <v>0.55709134615384615</v>
      </c>
      <c r="P806" t="str">
        <f t="shared" si="78"/>
        <v>Jan-2025</v>
      </c>
      <c r="Q806" t="str">
        <f t="shared" si="79"/>
        <v>Q1-2025</v>
      </c>
    </row>
    <row r="807" spans="1:17" x14ac:dyDescent="0.3">
      <c r="A807" t="s">
        <v>955</v>
      </c>
      <c r="B807" s="15">
        <v>45914</v>
      </c>
      <c r="C807" t="s">
        <v>88</v>
      </c>
      <c r="D807" t="s">
        <v>206</v>
      </c>
      <c r="E807" t="s">
        <v>93</v>
      </c>
      <c r="F807" t="s">
        <v>94</v>
      </c>
      <c r="G807" t="s">
        <v>68</v>
      </c>
      <c r="H807">
        <v>7</v>
      </c>
      <c r="I807">
        <v>66.94</v>
      </c>
      <c r="J807">
        <v>0.05</v>
      </c>
      <c r="K807">
        <v>27.51</v>
      </c>
      <c r="L807" t="s">
        <v>57</v>
      </c>
      <c r="M807">
        <f t="shared" si="80"/>
        <v>445.15</v>
      </c>
      <c r="N807">
        <f t="shared" si="81"/>
        <v>252.58</v>
      </c>
      <c r="O807" s="7">
        <f t="shared" si="82"/>
        <v>0.56740424575985626</v>
      </c>
      <c r="P807" t="str">
        <f t="shared" si="78"/>
        <v>Sep-2025</v>
      </c>
      <c r="Q807" t="str">
        <f t="shared" si="79"/>
        <v>Q3-2025</v>
      </c>
    </row>
    <row r="808" spans="1:17" x14ac:dyDescent="0.3">
      <c r="A808" t="s">
        <v>956</v>
      </c>
      <c r="B808" s="15">
        <v>45446</v>
      </c>
      <c r="C808" t="s">
        <v>63</v>
      </c>
      <c r="D808" t="s">
        <v>82</v>
      </c>
      <c r="E808" t="s">
        <v>71</v>
      </c>
      <c r="F808" t="s">
        <v>78</v>
      </c>
      <c r="G808" t="s">
        <v>56</v>
      </c>
      <c r="H808">
        <v>8</v>
      </c>
      <c r="I808">
        <v>76.760000000000005</v>
      </c>
      <c r="J808">
        <v>0</v>
      </c>
      <c r="K808">
        <v>54.32</v>
      </c>
      <c r="L808" t="s">
        <v>104</v>
      </c>
      <c r="M808">
        <f t="shared" si="80"/>
        <v>614.08000000000004</v>
      </c>
      <c r="N808">
        <f t="shared" si="81"/>
        <v>179.52</v>
      </c>
      <c r="O808" s="7">
        <f t="shared" si="82"/>
        <v>0.29233976029181863</v>
      </c>
      <c r="P808" t="str">
        <f t="shared" si="78"/>
        <v>Jun-2024</v>
      </c>
      <c r="Q808" t="str">
        <f t="shared" si="79"/>
        <v>Q2-2024</v>
      </c>
    </row>
    <row r="809" spans="1:17" x14ac:dyDescent="0.3">
      <c r="A809" t="s">
        <v>957</v>
      </c>
      <c r="B809" s="15">
        <v>46011</v>
      </c>
      <c r="C809" t="s">
        <v>88</v>
      </c>
      <c r="D809" t="s">
        <v>89</v>
      </c>
      <c r="E809" t="s">
        <v>71</v>
      </c>
      <c r="F809" t="s">
        <v>78</v>
      </c>
      <c r="G809" t="s">
        <v>56</v>
      </c>
      <c r="H809">
        <v>9</v>
      </c>
      <c r="I809">
        <v>44.73</v>
      </c>
      <c r="J809">
        <v>9.8000000000000004E-2</v>
      </c>
      <c r="K809">
        <v>29.18</v>
      </c>
      <c r="L809" t="s">
        <v>57</v>
      </c>
      <c r="M809">
        <f t="shared" si="80"/>
        <v>363.12</v>
      </c>
      <c r="N809">
        <f t="shared" si="81"/>
        <v>100.5</v>
      </c>
      <c r="O809" s="7">
        <f t="shared" si="82"/>
        <v>0.27676801057501654</v>
      </c>
      <c r="P809" t="str">
        <f t="shared" si="78"/>
        <v>Dec-2025</v>
      </c>
      <c r="Q809" t="str">
        <f t="shared" si="79"/>
        <v>Q4-2025</v>
      </c>
    </row>
    <row r="810" spans="1:17" x14ac:dyDescent="0.3">
      <c r="A810" t="s">
        <v>958</v>
      </c>
      <c r="B810" s="15">
        <v>45458</v>
      </c>
      <c r="C810" t="s">
        <v>88</v>
      </c>
      <c r="D810" t="s">
        <v>179</v>
      </c>
      <c r="E810" t="s">
        <v>93</v>
      </c>
      <c r="F810" t="s">
        <v>141</v>
      </c>
      <c r="G810" t="s">
        <v>68</v>
      </c>
      <c r="H810">
        <v>2</v>
      </c>
      <c r="I810">
        <v>16.77</v>
      </c>
      <c r="J810">
        <v>3.4000000000000002E-2</v>
      </c>
      <c r="K810">
        <v>7.49</v>
      </c>
      <c r="L810" t="s">
        <v>57</v>
      </c>
      <c r="M810">
        <f t="shared" si="80"/>
        <v>32.4</v>
      </c>
      <c r="N810">
        <f t="shared" si="81"/>
        <v>17.420000000000002</v>
      </c>
      <c r="O810" s="7">
        <f t="shared" si="82"/>
        <v>0.53765432098765442</v>
      </c>
      <c r="P810" t="str">
        <f t="shared" si="78"/>
        <v>Jun-2024</v>
      </c>
      <c r="Q810" t="str">
        <f t="shared" si="79"/>
        <v>Q2-2024</v>
      </c>
    </row>
    <row r="811" spans="1:17" x14ac:dyDescent="0.3">
      <c r="A811" t="s">
        <v>959</v>
      </c>
      <c r="B811" s="15">
        <v>45568</v>
      </c>
      <c r="C811" t="s">
        <v>88</v>
      </c>
      <c r="D811" t="s">
        <v>92</v>
      </c>
      <c r="E811" t="s">
        <v>54</v>
      </c>
      <c r="F811" t="s">
        <v>65</v>
      </c>
      <c r="G811" t="s">
        <v>68</v>
      </c>
      <c r="H811">
        <v>1</v>
      </c>
      <c r="I811">
        <v>23.47</v>
      </c>
      <c r="J811">
        <v>0</v>
      </c>
      <c r="K811">
        <v>15.1</v>
      </c>
      <c r="L811" t="s">
        <v>57</v>
      </c>
      <c r="M811">
        <f t="shared" si="80"/>
        <v>23.47</v>
      </c>
      <c r="N811">
        <f t="shared" si="81"/>
        <v>8.3699999999999992</v>
      </c>
      <c r="O811" s="7">
        <f t="shared" si="82"/>
        <v>0.35662547933532168</v>
      </c>
      <c r="P811" t="str">
        <f t="shared" si="78"/>
        <v>Oct-2024</v>
      </c>
      <c r="Q811" t="str">
        <f t="shared" si="79"/>
        <v>Q4-2024</v>
      </c>
    </row>
    <row r="812" spans="1:17" x14ac:dyDescent="0.3">
      <c r="A812" t="s">
        <v>960</v>
      </c>
      <c r="B812" s="15">
        <v>45496</v>
      </c>
      <c r="C812" t="s">
        <v>88</v>
      </c>
      <c r="D812" t="s">
        <v>116</v>
      </c>
      <c r="E812" t="s">
        <v>107</v>
      </c>
      <c r="F812" t="s">
        <v>193</v>
      </c>
      <c r="G812" t="s">
        <v>56</v>
      </c>
      <c r="H812">
        <v>7</v>
      </c>
      <c r="I812">
        <v>26.48</v>
      </c>
      <c r="J812">
        <v>5.1999999999999998E-2</v>
      </c>
      <c r="K812">
        <v>8.68</v>
      </c>
      <c r="L812" t="s">
        <v>104</v>
      </c>
      <c r="M812">
        <f t="shared" si="80"/>
        <v>175.72</v>
      </c>
      <c r="N812">
        <f t="shared" si="81"/>
        <v>114.96</v>
      </c>
      <c r="O812" s="7">
        <f t="shared" si="82"/>
        <v>0.65422262690644206</v>
      </c>
      <c r="P812" t="str">
        <f t="shared" si="78"/>
        <v>Jul-2024</v>
      </c>
      <c r="Q812" t="str">
        <f t="shared" si="79"/>
        <v>Q3-2024</v>
      </c>
    </row>
    <row r="813" spans="1:17" x14ac:dyDescent="0.3">
      <c r="A813" t="s">
        <v>961</v>
      </c>
      <c r="B813" s="15">
        <v>45795</v>
      </c>
      <c r="C813" t="s">
        <v>88</v>
      </c>
      <c r="D813" t="s">
        <v>202</v>
      </c>
      <c r="E813" t="s">
        <v>54</v>
      </c>
      <c r="F813" t="s">
        <v>65</v>
      </c>
      <c r="G813" t="s">
        <v>56</v>
      </c>
      <c r="H813">
        <v>1</v>
      </c>
      <c r="I813">
        <v>8.92</v>
      </c>
      <c r="J813">
        <v>4.8000000000000001E-2</v>
      </c>
      <c r="K813">
        <v>6.15</v>
      </c>
      <c r="L813" t="s">
        <v>57</v>
      </c>
      <c r="M813">
        <f t="shared" si="80"/>
        <v>8.49</v>
      </c>
      <c r="N813">
        <f t="shared" si="81"/>
        <v>2.34</v>
      </c>
      <c r="O813" s="7">
        <f t="shared" si="82"/>
        <v>0.27561837455830385</v>
      </c>
      <c r="P813" t="str">
        <f t="shared" si="78"/>
        <v>May-2025</v>
      </c>
      <c r="Q813" t="str">
        <f t="shared" si="79"/>
        <v>Q2-2025</v>
      </c>
    </row>
    <row r="814" spans="1:17" x14ac:dyDescent="0.3">
      <c r="A814" t="s">
        <v>962</v>
      </c>
      <c r="B814" s="15">
        <v>45589</v>
      </c>
      <c r="C814" t="s">
        <v>52</v>
      </c>
      <c r="D814" t="s">
        <v>53</v>
      </c>
      <c r="E814" t="s">
        <v>93</v>
      </c>
      <c r="F814" t="s">
        <v>94</v>
      </c>
      <c r="G814" t="s">
        <v>56</v>
      </c>
      <c r="H814">
        <v>1</v>
      </c>
      <c r="I814">
        <v>19.05</v>
      </c>
      <c r="J814">
        <v>3.9E-2</v>
      </c>
      <c r="K814">
        <v>8.0399999999999991</v>
      </c>
      <c r="L814" t="s">
        <v>57</v>
      </c>
      <c r="M814">
        <f t="shared" si="80"/>
        <v>18.309999999999999</v>
      </c>
      <c r="N814">
        <f t="shared" si="81"/>
        <v>10.27</v>
      </c>
      <c r="O814" s="7">
        <f t="shared" si="82"/>
        <v>0.56089568541780455</v>
      </c>
      <c r="P814" t="str">
        <f t="shared" si="78"/>
        <v>Oct-2024</v>
      </c>
      <c r="Q814" t="str">
        <f t="shared" si="79"/>
        <v>Q4-2024</v>
      </c>
    </row>
    <row r="815" spans="1:17" x14ac:dyDescent="0.3">
      <c r="A815" t="s">
        <v>963</v>
      </c>
      <c r="B815" s="15">
        <v>45687</v>
      </c>
      <c r="C815" t="s">
        <v>63</v>
      </c>
      <c r="D815" t="s">
        <v>64</v>
      </c>
      <c r="E815" t="s">
        <v>54</v>
      </c>
      <c r="F815" t="s">
        <v>156</v>
      </c>
      <c r="G815" t="s">
        <v>56</v>
      </c>
      <c r="H815">
        <v>1</v>
      </c>
      <c r="I815">
        <v>13.23</v>
      </c>
      <c r="J815">
        <v>0.35399999999999998</v>
      </c>
      <c r="K815">
        <v>7.43</v>
      </c>
      <c r="L815" t="s">
        <v>57</v>
      </c>
      <c r="M815">
        <f t="shared" si="80"/>
        <v>8.5500000000000007</v>
      </c>
      <c r="N815">
        <f t="shared" si="81"/>
        <v>1.1200000000000001</v>
      </c>
      <c r="O815" s="7">
        <f t="shared" si="82"/>
        <v>0.13099415204678364</v>
      </c>
      <c r="P815" t="str">
        <f t="shared" si="78"/>
        <v>Jan-2025</v>
      </c>
      <c r="Q815" t="str">
        <f t="shared" si="79"/>
        <v>Q1-2025</v>
      </c>
    </row>
    <row r="816" spans="1:17" x14ac:dyDescent="0.3">
      <c r="A816" t="s">
        <v>964</v>
      </c>
      <c r="B816" s="15">
        <v>45948</v>
      </c>
      <c r="C816" t="s">
        <v>52</v>
      </c>
      <c r="D816" t="s">
        <v>121</v>
      </c>
      <c r="E816" t="s">
        <v>93</v>
      </c>
      <c r="F816" t="s">
        <v>255</v>
      </c>
      <c r="G816" t="s">
        <v>56</v>
      </c>
      <c r="H816">
        <v>1</v>
      </c>
      <c r="I816">
        <v>64.73</v>
      </c>
      <c r="J816">
        <v>1E-3</v>
      </c>
      <c r="K816">
        <v>27.89</v>
      </c>
      <c r="L816" t="s">
        <v>57</v>
      </c>
      <c r="M816">
        <f t="shared" si="80"/>
        <v>64.67</v>
      </c>
      <c r="N816">
        <f t="shared" si="81"/>
        <v>36.78</v>
      </c>
      <c r="O816" s="7">
        <f t="shared" si="82"/>
        <v>0.56873357043451367</v>
      </c>
      <c r="P816" t="str">
        <f t="shared" si="78"/>
        <v>Oct-2025</v>
      </c>
      <c r="Q816" t="str">
        <f t="shared" si="79"/>
        <v>Q4-2025</v>
      </c>
    </row>
    <row r="817" spans="1:17" x14ac:dyDescent="0.3">
      <c r="A817" t="s">
        <v>965</v>
      </c>
      <c r="B817" s="15">
        <v>45858</v>
      </c>
      <c r="C817" t="s">
        <v>52</v>
      </c>
      <c r="D817" t="s">
        <v>75</v>
      </c>
      <c r="E817" t="s">
        <v>60</v>
      </c>
      <c r="F817" t="s">
        <v>61</v>
      </c>
      <c r="G817" t="s">
        <v>68</v>
      </c>
      <c r="H817">
        <v>7</v>
      </c>
      <c r="I817">
        <v>64.23</v>
      </c>
      <c r="J817">
        <v>7.1999999999999995E-2</v>
      </c>
      <c r="K817">
        <v>30.63</v>
      </c>
      <c r="L817" t="s">
        <v>57</v>
      </c>
      <c r="M817">
        <f t="shared" si="80"/>
        <v>417.24</v>
      </c>
      <c r="N817">
        <f t="shared" si="81"/>
        <v>202.83</v>
      </c>
      <c r="O817" s="7">
        <f t="shared" si="82"/>
        <v>0.48612309462180042</v>
      </c>
      <c r="P817" t="str">
        <f t="shared" si="78"/>
        <v>Jul-2025</v>
      </c>
      <c r="Q817" t="str">
        <f t="shared" si="79"/>
        <v>Q3-2025</v>
      </c>
    </row>
    <row r="818" spans="1:17" x14ac:dyDescent="0.3">
      <c r="A818" t="s">
        <v>966</v>
      </c>
      <c r="B818" s="15">
        <v>45883</v>
      </c>
      <c r="C818" t="s">
        <v>84</v>
      </c>
      <c r="D818" t="s">
        <v>103</v>
      </c>
      <c r="E818" t="s">
        <v>60</v>
      </c>
      <c r="F818" t="s">
        <v>67</v>
      </c>
      <c r="G818" t="s">
        <v>56</v>
      </c>
      <c r="H818">
        <v>4</v>
      </c>
      <c r="I818">
        <v>45.37</v>
      </c>
      <c r="J818">
        <v>7.5999999999999998E-2</v>
      </c>
      <c r="K818">
        <v>18.39</v>
      </c>
      <c r="L818" t="s">
        <v>57</v>
      </c>
      <c r="M818">
        <f t="shared" si="80"/>
        <v>167.69</v>
      </c>
      <c r="N818">
        <f t="shared" si="81"/>
        <v>94.13</v>
      </c>
      <c r="O818" s="7">
        <f t="shared" si="82"/>
        <v>0.56133341284513083</v>
      </c>
      <c r="P818" t="str">
        <f t="shared" si="78"/>
        <v>Aug-2025</v>
      </c>
      <c r="Q818" t="str">
        <f t="shared" si="79"/>
        <v>Q3-2025</v>
      </c>
    </row>
    <row r="819" spans="1:17" x14ac:dyDescent="0.3">
      <c r="A819" t="s">
        <v>967</v>
      </c>
      <c r="B819" s="15">
        <v>45882</v>
      </c>
      <c r="C819" t="s">
        <v>84</v>
      </c>
      <c r="D819" t="s">
        <v>243</v>
      </c>
      <c r="E819" t="s">
        <v>54</v>
      </c>
      <c r="F819" t="s">
        <v>156</v>
      </c>
      <c r="G819" t="s">
        <v>68</v>
      </c>
      <c r="H819">
        <v>5</v>
      </c>
      <c r="I819">
        <v>4.3499999999999996</v>
      </c>
      <c r="J819">
        <v>2.5000000000000001E-2</v>
      </c>
      <c r="K819">
        <v>2.7</v>
      </c>
      <c r="L819" t="s">
        <v>57</v>
      </c>
      <c r="M819">
        <f t="shared" si="80"/>
        <v>21.21</v>
      </c>
      <c r="N819">
        <f t="shared" si="81"/>
        <v>7.71</v>
      </c>
      <c r="O819" s="7">
        <f t="shared" si="82"/>
        <v>0.36350777934936351</v>
      </c>
      <c r="P819" t="str">
        <f t="shared" si="78"/>
        <v>Aug-2025</v>
      </c>
      <c r="Q819" t="str">
        <f t="shared" si="79"/>
        <v>Q3-2025</v>
      </c>
    </row>
    <row r="820" spans="1:17" x14ac:dyDescent="0.3">
      <c r="A820" t="s">
        <v>968</v>
      </c>
      <c r="B820" s="15">
        <v>45814</v>
      </c>
      <c r="C820" t="s">
        <v>52</v>
      </c>
      <c r="D820" t="s">
        <v>101</v>
      </c>
      <c r="E820" t="s">
        <v>107</v>
      </c>
      <c r="F820" t="s">
        <v>139</v>
      </c>
      <c r="G820" t="s">
        <v>68</v>
      </c>
      <c r="H820">
        <v>5</v>
      </c>
      <c r="I820">
        <v>9.42</v>
      </c>
      <c r="J820">
        <v>8.7999999999999995E-2</v>
      </c>
      <c r="K820">
        <v>3.51</v>
      </c>
      <c r="L820" t="s">
        <v>57</v>
      </c>
      <c r="M820">
        <f t="shared" si="80"/>
        <v>42.96</v>
      </c>
      <c r="N820">
        <f t="shared" si="81"/>
        <v>25.41</v>
      </c>
      <c r="O820" s="7">
        <f t="shared" si="82"/>
        <v>0.59148044692737434</v>
      </c>
      <c r="P820" t="str">
        <f t="shared" ref="P820:P883" si="83">IF(B820="","",TEXT(B820,"mmm-yyyy"))</f>
        <v>Jun-2025</v>
      </c>
      <c r="Q820" t="str">
        <f t="shared" ref="Q820:Q883" si="84">IF(B820="","","Q"&amp;ROUNDUP(MONTH(B820)/3,0)&amp;"-"&amp;YEAR(B820))</f>
        <v>Q2-2025</v>
      </c>
    </row>
    <row r="821" spans="1:17" x14ac:dyDescent="0.3">
      <c r="A821" t="s">
        <v>969</v>
      </c>
      <c r="B821" s="15">
        <v>45819</v>
      </c>
      <c r="C821" t="s">
        <v>52</v>
      </c>
      <c r="D821" t="s">
        <v>200</v>
      </c>
      <c r="E821" t="s">
        <v>54</v>
      </c>
      <c r="F821" t="s">
        <v>156</v>
      </c>
      <c r="G821" t="s">
        <v>56</v>
      </c>
      <c r="H821">
        <v>3</v>
      </c>
      <c r="I821">
        <v>5.92</v>
      </c>
      <c r="J821">
        <v>0</v>
      </c>
      <c r="K821">
        <v>3.51</v>
      </c>
      <c r="L821" t="s">
        <v>73</v>
      </c>
      <c r="M821">
        <f t="shared" si="80"/>
        <v>17.760000000000002</v>
      </c>
      <c r="N821">
        <f t="shared" si="81"/>
        <v>7.23</v>
      </c>
      <c r="O821" s="7">
        <f t="shared" si="82"/>
        <v>0.40709459459459457</v>
      </c>
      <c r="P821" t="str">
        <f t="shared" si="83"/>
        <v>Jun-2025</v>
      </c>
      <c r="Q821" t="str">
        <f t="shared" si="84"/>
        <v>Q2-2025</v>
      </c>
    </row>
    <row r="822" spans="1:17" x14ac:dyDescent="0.3">
      <c r="A822" t="s">
        <v>970</v>
      </c>
      <c r="B822" s="15">
        <v>46003</v>
      </c>
      <c r="C822" t="s">
        <v>52</v>
      </c>
      <c r="D822" t="s">
        <v>216</v>
      </c>
      <c r="E822" t="s">
        <v>71</v>
      </c>
      <c r="F822" t="s">
        <v>78</v>
      </c>
      <c r="G822" t="s">
        <v>68</v>
      </c>
      <c r="H822">
        <v>1</v>
      </c>
      <c r="I822">
        <v>228.22</v>
      </c>
      <c r="J822">
        <v>0.11899999999999999</v>
      </c>
      <c r="K822">
        <v>170.91</v>
      </c>
      <c r="L822" t="s">
        <v>57</v>
      </c>
      <c r="M822">
        <f t="shared" si="80"/>
        <v>201.06</v>
      </c>
      <c r="N822">
        <f t="shared" si="81"/>
        <v>30.15</v>
      </c>
      <c r="O822" s="7">
        <f t="shared" si="82"/>
        <v>0.14995523724261414</v>
      </c>
      <c r="P822" t="str">
        <f t="shared" si="83"/>
        <v>Dec-2025</v>
      </c>
      <c r="Q822" t="str">
        <f t="shared" si="84"/>
        <v>Q4-2025</v>
      </c>
    </row>
    <row r="823" spans="1:17" x14ac:dyDescent="0.3">
      <c r="A823" t="s">
        <v>971</v>
      </c>
      <c r="B823" s="15">
        <v>45978</v>
      </c>
      <c r="C823" t="s">
        <v>63</v>
      </c>
      <c r="D823" t="s">
        <v>73</v>
      </c>
      <c r="E823" t="s">
        <v>54</v>
      </c>
      <c r="F823" t="s">
        <v>55</v>
      </c>
      <c r="G823" t="s">
        <v>68</v>
      </c>
      <c r="H823">
        <v>2</v>
      </c>
      <c r="I823">
        <v>20.59</v>
      </c>
      <c r="J823">
        <v>0.313</v>
      </c>
      <c r="K823">
        <v>13.99</v>
      </c>
      <c r="L823" t="s">
        <v>57</v>
      </c>
      <c r="M823">
        <f t="shared" si="80"/>
        <v>28.29</v>
      </c>
      <c r="N823">
        <f t="shared" si="81"/>
        <v>0.31</v>
      </c>
      <c r="O823" s="7">
        <f t="shared" si="82"/>
        <v>1.0957935666313185E-2</v>
      </c>
      <c r="P823" t="str">
        <f t="shared" si="83"/>
        <v>Nov-2025</v>
      </c>
      <c r="Q823" t="str">
        <f t="shared" si="84"/>
        <v>Q4-2025</v>
      </c>
    </row>
    <row r="824" spans="1:17" x14ac:dyDescent="0.3">
      <c r="A824" t="s">
        <v>972</v>
      </c>
      <c r="B824" s="15">
        <v>45767</v>
      </c>
      <c r="C824" t="s">
        <v>52</v>
      </c>
      <c r="D824" t="s">
        <v>237</v>
      </c>
      <c r="E824" t="s">
        <v>93</v>
      </c>
      <c r="F824" t="s">
        <v>141</v>
      </c>
      <c r="G824" t="s">
        <v>68</v>
      </c>
      <c r="H824">
        <v>1</v>
      </c>
      <c r="I824">
        <v>77.010000000000005</v>
      </c>
      <c r="J824">
        <v>0.12</v>
      </c>
      <c r="K824">
        <v>35.65</v>
      </c>
      <c r="L824" t="s">
        <v>57</v>
      </c>
      <c r="M824">
        <f t="shared" si="80"/>
        <v>67.77</v>
      </c>
      <c r="N824">
        <f t="shared" si="81"/>
        <v>32.119999999999997</v>
      </c>
      <c r="O824" s="7">
        <f t="shared" si="82"/>
        <v>0.4739560277408883</v>
      </c>
      <c r="P824" t="str">
        <f t="shared" si="83"/>
        <v>Apr-2025</v>
      </c>
      <c r="Q824" t="str">
        <f t="shared" si="84"/>
        <v>Q2-2025</v>
      </c>
    </row>
    <row r="825" spans="1:17" x14ac:dyDescent="0.3">
      <c r="A825" t="s">
        <v>973</v>
      </c>
      <c r="B825" s="15">
        <v>45636</v>
      </c>
      <c r="C825" t="s">
        <v>88</v>
      </c>
      <c r="D825" t="s">
        <v>123</v>
      </c>
      <c r="E825" t="s">
        <v>54</v>
      </c>
      <c r="F825" t="s">
        <v>55</v>
      </c>
      <c r="G825" t="s">
        <v>56</v>
      </c>
      <c r="H825">
        <v>1</v>
      </c>
      <c r="I825">
        <v>19.16</v>
      </c>
      <c r="J825">
        <v>0.185</v>
      </c>
      <c r="K825">
        <v>11.53</v>
      </c>
      <c r="L825" t="s">
        <v>57</v>
      </c>
      <c r="M825">
        <f t="shared" si="80"/>
        <v>15.62</v>
      </c>
      <c r="N825">
        <f t="shared" si="81"/>
        <v>4.09</v>
      </c>
      <c r="O825" s="7">
        <f t="shared" si="82"/>
        <v>0.26184379001280411</v>
      </c>
      <c r="P825" t="str">
        <f t="shared" si="83"/>
        <v>Dec-2024</v>
      </c>
      <c r="Q825" t="str">
        <f t="shared" si="84"/>
        <v>Q4-2024</v>
      </c>
    </row>
    <row r="826" spans="1:17" x14ac:dyDescent="0.3">
      <c r="A826" t="s">
        <v>974</v>
      </c>
      <c r="B826" s="15">
        <v>45868</v>
      </c>
      <c r="C826" t="s">
        <v>52</v>
      </c>
      <c r="D826" t="s">
        <v>53</v>
      </c>
      <c r="E826" t="s">
        <v>71</v>
      </c>
      <c r="F826" t="s">
        <v>126</v>
      </c>
      <c r="G826" t="s">
        <v>56</v>
      </c>
      <c r="H826">
        <v>4</v>
      </c>
      <c r="I826">
        <v>155.96</v>
      </c>
      <c r="J826">
        <v>0.05</v>
      </c>
      <c r="K826">
        <v>112.52</v>
      </c>
      <c r="L826" t="s">
        <v>57</v>
      </c>
      <c r="M826">
        <f t="shared" si="80"/>
        <v>592.65</v>
      </c>
      <c r="N826">
        <f t="shared" si="81"/>
        <v>142.57</v>
      </c>
      <c r="O826" s="7">
        <f t="shared" si="82"/>
        <v>0.24056357040411711</v>
      </c>
      <c r="P826" t="str">
        <f t="shared" si="83"/>
        <v>Jul-2025</v>
      </c>
      <c r="Q826" t="str">
        <f t="shared" si="84"/>
        <v>Q3-2025</v>
      </c>
    </row>
    <row r="827" spans="1:17" x14ac:dyDescent="0.3">
      <c r="A827" t="s">
        <v>975</v>
      </c>
      <c r="B827" s="15">
        <v>45602</v>
      </c>
      <c r="C827" t="s">
        <v>63</v>
      </c>
      <c r="D827" t="s">
        <v>159</v>
      </c>
      <c r="E827" t="s">
        <v>54</v>
      </c>
      <c r="F827" t="s">
        <v>268</v>
      </c>
      <c r="G827" t="s">
        <v>68</v>
      </c>
      <c r="H827">
        <v>6</v>
      </c>
      <c r="I827">
        <v>6.19</v>
      </c>
      <c r="J827">
        <v>0.14000000000000001</v>
      </c>
      <c r="K827">
        <v>4.21</v>
      </c>
      <c r="L827" t="s">
        <v>104</v>
      </c>
      <c r="M827">
        <f t="shared" si="80"/>
        <v>31.94</v>
      </c>
      <c r="N827">
        <f t="shared" si="81"/>
        <v>6.68</v>
      </c>
      <c r="O827" s="7">
        <f t="shared" si="82"/>
        <v>0.20914214151534125</v>
      </c>
      <c r="P827" t="str">
        <f t="shared" si="83"/>
        <v>Nov-2024</v>
      </c>
      <c r="Q827" t="str">
        <f t="shared" si="84"/>
        <v>Q4-2024</v>
      </c>
    </row>
    <row r="828" spans="1:17" x14ac:dyDescent="0.3">
      <c r="A828" t="s">
        <v>976</v>
      </c>
      <c r="B828" s="15">
        <v>45665</v>
      </c>
      <c r="C828" t="s">
        <v>88</v>
      </c>
      <c r="D828" t="s">
        <v>198</v>
      </c>
      <c r="E828" t="s">
        <v>54</v>
      </c>
      <c r="F828" t="s">
        <v>65</v>
      </c>
      <c r="G828" t="s">
        <v>56</v>
      </c>
      <c r="H828">
        <v>4</v>
      </c>
      <c r="I828">
        <v>18.02</v>
      </c>
      <c r="J828">
        <v>0.04</v>
      </c>
      <c r="K828">
        <v>10.02</v>
      </c>
      <c r="L828" t="s">
        <v>57</v>
      </c>
      <c r="M828">
        <f t="shared" si="80"/>
        <v>69.2</v>
      </c>
      <c r="N828">
        <f t="shared" si="81"/>
        <v>29.12</v>
      </c>
      <c r="O828" s="7">
        <f t="shared" si="82"/>
        <v>0.42080924855491331</v>
      </c>
      <c r="P828" t="str">
        <f t="shared" si="83"/>
        <v>Jan-2025</v>
      </c>
      <c r="Q828" t="str">
        <f t="shared" si="84"/>
        <v>Q1-2025</v>
      </c>
    </row>
    <row r="829" spans="1:17" x14ac:dyDescent="0.3">
      <c r="A829" t="s">
        <v>977</v>
      </c>
      <c r="B829" s="15">
        <v>45670</v>
      </c>
      <c r="C829" t="s">
        <v>84</v>
      </c>
      <c r="D829" t="s">
        <v>169</v>
      </c>
      <c r="E829" t="s">
        <v>93</v>
      </c>
      <c r="F829" t="s">
        <v>94</v>
      </c>
      <c r="G829" t="s">
        <v>68</v>
      </c>
      <c r="H829">
        <v>4</v>
      </c>
      <c r="I829">
        <v>36.799999999999997</v>
      </c>
      <c r="J829">
        <v>0.03</v>
      </c>
      <c r="K829">
        <v>14.35</v>
      </c>
      <c r="L829" t="s">
        <v>57</v>
      </c>
      <c r="M829">
        <f t="shared" si="80"/>
        <v>142.78</v>
      </c>
      <c r="N829">
        <f t="shared" si="81"/>
        <v>85.38</v>
      </c>
      <c r="O829" s="7">
        <f t="shared" si="82"/>
        <v>0.59798291077181676</v>
      </c>
      <c r="P829" t="str">
        <f t="shared" si="83"/>
        <v>Jan-2025</v>
      </c>
      <c r="Q829" t="str">
        <f t="shared" si="84"/>
        <v>Q1-2025</v>
      </c>
    </row>
    <row r="830" spans="1:17" x14ac:dyDescent="0.3">
      <c r="A830" t="s">
        <v>978</v>
      </c>
      <c r="B830" s="15">
        <v>45644</v>
      </c>
      <c r="C830" t="s">
        <v>88</v>
      </c>
      <c r="D830" t="s">
        <v>183</v>
      </c>
      <c r="E830" t="s">
        <v>54</v>
      </c>
      <c r="F830" t="s">
        <v>55</v>
      </c>
      <c r="G830" t="s">
        <v>68</v>
      </c>
      <c r="H830">
        <v>1</v>
      </c>
      <c r="I830">
        <v>15.95</v>
      </c>
      <c r="J830">
        <v>2.4E-2</v>
      </c>
      <c r="K830">
        <v>9.24</v>
      </c>
      <c r="L830" t="s">
        <v>57</v>
      </c>
      <c r="M830">
        <f t="shared" si="80"/>
        <v>15.57</v>
      </c>
      <c r="N830">
        <f t="shared" si="81"/>
        <v>6.33</v>
      </c>
      <c r="O830" s="7">
        <f t="shared" si="82"/>
        <v>0.40655105973025046</v>
      </c>
      <c r="P830" t="str">
        <f t="shared" si="83"/>
        <v>Dec-2024</v>
      </c>
      <c r="Q830" t="str">
        <f t="shared" si="84"/>
        <v>Q4-2024</v>
      </c>
    </row>
    <row r="831" spans="1:17" x14ac:dyDescent="0.3">
      <c r="A831" t="s">
        <v>979</v>
      </c>
      <c r="B831" s="15">
        <v>45700</v>
      </c>
      <c r="C831" t="s">
        <v>63</v>
      </c>
      <c r="D831" t="s">
        <v>175</v>
      </c>
      <c r="E831" t="s">
        <v>93</v>
      </c>
      <c r="F831" t="s">
        <v>255</v>
      </c>
      <c r="G831" t="s">
        <v>68</v>
      </c>
      <c r="H831">
        <v>5</v>
      </c>
      <c r="I831">
        <v>76.540000000000006</v>
      </c>
      <c r="J831">
        <v>0</v>
      </c>
      <c r="K831">
        <v>26.93</v>
      </c>
      <c r="L831" t="s">
        <v>57</v>
      </c>
      <c r="M831">
        <f t="shared" si="80"/>
        <v>382.7</v>
      </c>
      <c r="N831">
        <f t="shared" si="81"/>
        <v>248.05</v>
      </c>
      <c r="O831" s="7">
        <f t="shared" si="82"/>
        <v>0.64815782597334737</v>
      </c>
      <c r="P831" t="str">
        <f t="shared" si="83"/>
        <v>Feb-2025</v>
      </c>
      <c r="Q831" t="str">
        <f t="shared" si="84"/>
        <v>Q1-2025</v>
      </c>
    </row>
    <row r="832" spans="1:17" x14ac:dyDescent="0.3">
      <c r="A832" t="s">
        <v>980</v>
      </c>
      <c r="B832" s="15">
        <v>45588</v>
      </c>
      <c r="C832" t="s">
        <v>52</v>
      </c>
      <c r="D832" t="s">
        <v>101</v>
      </c>
      <c r="E832" t="s">
        <v>93</v>
      </c>
      <c r="F832" t="s">
        <v>141</v>
      </c>
      <c r="G832" t="s">
        <v>68</v>
      </c>
      <c r="H832">
        <v>7</v>
      </c>
      <c r="I832">
        <v>68.02</v>
      </c>
      <c r="J832">
        <v>0.189</v>
      </c>
      <c r="K832">
        <v>26.38</v>
      </c>
      <c r="L832" t="s">
        <v>57</v>
      </c>
      <c r="M832">
        <f t="shared" si="80"/>
        <v>386.15</v>
      </c>
      <c r="N832">
        <f t="shared" si="81"/>
        <v>201.49</v>
      </c>
      <c r="O832" s="7">
        <f t="shared" si="82"/>
        <v>0.52179204972161086</v>
      </c>
      <c r="P832" t="str">
        <f t="shared" si="83"/>
        <v>Oct-2024</v>
      </c>
      <c r="Q832" t="str">
        <f t="shared" si="84"/>
        <v>Q4-2024</v>
      </c>
    </row>
    <row r="833" spans="1:17" x14ac:dyDescent="0.3">
      <c r="A833" t="s">
        <v>981</v>
      </c>
      <c r="B833" s="15">
        <v>45737</v>
      </c>
      <c r="C833" t="s">
        <v>52</v>
      </c>
      <c r="D833" t="s">
        <v>53</v>
      </c>
      <c r="E833" t="s">
        <v>107</v>
      </c>
      <c r="F833" t="s">
        <v>132</v>
      </c>
      <c r="G833" t="s">
        <v>56</v>
      </c>
      <c r="H833">
        <v>4</v>
      </c>
      <c r="I833">
        <v>57.43</v>
      </c>
      <c r="J833">
        <v>6.4000000000000001E-2</v>
      </c>
      <c r="K833">
        <v>22.73</v>
      </c>
      <c r="L833" t="s">
        <v>57</v>
      </c>
      <c r="M833">
        <f t="shared" si="80"/>
        <v>215.02</v>
      </c>
      <c r="N833">
        <f t="shared" si="81"/>
        <v>124.1</v>
      </c>
      <c r="O833" s="7">
        <f t="shared" si="82"/>
        <v>0.57715561343130861</v>
      </c>
      <c r="P833" t="str">
        <f t="shared" si="83"/>
        <v>Mar-2025</v>
      </c>
      <c r="Q833" t="str">
        <f t="shared" si="84"/>
        <v>Q1-2025</v>
      </c>
    </row>
    <row r="834" spans="1:17" x14ac:dyDescent="0.3">
      <c r="A834" t="s">
        <v>982</v>
      </c>
      <c r="B834" s="15">
        <v>46007</v>
      </c>
      <c r="C834" t="s">
        <v>52</v>
      </c>
      <c r="D834" t="s">
        <v>113</v>
      </c>
      <c r="E834" t="s">
        <v>107</v>
      </c>
      <c r="F834" t="s">
        <v>132</v>
      </c>
      <c r="G834" t="s">
        <v>56</v>
      </c>
      <c r="H834">
        <v>2</v>
      </c>
      <c r="I834">
        <v>47.72</v>
      </c>
      <c r="J834">
        <v>0.105</v>
      </c>
      <c r="K834">
        <v>18.95</v>
      </c>
      <c r="L834" t="s">
        <v>57</v>
      </c>
      <c r="M834">
        <f t="shared" ref="M834:M897" si="85">ROUND(H834*I834*(1-J834),2)</f>
        <v>85.42</v>
      </c>
      <c r="N834">
        <f t="shared" ref="N834:N897" si="86">ROUND(M834-(H834*K834),2)</f>
        <v>47.52</v>
      </c>
      <c r="O834" s="7">
        <f t="shared" ref="O834:O897" si="87">IFERROR(N834/M834,0)</f>
        <v>0.55630999765862799</v>
      </c>
      <c r="P834" t="str">
        <f t="shared" si="83"/>
        <v>Dec-2025</v>
      </c>
      <c r="Q834" t="str">
        <f t="shared" si="84"/>
        <v>Q4-2025</v>
      </c>
    </row>
    <row r="835" spans="1:17" x14ac:dyDescent="0.3">
      <c r="A835" t="s">
        <v>983</v>
      </c>
      <c r="B835" s="15">
        <v>45487</v>
      </c>
      <c r="C835" t="s">
        <v>63</v>
      </c>
      <c r="D835" t="s">
        <v>258</v>
      </c>
      <c r="E835" t="s">
        <v>71</v>
      </c>
      <c r="F835" t="s">
        <v>78</v>
      </c>
      <c r="G835" t="s">
        <v>56</v>
      </c>
      <c r="H835">
        <v>1</v>
      </c>
      <c r="I835">
        <v>94.67</v>
      </c>
      <c r="J835">
        <v>0.28599999999999998</v>
      </c>
      <c r="K835">
        <v>62.23</v>
      </c>
      <c r="L835" t="s">
        <v>57</v>
      </c>
      <c r="M835">
        <f t="shared" si="85"/>
        <v>67.59</v>
      </c>
      <c r="N835">
        <f t="shared" si="86"/>
        <v>5.36</v>
      </c>
      <c r="O835" s="7">
        <f t="shared" si="87"/>
        <v>7.9301671844947477E-2</v>
      </c>
      <c r="P835" t="str">
        <f t="shared" si="83"/>
        <v>Jul-2024</v>
      </c>
      <c r="Q835" t="str">
        <f t="shared" si="84"/>
        <v>Q3-2024</v>
      </c>
    </row>
    <row r="836" spans="1:17" x14ac:dyDescent="0.3">
      <c r="A836" t="s">
        <v>984</v>
      </c>
      <c r="B836" s="15">
        <v>45558</v>
      </c>
      <c r="C836" t="s">
        <v>88</v>
      </c>
      <c r="D836" t="s">
        <v>92</v>
      </c>
      <c r="E836" t="s">
        <v>107</v>
      </c>
      <c r="F836" t="s">
        <v>193</v>
      </c>
      <c r="G836" t="s">
        <v>56</v>
      </c>
      <c r="H836">
        <v>2</v>
      </c>
      <c r="I836">
        <v>44</v>
      </c>
      <c r="J836">
        <v>0.08</v>
      </c>
      <c r="K836">
        <v>17.61</v>
      </c>
      <c r="L836" t="s">
        <v>57</v>
      </c>
      <c r="M836">
        <f t="shared" si="85"/>
        <v>80.959999999999994</v>
      </c>
      <c r="N836">
        <f t="shared" si="86"/>
        <v>45.74</v>
      </c>
      <c r="O836" s="7">
        <f t="shared" si="87"/>
        <v>0.56497035573122534</v>
      </c>
      <c r="P836" t="str">
        <f t="shared" si="83"/>
        <v>Sep-2024</v>
      </c>
      <c r="Q836" t="str">
        <f t="shared" si="84"/>
        <v>Q3-2024</v>
      </c>
    </row>
    <row r="837" spans="1:17" x14ac:dyDescent="0.3">
      <c r="A837" t="s">
        <v>985</v>
      </c>
      <c r="B837" s="15">
        <v>45728</v>
      </c>
      <c r="C837" t="s">
        <v>84</v>
      </c>
      <c r="D837" t="s">
        <v>147</v>
      </c>
      <c r="E837" t="s">
        <v>54</v>
      </c>
      <c r="F837" t="s">
        <v>156</v>
      </c>
      <c r="G837" t="s">
        <v>68</v>
      </c>
      <c r="H837">
        <v>6</v>
      </c>
      <c r="I837">
        <v>20.100000000000001</v>
      </c>
      <c r="J837">
        <v>9.7000000000000003E-2</v>
      </c>
      <c r="K837">
        <v>12.21</v>
      </c>
      <c r="L837" t="s">
        <v>57</v>
      </c>
      <c r="M837">
        <f t="shared" si="85"/>
        <v>108.9</v>
      </c>
      <c r="N837">
        <f t="shared" si="86"/>
        <v>35.64</v>
      </c>
      <c r="O837" s="7">
        <f t="shared" si="87"/>
        <v>0.32727272727272727</v>
      </c>
      <c r="P837" t="str">
        <f t="shared" si="83"/>
        <v>Mar-2025</v>
      </c>
      <c r="Q837" t="str">
        <f t="shared" si="84"/>
        <v>Q1-2025</v>
      </c>
    </row>
    <row r="838" spans="1:17" x14ac:dyDescent="0.3">
      <c r="A838" t="s">
        <v>986</v>
      </c>
      <c r="B838" s="15">
        <v>45586</v>
      </c>
      <c r="C838" t="s">
        <v>52</v>
      </c>
      <c r="D838" t="s">
        <v>181</v>
      </c>
      <c r="E838" t="s">
        <v>107</v>
      </c>
      <c r="F838" t="s">
        <v>108</v>
      </c>
      <c r="G838" t="s">
        <v>56</v>
      </c>
      <c r="H838">
        <v>5</v>
      </c>
      <c r="I838">
        <v>34.21</v>
      </c>
      <c r="J838">
        <v>8.2000000000000003E-2</v>
      </c>
      <c r="K838">
        <v>5.35</v>
      </c>
      <c r="L838" t="s">
        <v>57</v>
      </c>
      <c r="M838">
        <f t="shared" si="85"/>
        <v>157.02000000000001</v>
      </c>
      <c r="N838">
        <f t="shared" si="86"/>
        <v>130.27000000000001</v>
      </c>
      <c r="O838" s="7">
        <f t="shared" si="87"/>
        <v>0.82963953636479426</v>
      </c>
      <c r="P838" t="str">
        <f t="shared" si="83"/>
        <v>Oct-2024</v>
      </c>
      <c r="Q838" t="str">
        <f t="shared" si="84"/>
        <v>Q4-2024</v>
      </c>
    </row>
    <row r="839" spans="1:17" x14ac:dyDescent="0.3">
      <c r="A839" t="s">
        <v>987</v>
      </c>
      <c r="B839" s="15">
        <v>45807</v>
      </c>
      <c r="C839" t="s">
        <v>63</v>
      </c>
      <c r="D839" t="s">
        <v>251</v>
      </c>
      <c r="E839" t="s">
        <v>60</v>
      </c>
      <c r="F839" t="s">
        <v>99</v>
      </c>
      <c r="G839" t="s">
        <v>68</v>
      </c>
      <c r="H839">
        <v>2</v>
      </c>
      <c r="I839">
        <v>26.39</v>
      </c>
      <c r="J839">
        <v>0.28899999999999998</v>
      </c>
      <c r="K839">
        <v>12.7</v>
      </c>
      <c r="L839" t="s">
        <v>104</v>
      </c>
      <c r="M839">
        <f t="shared" si="85"/>
        <v>37.53</v>
      </c>
      <c r="N839">
        <f t="shared" si="86"/>
        <v>12.13</v>
      </c>
      <c r="O839" s="7">
        <f t="shared" si="87"/>
        <v>0.32320810018651747</v>
      </c>
      <c r="P839" t="str">
        <f t="shared" si="83"/>
        <v>May-2025</v>
      </c>
      <c r="Q839" t="str">
        <f t="shared" si="84"/>
        <v>Q2-2025</v>
      </c>
    </row>
    <row r="840" spans="1:17" x14ac:dyDescent="0.3">
      <c r="A840" t="s">
        <v>988</v>
      </c>
      <c r="B840" s="15">
        <v>45584</v>
      </c>
      <c r="C840" t="s">
        <v>52</v>
      </c>
      <c r="D840" t="s">
        <v>75</v>
      </c>
      <c r="E840" t="s">
        <v>93</v>
      </c>
      <c r="F840" t="s">
        <v>94</v>
      </c>
      <c r="G840" t="s">
        <v>56</v>
      </c>
      <c r="H840">
        <v>1</v>
      </c>
      <c r="I840">
        <v>18.260000000000002</v>
      </c>
      <c r="J840">
        <v>0.16500000000000001</v>
      </c>
      <c r="K840">
        <v>6.59</v>
      </c>
      <c r="L840" t="s">
        <v>57</v>
      </c>
      <c r="M840">
        <f t="shared" si="85"/>
        <v>15.25</v>
      </c>
      <c r="N840">
        <f t="shared" si="86"/>
        <v>8.66</v>
      </c>
      <c r="O840" s="7">
        <f t="shared" si="87"/>
        <v>0.56786885245901642</v>
      </c>
      <c r="P840" t="str">
        <f t="shared" si="83"/>
        <v>Oct-2024</v>
      </c>
      <c r="Q840" t="str">
        <f t="shared" si="84"/>
        <v>Q4-2024</v>
      </c>
    </row>
    <row r="841" spans="1:17" x14ac:dyDescent="0.3">
      <c r="A841" t="s">
        <v>989</v>
      </c>
      <c r="B841" s="15">
        <v>45908</v>
      </c>
      <c r="C841" t="s">
        <v>84</v>
      </c>
      <c r="D841" t="s">
        <v>110</v>
      </c>
      <c r="E841" t="s">
        <v>60</v>
      </c>
      <c r="F841" t="s">
        <v>99</v>
      </c>
      <c r="G841" t="s">
        <v>73</v>
      </c>
      <c r="H841">
        <v>8</v>
      </c>
      <c r="I841">
        <v>30.63</v>
      </c>
      <c r="J841">
        <v>0.157</v>
      </c>
      <c r="K841">
        <v>15.19</v>
      </c>
      <c r="L841" t="s">
        <v>57</v>
      </c>
      <c r="M841">
        <f t="shared" si="85"/>
        <v>206.57</v>
      </c>
      <c r="N841">
        <f t="shared" si="86"/>
        <v>85.05</v>
      </c>
      <c r="O841" s="7">
        <f t="shared" si="87"/>
        <v>0.41172483903761437</v>
      </c>
      <c r="P841" t="str">
        <f t="shared" si="83"/>
        <v>Sep-2025</v>
      </c>
      <c r="Q841" t="str">
        <f t="shared" si="84"/>
        <v>Q3-2025</v>
      </c>
    </row>
    <row r="842" spans="1:17" x14ac:dyDescent="0.3">
      <c r="A842" t="s">
        <v>990</v>
      </c>
      <c r="B842" s="15">
        <v>45808</v>
      </c>
      <c r="C842" t="s">
        <v>88</v>
      </c>
      <c r="D842" t="s">
        <v>135</v>
      </c>
      <c r="E842" t="s">
        <v>71</v>
      </c>
      <c r="F842" t="s">
        <v>72</v>
      </c>
      <c r="G842" t="s">
        <v>68</v>
      </c>
      <c r="H842">
        <v>2</v>
      </c>
      <c r="I842">
        <v>273.77</v>
      </c>
      <c r="J842">
        <v>9.2999999999999999E-2</v>
      </c>
      <c r="K842">
        <v>201.55</v>
      </c>
      <c r="L842" t="s">
        <v>57</v>
      </c>
      <c r="M842">
        <f t="shared" si="85"/>
        <v>496.62</v>
      </c>
      <c r="N842">
        <f t="shared" si="86"/>
        <v>93.52</v>
      </c>
      <c r="O842" s="7">
        <f t="shared" si="87"/>
        <v>0.18831299585195924</v>
      </c>
      <c r="P842" t="str">
        <f t="shared" si="83"/>
        <v>May-2025</v>
      </c>
      <c r="Q842" t="str">
        <f t="shared" si="84"/>
        <v>Q2-2025</v>
      </c>
    </row>
    <row r="843" spans="1:17" x14ac:dyDescent="0.3">
      <c r="A843" t="s">
        <v>991</v>
      </c>
      <c r="B843" s="15">
        <v>45777</v>
      </c>
      <c r="C843" t="s">
        <v>88</v>
      </c>
      <c r="D843" t="s">
        <v>183</v>
      </c>
      <c r="E843" t="s">
        <v>60</v>
      </c>
      <c r="F843" t="s">
        <v>61</v>
      </c>
      <c r="G843" t="s">
        <v>73</v>
      </c>
      <c r="H843">
        <v>1</v>
      </c>
      <c r="I843">
        <v>71.709999999999994</v>
      </c>
      <c r="J843">
        <v>2.3E-2</v>
      </c>
      <c r="K843">
        <v>28.72</v>
      </c>
      <c r="L843" t="s">
        <v>104</v>
      </c>
      <c r="M843">
        <f t="shared" si="85"/>
        <v>70.06</v>
      </c>
      <c r="N843">
        <f t="shared" si="86"/>
        <v>41.34</v>
      </c>
      <c r="O843" s="7">
        <f t="shared" si="87"/>
        <v>0.59006565800742228</v>
      </c>
      <c r="P843" t="str">
        <f t="shared" si="83"/>
        <v>Apr-2025</v>
      </c>
      <c r="Q843" t="str">
        <f t="shared" si="84"/>
        <v>Q2-2025</v>
      </c>
    </row>
    <row r="844" spans="1:17" x14ac:dyDescent="0.3">
      <c r="A844" t="s">
        <v>992</v>
      </c>
      <c r="B844" s="15">
        <v>45726</v>
      </c>
      <c r="C844" t="s">
        <v>88</v>
      </c>
      <c r="D844" t="s">
        <v>234</v>
      </c>
      <c r="E844" t="s">
        <v>93</v>
      </c>
      <c r="F844" t="s">
        <v>94</v>
      </c>
      <c r="G844" t="s">
        <v>68</v>
      </c>
      <c r="H844">
        <v>1</v>
      </c>
      <c r="I844">
        <v>36.68</v>
      </c>
      <c r="J844">
        <v>5.0999999999999997E-2</v>
      </c>
      <c r="K844">
        <v>14.5</v>
      </c>
      <c r="L844" t="s">
        <v>57</v>
      </c>
      <c r="M844">
        <f t="shared" si="85"/>
        <v>34.81</v>
      </c>
      <c r="N844">
        <f t="shared" si="86"/>
        <v>20.309999999999999</v>
      </c>
      <c r="O844" s="7">
        <f t="shared" si="87"/>
        <v>0.58345303073829347</v>
      </c>
      <c r="P844" t="str">
        <f t="shared" si="83"/>
        <v>Mar-2025</v>
      </c>
      <c r="Q844" t="str">
        <f t="shared" si="84"/>
        <v>Q1-2025</v>
      </c>
    </row>
    <row r="845" spans="1:17" x14ac:dyDescent="0.3">
      <c r="A845" t="s">
        <v>993</v>
      </c>
      <c r="B845" s="15">
        <v>45918</v>
      </c>
      <c r="C845" t="s">
        <v>52</v>
      </c>
      <c r="D845" t="s">
        <v>155</v>
      </c>
      <c r="E845" t="s">
        <v>93</v>
      </c>
      <c r="F845" t="s">
        <v>94</v>
      </c>
      <c r="G845" t="s">
        <v>56</v>
      </c>
      <c r="H845">
        <v>6</v>
      </c>
      <c r="I845">
        <v>16.440000000000001</v>
      </c>
      <c r="J845">
        <v>0.107</v>
      </c>
      <c r="K845">
        <v>6.89</v>
      </c>
      <c r="L845" t="s">
        <v>57</v>
      </c>
      <c r="M845">
        <f t="shared" si="85"/>
        <v>88.09</v>
      </c>
      <c r="N845">
        <f t="shared" si="86"/>
        <v>46.75</v>
      </c>
      <c r="O845" s="7">
        <f t="shared" si="87"/>
        <v>0.53070723124077646</v>
      </c>
      <c r="P845" t="str">
        <f t="shared" si="83"/>
        <v>Sep-2025</v>
      </c>
      <c r="Q845" t="str">
        <f t="shared" si="84"/>
        <v>Q3-2025</v>
      </c>
    </row>
    <row r="846" spans="1:17" x14ac:dyDescent="0.3">
      <c r="A846" t="s">
        <v>994</v>
      </c>
      <c r="B846" s="15">
        <v>45562</v>
      </c>
      <c r="C846" t="s">
        <v>63</v>
      </c>
      <c r="D846" t="s">
        <v>188</v>
      </c>
      <c r="E846" t="s">
        <v>93</v>
      </c>
      <c r="F846" t="s">
        <v>219</v>
      </c>
      <c r="G846" t="s">
        <v>68</v>
      </c>
      <c r="H846">
        <v>1</v>
      </c>
      <c r="I846">
        <v>62.86</v>
      </c>
      <c r="J846">
        <v>0.28599999999999998</v>
      </c>
      <c r="K846">
        <v>24.82</v>
      </c>
      <c r="L846" t="s">
        <v>57</v>
      </c>
      <c r="M846">
        <f t="shared" si="85"/>
        <v>44.88</v>
      </c>
      <c r="N846">
        <f t="shared" si="86"/>
        <v>20.059999999999999</v>
      </c>
      <c r="O846" s="7">
        <f t="shared" si="87"/>
        <v>0.44696969696969691</v>
      </c>
      <c r="P846" t="str">
        <f t="shared" si="83"/>
        <v>Sep-2024</v>
      </c>
      <c r="Q846" t="str">
        <f t="shared" si="84"/>
        <v>Q3-2024</v>
      </c>
    </row>
    <row r="847" spans="1:17" x14ac:dyDescent="0.3">
      <c r="A847" t="s">
        <v>995</v>
      </c>
      <c r="B847" s="15">
        <v>45644</v>
      </c>
      <c r="C847" t="s">
        <v>52</v>
      </c>
      <c r="D847" t="s">
        <v>101</v>
      </c>
      <c r="E847" t="s">
        <v>54</v>
      </c>
      <c r="F847" t="s">
        <v>268</v>
      </c>
      <c r="G847" t="s">
        <v>68</v>
      </c>
      <c r="H847">
        <v>3</v>
      </c>
      <c r="I847">
        <v>16.920000000000002</v>
      </c>
      <c r="J847">
        <v>0.157</v>
      </c>
      <c r="K847">
        <v>11.17</v>
      </c>
      <c r="L847" t="s">
        <v>57</v>
      </c>
      <c r="M847">
        <f t="shared" si="85"/>
        <v>42.79</v>
      </c>
      <c r="N847">
        <f t="shared" si="86"/>
        <v>9.2799999999999994</v>
      </c>
      <c r="O847" s="7">
        <f t="shared" si="87"/>
        <v>0.21687310119186726</v>
      </c>
      <c r="P847" t="str">
        <f t="shared" si="83"/>
        <v>Dec-2024</v>
      </c>
      <c r="Q847" t="str">
        <f t="shared" si="84"/>
        <v>Q4-2024</v>
      </c>
    </row>
    <row r="848" spans="1:17" x14ac:dyDescent="0.3">
      <c r="A848" t="s">
        <v>996</v>
      </c>
      <c r="B848" s="15">
        <v>45802</v>
      </c>
      <c r="C848" t="s">
        <v>63</v>
      </c>
      <c r="D848" t="s">
        <v>137</v>
      </c>
      <c r="E848" t="s">
        <v>54</v>
      </c>
      <c r="F848" t="s">
        <v>65</v>
      </c>
      <c r="G848" t="s">
        <v>56</v>
      </c>
      <c r="H848">
        <v>1</v>
      </c>
      <c r="I848">
        <v>8.25</v>
      </c>
      <c r="J848">
        <v>0.36899999999999999</v>
      </c>
      <c r="K848">
        <v>5.0199999999999996</v>
      </c>
      <c r="L848" t="s">
        <v>57</v>
      </c>
      <c r="M848">
        <f t="shared" si="85"/>
        <v>5.21</v>
      </c>
      <c r="N848">
        <f t="shared" si="86"/>
        <v>0.19</v>
      </c>
      <c r="O848" s="7">
        <f t="shared" si="87"/>
        <v>3.6468330134357005E-2</v>
      </c>
      <c r="P848" t="str">
        <f t="shared" si="83"/>
        <v>May-2025</v>
      </c>
      <c r="Q848" t="str">
        <f t="shared" si="84"/>
        <v>Q2-2025</v>
      </c>
    </row>
    <row r="849" spans="1:17" x14ac:dyDescent="0.3">
      <c r="A849" t="s">
        <v>997</v>
      </c>
      <c r="B849" s="15">
        <v>45589</v>
      </c>
      <c r="C849" t="s">
        <v>84</v>
      </c>
      <c r="D849" t="s">
        <v>572</v>
      </c>
      <c r="E849" t="s">
        <v>93</v>
      </c>
      <c r="F849" t="s">
        <v>219</v>
      </c>
      <c r="G849" t="s">
        <v>68</v>
      </c>
      <c r="H849">
        <v>2</v>
      </c>
      <c r="I849">
        <v>87.33</v>
      </c>
      <c r="J849">
        <v>5.6000000000000001E-2</v>
      </c>
      <c r="K849">
        <v>30.78</v>
      </c>
      <c r="L849" t="s">
        <v>57</v>
      </c>
      <c r="M849">
        <f t="shared" si="85"/>
        <v>164.88</v>
      </c>
      <c r="N849">
        <f t="shared" si="86"/>
        <v>103.32</v>
      </c>
      <c r="O849" s="7">
        <f t="shared" si="87"/>
        <v>0.6266375545851528</v>
      </c>
      <c r="P849" t="str">
        <f t="shared" si="83"/>
        <v>Oct-2024</v>
      </c>
      <c r="Q849" t="str">
        <f t="shared" si="84"/>
        <v>Q4-2024</v>
      </c>
    </row>
    <row r="850" spans="1:17" x14ac:dyDescent="0.3">
      <c r="A850" t="s">
        <v>998</v>
      </c>
      <c r="B850" s="15">
        <v>45750</v>
      </c>
      <c r="C850" t="s">
        <v>84</v>
      </c>
      <c r="D850" t="s">
        <v>110</v>
      </c>
      <c r="E850" t="s">
        <v>54</v>
      </c>
      <c r="F850" t="s">
        <v>268</v>
      </c>
      <c r="G850" t="s">
        <v>56</v>
      </c>
      <c r="H850">
        <v>5</v>
      </c>
      <c r="I850">
        <v>5.6</v>
      </c>
      <c r="J850">
        <v>8.3000000000000004E-2</v>
      </c>
      <c r="K850">
        <v>3.76</v>
      </c>
      <c r="L850" t="s">
        <v>73</v>
      </c>
      <c r="M850">
        <f t="shared" si="85"/>
        <v>25.68</v>
      </c>
      <c r="N850">
        <f t="shared" si="86"/>
        <v>6.88</v>
      </c>
      <c r="O850" s="7">
        <f t="shared" si="87"/>
        <v>0.26791277258566976</v>
      </c>
      <c r="P850" t="str">
        <f t="shared" si="83"/>
        <v>Apr-2025</v>
      </c>
      <c r="Q850" t="str">
        <f t="shared" si="84"/>
        <v>Q2-2025</v>
      </c>
    </row>
    <row r="851" spans="1:17" x14ac:dyDescent="0.3">
      <c r="A851" t="s">
        <v>999</v>
      </c>
      <c r="B851" s="15">
        <v>45455</v>
      </c>
      <c r="C851" t="s">
        <v>88</v>
      </c>
      <c r="D851" t="s">
        <v>179</v>
      </c>
      <c r="E851" t="s">
        <v>107</v>
      </c>
      <c r="F851" t="s">
        <v>139</v>
      </c>
      <c r="G851" t="s">
        <v>56</v>
      </c>
      <c r="H851">
        <v>1</v>
      </c>
      <c r="I851">
        <v>15.75</v>
      </c>
      <c r="J851">
        <v>4.1000000000000002E-2</v>
      </c>
      <c r="K851">
        <v>6.09</v>
      </c>
      <c r="L851" t="s">
        <v>104</v>
      </c>
      <c r="M851">
        <f t="shared" si="85"/>
        <v>15.1</v>
      </c>
      <c r="N851">
        <f t="shared" si="86"/>
        <v>9.01</v>
      </c>
      <c r="O851" s="7">
        <f t="shared" si="87"/>
        <v>0.59668874172185427</v>
      </c>
      <c r="P851" t="str">
        <f t="shared" si="83"/>
        <v>Jun-2024</v>
      </c>
      <c r="Q851" t="str">
        <f t="shared" si="84"/>
        <v>Q2-2024</v>
      </c>
    </row>
    <row r="852" spans="1:17" x14ac:dyDescent="0.3">
      <c r="A852" t="s">
        <v>1000</v>
      </c>
      <c r="B852" s="15">
        <v>45506</v>
      </c>
      <c r="C852" t="s">
        <v>52</v>
      </c>
      <c r="D852" t="s">
        <v>216</v>
      </c>
      <c r="E852" t="s">
        <v>71</v>
      </c>
      <c r="F852" t="s">
        <v>97</v>
      </c>
      <c r="G852" t="s">
        <v>68</v>
      </c>
      <c r="H852">
        <v>4</v>
      </c>
      <c r="I852">
        <v>154.59</v>
      </c>
      <c r="J852">
        <v>7.1999999999999995E-2</v>
      </c>
      <c r="K852">
        <v>121.77</v>
      </c>
      <c r="L852" t="s">
        <v>57</v>
      </c>
      <c r="M852">
        <f t="shared" si="85"/>
        <v>573.84</v>
      </c>
      <c r="N852">
        <f t="shared" si="86"/>
        <v>86.76</v>
      </c>
      <c r="O852" s="7">
        <f t="shared" si="87"/>
        <v>0.15119196988707653</v>
      </c>
      <c r="P852" t="str">
        <f t="shared" si="83"/>
        <v>Aug-2024</v>
      </c>
      <c r="Q852" t="str">
        <f t="shared" si="84"/>
        <v>Q3-2024</v>
      </c>
    </row>
    <row r="853" spans="1:17" x14ac:dyDescent="0.3">
      <c r="A853" t="s">
        <v>1001</v>
      </c>
      <c r="B853" s="15">
        <v>45583</v>
      </c>
      <c r="C853" t="s">
        <v>63</v>
      </c>
      <c r="D853" t="s">
        <v>73</v>
      </c>
      <c r="E853" t="s">
        <v>71</v>
      </c>
      <c r="F853" t="s">
        <v>97</v>
      </c>
      <c r="G853" t="s">
        <v>68</v>
      </c>
      <c r="H853">
        <v>6</v>
      </c>
      <c r="I853">
        <v>273.77999999999997</v>
      </c>
      <c r="J853">
        <v>0.34599999999999997</v>
      </c>
      <c r="K853">
        <v>211.66</v>
      </c>
      <c r="L853" t="s">
        <v>57</v>
      </c>
      <c r="M853">
        <f t="shared" si="85"/>
        <v>1074.31</v>
      </c>
      <c r="N853">
        <f t="shared" si="86"/>
        <v>-195.65</v>
      </c>
      <c r="O853" s="7">
        <f t="shared" si="87"/>
        <v>-0.18211689363405351</v>
      </c>
      <c r="P853" t="str">
        <f t="shared" si="83"/>
        <v>Oct-2024</v>
      </c>
      <c r="Q853" t="str">
        <f t="shared" si="84"/>
        <v>Q4-2024</v>
      </c>
    </row>
    <row r="854" spans="1:17" x14ac:dyDescent="0.3">
      <c r="A854" t="s">
        <v>1002</v>
      </c>
      <c r="B854" s="15">
        <v>45693</v>
      </c>
      <c r="C854" t="s">
        <v>63</v>
      </c>
      <c r="D854" t="s">
        <v>263</v>
      </c>
      <c r="E854" t="s">
        <v>93</v>
      </c>
      <c r="F854" t="s">
        <v>255</v>
      </c>
      <c r="G854" t="s">
        <v>56</v>
      </c>
      <c r="H854">
        <v>4</v>
      </c>
      <c r="I854">
        <v>19.13</v>
      </c>
      <c r="J854">
        <v>0.189</v>
      </c>
      <c r="K854">
        <v>8.4</v>
      </c>
      <c r="L854" t="s">
        <v>57</v>
      </c>
      <c r="M854">
        <f t="shared" si="85"/>
        <v>62.06</v>
      </c>
      <c r="N854">
        <f t="shared" si="86"/>
        <v>28.46</v>
      </c>
      <c r="O854" s="7">
        <f t="shared" si="87"/>
        <v>0.45858846277795684</v>
      </c>
      <c r="P854" t="str">
        <f t="shared" si="83"/>
        <v>Feb-2025</v>
      </c>
      <c r="Q854" t="str">
        <f t="shared" si="84"/>
        <v>Q1-2025</v>
      </c>
    </row>
    <row r="855" spans="1:17" x14ac:dyDescent="0.3">
      <c r="A855" t="s">
        <v>1003</v>
      </c>
      <c r="B855" s="15">
        <v>45560</v>
      </c>
      <c r="C855" t="s">
        <v>52</v>
      </c>
      <c r="D855" t="s">
        <v>96</v>
      </c>
      <c r="E855" t="s">
        <v>71</v>
      </c>
      <c r="F855" t="s">
        <v>72</v>
      </c>
      <c r="G855" t="s">
        <v>56</v>
      </c>
      <c r="H855">
        <v>1</v>
      </c>
      <c r="I855">
        <v>248.17</v>
      </c>
      <c r="J855">
        <v>0.128</v>
      </c>
      <c r="K855">
        <v>197.87</v>
      </c>
      <c r="L855" t="s">
        <v>57</v>
      </c>
      <c r="M855">
        <f t="shared" si="85"/>
        <v>216.4</v>
      </c>
      <c r="N855">
        <f t="shared" si="86"/>
        <v>18.53</v>
      </c>
      <c r="O855" s="7">
        <f t="shared" si="87"/>
        <v>8.562846580406655E-2</v>
      </c>
      <c r="P855" t="str">
        <f t="shared" si="83"/>
        <v>Sep-2024</v>
      </c>
      <c r="Q855" t="str">
        <f t="shared" si="84"/>
        <v>Q3-2024</v>
      </c>
    </row>
    <row r="856" spans="1:17" x14ac:dyDescent="0.3">
      <c r="A856" t="s">
        <v>1004</v>
      </c>
      <c r="B856" s="15">
        <v>45722</v>
      </c>
      <c r="C856" t="s">
        <v>84</v>
      </c>
      <c r="D856" t="s">
        <v>85</v>
      </c>
      <c r="E856" t="s">
        <v>107</v>
      </c>
      <c r="F856" t="s">
        <v>139</v>
      </c>
      <c r="G856" t="s">
        <v>56</v>
      </c>
      <c r="H856">
        <v>1</v>
      </c>
      <c r="I856">
        <v>36.39</v>
      </c>
      <c r="J856">
        <v>7.9000000000000001E-2</v>
      </c>
      <c r="K856">
        <v>12.67</v>
      </c>
      <c r="L856" t="s">
        <v>57</v>
      </c>
      <c r="M856">
        <f t="shared" si="85"/>
        <v>33.520000000000003</v>
      </c>
      <c r="N856">
        <f t="shared" si="86"/>
        <v>20.85</v>
      </c>
      <c r="O856" s="7">
        <f t="shared" si="87"/>
        <v>0.62201670644391405</v>
      </c>
      <c r="P856" t="str">
        <f t="shared" si="83"/>
        <v>Mar-2025</v>
      </c>
      <c r="Q856" t="str">
        <f t="shared" si="84"/>
        <v>Q1-2025</v>
      </c>
    </row>
    <row r="857" spans="1:17" x14ac:dyDescent="0.3">
      <c r="A857" t="s">
        <v>1005</v>
      </c>
      <c r="B857" s="15">
        <v>45739</v>
      </c>
      <c r="C857" t="s">
        <v>63</v>
      </c>
      <c r="D857" t="s">
        <v>302</v>
      </c>
      <c r="E857" t="s">
        <v>71</v>
      </c>
      <c r="F857" t="s">
        <v>78</v>
      </c>
      <c r="G857" t="s">
        <v>68</v>
      </c>
      <c r="H857">
        <v>1</v>
      </c>
      <c r="I857">
        <v>117.26</v>
      </c>
      <c r="J857">
        <v>3.0000000000000001E-3</v>
      </c>
      <c r="K857">
        <v>78.34</v>
      </c>
      <c r="L857" t="s">
        <v>57</v>
      </c>
      <c r="M857">
        <f t="shared" si="85"/>
        <v>116.91</v>
      </c>
      <c r="N857">
        <f t="shared" si="86"/>
        <v>38.57</v>
      </c>
      <c r="O857" s="7">
        <f t="shared" si="87"/>
        <v>0.32991189804122828</v>
      </c>
      <c r="P857" t="str">
        <f t="shared" si="83"/>
        <v>Mar-2025</v>
      </c>
      <c r="Q857" t="str">
        <f t="shared" si="84"/>
        <v>Q1-2025</v>
      </c>
    </row>
    <row r="858" spans="1:17" x14ac:dyDescent="0.3">
      <c r="A858" t="s">
        <v>1006</v>
      </c>
      <c r="B858" s="15">
        <v>45787</v>
      </c>
      <c r="C858" t="s">
        <v>88</v>
      </c>
      <c r="D858" t="s">
        <v>89</v>
      </c>
      <c r="E858" t="s">
        <v>54</v>
      </c>
      <c r="F858" t="s">
        <v>65</v>
      </c>
      <c r="G858" t="s">
        <v>56</v>
      </c>
      <c r="H858">
        <v>2</v>
      </c>
      <c r="I858">
        <v>6.63</v>
      </c>
      <c r="J858">
        <v>5.1999999999999998E-2</v>
      </c>
      <c r="K858">
        <v>3.89</v>
      </c>
      <c r="L858" t="s">
        <v>57</v>
      </c>
      <c r="M858">
        <f t="shared" si="85"/>
        <v>12.57</v>
      </c>
      <c r="N858">
        <f t="shared" si="86"/>
        <v>4.79</v>
      </c>
      <c r="O858" s="7">
        <f t="shared" si="87"/>
        <v>0.38106603023070801</v>
      </c>
      <c r="P858" t="str">
        <f t="shared" si="83"/>
        <v>May-2025</v>
      </c>
      <c r="Q858" t="str">
        <f t="shared" si="84"/>
        <v>Q2-2025</v>
      </c>
    </row>
    <row r="859" spans="1:17" x14ac:dyDescent="0.3">
      <c r="A859" t="s">
        <v>1007</v>
      </c>
      <c r="B859" s="15">
        <v>45366</v>
      </c>
      <c r="C859" t="s">
        <v>63</v>
      </c>
      <c r="D859" t="s">
        <v>119</v>
      </c>
      <c r="E859" t="s">
        <v>54</v>
      </c>
      <c r="F859" t="s">
        <v>65</v>
      </c>
      <c r="G859" t="s">
        <v>56</v>
      </c>
      <c r="H859">
        <v>10</v>
      </c>
      <c r="I859">
        <v>14</v>
      </c>
      <c r="J859">
        <v>0.188</v>
      </c>
      <c r="K859">
        <v>6.47</v>
      </c>
      <c r="L859" t="s">
        <v>104</v>
      </c>
      <c r="M859">
        <f t="shared" si="85"/>
        <v>113.68</v>
      </c>
      <c r="N859">
        <f t="shared" si="86"/>
        <v>48.98</v>
      </c>
      <c r="O859" s="7">
        <f t="shared" si="87"/>
        <v>0.43085855031667836</v>
      </c>
      <c r="P859" t="str">
        <f t="shared" si="83"/>
        <v>Mar-2024</v>
      </c>
      <c r="Q859" t="str">
        <f t="shared" si="84"/>
        <v>Q1-2024</v>
      </c>
    </row>
    <row r="860" spans="1:17" x14ac:dyDescent="0.3">
      <c r="A860" t="s">
        <v>1008</v>
      </c>
      <c r="B860" s="15">
        <v>45616</v>
      </c>
      <c r="C860" t="s">
        <v>52</v>
      </c>
      <c r="D860" t="s">
        <v>53</v>
      </c>
      <c r="E860" t="s">
        <v>71</v>
      </c>
      <c r="F860" t="s">
        <v>97</v>
      </c>
      <c r="G860" t="s">
        <v>56</v>
      </c>
      <c r="H860">
        <v>4</v>
      </c>
      <c r="I860">
        <v>188.28</v>
      </c>
      <c r="J860">
        <v>5.6000000000000001E-2</v>
      </c>
      <c r="K860">
        <v>130.4</v>
      </c>
      <c r="L860" t="s">
        <v>57</v>
      </c>
      <c r="M860">
        <f t="shared" si="85"/>
        <v>710.95</v>
      </c>
      <c r="N860">
        <f t="shared" si="86"/>
        <v>189.35</v>
      </c>
      <c r="O860" s="7">
        <f t="shared" si="87"/>
        <v>0.2663337787467473</v>
      </c>
      <c r="P860" t="str">
        <f t="shared" si="83"/>
        <v>Nov-2024</v>
      </c>
      <c r="Q860" t="str">
        <f t="shared" si="84"/>
        <v>Q4-2024</v>
      </c>
    </row>
    <row r="861" spans="1:17" x14ac:dyDescent="0.3">
      <c r="A861" t="s">
        <v>1009</v>
      </c>
      <c r="B861" s="15">
        <v>45534</v>
      </c>
      <c r="C861" t="s">
        <v>88</v>
      </c>
      <c r="D861" t="s">
        <v>206</v>
      </c>
      <c r="E861" t="s">
        <v>71</v>
      </c>
      <c r="F861" t="s">
        <v>78</v>
      </c>
      <c r="G861" t="s">
        <v>68</v>
      </c>
      <c r="H861">
        <v>1</v>
      </c>
      <c r="I861">
        <v>200.95</v>
      </c>
      <c r="J861">
        <v>0.14000000000000001</v>
      </c>
      <c r="K861">
        <v>146.38</v>
      </c>
      <c r="L861" t="s">
        <v>57</v>
      </c>
      <c r="M861">
        <f t="shared" si="85"/>
        <v>172.82</v>
      </c>
      <c r="N861">
        <f t="shared" si="86"/>
        <v>26.44</v>
      </c>
      <c r="O861" s="7">
        <f t="shared" si="87"/>
        <v>0.15299155190371486</v>
      </c>
      <c r="P861" t="str">
        <f t="shared" si="83"/>
        <v>Aug-2024</v>
      </c>
      <c r="Q861" t="str">
        <f t="shared" si="84"/>
        <v>Q3-2024</v>
      </c>
    </row>
    <row r="862" spans="1:17" x14ac:dyDescent="0.3">
      <c r="A862" t="s">
        <v>1010</v>
      </c>
      <c r="B862" s="15">
        <v>45662</v>
      </c>
      <c r="C862" t="s">
        <v>63</v>
      </c>
      <c r="D862" t="s">
        <v>251</v>
      </c>
      <c r="E862" t="s">
        <v>54</v>
      </c>
      <c r="F862" t="s">
        <v>65</v>
      </c>
      <c r="G862" t="s">
        <v>56</v>
      </c>
      <c r="H862">
        <v>2</v>
      </c>
      <c r="I862">
        <v>6.96</v>
      </c>
      <c r="J862">
        <v>0.28599999999999998</v>
      </c>
      <c r="K862">
        <v>4.3499999999999996</v>
      </c>
      <c r="L862" t="s">
        <v>104</v>
      </c>
      <c r="M862">
        <f t="shared" si="85"/>
        <v>9.94</v>
      </c>
      <c r="N862">
        <f t="shared" si="86"/>
        <v>1.24</v>
      </c>
      <c r="O862" s="7">
        <f t="shared" si="87"/>
        <v>0.12474849094567406</v>
      </c>
      <c r="P862" t="str">
        <f t="shared" si="83"/>
        <v>Jan-2025</v>
      </c>
      <c r="Q862" t="str">
        <f t="shared" si="84"/>
        <v>Q1-2025</v>
      </c>
    </row>
    <row r="863" spans="1:17" x14ac:dyDescent="0.3">
      <c r="A863" t="s">
        <v>1011</v>
      </c>
      <c r="B863" s="15">
        <v>45607</v>
      </c>
      <c r="C863" t="s">
        <v>84</v>
      </c>
      <c r="D863" t="s">
        <v>73</v>
      </c>
      <c r="E863" t="s">
        <v>93</v>
      </c>
      <c r="F863" t="s">
        <v>124</v>
      </c>
      <c r="G863" t="s">
        <v>68</v>
      </c>
      <c r="H863">
        <v>2</v>
      </c>
      <c r="I863">
        <v>19.399999999999999</v>
      </c>
      <c r="J863">
        <v>6.9000000000000006E-2</v>
      </c>
      <c r="K863">
        <v>8.33</v>
      </c>
      <c r="L863" t="s">
        <v>57</v>
      </c>
      <c r="M863">
        <f t="shared" si="85"/>
        <v>36.119999999999997</v>
      </c>
      <c r="N863">
        <f t="shared" si="86"/>
        <v>19.46</v>
      </c>
      <c r="O863" s="7">
        <f t="shared" si="87"/>
        <v>0.53875968992248069</v>
      </c>
      <c r="P863" t="str">
        <f t="shared" si="83"/>
        <v>Nov-2024</v>
      </c>
      <c r="Q863" t="str">
        <f t="shared" si="84"/>
        <v>Q4-2024</v>
      </c>
    </row>
    <row r="864" spans="1:17" x14ac:dyDescent="0.3">
      <c r="A864" t="s">
        <v>1012</v>
      </c>
      <c r="B864" s="15">
        <v>45942</v>
      </c>
      <c r="C864" t="s">
        <v>84</v>
      </c>
      <c r="D864" t="s">
        <v>169</v>
      </c>
      <c r="E864" t="s">
        <v>54</v>
      </c>
      <c r="F864" t="s">
        <v>65</v>
      </c>
      <c r="G864" t="s">
        <v>56</v>
      </c>
      <c r="H864">
        <v>4</v>
      </c>
      <c r="I864">
        <v>14.17</v>
      </c>
      <c r="J864">
        <v>0.14699999999999999</v>
      </c>
      <c r="K864">
        <v>8.7799999999999994</v>
      </c>
      <c r="L864" t="s">
        <v>57</v>
      </c>
      <c r="M864">
        <f t="shared" si="85"/>
        <v>48.35</v>
      </c>
      <c r="N864">
        <f t="shared" si="86"/>
        <v>13.23</v>
      </c>
      <c r="O864" s="7">
        <f t="shared" si="87"/>
        <v>0.2736297828335057</v>
      </c>
      <c r="P864" t="str">
        <f t="shared" si="83"/>
        <v>Oct-2025</v>
      </c>
      <c r="Q864" t="str">
        <f t="shared" si="84"/>
        <v>Q4-2025</v>
      </c>
    </row>
    <row r="865" spans="1:17" x14ac:dyDescent="0.3">
      <c r="A865" t="s">
        <v>1013</v>
      </c>
      <c r="B865" s="15">
        <v>45925</v>
      </c>
      <c r="C865" t="s">
        <v>63</v>
      </c>
      <c r="D865" t="s">
        <v>165</v>
      </c>
      <c r="E865" t="s">
        <v>71</v>
      </c>
      <c r="F865" t="s">
        <v>97</v>
      </c>
      <c r="G865" t="s">
        <v>56</v>
      </c>
      <c r="H865">
        <v>4</v>
      </c>
      <c r="I865">
        <v>244.07</v>
      </c>
      <c r="J865">
        <v>8.4000000000000005E-2</v>
      </c>
      <c r="K865">
        <v>183.73</v>
      </c>
      <c r="L865" t="s">
        <v>57</v>
      </c>
      <c r="M865">
        <f t="shared" si="85"/>
        <v>894.27</v>
      </c>
      <c r="N865">
        <f t="shared" si="86"/>
        <v>159.35</v>
      </c>
      <c r="O865" s="7">
        <f t="shared" si="87"/>
        <v>0.17819003209321568</v>
      </c>
      <c r="P865" t="str">
        <f t="shared" si="83"/>
        <v>Sep-2025</v>
      </c>
      <c r="Q865" t="str">
        <f t="shared" si="84"/>
        <v>Q3-2025</v>
      </c>
    </row>
    <row r="866" spans="1:17" x14ac:dyDescent="0.3">
      <c r="A866" t="s">
        <v>1014</v>
      </c>
      <c r="B866" s="15">
        <v>45537</v>
      </c>
      <c r="C866" t="s">
        <v>88</v>
      </c>
      <c r="D866" t="s">
        <v>183</v>
      </c>
      <c r="E866" t="s">
        <v>71</v>
      </c>
      <c r="F866" t="s">
        <v>97</v>
      </c>
      <c r="G866" t="s">
        <v>68</v>
      </c>
      <c r="H866">
        <v>4</v>
      </c>
      <c r="I866">
        <v>39.86</v>
      </c>
      <c r="J866">
        <v>0.14899999999999999</v>
      </c>
      <c r="K866">
        <v>28.09</v>
      </c>
      <c r="L866" t="s">
        <v>57</v>
      </c>
      <c r="M866">
        <f t="shared" si="85"/>
        <v>135.68</v>
      </c>
      <c r="N866">
        <f t="shared" si="86"/>
        <v>23.32</v>
      </c>
      <c r="O866" s="7">
        <f t="shared" si="87"/>
        <v>0.171875</v>
      </c>
      <c r="P866" t="str">
        <f t="shared" si="83"/>
        <v>Sep-2024</v>
      </c>
      <c r="Q866" t="str">
        <f t="shared" si="84"/>
        <v>Q3-2024</v>
      </c>
    </row>
    <row r="867" spans="1:17" x14ac:dyDescent="0.3">
      <c r="A867" t="s">
        <v>1015</v>
      </c>
      <c r="B867" s="15">
        <v>45748</v>
      </c>
      <c r="C867" t="s">
        <v>84</v>
      </c>
      <c r="D867" t="s">
        <v>229</v>
      </c>
      <c r="E867" t="s">
        <v>93</v>
      </c>
      <c r="F867" t="s">
        <v>219</v>
      </c>
      <c r="G867" t="s">
        <v>56</v>
      </c>
      <c r="H867">
        <v>2</v>
      </c>
      <c r="I867">
        <v>13.47</v>
      </c>
      <c r="J867">
        <v>7.1999999999999995E-2</v>
      </c>
      <c r="K867">
        <v>6.21</v>
      </c>
      <c r="L867" t="s">
        <v>57</v>
      </c>
      <c r="M867">
        <f t="shared" si="85"/>
        <v>25</v>
      </c>
      <c r="N867">
        <f t="shared" si="86"/>
        <v>12.58</v>
      </c>
      <c r="O867" s="7">
        <f t="shared" si="87"/>
        <v>0.50319999999999998</v>
      </c>
      <c r="P867" t="str">
        <f t="shared" si="83"/>
        <v>Apr-2025</v>
      </c>
      <c r="Q867" t="str">
        <f t="shared" si="84"/>
        <v>Q2-2025</v>
      </c>
    </row>
    <row r="868" spans="1:17" x14ac:dyDescent="0.3">
      <c r="A868" t="s">
        <v>1016</v>
      </c>
      <c r="B868" s="15">
        <v>45884</v>
      </c>
      <c r="C868" t="s">
        <v>63</v>
      </c>
      <c r="D868" t="s">
        <v>188</v>
      </c>
      <c r="E868" t="s">
        <v>54</v>
      </c>
      <c r="F868" t="s">
        <v>268</v>
      </c>
      <c r="G868" t="s">
        <v>68</v>
      </c>
      <c r="H868">
        <v>3</v>
      </c>
      <c r="I868">
        <v>14.33</v>
      </c>
      <c r="J868">
        <v>0.29699999999999999</v>
      </c>
      <c r="K868">
        <v>8.0299999999999994</v>
      </c>
      <c r="L868" t="s">
        <v>57</v>
      </c>
      <c r="M868">
        <f t="shared" si="85"/>
        <v>30.22</v>
      </c>
      <c r="N868">
        <f t="shared" si="86"/>
        <v>6.13</v>
      </c>
      <c r="O868" s="7">
        <f t="shared" si="87"/>
        <v>0.2028457974851092</v>
      </c>
      <c r="P868" t="str">
        <f t="shared" si="83"/>
        <v>Aug-2025</v>
      </c>
      <c r="Q868" t="str">
        <f t="shared" si="84"/>
        <v>Q3-2025</v>
      </c>
    </row>
    <row r="869" spans="1:17" x14ac:dyDescent="0.3">
      <c r="A869" t="s">
        <v>1017</v>
      </c>
      <c r="B869" s="15">
        <v>45865</v>
      </c>
      <c r="C869" t="s">
        <v>88</v>
      </c>
      <c r="D869" t="s">
        <v>162</v>
      </c>
      <c r="E869" t="s">
        <v>93</v>
      </c>
      <c r="F869" t="s">
        <v>219</v>
      </c>
      <c r="G869" t="s">
        <v>68</v>
      </c>
      <c r="H869">
        <v>5</v>
      </c>
      <c r="I869">
        <v>51.53</v>
      </c>
      <c r="J869">
        <v>0.06</v>
      </c>
      <c r="K869">
        <v>11.69</v>
      </c>
      <c r="L869" t="s">
        <v>57</v>
      </c>
      <c r="M869">
        <f t="shared" si="85"/>
        <v>242.19</v>
      </c>
      <c r="N869">
        <f t="shared" si="86"/>
        <v>183.74</v>
      </c>
      <c r="O869" s="7">
        <f t="shared" si="87"/>
        <v>0.75866055576200508</v>
      </c>
      <c r="P869" t="str">
        <f t="shared" si="83"/>
        <v>Jul-2025</v>
      </c>
      <c r="Q869" t="str">
        <f t="shared" si="84"/>
        <v>Q3-2025</v>
      </c>
    </row>
    <row r="870" spans="1:17" x14ac:dyDescent="0.3">
      <c r="A870" t="s">
        <v>1018</v>
      </c>
      <c r="B870" s="15">
        <v>45621</v>
      </c>
      <c r="C870" t="s">
        <v>52</v>
      </c>
      <c r="D870" t="s">
        <v>155</v>
      </c>
      <c r="E870" t="s">
        <v>60</v>
      </c>
      <c r="F870" t="s">
        <v>90</v>
      </c>
      <c r="G870" t="s">
        <v>68</v>
      </c>
      <c r="H870">
        <v>2</v>
      </c>
      <c r="I870">
        <v>106.34</v>
      </c>
      <c r="J870">
        <v>0.02</v>
      </c>
      <c r="K870">
        <v>48.53</v>
      </c>
      <c r="L870" t="s">
        <v>57</v>
      </c>
      <c r="M870">
        <f t="shared" si="85"/>
        <v>208.43</v>
      </c>
      <c r="N870">
        <f t="shared" si="86"/>
        <v>111.37</v>
      </c>
      <c r="O870" s="7">
        <f t="shared" si="87"/>
        <v>0.53432807177469654</v>
      </c>
      <c r="P870" t="str">
        <f t="shared" si="83"/>
        <v>Nov-2024</v>
      </c>
      <c r="Q870" t="str">
        <f t="shared" si="84"/>
        <v>Q4-2024</v>
      </c>
    </row>
    <row r="871" spans="1:17" x14ac:dyDescent="0.3">
      <c r="A871" t="s">
        <v>1019</v>
      </c>
      <c r="B871" s="15">
        <v>45615</v>
      </c>
      <c r="C871" t="s">
        <v>88</v>
      </c>
      <c r="D871" t="s">
        <v>73</v>
      </c>
      <c r="E871" t="s">
        <v>93</v>
      </c>
      <c r="F871" t="s">
        <v>219</v>
      </c>
      <c r="G871" t="s">
        <v>68</v>
      </c>
      <c r="H871">
        <v>7</v>
      </c>
      <c r="I871">
        <v>84.23</v>
      </c>
      <c r="J871">
        <v>2.8000000000000001E-2</v>
      </c>
      <c r="K871">
        <v>35.229999999999997</v>
      </c>
      <c r="L871" t="s">
        <v>57</v>
      </c>
      <c r="M871">
        <f t="shared" si="85"/>
        <v>573.1</v>
      </c>
      <c r="N871">
        <f t="shared" si="86"/>
        <v>326.49</v>
      </c>
      <c r="O871" s="7">
        <f t="shared" si="87"/>
        <v>0.5696911533763741</v>
      </c>
      <c r="P871" t="str">
        <f t="shared" si="83"/>
        <v>Nov-2024</v>
      </c>
      <c r="Q871" t="str">
        <f t="shared" si="84"/>
        <v>Q4-2024</v>
      </c>
    </row>
    <row r="872" spans="1:17" x14ac:dyDescent="0.3">
      <c r="A872" t="s">
        <v>1020</v>
      </c>
      <c r="B872" s="15">
        <v>45865</v>
      </c>
      <c r="C872" t="s">
        <v>63</v>
      </c>
      <c r="D872" t="s">
        <v>204</v>
      </c>
      <c r="E872" t="s">
        <v>54</v>
      </c>
      <c r="F872" t="s">
        <v>156</v>
      </c>
      <c r="G872" t="s">
        <v>68</v>
      </c>
      <c r="H872">
        <v>8</v>
      </c>
      <c r="I872">
        <v>24.46</v>
      </c>
      <c r="J872">
        <v>0.125</v>
      </c>
      <c r="K872">
        <v>14.19</v>
      </c>
      <c r="L872" t="s">
        <v>57</v>
      </c>
      <c r="M872">
        <f t="shared" si="85"/>
        <v>171.22</v>
      </c>
      <c r="N872">
        <f t="shared" si="86"/>
        <v>57.7</v>
      </c>
      <c r="O872" s="7">
        <f t="shared" si="87"/>
        <v>0.33699334189931085</v>
      </c>
      <c r="P872" t="str">
        <f t="shared" si="83"/>
        <v>Jul-2025</v>
      </c>
      <c r="Q872" t="str">
        <f t="shared" si="84"/>
        <v>Q3-2025</v>
      </c>
    </row>
    <row r="873" spans="1:17" x14ac:dyDescent="0.3">
      <c r="A873" t="s">
        <v>1021</v>
      </c>
      <c r="B873" s="15">
        <v>45878</v>
      </c>
      <c r="C873" t="s">
        <v>52</v>
      </c>
      <c r="D873" t="s">
        <v>181</v>
      </c>
      <c r="E873" t="s">
        <v>71</v>
      </c>
      <c r="F873" t="s">
        <v>126</v>
      </c>
      <c r="G873" t="s">
        <v>68</v>
      </c>
      <c r="H873">
        <v>2</v>
      </c>
      <c r="I873">
        <v>151.11000000000001</v>
      </c>
      <c r="J873">
        <v>0.128</v>
      </c>
      <c r="K873">
        <v>102.1</v>
      </c>
      <c r="L873" t="s">
        <v>57</v>
      </c>
      <c r="M873">
        <f t="shared" si="85"/>
        <v>263.54000000000002</v>
      </c>
      <c r="N873">
        <f t="shared" si="86"/>
        <v>59.34</v>
      </c>
      <c r="O873" s="7">
        <f t="shared" si="87"/>
        <v>0.22516506033239736</v>
      </c>
      <c r="P873" t="str">
        <f t="shared" si="83"/>
        <v>Aug-2025</v>
      </c>
      <c r="Q873" t="str">
        <f t="shared" si="84"/>
        <v>Q3-2025</v>
      </c>
    </row>
    <row r="874" spans="1:17" x14ac:dyDescent="0.3">
      <c r="A874" t="s">
        <v>1022</v>
      </c>
      <c r="B874" s="15">
        <v>45738</v>
      </c>
      <c r="C874" t="s">
        <v>84</v>
      </c>
      <c r="D874" t="s">
        <v>150</v>
      </c>
      <c r="E874" t="s">
        <v>71</v>
      </c>
      <c r="F874" t="s">
        <v>86</v>
      </c>
      <c r="G874" t="s">
        <v>56</v>
      </c>
      <c r="H874">
        <v>3</v>
      </c>
      <c r="I874">
        <v>274.02999999999997</v>
      </c>
      <c r="J874">
        <v>8.1000000000000003E-2</v>
      </c>
      <c r="K874">
        <v>201.88</v>
      </c>
      <c r="L874" t="s">
        <v>57</v>
      </c>
      <c r="M874">
        <f t="shared" si="85"/>
        <v>755.5</v>
      </c>
      <c r="N874">
        <f t="shared" si="86"/>
        <v>149.86000000000001</v>
      </c>
      <c r="O874" s="7">
        <f t="shared" si="87"/>
        <v>0.19835870284579751</v>
      </c>
      <c r="P874" t="str">
        <f t="shared" si="83"/>
        <v>Mar-2025</v>
      </c>
      <c r="Q874" t="str">
        <f t="shared" si="84"/>
        <v>Q1-2025</v>
      </c>
    </row>
    <row r="875" spans="1:17" x14ac:dyDescent="0.3">
      <c r="A875" t="s">
        <v>1023</v>
      </c>
      <c r="B875" s="15">
        <v>45464</v>
      </c>
      <c r="C875" t="s">
        <v>63</v>
      </c>
      <c r="D875" t="s">
        <v>119</v>
      </c>
      <c r="E875" t="s">
        <v>93</v>
      </c>
      <c r="F875" t="s">
        <v>124</v>
      </c>
      <c r="G875" t="s">
        <v>56</v>
      </c>
      <c r="H875">
        <v>13</v>
      </c>
      <c r="I875">
        <v>49.14</v>
      </c>
      <c r="J875">
        <v>0.17799999999999999</v>
      </c>
      <c r="K875">
        <v>24.54</v>
      </c>
      <c r="L875" t="s">
        <v>73</v>
      </c>
      <c r="M875">
        <f t="shared" si="85"/>
        <v>525.11</v>
      </c>
      <c r="N875">
        <f t="shared" si="86"/>
        <v>206.09</v>
      </c>
      <c r="O875" s="7">
        <f t="shared" si="87"/>
        <v>0.39247014911161471</v>
      </c>
      <c r="P875" t="str">
        <f t="shared" si="83"/>
        <v>Jun-2024</v>
      </c>
      <c r="Q875" t="str">
        <f t="shared" si="84"/>
        <v>Q2-2024</v>
      </c>
    </row>
    <row r="876" spans="1:17" x14ac:dyDescent="0.3">
      <c r="A876" t="s">
        <v>1024</v>
      </c>
      <c r="B876" s="15">
        <v>45875</v>
      </c>
      <c r="C876" t="s">
        <v>88</v>
      </c>
      <c r="D876" t="s">
        <v>73</v>
      </c>
      <c r="E876" t="s">
        <v>71</v>
      </c>
      <c r="F876" t="s">
        <v>126</v>
      </c>
      <c r="G876" t="s">
        <v>68</v>
      </c>
      <c r="H876">
        <v>2</v>
      </c>
      <c r="I876">
        <v>227.45</v>
      </c>
      <c r="J876">
        <v>8.9999999999999993E-3</v>
      </c>
      <c r="K876">
        <v>156.26</v>
      </c>
      <c r="L876" t="s">
        <v>57</v>
      </c>
      <c r="M876">
        <f t="shared" si="85"/>
        <v>450.81</v>
      </c>
      <c r="N876">
        <f t="shared" si="86"/>
        <v>138.29</v>
      </c>
      <c r="O876" s="7">
        <f t="shared" si="87"/>
        <v>0.30675894501009293</v>
      </c>
      <c r="P876" t="str">
        <f t="shared" si="83"/>
        <v>Aug-2025</v>
      </c>
      <c r="Q876" t="str">
        <f t="shared" si="84"/>
        <v>Q3-2025</v>
      </c>
    </row>
    <row r="877" spans="1:17" x14ac:dyDescent="0.3">
      <c r="A877" t="s">
        <v>1025</v>
      </c>
      <c r="B877" s="15">
        <v>45872</v>
      </c>
      <c r="C877" t="s">
        <v>63</v>
      </c>
      <c r="D877" t="s">
        <v>258</v>
      </c>
      <c r="E877" t="s">
        <v>107</v>
      </c>
      <c r="F877" t="s">
        <v>132</v>
      </c>
      <c r="G877" t="s">
        <v>73</v>
      </c>
      <c r="H877">
        <v>2</v>
      </c>
      <c r="I877">
        <v>55.52</v>
      </c>
      <c r="J877">
        <v>0.19700000000000001</v>
      </c>
      <c r="K877">
        <v>24.14</v>
      </c>
      <c r="L877" t="s">
        <v>104</v>
      </c>
      <c r="M877">
        <f t="shared" si="85"/>
        <v>89.17</v>
      </c>
      <c r="N877">
        <f t="shared" si="86"/>
        <v>40.89</v>
      </c>
      <c r="O877" s="7">
        <f t="shared" si="87"/>
        <v>0.45856229673657062</v>
      </c>
      <c r="P877" t="str">
        <f t="shared" si="83"/>
        <v>Aug-2025</v>
      </c>
      <c r="Q877" t="str">
        <f t="shared" si="84"/>
        <v>Q3-2025</v>
      </c>
    </row>
    <row r="878" spans="1:17" x14ac:dyDescent="0.3">
      <c r="A878" t="s">
        <v>1026</v>
      </c>
      <c r="B878" s="15">
        <v>45891</v>
      </c>
      <c r="C878" t="s">
        <v>52</v>
      </c>
      <c r="D878" t="s">
        <v>53</v>
      </c>
      <c r="E878" t="s">
        <v>107</v>
      </c>
      <c r="F878" t="s">
        <v>139</v>
      </c>
      <c r="G878" t="s">
        <v>68</v>
      </c>
      <c r="H878">
        <v>1</v>
      </c>
      <c r="I878">
        <v>9.75</v>
      </c>
      <c r="J878">
        <v>7.3999999999999996E-2</v>
      </c>
      <c r="K878">
        <v>3.7</v>
      </c>
      <c r="L878" t="s">
        <v>104</v>
      </c>
      <c r="M878">
        <f t="shared" si="85"/>
        <v>9.0299999999999994</v>
      </c>
      <c r="N878">
        <f t="shared" si="86"/>
        <v>5.33</v>
      </c>
      <c r="O878" s="7">
        <f t="shared" si="87"/>
        <v>0.59025470653377632</v>
      </c>
      <c r="P878" t="str">
        <f t="shared" si="83"/>
        <v>Aug-2025</v>
      </c>
      <c r="Q878" t="str">
        <f t="shared" si="84"/>
        <v>Q3-2025</v>
      </c>
    </row>
    <row r="879" spans="1:17" x14ac:dyDescent="0.3">
      <c r="A879" t="s">
        <v>1027</v>
      </c>
      <c r="B879" s="15">
        <v>45764</v>
      </c>
      <c r="C879" t="s">
        <v>52</v>
      </c>
      <c r="D879" t="s">
        <v>130</v>
      </c>
      <c r="E879" t="s">
        <v>93</v>
      </c>
      <c r="F879" t="s">
        <v>255</v>
      </c>
      <c r="G879" t="s">
        <v>56</v>
      </c>
      <c r="H879">
        <v>2</v>
      </c>
      <c r="I879">
        <v>54.68</v>
      </c>
      <c r="J879">
        <v>0.14399999999999999</v>
      </c>
      <c r="K879">
        <v>19.239999999999998</v>
      </c>
      <c r="L879" t="s">
        <v>57</v>
      </c>
      <c r="M879">
        <f t="shared" si="85"/>
        <v>93.61</v>
      </c>
      <c r="N879">
        <f t="shared" si="86"/>
        <v>55.13</v>
      </c>
      <c r="O879" s="7">
        <f t="shared" si="87"/>
        <v>0.58893280632411071</v>
      </c>
      <c r="P879" t="str">
        <f t="shared" si="83"/>
        <v>Apr-2025</v>
      </c>
      <c r="Q879" t="str">
        <f t="shared" si="84"/>
        <v>Q2-2025</v>
      </c>
    </row>
    <row r="880" spans="1:17" x14ac:dyDescent="0.3">
      <c r="A880" t="s">
        <v>1028</v>
      </c>
      <c r="B880" s="15">
        <v>45999</v>
      </c>
      <c r="C880" t="s">
        <v>63</v>
      </c>
      <c r="D880" t="s">
        <v>188</v>
      </c>
      <c r="E880" t="s">
        <v>60</v>
      </c>
      <c r="F880" t="s">
        <v>90</v>
      </c>
      <c r="G880" t="s">
        <v>68</v>
      </c>
      <c r="H880">
        <v>1</v>
      </c>
      <c r="I880">
        <v>70.72</v>
      </c>
      <c r="J880">
        <v>0.20100000000000001</v>
      </c>
      <c r="K880">
        <v>11.58</v>
      </c>
      <c r="L880" t="s">
        <v>57</v>
      </c>
      <c r="M880">
        <f t="shared" si="85"/>
        <v>56.51</v>
      </c>
      <c r="N880">
        <f t="shared" si="86"/>
        <v>44.93</v>
      </c>
      <c r="O880" s="7">
        <f t="shared" si="87"/>
        <v>0.79508051672270397</v>
      </c>
      <c r="P880" t="str">
        <f t="shared" si="83"/>
        <v>Dec-2025</v>
      </c>
      <c r="Q880" t="str">
        <f t="shared" si="84"/>
        <v>Q4-2025</v>
      </c>
    </row>
    <row r="881" spans="1:17" x14ac:dyDescent="0.3">
      <c r="A881" t="s">
        <v>1029</v>
      </c>
      <c r="B881" s="15">
        <v>45750</v>
      </c>
      <c r="C881" t="s">
        <v>88</v>
      </c>
      <c r="D881" t="s">
        <v>202</v>
      </c>
      <c r="E881" t="s">
        <v>93</v>
      </c>
      <c r="F881" t="s">
        <v>124</v>
      </c>
      <c r="G881" t="s">
        <v>56</v>
      </c>
      <c r="H881">
        <v>2</v>
      </c>
      <c r="I881">
        <v>11.95</v>
      </c>
      <c r="J881">
        <v>0.114</v>
      </c>
      <c r="K881">
        <v>5</v>
      </c>
      <c r="L881" t="s">
        <v>57</v>
      </c>
      <c r="M881">
        <f t="shared" si="85"/>
        <v>21.18</v>
      </c>
      <c r="N881">
        <f t="shared" si="86"/>
        <v>11.18</v>
      </c>
      <c r="O881" s="7">
        <f t="shared" si="87"/>
        <v>0.52785646836638334</v>
      </c>
      <c r="P881" t="str">
        <f t="shared" si="83"/>
        <v>Apr-2025</v>
      </c>
      <c r="Q881" t="str">
        <f t="shared" si="84"/>
        <v>Q2-2025</v>
      </c>
    </row>
    <row r="882" spans="1:17" x14ac:dyDescent="0.3">
      <c r="A882" t="s">
        <v>1030</v>
      </c>
      <c r="B882" s="15">
        <v>46016</v>
      </c>
      <c r="C882" t="s">
        <v>88</v>
      </c>
      <c r="D882" t="s">
        <v>89</v>
      </c>
      <c r="E882" t="s">
        <v>54</v>
      </c>
      <c r="F882" t="s">
        <v>156</v>
      </c>
      <c r="G882" t="s">
        <v>56</v>
      </c>
      <c r="H882">
        <v>2</v>
      </c>
      <c r="I882">
        <v>18.489999999999998</v>
      </c>
      <c r="J882">
        <v>7.0999999999999994E-2</v>
      </c>
      <c r="K882">
        <v>10.17</v>
      </c>
      <c r="L882" t="s">
        <v>57</v>
      </c>
      <c r="M882">
        <f t="shared" si="85"/>
        <v>34.35</v>
      </c>
      <c r="N882">
        <f t="shared" si="86"/>
        <v>14.01</v>
      </c>
      <c r="O882" s="7">
        <f t="shared" si="87"/>
        <v>0.4078602620087336</v>
      </c>
      <c r="P882" t="str">
        <f t="shared" si="83"/>
        <v>Dec-2025</v>
      </c>
      <c r="Q882" t="str">
        <f t="shared" si="84"/>
        <v>Q4-2025</v>
      </c>
    </row>
    <row r="883" spans="1:17" x14ac:dyDescent="0.3">
      <c r="A883" t="s">
        <v>1031</v>
      </c>
      <c r="B883" s="15">
        <v>45560</v>
      </c>
      <c r="C883" t="s">
        <v>88</v>
      </c>
      <c r="D883" t="s">
        <v>92</v>
      </c>
      <c r="E883" t="s">
        <v>54</v>
      </c>
      <c r="F883" t="s">
        <v>65</v>
      </c>
      <c r="G883" t="s">
        <v>68</v>
      </c>
      <c r="H883">
        <v>6</v>
      </c>
      <c r="I883">
        <v>3.72</v>
      </c>
      <c r="J883">
        <v>8.4000000000000005E-2</v>
      </c>
      <c r="K883">
        <v>2.2799999999999998</v>
      </c>
      <c r="L883" t="s">
        <v>57</v>
      </c>
      <c r="M883">
        <f t="shared" si="85"/>
        <v>20.45</v>
      </c>
      <c r="N883">
        <f t="shared" si="86"/>
        <v>6.77</v>
      </c>
      <c r="O883" s="7">
        <f t="shared" si="87"/>
        <v>0.3310513447432763</v>
      </c>
      <c r="P883" t="str">
        <f t="shared" si="83"/>
        <v>Sep-2024</v>
      </c>
      <c r="Q883" t="str">
        <f t="shared" si="84"/>
        <v>Q3-2024</v>
      </c>
    </row>
    <row r="884" spans="1:17" x14ac:dyDescent="0.3">
      <c r="A884" t="s">
        <v>1032</v>
      </c>
      <c r="B884" s="15">
        <v>45961</v>
      </c>
      <c r="C884" t="s">
        <v>63</v>
      </c>
      <c r="D884" t="s">
        <v>302</v>
      </c>
      <c r="E884" t="s">
        <v>54</v>
      </c>
      <c r="F884" t="s">
        <v>65</v>
      </c>
      <c r="G884" t="s">
        <v>68</v>
      </c>
      <c r="H884">
        <v>3</v>
      </c>
      <c r="I884">
        <v>22.38</v>
      </c>
      <c r="J884">
        <v>0.218</v>
      </c>
      <c r="K884">
        <v>14.78</v>
      </c>
      <c r="L884" t="s">
        <v>57</v>
      </c>
      <c r="M884">
        <f t="shared" si="85"/>
        <v>52.5</v>
      </c>
      <c r="N884">
        <f t="shared" si="86"/>
        <v>8.16</v>
      </c>
      <c r="O884" s="7">
        <f t="shared" si="87"/>
        <v>0.15542857142857144</v>
      </c>
      <c r="P884" t="str">
        <f t="shared" ref="P884:P947" si="88">IF(B884="","",TEXT(B884,"mmm-yyyy"))</f>
        <v>Oct-2025</v>
      </c>
      <c r="Q884" t="str">
        <f t="shared" ref="Q884:Q947" si="89">IF(B884="","","Q"&amp;ROUNDUP(MONTH(B884)/3,0)&amp;"-"&amp;YEAR(B884))</f>
        <v>Q4-2025</v>
      </c>
    </row>
    <row r="885" spans="1:17" x14ac:dyDescent="0.3">
      <c r="A885" t="s">
        <v>1033</v>
      </c>
      <c r="B885" s="15">
        <v>45514</v>
      </c>
      <c r="C885" t="s">
        <v>84</v>
      </c>
      <c r="D885" t="s">
        <v>196</v>
      </c>
      <c r="E885" t="s">
        <v>71</v>
      </c>
      <c r="F885" t="s">
        <v>126</v>
      </c>
      <c r="G885" t="s">
        <v>68</v>
      </c>
      <c r="H885">
        <v>1</v>
      </c>
      <c r="I885">
        <v>125.54</v>
      </c>
      <c r="J885">
        <v>4.7E-2</v>
      </c>
      <c r="K885">
        <v>93.26</v>
      </c>
      <c r="L885" t="s">
        <v>57</v>
      </c>
      <c r="M885">
        <f t="shared" si="85"/>
        <v>119.64</v>
      </c>
      <c r="N885">
        <f t="shared" si="86"/>
        <v>26.38</v>
      </c>
      <c r="O885" s="7">
        <f t="shared" si="87"/>
        <v>0.22049481778669341</v>
      </c>
      <c r="P885" t="str">
        <f t="shared" si="88"/>
        <v>Aug-2024</v>
      </c>
      <c r="Q885" t="str">
        <f t="shared" si="89"/>
        <v>Q3-2024</v>
      </c>
    </row>
    <row r="886" spans="1:17" x14ac:dyDescent="0.3">
      <c r="A886" t="s">
        <v>1034</v>
      </c>
      <c r="B886" s="15">
        <v>45958</v>
      </c>
      <c r="C886" t="s">
        <v>63</v>
      </c>
      <c r="D886" t="s">
        <v>82</v>
      </c>
      <c r="E886" t="s">
        <v>93</v>
      </c>
      <c r="F886" t="s">
        <v>255</v>
      </c>
      <c r="G886" t="s">
        <v>68</v>
      </c>
      <c r="H886">
        <v>4</v>
      </c>
      <c r="I886">
        <v>54.86</v>
      </c>
      <c r="J886">
        <v>0.155</v>
      </c>
      <c r="K886">
        <v>25.57</v>
      </c>
      <c r="L886" t="s">
        <v>104</v>
      </c>
      <c r="M886">
        <f t="shared" si="85"/>
        <v>185.43</v>
      </c>
      <c r="N886">
        <f t="shared" si="86"/>
        <v>83.15</v>
      </c>
      <c r="O886" s="7">
        <f t="shared" si="87"/>
        <v>0.44841719247155259</v>
      </c>
      <c r="P886" t="str">
        <f t="shared" si="88"/>
        <v>Oct-2025</v>
      </c>
      <c r="Q886" t="str">
        <f t="shared" si="89"/>
        <v>Q4-2025</v>
      </c>
    </row>
    <row r="887" spans="1:17" x14ac:dyDescent="0.3">
      <c r="A887" t="s">
        <v>1035</v>
      </c>
      <c r="B887" s="15">
        <v>45615</v>
      </c>
      <c r="C887" t="s">
        <v>84</v>
      </c>
      <c r="D887" t="s">
        <v>144</v>
      </c>
      <c r="E887" t="s">
        <v>93</v>
      </c>
      <c r="F887" t="s">
        <v>219</v>
      </c>
      <c r="G887" t="s">
        <v>56</v>
      </c>
      <c r="H887">
        <v>4</v>
      </c>
      <c r="I887">
        <v>70.180000000000007</v>
      </c>
      <c r="J887">
        <v>9.5000000000000001E-2</v>
      </c>
      <c r="K887">
        <v>33.729999999999997</v>
      </c>
      <c r="L887" t="s">
        <v>57</v>
      </c>
      <c r="M887">
        <f t="shared" si="85"/>
        <v>254.05</v>
      </c>
      <c r="N887">
        <f t="shared" si="86"/>
        <v>119.13</v>
      </c>
      <c r="O887" s="7">
        <f t="shared" si="87"/>
        <v>0.4689234402676638</v>
      </c>
      <c r="P887" t="str">
        <f t="shared" si="88"/>
        <v>Nov-2024</v>
      </c>
      <c r="Q887" t="str">
        <f t="shared" si="89"/>
        <v>Q4-2024</v>
      </c>
    </row>
    <row r="888" spans="1:17" x14ac:dyDescent="0.3">
      <c r="A888" t="s">
        <v>1036</v>
      </c>
      <c r="B888" s="15">
        <v>45821</v>
      </c>
      <c r="C888" t="s">
        <v>63</v>
      </c>
      <c r="D888" t="s">
        <v>175</v>
      </c>
      <c r="E888" t="s">
        <v>60</v>
      </c>
      <c r="F888" t="s">
        <v>67</v>
      </c>
      <c r="G888" t="s">
        <v>68</v>
      </c>
      <c r="H888">
        <v>4</v>
      </c>
      <c r="I888">
        <v>67.87</v>
      </c>
      <c r="J888">
        <v>0.16600000000000001</v>
      </c>
      <c r="K888">
        <v>31.45</v>
      </c>
      <c r="L888" t="s">
        <v>57</v>
      </c>
      <c r="M888">
        <f t="shared" si="85"/>
        <v>226.41</v>
      </c>
      <c r="N888">
        <f t="shared" si="86"/>
        <v>100.61</v>
      </c>
      <c r="O888" s="7">
        <f t="shared" si="87"/>
        <v>0.44437083167704605</v>
      </c>
      <c r="P888" t="str">
        <f t="shared" si="88"/>
        <v>Jun-2025</v>
      </c>
      <c r="Q888" t="str">
        <f t="shared" si="89"/>
        <v>Q2-2025</v>
      </c>
    </row>
    <row r="889" spans="1:17" x14ac:dyDescent="0.3">
      <c r="A889" t="s">
        <v>1037</v>
      </c>
      <c r="B889" s="15">
        <v>45845</v>
      </c>
      <c r="C889" t="s">
        <v>84</v>
      </c>
      <c r="D889" t="s">
        <v>229</v>
      </c>
      <c r="E889" t="s">
        <v>93</v>
      </c>
      <c r="F889" t="s">
        <v>124</v>
      </c>
      <c r="G889" t="s">
        <v>56</v>
      </c>
      <c r="H889">
        <v>7</v>
      </c>
      <c r="I889">
        <v>52.13</v>
      </c>
      <c r="J889">
        <v>8.6999999999999994E-2</v>
      </c>
      <c r="K889">
        <v>19.21</v>
      </c>
      <c r="L889" t="s">
        <v>57</v>
      </c>
      <c r="M889">
        <f t="shared" si="85"/>
        <v>333.16</v>
      </c>
      <c r="N889">
        <f t="shared" si="86"/>
        <v>198.69</v>
      </c>
      <c r="O889" s="7">
        <f t="shared" si="87"/>
        <v>0.59638011766118382</v>
      </c>
      <c r="P889" t="str">
        <f t="shared" si="88"/>
        <v>Jul-2025</v>
      </c>
      <c r="Q889" t="str">
        <f t="shared" si="89"/>
        <v>Q3-2025</v>
      </c>
    </row>
    <row r="890" spans="1:17" x14ac:dyDescent="0.3">
      <c r="A890" t="s">
        <v>1038</v>
      </c>
      <c r="B890" s="15">
        <v>45586</v>
      </c>
      <c r="C890" t="s">
        <v>84</v>
      </c>
      <c r="D890" t="s">
        <v>572</v>
      </c>
      <c r="E890" t="s">
        <v>54</v>
      </c>
      <c r="F890" t="s">
        <v>114</v>
      </c>
      <c r="G890" t="s">
        <v>68</v>
      </c>
      <c r="H890">
        <v>8</v>
      </c>
      <c r="I890">
        <v>7.14</v>
      </c>
      <c r="J890">
        <v>5.7000000000000002E-2</v>
      </c>
      <c r="K890">
        <v>4.87</v>
      </c>
      <c r="L890" t="s">
        <v>57</v>
      </c>
      <c r="M890">
        <f t="shared" si="85"/>
        <v>53.86</v>
      </c>
      <c r="N890">
        <f t="shared" si="86"/>
        <v>14.9</v>
      </c>
      <c r="O890" s="7">
        <f t="shared" si="87"/>
        <v>0.27664314890456743</v>
      </c>
      <c r="P890" t="str">
        <f t="shared" si="88"/>
        <v>Oct-2024</v>
      </c>
      <c r="Q890" t="str">
        <f t="shared" si="89"/>
        <v>Q4-2024</v>
      </c>
    </row>
    <row r="891" spans="1:17" x14ac:dyDescent="0.3">
      <c r="A891" t="s">
        <v>1039</v>
      </c>
      <c r="B891" s="15">
        <v>45634</v>
      </c>
      <c r="C891" t="s">
        <v>88</v>
      </c>
      <c r="D891" t="s">
        <v>92</v>
      </c>
      <c r="E891" t="s">
        <v>71</v>
      </c>
      <c r="F891" t="s">
        <v>97</v>
      </c>
      <c r="G891" t="s">
        <v>68</v>
      </c>
      <c r="H891">
        <v>2</v>
      </c>
      <c r="I891">
        <v>100.88</v>
      </c>
      <c r="J891">
        <v>0.105</v>
      </c>
      <c r="K891">
        <v>76.12</v>
      </c>
      <c r="L891" t="s">
        <v>57</v>
      </c>
      <c r="M891">
        <f t="shared" si="85"/>
        <v>180.58</v>
      </c>
      <c r="N891">
        <f t="shared" si="86"/>
        <v>28.34</v>
      </c>
      <c r="O891" s="7">
        <f t="shared" si="87"/>
        <v>0.1569387529072987</v>
      </c>
      <c r="P891" t="str">
        <f t="shared" si="88"/>
        <v>Dec-2024</v>
      </c>
      <c r="Q891" t="str">
        <f t="shared" si="89"/>
        <v>Q4-2024</v>
      </c>
    </row>
    <row r="892" spans="1:17" x14ac:dyDescent="0.3">
      <c r="A892" t="s">
        <v>1040</v>
      </c>
      <c r="B892" s="15">
        <v>45981</v>
      </c>
      <c r="C892" t="s">
        <v>63</v>
      </c>
      <c r="D892" t="s">
        <v>106</v>
      </c>
      <c r="E892" t="s">
        <v>107</v>
      </c>
      <c r="F892" t="s">
        <v>148</v>
      </c>
      <c r="G892" t="s">
        <v>68</v>
      </c>
      <c r="H892">
        <v>7</v>
      </c>
      <c r="I892">
        <v>58.42</v>
      </c>
      <c r="J892">
        <v>0</v>
      </c>
      <c r="K892">
        <v>22.27</v>
      </c>
      <c r="L892" t="s">
        <v>57</v>
      </c>
      <c r="M892">
        <f t="shared" si="85"/>
        <v>408.94</v>
      </c>
      <c r="N892">
        <f t="shared" si="86"/>
        <v>253.05</v>
      </c>
      <c r="O892" s="7">
        <f t="shared" si="87"/>
        <v>0.61879493324204038</v>
      </c>
      <c r="P892" t="str">
        <f t="shared" si="88"/>
        <v>Nov-2025</v>
      </c>
      <c r="Q892" t="str">
        <f t="shared" si="89"/>
        <v>Q4-2025</v>
      </c>
    </row>
    <row r="893" spans="1:17" x14ac:dyDescent="0.3">
      <c r="A893" t="s">
        <v>1041</v>
      </c>
      <c r="B893" s="15">
        <v>45627</v>
      </c>
      <c r="C893" t="s">
        <v>84</v>
      </c>
      <c r="D893" t="s">
        <v>103</v>
      </c>
      <c r="E893" t="s">
        <v>93</v>
      </c>
      <c r="F893" t="s">
        <v>255</v>
      </c>
      <c r="G893" t="s">
        <v>68</v>
      </c>
      <c r="H893">
        <v>1</v>
      </c>
      <c r="I893">
        <v>15.04</v>
      </c>
      <c r="J893">
        <v>4.9000000000000002E-2</v>
      </c>
      <c r="K893">
        <v>7.23</v>
      </c>
      <c r="L893" t="s">
        <v>73</v>
      </c>
      <c r="M893">
        <f t="shared" si="85"/>
        <v>14.3</v>
      </c>
      <c r="N893">
        <f t="shared" si="86"/>
        <v>7.07</v>
      </c>
      <c r="O893" s="7">
        <f t="shared" si="87"/>
        <v>0.4944055944055944</v>
      </c>
      <c r="P893" t="str">
        <f t="shared" si="88"/>
        <v>Dec-2024</v>
      </c>
      <c r="Q893" t="str">
        <f t="shared" si="89"/>
        <v>Q4-2024</v>
      </c>
    </row>
    <row r="894" spans="1:17" x14ac:dyDescent="0.3">
      <c r="A894" t="s">
        <v>1042</v>
      </c>
      <c r="B894" s="15">
        <v>45434</v>
      </c>
      <c r="C894" t="s">
        <v>84</v>
      </c>
      <c r="D894" t="s">
        <v>103</v>
      </c>
      <c r="E894" t="s">
        <v>93</v>
      </c>
      <c r="F894" t="s">
        <v>94</v>
      </c>
      <c r="G894" t="s">
        <v>68</v>
      </c>
      <c r="H894">
        <v>2</v>
      </c>
      <c r="I894">
        <v>48.89</v>
      </c>
      <c r="J894">
        <v>1.7000000000000001E-2</v>
      </c>
      <c r="K894">
        <v>21.99</v>
      </c>
      <c r="L894" t="s">
        <v>57</v>
      </c>
      <c r="M894">
        <f t="shared" si="85"/>
        <v>96.12</v>
      </c>
      <c r="N894">
        <f t="shared" si="86"/>
        <v>52.14</v>
      </c>
      <c r="O894" s="7">
        <f t="shared" si="87"/>
        <v>0.54244694132334581</v>
      </c>
      <c r="P894" t="str">
        <f t="shared" si="88"/>
        <v>May-2024</v>
      </c>
      <c r="Q894" t="str">
        <f t="shared" si="89"/>
        <v>Q2-2024</v>
      </c>
    </row>
    <row r="895" spans="1:17" x14ac:dyDescent="0.3">
      <c r="A895" t="s">
        <v>1043</v>
      </c>
      <c r="B895" s="15">
        <v>45447</v>
      </c>
      <c r="C895" t="s">
        <v>88</v>
      </c>
      <c r="D895" t="s">
        <v>183</v>
      </c>
      <c r="E895" t="s">
        <v>60</v>
      </c>
      <c r="F895" t="s">
        <v>90</v>
      </c>
      <c r="G895" t="s">
        <v>56</v>
      </c>
      <c r="H895">
        <v>1</v>
      </c>
      <c r="I895">
        <v>109.32</v>
      </c>
      <c r="J895">
        <v>5.6000000000000001E-2</v>
      </c>
      <c r="K895">
        <v>48.75</v>
      </c>
      <c r="L895" t="s">
        <v>57</v>
      </c>
      <c r="M895">
        <f t="shared" si="85"/>
        <v>103.2</v>
      </c>
      <c r="N895">
        <f t="shared" si="86"/>
        <v>54.45</v>
      </c>
      <c r="O895" s="7">
        <f t="shared" si="87"/>
        <v>0.52761627906976749</v>
      </c>
      <c r="P895" t="str">
        <f t="shared" si="88"/>
        <v>Jun-2024</v>
      </c>
      <c r="Q895" t="str">
        <f t="shared" si="89"/>
        <v>Q2-2024</v>
      </c>
    </row>
    <row r="896" spans="1:17" x14ac:dyDescent="0.3">
      <c r="A896" t="s">
        <v>1044</v>
      </c>
      <c r="B896" s="15">
        <v>45812</v>
      </c>
      <c r="C896" t="s">
        <v>63</v>
      </c>
      <c r="D896" t="s">
        <v>204</v>
      </c>
      <c r="E896" t="s">
        <v>60</v>
      </c>
      <c r="F896" t="s">
        <v>67</v>
      </c>
      <c r="G896" t="s">
        <v>68</v>
      </c>
      <c r="H896">
        <v>1</v>
      </c>
      <c r="I896">
        <v>95.82</v>
      </c>
      <c r="J896">
        <v>0.26900000000000002</v>
      </c>
      <c r="K896">
        <v>39.01</v>
      </c>
      <c r="L896" t="s">
        <v>57</v>
      </c>
      <c r="M896">
        <f t="shared" si="85"/>
        <v>70.040000000000006</v>
      </c>
      <c r="N896">
        <f t="shared" si="86"/>
        <v>31.03</v>
      </c>
      <c r="O896" s="7">
        <f t="shared" si="87"/>
        <v>0.44303255282695603</v>
      </c>
      <c r="P896" t="str">
        <f t="shared" si="88"/>
        <v>Jun-2025</v>
      </c>
      <c r="Q896" t="str">
        <f t="shared" si="89"/>
        <v>Q2-2025</v>
      </c>
    </row>
    <row r="897" spans="1:17" x14ac:dyDescent="0.3">
      <c r="A897" t="s">
        <v>1045</v>
      </c>
      <c r="B897" s="15">
        <v>45668</v>
      </c>
      <c r="C897" t="s">
        <v>88</v>
      </c>
      <c r="D897" t="s">
        <v>89</v>
      </c>
      <c r="E897" t="s">
        <v>54</v>
      </c>
      <c r="F897" t="s">
        <v>55</v>
      </c>
      <c r="G897" t="s">
        <v>56</v>
      </c>
      <c r="H897">
        <v>5</v>
      </c>
      <c r="I897">
        <v>18.66</v>
      </c>
      <c r="J897">
        <v>0</v>
      </c>
      <c r="K897">
        <v>11.06</v>
      </c>
      <c r="L897" t="s">
        <v>57</v>
      </c>
      <c r="M897">
        <f t="shared" si="85"/>
        <v>93.3</v>
      </c>
      <c r="N897">
        <f t="shared" si="86"/>
        <v>38</v>
      </c>
      <c r="O897" s="7">
        <f t="shared" si="87"/>
        <v>0.40728831725616294</v>
      </c>
      <c r="P897" t="str">
        <f t="shared" si="88"/>
        <v>Jan-2025</v>
      </c>
      <c r="Q897" t="str">
        <f t="shared" si="89"/>
        <v>Q1-2025</v>
      </c>
    </row>
    <row r="898" spans="1:17" x14ac:dyDescent="0.3">
      <c r="A898" t="s">
        <v>1046</v>
      </c>
      <c r="B898" s="15">
        <v>45519</v>
      </c>
      <c r="C898" t="s">
        <v>63</v>
      </c>
      <c r="D898" t="s">
        <v>188</v>
      </c>
      <c r="E898" t="s">
        <v>60</v>
      </c>
      <c r="F898" t="s">
        <v>61</v>
      </c>
      <c r="G898" t="s">
        <v>68</v>
      </c>
      <c r="H898">
        <v>4</v>
      </c>
      <c r="I898">
        <v>119.35</v>
      </c>
      <c r="J898">
        <v>0.32600000000000001</v>
      </c>
      <c r="K898">
        <v>58.03</v>
      </c>
      <c r="L898" t="s">
        <v>57</v>
      </c>
      <c r="M898">
        <f t="shared" ref="M898:M961" si="90">ROUND(H898*I898*(1-J898),2)</f>
        <v>321.77</v>
      </c>
      <c r="N898">
        <f t="shared" ref="N898:N961" si="91">ROUND(M898-(H898*K898),2)</f>
        <v>89.65</v>
      </c>
      <c r="O898" s="7">
        <f t="shared" ref="O898:O961" si="92">IFERROR(N898/M898,0)</f>
        <v>0.27861515989682073</v>
      </c>
      <c r="P898" t="str">
        <f t="shared" si="88"/>
        <v>Aug-2024</v>
      </c>
      <c r="Q898" t="str">
        <f t="shared" si="89"/>
        <v>Q3-2024</v>
      </c>
    </row>
    <row r="899" spans="1:17" x14ac:dyDescent="0.3">
      <c r="A899" t="s">
        <v>1047</v>
      </c>
      <c r="B899" s="15">
        <v>45763</v>
      </c>
      <c r="C899" t="s">
        <v>84</v>
      </c>
      <c r="D899" t="s">
        <v>147</v>
      </c>
      <c r="E899" t="s">
        <v>71</v>
      </c>
      <c r="F899" t="s">
        <v>97</v>
      </c>
      <c r="G899" t="s">
        <v>68</v>
      </c>
      <c r="H899">
        <v>6</v>
      </c>
      <c r="I899">
        <v>208.03</v>
      </c>
      <c r="J899">
        <v>0.13900000000000001</v>
      </c>
      <c r="K899">
        <v>165.74</v>
      </c>
      <c r="L899" t="s">
        <v>57</v>
      </c>
      <c r="M899">
        <f t="shared" si="90"/>
        <v>1074.68</v>
      </c>
      <c r="N899">
        <f t="shared" si="91"/>
        <v>80.239999999999995</v>
      </c>
      <c r="O899" s="7">
        <f t="shared" si="92"/>
        <v>7.4664086053522899E-2</v>
      </c>
      <c r="P899" t="str">
        <f t="shared" si="88"/>
        <v>Apr-2025</v>
      </c>
      <c r="Q899" t="str">
        <f t="shared" si="89"/>
        <v>Q2-2025</v>
      </c>
    </row>
    <row r="900" spans="1:17" x14ac:dyDescent="0.3">
      <c r="A900" t="s">
        <v>1048</v>
      </c>
      <c r="B900" s="15">
        <v>45985</v>
      </c>
      <c r="C900" t="s">
        <v>88</v>
      </c>
      <c r="D900" t="s">
        <v>116</v>
      </c>
      <c r="E900" t="s">
        <v>107</v>
      </c>
      <c r="F900" t="s">
        <v>139</v>
      </c>
      <c r="G900" t="s">
        <v>68</v>
      </c>
      <c r="H900">
        <v>7</v>
      </c>
      <c r="I900">
        <v>55.86</v>
      </c>
      <c r="J900">
        <v>6.7000000000000004E-2</v>
      </c>
      <c r="K900">
        <v>20.149999999999999</v>
      </c>
      <c r="L900" t="s">
        <v>57</v>
      </c>
      <c r="M900">
        <f t="shared" si="90"/>
        <v>364.82</v>
      </c>
      <c r="N900">
        <f t="shared" si="91"/>
        <v>223.77</v>
      </c>
      <c r="O900" s="7">
        <f t="shared" si="92"/>
        <v>0.61337097746834057</v>
      </c>
      <c r="P900" t="str">
        <f t="shared" si="88"/>
        <v>Nov-2025</v>
      </c>
      <c r="Q900" t="str">
        <f t="shared" si="89"/>
        <v>Q4-2025</v>
      </c>
    </row>
    <row r="901" spans="1:17" x14ac:dyDescent="0.3">
      <c r="A901" t="s">
        <v>1049</v>
      </c>
      <c r="B901" s="15">
        <v>45815</v>
      </c>
      <c r="C901" t="s">
        <v>63</v>
      </c>
      <c r="D901" t="s">
        <v>204</v>
      </c>
      <c r="E901" t="s">
        <v>107</v>
      </c>
      <c r="F901" t="s">
        <v>132</v>
      </c>
      <c r="G901" t="s">
        <v>56</v>
      </c>
      <c r="H901">
        <v>1</v>
      </c>
      <c r="I901">
        <v>8.2200000000000006</v>
      </c>
      <c r="J901">
        <v>0.33400000000000002</v>
      </c>
      <c r="K901">
        <v>3.38</v>
      </c>
      <c r="L901" t="s">
        <v>57</v>
      </c>
      <c r="M901">
        <f t="shared" si="90"/>
        <v>5.47</v>
      </c>
      <c r="N901">
        <f t="shared" si="91"/>
        <v>2.09</v>
      </c>
      <c r="O901" s="7">
        <f t="shared" si="92"/>
        <v>0.38208409506398539</v>
      </c>
      <c r="P901" t="str">
        <f t="shared" si="88"/>
        <v>Jun-2025</v>
      </c>
      <c r="Q901" t="str">
        <f t="shared" si="89"/>
        <v>Q2-2025</v>
      </c>
    </row>
    <row r="902" spans="1:17" x14ac:dyDescent="0.3">
      <c r="A902" t="s">
        <v>1050</v>
      </c>
      <c r="B902" s="15">
        <v>45696</v>
      </c>
      <c r="C902" t="s">
        <v>84</v>
      </c>
      <c r="D902" t="s">
        <v>177</v>
      </c>
      <c r="E902" t="s">
        <v>54</v>
      </c>
      <c r="F902" t="s">
        <v>268</v>
      </c>
      <c r="G902" t="s">
        <v>56</v>
      </c>
      <c r="H902">
        <v>9</v>
      </c>
      <c r="I902">
        <v>22.71</v>
      </c>
      <c r="J902">
        <v>8.6999999999999994E-2</v>
      </c>
      <c r="K902">
        <v>15.79</v>
      </c>
      <c r="L902" t="s">
        <v>57</v>
      </c>
      <c r="M902">
        <f t="shared" si="90"/>
        <v>186.61</v>
      </c>
      <c r="N902">
        <f t="shared" si="91"/>
        <v>44.5</v>
      </c>
      <c r="O902" s="7">
        <f t="shared" si="92"/>
        <v>0.23846524837897218</v>
      </c>
      <c r="P902" t="str">
        <f t="shared" si="88"/>
        <v>Feb-2025</v>
      </c>
      <c r="Q902" t="str">
        <f t="shared" si="89"/>
        <v>Q1-2025</v>
      </c>
    </row>
    <row r="903" spans="1:17" x14ac:dyDescent="0.3">
      <c r="A903" t="s">
        <v>1051</v>
      </c>
      <c r="B903" s="15">
        <v>45718</v>
      </c>
      <c r="C903" t="s">
        <v>63</v>
      </c>
      <c r="D903" t="s">
        <v>302</v>
      </c>
      <c r="E903" t="s">
        <v>93</v>
      </c>
      <c r="F903" t="s">
        <v>219</v>
      </c>
      <c r="G903" t="s">
        <v>68</v>
      </c>
      <c r="H903">
        <v>2</v>
      </c>
      <c r="I903">
        <v>37.090000000000003</v>
      </c>
      <c r="J903">
        <v>0.28499999999999998</v>
      </c>
      <c r="K903">
        <v>13.61</v>
      </c>
      <c r="L903" t="s">
        <v>57</v>
      </c>
      <c r="M903">
        <f t="shared" si="90"/>
        <v>53.04</v>
      </c>
      <c r="N903">
        <f t="shared" si="91"/>
        <v>25.82</v>
      </c>
      <c r="O903" s="7">
        <f t="shared" si="92"/>
        <v>0.4868024132730015</v>
      </c>
      <c r="P903" t="str">
        <f t="shared" si="88"/>
        <v>Mar-2025</v>
      </c>
      <c r="Q903" t="str">
        <f t="shared" si="89"/>
        <v>Q1-2025</v>
      </c>
    </row>
    <row r="904" spans="1:17" x14ac:dyDescent="0.3">
      <c r="A904" t="s">
        <v>1052</v>
      </c>
      <c r="B904" s="15">
        <v>45713</v>
      </c>
      <c r="C904" t="s">
        <v>52</v>
      </c>
      <c r="D904" t="s">
        <v>237</v>
      </c>
      <c r="E904" t="s">
        <v>54</v>
      </c>
      <c r="F904" t="s">
        <v>114</v>
      </c>
      <c r="G904" t="s">
        <v>56</v>
      </c>
      <c r="H904">
        <v>5</v>
      </c>
      <c r="I904">
        <v>9.7799999999999994</v>
      </c>
      <c r="J904">
        <v>0.10299999999999999</v>
      </c>
      <c r="K904">
        <v>5.97</v>
      </c>
      <c r="L904" t="s">
        <v>57</v>
      </c>
      <c r="M904">
        <f t="shared" si="90"/>
        <v>43.86</v>
      </c>
      <c r="N904">
        <f t="shared" si="91"/>
        <v>14.01</v>
      </c>
      <c r="O904" s="7">
        <f t="shared" si="92"/>
        <v>0.31942544459644323</v>
      </c>
      <c r="P904" t="str">
        <f t="shared" si="88"/>
        <v>Feb-2025</v>
      </c>
      <c r="Q904" t="str">
        <f t="shared" si="89"/>
        <v>Q1-2025</v>
      </c>
    </row>
    <row r="905" spans="1:17" x14ac:dyDescent="0.3">
      <c r="A905" t="s">
        <v>1053</v>
      </c>
      <c r="B905" s="15">
        <v>45522</v>
      </c>
      <c r="C905" t="s">
        <v>88</v>
      </c>
      <c r="D905" t="s">
        <v>167</v>
      </c>
      <c r="E905" t="s">
        <v>71</v>
      </c>
      <c r="F905" t="s">
        <v>97</v>
      </c>
      <c r="G905" t="s">
        <v>68</v>
      </c>
      <c r="H905">
        <v>2</v>
      </c>
      <c r="I905">
        <v>192.24</v>
      </c>
      <c r="J905">
        <v>2.9000000000000001E-2</v>
      </c>
      <c r="K905">
        <v>130.58000000000001</v>
      </c>
      <c r="L905" t="s">
        <v>57</v>
      </c>
      <c r="M905">
        <f t="shared" si="90"/>
        <v>373.33</v>
      </c>
      <c r="N905">
        <f t="shared" si="91"/>
        <v>112.17</v>
      </c>
      <c r="O905" s="7">
        <f t="shared" si="92"/>
        <v>0.30045803980392682</v>
      </c>
      <c r="P905" t="str">
        <f t="shared" si="88"/>
        <v>Aug-2024</v>
      </c>
      <c r="Q905" t="str">
        <f t="shared" si="89"/>
        <v>Q3-2024</v>
      </c>
    </row>
    <row r="906" spans="1:17" x14ac:dyDescent="0.3">
      <c r="A906" t="s">
        <v>1054</v>
      </c>
      <c r="B906" s="15">
        <v>45477</v>
      </c>
      <c r="C906" t="s">
        <v>84</v>
      </c>
      <c r="D906" t="s">
        <v>144</v>
      </c>
      <c r="E906" t="s">
        <v>71</v>
      </c>
      <c r="F906" t="s">
        <v>86</v>
      </c>
      <c r="G906" t="s">
        <v>56</v>
      </c>
      <c r="H906">
        <v>1</v>
      </c>
      <c r="I906">
        <v>258.60000000000002</v>
      </c>
      <c r="J906">
        <v>3.9E-2</v>
      </c>
      <c r="K906">
        <v>194.35</v>
      </c>
      <c r="L906" t="s">
        <v>57</v>
      </c>
      <c r="M906">
        <f t="shared" si="90"/>
        <v>248.51</v>
      </c>
      <c r="N906">
        <f t="shared" si="91"/>
        <v>54.16</v>
      </c>
      <c r="O906" s="7">
        <f t="shared" si="92"/>
        <v>0.21793891593899642</v>
      </c>
      <c r="P906" t="str">
        <f t="shared" si="88"/>
        <v>Jul-2024</v>
      </c>
      <c r="Q906" t="str">
        <f t="shared" si="89"/>
        <v>Q3-2024</v>
      </c>
    </row>
    <row r="907" spans="1:17" x14ac:dyDescent="0.3">
      <c r="A907" t="s">
        <v>1055</v>
      </c>
      <c r="B907" s="15">
        <v>45574</v>
      </c>
      <c r="C907" t="s">
        <v>88</v>
      </c>
      <c r="D907" t="s">
        <v>123</v>
      </c>
      <c r="E907" t="s">
        <v>93</v>
      </c>
      <c r="F907" t="s">
        <v>124</v>
      </c>
      <c r="G907" t="s">
        <v>56</v>
      </c>
      <c r="H907">
        <v>2</v>
      </c>
      <c r="I907">
        <v>58.41</v>
      </c>
      <c r="J907">
        <v>0.01</v>
      </c>
      <c r="K907">
        <v>28.71</v>
      </c>
      <c r="L907" t="s">
        <v>57</v>
      </c>
      <c r="M907">
        <f t="shared" si="90"/>
        <v>115.65</v>
      </c>
      <c r="N907">
        <f t="shared" si="91"/>
        <v>58.23</v>
      </c>
      <c r="O907" s="7">
        <f t="shared" si="92"/>
        <v>0.50350194552529182</v>
      </c>
      <c r="P907" t="str">
        <f t="shared" si="88"/>
        <v>Oct-2024</v>
      </c>
      <c r="Q907" t="str">
        <f t="shared" si="89"/>
        <v>Q4-2024</v>
      </c>
    </row>
    <row r="908" spans="1:17" x14ac:dyDescent="0.3">
      <c r="A908" t="s">
        <v>1056</v>
      </c>
      <c r="B908" s="15">
        <v>45567</v>
      </c>
      <c r="C908" t="s">
        <v>84</v>
      </c>
      <c r="D908" t="s">
        <v>103</v>
      </c>
      <c r="E908" t="s">
        <v>71</v>
      </c>
      <c r="F908" t="s">
        <v>126</v>
      </c>
      <c r="G908" t="s">
        <v>68</v>
      </c>
      <c r="H908">
        <v>2</v>
      </c>
      <c r="I908">
        <v>126.65</v>
      </c>
      <c r="J908">
        <v>0.14699999999999999</v>
      </c>
      <c r="K908">
        <v>89.41</v>
      </c>
      <c r="L908" t="s">
        <v>57</v>
      </c>
      <c r="M908">
        <f t="shared" si="90"/>
        <v>216.06</v>
      </c>
      <c r="N908">
        <f t="shared" si="91"/>
        <v>37.24</v>
      </c>
      <c r="O908" s="7">
        <f t="shared" si="92"/>
        <v>0.17235952976025179</v>
      </c>
      <c r="P908" t="str">
        <f t="shared" si="88"/>
        <v>Oct-2024</v>
      </c>
      <c r="Q908" t="str">
        <f t="shared" si="89"/>
        <v>Q4-2024</v>
      </c>
    </row>
    <row r="909" spans="1:17" x14ac:dyDescent="0.3">
      <c r="A909" t="s">
        <v>1057</v>
      </c>
      <c r="B909" s="15">
        <v>45635</v>
      </c>
      <c r="C909" t="s">
        <v>84</v>
      </c>
      <c r="D909" t="s">
        <v>372</v>
      </c>
      <c r="E909" t="s">
        <v>107</v>
      </c>
      <c r="F909" t="s">
        <v>139</v>
      </c>
      <c r="G909" t="s">
        <v>56</v>
      </c>
      <c r="H909">
        <v>3</v>
      </c>
      <c r="I909">
        <v>45.85</v>
      </c>
      <c r="J909">
        <v>0.14399999999999999</v>
      </c>
      <c r="K909">
        <v>16.809999999999999</v>
      </c>
      <c r="L909" t="s">
        <v>57</v>
      </c>
      <c r="M909">
        <f t="shared" si="90"/>
        <v>117.74</v>
      </c>
      <c r="N909">
        <f t="shared" si="91"/>
        <v>67.31</v>
      </c>
      <c r="O909" s="7">
        <f t="shared" si="92"/>
        <v>0.5716833701375913</v>
      </c>
      <c r="P909" t="str">
        <f t="shared" si="88"/>
        <v>Dec-2024</v>
      </c>
      <c r="Q909" t="str">
        <f t="shared" si="89"/>
        <v>Q4-2024</v>
      </c>
    </row>
    <row r="910" spans="1:17" x14ac:dyDescent="0.3">
      <c r="A910" t="s">
        <v>1058</v>
      </c>
      <c r="B910" s="15">
        <v>45960</v>
      </c>
      <c r="C910" t="s">
        <v>88</v>
      </c>
      <c r="D910" t="s">
        <v>135</v>
      </c>
      <c r="E910" t="s">
        <v>71</v>
      </c>
      <c r="F910" t="s">
        <v>126</v>
      </c>
      <c r="G910" t="s">
        <v>56</v>
      </c>
      <c r="H910">
        <v>3</v>
      </c>
      <c r="I910">
        <v>225.37</v>
      </c>
      <c r="J910">
        <v>0.13800000000000001</v>
      </c>
      <c r="K910">
        <v>160.49</v>
      </c>
      <c r="L910" t="s">
        <v>57</v>
      </c>
      <c r="M910">
        <f t="shared" si="90"/>
        <v>582.80999999999995</v>
      </c>
      <c r="N910">
        <f t="shared" si="91"/>
        <v>101.34</v>
      </c>
      <c r="O910" s="7">
        <f t="shared" si="92"/>
        <v>0.17388171102074435</v>
      </c>
      <c r="P910" t="str">
        <f t="shared" si="88"/>
        <v>Oct-2025</v>
      </c>
      <c r="Q910" t="str">
        <f t="shared" si="89"/>
        <v>Q4-2025</v>
      </c>
    </row>
    <row r="911" spans="1:17" x14ac:dyDescent="0.3">
      <c r="A911" t="s">
        <v>1059</v>
      </c>
      <c r="B911" s="15">
        <v>46001</v>
      </c>
      <c r="C911" t="s">
        <v>52</v>
      </c>
      <c r="D911" t="s">
        <v>237</v>
      </c>
      <c r="E911" t="s">
        <v>71</v>
      </c>
      <c r="F911" t="s">
        <v>126</v>
      </c>
      <c r="G911" t="s">
        <v>56</v>
      </c>
      <c r="H911">
        <v>3</v>
      </c>
      <c r="I911">
        <v>169.46</v>
      </c>
      <c r="J911">
        <v>9.1999999999999998E-2</v>
      </c>
      <c r="K911">
        <v>118.67</v>
      </c>
      <c r="L911" t="s">
        <v>57</v>
      </c>
      <c r="M911">
        <f t="shared" si="90"/>
        <v>461.61</v>
      </c>
      <c r="N911">
        <f t="shared" si="91"/>
        <v>105.6</v>
      </c>
      <c r="O911" s="7">
        <f t="shared" si="92"/>
        <v>0.22876454149606809</v>
      </c>
      <c r="P911" t="str">
        <f t="shared" si="88"/>
        <v>Dec-2025</v>
      </c>
      <c r="Q911" t="str">
        <f t="shared" si="89"/>
        <v>Q4-2025</v>
      </c>
    </row>
    <row r="912" spans="1:17" x14ac:dyDescent="0.3">
      <c r="A912" t="s">
        <v>1060</v>
      </c>
      <c r="B912" s="15">
        <v>45886</v>
      </c>
      <c r="C912" t="s">
        <v>88</v>
      </c>
      <c r="D912" t="s">
        <v>234</v>
      </c>
      <c r="E912" t="s">
        <v>71</v>
      </c>
      <c r="F912" t="s">
        <v>72</v>
      </c>
      <c r="G912" t="s">
        <v>56</v>
      </c>
      <c r="H912">
        <v>1</v>
      </c>
      <c r="I912">
        <v>138.99</v>
      </c>
      <c r="J912">
        <v>9.2999999999999999E-2</v>
      </c>
      <c r="K912">
        <v>101.93</v>
      </c>
      <c r="L912" t="s">
        <v>57</v>
      </c>
      <c r="M912">
        <f t="shared" si="90"/>
        <v>126.06</v>
      </c>
      <c r="N912">
        <f t="shared" si="91"/>
        <v>24.13</v>
      </c>
      <c r="O912" s="7">
        <f t="shared" si="92"/>
        <v>0.19141678565762335</v>
      </c>
      <c r="P912" t="str">
        <f t="shared" si="88"/>
        <v>Aug-2025</v>
      </c>
      <c r="Q912" t="str">
        <f t="shared" si="89"/>
        <v>Q3-2025</v>
      </c>
    </row>
    <row r="913" spans="1:17" x14ac:dyDescent="0.3">
      <c r="A913" t="s">
        <v>1061</v>
      </c>
      <c r="B913" s="15">
        <v>45950</v>
      </c>
      <c r="C913" t="s">
        <v>63</v>
      </c>
      <c r="D913" t="s">
        <v>281</v>
      </c>
      <c r="E913" t="s">
        <v>71</v>
      </c>
      <c r="F913" t="s">
        <v>126</v>
      </c>
      <c r="G913" t="s">
        <v>56</v>
      </c>
      <c r="H913">
        <v>2</v>
      </c>
      <c r="I913">
        <v>104.6</v>
      </c>
      <c r="J913">
        <v>0.17100000000000001</v>
      </c>
      <c r="K913">
        <v>75.69</v>
      </c>
      <c r="L913" t="s">
        <v>57</v>
      </c>
      <c r="M913">
        <f t="shared" si="90"/>
        <v>173.43</v>
      </c>
      <c r="N913">
        <f t="shared" si="91"/>
        <v>22.05</v>
      </c>
      <c r="O913" s="7">
        <f t="shared" si="92"/>
        <v>0.12714063310845874</v>
      </c>
      <c r="P913" t="str">
        <f t="shared" si="88"/>
        <v>Oct-2025</v>
      </c>
      <c r="Q913" t="str">
        <f t="shared" si="89"/>
        <v>Q4-2025</v>
      </c>
    </row>
    <row r="914" spans="1:17" x14ac:dyDescent="0.3">
      <c r="A914" t="s">
        <v>1062</v>
      </c>
      <c r="B914" s="15">
        <v>45529</v>
      </c>
      <c r="C914" t="s">
        <v>84</v>
      </c>
      <c r="D914" t="s">
        <v>169</v>
      </c>
      <c r="E914" t="s">
        <v>93</v>
      </c>
      <c r="F914" t="s">
        <v>219</v>
      </c>
      <c r="G914" t="s">
        <v>68</v>
      </c>
      <c r="H914">
        <v>3</v>
      </c>
      <c r="I914">
        <v>54.74</v>
      </c>
      <c r="J914">
        <v>0</v>
      </c>
      <c r="K914">
        <v>22.96</v>
      </c>
      <c r="L914" t="s">
        <v>57</v>
      </c>
      <c r="M914">
        <f t="shared" si="90"/>
        <v>164.22</v>
      </c>
      <c r="N914">
        <f t="shared" si="91"/>
        <v>95.34</v>
      </c>
      <c r="O914" s="7">
        <f t="shared" si="92"/>
        <v>0.58056265984654731</v>
      </c>
      <c r="P914" t="str">
        <f t="shared" si="88"/>
        <v>Aug-2024</v>
      </c>
      <c r="Q914" t="str">
        <f t="shared" si="89"/>
        <v>Q3-2024</v>
      </c>
    </row>
    <row r="915" spans="1:17" x14ac:dyDescent="0.3">
      <c r="A915" t="s">
        <v>1063</v>
      </c>
      <c r="B915" s="15">
        <v>45594</v>
      </c>
      <c r="C915" t="s">
        <v>52</v>
      </c>
      <c r="D915" t="s">
        <v>237</v>
      </c>
      <c r="E915" t="s">
        <v>60</v>
      </c>
      <c r="F915" t="s">
        <v>99</v>
      </c>
      <c r="G915" t="s">
        <v>68</v>
      </c>
      <c r="H915">
        <v>5</v>
      </c>
      <c r="I915">
        <v>28.04</v>
      </c>
      <c r="J915">
        <v>0.128</v>
      </c>
      <c r="K915">
        <v>14.02</v>
      </c>
      <c r="L915" t="s">
        <v>57</v>
      </c>
      <c r="M915">
        <f t="shared" si="90"/>
        <v>122.25</v>
      </c>
      <c r="N915">
        <f t="shared" si="91"/>
        <v>52.15</v>
      </c>
      <c r="O915" s="7">
        <f t="shared" si="92"/>
        <v>0.42658486707566462</v>
      </c>
      <c r="P915" t="str">
        <f t="shared" si="88"/>
        <v>Oct-2024</v>
      </c>
      <c r="Q915" t="str">
        <f t="shared" si="89"/>
        <v>Q4-2024</v>
      </c>
    </row>
    <row r="916" spans="1:17" x14ac:dyDescent="0.3">
      <c r="A916" t="s">
        <v>1064</v>
      </c>
      <c r="B916" s="15">
        <v>45838</v>
      </c>
      <c r="C916" t="s">
        <v>63</v>
      </c>
      <c r="D916" t="s">
        <v>204</v>
      </c>
      <c r="E916" t="s">
        <v>107</v>
      </c>
      <c r="F916" t="s">
        <v>132</v>
      </c>
      <c r="G916" t="s">
        <v>68</v>
      </c>
      <c r="H916">
        <v>1</v>
      </c>
      <c r="I916">
        <v>9.48</v>
      </c>
      <c r="J916">
        <v>0.20200000000000001</v>
      </c>
      <c r="K916">
        <v>3.93</v>
      </c>
      <c r="L916" t="s">
        <v>57</v>
      </c>
      <c r="M916">
        <f t="shared" si="90"/>
        <v>7.57</v>
      </c>
      <c r="N916">
        <f t="shared" si="91"/>
        <v>3.64</v>
      </c>
      <c r="O916" s="7">
        <f t="shared" si="92"/>
        <v>0.48084544253632761</v>
      </c>
      <c r="P916" t="str">
        <f t="shared" si="88"/>
        <v>Jun-2025</v>
      </c>
      <c r="Q916" t="str">
        <f t="shared" si="89"/>
        <v>Q2-2025</v>
      </c>
    </row>
    <row r="917" spans="1:17" x14ac:dyDescent="0.3">
      <c r="A917" t="s">
        <v>1065</v>
      </c>
      <c r="B917" s="15">
        <v>45347</v>
      </c>
      <c r="C917" t="s">
        <v>52</v>
      </c>
      <c r="D917" t="s">
        <v>59</v>
      </c>
      <c r="E917" t="s">
        <v>54</v>
      </c>
      <c r="F917" t="s">
        <v>65</v>
      </c>
      <c r="G917" t="s">
        <v>68</v>
      </c>
      <c r="H917">
        <v>1</v>
      </c>
      <c r="I917">
        <v>13.57</v>
      </c>
      <c r="J917">
        <v>0</v>
      </c>
      <c r="K917">
        <v>8.35</v>
      </c>
      <c r="L917" t="s">
        <v>104</v>
      </c>
      <c r="M917">
        <f t="shared" si="90"/>
        <v>13.57</v>
      </c>
      <c r="N917">
        <f t="shared" si="91"/>
        <v>5.22</v>
      </c>
      <c r="O917" s="7">
        <f t="shared" si="92"/>
        <v>0.38467207074428883</v>
      </c>
      <c r="P917" t="str">
        <f t="shared" si="88"/>
        <v>Feb-2024</v>
      </c>
      <c r="Q917" t="str">
        <f t="shared" si="89"/>
        <v>Q1-2024</v>
      </c>
    </row>
    <row r="918" spans="1:17" x14ac:dyDescent="0.3">
      <c r="A918" t="s">
        <v>1066</v>
      </c>
      <c r="B918" s="15">
        <v>45588</v>
      </c>
      <c r="C918" t="s">
        <v>88</v>
      </c>
      <c r="D918" t="s">
        <v>206</v>
      </c>
      <c r="E918" t="s">
        <v>107</v>
      </c>
      <c r="F918" t="s">
        <v>108</v>
      </c>
      <c r="G918" t="s">
        <v>56</v>
      </c>
      <c r="H918">
        <v>1</v>
      </c>
      <c r="I918">
        <v>34.65</v>
      </c>
      <c r="J918">
        <v>0.10299999999999999</v>
      </c>
      <c r="K918">
        <v>13.38</v>
      </c>
      <c r="L918" t="s">
        <v>104</v>
      </c>
      <c r="M918">
        <f t="shared" si="90"/>
        <v>31.08</v>
      </c>
      <c r="N918">
        <f t="shared" si="91"/>
        <v>17.7</v>
      </c>
      <c r="O918" s="7">
        <f t="shared" si="92"/>
        <v>0.56949806949806947</v>
      </c>
      <c r="P918" t="str">
        <f t="shared" si="88"/>
        <v>Oct-2024</v>
      </c>
      <c r="Q918" t="str">
        <f t="shared" si="89"/>
        <v>Q4-2024</v>
      </c>
    </row>
    <row r="919" spans="1:17" x14ac:dyDescent="0.3">
      <c r="A919" t="s">
        <v>1067</v>
      </c>
      <c r="B919" s="15">
        <v>45842</v>
      </c>
      <c r="C919" t="s">
        <v>63</v>
      </c>
      <c r="D919" t="s">
        <v>251</v>
      </c>
      <c r="E919" t="s">
        <v>71</v>
      </c>
      <c r="F919" t="s">
        <v>72</v>
      </c>
      <c r="G919" t="s">
        <v>68</v>
      </c>
      <c r="H919">
        <v>1</v>
      </c>
      <c r="I919">
        <v>151.79</v>
      </c>
      <c r="J919">
        <v>0.189</v>
      </c>
      <c r="K919">
        <v>114.45</v>
      </c>
      <c r="L919" t="s">
        <v>57</v>
      </c>
      <c r="M919">
        <f t="shared" si="90"/>
        <v>123.1</v>
      </c>
      <c r="N919">
        <f t="shared" si="91"/>
        <v>8.65</v>
      </c>
      <c r="O919" s="7">
        <f t="shared" si="92"/>
        <v>7.0268074735987007E-2</v>
      </c>
      <c r="P919" t="str">
        <f t="shared" si="88"/>
        <v>Jul-2025</v>
      </c>
      <c r="Q919" t="str">
        <f t="shared" si="89"/>
        <v>Q3-2025</v>
      </c>
    </row>
    <row r="920" spans="1:17" x14ac:dyDescent="0.3">
      <c r="A920" t="s">
        <v>1068</v>
      </c>
      <c r="B920" s="15">
        <v>45704</v>
      </c>
      <c r="C920" t="s">
        <v>52</v>
      </c>
      <c r="D920" t="s">
        <v>181</v>
      </c>
      <c r="E920" t="s">
        <v>60</v>
      </c>
      <c r="F920" t="s">
        <v>67</v>
      </c>
      <c r="G920" t="s">
        <v>56</v>
      </c>
      <c r="H920">
        <v>1</v>
      </c>
      <c r="I920">
        <v>20.12</v>
      </c>
      <c r="J920">
        <v>4.7E-2</v>
      </c>
      <c r="K920">
        <v>8.93</v>
      </c>
      <c r="L920" t="s">
        <v>57</v>
      </c>
      <c r="M920">
        <f t="shared" si="90"/>
        <v>19.170000000000002</v>
      </c>
      <c r="N920">
        <f t="shared" si="91"/>
        <v>10.24</v>
      </c>
      <c r="O920" s="7">
        <f t="shared" si="92"/>
        <v>0.53416797078768907</v>
      </c>
      <c r="P920" t="str">
        <f t="shared" si="88"/>
        <v>Feb-2025</v>
      </c>
      <c r="Q920" t="str">
        <f t="shared" si="89"/>
        <v>Q1-2025</v>
      </c>
    </row>
    <row r="921" spans="1:17" x14ac:dyDescent="0.3">
      <c r="A921" t="s">
        <v>1069</v>
      </c>
      <c r="B921" s="15">
        <v>45941</v>
      </c>
      <c r="C921" t="s">
        <v>52</v>
      </c>
      <c r="D921" t="s">
        <v>272</v>
      </c>
      <c r="E921" t="s">
        <v>71</v>
      </c>
      <c r="F921" t="s">
        <v>78</v>
      </c>
      <c r="G921" t="s">
        <v>68</v>
      </c>
      <c r="H921">
        <v>4</v>
      </c>
      <c r="I921">
        <v>167.83</v>
      </c>
      <c r="J921">
        <v>6.3E-2</v>
      </c>
      <c r="K921">
        <v>98.03</v>
      </c>
      <c r="L921" t="s">
        <v>57</v>
      </c>
      <c r="M921">
        <f t="shared" si="90"/>
        <v>629.03</v>
      </c>
      <c r="N921">
        <f t="shared" si="91"/>
        <v>236.91</v>
      </c>
      <c r="O921" s="7">
        <f t="shared" si="92"/>
        <v>0.37662750584232868</v>
      </c>
      <c r="P921" t="str">
        <f t="shared" si="88"/>
        <v>Oct-2025</v>
      </c>
      <c r="Q921" t="str">
        <f t="shared" si="89"/>
        <v>Q4-2025</v>
      </c>
    </row>
    <row r="922" spans="1:17" x14ac:dyDescent="0.3">
      <c r="A922" t="s">
        <v>1070</v>
      </c>
      <c r="B922" s="15">
        <v>45442</v>
      </c>
      <c r="C922" t="s">
        <v>84</v>
      </c>
      <c r="D922" t="s">
        <v>169</v>
      </c>
      <c r="E922" t="s">
        <v>60</v>
      </c>
      <c r="F922" t="s">
        <v>67</v>
      </c>
      <c r="G922" t="s">
        <v>68</v>
      </c>
      <c r="H922">
        <v>1</v>
      </c>
      <c r="I922">
        <v>43.5</v>
      </c>
      <c r="J922">
        <v>0.157</v>
      </c>
      <c r="K922">
        <v>21.95</v>
      </c>
      <c r="L922" t="s">
        <v>57</v>
      </c>
      <c r="M922">
        <f t="shared" si="90"/>
        <v>36.67</v>
      </c>
      <c r="N922">
        <f t="shared" si="91"/>
        <v>14.72</v>
      </c>
      <c r="O922" s="7">
        <f t="shared" si="92"/>
        <v>0.40141805290428145</v>
      </c>
      <c r="P922" t="str">
        <f t="shared" si="88"/>
        <v>May-2024</v>
      </c>
      <c r="Q922" t="str">
        <f t="shared" si="89"/>
        <v>Q2-2024</v>
      </c>
    </row>
    <row r="923" spans="1:17" x14ac:dyDescent="0.3">
      <c r="A923" t="s">
        <v>1071</v>
      </c>
      <c r="B923" s="15">
        <v>45922</v>
      </c>
      <c r="C923" t="s">
        <v>84</v>
      </c>
      <c r="D923" t="s">
        <v>169</v>
      </c>
      <c r="E923" t="s">
        <v>71</v>
      </c>
      <c r="F923" t="s">
        <v>78</v>
      </c>
      <c r="G923" t="s">
        <v>68</v>
      </c>
      <c r="H923">
        <v>6</v>
      </c>
      <c r="I923">
        <v>167.5</v>
      </c>
      <c r="J923">
        <v>0</v>
      </c>
      <c r="K923">
        <v>118.25</v>
      </c>
      <c r="L923" t="s">
        <v>104</v>
      </c>
      <c r="M923">
        <f t="shared" si="90"/>
        <v>1005</v>
      </c>
      <c r="N923">
        <f t="shared" si="91"/>
        <v>295.5</v>
      </c>
      <c r="O923" s="7">
        <f t="shared" si="92"/>
        <v>0.29402985074626864</v>
      </c>
      <c r="P923" t="str">
        <f t="shared" si="88"/>
        <v>Sep-2025</v>
      </c>
      <c r="Q923" t="str">
        <f t="shared" si="89"/>
        <v>Q3-2025</v>
      </c>
    </row>
    <row r="924" spans="1:17" x14ac:dyDescent="0.3">
      <c r="A924" t="s">
        <v>1072</v>
      </c>
      <c r="B924" s="15">
        <v>45833</v>
      </c>
      <c r="C924" t="s">
        <v>84</v>
      </c>
      <c r="D924" t="s">
        <v>196</v>
      </c>
      <c r="E924" t="s">
        <v>107</v>
      </c>
      <c r="F924" t="s">
        <v>148</v>
      </c>
      <c r="G924" t="s">
        <v>56</v>
      </c>
      <c r="H924">
        <v>4</v>
      </c>
      <c r="I924">
        <v>19.329999999999998</v>
      </c>
      <c r="J924">
        <v>0.115</v>
      </c>
      <c r="K924">
        <v>7.26</v>
      </c>
      <c r="L924" t="s">
        <v>57</v>
      </c>
      <c r="M924">
        <f t="shared" si="90"/>
        <v>68.430000000000007</v>
      </c>
      <c r="N924">
        <f t="shared" si="91"/>
        <v>39.39</v>
      </c>
      <c r="O924" s="7">
        <f t="shared" si="92"/>
        <v>0.57562472599736958</v>
      </c>
      <c r="P924" t="str">
        <f t="shared" si="88"/>
        <v>Jun-2025</v>
      </c>
      <c r="Q924" t="str">
        <f t="shared" si="89"/>
        <v>Q2-2025</v>
      </c>
    </row>
    <row r="925" spans="1:17" x14ac:dyDescent="0.3">
      <c r="A925" t="s">
        <v>1073</v>
      </c>
      <c r="B925" s="15">
        <v>45778</v>
      </c>
      <c r="C925" t="s">
        <v>52</v>
      </c>
      <c r="D925" t="s">
        <v>70</v>
      </c>
      <c r="E925" t="s">
        <v>93</v>
      </c>
      <c r="F925" t="s">
        <v>255</v>
      </c>
      <c r="G925" t="s">
        <v>68</v>
      </c>
      <c r="H925">
        <v>6</v>
      </c>
      <c r="I925">
        <v>19.329999999999998</v>
      </c>
      <c r="J925">
        <v>0.11899999999999999</v>
      </c>
      <c r="K925">
        <v>7.15</v>
      </c>
      <c r="L925" t="s">
        <v>57</v>
      </c>
      <c r="M925">
        <f t="shared" si="90"/>
        <v>102.18</v>
      </c>
      <c r="N925">
        <f t="shared" si="91"/>
        <v>59.28</v>
      </c>
      <c r="O925" s="7">
        <f t="shared" si="92"/>
        <v>0.58015267175572516</v>
      </c>
      <c r="P925" t="str">
        <f t="shared" si="88"/>
        <v>May-2025</v>
      </c>
      <c r="Q925" t="str">
        <f t="shared" si="89"/>
        <v>Q2-2025</v>
      </c>
    </row>
    <row r="926" spans="1:17" x14ac:dyDescent="0.3">
      <c r="A926" t="s">
        <v>1074</v>
      </c>
      <c r="B926" s="15">
        <v>45764</v>
      </c>
      <c r="C926" t="s">
        <v>84</v>
      </c>
      <c r="D926" t="s">
        <v>372</v>
      </c>
      <c r="E926" t="s">
        <v>54</v>
      </c>
      <c r="F926" t="s">
        <v>55</v>
      </c>
      <c r="G926" t="s">
        <v>56</v>
      </c>
      <c r="H926">
        <v>5</v>
      </c>
      <c r="I926">
        <v>20.97</v>
      </c>
      <c r="J926">
        <v>7.6999999999999999E-2</v>
      </c>
      <c r="K926">
        <v>14.33</v>
      </c>
      <c r="L926" t="s">
        <v>57</v>
      </c>
      <c r="M926">
        <f t="shared" si="90"/>
        <v>96.78</v>
      </c>
      <c r="N926">
        <f t="shared" si="91"/>
        <v>25.13</v>
      </c>
      <c r="O926" s="7">
        <f t="shared" si="92"/>
        <v>0.25966108700144658</v>
      </c>
      <c r="P926" t="str">
        <f t="shared" si="88"/>
        <v>Apr-2025</v>
      </c>
      <c r="Q926" t="str">
        <f t="shared" si="89"/>
        <v>Q2-2025</v>
      </c>
    </row>
    <row r="927" spans="1:17" x14ac:dyDescent="0.3">
      <c r="A927" t="s">
        <v>1075</v>
      </c>
      <c r="B927" s="15">
        <v>45731</v>
      </c>
      <c r="C927" t="s">
        <v>84</v>
      </c>
      <c r="D927" t="s">
        <v>147</v>
      </c>
      <c r="E927" t="s">
        <v>54</v>
      </c>
      <c r="F927" t="s">
        <v>114</v>
      </c>
      <c r="G927" t="s">
        <v>68</v>
      </c>
      <c r="H927">
        <v>1</v>
      </c>
      <c r="I927">
        <v>19.38</v>
      </c>
      <c r="J927">
        <v>4.4999999999999998E-2</v>
      </c>
      <c r="K927">
        <v>11</v>
      </c>
      <c r="L927" t="s">
        <v>57</v>
      </c>
      <c r="M927">
        <f t="shared" si="90"/>
        <v>18.510000000000002</v>
      </c>
      <c r="N927">
        <f t="shared" si="91"/>
        <v>7.51</v>
      </c>
      <c r="O927" s="7">
        <f t="shared" si="92"/>
        <v>0.40572663425175576</v>
      </c>
      <c r="P927" t="str">
        <f t="shared" si="88"/>
        <v>Mar-2025</v>
      </c>
      <c r="Q927" t="str">
        <f t="shared" si="89"/>
        <v>Q1-2025</v>
      </c>
    </row>
    <row r="928" spans="1:17" x14ac:dyDescent="0.3">
      <c r="A928" t="s">
        <v>1076</v>
      </c>
      <c r="B928" s="15">
        <v>45909</v>
      </c>
      <c r="C928" t="s">
        <v>63</v>
      </c>
      <c r="D928" t="s">
        <v>64</v>
      </c>
      <c r="E928" t="s">
        <v>71</v>
      </c>
      <c r="F928" t="s">
        <v>78</v>
      </c>
      <c r="G928" t="s">
        <v>68</v>
      </c>
      <c r="H928">
        <v>2</v>
      </c>
      <c r="I928">
        <v>82.71</v>
      </c>
      <c r="J928">
        <v>0.25700000000000001</v>
      </c>
      <c r="K928">
        <v>65.930000000000007</v>
      </c>
      <c r="L928" t="s">
        <v>57</v>
      </c>
      <c r="M928">
        <f t="shared" si="90"/>
        <v>122.91</v>
      </c>
      <c r="N928">
        <f t="shared" si="91"/>
        <v>-8.9499999999999993</v>
      </c>
      <c r="O928" s="7">
        <f t="shared" si="92"/>
        <v>-7.2817508746237075E-2</v>
      </c>
      <c r="P928" t="str">
        <f t="shared" si="88"/>
        <v>Sep-2025</v>
      </c>
      <c r="Q928" t="str">
        <f t="shared" si="89"/>
        <v>Q3-2025</v>
      </c>
    </row>
    <row r="929" spans="1:17" x14ac:dyDescent="0.3">
      <c r="A929" t="s">
        <v>1077</v>
      </c>
      <c r="B929" s="15">
        <v>45704</v>
      </c>
      <c r="C929" t="s">
        <v>52</v>
      </c>
      <c r="D929" t="s">
        <v>113</v>
      </c>
      <c r="E929" t="s">
        <v>71</v>
      </c>
      <c r="F929" t="s">
        <v>126</v>
      </c>
      <c r="G929" t="s">
        <v>68</v>
      </c>
      <c r="H929">
        <v>7</v>
      </c>
      <c r="I929">
        <v>233.27</v>
      </c>
      <c r="J929">
        <v>7.2999999999999995E-2</v>
      </c>
      <c r="K929">
        <v>153.11000000000001</v>
      </c>
      <c r="L929" t="s">
        <v>57</v>
      </c>
      <c r="M929">
        <f t="shared" si="90"/>
        <v>1513.69</v>
      </c>
      <c r="N929">
        <f t="shared" si="91"/>
        <v>441.92</v>
      </c>
      <c r="O929" s="7">
        <f t="shared" si="92"/>
        <v>0.29194881382581639</v>
      </c>
      <c r="P929" t="str">
        <f t="shared" si="88"/>
        <v>Feb-2025</v>
      </c>
      <c r="Q929" t="str">
        <f t="shared" si="89"/>
        <v>Q1-2025</v>
      </c>
    </row>
    <row r="930" spans="1:17" x14ac:dyDescent="0.3">
      <c r="A930" t="s">
        <v>1078</v>
      </c>
      <c r="B930" s="15">
        <v>45922</v>
      </c>
      <c r="C930" t="s">
        <v>52</v>
      </c>
      <c r="D930" t="s">
        <v>130</v>
      </c>
      <c r="E930" t="s">
        <v>71</v>
      </c>
      <c r="F930" t="s">
        <v>72</v>
      </c>
      <c r="G930" t="s">
        <v>68</v>
      </c>
      <c r="H930">
        <v>8</v>
      </c>
      <c r="I930">
        <v>36.9</v>
      </c>
      <c r="J930">
        <v>6.5000000000000002E-2</v>
      </c>
      <c r="K930">
        <v>25.65</v>
      </c>
      <c r="L930" t="s">
        <v>57</v>
      </c>
      <c r="M930">
        <f t="shared" si="90"/>
        <v>276.01</v>
      </c>
      <c r="N930">
        <f t="shared" si="91"/>
        <v>70.81</v>
      </c>
      <c r="O930" s="7">
        <f t="shared" si="92"/>
        <v>0.25654867577261697</v>
      </c>
      <c r="P930" t="str">
        <f t="shared" si="88"/>
        <v>Sep-2025</v>
      </c>
      <c r="Q930" t="str">
        <f t="shared" si="89"/>
        <v>Q3-2025</v>
      </c>
    </row>
    <row r="931" spans="1:17" x14ac:dyDescent="0.3">
      <c r="A931" t="s">
        <v>1079</v>
      </c>
      <c r="B931" s="15">
        <v>45854</v>
      </c>
      <c r="C931" t="s">
        <v>52</v>
      </c>
      <c r="D931" t="s">
        <v>96</v>
      </c>
      <c r="E931" t="s">
        <v>71</v>
      </c>
      <c r="F931" t="s">
        <v>86</v>
      </c>
      <c r="G931" t="s">
        <v>68</v>
      </c>
      <c r="H931">
        <v>6</v>
      </c>
      <c r="I931">
        <v>81.489999999999995</v>
      </c>
      <c r="J931">
        <v>7.5999999999999998E-2</v>
      </c>
      <c r="K931">
        <v>63.98</v>
      </c>
      <c r="L931" t="s">
        <v>57</v>
      </c>
      <c r="M931">
        <f t="shared" si="90"/>
        <v>451.78</v>
      </c>
      <c r="N931">
        <f t="shared" si="91"/>
        <v>67.900000000000006</v>
      </c>
      <c r="O931" s="7">
        <f t="shared" si="92"/>
        <v>0.15029439107530215</v>
      </c>
      <c r="P931" t="str">
        <f t="shared" si="88"/>
        <v>Jul-2025</v>
      </c>
      <c r="Q931" t="str">
        <f t="shared" si="89"/>
        <v>Q3-2025</v>
      </c>
    </row>
    <row r="932" spans="1:17" x14ac:dyDescent="0.3">
      <c r="A932" t="s">
        <v>1080</v>
      </c>
      <c r="B932" s="15">
        <v>45659</v>
      </c>
      <c r="C932" t="s">
        <v>84</v>
      </c>
      <c r="D932" t="s">
        <v>171</v>
      </c>
      <c r="E932" t="s">
        <v>71</v>
      </c>
      <c r="F932" t="s">
        <v>72</v>
      </c>
      <c r="G932" t="s">
        <v>68</v>
      </c>
      <c r="H932">
        <v>2</v>
      </c>
      <c r="I932">
        <v>285.92</v>
      </c>
      <c r="J932">
        <v>0.14000000000000001</v>
      </c>
      <c r="K932">
        <v>200.77</v>
      </c>
      <c r="L932" t="s">
        <v>57</v>
      </c>
      <c r="M932">
        <f t="shared" si="90"/>
        <v>491.78</v>
      </c>
      <c r="N932">
        <f t="shared" si="91"/>
        <v>90.24</v>
      </c>
      <c r="O932" s="7">
        <f t="shared" si="92"/>
        <v>0.18349668550978079</v>
      </c>
      <c r="P932" t="str">
        <f t="shared" si="88"/>
        <v>Jan-2025</v>
      </c>
      <c r="Q932" t="str">
        <f t="shared" si="89"/>
        <v>Q1-2025</v>
      </c>
    </row>
    <row r="933" spans="1:17" x14ac:dyDescent="0.3">
      <c r="A933" t="s">
        <v>1081</v>
      </c>
      <c r="B933" s="15">
        <v>45394</v>
      </c>
      <c r="C933" t="s">
        <v>63</v>
      </c>
      <c r="D933" t="s">
        <v>106</v>
      </c>
      <c r="E933" t="s">
        <v>93</v>
      </c>
      <c r="F933" t="s">
        <v>255</v>
      </c>
      <c r="G933" t="s">
        <v>68</v>
      </c>
      <c r="H933">
        <v>3</v>
      </c>
      <c r="I933">
        <v>75.569999999999993</v>
      </c>
      <c r="J933">
        <v>0.16600000000000001</v>
      </c>
      <c r="K933">
        <v>35.1</v>
      </c>
      <c r="L933" t="s">
        <v>57</v>
      </c>
      <c r="M933">
        <f t="shared" si="90"/>
        <v>189.08</v>
      </c>
      <c r="N933">
        <f t="shared" si="91"/>
        <v>83.78</v>
      </c>
      <c r="O933" s="7">
        <f t="shared" si="92"/>
        <v>0.44309287074254283</v>
      </c>
      <c r="P933" t="str">
        <f t="shared" si="88"/>
        <v>Apr-2024</v>
      </c>
      <c r="Q933" t="str">
        <f t="shared" si="89"/>
        <v>Q2-2024</v>
      </c>
    </row>
    <row r="934" spans="1:17" x14ac:dyDescent="0.3">
      <c r="A934" t="s">
        <v>1082</v>
      </c>
      <c r="B934" s="15">
        <v>45794</v>
      </c>
      <c r="C934" t="s">
        <v>63</v>
      </c>
      <c r="D934" t="s">
        <v>165</v>
      </c>
      <c r="E934" t="s">
        <v>71</v>
      </c>
      <c r="F934" t="s">
        <v>86</v>
      </c>
      <c r="G934" t="s">
        <v>56</v>
      </c>
      <c r="H934">
        <v>1</v>
      </c>
      <c r="I934">
        <v>26.19</v>
      </c>
      <c r="J934">
        <v>0.189</v>
      </c>
      <c r="K934">
        <v>19.87</v>
      </c>
      <c r="L934" t="s">
        <v>57</v>
      </c>
      <c r="M934">
        <f t="shared" si="90"/>
        <v>21.24</v>
      </c>
      <c r="N934">
        <f t="shared" si="91"/>
        <v>1.37</v>
      </c>
      <c r="O934" s="7">
        <f t="shared" si="92"/>
        <v>6.4500941619585694E-2</v>
      </c>
      <c r="P934" t="str">
        <f t="shared" si="88"/>
        <v>May-2025</v>
      </c>
      <c r="Q934" t="str">
        <f t="shared" si="89"/>
        <v>Q2-2025</v>
      </c>
    </row>
    <row r="935" spans="1:17" x14ac:dyDescent="0.3">
      <c r="A935" t="s">
        <v>1083</v>
      </c>
      <c r="B935" s="15">
        <v>45791</v>
      </c>
      <c r="C935" t="s">
        <v>88</v>
      </c>
      <c r="D935" t="s">
        <v>167</v>
      </c>
      <c r="E935" t="s">
        <v>54</v>
      </c>
      <c r="F935" t="s">
        <v>55</v>
      </c>
      <c r="G935" t="s">
        <v>68</v>
      </c>
      <c r="H935">
        <v>1</v>
      </c>
      <c r="I935">
        <v>12.67</v>
      </c>
      <c r="J935">
        <v>0.106</v>
      </c>
      <c r="K935">
        <v>8.7899999999999991</v>
      </c>
      <c r="L935" t="s">
        <v>57</v>
      </c>
      <c r="M935">
        <f t="shared" si="90"/>
        <v>11.33</v>
      </c>
      <c r="N935">
        <f t="shared" si="91"/>
        <v>2.54</v>
      </c>
      <c r="O935" s="7">
        <f t="shared" si="92"/>
        <v>0.22418358340688438</v>
      </c>
      <c r="P935" t="str">
        <f t="shared" si="88"/>
        <v>May-2025</v>
      </c>
      <c r="Q935" t="str">
        <f t="shared" si="89"/>
        <v>Q2-2025</v>
      </c>
    </row>
    <row r="936" spans="1:17" x14ac:dyDescent="0.3">
      <c r="A936" t="s">
        <v>1084</v>
      </c>
      <c r="B936" s="15">
        <v>45940</v>
      </c>
      <c r="C936" t="s">
        <v>84</v>
      </c>
      <c r="D936" t="s">
        <v>103</v>
      </c>
      <c r="E936" t="s">
        <v>60</v>
      </c>
      <c r="F936" t="s">
        <v>76</v>
      </c>
      <c r="G936" t="s">
        <v>56</v>
      </c>
      <c r="H936">
        <v>1</v>
      </c>
      <c r="I936">
        <v>38.89</v>
      </c>
      <c r="J936">
        <v>0</v>
      </c>
      <c r="K936">
        <v>16.21</v>
      </c>
      <c r="L936" t="s">
        <v>57</v>
      </c>
      <c r="M936">
        <f t="shared" si="90"/>
        <v>38.89</v>
      </c>
      <c r="N936">
        <f t="shared" si="91"/>
        <v>22.68</v>
      </c>
      <c r="O936" s="7">
        <f t="shared" si="92"/>
        <v>0.58318333761892516</v>
      </c>
      <c r="P936" t="str">
        <f t="shared" si="88"/>
        <v>Oct-2025</v>
      </c>
      <c r="Q936" t="str">
        <f t="shared" si="89"/>
        <v>Q4-2025</v>
      </c>
    </row>
    <row r="937" spans="1:17" x14ac:dyDescent="0.3">
      <c r="A937" t="s">
        <v>1085</v>
      </c>
      <c r="B937" s="15">
        <v>45906</v>
      </c>
      <c r="C937" t="s">
        <v>52</v>
      </c>
      <c r="D937" t="s">
        <v>130</v>
      </c>
      <c r="E937" t="s">
        <v>71</v>
      </c>
      <c r="F937" t="s">
        <v>78</v>
      </c>
      <c r="G937" t="s">
        <v>68</v>
      </c>
      <c r="H937">
        <v>5</v>
      </c>
      <c r="I937">
        <v>161.35</v>
      </c>
      <c r="J937">
        <v>7.0000000000000007E-2</v>
      </c>
      <c r="K937">
        <v>113.62</v>
      </c>
      <c r="L937" t="s">
        <v>57</v>
      </c>
      <c r="M937">
        <f t="shared" si="90"/>
        <v>750.28</v>
      </c>
      <c r="N937">
        <f t="shared" si="91"/>
        <v>182.18</v>
      </c>
      <c r="O937" s="7">
        <f t="shared" si="92"/>
        <v>0.24281601535426775</v>
      </c>
      <c r="P937" t="str">
        <f t="shared" si="88"/>
        <v>Sep-2025</v>
      </c>
      <c r="Q937" t="str">
        <f t="shared" si="89"/>
        <v>Q3-2025</v>
      </c>
    </row>
    <row r="938" spans="1:17" x14ac:dyDescent="0.3">
      <c r="A938" t="s">
        <v>1086</v>
      </c>
      <c r="B938" s="15">
        <v>45362</v>
      </c>
      <c r="C938" t="s">
        <v>52</v>
      </c>
      <c r="D938" t="s">
        <v>113</v>
      </c>
      <c r="E938" t="s">
        <v>60</v>
      </c>
      <c r="F938" t="s">
        <v>61</v>
      </c>
      <c r="G938" t="s">
        <v>56</v>
      </c>
      <c r="H938">
        <v>9</v>
      </c>
      <c r="I938">
        <v>55.4</v>
      </c>
      <c r="J938">
        <v>4.9000000000000002E-2</v>
      </c>
      <c r="K938">
        <v>25.96</v>
      </c>
      <c r="L938" t="s">
        <v>57</v>
      </c>
      <c r="M938">
        <f t="shared" si="90"/>
        <v>474.17</v>
      </c>
      <c r="N938">
        <f t="shared" si="91"/>
        <v>240.53</v>
      </c>
      <c r="O938" s="7">
        <f t="shared" si="92"/>
        <v>0.50726532678153402</v>
      </c>
      <c r="P938" t="str">
        <f t="shared" si="88"/>
        <v>Mar-2024</v>
      </c>
      <c r="Q938" t="str">
        <f t="shared" si="89"/>
        <v>Q1-2024</v>
      </c>
    </row>
    <row r="939" spans="1:17" x14ac:dyDescent="0.3">
      <c r="A939" t="s">
        <v>1087</v>
      </c>
      <c r="B939" s="15">
        <v>45568</v>
      </c>
      <c r="C939" t="s">
        <v>88</v>
      </c>
      <c r="D939" t="s">
        <v>123</v>
      </c>
      <c r="E939" t="s">
        <v>93</v>
      </c>
      <c r="F939" t="s">
        <v>94</v>
      </c>
      <c r="G939" t="s">
        <v>56</v>
      </c>
      <c r="H939">
        <v>6</v>
      </c>
      <c r="I939">
        <v>88.8</v>
      </c>
      <c r="J939">
        <v>9.6000000000000002E-2</v>
      </c>
      <c r="K939">
        <v>36.78</v>
      </c>
      <c r="L939" t="s">
        <v>57</v>
      </c>
      <c r="M939">
        <f t="shared" si="90"/>
        <v>481.65</v>
      </c>
      <c r="N939">
        <f t="shared" si="91"/>
        <v>260.97000000000003</v>
      </c>
      <c r="O939" s="7">
        <f t="shared" si="92"/>
        <v>0.5418249766427905</v>
      </c>
      <c r="P939" t="str">
        <f t="shared" si="88"/>
        <v>Oct-2024</v>
      </c>
      <c r="Q939" t="str">
        <f t="shared" si="89"/>
        <v>Q4-2024</v>
      </c>
    </row>
    <row r="940" spans="1:17" x14ac:dyDescent="0.3">
      <c r="A940" t="s">
        <v>1088</v>
      </c>
      <c r="B940" s="15">
        <v>45871</v>
      </c>
      <c r="C940" t="s">
        <v>88</v>
      </c>
      <c r="D940" t="s">
        <v>179</v>
      </c>
      <c r="E940" t="s">
        <v>60</v>
      </c>
      <c r="F940" t="s">
        <v>61</v>
      </c>
      <c r="G940" t="s">
        <v>68</v>
      </c>
      <c r="H940">
        <v>5</v>
      </c>
      <c r="I940">
        <v>119.87</v>
      </c>
      <c r="J940">
        <v>5.8999999999999997E-2</v>
      </c>
      <c r="K940">
        <v>56.79</v>
      </c>
      <c r="L940" t="s">
        <v>57</v>
      </c>
      <c r="M940">
        <f t="shared" si="90"/>
        <v>563.99</v>
      </c>
      <c r="N940">
        <f t="shared" si="91"/>
        <v>280.04000000000002</v>
      </c>
      <c r="O940" s="7">
        <f t="shared" si="92"/>
        <v>0.49653362648273908</v>
      </c>
      <c r="P940" t="str">
        <f t="shared" si="88"/>
        <v>Aug-2025</v>
      </c>
      <c r="Q940" t="str">
        <f t="shared" si="89"/>
        <v>Q3-2025</v>
      </c>
    </row>
    <row r="941" spans="1:17" x14ac:dyDescent="0.3">
      <c r="A941" t="s">
        <v>1089</v>
      </c>
      <c r="B941" s="15">
        <v>45476</v>
      </c>
      <c r="C941" t="s">
        <v>88</v>
      </c>
      <c r="D941" t="s">
        <v>116</v>
      </c>
      <c r="E941" t="s">
        <v>54</v>
      </c>
      <c r="F941" t="s">
        <v>114</v>
      </c>
      <c r="G941" t="s">
        <v>56</v>
      </c>
      <c r="H941">
        <v>6</v>
      </c>
      <c r="I941">
        <v>5.62</v>
      </c>
      <c r="J941">
        <v>0.05</v>
      </c>
      <c r="K941">
        <v>3.42</v>
      </c>
      <c r="L941" t="s">
        <v>57</v>
      </c>
      <c r="M941">
        <f t="shared" si="90"/>
        <v>32.03</v>
      </c>
      <c r="N941">
        <f t="shared" si="91"/>
        <v>11.51</v>
      </c>
      <c r="O941" s="7">
        <f t="shared" si="92"/>
        <v>0.35935060880424602</v>
      </c>
      <c r="P941" t="str">
        <f t="shared" si="88"/>
        <v>Jul-2024</v>
      </c>
      <c r="Q941" t="str">
        <f t="shared" si="89"/>
        <v>Q3-2024</v>
      </c>
    </row>
    <row r="942" spans="1:17" x14ac:dyDescent="0.3">
      <c r="A942" t="s">
        <v>1090</v>
      </c>
      <c r="B942" s="15">
        <v>45705</v>
      </c>
      <c r="C942" t="s">
        <v>52</v>
      </c>
      <c r="D942" t="s">
        <v>216</v>
      </c>
      <c r="E942" t="s">
        <v>107</v>
      </c>
      <c r="F942" t="s">
        <v>132</v>
      </c>
      <c r="G942" t="s">
        <v>68</v>
      </c>
      <c r="H942">
        <v>1</v>
      </c>
      <c r="I942">
        <v>11.36</v>
      </c>
      <c r="J942">
        <v>3.5000000000000003E-2</v>
      </c>
      <c r="K942">
        <v>5.07</v>
      </c>
      <c r="L942" t="s">
        <v>57</v>
      </c>
      <c r="M942">
        <f t="shared" si="90"/>
        <v>10.96</v>
      </c>
      <c r="N942">
        <f t="shared" si="91"/>
        <v>5.89</v>
      </c>
      <c r="O942" s="7">
        <f t="shared" si="92"/>
        <v>0.53740875912408748</v>
      </c>
      <c r="P942" t="str">
        <f t="shared" si="88"/>
        <v>Feb-2025</v>
      </c>
      <c r="Q942" t="str">
        <f t="shared" si="89"/>
        <v>Q1-2025</v>
      </c>
    </row>
    <row r="943" spans="1:17" x14ac:dyDescent="0.3">
      <c r="A943" t="s">
        <v>1091</v>
      </c>
      <c r="B943" s="15">
        <v>45642</v>
      </c>
      <c r="C943" t="s">
        <v>88</v>
      </c>
      <c r="D943" t="s">
        <v>234</v>
      </c>
      <c r="E943" t="s">
        <v>60</v>
      </c>
      <c r="F943" t="s">
        <v>99</v>
      </c>
      <c r="G943" t="s">
        <v>56</v>
      </c>
      <c r="H943">
        <v>2</v>
      </c>
      <c r="I943">
        <v>44.24</v>
      </c>
      <c r="J943">
        <v>1.4999999999999999E-2</v>
      </c>
      <c r="K943">
        <v>22.43</v>
      </c>
      <c r="L943" t="s">
        <v>57</v>
      </c>
      <c r="M943">
        <f t="shared" si="90"/>
        <v>87.15</v>
      </c>
      <c r="N943">
        <f t="shared" si="91"/>
        <v>42.29</v>
      </c>
      <c r="O943" s="7">
        <f t="shared" si="92"/>
        <v>0.48525530694205388</v>
      </c>
      <c r="P943" t="str">
        <f t="shared" si="88"/>
        <v>Dec-2024</v>
      </c>
      <c r="Q943" t="str">
        <f t="shared" si="89"/>
        <v>Q4-2024</v>
      </c>
    </row>
    <row r="944" spans="1:17" x14ac:dyDescent="0.3">
      <c r="A944" t="s">
        <v>1092</v>
      </c>
      <c r="B944" s="15">
        <v>46002</v>
      </c>
      <c r="C944" t="s">
        <v>84</v>
      </c>
      <c r="D944" t="s">
        <v>110</v>
      </c>
      <c r="E944" t="s">
        <v>54</v>
      </c>
      <c r="F944" t="s">
        <v>268</v>
      </c>
      <c r="G944" t="s">
        <v>56</v>
      </c>
      <c r="H944">
        <v>1</v>
      </c>
      <c r="I944">
        <v>17.670000000000002</v>
      </c>
      <c r="J944">
        <v>6.0000000000000001E-3</v>
      </c>
      <c r="K944">
        <v>12.24</v>
      </c>
      <c r="L944" t="s">
        <v>57</v>
      </c>
      <c r="M944">
        <f t="shared" si="90"/>
        <v>17.559999999999999</v>
      </c>
      <c r="N944">
        <f t="shared" si="91"/>
        <v>5.32</v>
      </c>
      <c r="O944" s="7">
        <f t="shared" si="92"/>
        <v>0.30296127562642372</v>
      </c>
      <c r="P944" t="str">
        <f t="shared" si="88"/>
        <v>Dec-2025</v>
      </c>
      <c r="Q944" t="str">
        <f t="shared" si="89"/>
        <v>Q4-2025</v>
      </c>
    </row>
    <row r="945" spans="1:17" x14ac:dyDescent="0.3">
      <c r="A945" t="s">
        <v>1093</v>
      </c>
      <c r="B945" s="15">
        <v>45718</v>
      </c>
      <c r="C945" t="s">
        <v>84</v>
      </c>
      <c r="D945" t="s">
        <v>147</v>
      </c>
      <c r="E945" t="s">
        <v>54</v>
      </c>
      <c r="F945" t="s">
        <v>114</v>
      </c>
      <c r="G945" t="s">
        <v>68</v>
      </c>
      <c r="H945">
        <v>5</v>
      </c>
      <c r="I945">
        <v>5.69</v>
      </c>
      <c r="J945">
        <v>0.05</v>
      </c>
      <c r="K945">
        <v>3.55</v>
      </c>
      <c r="L945" t="s">
        <v>57</v>
      </c>
      <c r="M945">
        <f t="shared" si="90"/>
        <v>27.03</v>
      </c>
      <c r="N945">
        <f t="shared" si="91"/>
        <v>9.2799999999999994</v>
      </c>
      <c r="O945" s="7">
        <f t="shared" si="92"/>
        <v>0.34332223455419902</v>
      </c>
      <c r="P945" t="str">
        <f t="shared" si="88"/>
        <v>Mar-2025</v>
      </c>
      <c r="Q945" t="str">
        <f t="shared" si="89"/>
        <v>Q1-2025</v>
      </c>
    </row>
    <row r="946" spans="1:17" x14ac:dyDescent="0.3">
      <c r="A946" t="s">
        <v>1094</v>
      </c>
      <c r="B946" s="15">
        <v>45501</v>
      </c>
      <c r="C946" t="s">
        <v>63</v>
      </c>
      <c r="D946" t="s">
        <v>137</v>
      </c>
      <c r="E946" t="s">
        <v>71</v>
      </c>
      <c r="F946" t="s">
        <v>97</v>
      </c>
      <c r="G946" t="s">
        <v>68</v>
      </c>
      <c r="H946">
        <v>4</v>
      </c>
      <c r="I946">
        <v>253.34</v>
      </c>
      <c r="J946">
        <v>0.16</v>
      </c>
      <c r="K946">
        <v>183.6</v>
      </c>
      <c r="L946" t="s">
        <v>57</v>
      </c>
      <c r="M946">
        <f t="shared" si="90"/>
        <v>851.22</v>
      </c>
      <c r="N946">
        <f t="shared" si="91"/>
        <v>116.82</v>
      </c>
      <c r="O946" s="7">
        <f t="shared" si="92"/>
        <v>0.13723831676887291</v>
      </c>
      <c r="P946" t="str">
        <f t="shared" si="88"/>
        <v>Jul-2024</v>
      </c>
      <c r="Q946" t="str">
        <f t="shared" si="89"/>
        <v>Q3-2024</v>
      </c>
    </row>
    <row r="947" spans="1:17" x14ac:dyDescent="0.3">
      <c r="A947" t="s">
        <v>1095</v>
      </c>
      <c r="B947" s="15">
        <v>45958</v>
      </c>
      <c r="C947" t="s">
        <v>63</v>
      </c>
      <c r="D947" t="s">
        <v>159</v>
      </c>
      <c r="E947" t="s">
        <v>93</v>
      </c>
      <c r="F947" t="s">
        <v>94</v>
      </c>
      <c r="G947" t="s">
        <v>68</v>
      </c>
      <c r="H947">
        <v>2</v>
      </c>
      <c r="I947">
        <v>22.22</v>
      </c>
      <c r="J947">
        <v>0.19900000000000001</v>
      </c>
      <c r="K947">
        <v>20.79</v>
      </c>
      <c r="L947" t="s">
        <v>57</v>
      </c>
      <c r="M947">
        <f t="shared" si="90"/>
        <v>35.6</v>
      </c>
      <c r="N947">
        <f t="shared" si="91"/>
        <v>-5.98</v>
      </c>
      <c r="O947" s="7">
        <f t="shared" si="92"/>
        <v>-0.16797752808988764</v>
      </c>
      <c r="P947" t="str">
        <f t="shared" si="88"/>
        <v>Oct-2025</v>
      </c>
      <c r="Q947" t="str">
        <f t="shared" si="89"/>
        <v>Q4-2025</v>
      </c>
    </row>
    <row r="948" spans="1:17" x14ac:dyDescent="0.3">
      <c r="A948" t="s">
        <v>1096</v>
      </c>
      <c r="B948" s="15">
        <v>45978</v>
      </c>
      <c r="C948" t="s">
        <v>52</v>
      </c>
      <c r="D948" t="s">
        <v>101</v>
      </c>
      <c r="E948" t="s">
        <v>54</v>
      </c>
      <c r="F948" t="s">
        <v>268</v>
      </c>
      <c r="G948" t="s">
        <v>68</v>
      </c>
      <c r="H948">
        <v>5</v>
      </c>
      <c r="I948">
        <v>7.44</v>
      </c>
      <c r="J948">
        <v>0.20599999999999999</v>
      </c>
      <c r="K948">
        <v>4.83</v>
      </c>
      <c r="L948" t="s">
        <v>57</v>
      </c>
      <c r="M948">
        <f t="shared" si="90"/>
        <v>29.54</v>
      </c>
      <c r="N948">
        <f t="shared" si="91"/>
        <v>5.39</v>
      </c>
      <c r="O948" s="7">
        <f t="shared" si="92"/>
        <v>0.18246445497630331</v>
      </c>
      <c r="P948" t="str">
        <f t="shared" ref="P948:P1011" si="93">IF(B948="","",TEXT(B948,"mmm-yyyy"))</f>
        <v>Nov-2025</v>
      </c>
      <c r="Q948" t="str">
        <f t="shared" ref="Q948:Q1011" si="94">IF(B948="","","Q"&amp;ROUNDUP(MONTH(B948)/3,0)&amp;"-"&amp;YEAR(B948))</f>
        <v>Q4-2025</v>
      </c>
    </row>
    <row r="949" spans="1:17" x14ac:dyDescent="0.3">
      <c r="A949" t="s">
        <v>1097</v>
      </c>
      <c r="B949" s="15">
        <v>45838</v>
      </c>
      <c r="C949" t="s">
        <v>84</v>
      </c>
      <c r="D949" t="s">
        <v>225</v>
      </c>
      <c r="E949" t="s">
        <v>60</v>
      </c>
      <c r="F949" t="s">
        <v>76</v>
      </c>
      <c r="G949" t="s">
        <v>68</v>
      </c>
      <c r="H949">
        <v>1</v>
      </c>
      <c r="I949">
        <v>72.400000000000006</v>
      </c>
      <c r="J949">
        <v>8.1000000000000003E-2</v>
      </c>
      <c r="K949">
        <v>39.31</v>
      </c>
      <c r="L949" t="s">
        <v>57</v>
      </c>
      <c r="M949">
        <f t="shared" si="90"/>
        <v>66.540000000000006</v>
      </c>
      <c r="N949">
        <f t="shared" si="91"/>
        <v>27.23</v>
      </c>
      <c r="O949" s="7">
        <f t="shared" si="92"/>
        <v>0.40922753231139164</v>
      </c>
      <c r="P949" t="str">
        <f t="shared" si="93"/>
        <v>Jun-2025</v>
      </c>
      <c r="Q949" t="str">
        <f t="shared" si="94"/>
        <v>Q2-2025</v>
      </c>
    </row>
    <row r="950" spans="1:17" x14ac:dyDescent="0.3">
      <c r="A950" t="s">
        <v>1098</v>
      </c>
      <c r="B950" s="15">
        <v>45957</v>
      </c>
      <c r="C950" t="s">
        <v>88</v>
      </c>
      <c r="D950" t="s">
        <v>92</v>
      </c>
      <c r="E950" t="s">
        <v>107</v>
      </c>
      <c r="F950" t="s">
        <v>193</v>
      </c>
      <c r="G950" t="s">
        <v>68</v>
      </c>
      <c r="H950">
        <v>6</v>
      </c>
      <c r="I950">
        <v>31.41</v>
      </c>
      <c r="J950">
        <v>0.17699999999999999</v>
      </c>
      <c r="K950">
        <v>13.44</v>
      </c>
      <c r="L950" t="s">
        <v>57</v>
      </c>
      <c r="M950">
        <f t="shared" si="90"/>
        <v>155.1</v>
      </c>
      <c r="N950">
        <f t="shared" si="91"/>
        <v>74.459999999999994</v>
      </c>
      <c r="O950" s="7">
        <f t="shared" si="92"/>
        <v>0.48007736943907153</v>
      </c>
      <c r="P950" t="str">
        <f t="shared" si="93"/>
        <v>Oct-2025</v>
      </c>
      <c r="Q950" t="str">
        <f t="shared" si="94"/>
        <v>Q4-2025</v>
      </c>
    </row>
    <row r="951" spans="1:17" x14ac:dyDescent="0.3">
      <c r="A951" t="s">
        <v>1099</v>
      </c>
      <c r="B951" s="15">
        <v>45618</v>
      </c>
      <c r="C951" t="s">
        <v>52</v>
      </c>
      <c r="D951" t="s">
        <v>53</v>
      </c>
      <c r="E951" t="s">
        <v>71</v>
      </c>
      <c r="F951" t="s">
        <v>72</v>
      </c>
      <c r="G951" t="s">
        <v>68</v>
      </c>
      <c r="H951">
        <v>1</v>
      </c>
      <c r="I951">
        <v>70.14</v>
      </c>
      <c r="J951">
        <v>0.1</v>
      </c>
      <c r="K951">
        <v>50.12</v>
      </c>
      <c r="L951" t="s">
        <v>57</v>
      </c>
      <c r="M951">
        <f t="shared" si="90"/>
        <v>63.13</v>
      </c>
      <c r="N951">
        <f t="shared" si="91"/>
        <v>13.01</v>
      </c>
      <c r="O951" s="7">
        <f t="shared" si="92"/>
        <v>0.2060826865198796</v>
      </c>
      <c r="P951" t="str">
        <f t="shared" si="93"/>
        <v>Nov-2024</v>
      </c>
      <c r="Q951" t="str">
        <f t="shared" si="94"/>
        <v>Q4-2024</v>
      </c>
    </row>
    <row r="952" spans="1:17" x14ac:dyDescent="0.3">
      <c r="A952" t="s">
        <v>1100</v>
      </c>
      <c r="B952" s="15">
        <v>45982</v>
      </c>
      <c r="C952" t="s">
        <v>88</v>
      </c>
      <c r="D952" t="s">
        <v>183</v>
      </c>
      <c r="E952" t="s">
        <v>54</v>
      </c>
      <c r="F952" t="s">
        <v>65</v>
      </c>
      <c r="G952" t="s">
        <v>56</v>
      </c>
      <c r="H952">
        <v>1</v>
      </c>
      <c r="I952">
        <v>17.52</v>
      </c>
      <c r="J952">
        <v>6.5000000000000002E-2</v>
      </c>
      <c r="K952">
        <v>11.44</v>
      </c>
      <c r="L952" t="s">
        <v>57</v>
      </c>
      <c r="M952">
        <f t="shared" si="90"/>
        <v>16.38</v>
      </c>
      <c r="N952">
        <f t="shared" si="91"/>
        <v>4.9400000000000004</v>
      </c>
      <c r="O952" s="7">
        <f t="shared" si="92"/>
        <v>0.30158730158730163</v>
      </c>
      <c r="P952" t="str">
        <f t="shared" si="93"/>
        <v>Nov-2025</v>
      </c>
      <c r="Q952" t="str">
        <f t="shared" si="94"/>
        <v>Q4-2025</v>
      </c>
    </row>
    <row r="953" spans="1:17" x14ac:dyDescent="0.3">
      <c r="A953" t="s">
        <v>1101</v>
      </c>
      <c r="B953" s="15">
        <v>45678</v>
      </c>
      <c r="C953" t="s">
        <v>88</v>
      </c>
      <c r="D953" t="s">
        <v>116</v>
      </c>
      <c r="E953" t="s">
        <v>107</v>
      </c>
      <c r="F953" t="s">
        <v>139</v>
      </c>
      <c r="G953" t="s">
        <v>56</v>
      </c>
      <c r="H953">
        <v>1</v>
      </c>
      <c r="I953">
        <v>10.9</v>
      </c>
      <c r="J953">
        <v>0.17</v>
      </c>
      <c r="K953">
        <v>3.7</v>
      </c>
      <c r="L953" t="s">
        <v>57</v>
      </c>
      <c r="M953">
        <f t="shared" si="90"/>
        <v>9.0500000000000007</v>
      </c>
      <c r="N953">
        <f t="shared" si="91"/>
        <v>5.35</v>
      </c>
      <c r="O953" s="7">
        <f t="shared" si="92"/>
        <v>0.59116022099447507</v>
      </c>
      <c r="P953" t="str">
        <f t="shared" si="93"/>
        <v>Jan-2025</v>
      </c>
      <c r="Q953" t="str">
        <f t="shared" si="94"/>
        <v>Q1-2025</v>
      </c>
    </row>
    <row r="954" spans="1:17" x14ac:dyDescent="0.3">
      <c r="A954" t="s">
        <v>1102</v>
      </c>
      <c r="B954" s="15">
        <v>45471</v>
      </c>
      <c r="C954" t="s">
        <v>88</v>
      </c>
      <c r="D954" t="s">
        <v>162</v>
      </c>
      <c r="E954" t="s">
        <v>54</v>
      </c>
      <c r="F954" t="s">
        <v>156</v>
      </c>
      <c r="G954" t="s">
        <v>68</v>
      </c>
      <c r="H954">
        <v>1</v>
      </c>
      <c r="I954">
        <v>10.050000000000001</v>
      </c>
      <c r="J954">
        <v>0.10199999999999999</v>
      </c>
      <c r="K954">
        <v>5.57</v>
      </c>
      <c r="L954" t="s">
        <v>57</v>
      </c>
      <c r="M954">
        <f t="shared" si="90"/>
        <v>9.02</v>
      </c>
      <c r="N954">
        <f t="shared" si="91"/>
        <v>3.45</v>
      </c>
      <c r="O954" s="7">
        <f t="shared" si="92"/>
        <v>0.38248337028824836</v>
      </c>
      <c r="P954" t="str">
        <f t="shared" si="93"/>
        <v>Jun-2024</v>
      </c>
      <c r="Q954" t="str">
        <f t="shared" si="94"/>
        <v>Q2-2024</v>
      </c>
    </row>
    <row r="955" spans="1:17" x14ac:dyDescent="0.3">
      <c r="A955" t="s">
        <v>1103</v>
      </c>
      <c r="B955" s="15">
        <v>45874</v>
      </c>
      <c r="C955" t="s">
        <v>84</v>
      </c>
      <c r="D955" t="s">
        <v>229</v>
      </c>
      <c r="E955" t="s">
        <v>54</v>
      </c>
      <c r="F955" t="s">
        <v>65</v>
      </c>
      <c r="G955" t="s">
        <v>68</v>
      </c>
      <c r="H955">
        <v>6</v>
      </c>
      <c r="I955">
        <v>3.59</v>
      </c>
      <c r="J955">
        <v>8.3000000000000004E-2</v>
      </c>
      <c r="K955">
        <v>2.4500000000000002</v>
      </c>
      <c r="L955" t="s">
        <v>57</v>
      </c>
      <c r="M955">
        <f t="shared" si="90"/>
        <v>19.75</v>
      </c>
      <c r="N955">
        <f t="shared" si="91"/>
        <v>5.05</v>
      </c>
      <c r="O955" s="7">
        <f t="shared" si="92"/>
        <v>0.25569620253164554</v>
      </c>
      <c r="P955" t="str">
        <f t="shared" si="93"/>
        <v>Aug-2025</v>
      </c>
      <c r="Q955" t="str">
        <f t="shared" si="94"/>
        <v>Q3-2025</v>
      </c>
    </row>
    <row r="956" spans="1:17" x14ac:dyDescent="0.3">
      <c r="A956" t="s">
        <v>1104</v>
      </c>
      <c r="B956" s="15">
        <v>45650</v>
      </c>
      <c r="C956" t="s">
        <v>52</v>
      </c>
      <c r="D956" t="s">
        <v>70</v>
      </c>
      <c r="E956" t="s">
        <v>60</v>
      </c>
      <c r="F956" t="s">
        <v>67</v>
      </c>
      <c r="G956" t="s">
        <v>68</v>
      </c>
      <c r="H956">
        <v>1</v>
      </c>
      <c r="I956">
        <v>20.93</v>
      </c>
      <c r="J956">
        <v>3.5000000000000003E-2</v>
      </c>
      <c r="K956">
        <v>9.14</v>
      </c>
      <c r="L956" t="s">
        <v>57</v>
      </c>
      <c r="M956">
        <f t="shared" si="90"/>
        <v>20.2</v>
      </c>
      <c r="N956">
        <f t="shared" si="91"/>
        <v>11.06</v>
      </c>
      <c r="O956" s="7">
        <f t="shared" si="92"/>
        <v>0.54752475247524757</v>
      </c>
      <c r="P956" t="str">
        <f t="shared" si="93"/>
        <v>Dec-2024</v>
      </c>
      <c r="Q956" t="str">
        <f t="shared" si="94"/>
        <v>Q4-2024</v>
      </c>
    </row>
    <row r="957" spans="1:17" x14ac:dyDescent="0.3">
      <c r="A957" t="s">
        <v>1105</v>
      </c>
      <c r="B957" s="15">
        <v>45482</v>
      </c>
      <c r="C957" t="s">
        <v>84</v>
      </c>
      <c r="D957" t="s">
        <v>150</v>
      </c>
      <c r="E957" t="s">
        <v>71</v>
      </c>
      <c r="F957" t="s">
        <v>97</v>
      </c>
      <c r="G957" t="s">
        <v>68</v>
      </c>
      <c r="H957">
        <v>6</v>
      </c>
      <c r="I957">
        <v>263.95999999999998</v>
      </c>
      <c r="J957">
        <v>1.6E-2</v>
      </c>
      <c r="K957">
        <v>176.11</v>
      </c>
      <c r="L957" t="s">
        <v>57</v>
      </c>
      <c r="M957">
        <f t="shared" si="90"/>
        <v>1558.42</v>
      </c>
      <c r="N957">
        <f t="shared" si="91"/>
        <v>501.76</v>
      </c>
      <c r="O957" s="7">
        <f t="shared" si="92"/>
        <v>0.32196712054516752</v>
      </c>
      <c r="P957" t="str">
        <f t="shared" si="93"/>
        <v>Jul-2024</v>
      </c>
      <c r="Q957" t="str">
        <f t="shared" si="94"/>
        <v>Q3-2024</v>
      </c>
    </row>
    <row r="958" spans="1:17" x14ac:dyDescent="0.3">
      <c r="A958" t="s">
        <v>1106</v>
      </c>
      <c r="B958" s="15">
        <v>45908</v>
      </c>
      <c r="C958" t="s">
        <v>84</v>
      </c>
      <c r="D958" t="s">
        <v>171</v>
      </c>
      <c r="E958" t="s">
        <v>93</v>
      </c>
      <c r="F958" t="s">
        <v>219</v>
      </c>
      <c r="G958" t="s">
        <v>68</v>
      </c>
      <c r="H958">
        <v>4</v>
      </c>
      <c r="I958">
        <v>55.44</v>
      </c>
      <c r="J958">
        <v>4.3999999999999997E-2</v>
      </c>
      <c r="K958">
        <v>26.9</v>
      </c>
      <c r="L958" t="s">
        <v>57</v>
      </c>
      <c r="M958">
        <f t="shared" si="90"/>
        <v>212</v>
      </c>
      <c r="N958">
        <f t="shared" si="91"/>
        <v>104.4</v>
      </c>
      <c r="O958" s="7">
        <f t="shared" si="92"/>
        <v>0.49245283018867925</v>
      </c>
      <c r="P958" t="str">
        <f t="shared" si="93"/>
        <v>Sep-2025</v>
      </c>
      <c r="Q958" t="str">
        <f t="shared" si="94"/>
        <v>Q3-2025</v>
      </c>
    </row>
    <row r="959" spans="1:17" x14ac:dyDescent="0.3">
      <c r="A959" t="s">
        <v>1107</v>
      </c>
      <c r="B959" s="15">
        <v>45935</v>
      </c>
      <c r="C959" t="s">
        <v>88</v>
      </c>
      <c r="D959" t="s">
        <v>162</v>
      </c>
      <c r="E959" t="s">
        <v>71</v>
      </c>
      <c r="F959" t="s">
        <v>72</v>
      </c>
      <c r="G959" t="s">
        <v>56</v>
      </c>
      <c r="H959">
        <v>1</v>
      </c>
      <c r="I959">
        <v>128.88</v>
      </c>
      <c r="J959">
        <v>0.123</v>
      </c>
      <c r="K959">
        <v>91.32</v>
      </c>
      <c r="L959" t="s">
        <v>57</v>
      </c>
      <c r="M959">
        <f t="shared" si="90"/>
        <v>113.03</v>
      </c>
      <c r="N959">
        <f t="shared" si="91"/>
        <v>21.71</v>
      </c>
      <c r="O959" s="7">
        <f t="shared" si="92"/>
        <v>0.19207290099973459</v>
      </c>
      <c r="P959" t="str">
        <f t="shared" si="93"/>
        <v>Oct-2025</v>
      </c>
      <c r="Q959" t="str">
        <f t="shared" si="94"/>
        <v>Q4-2025</v>
      </c>
    </row>
    <row r="960" spans="1:17" x14ac:dyDescent="0.3">
      <c r="A960" t="s">
        <v>1108</v>
      </c>
      <c r="B960" s="15">
        <v>45780</v>
      </c>
      <c r="C960" t="s">
        <v>88</v>
      </c>
      <c r="D960" t="s">
        <v>234</v>
      </c>
      <c r="E960" t="s">
        <v>54</v>
      </c>
      <c r="F960" t="s">
        <v>55</v>
      </c>
      <c r="G960" t="s">
        <v>56</v>
      </c>
      <c r="H960">
        <v>2</v>
      </c>
      <c r="I960">
        <v>10.39</v>
      </c>
      <c r="J960">
        <v>1.4999999999999999E-2</v>
      </c>
      <c r="K960">
        <v>6.5</v>
      </c>
      <c r="L960" t="s">
        <v>57</v>
      </c>
      <c r="M960">
        <f t="shared" si="90"/>
        <v>20.47</v>
      </c>
      <c r="N960">
        <f t="shared" si="91"/>
        <v>7.47</v>
      </c>
      <c r="O960" s="7">
        <f t="shared" si="92"/>
        <v>0.36492427943331707</v>
      </c>
      <c r="P960" t="str">
        <f t="shared" si="93"/>
        <v>May-2025</v>
      </c>
      <c r="Q960" t="str">
        <f t="shared" si="94"/>
        <v>Q2-2025</v>
      </c>
    </row>
    <row r="961" spans="1:17" x14ac:dyDescent="0.3">
      <c r="A961" t="s">
        <v>1109</v>
      </c>
      <c r="B961" s="15">
        <v>45757</v>
      </c>
      <c r="C961" t="s">
        <v>84</v>
      </c>
      <c r="D961" t="s">
        <v>147</v>
      </c>
      <c r="E961" t="s">
        <v>93</v>
      </c>
      <c r="F961" t="s">
        <v>94</v>
      </c>
      <c r="G961" t="s">
        <v>56</v>
      </c>
      <c r="H961">
        <v>1</v>
      </c>
      <c r="I961">
        <v>87.55</v>
      </c>
      <c r="J961">
        <v>0.125</v>
      </c>
      <c r="K961">
        <v>33.29</v>
      </c>
      <c r="L961" t="s">
        <v>57</v>
      </c>
      <c r="M961">
        <f t="shared" si="90"/>
        <v>76.61</v>
      </c>
      <c r="N961">
        <f t="shared" si="91"/>
        <v>43.32</v>
      </c>
      <c r="O961" s="7">
        <f t="shared" si="92"/>
        <v>0.56546142801200894</v>
      </c>
      <c r="P961" t="str">
        <f t="shared" si="93"/>
        <v>Apr-2025</v>
      </c>
      <c r="Q961" t="str">
        <f t="shared" si="94"/>
        <v>Q2-2025</v>
      </c>
    </row>
    <row r="962" spans="1:17" x14ac:dyDescent="0.3">
      <c r="A962" t="s">
        <v>1110</v>
      </c>
      <c r="B962" s="15">
        <v>45585</v>
      </c>
      <c r="C962" t="s">
        <v>52</v>
      </c>
      <c r="D962" t="s">
        <v>200</v>
      </c>
      <c r="E962" t="s">
        <v>107</v>
      </c>
      <c r="F962" t="s">
        <v>132</v>
      </c>
      <c r="G962" t="s">
        <v>56</v>
      </c>
      <c r="H962">
        <v>1</v>
      </c>
      <c r="I962">
        <v>22.94</v>
      </c>
      <c r="J962">
        <v>4.7E-2</v>
      </c>
      <c r="K962">
        <v>7.05</v>
      </c>
      <c r="L962" t="s">
        <v>57</v>
      </c>
      <c r="M962">
        <f t="shared" ref="M962:M1025" si="95">ROUND(H962*I962*(1-J962),2)</f>
        <v>21.86</v>
      </c>
      <c r="N962">
        <f t="shared" ref="N962:N1025" si="96">ROUND(M962-(H962*K962),2)</f>
        <v>14.81</v>
      </c>
      <c r="O962" s="7">
        <f t="shared" ref="O962:O1025" si="97">IFERROR(N962/M962,0)</f>
        <v>0.67749313815187562</v>
      </c>
      <c r="P962" t="str">
        <f t="shared" si="93"/>
        <v>Oct-2024</v>
      </c>
      <c r="Q962" t="str">
        <f t="shared" si="94"/>
        <v>Q4-2024</v>
      </c>
    </row>
    <row r="963" spans="1:17" x14ac:dyDescent="0.3">
      <c r="A963" t="s">
        <v>1111</v>
      </c>
      <c r="B963" s="15">
        <v>45515</v>
      </c>
      <c r="C963" t="s">
        <v>88</v>
      </c>
      <c r="D963" t="s">
        <v>429</v>
      </c>
      <c r="E963" t="s">
        <v>60</v>
      </c>
      <c r="F963" t="s">
        <v>61</v>
      </c>
      <c r="G963" t="s">
        <v>56</v>
      </c>
      <c r="H963">
        <v>3</v>
      </c>
      <c r="I963">
        <v>90.36</v>
      </c>
      <c r="J963">
        <v>0.13600000000000001</v>
      </c>
      <c r="K963">
        <v>43.98</v>
      </c>
      <c r="L963" t="s">
        <v>57</v>
      </c>
      <c r="M963">
        <f t="shared" si="95"/>
        <v>234.21</v>
      </c>
      <c r="N963">
        <f t="shared" si="96"/>
        <v>102.27</v>
      </c>
      <c r="O963" s="7">
        <f t="shared" si="97"/>
        <v>0.43665940822338922</v>
      </c>
      <c r="P963" t="str">
        <f t="shared" si="93"/>
        <v>Aug-2024</v>
      </c>
      <c r="Q963" t="str">
        <f t="shared" si="94"/>
        <v>Q3-2024</v>
      </c>
    </row>
    <row r="964" spans="1:17" x14ac:dyDescent="0.3">
      <c r="A964" t="s">
        <v>1112</v>
      </c>
      <c r="B964" s="15">
        <v>45751</v>
      </c>
      <c r="C964" t="s">
        <v>84</v>
      </c>
      <c r="D964" t="s">
        <v>85</v>
      </c>
      <c r="E964" t="s">
        <v>93</v>
      </c>
      <c r="F964" t="s">
        <v>124</v>
      </c>
      <c r="G964" t="s">
        <v>56</v>
      </c>
      <c r="H964">
        <v>4</v>
      </c>
      <c r="I964">
        <v>49.92</v>
      </c>
      <c r="J964">
        <v>7.6999999999999999E-2</v>
      </c>
      <c r="K964">
        <v>18.32</v>
      </c>
      <c r="L964" t="s">
        <v>104</v>
      </c>
      <c r="M964">
        <f t="shared" si="95"/>
        <v>184.3</v>
      </c>
      <c r="N964">
        <f t="shared" si="96"/>
        <v>111.02</v>
      </c>
      <c r="O964" s="7">
        <f t="shared" si="97"/>
        <v>0.60238741182854039</v>
      </c>
      <c r="P964" t="str">
        <f t="shared" si="93"/>
        <v>Apr-2025</v>
      </c>
      <c r="Q964" t="str">
        <f t="shared" si="94"/>
        <v>Q2-2025</v>
      </c>
    </row>
    <row r="965" spans="1:17" x14ac:dyDescent="0.3">
      <c r="A965" t="s">
        <v>1113</v>
      </c>
      <c r="B965" s="15">
        <v>45965</v>
      </c>
      <c r="C965" t="s">
        <v>84</v>
      </c>
      <c r="D965" t="s">
        <v>225</v>
      </c>
      <c r="E965" t="s">
        <v>54</v>
      </c>
      <c r="F965" t="s">
        <v>268</v>
      </c>
      <c r="G965" t="s">
        <v>68</v>
      </c>
      <c r="H965">
        <v>4</v>
      </c>
      <c r="I965">
        <v>9.89</v>
      </c>
      <c r="J965">
        <v>0.17599999999999999</v>
      </c>
      <c r="K965">
        <v>6.05</v>
      </c>
      <c r="L965" t="s">
        <v>57</v>
      </c>
      <c r="M965">
        <f t="shared" si="95"/>
        <v>32.6</v>
      </c>
      <c r="N965">
        <f t="shared" si="96"/>
        <v>8.4</v>
      </c>
      <c r="O965" s="7">
        <f t="shared" si="97"/>
        <v>0.25766871165644173</v>
      </c>
      <c r="P965" t="str">
        <f t="shared" si="93"/>
        <v>Nov-2025</v>
      </c>
      <c r="Q965" t="str">
        <f t="shared" si="94"/>
        <v>Q4-2025</v>
      </c>
    </row>
    <row r="966" spans="1:17" x14ac:dyDescent="0.3">
      <c r="A966" t="s">
        <v>1114</v>
      </c>
      <c r="B966" s="15">
        <v>45828</v>
      </c>
      <c r="C966" t="s">
        <v>88</v>
      </c>
      <c r="D966" t="s">
        <v>179</v>
      </c>
      <c r="E966" t="s">
        <v>54</v>
      </c>
      <c r="F966" t="s">
        <v>55</v>
      </c>
      <c r="G966" t="s">
        <v>68</v>
      </c>
      <c r="H966">
        <v>6</v>
      </c>
      <c r="I966">
        <v>22.38</v>
      </c>
      <c r="J966">
        <v>0.158</v>
      </c>
      <c r="K966">
        <v>14.42</v>
      </c>
      <c r="L966" t="s">
        <v>57</v>
      </c>
      <c r="M966">
        <f t="shared" si="95"/>
        <v>113.06</v>
      </c>
      <c r="N966">
        <f t="shared" si="96"/>
        <v>26.54</v>
      </c>
      <c r="O966" s="7">
        <f t="shared" si="97"/>
        <v>0.23474261454095169</v>
      </c>
      <c r="P966" t="str">
        <f t="shared" si="93"/>
        <v>Jun-2025</v>
      </c>
      <c r="Q966" t="str">
        <f t="shared" si="94"/>
        <v>Q2-2025</v>
      </c>
    </row>
    <row r="967" spans="1:17" x14ac:dyDescent="0.3">
      <c r="A967" t="s">
        <v>1115</v>
      </c>
      <c r="B967" s="15">
        <v>45452</v>
      </c>
      <c r="C967" t="s">
        <v>63</v>
      </c>
      <c r="D967" t="s">
        <v>251</v>
      </c>
      <c r="E967" t="s">
        <v>93</v>
      </c>
      <c r="F967" t="s">
        <v>219</v>
      </c>
      <c r="G967" t="s">
        <v>56</v>
      </c>
      <c r="H967">
        <v>1</v>
      </c>
      <c r="I967">
        <v>31.43</v>
      </c>
      <c r="J967">
        <v>0.108</v>
      </c>
      <c r="K967">
        <v>14.01</v>
      </c>
      <c r="L967" t="s">
        <v>104</v>
      </c>
      <c r="M967">
        <f t="shared" si="95"/>
        <v>28.04</v>
      </c>
      <c r="N967">
        <f t="shared" si="96"/>
        <v>14.03</v>
      </c>
      <c r="O967" s="7">
        <f t="shared" si="97"/>
        <v>0.50035663338088443</v>
      </c>
      <c r="P967" t="str">
        <f t="shared" si="93"/>
        <v>Jun-2024</v>
      </c>
      <c r="Q967" t="str">
        <f t="shared" si="94"/>
        <v>Q2-2024</v>
      </c>
    </row>
    <row r="968" spans="1:17" x14ac:dyDescent="0.3">
      <c r="A968" t="s">
        <v>1116</v>
      </c>
      <c r="B968" s="15">
        <v>45864</v>
      </c>
      <c r="C968" t="s">
        <v>88</v>
      </c>
      <c r="D968" t="s">
        <v>92</v>
      </c>
      <c r="E968" t="s">
        <v>93</v>
      </c>
      <c r="F968" t="s">
        <v>255</v>
      </c>
      <c r="G968" t="s">
        <v>68</v>
      </c>
      <c r="H968">
        <v>6</v>
      </c>
      <c r="I968">
        <v>51.78</v>
      </c>
      <c r="J968">
        <v>4.8000000000000001E-2</v>
      </c>
      <c r="K968">
        <v>20.95</v>
      </c>
      <c r="L968" t="s">
        <v>57</v>
      </c>
      <c r="M968">
        <f t="shared" si="95"/>
        <v>295.77</v>
      </c>
      <c r="N968">
        <f t="shared" si="96"/>
        <v>170.07</v>
      </c>
      <c r="O968" s="7">
        <f t="shared" si="97"/>
        <v>0.57500760726239986</v>
      </c>
      <c r="P968" t="str">
        <f t="shared" si="93"/>
        <v>Jul-2025</v>
      </c>
      <c r="Q968" t="str">
        <f t="shared" si="94"/>
        <v>Q3-2025</v>
      </c>
    </row>
    <row r="969" spans="1:17" x14ac:dyDescent="0.3">
      <c r="A969" t="s">
        <v>1117</v>
      </c>
      <c r="B969" s="15">
        <v>45713</v>
      </c>
      <c r="C969" t="s">
        <v>63</v>
      </c>
      <c r="D969" t="s">
        <v>64</v>
      </c>
      <c r="E969" t="s">
        <v>54</v>
      </c>
      <c r="F969" t="s">
        <v>156</v>
      </c>
      <c r="G969" t="s">
        <v>56</v>
      </c>
      <c r="H969">
        <v>4</v>
      </c>
      <c r="I969">
        <v>21.57</v>
      </c>
      <c r="J969">
        <v>0.28299999999999997</v>
      </c>
      <c r="K969">
        <v>13.19</v>
      </c>
      <c r="L969" t="s">
        <v>104</v>
      </c>
      <c r="M969">
        <f t="shared" si="95"/>
        <v>61.86</v>
      </c>
      <c r="N969">
        <f t="shared" si="96"/>
        <v>9.1</v>
      </c>
      <c r="O969" s="7">
        <f t="shared" si="97"/>
        <v>0.14710636922082121</v>
      </c>
      <c r="P969" t="str">
        <f t="shared" si="93"/>
        <v>Feb-2025</v>
      </c>
      <c r="Q969" t="str">
        <f t="shared" si="94"/>
        <v>Q1-2025</v>
      </c>
    </row>
    <row r="970" spans="1:17" x14ac:dyDescent="0.3">
      <c r="A970" t="s">
        <v>1118</v>
      </c>
      <c r="B970" s="15">
        <v>45865</v>
      </c>
      <c r="C970" t="s">
        <v>52</v>
      </c>
      <c r="D970" t="s">
        <v>101</v>
      </c>
      <c r="E970" t="s">
        <v>71</v>
      </c>
      <c r="F970" t="s">
        <v>126</v>
      </c>
      <c r="G970" t="s">
        <v>68</v>
      </c>
      <c r="H970">
        <v>9</v>
      </c>
      <c r="I970">
        <v>98.41</v>
      </c>
      <c r="J970">
        <v>0.14799999999999999</v>
      </c>
      <c r="K970">
        <v>68.2</v>
      </c>
      <c r="L970" t="s">
        <v>73</v>
      </c>
      <c r="M970">
        <f t="shared" si="95"/>
        <v>754.61</v>
      </c>
      <c r="N970">
        <f t="shared" si="96"/>
        <v>140.81</v>
      </c>
      <c r="O970" s="7">
        <f t="shared" si="97"/>
        <v>0.18659970050754696</v>
      </c>
      <c r="P970" t="str">
        <f t="shared" si="93"/>
        <v>Jul-2025</v>
      </c>
      <c r="Q970" t="str">
        <f t="shared" si="94"/>
        <v>Q3-2025</v>
      </c>
    </row>
    <row r="971" spans="1:17" x14ac:dyDescent="0.3">
      <c r="A971" t="s">
        <v>1119</v>
      </c>
      <c r="B971" s="15">
        <v>45784</v>
      </c>
      <c r="C971" t="s">
        <v>63</v>
      </c>
      <c r="D971" t="s">
        <v>159</v>
      </c>
      <c r="E971" t="s">
        <v>71</v>
      </c>
      <c r="F971" t="s">
        <v>78</v>
      </c>
      <c r="G971" t="s">
        <v>56</v>
      </c>
      <c r="H971">
        <v>2</v>
      </c>
      <c r="I971">
        <v>77.78</v>
      </c>
      <c r="J971">
        <v>0.252</v>
      </c>
      <c r="K971">
        <v>53.42</v>
      </c>
      <c r="L971" t="s">
        <v>57</v>
      </c>
      <c r="M971">
        <f t="shared" si="95"/>
        <v>116.36</v>
      </c>
      <c r="N971">
        <f t="shared" si="96"/>
        <v>9.52</v>
      </c>
      <c r="O971" s="7">
        <f t="shared" si="97"/>
        <v>8.1815056720522514E-2</v>
      </c>
      <c r="P971" t="str">
        <f t="shared" si="93"/>
        <v>May-2025</v>
      </c>
      <c r="Q971" t="str">
        <f t="shared" si="94"/>
        <v>Q2-2025</v>
      </c>
    </row>
    <row r="972" spans="1:17" x14ac:dyDescent="0.3">
      <c r="A972" t="s">
        <v>1120</v>
      </c>
      <c r="B972" s="15">
        <v>45871</v>
      </c>
      <c r="C972" t="s">
        <v>88</v>
      </c>
      <c r="D972" t="s">
        <v>183</v>
      </c>
      <c r="E972" t="s">
        <v>93</v>
      </c>
      <c r="F972" t="s">
        <v>219</v>
      </c>
      <c r="G972" t="s">
        <v>68</v>
      </c>
      <c r="H972">
        <v>2</v>
      </c>
      <c r="I972">
        <v>43.76</v>
      </c>
      <c r="J972">
        <v>8.2000000000000003E-2</v>
      </c>
      <c r="K972">
        <v>21.26</v>
      </c>
      <c r="L972" t="s">
        <v>57</v>
      </c>
      <c r="M972">
        <f t="shared" si="95"/>
        <v>80.34</v>
      </c>
      <c r="N972">
        <f t="shared" si="96"/>
        <v>37.82</v>
      </c>
      <c r="O972" s="7">
        <f t="shared" si="97"/>
        <v>0.47074931540950959</v>
      </c>
      <c r="P972" t="str">
        <f t="shared" si="93"/>
        <v>Aug-2025</v>
      </c>
      <c r="Q972" t="str">
        <f t="shared" si="94"/>
        <v>Q3-2025</v>
      </c>
    </row>
    <row r="973" spans="1:17" x14ac:dyDescent="0.3">
      <c r="A973" t="s">
        <v>1121</v>
      </c>
      <c r="B973" s="15">
        <v>45950</v>
      </c>
      <c r="C973" t="s">
        <v>84</v>
      </c>
      <c r="D973" t="s">
        <v>147</v>
      </c>
      <c r="E973" t="s">
        <v>71</v>
      </c>
      <c r="F973" t="s">
        <v>72</v>
      </c>
      <c r="G973" t="s">
        <v>56</v>
      </c>
      <c r="H973">
        <v>1</v>
      </c>
      <c r="I973">
        <v>206.13</v>
      </c>
      <c r="J973">
        <v>5.2999999999999999E-2</v>
      </c>
      <c r="K973">
        <v>139.43</v>
      </c>
      <c r="L973" t="s">
        <v>57</v>
      </c>
      <c r="M973">
        <f t="shared" si="95"/>
        <v>195.21</v>
      </c>
      <c r="N973">
        <f t="shared" si="96"/>
        <v>55.78</v>
      </c>
      <c r="O973" s="7">
        <f t="shared" si="97"/>
        <v>0.28574355821935349</v>
      </c>
      <c r="P973" t="str">
        <f t="shared" si="93"/>
        <v>Oct-2025</v>
      </c>
      <c r="Q973" t="str">
        <f t="shared" si="94"/>
        <v>Q4-2025</v>
      </c>
    </row>
    <row r="974" spans="1:17" x14ac:dyDescent="0.3">
      <c r="A974" t="s">
        <v>1122</v>
      </c>
      <c r="B974" s="15">
        <v>45753</v>
      </c>
      <c r="C974" t="s">
        <v>88</v>
      </c>
      <c r="D974" t="s">
        <v>429</v>
      </c>
      <c r="E974" t="s">
        <v>71</v>
      </c>
      <c r="F974" t="s">
        <v>97</v>
      </c>
      <c r="G974" t="s">
        <v>68</v>
      </c>
      <c r="H974">
        <v>1</v>
      </c>
      <c r="I974">
        <v>111.32</v>
      </c>
      <c r="J974">
        <v>3.3000000000000002E-2</v>
      </c>
      <c r="K974">
        <v>77.33</v>
      </c>
      <c r="L974" t="s">
        <v>57</v>
      </c>
      <c r="M974">
        <f t="shared" si="95"/>
        <v>107.65</v>
      </c>
      <c r="N974">
        <f t="shared" si="96"/>
        <v>30.32</v>
      </c>
      <c r="O974" s="7">
        <f t="shared" si="97"/>
        <v>0.28165350673478867</v>
      </c>
      <c r="P974" t="str">
        <f t="shared" si="93"/>
        <v>Apr-2025</v>
      </c>
      <c r="Q974" t="str">
        <f t="shared" si="94"/>
        <v>Q2-2025</v>
      </c>
    </row>
    <row r="975" spans="1:17" x14ac:dyDescent="0.3">
      <c r="A975" t="s">
        <v>1123</v>
      </c>
      <c r="B975" s="15">
        <v>45893</v>
      </c>
      <c r="C975" t="s">
        <v>88</v>
      </c>
      <c r="D975" t="s">
        <v>92</v>
      </c>
      <c r="E975" t="s">
        <v>60</v>
      </c>
      <c r="F975" t="s">
        <v>61</v>
      </c>
      <c r="G975" t="s">
        <v>56</v>
      </c>
      <c r="H975">
        <v>4</v>
      </c>
      <c r="I975">
        <v>56.67</v>
      </c>
      <c r="J975">
        <v>4.0000000000000001E-3</v>
      </c>
      <c r="K975">
        <v>29.81</v>
      </c>
      <c r="L975" t="s">
        <v>57</v>
      </c>
      <c r="M975">
        <f t="shared" si="95"/>
        <v>225.77</v>
      </c>
      <c r="N975">
        <f t="shared" si="96"/>
        <v>106.53</v>
      </c>
      <c r="O975" s="7">
        <f t="shared" si="97"/>
        <v>0.47185188466138106</v>
      </c>
      <c r="P975" t="str">
        <f t="shared" si="93"/>
        <v>Aug-2025</v>
      </c>
      <c r="Q975" t="str">
        <f t="shared" si="94"/>
        <v>Q3-2025</v>
      </c>
    </row>
    <row r="976" spans="1:17" x14ac:dyDescent="0.3">
      <c r="A976" t="s">
        <v>1124</v>
      </c>
      <c r="B976" s="15">
        <v>45771</v>
      </c>
      <c r="C976" t="s">
        <v>63</v>
      </c>
      <c r="D976" t="s">
        <v>119</v>
      </c>
      <c r="E976" t="s">
        <v>93</v>
      </c>
      <c r="F976" t="s">
        <v>124</v>
      </c>
      <c r="G976" t="s">
        <v>56</v>
      </c>
      <c r="H976">
        <v>6</v>
      </c>
      <c r="I976">
        <v>84.63</v>
      </c>
      <c r="J976">
        <v>0.252</v>
      </c>
      <c r="K976">
        <v>36.25</v>
      </c>
      <c r="L976" t="s">
        <v>57</v>
      </c>
      <c r="M976">
        <f t="shared" si="95"/>
        <v>379.82</v>
      </c>
      <c r="N976">
        <f t="shared" si="96"/>
        <v>162.32</v>
      </c>
      <c r="O976" s="7">
        <f t="shared" si="97"/>
        <v>0.4273603285766942</v>
      </c>
      <c r="P976" t="str">
        <f t="shared" si="93"/>
        <v>Apr-2025</v>
      </c>
      <c r="Q976" t="str">
        <f t="shared" si="94"/>
        <v>Q2-2025</v>
      </c>
    </row>
    <row r="977" spans="1:17" x14ac:dyDescent="0.3">
      <c r="A977" t="s">
        <v>1125</v>
      </c>
      <c r="B977" s="15">
        <v>45995</v>
      </c>
      <c r="C977" t="s">
        <v>84</v>
      </c>
      <c r="D977" t="s">
        <v>572</v>
      </c>
      <c r="E977" t="s">
        <v>107</v>
      </c>
      <c r="F977" t="s">
        <v>132</v>
      </c>
      <c r="G977" t="s">
        <v>56</v>
      </c>
      <c r="H977">
        <v>15</v>
      </c>
      <c r="I977">
        <v>48.21</v>
      </c>
      <c r="J977">
        <v>0.114</v>
      </c>
      <c r="K977">
        <v>16.73</v>
      </c>
      <c r="L977" t="s">
        <v>57</v>
      </c>
      <c r="M977">
        <f t="shared" si="95"/>
        <v>640.71</v>
      </c>
      <c r="N977">
        <f t="shared" si="96"/>
        <v>389.76</v>
      </c>
      <c r="O977" s="7">
        <f t="shared" si="97"/>
        <v>0.60832513929859056</v>
      </c>
      <c r="P977" t="str">
        <f t="shared" si="93"/>
        <v>Dec-2025</v>
      </c>
      <c r="Q977" t="str">
        <f t="shared" si="94"/>
        <v>Q4-2025</v>
      </c>
    </row>
    <row r="978" spans="1:17" x14ac:dyDescent="0.3">
      <c r="A978" t="s">
        <v>1126</v>
      </c>
      <c r="B978" s="15">
        <v>45624</v>
      </c>
      <c r="C978" t="s">
        <v>88</v>
      </c>
      <c r="D978" t="s">
        <v>429</v>
      </c>
      <c r="E978" t="s">
        <v>54</v>
      </c>
      <c r="F978" t="s">
        <v>55</v>
      </c>
      <c r="G978" t="s">
        <v>68</v>
      </c>
      <c r="H978">
        <v>3</v>
      </c>
      <c r="I978">
        <v>7.8</v>
      </c>
      <c r="J978">
        <v>7.0000000000000007E-2</v>
      </c>
      <c r="K978">
        <v>4.41</v>
      </c>
      <c r="L978" t="s">
        <v>57</v>
      </c>
      <c r="M978">
        <f t="shared" si="95"/>
        <v>21.76</v>
      </c>
      <c r="N978">
        <f t="shared" si="96"/>
        <v>8.5299999999999994</v>
      </c>
      <c r="O978" s="7">
        <f t="shared" si="97"/>
        <v>0.3920036764705882</v>
      </c>
      <c r="P978" t="str">
        <f t="shared" si="93"/>
        <v>Nov-2024</v>
      </c>
      <c r="Q978" t="str">
        <f t="shared" si="94"/>
        <v>Q4-2024</v>
      </c>
    </row>
    <row r="979" spans="1:17" x14ac:dyDescent="0.3">
      <c r="A979" t="s">
        <v>1127</v>
      </c>
      <c r="B979" s="15">
        <v>45966</v>
      </c>
      <c r="C979" t="s">
        <v>84</v>
      </c>
      <c r="D979" t="s">
        <v>572</v>
      </c>
      <c r="E979" t="s">
        <v>60</v>
      </c>
      <c r="F979" t="s">
        <v>76</v>
      </c>
      <c r="G979" t="s">
        <v>68</v>
      </c>
      <c r="H979">
        <v>5</v>
      </c>
      <c r="I979">
        <v>71.010000000000005</v>
      </c>
      <c r="J979">
        <v>0.14299999999999999</v>
      </c>
      <c r="K979">
        <v>35.86</v>
      </c>
      <c r="L979" t="s">
        <v>57</v>
      </c>
      <c r="M979">
        <f t="shared" si="95"/>
        <v>304.27999999999997</v>
      </c>
      <c r="N979">
        <f t="shared" si="96"/>
        <v>124.98</v>
      </c>
      <c r="O979" s="7">
        <f t="shared" si="97"/>
        <v>0.41074010779545161</v>
      </c>
      <c r="P979" t="str">
        <f t="shared" si="93"/>
        <v>Nov-2025</v>
      </c>
      <c r="Q979" t="str">
        <f t="shared" si="94"/>
        <v>Q4-2025</v>
      </c>
    </row>
    <row r="980" spans="1:17" x14ac:dyDescent="0.3">
      <c r="A980" t="s">
        <v>1128</v>
      </c>
      <c r="B980" s="15">
        <v>45841</v>
      </c>
      <c r="C980" t="s">
        <v>88</v>
      </c>
      <c r="D980" t="s">
        <v>183</v>
      </c>
      <c r="E980" t="s">
        <v>54</v>
      </c>
      <c r="F980" t="s">
        <v>156</v>
      </c>
      <c r="G980" t="s">
        <v>68</v>
      </c>
      <c r="H980">
        <v>1</v>
      </c>
      <c r="I980">
        <v>22.35</v>
      </c>
      <c r="J980">
        <v>4.7E-2</v>
      </c>
      <c r="K980">
        <v>15.43</v>
      </c>
      <c r="L980" t="s">
        <v>57</v>
      </c>
      <c r="M980">
        <f t="shared" si="95"/>
        <v>21.3</v>
      </c>
      <c r="N980">
        <f t="shared" si="96"/>
        <v>5.87</v>
      </c>
      <c r="O980" s="7">
        <f t="shared" si="97"/>
        <v>0.2755868544600939</v>
      </c>
      <c r="P980" t="str">
        <f t="shared" si="93"/>
        <v>Jul-2025</v>
      </c>
      <c r="Q980" t="str">
        <f t="shared" si="94"/>
        <v>Q3-2025</v>
      </c>
    </row>
    <row r="981" spans="1:17" x14ac:dyDescent="0.3">
      <c r="A981" t="s">
        <v>1129</v>
      </c>
      <c r="B981" s="15">
        <v>45762</v>
      </c>
      <c r="C981" t="s">
        <v>84</v>
      </c>
      <c r="D981" t="s">
        <v>169</v>
      </c>
      <c r="E981" t="s">
        <v>60</v>
      </c>
      <c r="F981" t="s">
        <v>76</v>
      </c>
      <c r="G981" t="s">
        <v>56</v>
      </c>
      <c r="H981">
        <v>6</v>
      </c>
      <c r="I981">
        <v>18.649999999999999</v>
      </c>
      <c r="J981">
        <v>7.0000000000000001E-3</v>
      </c>
      <c r="K981">
        <v>9.5299999999999994</v>
      </c>
      <c r="L981" t="s">
        <v>57</v>
      </c>
      <c r="M981">
        <f t="shared" si="95"/>
        <v>111.12</v>
      </c>
      <c r="N981">
        <f t="shared" si="96"/>
        <v>53.94</v>
      </c>
      <c r="O981" s="7">
        <f t="shared" si="97"/>
        <v>0.48542116630669541</v>
      </c>
      <c r="P981" t="str">
        <f t="shared" si="93"/>
        <v>Apr-2025</v>
      </c>
      <c r="Q981" t="str">
        <f t="shared" si="94"/>
        <v>Q2-2025</v>
      </c>
    </row>
    <row r="982" spans="1:17" x14ac:dyDescent="0.3">
      <c r="A982" t="s">
        <v>1130</v>
      </c>
      <c r="B982" s="15">
        <v>45549</v>
      </c>
      <c r="C982" t="s">
        <v>52</v>
      </c>
      <c r="D982" t="s">
        <v>216</v>
      </c>
      <c r="E982" t="s">
        <v>107</v>
      </c>
      <c r="F982" t="s">
        <v>132</v>
      </c>
      <c r="G982" t="s">
        <v>56</v>
      </c>
      <c r="H982">
        <v>3</v>
      </c>
      <c r="I982">
        <v>21.16</v>
      </c>
      <c r="J982">
        <v>6.9000000000000006E-2</v>
      </c>
      <c r="K982">
        <v>7.57</v>
      </c>
      <c r="L982" t="s">
        <v>57</v>
      </c>
      <c r="M982">
        <f t="shared" si="95"/>
        <v>59.1</v>
      </c>
      <c r="N982">
        <f t="shared" si="96"/>
        <v>36.39</v>
      </c>
      <c r="O982" s="7">
        <f t="shared" si="97"/>
        <v>0.615736040609137</v>
      </c>
      <c r="P982" t="str">
        <f t="shared" si="93"/>
        <v>Sep-2024</v>
      </c>
      <c r="Q982" t="str">
        <f t="shared" si="94"/>
        <v>Q3-2024</v>
      </c>
    </row>
    <row r="983" spans="1:17" x14ac:dyDescent="0.3">
      <c r="A983" t="s">
        <v>1131</v>
      </c>
      <c r="B983" s="15">
        <v>45718</v>
      </c>
      <c r="C983" t="s">
        <v>84</v>
      </c>
      <c r="D983" t="s">
        <v>196</v>
      </c>
      <c r="E983" t="s">
        <v>107</v>
      </c>
      <c r="F983" t="s">
        <v>148</v>
      </c>
      <c r="G983" t="s">
        <v>68</v>
      </c>
      <c r="H983">
        <v>2</v>
      </c>
      <c r="I983">
        <v>35.82</v>
      </c>
      <c r="J983">
        <v>0</v>
      </c>
      <c r="K983">
        <v>12.02</v>
      </c>
      <c r="L983" t="s">
        <v>57</v>
      </c>
      <c r="M983">
        <f t="shared" si="95"/>
        <v>71.64</v>
      </c>
      <c r="N983">
        <f t="shared" si="96"/>
        <v>47.6</v>
      </c>
      <c r="O983" s="7">
        <f t="shared" si="97"/>
        <v>0.66443327749860415</v>
      </c>
      <c r="P983" t="str">
        <f t="shared" si="93"/>
        <v>Mar-2025</v>
      </c>
      <c r="Q983" t="str">
        <f t="shared" si="94"/>
        <v>Q1-2025</v>
      </c>
    </row>
    <row r="984" spans="1:17" x14ac:dyDescent="0.3">
      <c r="A984" t="s">
        <v>1132</v>
      </c>
      <c r="B984" s="15">
        <v>45705</v>
      </c>
      <c r="C984" t="s">
        <v>52</v>
      </c>
      <c r="D984" t="s">
        <v>75</v>
      </c>
      <c r="E984" t="s">
        <v>107</v>
      </c>
      <c r="F984" t="s">
        <v>108</v>
      </c>
      <c r="G984" t="s">
        <v>56</v>
      </c>
      <c r="H984">
        <v>8</v>
      </c>
      <c r="I984">
        <v>23.65</v>
      </c>
      <c r="J984">
        <v>3.3000000000000002E-2</v>
      </c>
      <c r="K984">
        <v>10.42</v>
      </c>
      <c r="L984" t="s">
        <v>57</v>
      </c>
      <c r="M984">
        <f t="shared" si="95"/>
        <v>182.96</v>
      </c>
      <c r="N984">
        <f t="shared" si="96"/>
        <v>99.6</v>
      </c>
      <c r="O984" s="7">
        <f t="shared" si="97"/>
        <v>0.54438128552689102</v>
      </c>
      <c r="P984" t="str">
        <f t="shared" si="93"/>
        <v>Feb-2025</v>
      </c>
      <c r="Q984" t="str">
        <f t="shared" si="94"/>
        <v>Q1-2025</v>
      </c>
    </row>
    <row r="985" spans="1:17" x14ac:dyDescent="0.3">
      <c r="A985" t="s">
        <v>1133</v>
      </c>
      <c r="B985" s="15">
        <v>45939</v>
      </c>
      <c r="C985" t="s">
        <v>84</v>
      </c>
      <c r="D985" t="s">
        <v>144</v>
      </c>
      <c r="E985" t="s">
        <v>107</v>
      </c>
      <c r="F985" t="s">
        <v>132</v>
      </c>
      <c r="G985" t="s">
        <v>56</v>
      </c>
      <c r="H985">
        <v>1</v>
      </c>
      <c r="I985">
        <v>55.63</v>
      </c>
      <c r="J985">
        <v>0.114</v>
      </c>
      <c r="K985">
        <v>21.96</v>
      </c>
      <c r="L985" t="s">
        <v>57</v>
      </c>
      <c r="M985">
        <f t="shared" si="95"/>
        <v>49.29</v>
      </c>
      <c r="N985">
        <f t="shared" si="96"/>
        <v>27.33</v>
      </c>
      <c r="O985" s="7">
        <f t="shared" si="97"/>
        <v>0.55447352404138772</v>
      </c>
      <c r="P985" t="str">
        <f t="shared" si="93"/>
        <v>Oct-2025</v>
      </c>
      <c r="Q985" t="str">
        <f t="shared" si="94"/>
        <v>Q4-2025</v>
      </c>
    </row>
    <row r="986" spans="1:17" x14ac:dyDescent="0.3">
      <c r="A986" t="s">
        <v>1134</v>
      </c>
      <c r="B986" s="15">
        <v>45692</v>
      </c>
      <c r="C986" t="s">
        <v>88</v>
      </c>
      <c r="D986" t="s">
        <v>429</v>
      </c>
      <c r="E986" t="s">
        <v>71</v>
      </c>
      <c r="F986" t="s">
        <v>97</v>
      </c>
      <c r="G986" t="s">
        <v>68</v>
      </c>
      <c r="H986">
        <v>3</v>
      </c>
      <c r="I986">
        <v>251.38</v>
      </c>
      <c r="J986">
        <v>0.111</v>
      </c>
      <c r="K986">
        <v>198.86</v>
      </c>
      <c r="L986" t="s">
        <v>57</v>
      </c>
      <c r="M986">
        <f t="shared" si="95"/>
        <v>670.43</v>
      </c>
      <c r="N986">
        <f t="shared" si="96"/>
        <v>73.849999999999994</v>
      </c>
      <c r="O986" s="7">
        <f t="shared" si="97"/>
        <v>0.11015318526915562</v>
      </c>
      <c r="P986" t="str">
        <f t="shared" si="93"/>
        <v>Feb-2025</v>
      </c>
      <c r="Q986" t="str">
        <f t="shared" si="94"/>
        <v>Q1-2025</v>
      </c>
    </row>
    <row r="987" spans="1:17" x14ac:dyDescent="0.3">
      <c r="A987" t="s">
        <v>1135</v>
      </c>
      <c r="B987" s="15">
        <v>45776</v>
      </c>
      <c r="C987" t="s">
        <v>88</v>
      </c>
      <c r="D987" t="s">
        <v>92</v>
      </c>
      <c r="E987" t="s">
        <v>107</v>
      </c>
      <c r="F987" t="s">
        <v>193</v>
      </c>
      <c r="G987" t="s">
        <v>56</v>
      </c>
      <c r="H987">
        <v>2</v>
      </c>
      <c r="I987">
        <v>53.59</v>
      </c>
      <c r="J987">
        <v>0.106</v>
      </c>
      <c r="K987">
        <v>22.67</v>
      </c>
      <c r="L987" t="s">
        <v>57</v>
      </c>
      <c r="M987">
        <f t="shared" si="95"/>
        <v>95.82</v>
      </c>
      <c r="N987">
        <f t="shared" si="96"/>
        <v>50.48</v>
      </c>
      <c r="O987" s="7">
        <f t="shared" si="97"/>
        <v>0.52682112293884364</v>
      </c>
      <c r="P987" t="str">
        <f t="shared" si="93"/>
        <v>Apr-2025</v>
      </c>
      <c r="Q987" t="str">
        <f t="shared" si="94"/>
        <v>Q2-2025</v>
      </c>
    </row>
    <row r="988" spans="1:17" x14ac:dyDescent="0.3">
      <c r="A988" t="s">
        <v>1136</v>
      </c>
      <c r="B988" s="15">
        <v>45484</v>
      </c>
      <c r="C988" t="s">
        <v>84</v>
      </c>
      <c r="D988" t="s">
        <v>225</v>
      </c>
      <c r="E988" t="s">
        <v>71</v>
      </c>
      <c r="F988" t="s">
        <v>126</v>
      </c>
      <c r="G988" t="s">
        <v>56</v>
      </c>
      <c r="H988">
        <v>3</v>
      </c>
      <c r="I988">
        <v>190.58</v>
      </c>
      <c r="J988">
        <v>0</v>
      </c>
      <c r="K988">
        <v>147.13</v>
      </c>
      <c r="L988" t="s">
        <v>57</v>
      </c>
      <c r="M988">
        <f t="shared" si="95"/>
        <v>571.74</v>
      </c>
      <c r="N988">
        <f t="shared" si="96"/>
        <v>130.35</v>
      </c>
      <c r="O988" s="7">
        <f t="shared" si="97"/>
        <v>0.22798824640570889</v>
      </c>
      <c r="P988" t="str">
        <f t="shared" si="93"/>
        <v>Jul-2024</v>
      </c>
      <c r="Q988" t="str">
        <f t="shared" si="94"/>
        <v>Q3-2024</v>
      </c>
    </row>
    <row r="989" spans="1:17" x14ac:dyDescent="0.3">
      <c r="A989" t="s">
        <v>1137</v>
      </c>
      <c r="B989" s="15">
        <v>45716</v>
      </c>
      <c r="C989" t="s">
        <v>88</v>
      </c>
      <c r="D989" t="s">
        <v>206</v>
      </c>
      <c r="E989" t="s">
        <v>71</v>
      </c>
      <c r="F989" t="s">
        <v>97</v>
      </c>
      <c r="G989" t="s">
        <v>68</v>
      </c>
      <c r="H989">
        <v>8</v>
      </c>
      <c r="I989">
        <v>201.38</v>
      </c>
      <c r="J989">
        <v>4.2999999999999997E-2</v>
      </c>
      <c r="K989">
        <v>136.44999999999999</v>
      </c>
      <c r="L989" t="s">
        <v>73</v>
      </c>
      <c r="M989">
        <f t="shared" si="95"/>
        <v>1541.77</v>
      </c>
      <c r="N989">
        <f t="shared" si="96"/>
        <v>450.17</v>
      </c>
      <c r="O989" s="7">
        <f t="shared" si="97"/>
        <v>0.29198259143711452</v>
      </c>
      <c r="P989" t="str">
        <f t="shared" si="93"/>
        <v>Feb-2025</v>
      </c>
      <c r="Q989" t="str">
        <f t="shared" si="94"/>
        <v>Q1-2025</v>
      </c>
    </row>
    <row r="990" spans="1:17" x14ac:dyDescent="0.3">
      <c r="A990" t="s">
        <v>1138</v>
      </c>
      <c r="B990" s="15">
        <v>45513</v>
      </c>
      <c r="C990" t="s">
        <v>63</v>
      </c>
      <c r="D990" t="s">
        <v>137</v>
      </c>
      <c r="E990" t="s">
        <v>93</v>
      </c>
      <c r="F990" t="s">
        <v>94</v>
      </c>
      <c r="G990" t="s">
        <v>68</v>
      </c>
      <c r="H990">
        <v>7</v>
      </c>
      <c r="I990">
        <v>35.1</v>
      </c>
      <c r="J990">
        <v>0.158</v>
      </c>
      <c r="K990">
        <v>12.72</v>
      </c>
      <c r="L990" t="s">
        <v>104</v>
      </c>
      <c r="M990">
        <f t="shared" si="95"/>
        <v>206.88</v>
      </c>
      <c r="N990">
        <f t="shared" si="96"/>
        <v>117.84</v>
      </c>
      <c r="O990" s="7">
        <f t="shared" si="97"/>
        <v>0.56960556844547572</v>
      </c>
      <c r="P990" t="str">
        <f t="shared" si="93"/>
        <v>Aug-2024</v>
      </c>
      <c r="Q990" t="str">
        <f t="shared" si="94"/>
        <v>Q3-2024</v>
      </c>
    </row>
    <row r="991" spans="1:17" x14ac:dyDescent="0.3">
      <c r="A991" t="s">
        <v>1139</v>
      </c>
      <c r="B991" s="15">
        <v>45796</v>
      </c>
      <c r="C991" t="s">
        <v>63</v>
      </c>
      <c r="D991" t="s">
        <v>263</v>
      </c>
      <c r="E991" t="s">
        <v>93</v>
      </c>
      <c r="F991" t="s">
        <v>219</v>
      </c>
      <c r="G991" t="s">
        <v>68</v>
      </c>
      <c r="H991">
        <v>1</v>
      </c>
      <c r="I991">
        <v>73.41</v>
      </c>
      <c r="J991">
        <v>0.21099999999999999</v>
      </c>
      <c r="K991">
        <v>29.21</v>
      </c>
      <c r="L991" t="s">
        <v>57</v>
      </c>
      <c r="M991">
        <f t="shared" si="95"/>
        <v>57.92</v>
      </c>
      <c r="N991">
        <f t="shared" si="96"/>
        <v>28.71</v>
      </c>
      <c r="O991" s="7">
        <f t="shared" si="97"/>
        <v>0.49568370165745856</v>
      </c>
      <c r="P991" t="str">
        <f t="shared" si="93"/>
        <v>May-2025</v>
      </c>
      <c r="Q991" t="str">
        <f t="shared" si="94"/>
        <v>Q2-2025</v>
      </c>
    </row>
    <row r="992" spans="1:17" x14ac:dyDescent="0.3">
      <c r="A992" t="s">
        <v>1140</v>
      </c>
      <c r="B992" s="15">
        <v>45859</v>
      </c>
      <c r="C992" t="s">
        <v>63</v>
      </c>
      <c r="D992" t="s">
        <v>165</v>
      </c>
      <c r="E992" t="s">
        <v>71</v>
      </c>
      <c r="F992" t="s">
        <v>86</v>
      </c>
      <c r="G992" t="s">
        <v>68</v>
      </c>
      <c r="H992">
        <v>2</v>
      </c>
      <c r="I992">
        <v>252.36</v>
      </c>
      <c r="J992">
        <v>0.26800000000000002</v>
      </c>
      <c r="K992">
        <v>194.3</v>
      </c>
      <c r="L992" t="s">
        <v>57</v>
      </c>
      <c r="M992">
        <f t="shared" si="95"/>
        <v>369.46</v>
      </c>
      <c r="N992">
        <f t="shared" si="96"/>
        <v>-19.14</v>
      </c>
      <c r="O992" s="7">
        <f t="shared" si="97"/>
        <v>-5.180533751962324E-2</v>
      </c>
      <c r="P992" t="str">
        <f t="shared" si="93"/>
        <v>Jul-2025</v>
      </c>
      <c r="Q992" t="str">
        <f t="shared" si="94"/>
        <v>Q3-2025</v>
      </c>
    </row>
    <row r="993" spans="1:17" x14ac:dyDescent="0.3">
      <c r="A993" t="s">
        <v>1141</v>
      </c>
      <c r="B993" s="15">
        <v>45968</v>
      </c>
      <c r="C993" t="s">
        <v>88</v>
      </c>
      <c r="D993" t="s">
        <v>167</v>
      </c>
      <c r="E993" t="s">
        <v>71</v>
      </c>
      <c r="F993" t="s">
        <v>126</v>
      </c>
      <c r="G993" t="s">
        <v>56</v>
      </c>
      <c r="H993">
        <v>6</v>
      </c>
      <c r="I993">
        <v>268.19</v>
      </c>
      <c r="J993">
        <v>6.2E-2</v>
      </c>
      <c r="K993">
        <v>183.35</v>
      </c>
      <c r="L993" t="s">
        <v>57</v>
      </c>
      <c r="M993">
        <f t="shared" si="95"/>
        <v>1509.37</v>
      </c>
      <c r="N993">
        <f t="shared" si="96"/>
        <v>409.27</v>
      </c>
      <c r="O993" s="7">
        <f t="shared" si="97"/>
        <v>0.27115286510265874</v>
      </c>
      <c r="P993" t="str">
        <f t="shared" si="93"/>
        <v>Nov-2025</v>
      </c>
      <c r="Q993" t="str">
        <f t="shared" si="94"/>
        <v>Q4-2025</v>
      </c>
    </row>
    <row r="994" spans="1:17" x14ac:dyDescent="0.3">
      <c r="A994" t="s">
        <v>1142</v>
      </c>
      <c r="B994" s="15">
        <v>45647</v>
      </c>
      <c r="C994" t="s">
        <v>63</v>
      </c>
      <c r="D994" t="s">
        <v>258</v>
      </c>
      <c r="E994" t="s">
        <v>71</v>
      </c>
      <c r="F994" t="s">
        <v>126</v>
      </c>
      <c r="G994" t="s">
        <v>68</v>
      </c>
      <c r="H994">
        <v>2</v>
      </c>
      <c r="I994">
        <v>217.85</v>
      </c>
      <c r="J994">
        <v>0</v>
      </c>
      <c r="K994">
        <v>147.12</v>
      </c>
      <c r="L994" t="s">
        <v>57</v>
      </c>
      <c r="M994">
        <f t="shared" si="95"/>
        <v>435.7</v>
      </c>
      <c r="N994">
        <f t="shared" si="96"/>
        <v>141.46</v>
      </c>
      <c r="O994" s="7">
        <f t="shared" si="97"/>
        <v>0.32467294009639663</v>
      </c>
      <c r="P994" t="str">
        <f t="shared" si="93"/>
        <v>Dec-2024</v>
      </c>
      <c r="Q994" t="str">
        <f t="shared" si="94"/>
        <v>Q4-2024</v>
      </c>
    </row>
    <row r="995" spans="1:17" x14ac:dyDescent="0.3">
      <c r="A995" t="s">
        <v>1143</v>
      </c>
      <c r="B995" s="15">
        <v>45586</v>
      </c>
      <c r="C995" t="s">
        <v>88</v>
      </c>
      <c r="D995" t="s">
        <v>162</v>
      </c>
      <c r="E995" t="s">
        <v>60</v>
      </c>
      <c r="F995" t="s">
        <v>61</v>
      </c>
      <c r="G995" t="s">
        <v>56</v>
      </c>
      <c r="H995">
        <v>4</v>
      </c>
      <c r="I995">
        <v>115.59</v>
      </c>
      <c r="J995">
        <v>7.4999999999999997E-2</v>
      </c>
      <c r="K995">
        <v>49.19</v>
      </c>
      <c r="L995" t="s">
        <v>57</v>
      </c>
      <c r="M995">
        <f t="shared" si="95"/>
        <v>427.68</v>
      </c>
      <c r="N995">
        <f t="shared" si="96"/>
        <v>230.92</v>
      </c>
      <c r="O995" s="7">
        <f t="shared" si="97"/>
        <v>0.53993640104751217</v>
      </c>
      <c r="P995" t="str">
        <f t="shared" si="93"/>
        <v>Oct-2024</v>
      </c>
      <c r="Q995" t="str">
        <f t="shared" si="94"/>
        <v>Q4-2024</v>
      </c>
    </row>
    <row r="996" spans="1:17" x14ac:dyDescent="0.3">
      <c r="A996" t="s">
        <v>1144</v>
      </c>
      <c r="B996" s="15">
        <v>45760</v>
      </c>
      <c r="C996" t="s">
        <v>52</v>
      </c>
      <c r="D996" t="s">
        <v>216</v>
      </c>
      <c r="E996" t="s">
        <v>93</v>
      </c>
      <c r="F996" t="s">
        <v>219</v>
      </c>
      <c r="G996" t="s">
        <v>68</v>
      </c>
      <c r="H996">
        <v>1</v>
      </c>
      <c r="I996">
        <v>76.180000000000007</v>
      </c>
      <c r="J996">
        <v>8.7999999999999995E-2</v>
      </c>
      <c r="K996">
        <v>32.31</v>
      </c>
      <c r="L996" t="s">
        <v>57</v>
      </c>
      <c r="M996">
        <f t="shared" si="95"/>
        <v>69.48</v>
      </c>
      <c r="N996">
        <f t="shared" si="96"/>
        <v>37.17</v>
      </c>
      <c r="O996" s="7">
        <f t="shared" si="97"/>
        <v>0.53497409326424872</v>
      </c>
      <c r="P996" t="str">
        <f t="shared" si="93"/>
        <v>Apr-2025</v>
      </c>
      <c r="Q996" t="str">
        <f t="shared" si="94"/>
        <v>Q2-2025</v>
      </c>
    </row>
    <row r="997" spans="1:17" x14ac:dyDescent="0.3">
      <c r="A997" t="s">
        <v>1145</v>
      </c>
      <c r="B997" s="15">
        <v>45410</v>
      </c>
      <c r="C997" t="s">
        <v>63</v>
      </c>
      <c r="D997" t="s">
        <v>281</v>
      </c>
      <c r="E997" t="s">
        <v>107</v>
      </c>
      <c r="F997" t="s">
        <v>108</v>
      </c>
      <c r="G997" t="s">
        <v>68</v>
      </c>
      <c r="H997">
        <v>1</v>
      </c>
      <c r="I997">
        <v>22.97</v>
      </c>
      <c r="J997">
        <v>0.187</v>
      </c>
      <c r="K997">
        <v>8.59</v>
      </c>
      <c r="L997" t="s">
        <v>57</v>
      </c>
      <c r="M997">
        <f t="shared" si="95"/>
        <v>18.670000000000002</v>
      </c>
      <c r="N997">
        <f t="shared" si="96"/>
        <v>10.08</v>
      </c>
      <c r="O997" s="7">
        <f t="shared" si="97"/>
        <v>0.53990358864488475</v>
      </c>
      <c r="P997" t="str">
        <f t="shared" si="93"/>
        <v>Apr-2024</v>
      </c>
      <c r="Q997" t="str">
        <f t="shared" si="94"/>
        <v>Q2-2024</v>
      </c>
    </row>
    <row r="998" spans="1:17" x14ac:dyDescent="0.3">
      <c r="A998" t="s">
        <v>1146</v>
      </c>
      <c r="B998" s="15">
        <v>45458</v>
      </c>
      <c r="C998" t="s">
        <v>63</v>
      </c>
      <c r="D998" t="s">
        <v>251</v>
      </c>
      <c r="E998" t="s">
        <v>60</v>
      </c>
      <c r="F998" t="s">
        <v>67</v>
      </c>
      <c r="G998" t="s">
        <v>68</v>
      </c>
      <c r="H998">
        <v>7</v>
      </c>
      <c r="I998">
        <v>91.3</v>
      </c>
      <c r="J998">
        <v>3.7999999999999999E-2</v>
      </c>
      <c r="K998">
        <v>39.11</v>
      </c>
      <c r="L998" t="s">
        <v>57</v>
      </c>
      <c r="M998">
        <f t="shared" si="95"/>
        <v>614.80999999999995</v>
      </c>
      <c r="N998">
        <f t="shared" si="96"/>
        <v>341.04</v>
      </c>
      <c r="O998" s="7">
        <f t="shared" si="97"/>
        <v>0.55470795855630206</v>
      </c>
      <c r="P998" t="str">
        <f t="shared" si="93"/>
        <v>Jun-2024</v>
      </c>
      <c r="Q998" t="str">
        <f t="shared" si="94"/>
        <v>Q2-2024</v>
      </c>
    </row>
    <row r="999" spans="1:17" x14ac:dyDescent="0.3">
      <c r="A999" t="s">
        <v>1147</v>
      </c>
      <c r="B999" s="15">
        <v>45932</v>
      </c>
      <c r="C999" t="s">
        <v>63</v>
      </c>
      <c r="D999" t="s">
        <v>137</v>
      </c>
      <c r="E999" t="s">
        <v>60</v>
      </c>
      <c r="F999" t="s">
        <v>67</v>
      </c>
      <c r="G999" t="s">
        <v>68</v>
      </c>
      <c r="H999">
        <v>3</v>
      </c>
      <c r="I999">
        <v>39.729999999999997</v>
      </c>
      <c r="J999">
        <v>0.27300000000000002</v>
      </c>
      <c r="K999">
        <v>18.579999999999998</v>
      </c>
      <c r="L999" t="s">
        <v>57</v>
      </c>
      <c r="M999">
        <f t="shared" si="95"/>
        <v>86.65</v>
      </c>
      <c r="N999">
        <f t="shared" si="96"/>
        <v>30.91</v>
      </c>
      <c r="O999" s="7">
        <f t="shared" si="97"/>
        <v>0.35672244662435082</v>
      </c>
      <c r="P999" t="str">
        <f t="shared" si="93"/>
        <v>Oct-2025</v>
      </c>
      <c r="Q999" t="str">
        <f t="shared" si="94"/>
        <v>Q4-2025</v>
      </c>
    </row>
    <row r="1000" spans="1:17" x14ac:dyDescent="0.3">
      <c r="A1000" t="s">
        <v>1148</v>
      </c>
      <c r="B1000" s="15">
        <v>45669</v>
      </c>
      <c r="C1000" t="s">
        <v>88</v>
      </c>
      <c r="D1000" t="s">
        <v>234</v>
      </c>
      <c r="E1000" t="s">
        <v>71</v>
      </c>
      <c r="F1000" t="s">
        <v>78</v>
      </c>
      <c r="G1000" t="s">
        <v>68</v>
      </c>
      <c r="H1000">
        <v>2</v>
      </c>
      <c r="I1000">
        <v>264.64999999999998</v>
      </c>
      <c r="J1000">
        <v>9.4E-2</v>
      </c>
      <c r="K1000">
        <v>210.7</v>
      </c>
      <c r="L1000" t="s">
        <v>57</v>
      </c>
      <c r="M1000">
        <f t="shared" si="95"/>
        <v>479.55</v>
      </c>
      <c r="N1000">
        <f t="shared" si="96"/>
        <v>58.15</v>
      </c>
      <c r="O1000" s="7">
        <f t="shared" si="97"/>
        <v>0.12125951412782816</v>
      </c>
      <c r="P1000" t="str">
        <f t="shared" si="93"/>
        <v>Jan-2025</v>
      </c>
      <c r="Q1000" t="str">
        <f t="shared" si="94"/>
        <v>Q1-2025</v>
      </c>
    </row>
    <row r="1001" spans="1:17" x14ac:dyDescent="0.3">
      <c r="A1001" t="s">
        <v>1149</v>
      </c>
      <c r="B1001" s="15">
        <v>45891</v>
      </c>
      <c r="C1001" t="s">
        <v>63</v>
      </c>
      <c r="D1001" t="s">
        <v>64</v>
      </c>
      <c r="E1001" t="s">
        <v>60</v>
      </c>
      <c r="F1001" t="s">
        <v>99</v>
      </c>
      <c r="G1001" t="s">
        <v>68</v>
      </c>
      <c r="H1001">
        <v>1</v>
      </c>
      <c r="I1001">
        <v>92.29</v>
      </c>
      <c r="J1001">
        <v>0.16900000000000001</v>
      </c>
      <c r="K1001">
        <v>33.96</v>
      </c>
      <c r="L1001" t="s">
        <v>57</v>
      </c>
      <c r="M1001">
        <f t="shared" si="95"/>
        <v>76.69</v>
      </c>
      <c r="N1001">
        <f t="shared" si="96"/>
        <v>42.73</v>
      </c>
      <c r="O1001" s="7">
        <f t="shared" si="97"/>
        <v>0.55717825009779631</v>
      </c>
      <c r="P1001" t="str">
        <f t="shared" si="93"/>
        <v>Aug-2025</v>
      </c>
      <c r="Q1001" t="str">
        <f t="shared" si="94"/>
        <v>Q3-2025</v>
      </c>
    </row>
    <row r="1002" spans="1:17" x14ac:dyDescent="0.3">
      <c r="A1002" t="s">
        <v>1150</v>
      </c>
      <c r="B1002" s="15">
        <v>45735</v>
      </c>
      <c r="C1002" t="s">
        <v>52</v>
      </c>
      <c r="D1002" t="s">
        <v>53</v>
      </c>
      <c r="E1002" t="s">
        <v>60</v>
      </c>
      <c r="F1002" t="s">
        <v>90</v>
      </c>
      <c r="G1002" t="s">
        <v>56</v>
      </c>
      <c r="H1002">
        <v>4</v>
      </c>
      <c r="I1002">
        <v>64.45</v>
      </c>
      <c r="J1002">
        <v>4.2999999999999997E-2</v>
      </c>
      <c r="K1002">
        <v>29.21</v>
      </c>
      <c r="L1002" t="s">
        <v>57</v>
      </c>
      <c r="M1002">
        <f t="shared" si="95"/>
        <v>246.71</v>
      </c>
      <c r="N1002">
        <f t="shared" si="96"/>
        <v>129.87</v>
      </c>
      <c r="O1002" s="7">
        <f t="shared" si="97"/>
        <v>0.52640752300271576</v>
      </c>
      <c r="P1002" t="str">
        <f t="shared" si="93"/>
        <v>Mar-2025</v>
      </c>
      <c r="Q1002" t="str">
        <f t="shared" si="94"/>
        <v>Q1-2025</v>
      </c>
    </row>
    <row r="1003" spans="1:17" x14ac:dyDescent="0.3">
      <c r="A1003" t="s">
        <v>1151</v>
      </c>
      <c r="B1003" s="15">
        <v>45587</v>
      </c>
      <c r="C1003" t="s">
        <v>52</v>
      </c>
      <c r="D1003" t="s">
        <v>53</v>
      </c>
      <c r="E1003" t="s">
        <v>60</v>
      </c>
      <c r="F1003" t="s">
        <v>76</v>
      </c>
      <c r="G1003" t="s">
        <v>56</v>
      </c>
      <c r="H1003">
        <v>2</v>
      </c>
      <c r="I1003">
        <v>55</v>
      </c>
      <c r="J1003">
        <v>0.20300000000000001</v>
      </c>
      <c r="K1003">
        <v>30.06</v>
      </c>
      <c r="L1003" t="s">
        <v>57</v>
      </c>
      <c r="M1003">
        <f t="shared" si="95"/>
        <v>87.67</v>
      </c>
      <c r="N1003">
        <f t="shared" si="96"/>
        <v>27.55</v>
      </c>
      <c r="O1003" s="7">
        <f t="shared" si="97"/>
        <v>0.31424660659290521</v>
      </c>
      <c r="P1003" t="str">
        <f t="shared" si="93"/>
        <v>Oct-2024</v>
      </c>
      <c r="Q1003" t="str">
        <f t="shared" si="94"/>
        <v>Q4-2024</v>
      </c>
    </row>
    <row r="1004" spans="1:17" x14ac:dyDescent="0.3">
      <c r="A1004" t="s">
        <v>1152</v>
      </c>
      <c r="B1004" s="15">
        <v>45916</v>
      </c>
      <c r="C1004" t="s">
        <v>63</v>
      </c>
      <c r="D1004" t="s">
        <v>258</v>
      </c>
      <c r="E1004" t="s">
        <v>93</v>
      </c>
      <c r="F1004" t="s">
        <v>124</v>
      </c>
      <c r="G1004" t="s">
        <v>68</v>
      </c>
      <c r="H1004">
        <v>2</v>
      </c>
      <c r="I1004">
        <v>24.35</v>
      </c>
      <c r="J1004">
        <v>0.16700000000000001</v>
      </c>
      <c r="K1004">
        <v>9.14</v>
      </c>
      <c r="L1004" t="s">
        <v>57</v>
      </c>
      <c r="M1004">
        <f t="shared" si="95"/>
        <v>40.57</v>
      </c>
      <c r="N1004">
        <f t="shared" si="96"/>
        <v>22.29</v>
      </c>
      <c r="O1004" s="7">
        <f t="shared" si="97"/>
        <v>0.54942075425191028</v>
      </c>
      <c r="P1004" t="str">
        <f t="shared" si="93"/>
        <v>Sep-2025</v>
      </c>
      <c r="Q1004" t="str">
        <f t="shared" si="94"/>
        <v>Q3-2025</v>
      </c>
    </row>
    <row r="1005" spans="1:17" x14ac:dyDescent="0.3">
      <c r="A1005" t="s">
        <v>1153</v>
      </c>
      <c r="B1005" s="15">
        <v>45836</v>
      </c>
      <c r="C1005" t="s">
        <v>84</v>
      </c>
      <c r="D1005" t="s">
        <v>196</v>
      </c>
      <c r="E1005" t="s">
        <v>93</v>
      </c>
      <c r="F1005" t="s">
        <v>255</v>
      </c>
      <c r="G1005" t="s">
        <v>68</v>
      </c>
      <c r="H1005">
        <v>3</v>
      </c>
      <c r="I1005">
        <v>35.39</v>
      </c>
      <c r="J1005">
        <v>0</v>
      </c>
      <c r="K1005">
        <v>15.2</v>
      </c>
      <c r="L1005" t="s">
        <v>57</v>
      </c>
      <c r="M1005">
        <f t="shared" si="95"/>
        <v>106.17</v>
      </c>
      <c r="N1005">
        <f t="shared" si="96"/>
        <v>60.57</v>
      </c>
      <c r="O1005" s="7">
        <f t="shared" si="97"/>
        <v>0.57050014128284821</v>
      </c>
      <c r="P1005" t="str">
        <f t="shared" si="93"/>
        <v>Jun-2025</v>
      </c>
      <c r="Q1005" t="str">
        <f t="shared" si="94"/>
        <v>Q2-2025</v>
      </c>
    </row>
    <row r="1006" spans="1:17" x14ac:dyDescent="0.3">
      <c r="A1006" t="s">
        <v>1154</v>
      </c>
      <c r="B1006" s="15">
        <v>45879</v>
      </c>
      <c r="C1006" t="s">
        <v>52</v>
      </c>
      <c r="D1006" t="s">
        <v>155</v>
      </c>
      <c r="E1006" t="s">
        <v>71</v>
      </c>
      <c r="F1006" t="s">
        <v>78</v>
      </c>
      <c r="G1006" t="s">
        <v>68</v>
      </c>
      <c r="H1006">
        <v>1</v>
      </c>
      <c r="I1006">
        <v>162.28</v>
      </c>
      <c r="J1006">
        <v>7.6999999999999999E-2</v>
      </c>
      <c r="K1006">
        <v>129.18</v>
      </c>
      <c r="L1006" t="s">
        <v>57</v>
      </c>
      <c r="M1006">
        <f t="shared" si="95"/>
        <v>149.78</v>
      </c>
      <c r="N1006">
        <f t="shared" si="96"/>
        <v>20.6</v>
      </c>
      <c r="O1006" s="7">
        <f t="shared" si="97"/>
        <v>0.13753505140873282</v>
      </c>
      <c r="P1006" t="str">
        <f t="shared" si="93"/>
        <v>Aug-2025</v>
      </c>
      <c r="Q1006" t="str">
        <f t="shared" si="94"/>
        <v>Q3-2025</v>
      </c>
    </row>
    <row r="1007" spans="1:17" x14ac:dyDescent="0.3">
      <c r="A1007" t="s">
        <v>1155</v>
      </c>
      <c r="B1007" s="15">
        <v>45452</v>
      </c>
      <c r="C1007" t="s">
        <v>84</v>
      </c>
      <c r="D1007" t="s">
        <v>196</v>
      </c>
      <c r="E1007" t="s">
        <v>93</v>
      </c>
      <c r="F1007" t="s">
        <v>94</v>
      </c>
      <c r="G1007" t="s">
        <v>68</v>
      </c>
      <c r="H1007">
        <v>11</v>
      </c>
      <c r="I1007">
        <v>59.03</v>
      </c>
      <c r="J1007">
        <v>7.8E-2</v>
      </c>
      <c r="K1007">
        <v>27.4</v>
      </c>
      <c r="L1007" t="s">
        <v>57</v>
      </c>
      <c r="M1007">
        <f t="shared" si="95"/>
        <v>598.67999999999995</v>
      </c>
      <c r="N1007">
        <f t="shared" si="96"/>
        <v>297.27999999999997</v>
      </c>
      <c r="O1007" s="7">
        <f t="shared" si="97"/>
        <v>0.49655909667936127</v>
      </c>
      <c r="P1007" t="str">
        <f t="shared" si="93"/>
        <v>Jun-2024</v>
      </c>
      <c r="Q1007" t="str">
        <f t="shared" si="94"/>
        <v>Q2-2024</v>
      </c>
    </row>
    <row r="1008" spans="1:17" x14ac:dyDescent="0.3">
      <c r="A1008" t="s">
        <v>1156</v>
      </c>
      <c r="B1008" s="15">
        <v>45723</v>
      </c>
      <c r="C1008" t="s">
        <v>84</v>
      </c>
      <c r="D1008" t="s">
        <v>103</v>
      </c>
      <c r="E1008" t="s">
        <v>107</v>
      </c>
      <c r="F1008" t="s">
        <v>108</v>
      </c>
      <c r="G1008" t="s">
        <v>56</v>
      </c>
      <c r="H1008">
        <v>1</v>
      </c>
      <c r="I1008">
        <v>34.21</v>
      </c>
      <c r="J1008">
        <v>4.8000000000000001E-2</v>
      </c>
      <c r="K1008">
        <v>17.309999999999999</v>
      </c>
      <c r="L1008" t="s">
        <v>57</v>
      </c>
      <c r="M1008">
        <f t="shared" si="95"/>
        <v>32.57</v>
      </c>
      <c r="N1008">
        <f t="shared" si="96"/>
        <v>15.26</v>
      </c>
      <c r="O1008" s="7">
        <f t="shared" si="97"/>
        <v>0.46852932146146758</v>
      </c>
      <c r="P1008" t="str">
        <f t="shared" si="93"/>
        <v>Mar-2025</v>
      </c>
      <c r="Q1008" t="str">
        <f t="shared" si="94"/>
        <v>Q1-2025</v>
      </c>
    </row>
    <row r="1009" spans="1:17" x14ac:dyDescent="0.3">
      <c r="A1009" t="s">
        <v>1157</v>
      </c>
      <c r="B1009" s="15">
        <v>45839</v>
      </c>
      <c r="C1009" t="s">
        <v>88</v>
      </c>
      <c r="D1009" t="s">
        <v>270</v>
      </c>
      <c r="E1009" t="s">
        <v>71</v>
      </c>
      <c r="F1009" t="s">
        <v>97</v>
      </c>
      <c r="G1009" t="s">
        <v>68</v>
      </c>
      <c r="H1009">
        <v>1</v>
      </c>
      <c r="I1009">
        <v>88.21</v>
      </c>
      <c r="J1009">
        <v>0.13600000000000001</v>
      </c>
      <c r="K1009">
        <v>57.81</v>
      </c>
      <c r="L1009" t="s">
        <v>57</v>
      </c>
      <c r="M1009">
        <f t="shared" si="95"/>
        <v>76.209999999999994</v>
      </c>
      <c r="N1009">
        <f t="shared" si="96"/>
        <v>18.399999999999999</v>
      </c>
      <c r="O1009" s="7">
        <f t="shared" si="97"/>
        <v>0.24143813147880855</v>
      </c>
      <c r="P1009" t="str">
        <f t="shared" si="93"/>
        <v>Jul-2025</v>
      </c>
      <c r="Q1009" t="str">
        <f t="shared" si="94"/>
        <v>Q3-2025</v>
      </c>
    </row>
    <row r="1010" spans="1:17" x14ac:dyDescent="0.3">
      <c r="A1010" t="s">
        <v>1158</v>
      </c>
      <c r="B1010" s="15">
        <v>45628</v>
      </c>
      <c r="C1010" t="s">
        <v>88</v>
      </c>
      <c r="D1010" t="s">
        <v>198</v>
      </c>
      <c r="E1010" t="s">
        <v>71</v>
      </c>
      <c r="F1010" t="s">
        <v>126</v>
      </c>
      <c r="G1010" t="s">
        <v>68</v>
      </c>
      <c r="H1010">
        <v>6</v>
      </c>
      <c r="I1010">
        <v>123.04</v>
      </c>
      <c r="J1010">
        <v>0.152</v>
      </c>
      <c r="K1010">
        <v>93.06</v>
      </c>
      <c r="L1010" t="s">
        <v>104</v>
      </c>
      <c r="M1010">
        <f t="shared" si="95"/>
        <v>626.03</v>
      </c>
      <c r="N1010">
        <f t="shared" si="96"/>
        <v>67.67</v>
      </c>
      <c r="O1010" s="7">
        <f t="shared" si="97"/>
        <v>0.10809386131655033</v>
      </c>
      <c r="P1010" t="str">
        <f t="shared" si="93"/>
        <v>Dec-2024</v>
      </c>
      <c r="Q1010" t="str">
        <f t="shared" si="94"/>
        <v>Q4-2024</v>
      </c>
    </row>
    <row r="1011" spans="1:17" x14ac:dyDescent="0.3">
      <c r="A1011" t="s">
        <v>1159</v>
      </c>
      <c r="B1011" s="15">
        <v>45795</v>
      </c>
      <c r="C1011" t="s">
        <v>88</v>
      </c>
      <c r="D1011" t="s">
        <v>234</v>
      </c>
      <c r="E1011" t="s">
        <v>107</v>
      </c>
      <c r="F1011" t="s">
        <v>132</v>
      </c>
      <c r="G1011" t="s">
        <v>56</v>
      </c>
      <c r="H1011">
        <v>3</v>
      </c>
      <c r="I1011">
        <v>14.43</v>
      </c>
      <c r="J1011">
        <v>0</v>
      </c>
      <c r="K1011">
        <v>4.53</v>
      </c>
      <c r="L1011" t="s">
        <v>57</v>
      </c>
      <c r="M1011">
        <f t="shared" si="95"/>
        <v>43.29</v>
      </c>
      <c r="N1011">
        <f t="shared" si="96"/>
        <v>29.7</v>
      </c>
      <c r="O1011" s="7">
        <f t="shared" si="97"/>
        <v>0.68607068607068611</v>
      </c>
      <c r="P1011" t="str">
        <f t="shared" si="93"/>
        <v>May-2025</v>
      </c>
      <c r="Q1011" t="str">
        <f t="shared" si="94"/>
        <v>Q2-2025</v>
      </c>
    </row>
    <row r="1012" spans="1:17" x14ac:dyDescent="0.3">
      <c r="A1012" t="s">
        <v>1160</v>
      </c>
      <c r="B1012" s="15">
        <v>45444</v>
      </c>
      <c r="C1012" t="s">
        <v>63</v>
      </c>
      <c r="D1012" t="s">
        <v>263</v>
      </c>
      <c r="E1012" t="s">
        <v>71</v>
      </c>
      <c r="F1012" t="s">
        <v>86</v>
      </c>
      <c r="G1012" t="s">
        <v>56</v>
      </c>
      <c r="H1012">
        <v>5</v>
      </c>
      <c r="I1012">
        <v>251.21</v>
      </c>
      <c r="J1012">
        <v>0.21099999999999999</v>
      </c>
      <c r="K1012">
        <v>184.51</v>
      </c>
      <c r="L1012" t="s">
        <v>104</v>
      </c>
      <c r="M1012">
        <f t="shared" si="95"/>
        <v>991.02</v>
      </c>
      <c r="N1012">
        <f t="shared" si="96"/>
        <v>68.47</v>
      </c>
      <c r="O1012" s="7">
        <f t="shared" si="97"/>
        <v>6.9090432080079117E-2</v>
      </c>
      <c r="P1012" t="str">
        <f t="shared" ref="P1012:P1075" si="98">IF(B1012="","",TEXT(B1012,"mmm-yyyy"))</f>
        <v>Jun-2024</v>
      </c>
      <c r="Q1012" t="str">
        <f t="shared" ref="Q1012:Q1075" si="99">IF(B1012="","","Q"&amp;ROUNDUP(MONTH(B1012)/3,0)&amp;"-"&amp;YEAR(B1012))</f>
        <v>Q2-2024</v>
      </c>
    </row>
    <row r="1013" spans="1:17" x14ac:dyDescent="0.3">
      <c r="A1013" t="s">
        <v>1161</v>
      </c>
      <c r="B1013" s="15">
        <v>45701</v>
      </c>
      <c r="C1013" t="s">
        <v>63</v>
      </c>
      <c r="D1013" t="s">
        <v>251</v>
      </c>
      <c r="E1013" t="s">
        <v>107</v>
      </c>
      <c r="F1013" t="s">
        <v>148</v>
      </c>
      <c r="G1013" t="s">
        <v>68</v>
      </c>
      <c r="H1013">
        <v>1</v>
      </c>
      <c r="I1013">
        <v>35.35</v>
      </c>
      <c r="J1013">
        <v>0.182</v>
      </c>
      <c r="K1013">
        <v>13.63</v>
      </c>
      <c r="L1013" t="s">
        <v>57</v>
      </c>
      <c r="M1013">
        <f t="shared" si="95"/>
        <v>28.92</v>
      </c>
      <c r="N1013">
        <f t="shared" si="96"/>
        <v>15.29</v>
      </c>
      <c r="O1013" s="7">
        <f t="shared" si="97"/>
        <v>0.52869986168741345</v>
      </c>
      <c r="P1013" t="str">
        <f t="shared" si="98"/>
        <v>Feb-2025</v>
      </c>
      <c r="Q1013" t="str">
        <f t="shared" si="99"/>
        <v>Q1-2025</v>
      </c>
    </row>
    <row r="1014" spans="1:17" x14ac:dyDescent="0.3">
      <c r="A1014" t="s">
        <v>1162</v>
      </c>
      <c r="B1014" s="15">
        <v>45857</v>
      </c>
      <c r="C1014" t="s">
        <v>52</v>
      </c>
      <c r="D1014" t="s">
        <v>121</v>
      </c>
      <c r="E1014" t="s">
        <v>54</v>
      </c>
      <c r="F1014" t="s">
        <v>114</v>
      </c>
      <c r="G1014" t="s">
        <v>56</v>
      </c>
      <c r="H1014">
        <v>4</v>
      </c>
      <c r="I1014">
        <v>22.52</v>
      </c>
      <c r="J1014">
        <v>7.8E-2</v>
      </c>
      <c r="K1014">
        <v>12.47</v>
      </c>
      <c r="L1014" t="s">
        <v>57</v>
      </c>
      <c r="M1014">
        <f t="shared" si="95"/>
        <v>83.05</v>
      </c>
      <c r="N1014">
        <f t="shared" si="96"/>
        <v>33.17</v>
      </c>
      <c r="O1014" s="7">
        <f t="shared" si="97"/>
        <v>0.39939795304033721</v>
      </c>
      <c r="P1014" t="str">
        <f t="shared" si="98"/>
        <v>Jul-2025</v>
      </c>
      <c r="Q1014" t="str">
        <f t="shared" si="99"/>
        <v>Q3-2025</v>
      </c>
    </row>
    <row r="1015" spans="1:17" x14ac:dyDescent="0.3">
      <c r="A1015" t="s">
        <v>1163</v>
      </c>
      <c r="B1015" s="15">
        <v>45557</v>
      </c>
      <c r="C1015" t="s">
        <v>52</v>
      </c>
      <c r="D1015" t="s">
        <v>70</v>
      </c>
      <c r="E1015" t="s">
        <v>60</v>
      </c>
      <c r="F1015" t="s">
        <v>61</v>
      </c>
      <c r="G1015" t="s">
        <v>68</v>
      </c>
      <c r="H1015">
        <v>4</v>
      </c>
      <c r="I1015">
        <v>102.88</v>
      </c>
      <c r="J1015">
        <v>5.7000000000000002E-2</v>
      </c>
      <c r="K1015">
        <v>43.53</v>
      </c>
      <c r="L1015" t="s">
        <v>57</v>
      </c>
      <c r="M1015">
        <f t="shared" si="95"/>
        <v>388.06</v>
      </c>
      <c r="N1015">
        <f t="shared" si="96"/>
        <v>213.94</v>
      </c>
      <c r="O1015" s="7">
        <f t="shared" si="97"/>
        <v>0.55130649899500073</v>
      </c>
      <c r="P1015" t="str">
        <f t="shared" si="98"/>
        <v>Sep-2024</v>
      </c>
      <c r="Q1015" t="str">
        <f t="shared" si="99"/>
        <v>Q3-2024</v>
      </c>
    </row>
    <row r="1016" spans="1:17" x14ac:dyDescent="0.3">
      <c r="A1016" t="s">
        <v>1164</v>
      </c>
      <c r="B1016" s="15">
        <v>45783</v>
      </c>
      <c r="C1016" t="s">
        <v>88</v>
      </c>
      <c r="D1016" t="s">
        <v>183</v>
      </c>
      <c r="E1016" t="s">
        <v>54</v>
      </c>
      <c r="F1016" t="s">
        <v>156</v>
      </c>
      <c r="G1016" t="s">
        <v>56</v>
      </c>
      <c r="H1016">
        <v>8</v>
      </c>
      <c r="I1016">
        <v>16.07</v>
      </c>
      <c r="J1016">
        <v>5.5E-2</v>
      </c>
      <c r="K1016">
        <v>8.85</v>
      </c>
      <c r="L1016" t="s">
        <v>57</v>
      </c>
      <c r="M1016">
        <f t="shared" si="95"/>
        <v>121.49</v>
      </c>
      <c r="N1016">
        <f t="shared" si="96"/>
        <v>50.69</v>
      </c>
      <c r="O1016" s="7">
        <f t="shared" si="97"/>
        <v>0.41723598650094657</v>
      </c>
      <c r="P1016" t="str">
        <f t="shared" si="98"/>
        <v>May-2025</v>
      </c>
      <c r="Q1016" t="str">
        <f t="shared" si="99"/>
        <v>Q2-2025</v>
      </c>
    </row>
    <row r="1017" spans="1:17" x14ac:dyDescent="0.3">
      <c r="A1017" t="s">
        <v>1165</v>
      </c>
      <c r="B1017" s="15">
        <v>45832</v>
      </c>
      <c r="C1017" t="s">
        <v>88</v>
      </c>
      <c r="D1017" t="s">
        <v>167</v>
      </c>
      <c r="E1017" t="s">
        <v>107</v>
      </c>
      <c r="F1017" t="s">
        <v>139</v>
      </c>
      <c r="G1017" t="s">
        <v>56</v>
      </c>
      <c r="H1017">
        <v>2</v>
      </c>
      <c r="I1017">
        <v>14.72</v>
      </c>
      <c r="J1017">
        <v>4.2000000000000003E-2</v>
      </c>
      <c r="K1017">
        <v>6.32</v>
      </c>
      <c r="L1017" t="s">
        <v>57</v>
      </c>
      <c r="M1017">
        <f t="shared" si="95"/>
        <v>28.2</v>
      </c>
      <c r="N1017">
        <f t="shared" si="96"/>
        <v>15.56</v>
      </c>
      <c r="O1017" s="7">
        <f t="shared" si="97"/>
        <v>0.55177304964539009</v>
      </c>
      <c r="P1017" t="str">
        <f t="shared" si="98"/>
        <v>Jun-2025</v>
      </c>
      <c r="Q1017" t="str">
        <f t="shared" si="99"/>
        <v>Q2-2025</v>
      </c>
    </row>
    <row r="1018" spans="1:17" x14ac:dyDescent="0.3">
      <c r="A1018" t="s">
        <v>1166</v>
      </c>
      <c r="B1018" s="15">
        <v>45677</v>
      </c>
      <c r="C1018" t="s">
        <v>84</v>
      </c>
      <c r="D1018" t="s">
        <v>229</v>
      </c>
      <c r="E1018" t="s">
        <v>54</v>
      </c>
      <c r="F1018" t="s">
        <v>114</v>
      </c>
      <c r="G1018" t="s">
        <v>68</v>
      </c>
      <c r="H1018">
        <v>5</v>
      </c>
      <c r="I1018">
        <v>15.04</v>
      </c>
      <c r="J1018">
        <v>1.6E-2</v>
      </c>
      <c r="K1018">
        <v>9.6300000000000008</v>
      </c>
      <c r="L1018" t="s">
        <v>57</v>
      </c>
      <c r="M1018">
        <f t="shared" si="95"/>
        <v>74</v>
      </c>
      <c r="N1018">
        <f t="shared" si="96"/>
        <v>25.85</v>
      </c>
      <c r="O1018" s="7">
        <f t="shared" si="97"/>
        <v>0.34932432432432436</v>
      </c>
      <c r="P1018" t="str">
        <f t="shared" si="98"/>
        <v>Jan-2025</v>
      </c>
      <c r="Q1018" t="str">
        <f t="shared" si="99"/>
        <v>Q1-2025</v>
      </c>
    </row>
    <row r="1019" spans="1:17" x14ac:dyDescent="0.3">
      <c r="A1019" t="s">
        <v>1167</v>
      </c>
      <c r="B1019" s="15">
        <v>45755</v>
      </c>
      <c r="C1019" t="s">
        <v>84</v>
      </c>
      <c r="D1019" t="s">
        <v>147</v>
      </c>
      <c r="E1019" t="s">
        <v>71</v>
      </c>
      <c r="F1019" t="s">
        <v>126</v>
      </c>
      <c r="G1019" t="s">
        <v>68</v>
      </c>
      <c r="H1019">
        <v>1</v>
      </c>
      <c r="I1019">
        <v>49.53</v>
      </c>
      <c r="J1019">
        <v>0.10299999999999999</v>
      </c>
      <c r="K1019">
        <v>38.53</v>
      </c>
      <c r="L1019" t="s">
        <v>57</v>
      </c>
      <c r="M1019">
        <f t="shared" si="95"/>
        <v>44.43</v>
      </c>
      <c r="N1019">
        <f t="shared" si="96"/>
        <v>5.9</v>
      </c>
      <c r="O1019" s="7">
        <f t="shared" si="97"/>
        <v>0.13279315777627729</v>
      </c>
      <c r="P1019" t="str">
        <f t="shared" si="98"/>
        <v>Apr-2025</v>
      </c>
      <c r="Q1019" t="str">
        <f t="shared" si="99"/>
        <v>Q2-2025</v>
      </c>
    </row>
    <row r="1020" spans="1:17" x14ac:dyDescent="0.3">
      <c r="A1020" t="s">
        <v>1168</v>
      </c>
      <c r="B1020" s="15">
        <v>45737</v>
      </c>
      <c r="C1020" t="s">
        <v>88</v>
      </c>
      <c r="D1020" t="s">
        <v>135</v>
      </c>
      <c r="E1020" t="s">
        <v>54</v>
      </c>
      <c r="F1020" t="s">
        <v>55</v>
      </c>
      <c r="G1020" t="s">
        <v>68</v>
      </c>
      <c r="H1020">
        <v>4</v>
      </c>
      <c r="I1020">
        <v>5.65</v>
      </c>
      <c r="J1020">
        <v>6.4000000000000001E-2</v>
      </c>
      <c r="K1020">
        <v>3.52</v>
      </c>
      <c r="L1020" t="s">
        <v>57</v>
      </c>
      <c r="M1020">
        <f t="shared" si="95"/>
        <v>21.15</v>
      </c>
      <c r="N1020">
        <f t="shared" si="96"/>
        <v>7.07</v>
      </c>
      <c r="O1020" s="7">
        <f t="shared" si="97"/>
        <v>0.33427895981087474</v>
      </c>
      <c r="P1020" t="str">
        <f t="shared" si="98"/>
        <v>Mar-2025</v>
      </c>
      <c r="Q1020" t="str">
        <f t="shared" si="99"/>
        <v>Q1-2025</v>
      </c>
    </row>
    <row r="1021" spans="1:17" x14ac:dyDescent="0.3">
      <c r="A1021" t="s">
        <v>1169</v>
      </c>
      <c r="B1021" s="15">
        <v>45692</v>
      </c>
      <c r="C1021" t="s">
        <v>84</v>
      </c>
      <c r="D1021" t="s">
        <v>196</v>
      </c>
      <c r="E1021" t="s">
        <v>54</v>
      </c>
      <c r="F1021" t="s">
        <v>55</v>
      </c>
      <c r="G1021" t="s">
        <v>68</v>
      </c>
      <c r="H1021">
        <v>4</v>
      </c>
      <c r="I1021">
        <v>10.9</v>
      </c>
      <c r="J1021">
        <v>0.14399999999999999</v>
      </c>
      <c r="K1021">
        <v>6.15</v>
      </c>
      <c r="L1021" t="s">
        <v>57</v>
      </c>
      <c r="M1021">
        <f t="shared" si="95"/>
        <v>37.32</v>
      </c>
      <c r="N1021">
        <f t="shared" si="96"/>
        <v>12.72</v>
      </c>
      <c r="O1021" s="7">
        <f t="shared" si="97"/>
        <v>0.34083601286173637</v>
      </c>
      <c r="P1021" t="str">
        <f t="shared" si="98"/>
        <v>Feb-2025</v>
      </c>
      <c r="Q1021" t="str">
        <f t="shared" si="99"/>
        <v>Q1-2025</v>
      </c>
    </row>
    <row r="1022" spans="1:17" x14ac:dyDescent="0.3">
      <c r="A1022" t="s">
        <v>1170</v>
      </c>
      <c r="B1022" s="15">
        <v>45756</v>
      </c>
      <c r="C1022" t="s">
        <v>63</v>
      </c>
      <c r="D1022" t="s">
        <v>204</v>
      </c>
      <c r="E1022" t="s">
        <v>93</v>
      </c>
      <c r="F1022" t="s">
        <v>219</v>
      </c>
      <c r="G1022" t="s">
        <v>68</v>
      </c>
      <c r="H1022">
        <v>1</v>
      </c>
      <c r="I1022">
        <v>48.12</v>
      </c>
      <c r="J1022">
        <v>0.251</v>
      </c>
      <c r="K1022">
        <v>21.57</v>
      </c>
      <c r="L1022" t="s">
        <v>57</v>
      </c>
      <c r="M1022">
        <f t="shared" si="95"/>
        <v>36.04</v>
      </c>
      <c r="N1022">
        <f t="shared" si="96"/>
        <v>14.47</v>
      </c>
      <c r="O1022" s="7">
        <f t="shared" si="97"/>
        <v>0.40149833518312988</v>
      </c>
      <c r="P1022" t="str">
        <f t="shared" si="98"/>
        <v>Apr-2025</v>
      </c>
      <c r="Q1022" t="str">
        <f t="shared" si="99"/>
        <v>Q2-2025</v>
      </c>
    </row>
    <row r="1023" spans="1:17" x14ac:dyDescent="0.3">
      <c r="A1023" t="s">
        <v>1171</v>
      </c>
      <c r="B1023" s="15">
        <v>45895</v>
      </c>
      <c r="C1023" t="s">
        <v>88</v>
      </c>
      <c r="D1023" t="s">
        <v>429</v>
      </c>
      <c r="E1023" t="s">
        <v>60</v>
      </c>
      <c r="F1023" t="s">
        <v>90</v>
      </c>
      <c r="G1023" t="s">
        <v>68</v>
      </c>
      <c r="H1023">
        <v>2</v>
      </c>
      <c r="I1023">
        <v>60.58</v>
      </c>
      <c r="J1023">
        <v>6.0999999999999999E-2</v>
      </c>
      <c r="K1023">
        <v>28.1</v>
      </c>
      <c r="L1023" t="s">
        <v>73</v>
      </c>
      <c r="M1023">
        <f t="shared" si="95"/>
        <v>113.77</v>
      </c>
      <c r="N1023">
        <f t="shared" si="96"/>
        <v>57.57</v>
      </c>
      <c r="O1023" s="7">
        <f t="shared" si="97"/>
        <v>0.50602091939878702</v>
      </c>
      <c r="P1023" t="str">
        <f t="shared" si="98"/>
        <v>Aug-2025</v>
      </c>
      <c r="Q1023" t="str">
        <f t="shared" si="99"/>
        <v>Q3-2025</v>
      </c>
    </row>
    <row r="1024" spans="1:17" x14ac:dyDescent="0.3">
      <c r="A1024" t="s">
        <v>1172</v>
      </c>
      <c r="B1024" s="15">
        <v>46009</v>
      </c>
      <c r="C1024" t="s">
        <v>84</v>
      </c>
      <c r="D1024" t="s">
        <v>572</v>
      </c>
      <c r="E1024" t="s">
        <v>54</v>
      </c>
      <c r="F1024" t="s">
        <v>55</v>
      </c>
      <c r="G1024" t="s">
        <v>68</v>
      </c>
      <c r="H1024">
        <v>10</v>
      </c>
      <c r="I1024">
        <v>14.6</v>
      </c>
      <c r="J1024">
        <v>6.9000000000000006E-2</v>
      </c>
      <c r="K1024">
        <v>9.4499999999999993</v>
      </c>
      <c r="L1024" t="s">
        <v>57</v>
      </c>
      <c r="M1024">
        <f t="shared" si="95"/>
        <v>135.93</v>
      </c>
      <c r="N1024">
        <f t="shared" si="96"/>
        <v>41.43</v>
      </c>
      <c r="O1024" s="7">
        <f t="shared" si="97"/>
        <v>0.3047892297506069</v>
      </c>
      <c r="P1024" t="str">
        <f t="shared" si="98"/>
        <v>Dec-2025</v>
      </c>
      <c r="Q1024" t="str">
        <f t="shared" si="99"/>
        <v>Q4-2025</v>
      </c>
    </row>
    <row r="1025" spans="1:17" x14ac:dyDescent="0.3">
      <c r="A1025" t="s">
        <v>1173</v>
      </c>
      <c r="B1025" s="15">
        <v>45681</v>
      </c>
      <c r="C1025" t="s">
        <v>88</v>
      </c>
      <c r="D1025" t="s">
        <v>73</v>
      </c>
      <c r="E1025" t="s">
        <v>71</v>
      </c>
      <c r="F1025" t="s">
        <v>126</v>
      </c>
      <c r="G1025" t="s">
        <v>56</v>
      </c>
      <c r="H1025">
        <v>1</v>
      </c>
      <c r="I1025">
        <v>107.61</v>
      </c>
      <c r="J1025">
        <v>7.9000000000000001E-2</v>
      </c>
      <c r="K1025">
        <v>85.83</v>
      </c>
      <c r="L1025" t="s">
        <v>57</v>
      </c>
      <c r="M1025">
        <f t="shared" si="95"/>
        <v>99.11</v>
      </c>
      <c r="N1025">
        <f t="shared" si="96"/>
        <v>13.28</v>
      </c>
      <c r="O1025" s="7">
        <f t="shared" si="97"/>
        <v>0.13399253354858237</v>
      </c>
      <c r="P1025" t="str">
        <f t="shared" si="98"/>
        <v>Jan-2025</v>
      </c>
      <c r="Q1025" t="str">
        <f t="shared" si="99"/>
        <v>Q1-2025</v>
      </c>
    </row>
    <row r="1026" spans="1:17" x14ac:dyDescent="0.3">
      <c r="A1026" t="s">
        <v>1174</v>
      </c>
      <c r="B1026" s="15">
        <v>45918</v>
      </c>
      <c r="C1026" t="s">
        <v>84</v>
      </c>
      <c r="D1026" t="s">
        <v>169</v>
      </c>
      <c r="E1026" t="s">
        <v>71</v>
      </c>
      <c r="F1026" t="s">
        <v>126</v>
      </c>
      <c r="G1026" t="s">
        <v>68</v>
      </c>
      <c r="H1026">
        <v>6</v>
      </c>
      <c r="I1026">
        <v>106.26</v>
      </c>
      <c r="J1026">
        <v>6.4000000000000001E-2</v>
      </c>
      <c r="K1026">
        <v>69.83</v>
      </c>
      <c r="L1026" t="s">
        <v>57</v>
      </c>
      <c r="M1026">
        <f t="shared" ref="M1026:M1089" si="100">ROUND(H1026*I1026*(1-J1026),2)</f>
        <v>596.76</v>
      </c>
      <c r="N1026">
        <f t="shared" ref="N1026:N1089" si="101">ROUND(M1026-(H1026*K1026),2)</f>
        <v>177.78</v>
      </c>
      <c r="O1026" s="7">
        <f t="shared" ref="O1026:O1089" si="102">IFERROR(N1026/M1026,0)</f>
        <v>0.29790870701789662</v>
      </c>
      <c r="P1026" t="str">
        <f t="shared" si="98"/>
        <v>Sep-2025</v>
      </c>
      <c r="Q1026" t="str">
        <f t="shared" si="99"/>
        <v>Q3-2025</v>
      </c>
    </row>
    <row r="1027" spans="1:17" x14ac:dyDescent="0.3">
      <c r="A1027" t="s">
        <v>1175</v>
      </c>
      <c r="B1027" s="15">
        <v>45554</v>
      </c>
      <c r="C1027" t="s">
        <v>52</v>
      </c>
      <c r="D1027" t="s">
        <v>272</v>
      </c>
      <c r="E1027" t="s">
        <v>71</v>
      </c>
      <c r="F1027" t="s">
        <v>126</v>
      </c>
      <c r="G1027" t="s">
        <v>56</v>
      </c>
      <c r="H1027">
        <v>1</v>
      </c>
      <c r="I1027">
        <v>138.58000000000001</v>
      </c>
      <c r="J1027">
        <v>5.7000000000000002E-2</v>
      </c>
      <c r="K1027">
        <v>99.74</v>
      </c>
      <c r="L1027" t="s">
        <v>57</v>
      </c>
      <c r="M1027">
        <f t="shared" si="100"/>
        <v>130.68</v>
      </c>
      <c r="N1027">
        <f t="shared" si="101"/>
        <v>30.94</v>
      </c>
      <c r="O1027" s="7">
        <f t="shared" si="102"/>
        <v>0.23676155494337311</v>
      </c>
      <c r="P1027" t="str">
        <f t="shared" si="98"/>
        <v>Sep-2024</v>
      </c>
      <c r="Q1027" t="str">
        <f t="shared" si="99"/>
        <v>Q3-2024</v>
      </c>
    </row>
    <row r="1028" spans="1:17" x14ac:dyDescent="0.3">
      <c r="A1028" t="s">
        <v>1176</v>
      </c>
      <c r="B1028" s="15">
        <v>45984</v>
      </c>
      <c r="C1028" t="s">
        <v>84</v>
      </c>
      <c r="D1028" t="s">
        <v>229</v>
      </c>
      <c r="E1028" t="s">
        <v>71</v>
      </c>
      <c r="F1028" t="s">
        <v>97</v>
      </c>
      <c r="G1028" t="s">
        <v>68</v>
      </c>
      <c r="H1028">
        <v>7</v>
      </c>
      <c r="I1028">
        <v>29.47</v>
      </c>
      <c r="J1028">
        <v>8.5000000000000006E-2</v>
      </c>
      <c r="K1028">
        <v>22.43</v>
      </c>
      <c r="L1028" t="s">
        <v>57</v>
      </c>
      <c r="M1028">
        <f t="shared" si="100"/>
        <v>188.76</v>
      </c>
      <c r="N1028">
        <f t="shared" si="101"/>
        <v>31.75</v>
      </c>
      <c r="O1028" s="7">
        <f t="shared" si="102"/>
        <v>0.16820300911210004</v>
      </c>
      <c r="P1028" t="str">
        <f t="shared" si="98"/>
        <v>Nov-2025</v>
      </c>
      <c r="Q1028" t="str">
        <f t="shared" si="99"/>
        <v>Q4-2025</v>
      </c>
    </row>
    <row r="1029" spans="1:17" x14ac:dyDescent="0.3">
      <c r="A1029" t="s">
        <v>1177</v>
      </c>
      <c r="B1029" s="15">
        <v>45728</v>
      </c>
      <c r="C1029" t="s">
        <v>63</v>
      </c>
      <c r="D1029" t="s">
        <v>263</v>
      </c>
      <c r="E1029" t="s">
        <v>60</v>
      </c>
      <c r="F1029" t="s">
        <v>61</v>
      </c>
      <c r="G1029" t="s">
        <v>68</v>
      </c>
      <c r="H1029">
        <v>2</v>
      </c>
      <c r="I1029">
        <v>58.71</v>
      </c>
      <c r="J1029">
        <v>0.183</v>
      </c>
      <c r="K1029">
        <v>29.69</v>
      </c>
      <c r="L1029" t="s">
        <v>57</v>
      </c>
      <c r="M1029">
        <f t="shared" si="100"/>
        <v>95.93</v>
      </c>
      <c r="N1029">
        <f t="shared" si="101"/>
        <v>36.549999999999997</v>
      </c>
      <c r="O1029" s="7">
        <f t="shared" si="102"/>
        <v>0.3810069842593557</v>
      </c>
      <c r="P1029" t="str">
        <f t="shared" si="98"/>
        <v>Mar-2025</v>
      </c>
      <c r="Q1029" t="str">
        <f t="shared" si="99"/>
        <v>Q1-2025</v>
      </c>
    </row>
    <row r="1030" spans="1:17" x14ac:dyDescent="0.3">
      <c r="A1030" t="s">
        <v>1178</v>
      </c>
      <c r="B1030" s="15">
        <v>45950</v>
      </c>
      <c r="C1030" t="s">
        <v>88</v>
      </c>
      <c r="D1030" t="s">
        <v>429</v>
      </c>
      <c r="E1030" t="s">
        <v>54</v>
      </c>
      <c r="F1030" t="s">
        <v>65</v>
      </c>
      <c r="G1030" t="s">
        <v>56</v>
      </c>
      <c r="H1030">
        <v>1</v>
      </c>
      <c r="I1030">
        <v>20.77</v>
      </c>
      <c r="J1030">
        <v>4.9000000000000002E-2</v>
      </c>
      <c r="K1030">
        <v>12.49</v>
      </c>
      <c r="L1030" t="s">
        <v>57</v>
      </c>
      <c r="M1030">
        <f t="shared" si="100"/>
        <v>19.75</v>
      </c>
      <c r="N1030">
        <f t="shared" si="101"/>
        <v>7.26</v>
      </c>
      <c r="O1030" s="7">
        <f t="shared" si="102"/>
        <v>0.36759493670886073</v>
      </c>
      <c r="P1030" t="str">
        <f t="shared" si="98"/>
        <v>Oct-2025</v>
      </c>
      <c r="Q1030" t="str">
        <f t="shared" si="99"/>
        <v>Q4-2025</v>
      </c>
    </row>
    <row r="1031" spans="1:17" x14ac:dyDescent="0.3">
      <c r="A1031" t="s">
        <v>1179</v>
      </c>
      <c r="B1031" s="15">
        <v>45795</v>
      </c>
      <c r="C1031" t="s">
        <v>63</v>
      </c>
      <c r="D1031" t="s">
        <v>281</v>
      </c>
      <c r="E1031" t="s">
        <v>71</v>
      </c>
      <c r="F1031" t="s">
        <v>86</v>
      </c>
      <c r="G1031" t="s">
        <v>68</v>
      </c>
      <c r="H1031">
        <v>1</v>
      </c>
      <c r="I1031">
        <v>96.31</v>
      </c>
      <c r="J1031">
        <v>0.19400000000000001</v>
      </c>
      <c r="K1031">
        <v>72.33</v>
      </c>
      <c r="L1031" t="s">
        <v>73</v>
      </c>
      <c r="M1031">
        <f t="shared" si="100"/>
        <v>77.63</v>
      </c>
      <c r="N1031">
        <f t="shared" si="101"/>
        <v>5.3</v>
      </c>
      <c r="O1031" s="7">
        <f t="shared" si="102"/>
        <v>6.8272575035424457E-2</v>
      </c>
      <c r="P1031" t="str">
        <f t="shared" si="98"/>
        <v>May-2025</v>
      </c>
      <c r="Q1031" t="str">
        <f t="shared" si="99"/>
        <v>Q2-2025</v>
      </c>
    </row>
    <row r="1032" spans="1:17" x14ac:dyDescent="0.3">
      <c r="A1032" t="s">
        <v>1180</v>
      </c>
      <c r="B1032" s="15">
        <v>45552</v>
      </c>
      <c r="C1032" t="s">
        <v>52</v>
      </c>
      <c r="D1032" t="s">
        <v>53</v>
      </c>
      <c r="E1032" t="s">
        <v>60</v>
      </c>
      <c r="F1032" t="s">
        <v>61</v>
      </c>
      <c r="G1032" t="s">
        <v>56</v>
      </c>
      <c r="H1032">
        <v>2</v>
      </c>
      <c r="I1032">
        <v>33.03</v>
      </c>
      <c r="J1032">
        <v>7.4999999999999997E-2</v>
      </c>
      <c r="K1032">
        <v>15.58</v>
      </c>
      <c r="L1032" t="s">
        <v>57</v>
      </c>
      <c r="M1032">
        <f t="shared" si="100"/>
        <v>61.11</v>
      </c>
      <c r="N1032">
        <f t="shared" si="101"/>
        <v>29.95</v>
      </c>
      <c r="O1032" s="7">
        <f t="shared" si="102"/>
        <v>0.49009981999672719</v>
      </c>
      <c r="P1032" t="str">
        <f t="shared" si="98"/>
        <v>Sep-2024</v>
      </c>
      <c r="Q1032" t="str">
        <f t="shared" si="99"/>
        <v>Q3-2024</v>
      </c>
    </row>
    <row r="1033" spans="1:17" x14ac:dyDescent="0.3">
      <c r="A1033" t="s">
        <v>1181</v>
      </c>
      <c r="B1033" s="15">
        <v>46020</v>
      </c>
      <c r="C1033" t="s">
        <v>88</v>
      </c>
      <c r="D1033" t="s">
        <v>135</v>
      </c>
      <c r="E1033" t="s">
        <v>93</v>
      </c>
      <c r="F1033" t="s">
        <v>124</v>
      </c>
      <c r="G1033" t="s">
        <v>68</v>
      </c>
      <c r="H1033">
        <v>3</v>
      </c>
      <c r="I1033">
        <v>63.9</v>
      </c>
      <c r="J1033">
        <v>6.9000000000000006E-2</v>
      </c>
      <c r="K1033">
        <v>28.98</v>
      </c>
      <c r="L1033" t="s">
        <v>57</v>
      </c>
      <c r="M1033">
        <f t="shared" si="100"/>
        <v>178.47</v>
      </c>
      <c r="N1033">
        <f t="shared" si="101"/>
        <v>91.53</v>
      </c>
      <c r="O1033" s="7">
        <f t="shared" si="102"/>
        <v>0.51285930408472014</v>
      </c>
      <c r="P1033" t="str">
        <f t="shared" si="98"/>
        <v>Dec-2025</v>
      </c>
      <c r="Q1033" t="str">
        <f t="shared" si="99"/>
        <v>Q4-2025</v>
      </c>
    </row>
    <row r="1034" spans="1:17" x14ac:dyDescent="0.3">
      <c r="A1034" t="s">
        <v>1182</v>
      </c>
      <c r="B1034" s="15">
        <v>45877</v>
      </c>
      <c r="C1034" t="s">
        <v>84</v>
      </c>
      <c r="D1034" t="s">
        <v>85</v>
      </c>
      <c r="E1034" t="s">
        <v>71</v>
      </c>
      <c r="F1034" t="s">
        <v>97</v>
      </c>
      <c r="G1034" t="s">
        <v>56</v>
      </c>
      <c r="H1034">
        <v>2</v>
      </c>
      <c r="I1034">
        <v>77.47</v>
      </c>
      <c r="J1034">
        <v>0.14099999999999999</v>
      </c>
      <c r="K1034">
        <v>59.84</v>
      </c>
      <c r="L1034" t="s">
        <v>57</v>
      </c>
      <c r="M1034">
        <f t="shared" si="100"/>
        <v>133.09</v>
      </c>
      <c r="N1034">
        <f t="shared" si="101"/>
        <v>13.41</v>
      </c>
      <c r="O1034" s="7">
        <f t="shared" si="102"/>
        <v>0.10075888496506123</v>
      </c>
      <c r="P1034" t="str">
        <f t="shared" si="98"/>
        <v>Aug-2025</v>
      </c>
      <c r="Q1034" t="str">
        <f t="shared" si="99"/>
        <v>Q3-2025</v>
      </c>
    </row>
    <row r="1035" spans="1:17" x14ac:dyDescent="0.3">
      <c r="A1035" t="s">
        <v>1183</v>
      </c>
      <c r="B1035" s="15">
        <v>45848</v>
      </c>
      <c r="C1035" t="s">
        <v>63</v>
      </c>
      <c r="D1035" t="s">
        <v>263</v>
      </c>
      <c r="E1035" t="s">
        <v>71</v>
      </c>
      <c r="F1035" t="s">
        <v>126</v>
      </c>
      <c r="G1035" t="s">
        <v>68</v>
      </c>
      <c r="H1035">
        <v>1</v>
      </c>
      <c r="I1035">
        <v>203.37</v>
      </c>
      <c r="J1035">
        <v>0.13500000000000001</v>
      </c>
      <c r="K1035">
        <v>152.01</v>
      </c>
      <c r="L1035" t="s">
        <v>57</v>
      </c>
      <c r="M1035">
        <f t="shared" si="100"/>
        <v>175.92</v>
      </c>
      <c r="N1035">
        <f t="shared" si="101"/>
        <v>23.91</v>
      </c>
      <c r="O1035" s="7">
        <f t="shared" si="102"/>
        <v>0.13591405184174626</v>
      </c>
      <c r="P1035" t="str">
        <f t="shared" si="98"/>
        <v>Jul-2025</v>
      </c>
      <c r="Q1035" t="str">
        <f t="shared" si="99"/>
        <v>Q3-2025</v>
      </c>
    </row>
    <row r="1036" spans="1:17" x14ac:dyDescent="0.3">
      <c r="A1036" t="s">
        <v>1184</v>
      </c>
      <c r="B1036" s="15">
        <v>45714</v>
      </c>
      <c r="C1036" t="s">
        <v>63</v>
      </c>
      <c r="D1036" t="s">
        <v>119</v>
      </c>
      <c r="E1036" t="s">
        <v>60</v>
      </c>
      <c r="F1036" t="s">
        <v>99</v>
      </c>
      <c r="G1036" t="s">
        <v>68</v>
      </c>
      <c r="H1036">
        <v>10</v>
      </c>
      <c r="I1036">
        <v>30.56</v>
      </c>
      <c r="J1036">
        <v>0.23</v>
      </c>
      <c r="K1036">
        <v>14.16</v>
      </c>
      <c r="L1036" t="s">
        <v>57</v>
      </c>
      <c r="M1036">
        <f t="shared" si="100"/>
        <v>235.31</v>
      </c>
      <c r="N1036">
        <f t="shared" si="101"/>
        <v>93.71</v>
      </c>
      <c r="O1036" s="7">
        <f t="shared" si="102"/>
        <v>0.3982406187582338</v>
      </c>
      <c r="P1036" t="str">
        <f t="shared" si="98"/>
        <v>Feb-2025</v>
      </c>
      <c r="Q1036" t="str">
        <f t="shared" si="99"/>
        <v>Q1-2025</v>
      </c>
    </row>
    <row r="1037" spans="1:17" x14ac:dyDescent="0.3">
      <c r="A1037" t="s">
        <v>1185</v>
      </c>
      <c r="B1037" s="15">
        <v>45815</v>
      </c>
      <c r="C1037" t="s">
        <v>63</v>
      </c>
      <c r="D1037" t="s">
        <v>64</v>
      </c>
      <c r="E1037" t="s">
        <v>54</v>
      </c>
      <c r="F1037" t="s">
        <v>268</v>
      </c>
      <c r="G1037" t="s">
        <v>56</v>
      </c>
      <c r="H1037">
        <v>2</v>
      </c>
      <c r="I1037">
        <v>13.37</v>
      </c>
      <c r="J1037">
        <v>0.23699999999999999</v>
      </c>
      <c r="K1037">
        <v>9.08</v>
      </c>
      <c r="L1037" t="s">
        <v>57</v>
      </c>
      <c r="M1037">
        <f t="shared" si="100"/>
        <v>20.399999999999999</v>
      </c>
      <c r="N1037">
        <f t="shared" si="101"/>
        <v>2.2400000000000002</v>
      </c>
      <c r="O1037" s="7">
        <f t="shared" si="102"/>
        <v>0.10980392156862746</v>
      </c>
      <c r="P1037" t="str">
        <f t="shared" si="98"/>
        <v>Jun-2025</v>
      </c>
      <c r="Q1037" t="str">
        <f t="shared" si="99"/>
        <v>Q2-2025</v>
      </c>
    </row>
    <row r="1038" spans="1:17" x14ac:dyDescent="0.3">
      <c r="A1038" t="s">
        <v>1186</v>
      </c>
      <c r="B1038" s="15">
        <v>45453</v>
      </c>
      <c r="C1038" t="s">
        <v>63</v>
      </c>
      <c r="D1038" t="s">
        <v>165</v>
      </c>
      <c r="E1038" t="s">
        <v>93</v>
      </c>
      <c r="F1038" t="s">
        <v>219</v>
      </c>
      <c r="G1038" t="s">
        <v>56</v>
      </c>
      <c r="H1038">
        <v>2</v>
      </c>
      <c r="I1038">
        <v>14.07</v>
      </c>
      <c r="J1038">
        <v>0.29899999999999999</v>
      </c>
      <c r="K1038">
        <v>4.9400000000000004</v>
      </c>
      <c r="L1038" t="s">
        <v>57</v>
      </c>
      <c r="M1038">
        <f t="shared" si="100"/>
        <v>19.73</v>
      </c>
      <c r="N1038">
        <f t="shared" si="101"/>
        <v>9.85</v>
      </c>
      <c r="O1038" s="7">
        <f t="shared" si="102"/>
        <v>0.49923973644196651</v>
      </c>
      <c r="P1038" t="str">
        <f t="shared" si="98"/>
        <v>Jun-2024</v>
      </c>
      <c r="Q1038" t="str">
        <f t="shared" si="99"/>
        <v>Q2-2024</v>
      </c>
    </row>
    <row r="1039" spans="1:17" x14ac:dyDescent="0.3">
      <c r="A1039" t="s">
        <v>1187</v>
      </c>
      <c r="B1039" s="15">
        <v>45494</v>
      </c>
      <c r="C1039" t="s">
        <v>88</v>
      </c>
      <c r="D1039" t="s">
        <v>73</v>
      </c>
      <c r="E1039" t="s">
        <v>107</v>
      </c>
      <c r="F1039" t="s">
        <v>139</v>
      </c>
      <c r="G1039" t="s">
        <v>68</v>
      </c>
      <c r="H1039">
        <v>1</v>
      </c>
      <c r="I1039">
        <v>38.979999999999997</v>
      </c>
      <c r="J1039">
        <v>0.13100000000000001</v>
      </c>
      <c r="K1039">
        <v>14.94</v>
      </c>
      <c r="L1039" t="s">
        <v>57</v>
      </c>
      <c r="M1039">
        <f t="shared" si="100"/>
        <v>33.869999999999997</v>
      </c>
      <c r="N1039">
        <f t="shared" si="101"/>
        <v>18.93</v>
      </c>
      <c r="O1039" s="7">
        <f t="shared" si="102"/>
        <v>0.5589016829052259</v>
      </c>
      <c r="P1039" t="str">
        <f t="shared" si="98"/>
        <v>Jul-2024</v>
      </c>
      <c r="Q1039" t="str">
        <f t="shared" si="99"/>
        <v>Q3-2024</v>
      </c>
    </row>
    <row r="1040" spans="1:17" x14ac:dyDescent="0.3">
      <c r="A1040" t="s">
        <v>1188</v>
      </c>
      <c r="B1040" s="15">
        <v>45510</v>
      </c>
      <c r="C1040" t="s">
        <v>88</v>
      </c>
      <c r="D1040" t="s">
        <v>198</v>
      </c>
      <c r="E1040" t="s">
        <v>93</v>
      </c>
      <c r="F1040" t="s">
        <v>124</v>
      </c>
      <c r="G1040" t="s">
        <v>56</v>
      </c>
      <c r="H1040">
        <v>5</v>
      </c>
      <c r="I1040">
        <v>67.97</v>
      </c>
      <c r="J1040">
        <v>5.3999999999999999E-2</v>
      </c>
      <c r="K1040">
        <v>33.33</v>
      </c>
      <c r="L1040" t="s">
        <v>57</v>
      </c>
      <c r="M1040">
        <f t="shared" si="100"/>
        <v>321.5</v>
      </c>
      <c r="N1040">
        <f t="shared" si="101"/>
        <v>154.85</v>
      </c>
      <c r="O1040" s="7">
        <f t="shared" si="102"/>
        <v>0.4816485225505443</v>
      </c>
      <c r="P1040" t="str">
        <f t="shared" si="98"/>
        <v>Aug-2024</v>
      </c>
      <c r="Q1040" t="str">
        <f t="shared" si="99"/>
        <v>Q3-2024</v>
      </c>
    </row>
    <row r="1041" spans="1:17" x14ac:dyDescent="0.3">
      <c r="A1041" t="s">
        <v>1189</v>
      </c>
      <c r="B1041" s="15">
        <v>45734</v>
      </c>
      <c r="C1041" t="s">
        <v>88</v>
      </c>
      <c r="D1041" t="s">
        <v>123</v>
      </c>
      <c r="E1041" t="s">
        <v>54</v>
      </c>
      <c r="F1041" t="s">
        <v>65</v>
      </c>
      <c r="G1041" t="s">
        <v>56</v>
      </c>
      <c r="H1041">
        <v>2</v>
      </c>
      <c r="I1041">
        <v>3.42</v>
      </c>
      <c r="J1041">
        <v>0.11</v>
      </c>
      <c r="K1041">
        <v>2.1800000000000002</v>
      </c>
      <c r="L1041" t="s">
        <v>57</v>
      </c>
      <c r="M1041">
        <f t="shared" si="100"/>
        <v>6.09</v>
      </c>
      <c r="N1041">
        <f t="shared" si="101"/>
        <v>1.73</v>
      </c>
      <c r="O1041" s="7">
        <f t="shared" si="102"/>
        <v>0.28407224958949095</v>
      </c>
      <c r="P1041" t="str">
        <f t="shared" si="98"/>
        <v>Mar-2025</v>
      </c>
      <c r="Q1041" t="str">
        <f t="shared" si="99"/>
        <v>Q1-2025</v>
      </c>
    </row>
    <row r="1042" spans="1:17" x14ac:dyDescent="0.3">
      <c r="A1042" t="s">
        <v>1190</v>
      </c>
      <c r="B1042" s="15">
        <v>45620</v>
      </c>
      <c r="C1042" t="s">
        <v>84</v>
      </c>
      <c r="D1042" t="s">
        <v>196</v>
      </c>
      <c r="E1042" t="s">
        <v>54</v>
      </c>
      <c r="F1042" t="s">
        <v>268</v>
      </c>
      <c r="G1042" t="s">
        <v>68</v>
      </c>
      <c r="H1042">
        <v>9</v>
      </c>
      <c r="I1042">
        <v>16.7</v>
      </c>
      <c r="J1042">
        <v>8.1000000000000003E-2</v>
      </c>
      <c r="K1042">
        <v>10.8</v>
      </c>
      <c r="L1042" t="s">
        <v>57</v>
      </c>
      <c r="M1042">
        <f t="shared" si="100"/>
        <v>138.13</v>
      </c>
      <c r="N1042">
        <f t="shared" si="101"/>
        <v>40.93</v>
      </c>
      <c r="O1042" s="7">
        <f t="shared" si="102"/>
        <v>0.29631506551799031</v>
      </c>
      <c r="P1042" t="str">
        <f t="shared" si="98"/>
        <v>Nov-2024</v>
      </c>
      <c r="Q1042" t="str">
        <f t="shared" si="99"/>
        <v>Q4-2024</v>
      </c>
    </row>
    <row r="1043" spans="1:17" x14ac:dyDescent="0.3">
      <c r="A1043" t="s">
        <v>1191</v>
      </c>
      <c r="B1043" s="15">
        <v>45540</v>
      </c>
      <c r="C1043" t="s">
        <v>88</v>
      </c>
      <c r="D1043" t="s">
        <v>270</v>
      </c>
      <c r="E1043" t="s">
        <v>71</v>
      </c>
      <c r="F1043" t="s">
        <v>78</v>
      </c>
      <c r="G1043" t="s">
        <v>68</v>
      </c>
      <c r="H1043">
        <v>11</v>
      </c>
      <c r="I1043">
        <v>154.04</v>
      </c>
      <c r="J1043">
        <v>0.123</v>
      </c>
      <c r="K1043">
        <v>110.25</v>
      </c>
      <c r="L1043" t="s">
        <v>57</v>
      </c>
      <c r="M1043">
        <f t="shared" si="100"/>
        <v>1486.02</v>
      </c>
      <c r="N1043">
        <f t="shared" si="101"/>
        <v>273.27</v>
      </c>
      <c r="O1043" s="7">
        <f t="shared" si="102"/>
        <v>0.1838938910647232</v>
      </c>
      <c r="P1043" t="str">
        <f t="shared" si="98"/>
        <v>Sep-2024</v>
      </c>
      <c r="Q1043" t="str">
        <f t="shared" si="99"/>
        <v>Q3-2024</v>
      </c>
    </row>
    <row r="1044" spans="1:17" x14ac:dyDescent="0.3">
      <c r="A1044" t="s">
        <v>1192</v>
      </c>
      <c r="B1044" s="15">
        <v>45917</v>
      </c>
      <c r="C1044" t="s">
        <v>84</v>
      </c>
      <c r="D1044" t="s">
        <v>196</v>
      </c>
      <c r="E1044" t="s">
        <v>93</v>
      </c>
      <c r="F1044" t="s">
        <v>219</v>
      </c>
      <c r="G1044" t="s">
        <v>56</v>
      </c>
      <c r="H1044">
        <v>2</v>
      </c>
      <c r="I1044">
        <v>20.49</v>
      </c>
      <c r="J1044">
        <v>3.0000000000000001E-3</v>
      </c>
      <c r="K1044">
        <v>8.07</v>
      </c>
      <c r="L1044" t="s">
        <v>57</v>
      </c>
      <c r="M1044">
        <f t="shared" si="100"/>
        <v>40.86</v>
      </c>
      <c r="N1044">
        <f t="shared" si="101"/>
        <v>24.72</v>
      </c>
      <c r="O1044" s="7">
        <f t="shared" si="102"/>
        <v>0.60499265785609391</v>
      </c>
      <c r="P1044" t="str">
        <f t="shared" si="98"/>
        <v>Sep-2025</v>
      </c>
      <c r="Q1044" t="str">
        <f t="shared" si="99"/>
        <v>Q3-2025</v>
      </c>
    </row>
    <row r="1045" spans="1:17" x14ac:dyDescent="0.3">
      <c r="A1045" t="s">
        <v>1193</v>
      </c>
      <c r="B1045" s="15">
        <v>45512</v>
      </c>
      <c r="C1045" t="s">
        <v>88</v>
      </c>
      <c r="D1045" t="s">
        <v>202</v>
      </c>
      <c r="E1045" t="s">
        <v>107</v>
      </c>
      <c r="F1045" t="s">
        <v>108</v>
      </c>
      <c r="G1045" t="s">
        <v>56</v>
      </c>
      <c r="H1045">
        <v>1</v>
      </c>
      <c r="I1045">
        <v>34.21</v>
      </c>
      <c r="J1045">
        <v>6.2E-2</v>
      </c>
      <c r="K1045">
        <v>12.93</v>
      </c>
      <c r="L1045" t="s">
        <v>57</v>
      </c>
      <c r="M1045">
        <f t="shared" si="100"/>
        <v>32.090000000000003</v>
      </c>
      <c r="N1045">
        <f t="shared" si="101"/>
        <v>19.16</v>
      </c>
      <c r="O1045" s="7">
        <f t="shared" si="102"/>
        <v>0.59707073854783421</v>
      </c>
      <c r="P1045" t="str">
        <f t="shared" si="98"/>
        <v>Aug-2024</v>
      </c>
      <c r="Q1045" t="str">
        <f t="shared" si="99"/>
        <v>Q3-2024</v>
      </c>
    </row>
    <row r="1046" spans="1:17" x14ac:dyDescent="0.3">
      <c r="A1046" t="s">
        <v>1194</v>
      </c>
      <c r="B1046" s="15">
        <v>45792</v>
      </c>
      <c r="C1046" t="s">
        <v>63</v>
      </c>
      <c r="D1046" t="s">
        <v>165</v>
      </c>
      <c r="E1046" t="s">
        <v>54</v>
      </c>
      <c r="F1046" t="s">
        <v>114</v>
      </c>
      <c r="G1046" t="s">
        <v>68</v>
      </c>
      <c r="H1046">
        <v>3</v>
      </c>
      <c r="I1046">
        <v>17.68</v>
      </c>
      <c r="J1046">
        <v>0.161</v>
      </c>
      <c r="K1046">
        <v>10.07</v>
      </c>
      <c r="L1046" t="s">
        <v>57</v>
      </c>
      <c r="M1046">
        <f t="shared" si="100"/>
        <v>44.5</v>
      </c>
      <c r="N1046">
        <f t="shared" si="101"/>
        <v>14.29</v>
      </c>
      <c r="O1046" s="7">
        <f t="shared" si="102"/>
        <v>0.32112359550561798</v>
      </c>
      <c r="P1046" t="str">
        <f t="shared" si="98"/>
        <v>May-2025</v>
      </c>
      <c r="Q1046" t="str">
        <f t="shared" si="99"/>
        <v>Q2-2025</v>
      </c>
    </row>
    <row r="1047" spans="1:17" x14ac:dyDescent="0.3">
      <c r="A1047" t="s">
        <v>1195</v>
      </c>
      <c r="B1047" s="15">
        <v>45626</v>
      </c>
      <c r="C1047" t="s">
        <v>88</v>
      </c>
      <c r="D1047" t="s">
        <v>234</v>
      </c>
      <c r="E1047" t="s">
        <v>54</v>
      </c>
      <c r="F1047" t="s">
        <v>268</v>
      </c>
      <c r="G1047" t="s">
        <v>68</v>
      </c>
      <c r="H1047">
        <v>1</v>
      </c>
      <c r="I1047">
        <v>7.61</v>
      </c>
      <c r="J1047">
        <v>0.13900000000000001</v>
      </c>
      <c r="K1047">
        <v>4.24</v>
      </c>
      <c r="L1047" t="s">
        <v>57</v>
      </c>
      <c r="M1047">
        <f t="shared" si="100"/>
        <v>6.55</v>
      </c>
      <c r="N1047">
        <f t="shared" si="101"/>
        <v>2.31</v>
      </c>
      <c r="O1047" s="7">
        <f t="shared" si="102"/>
        <v>0.35267175572519088</v>
      </c>
      <c r="P1047" t="str">
        <f t="shared" si="98"/>
        <v>Nov-2024</v>
      </c>
      <c r="Q1047" t="str">
        <f t="shared" si="99"/>
        <v>Q4-2024</v>
      </c>
    </row>
    <row r="1048" spans="1:17" x14ac:dyDescent="0.3">
      <c r="A1048" t="s">
        <v>1196</v>
      </c>
      <c r="B1048" s="15">
        <v>45731</v>
      </c>
      <c r="C1048" t="s">
        <v>84</v>
      </c>
      <c r="D1048" t="s">
        <v>229</v>
      </c>
      <c r="E1048" t="s">
        <v>54</v>
      </c>
      <c r="F1048" t="s">
        <v>55</v>
      </c>
      <c r="G1048" t="s">
        <v>68</v>
      </c>
      <c r="H1048">
        <v>1</v>
      </c>
      <c r="I1048">
        <v>21.21</v>
      </c>
      <c r="J1048">
        <v>0.1</v>
      </c>
      <c r="K1048">
        <v>14.51</v>
      </c>
      <c r="L1048" t="s">
        <v>57</v>
      </c>
      <c r="M1048">
        <f t="shared" si="100"/>
        <v>19.09</v>
      </c>
      <c r="N1048">
        <f t="shared" si="101"/>
        <v>4.58</v>
      </c>
      <c r="O1048" s="7">
        <f t="shared" si="102"/>
        <v>0.23991618648507071</v>
      </c>
      <c r="P1048" t="str">
        <f t="shared" si="98"/>
        <v>Mar-2025</v>
      </c>
      <c r="Q1048" t="str">
        <f t="shared" si="99"/>
        <v>Q1-2025</v>
      </c>
    </row>
    <row r="1049" spans="1:17" x14ac:dyDescent="0.3">
      <c r="A1049" t="s">
        <v>1197</v>
      </c>
      <c r="B1049" s="15">
        <v>45895</v>
      </c>
      <c r="C1049" t="s">
        <v>52</v>
      </c>
      <c r="D1049" t="s">
        <v>155</v>
      </c>
      <c r="E1049" t="s">
        <v>60</v>
      </c>
      <c r="F1049" t="s">
        <v>76</v>
      </c>
      <c r="G1049" t="s">
        <v>68</v>
      </c>
      <c r="H1049">
        <v>3</v>
      </c>
      <c r="I1049">
        <v>38.799999999999997</v>
      </c>
      <c r="J1049">
        <v>1E-3</v>
      </c>
      <c r="K1049">
        <v>18.79</v>
      </c>
      <c r="L1049" t="s">
        <v>57</v>
      </c>
      <c r="M1049">
        <f t="shared" si="100"/>
        <v>116.28</v>
      </c>
      <c r="N1049">
        <f t="shared" si="101"/>
        <v>59.91</v>
      </c>
      <c r="O1049" s="7">
        <f t="shared" si="102"/>
        <v>0.51522187822497412</v>
      </c>
      <c r="P1049" t="str">
        <f t="shared" si="98"/>
        <v>Aug-2025</v>
      </c>
      <c r="Q1049" t="str">
        <f t="shared" si="99"/>
        <v>Q3-2025</v>
      </c>
    </row>
    <row r="1050" spans="1:17" x14ac:dyDescent="0.3">
      <c r="A1050" t="s">
        <v>1198</v>
      </c>
      <c r="B1050" s="15">
        <v>45607</v>
      </c>
      <c r="C1050" t="s">
        <v>84</v>
      </c>
      <c r="D1050" t="s">
        <v>110</v>
      </c>
      <c r="E1050" t="s">
        <v>60</v>
      </c>
      <c r="F1050" t="s">
        <v>61</v>
      </c>
      <c r="G1050" t="s">
        <v>56</v>
      </c>
      <c r="H1050">
        <v>2</v>
      </c>
      <c r="I1050">
        <v>73.489999999999995</v>
      </c>
      <c r="J1050">
        <v>9.5000000000000001E-2</v>
      </c>
      <c r="K1050">
        <v>39.28</v>
      </c>
      <c r="L1050" t="s">
        <v>57</v>
      </c>
      <c r="M1050">
        <f t="shared" si="100"/>
        <v>133.02000000000001</v>
      </c>
      <c r="N1050">
        <f t="shared" si="101"/>
        <v>54.46</v>
      </c>
      <c r="O1050" s="7">
        <f t="shared" si="102"/>
        <v>0.40941211847842429</v>
      </c>
      <c r="P1050" t="str">
        <f t="shared" si="98"/>
        <v>Nov-2024</v>
      </c>
      <c r="Q1050" t="str">
        <f t="shared" si="99"/>
        <v>Q4-2024</v>
      </c>
    </row>
    <row r="1051" spans="1:17" x14ac:dyDescent="0.3">
      <c r="A1051" t="s">
        <v>1199</v>
      </c>
      <c r="B1051" s="15">
        <v>45715</v>
      </c>
      <c r="C1051" t="s">
        <v>52</v>
      </c>
      <c r="D1051" t="s">
        <v>216</v>
      </c>
      <c r="E1051" t="s">
        <v>71</v>
      </c>
      <c r="F1051" t="s">
        <v>126</v>
      </c>
      <c r="G1051" t="s">
        <v>56</v>
      </c>
      <c r="H1051">
        <v>3</v>
      </c>
      <c r="I1051">
        <v>244.72</v>
      </c>
      <c r="J1051">
        <v>0.04</v>
      </c>
      <c r="K1051">
        <v>194.4</v>
      </c>
      <c r="L1051" t="s">
        <v>57</v>
      </c>
      <c r="M1051">
        <f t="shared" si="100"/>
        <v>704.79</v>
      </c>
      <c r="N1051">
        <f t="shared" si="101"/>
        <v>121.59</v>
      </c>
      <c r="O1051" s="7">
        <f t="shared" si="102"/>
        <v>0.17251947388583835</v>
      </c>
      <c r="P1051" t="str">
        <f t="shared" si="98"/>
        <v>Feb-2025</v>
      </c>
      <c r="Q1051" t="str">
        <f t="shared" si="99"/>
        <v>Q1-2025</v>
      </c>
    </row>
    <row r="1052" spans="1:17" x14ac:dyDescent="0.3">
      <c r="A1052" t="s">
        <v>1200</v>
      </c>
      <c r="B1052" s="15">
        <v>45668</v>
      </c>
      <c r="C1052" t="s">
        <v>52</v>
      </c>
      <c r="D1052" t="s">
        <v>96</v>
      </c>
      <c r="E1052" t="s">
        <v>93</v>
      </c>
      <c r="F1052" t="s">
        <v>255</v>
      </c>
      <c r="G1052" t="s">
        <v>68</v>
      </c>
      <c r="H1052">
        <v>8</v>
      </c>
      <c r="I1052">
        <v>75.89</v>
      </c>
      <c r="J1052">
        <v>0.04</v>
      </c>
      <c r="K1052">
        <v>27.04</v>
      </c>
      <c r="L1052" t="s">
        <v>57</v>
      </c>
      <c r="M1052">
        <f t="shared" si="100"/>
        <v>582.84</v>
      </c>
      <c r="N1052">
        <f t="shared" si="101"/>
        <v>366.52</v>
      </c>
      <c r="O1052" s="7">
        <f t="shared" si="102"/>
        <v>0.62885182897536196</v>
      </c>
      <c r="P1052" t="str">
        <f t="shared" si="98"/>
        <v>Jan-2025</v>
      </c>
      <c r="Q1052" t="str">
        <f t="shared" si="99"/>
        <v>Q1-2025</v>
      </c>
    </row>
    <row r="1053" spans="1:17" x14ac:dyDescent="0.3">
      <c r="A1053" t="s">
        <v>1201</v>
      </c>
      <c r="B1053" s="15">
        <v>45545</v>
      </c>
      <c r="C1053" t="s">
        <v>52</v>
      </c>
      <c r="D1053" t="s">
        <v>200</v>
      </c>
      <c r="E1053" t="s">
        <v>60</v>
      </c>
      <c r="F1053" t="s">
        <v>67</v>
      </c>
      <c r="G1053" t="s">
        <v>68</v>
      </c>
      <c r="H1053">
        <v>7</v>
      </c>
      <c r="I1053">
        <v>31.49</v>
      </c>
      <c r="J1053">
        <v>0.105</v>
      </c>
      <c r="K1053">
        <v>13.98</v>
      </c>
      <c r="L1053" t="s">
        <v>57</v>
      </c>
      <c r="M1053">
        <f t="shared" si="100"/>
        <v>197.28</v>
      </c>
      <c r="N1053">
        <f t="shared" si="101"/>
        <v>99.42</v>
      </c>
      <c r="O1053" s="7">
        <f t="shared" si="102"/>
        <v>0.50395377128953767</v>
      </c>
      <c r="P1053" t="str">
        <f t="shared" si="98"/>
        <v>Sep-2024</v>
      </c>
      <c r="Q1053" t="str">
        <f t="shared" si="99"/>
        <v>Q3-2024</v>
      </c>
    </row>
    <row r="1054" spans="1:17" x14ac:dyDescent="0.3">
      <c r="A1054" t="s">
        <v>1202</v>
      </c>
      <c r="B1054" s="15">
        <v>45955</v>
      </c>
      <c r="C1054" t="s">
        <v>88</v>
      </c>
      <c r="D1054" t="s">
        <v>206</v>
      </c>
      <c r="E1054" t="s">
        <v>107</v>
      </c>
      <c r="F1054" t="s">
        <v>132</v>
      </c>
      <c r="G1054" t="s">
        <v>68</v>
      </c>
      <c r="H1054">
        <v>6</v>
      </c>
      <c r="I1054">
        <v>41.65</v>
      </c>
      <c r="J1054">
        <v>0.115</v>
      </c>
      <c r="K1054">
        <v>14.59</v>
      </c>
      <c r="L1054" t="s">
        <v>57</v>
      </c>
      <c r="M1054">
        <f t="shared" si="100"/>
        <v>221.16</v>
      </c>
      <c r="N1054">
        <f t="shared" si="101"/>
        <v>133.62</v>
      </c>
      <c r="O1054" s="7">
        <f t="shared" si="102"/>
        <v>0.60417797069994572</v>
      </c>
      <c r="P1054" t="str">
        <f t="shared" si="98"/>
        <v>Oct-2025</v>
      </c>
      <c r="Q1054" t="str">
        <f t="shared" si="99"/>
        <v>Q4-2025</v>
      </c>
    </row>
    <row r="1055" spans="1:17" x14ac:dyDescent="0.3">
      <c r="A1055" t="s">
        <v>1203</v>
      </c>
      <c r="B1055" s="15">
        <v>45645</v>
      </c>
      <c r="C1055" t="s">
        <v>63</v>
      </c>
      <c r="D1055" t="s">
        <v>204</v>
      </c>
      <c r="E1055" t="s">
        <v>107</v>
      </c>
      <c r="F1055" t="s">
        <v>148</v>
      </c>
      <c r="G1055" t="s">
        <v>68</v>
      </c>
      <c r="H1055">
        <v>1</v>
      </c>
      <c r="I1055">
        <v>50.08</v>
      </c>
      <c r="J1055">
        <v>0.22700000000000001</v>
      </c>
      <c r="K1055">
        <v>17.59</v>
      </c>
      <c r="L1055" t="s">
        <v>104</v>
      </c>
      <c r="M1055">
        <f t="shared" si="100"/>
        <v>38.71</v>
      </c>
      <c r="N1055">
        <f t="shared" si="101"/>
        <v>21.12</v>
      </c>
      <c r="O1055" s="7">
        <f t="shared" si="102"/>
        <v>0.54559545337122195</v>
      </c>
      <c r="P1055" t="str">
        <f t="shared" si="98"/>
        <v>Dec-2024</v>
      </c>
      <c r="Q1055" t="str">
        <f t="shared" si="99"/>
        <v>Q4-2024</v>
      </c>
    </row>
    <row r="1056" spans="1:17" x14ac:dyDescent="0.3">
      <c r="A1056" t="s">
        <v>1204</v>
      </c>
      <c r="B1056" s="15">
        <v>45920</v>
      </c>
      <c r="C1056" t="s">
        <v>52</v>
      </c>
      <c r="D1056" t="s">
        <v>181</v>
      </c>
      <c r="E1056" t="s">
        <v>60</v>
      </c>
      <c r="F1056" t="s">
        <v>99</v>
      </c>
      <c r="G1056" t="s">
        <v>68</v>
      </c>
      <c r="H1056">
        <v>1</v>
      </c>
      <c r="I1056">
        <v>52.87</v>
      </c>
      <c r="J1056">
        <v>2.7E-2</v>
      </c>
      <c r="K1056">
        <v>26.42</v>
      </c>
      <c r="L1056" t="s">
        <v>57</v>
      </c>
      <c r="M1056">
        <f t="shared" si="100"/>
        <v>51.44</v>
      </c>
      <c r="N1056">
        <f t="shared" si="101"/>
        <v>25.02</v>
      </c>
      <c r="O1056" s="7">
        <f t="shared" si="102"/>
        <v>0.48639191290824263</v>
      </c>
      <c r="P1056" t="str">
        <f t="shared" si="98"/>
        <v>Sep-2025</v>
      </c>
      <c r="Q1056" t="str">
        <f t="shared" si="99"/>
        <v>Q3-2025</v>
      </c>
    </row>
    <row r="1057" spans="1:17" x14ac:dyDescent="0.3">
      <c r="A1057" t="s">
        <v>1205</v>
      </c>
      <c r="B1057" s="15">
        <v>45664</v>
      </c>
      <c r="C1057" t="s">
        <v>88</v>
      </c>
      <c r="D1057" t="s">
        <v>429</v>
      </c>
      <c r="E1057" t="s">
        <v>60</v>
      </c>
      <c r="F1057" t="s">
        <v>99</v>
      </c>
      <c r="G1057" t="s">
        <v>68</v>
      </c>
      <c r="H1057">
        <v>8</v>
      </c>
      <c r="I1057">
        <v>58.41</v>
      </c>
      <c r="J1057">
        <v>0</v>
      </c>
      <c r="K1057">
        <v>26.95</v>
      </c>
      <c r="L1057" t="s">
        <v>57</v>
      </c>
      <c r="M1057">
        <f t="shared" si="100"/>
        <v>467.28</v>
      </c>
      <c r="N1057">
        <f t="shared" si="101"/>
        <v>251.68</v>
      </c>
      <c r="O1057" s="7">
        <f t="shared" si="102"/>
        <v>0.53860640301318274</v>
      </c>
      <c r="P1057" t="str">
        <f t="shared" si="98"/>
        <v>Jan-2025</v>
      </c>
      <c r="Q1057" t="str">
        <f t="shared" si="99"/>
        <v>Q1-2025</v>
      </c>
    </row>
    <row r="1058" spans="1:17" x14ac:dyDescent="0.3">
      <c r="A1058" t="s">
        <v>1206</v>
      </c>
      <c r="B1058" s="15">
        <v>45867</v>
      </c>
      <c r="C1058" t="s">
        <v>84</v>
      </c>
      <c r="D1058" t="s">
        <v>171</v>
      </c>
      <c r="E1058" t="s">
        <v>60</v>
      </c>
      <c r="F1058" t="s">
        <v>61</v>
      </c>
      <c r="G1058" t="s">
        <v>68</v>
      </c>
      <c r="H1058">
        <v>6</v>
      </c>
      <c r="I1058">
        <v>90.35</v>
      </c>
      <c r="J1058">
        <v>0.112</v>
      </c>
      <c r="K1058">
        <v>43.15</v>
      </c>
      <c r="L1058" t="s">
        <v>57</v>
      </c>
      <c r="M1058">
        <f t="shared" si="100"/>
        <v>481.38</v>
      </c>
      <c r="N1058">
        <f t="shared" si="101"/>
        <v>222.48</v>
      </c>
      <c r="O1058" s="7">
        <f t="shared" si="102"/>
        <v>0.46217125763430139</v>
      </c>
      <c r="P1058" t="str">
        <f t="shared" si="98"/>
        <v>Jul-2025</v>
      </c>
      <c r="Q1058" t="str">
        <f t="shared" si="99"/>
        <v>Q3-2025</v>
      </c>
    </row>
    <row r="1059" spans="1:17" x14ac:dyDescent="0.3">
      <c r="A1059" t="s">
        <v>1207</v>
      </c>
      <c r="B1059" s="15">
        <v>45760</v>
      </c>
      <c r="C1059" t="s">
        <v>84</v>
      </c>
      <c r="D1059" t="s">
        <v>229</v>
      </c>
      <c r="E1059" t="s">
        <v>60</v>
      </c>
      <c r="F1059" t="s">
        <v>90</v>
      </c>
      <c r="G1059" t="s">
        <v>68</v>
      </c>
      <c r="H1059">
        <v>4</v>
      </c>
      <c r="I1059">
        <v>60.58</v>
      </c>
      <c r="J1059">
        <v>6.6000000000000003E-2</v>
      </c>
      <c r="K1059">
        <v>27.81</v>
      </c>
      <c r="L1059" t="s">
        <v>57</v>
      </c>
      <c r="M1059">
        <f t="shared" si="100"/>
        <v>226.33</v>
      </c>
      <c r="N1059">
        <f t="shared" si="101"/>
        <v>115.09</v>
      </c>
      <c r="O1059" s="7">
        <f t="shared" si="102"/>
        <v>0.50850527990102945</v>
      </c>
      <c r="P1059" t="str">
        <f t="shared" si="98"/>
        <v>Apr-2025</v>
      </c>
      <c r="Q1059" t="str">
        <f t="shared" si="99"/>
        <v>Q2-2025</v>
      </c>
    </row>
    <row r="1060" spans="1:17" x14ac:dyDescent="0.3">
      <c r="A1060" t="s">
        <v>1208</v>
      </c>
      <c r="B1060" s="15">
        <v>45863</v>
      </c>
      <c r="C1060" t="s">
        <v>63</v>
      </c>
      <c r="D1060" t="s">
        <v>258</v>
      </c>
      <c r="E1060" t="s">
        <v>93</v>
      </c>
      <c r="F1060" t="s">
        <v>124</v>
      </c>
      <c r="G1060" t="s">
        <v>56</v>
      </c>
      <c r="H1060">
        <v>2</v>
      </c>
      <c r="I1060">
        <v>87.81</v>
      </c>
      <c r="J1060">
        <v>0.36399999999999999</v>
      </c>
      <c r="K1060">
        <v>36.26</v>
      </c>
      <c r="L1060" t="s">
        <v>57</v>
      </c>
      <c r="M1060">
        <f t="shared" si="100"/>
        <v>111.69</v>
      </c>
      <c r="N1060">
        <f t="shared" si="101"/>
        <v>39.17</v>
      </c>
      <c r="O1060" s="7">
        <f t="shared" si="102"/>
        <v>0.35070283821291076</v>
      </c>
      <c r="P1060" t="str">
        <f t="shared" si="98"/>
        <v>Jul-2025</v>
      </c>
      <c r="Q1060" t="str">
        <f t="shared" si="99"/>
        <v>Q3-2025</v>
      </c>
    </row>
    <row r="1061" spans="1:17" x14ac:dyDescent="0.3">
      <c r="A1061" t="s">
        <v>1209</v>
      </c>
      <c r="B1061" s="15">
        <v>45814</v>
      </c>
      <c r="C1061" t="s">
        <v>84</v>
      </c>
      <c r="D1061" t="s">
        <v>243</v>
      </c>
      <c r="E1061" t="s">
        <v>54</v>
      </c>
      <c r="F1061" t="s">
        <v>156</v>
      </c>
      <c r="G1061" t="s">
        <v>68</v>
      </c>
      <c r="H1061">
        <v>2</v>
      </c>
      <c r="I1061">
        <v>3.17</v>
      </c>
      <c r="J1061">
        <v>7.0000000000000007E-2</v>
      </c>
      <c r="K1061">
        <v>1.88</v>
      </c>
      <c r="L1061" t="s">
        <v>57</v>
      </c>
      <c r="M1061">
        <f t="shared" si="100"/>
        <v>5.9</v>
      </c>
      <c r="N1061">
        <f t="shared" si="101"/>
        <v>2.14</v>
      </c>
      <c r="O1061" s="7">
        <f t="shared" si="102"/>
        <v>0.36271186440677966</v>
      </c>
      <c r="P1061" t="str">
        <f t="shared" si="98"/>
        <v>Jun-2025</v>
      </c>
      <c r="Q1061" t="str">
        <f t="shared" si="99"/>
        <v>Q2-2025</v>
      </c>
    </row>
    <row r="1062" spans="1:17" x14ac:dyDescent="0.3">
      <c r="A1062" t="s">
        <v>1210</v>
      </c>
      <c r="B1062" s="15">
        <v>45712</v>
      </c>
      <c r="C1062" t="s">
        <v>63</v>
      </c>
      <c r="D1062" t="s">
        <v>64</v>
      </c>
      <c r="E1062" t="s">
        <v>60</v>
      </c>
      <c r="F1062" t="s">
        <v>90</v>
      </c>
      <c r="G1062" t="s">
        <v>56</v>
      </c>
      <c r="H1062">
        <v>6</v>
      </c>
      <c r="I1062">
        <v>108.2</v>
      </c>
      <c r="J1062">
        <v>0</v>
      </c>
      <c r="K1062">
        <v>53.41</v>
      </c>
      <c r="L1062" t="s">
        <v>57</v>
      </c>
      <c r="M1062">
        <f t="shared" si="100"/>
        <v>649.20000000000005</v>
      </c>
      <c r="N1062">
        <f t="shared" si="101"/>
        <v>328.74</v>
      </c>
      <c r="O1062" s="7">
        <f t="shared" si="102"/>
        <v>0.50637707948243993</v>
      </c>
      <c r="P1062" t="str">
        <f t="shared" si="98"/>
        <v>Feb-2025</v>
      </c>
      <c r="Q1062" t="str">
        <f t="shared" si="99"/>
        <v>Q1-2025</v>
      </c>
    </row>
    <row r="1063" spans="1:17" x14ac:dyDescent="0.3">
      <c r="A1063" t="s">
        <v>1211</v>
      </c>
      <c r="B1063" s="15">
        <v>45874</v>
      </c>
      <c r="C1063" t="s">
        <v>88</v>
      </c>
      <c r="D1063" t="s">
        <v>206</v>
      </c>
      <c r="E1063" t="s">
        <v>60</v>
      </c>
      <c r="F1063" t="s">
        <v>99</v>
      </c>
      <c r="G1063" t="s">
        <v>68</v>
      </c>
      <c r="H1063">
        <v>4</v>
      </c>
      <c r="I1063">
        <v>96.42</v>
      </c>
      <c r="J1063">
        <v>4.3999999999999997E-2</v>
      </c>
      <c r="K1063">
        <v>51.31</v>
      </c>
      <c r="L1063" t="s">
        <v>57</v>
      </c>
      <c r="M1063">
        <f t="shared" si="100"/>
        <v>368.71</v>
      </c>
      <c r="N1063">
        <f t="shared" si="101"/>
        <v>163.47</v>
      </c>
      <c r="O1063" s="7">
        <f t="shared" si="102"/>
        <v>0.44335656749206698</v>
      </c>
      <c r="P1063" t="str">
        <f t="shared" si="98"/>
        <v>Aug-2025</v>
      </c>
      <c r="Q1063" t="str">
        <f t="shared" si="99"/>
        <v>Q3-2025</v>
      </c>
    </row>
    <row r="1064" spans="1:17" x14ac:dyDescent="0.3">
      <c r="A1064" t="s">
        <v>1212</v>
      </c>
      <c r="B1064" s="15">
        <v>45722</v>
      </c>
      <c r="C1064" t="s">
        <v>84</v>
      </c>
      <c r="D1064" t="s">
        <v>103</v>
      </c>
      <c r="E1064" t="s">
        <v>54</v>
      </c>
      <c r="F1064" t="s">
        <v>55</v>
      </c>
      <c r="G1064" t="s">
        <v>68</v>
      </c>
      <c r="H1064">
        <v>3</v>
      </c>
      <c r="I1064">
        <v>14.45</v>
      </c>
      <c r="J1064">
        <v>0.109</v>
      </c>
      <c r="K1064">
        <v>9.1199999999999992</v>
      </c>
      <c r="L1064" t="s">
        <v>57</v>
      </c>
      <c r="M1064">
        <f t="shared" si="100"/>
        <v>38.619999999999997</v>
      </c>
      <c r="N1064">
        <f t="shared" si="101"/>
        <v>11.26</v>
      </c>
      <c r="O1064" s="7">
        <f t="shared" si="102"/>
        <v>0.29155877783531853</v>
      </c>
      <c r="P1064" t="str">
        <f t="shared" si="98"/>
        <v>Mar-2025</v>
      </c>
      <c r="Q1064" t="str">
        <f t="shared" si="99"/>
        <v>Q1-2025</v>
      </c>
    </row>
    <row r="1065" spans="1:17" x14ac:dyDescent="0.3">
      <c r="A1065" t="s">
        <v>1213</v>
      </c>
      <c r="B1065" s="15">
        <v>45909</v>
      </c>
      <c r="C1065" t="s">
        <v>84</v>
      </c>
      <c r="D1065" t="s">
        <v>225</v>
      </c>
      <c r="E1065" t="s">
        <v>60</v>
      </c>
      <c r="F1065" t="s">
        <v>90</v>
      </c>
      <c r="G1065" t="s">
        <v>68</v>
      </c>
      <c r="H1065">
        <v>8</v>
      </c>
      <c r="I1065">
        <v>17.46</v>
      </c>
      <c r="J1065">
        <v>6.2E-2</v>
      </c>
      <c r="K1065">
        <v>9.32</v>
      </c>
      <c r="L1065" t="s">
        <v>57</v>
      </c>
      <c r="M1065">
        <f t="shared" si="100"/>
        <v>131.02000000000001</v>
      </c>
      <c r="N1065">
        <f t="shared" si="101"/>
        <v>56.46</v>
      </c>
      <c r="O1065" s="7">
        <f t="shared" si="102"/>
        <v>0.43092657609525259</v>
      </c>
      <c r="P1065" t="str">
        <f t="shared" si="98"/>
        <v>Sep-2025</v>
      </c>
      <c r="Q1065" t="str">
        <f t="shared" si="99"/>
        <v>Q3-2025</v>
      </c>
    </row>
    <row r="1066" spans="1:17" x14ac:dyDescent="0.3">
      <c r="A1066" t="s">
        <v>1214</v>
      </c>
      <c r="B1066" s="15">
        <v>45371</v>
      </c>
      <c r="C1066" t="s">
        <v>84</v>
      </c>
      <c r="D1066" t="s">
        <v>144</v>
      </c>
      <c r="E1066" t="s">
        <v>107</v>
      </c>
      <c r="F1066" t="s">
        <v>108</v>
      </c>
      <c r="G1066" t="s">
        <v>68</v>
      </c>
      <c r="H1066">
        <v>3</v>
      </c>
      <c r="I1066">
        <v>45.78</v>
      </c>
      <c r="J1066">
        <v>0.11600000000000001</v>
      </c>
      <c r="K1066">
        <v>20.51</v>
      </c>
      <c r="L1066" t="s">
        <v>57</v>
      </c>
      <c r="M1066">
        <f t="shared" si="100"/>
        <v>121.41</v>
      </c>
      <c r="N1066">
        <f t="shared" si="101"/>
        <v>59.88</v>
      </c>
      <c r="O1066" s="7">
        <f t="shared" si="102"/>
        <v>0.49320484309364965</v>
      </c>
      <c r="P1066" t="str">
        <f t="shared" si="98"/>
        <v>Mar-2024</v>
      </c>
      <c r="Q1066" t="str">
        <f t="shared" si="99"/>
        <v>Q1-2024</v>
      </c>
    </row>
    <row r="1067" spans="1:17" x14ac:dyDescent="0.3">
      <c r="A1067" t="s">
        <v>1215</v>
      </c>
      <c r="B1067" s="15">
        <v>45973</v>
      </c>
      <c r="C1067" t="s">
        <v>52</v>
      </c>
      <c r="D1067" t="s">
        <v>200</v>
      </c>
      <c r="E1067" t="s">
        <v>60</v>
      </c>
      <c r="F1067" t="s">
        <v>76</v>
      </c>
      <c r="G1067" t="s">
        <v>68</v>
      </c>
      <c r="H1067">
        <v>2</v>
      </c>
      <c r="I1067">
        <v>20.010000000000002</v>
      </c>
      <c r="J1067">
        <v>8.1000000000000003E-2</v>
      </c>
      <c r="K1067">
        <v>9.9600000000000009</v>
      </c>
      <c r="L1067" t="s">
        <v>57</v>
      </c>
      <c r="M1067">
        <f t="shared" si="100"/>
        <v>36.78</v>
      </c>
      <c r="N1067">
        <f t="shared" si="101"/>
        <v>16.86</v>
      </c>
      <c r="O1067" s="7">
        <f t="shared" si="102"/>
        <v>0.4584013050570962</v>
      </c>
      <c r="P1067" t="str">
        <f t="shared" si="98"/>
        <v>Nov-2025</v>
      </c>
      <c r="Q1067" t="str">
        <f t="shared" si="99"/>
        <v>Q4-2025</v>
      </c>
    </row>
    <row r="1068" spans="1:17" x14ac:dyDescent="0.3">
      <c r="A1068" t="s">
        <v>1216</v>
      </c>
      <c r="B1068" s="15">
        <v>45818</v>
      </c>
      <c r="C1068" t="s">
        <v>84</v>
      </c>
      <c r="D1068" t="s">
        <v>150</v>
      </c>
      <c r="E1068" t="s">
        <v>54</v>
      </c>
      <c r="F1068" t="s">
        <v>268</v>
      </c>
      <c r="G1068" t="s">
        <v>56</v>
      </c>
      <c r="H1068">
        <v>2</v>
      </c>
      <c r="I1068">
        <v>10.46</v>
      </c>
      <c r="J1068">
        <v>6.6000000000000003E-2</v>
      </c>
      <c r="K1068">
        <v>6.12</v>
      </c>
      <c r="L1068" t="s">
        <v>57</v>
      </c>
      <c r="M1068">
        <f t="shared" si="100"/>
        <v>19.54</v>
      </c>
      <c r="N1068">
        <f t="shared" si="101"/>
        <v>7.3</v>
      </c>
      <c r="O1068" s="7">
        <f t="shared" si="102"/>
        <v>0.37359263050153529</v>
      </c>
      <c r="P1068" t="str">
        <f t="shared" si="98"/>
        <v>Jun-2025</v>
      </c>
      <c r="Q1068" t="str">
        <f t="shared" si="99"/>
        <v>Q2-2025</v>
      </c>
    </row>
    <row r="1069" spans="1:17" x14ac:dyDescent="0.3">
      <c r="A1069" t="s">
        <v>1217</v>
      </c>
      <c r="B1069" s="15">
        <v>45709</v>
      </c>
      <c r="C1069" t="s">
        <v>63</v>
      </c>
      <c r="D1069" t="s">
        <v>175</v>
      </c>
      <c r="E1069" t="s">
        <v>60</v>
      </c>
      <c r="F1069" t="s">
        <v>76</v>
      </c>
      <c r="G1069" t="s">
        <v>68</v>
      </c>
      <c r="H1069">
        <v>1</v>
      </c>
      <c r="I1069">
        <v>85.61</v>
      </c>
      <c r="J1069">
        <v>0.22700000000000001</v>
      </c>
      <c r="K1069">
        <v>43.42</v>
      </c>
      <c r="L1069" t="s">
        <v>73</v>
      </c>
      <c r="M1069">
        <f t="shared" si="100"/>
        <v>66.180000000000007</v>
      </c>
      <c r="N1069">
        <f t="shared" si="101"/>
        <v>22.76</v>
      </c>
      <c r="O1069" s="7">
        <f t="shared" si="102"/>
        <v>0.34391054699304924</v>
      </c>
      <c r="P1069" t="str">
        <f t="shared" si="98"/>
        <v>Feb-2025</v>
      </c>
      <c r="Q1069" t="str">
        <f t="shared" si="99"/>
        <v>Q1-2025</v>
      </c>
    </row>
    <row r="1070" spans="1:17" x14ac:dyDescent="0.3">
      <c r="A1070" t="s">
        <v>1218</v>
      </c>
      <c r="B1070" s="15">
        <v>45617</v>
      </c>
      <c r="C1070" t="s">
        <v>63</v>
      </c>
      <c r="D1070" t="s">
        <v>119</v>
      </c>
      <c r="E1070" t="s">
        <v>60</v>
      </c>
      <c r="F1070" t="s">
        <v>76</v>
      </c>
      <c r="G1070" t="s">
        <v>68</v>
      </c>
      <c r="H1070">
        <v>8</v>
      </c>
      <c r="I1070">
        <v>96.75</v>
      </c>
      <c r="J1070">
        <v>0.108</v>
      </c>
      <c r="K1070">
        <v>45.29</v>
      </c>
      <c r="L1070" t="s">
        <v>57</v>
      </c>
      <c r="M1070">
        <f t="shared" si="100"/>
        <v>690.41</v>
      </c>
      <c r="N1070">
        <f t="shared" si="101"/>
        <v>328.09</v>
      </c>
      <c r="O1070" s="7">
        <f t="shared" si="102"/>
        <v>0.47521038223664197</v>
      </c>
      <c r="P1070" t="str">
        <f t="shared" si="98"/>
        <v>Nov-2024</v>
      </c>
      <c r="Q1070" t="str">
        <f t="shared" si="99"/>
        <v>Q4-2024</v>
      </c>
    </row>
    <row r="1071" spans="1:17" x14ac:dyDescent="0.3">
      <c r="A1071" t="s">
        <v>1219</v>
      </c>
      <c r="B1071" s="15">
        <v>45966</v>
      </c>
      <c r="C1071" t="s">
        <v>88</v>
      </c>
      <c r="D1071" t="s">
        <v>202</v>
      </c>
      <c r="E1071" t="s">
        <v>60</v>
      </c>
      <c r="F1071" t="s">
        <v>61</v>
      </c>
      <c r="G1071" t="s">
        <v>68</v>
      </c>
      <c r="H1071">
        <v>10</v>
      </c>
      <c r="I1071">
        <v>108.29</v>
      </c>
      <c r="J1071">
        <v>0.09</v>
      </c>
      <c r="K1071">
        <v>51.05</v>
      </c>
      <c r="L1071" t="s">
        <v>57</v>
      </c>
      <c r="M1071">
        <f t="shared" si="100"/>
        <v>985.44</v>
      </c>
      <c r="N1071">
        <f t="shared" si="101"/>
        <v>474.94</v>
      </c>
      <c r="O1071" s="7">
        <f t="shared" si="102"/>
        <v>0.48195729826270495</v>
      </c>
      <c r="P1071" t="str">
        <f t="shared" si="98"/>
        <v>Nov-2025</v>
      </c>
      <c r="Q1071" t="str">
        <f t="shared" si="99"/>
        <v>Q4-2025</v>
      </c>
    </row>
    <row r="1072" spans="1:17" x14ac:dyDescent="0.3">
      <c r="A1072" t="s">
        <v>1220</v>
      </c>
      <c r="B1072" s="15">
        <v>45951</v>
      </c>
      <c r="C1072" t="s">
        <v>84</v>
      </c>
      <c r="D1072" t="s">
        <v>177</v>
      </c>
      <c r="E1072" t="s">
        <v>93</v>
      </c>
      <c r="F1072" t="s">
        <v>124</v>
      </c>
      <c r="G1072" t="s">
        <v>56</v>
      </c>
      <c r="H1072">
        <v>1</v>
      </c>
      <c r="I1072">
        <v>54.72</v>
      </c>
      <c r="J1072">
        <v>9.7000000000000003E-2</v>
      </c>
      <c r="K1072">
        <v>25.54</v>
      </c>
      <c r="L1072" t="s">
        <v>57</v>
      </c>
      <c r="M1072">
        <f t="shared" si="100"/>
        <v>49.41</v>
      </c>
      <c r="N1072">
        <f t="shared" si="101"/>
        <v>23.87</v>
      </c>
      <c r="O1072" s="7">
        <f t="shared" si="102"/>
        <v>0.48310058692572361</v>
      </c>
      <c r="P1072" t="str">
        <f t="shared" si="98"/>
        <v>Oct-2025</v>
      </c>
      <c r="Q1072" t="str">
        <f t="shared" si="99"/>
        <v>Q4-2025</v>
      </c>
    </row>
    <row r="1073" spans="1:17" x14ac:dyDescent="0.3">
      <c r="A1073" t="s">
        <v>1221</v>
      </c>
      <c r="B1073" s="15">
        <v>46009</v>
      </c>
      <c r="C1073" t="s">
        <v>88</v>
      </c>
      <c r="D1073" t="s">
        <v>179</v>
      </c>
      <c r="E1073" t="s">
        <v>60</v>
      </c>
      <c r="F1073" t="s">
        <v>99</v>
      </c>
      <c r="G1073" t="s">
        <v>68</v>
      </c>
      <c r="H1073">
        <v>8</v>
      </c>
      <c r="I1073">
        <v>114.52</v>
      </c>
      <c r="J1073">
        <v>9.0999999999999998E-2</v>
      </c>
      <c r="K1073">
        <v>58.38</v>
      </c>
      <c r="L1073" t="s">
        <v>57</v>
      </c>
      <c r="M1073">
        <f t="shared" si="100"/>
        <v>832.79</v>
      </c>
      <c r="N1073">
        <f t="shared" si="101"/>
        <v>365.75</v>
      </c>
      <c r="O1073" s="7">
        <f t="shared" si="102"/>
        <v>0.43918634949987395</v>
      </c>
      <c r="P1073" t="str">
        <f t="shared" si="98"/>
        <v>Dec-2025</v>
      </c>
      <c r="Q1073" t="str">
        <f t="shared" si="99"/>
        <v>Q4-2025</v>
      </c>
    </row>
    <row r="1074" spans="1:17" x14ac:dyDescent="0.3">
      <c r="A1074" t="s">
        <v>1222</v>
      </c>
      <c r="B1074" s="15">
        <v>45370</v>
      </c>
      <c r="C1074" t="s">
        <v>63</v>
      </c>
      <c r="D1074" t="s">
        <v>188</v>
      </c>
      <c r="E1074" t="s">
        <v>93</v>
      </c>
      <c r="F1074" t="s">
        <v>219</v>
      </c>
      <c r="G1074" t="s">
        <v>56</v>
      </c>
      <c r="H1074">
        <v>5</v>
      </c>
      <c r="I1074">
        <v>66.89</v>
      </c>
      <c r="J1074">
        <v>0.223</v>
      </c>
      <c r="K1074">
        <v>24.71</v>
      </c>
      <c r="L1074" t="s">
        <v>57</v>
      </c>
      <c r="M1074">
        <f t="shared" si="100"/>
        <v>259.87</v>
      </c>
      <c r="N1074">
        <f t="shared" si="101"/>
        <v>136.32</v>
      </c>
      <c r="O1074" s="7">
        <f t="shared" si="102"/>
        <v>0.52456997729634047</v>
      </c>
      <c r="P1074" t="str">
        <f t="shared" si="98"/>
        <v>Mar-2024</v>
      </c>
      <c r="Q1074" t="str">
        <f t="shared" si="99"/>
        <v>Q1-2024</v>
      </c>
    </row>
    <row r="1075" spans="1:17" x14ac:dyDescent="0.3">
      <c r="A1075" t="s">
        <v>1223</v>
      </c>
      <c r="B1075" s="15">
        <v>45837</v>
      </c>
      <c r="C1075" t="s">
        <v>52</v>
      </c>
      <c r="D1075" t="s">
        <v>216</v>
      </c>
      <c r="E1075" t="s">
        <v>71</v>
      </c>
      <c r="F1075" t="s">
        <v>126</v>
      </c>
      <c r="G1075" t="s">
        <v>56</v>
      </c>
      <c r="H1075">
        <v>4</v>
      </c>
      <c r="I1075">
        <v>33.97</v>
      </c>
      <c r="J1075">
        <v>1.4E-2</v>
      </c>
      <c r="K1075">
        <v>22.88</v>
      </c>
      <c r="L1075" t="s">
        <v>57</v>
      </c>
      <c r="M1075">
        <f t="shared" si="100"/>
        <v>133.97999999999999</v>
      </c>
      <c r="N1075">
        <f t="shared" si="101"/>
        <v>42.46</v>
      </c>
      <c r="O1075" s="7">
        <f t="shared" si="102"/>
        <v>0.31691297208538594</v>
      </c>
      <c r="P1075" t="str">
        <f t="shared" si="98"/>
        <v>Jun-2025</v>
      </c>
      <c r="Q1075" t="str">
        <f t="shared" si="99"/>
        <v>Q2-2025</v>
      </c>
    </row>
    <row r="1076" spans="1:17" x14ac:dyDescent="0.3">
      <c r="A1076" t="s">
        <v>1224</v>
      </c>
      <c r="B1076" s="15">
        <v>45964</v>
      </c>
      <c r="C1076" t="s">
        <v>52</v>
      </c>
      <c r="D1076" t="s">
        <v>59</v>
      </c>
      <c r="E1076" t="s">
        <v>107</v>
      </c>
      <c r="F1076" t="s">
        <v>148</v>
      </c>
      <c r="G1076" t="s">
        <v>68</v>
      </c>
      <c r="H1076">
        <v>6</v>
      </c>
      <c r="I1076">
        <v>37.65</v>
      </c>
      <c r="J1076">
        <v>0.11600000000000001</v>
      </c>
      <c r="K1076">
        <v>11.55</v>
      </c>
      <c r="L1076" t="s">
        <v>57</v>
      </c>
      <c r="M1076">
        <f t="shared" si="100"/>
        <v>199.7</v>
      </c>
      <c r="N1076">
        <f t="shared" si="101"/>
        <v>130.4</v>
      </c>
      <c r="O1076" s="7">
        <f t="shared" si="102"/>
        <v>0.65297946920380578</v>
      </c>
      <c r="P1076" t="str">
        <f t="shared" ref="P1076:P1139" si="103">IF(B1076="","",TEXT(B1076,"mmm-yyyy"))</f>
        <v>Nov-2025</v>
      </c>
      <c r="Q1076" t="str">
        <f t="shared" ref="Q1076:Q1139" si="104">IF(B1076="","","Q"&amp;ROUNDUP(MONTH(B1076)/3,0)&amp;"-"&amp;YEAR(B1076))</f>
        <v>Q4-2025</v>
      </c>
    </row>
    <row r="1077" spans="1:17" x14ac:dyDescent="0.3">
      <c r="A1077" t="s">
        <v>1225</v>
      </c>
      <c r="B1077" s="15">
        <v>45633</v>
      </c>
      <c r="C1077" t="s">
        <v>84</v>
      </c>
      <c r="D1077" t="s">
        <v>372</v>
      </c>
      <c r="E1077" t="s">
        <v>107</v>
      </c>
      <c r="F1077" t="s">
        <v>108</v>
      </c>
      <c r="G1077" t="s">
        <v>56</v>
      </c>
      <c r="H1077">
        <v>1</v>
      </c>
      <c r="I1077">
        <v>9.4499999999999993</v>
      </c>
      <c r="J1077">
        <v>0.129</v>
      </c>
      <c r="K1077">
        <v>3.04</v>
      </c>
      <c r="L1077" t="s">
        <v>57</v>
      </c>
      <c r="M1077">
        <f t="shared" si="100"/>
        <v>8.23</v>
      </c>
      <c r="N1077">
        <f t="shared" si="101"/>
        <v>5.19</v>
      </c>
      <c r="O1077" s="7">
        <f t="shared" si="102"/>
        <v>0.63061968408262459</v>
      </c>
      <c r="P1077" t="str">
        <f t="shared" si="103"/>
        <v>Dec-2024</v>
      </c>
      <c r="Q1077" t="str">
        <f t="shared" si="104"/>
        <v>Q4-2024</v>
      </c>
    </row>
    <row r="1078" spans="1:17" x14ac:dyDescent="0.3">
      <c r="A1078" t="s">
        <v>1226</v>
      </c>
      <c r="B1078" s="15">
        <v>45722</v>
      </c>
      <c r="C1078" t="s">
        <v>88</v>
      </c>
      <c r="D1078" t="s">
        <v>270</v>
      </c>
      <c r="E1078" t="s">
        <v>107</v>
      </c>
      <c r="F1078" t="s">
        <v>108</v>
      </c>
      <c r="G1078" t="s">
        <v>56</v>
      </c>
      <c r="H1078">
        <v>4</v>
      </c>
      <c r="I1078">
        <v>54.23</v>
      </c>
      <c r="J1078">
        <v>2.9000000000000001E-2</v>
      </c>
      <c r="K1078">
        <v>18.02</v>
      </c>
      <c r="L1078" t="s">
        <v>57</v>
      </c>
      <c r="M1078">
        <f t="shared" si="100"/>
        <v>210.63</v>
      </c>
      <c r="N1078">
        <f t="shared" si="101"/>
        <v>138.55000000000001</v>
      </c>
      <c r="O1078" s="7">
        <f t="shared" si="102"/>
        <v>0.65778853914447144</v>
      </c>
      <c r="P1078" t="str">
        <f t="shared" si="103"/>
        <v>Mar-2025</v>
      </c>
      <c r="Q1078" t="str">
        <f t="shared" si="104"/>
        <v>Q1-2025</v>
      </c>
    </row>
    <row r="1079" spans="1:17" x14ac:dyDescent="0.3">
      <c r="A1079" t="s">
        <v>1227</v>
      </c>
      <c r="B1079" s="15">
        <v>45535</v>
      </c>
      <c r="C1079" t="s">
        <v>88</v>
      </c>
      <c r="D1079" t="s">
        <v>270</v>
      </c>
      <c r="E1079" t="s">
        <v>71</v>
      </c>
      <c r="F1079" t="s">
        <v>72</v>
      </c>
      <c r="G1079" t="s">
        <v>68</v>
      </c>
      <c r="H1079">
        <v>2</v>
      </c>
      <c r="I1079">
        <v>43.58</v>
      </c>
      <c r="J1079">
        <v>0.03</v>
      </c>
      <c r="K1079">
        <v>28.62</v>
      </c>
      <c r="L1079" t="s">
        <v>57</v>
      </c>
      <c r="M1079">
        <f t="shared" si="100"/>
        <v>84.55</v>
      </c>
      <c r="N1079">
        <f t="shared" si="101"/>
        <v>27.31</v>
      </c>
      <c r="O1079" s="7">
        <f t="shared" si="102"/>
        <v>0.3230041395623891</v>
      </c>
      <c r="P1079" t="str">
        <f t="shared" si="103"/>
        <v>Aug-2024</v>
      </c>
      <c r="Q1079" t="str">
        <f t="shared" si="104"/>
        <v>Q3-2024</v>
      </c>
    </row>
    <row r="1080" spans="1:17" x14ac:dyDescent="0.3">
      <c r="A1080" t="s">
        <v>1228</v>
      </c>
      <c r="B1080" s="15">
        <v>45963</v>
      </c>
      <c r="C1080" t="s">
        <v>84</v>
      </c>
      <c r="D1080" t="s">
        <v>150</v>
      </c>
      <c r="E1080" t="s">
        <v>60</v>
      </c>
      <c r="F1080" t="s">
        <v>67</v>
      </c>
      <c r="G1080" t="s">
        <v>56</v>
      </c>
      <c r="H1080">
        <v>7</v>
      </c>
      <c r="I1080">
        <v>64.900000000000006</v>
      </c>
      <c r="J1080">
        <v>0.19600000000000001</v>
      </c>
      <c r="K1080">
        <v>32.97</v>
      </c>
      <c r="L1080" t="s">
        <v>57</v>
      </c>
      <c r="M1080">
        <f t="shared" si="100"/>
        <v>365.26</v>
      </c>
      <c r="N1080">
        <f t="shared" si="101"/>
        <v>134.47</v>
      </c>
      <c r="O1080" s="7">
        <f t="shared" si="102"/>
        <v>0.36814871598313531</v>
      </c>
      <c r="P1080" t="str">
        <f t="shared" si="103"/>
        <v>Nov-2025</v>
      </c>
      <c r="Q1080" t="str">
        <f t="shared" si="104"/>
        <v>Q4-2025</v>
      </c>
    </row>
    <row r="1081" spans="1:17" x14ac:dyDescent="0.3">
      <c r="A1081" t="s">
        <v>1229</v>
      </c>
      <c r="B1081" s="15">
        <v>45782</v>
      </c>
      <c r="C1081" t="s">
        <v>63</v>
      </c>
      <c r="D1081" t="s">
        <v>106</v>
      </c>
      <c r="E1081" t="s">
        <v>54</v>
      </c>
      <c r="F1081" t="s">
        <v>268</v>
      </c>
      <c r="G1081" t="s">
        <v>56</v>
      </c>
      <c r="H1081">
        <v>3</v>
      </c>
      <c r="I1081">
        <v>17.68</v>
      </c>
      <c r="J1081">
        <v>0.14099999999999999</v>
      </c>
      <c r="K1081">
        <v>10.119999999999999</v>
      </c>
      <c r="L1081" t="s">
        <v>57</v>
      </c>
      <c r="M1081">
        <f t="shared" si="100"/>
        <v>45.56</v>
      </c>
      <c r="N1081">
        <f t="shared" si="101"/>
        <v>15.2</v>
      </c>
      <c r="O1081" s="7">
        <f t="shared" si="102"/>
        <v>0.3336259877085162</v>
      </c>
      <c r="P1081" t="str">
        <f t="shared" si="103"/>
        <v>May-2025</v>
      </c>
      <c r="Q1081" t="str">
        <f t="shared" si="104"/>
        <v>Q2-2025</v>
      </c>
    </row>
    <row r="1082" spans="1:17" x14ac:dyDescent="0.3">
      <c r="A1082" t="s">
        <v>1230</v>
      </c>
      <c r="B1082" s="15">
        <v>45426</v>
      </c>
      <c r="C1082" t="s">
        <v>52</v>
      </c>
      <c r="D1082" t="s">
        <v>96</v>
      </c>
      <c r="E1082" t="s">
        <v>54</v>
      </c>
      <c r="F1082" t="s">
        <v>65</v>
      </c>
      <c r="G1082" t="s">
        <v>68</v>
      </c>
      <c r="H1082">
        <v>3</v>
      </c>
      <c r="I1082">
        <v>12.01</v>
      </c>
      <c r="J1082">
        <v>0</v>
      </c>
      <c r="K1082">
        <v>7.02</v>
      </c>
      <c r="L1082" t="s">
        <v>57</v>
      </c>
      <c r="M1082">
        <f t="shared" si="100"/>
        <v>36.03</v>
      </c>
      <c r="N1082">
        <f t="shared" si="101"/>
        <v>14.97</v>
      </c>
      <c r="O1082" s="7">
        <f t="shared" si="102"/>
        <v>0.41548709408825979</v>
      </c>
      <c r="P1082" t="str">
        <f t="shared" si="103"/>
        <v>May-2024</v>
      </c>
      <c r="Q1082" t="str">
        <f t="shared" si="104"/>
        <v>Q2-2024</v>
      </c>
    </row>
    <row r="1083" spans="1:17" x14ac:dyDescent="0.3">
      <c r="A1083" t="s">
        <v>1231</v>
      </c>
      <c r="B1083" s="15">
        <v>45408</v>
      </c>
      <c r="C1083" t="s">
        <v>52</v>
      </c>
      <c r="D1083" t="s">
        <v>101</v>
      </c>
      <c r="E1083" t="s">
        <v>107</v>
      </c>
      <c r="F1083" t="s">
        <v>108</v>
      </c>
      <c r="G1083" t="s">
        <v>56</v>
      </c>
      <c r="H1083">
        <v>7</v>
      </c>
      <c r="I1083">
        <v>41.59</v>
      </c>
      <c r="J1083">
        <v>0.04</v>
      </c>
      <c r="K1083">
        <v>17.88</v>
      </c>
      <c r="L1083" t="s">
        <v>57</v>
      </c>
      <c r="M1083">
        <f t="shared" si="100"/>
        <v>279.48</v>
      </c>
      <c r="N1083">
        <f t="shared" si="101"/>
        <v>154.32</v>
      </c>
      <c r="O1083" s="7">
        <f t="shared" si="102"/>
        <v>0.55216831258050658</v>
      </c>
      <c r="P1083" t="str">
        <f t="shared" si="103"/>
        <v>Apr-2024</v>
      </c>
      <c r="Q1083" t="str">
        <f t="shared" si="104"/>
        <v>Q2-2024</v>
      </c>
    </row>
    <row r="1084" spans="1:17" x14ac:dyDescent="0.3">
      <c r="A1084" t="s">
        <v>1232</v>
      </c>
      <c r="B1084" s="15">
        <v>45984</v>
      </c>
      <c r="C1084" t="s">
        <v>84</v>
      </c>
      <c r="D1084" t="s">
        <v>225</v>
      </c>
      <c r="E1084" t="s">
        <v>93</v>
      </c>
      <c r="F1084" t="s">
        <v>124</v>
      </c>
      <c r="G1084" t="s">
        <v>56</v>
      </c>
      <c r="H1084">
        <v>2</v>
      </c>
      <c r="I1084">
        <v>86.41</v>
      </c>
      <c r="J1084">
        <v>0.22900000000000001</v>
      </c>
      <c r="K1084">
        <v>37.270000000000003</v>
      </c>
      <c r="L1084" t="s">
        <v>57</v>
      </c>
      <c r="M1084">
        <f t="shared" si="100"/>
        <v>133.24</v>
      </c>
      <c r="N1084">
        <f t="shared" si="101"/>
        <v>58.7</v>
      </c>
      <c r="O1084" s="7">
        <f t="shared" si="102"/>
        <v>0.44055839087361154</v>
      </c>
      <c r="P1084" t="str">
        <f t="shared" si="103"/>
        <v>Nov-2025</v>
      </c>
      <c r="Q1084" t="str">
        <f t="shared" si="104"/>
        <v>Q4-2025</v>
      </c>
    </row>
    <row r="1085" spans="1:17" x14ac:dyDescent="0.3">
      <c r="A1085" t="s">
        <v>1233</v>
      </c>
      <c r="B1085" s="15">
        <v>45863</v>
      </c>
      <c r="C1085" t="s">
        <v>63</v>
      </c>
      <c r="D1085" t="s">
        <v>302</v>
      </c>
      <c r="E1085" t="s">
        <v>93</v>
      </c>
      <c r="F1085" t="s">
        <v>255</v>
      </c>
      <c r="G1085" t="s">
        <v>68</v>
      </c>
      <c r="H1085">
        <v>3</v>
      </c>
      <c r="I1085">
        <v>19.62</v>
      </c>
      <c r="J1085">
        <v>0.16500000000000001</v>
      </c>
      <c r="K1085">
        <v>9.6199999999999992</v>
      </c>
      <c r="L1085" t="s">
        <v>57</v>
      </c>
      <c r="M1085">
        <f t="shared" si="100"/>
        <v>49.15</v>
      </c>
      <c r="N1085">
        <f t="shared" si="101"/>
        <v>20.29</v>
      </c>
      <c r="O1085" s="7">
        <f t="shared" si="102"/>
        <v>0.41281790437436416</v>
      </c>
      <c r="P1085" t="str">
        <f t="shared" si="103"/>
        <v>Jul-2025</v>
      </c>
      <c r="Q1085" t="str">
        <f t="shared" si="104"/>
        <v>Q3-2025</v>
      </c>
    </row>
    <row r="1086" spans="1:17" x14ac:dyDescent="0.3">
      <c r="A1086" t="s">
        <v>1234</v>
      </c>
      <c r="B1086" s="15">
        <v>45385</v>
      </c>
      <c r="C1086" t="s">
        <v>52</v>
      </c>
      <c r="D1086" t="s">
        <v>181</v>
      </c>
      <c r="E1086" t="s">
        <v>54</v>
      </c>
      <c r="F1086" t="s">
        <v>55</v>
      </c>
      <c r="G1086" t="s">
        <v>56</v>
      </c>
      <c r="H1086">
        <v>1</v>
      </c>
      <c r="I1086">
        <v>21.25</v>
      </c>
      <c r="J1086">
        <v>0.111</v>
      </c>
      <c r="K1086">
        <v>14.36</v>
      </c>
      <c r="L1086" t="s">
        <v>104</v>
      </c>
      <c r="M1086">
        <f t="shared" si="100"/>
        <v>18.89</v>
      </c>
      <c r="N1086">
        <f t="shared" si="101"/>
        <v>4.53</v>
      </c>
      <c r="O1086" s="7">
        <f t="shared" si="102"/>
        <v>0.23980942297511912</v>
      </c>
      <c r="P1086" t="str">
        <f t="shared" si="103"/>
        <v>Apr-2024</v>
      </c>
      <c r="Q1086" t="str">
        <f t="shared" si="104"/>
        <v>Q2-2024</v>
      </c>
    </row>
    <row r="1087" spans="1:17" x14ac:dyDescent="0.3">
      <c r="A1087" t="s">
        <v>1235</v>
      </c>
      <c r="B1087" s="15">
        <v>45529</v>
      </c>
      <c r="C1087" t="s">
        <v>52</v>
      </c>
      <c r="D1087" t="s">
        <v>96</v>
      </c>
      <c r="E1087" t="s">
        <v>93</v>
      </c>
      <c r="F1087" t="s">
        <v>94</v>
      </c>
      <c r="G1087" t="s">
        <v>56</v>
      </c>
      <c r="H1087">
        <v>2</v>
      </c>
      <c r="I1087">
        <v>42.14</v>
      </c>
      <c r="J1087">
        <v>8.7999999999999995E-2</v>
      </c>
      <c r="K1087">
        <v>15.03</v>
      </c>
      <c r="L1087" t="s">
        <v>57</v>
      </c>
      <c r="M1087">
        <f t="shared" si="100"/>
        <v>76.86</v>
      </c>
      <c r="N1087">
        <f t="shared" si="101"/>
        <v>46.8</v>
      </c>
      <c r="O1087" s="7">
        <f t="shared" si="102"/>
        <v>0.6088992974238876</v>
      </c>
      <c r="P1087" t="str">
        <f t="shared" si="103"/>
        <v>Aug-2024</v>
      </c>
      <c r="Q1087" t="str">
        <f t="shared" si="104"/>
        <v>Q3-2024</v>
      </c>
    </row>
    <row r="1088" spans="1:17" x14ac:dyDescent="0.3">
      <c r="A1088" t="s">
        <v>1236</v>
      </c>
      <c r="B1088" s="15">
        <v>45639</v>
      </c>
      <c r="C1088" t="s">
        <v>52</v>
      </c>
      <c r="D1088" t="s">
        <v>155</v>
      </c>
      <c r="E1088" t="s">
        <v>93</v>
      </c>
      <c r="F1088" t="s">
        <v>219</v>
      </c>
      <c r="G1088" t="s">
        <v>68</v>
      </c>
      <c r="H1088">
        <v>1</v>
      </c>
      <c r="I1088">
        <v>52.23</v>
      </c>
      <c r="J1088">
        <v>5.3999999999999999E-2</v>
      </c>
      <c r="K1088">
        <v>21.27</v>
      </c>
      <c r="L1088" t="s">
        <v>57</v>
      </c>
      <c r="M1088">
        <f t="shared" si="100"/>
        <v>49.41</v>
      </c>
      <c r="N1088">
        <f t="shared" si="101"/>
        <v>28.14</v>
      </c>
      <c r="O1088" s="7">
        <f t="shared" si="102"/>
        <v>0.56952034001214336</v>
      </c>
      <c r="P1088" t="str">
        <f t="shared" si="103"/>
        <v>Dec-2024</v>
      </c>
      <c r="Q1088" t="str">
        <f t="shared" si="104"/>
        <v>Q4-2024</v>
      </c>
    </row>
    <row r="1089" spans="1:17" x14ac:dyDescent="0.3">
      <c r="A1089" t="s">
        <v>1237</v>
      </c>
      <c r="B1089" s="15">
        <v>45789</v>
      </c>
      <c r="C1089" t="s">
        <v>52</v>
      </c>
      <c r="D1089" t="s">
        <v>272</v>
      </c>
      <c r="E1089" t="s">
        <v>71</v>
      </c>
      <c r="F1089" t="s">
        <v>78</v>
      </c>
      <c r="G1089" t="s">
        <v>68</v>
      </c>
      <c r="H1089">
        <v>4</v>
      </c>
      <c r="I1089">
        <v>75.23</v>
      </c>
      <c r="J1089">
        <v>8.7999999999999995E-2</v>
      </c>
      <c r="K1089">
        <v>57.57</v>
      </c>
      <c r="L1089" t="s">
        <v>57</v>
      </c>
      <c r="M1089">
        <f t="shared" si="100"/>
        <v>274.44</v>
      </c>
      <c r="N1089">
        <f t="shared" si="101"/>
        <v>44.16</v>
      </c>
      <c r="O1089" s="7">
        <f t="shared" si="102"/>
        <v>0.16090948841276781</v>
      </c>
      <c r="P1089" t="str">
        <f t="shared" si="103"/>
        <v>May-2025</v>
      </c>
      <c r="Q1089" t="str">
        <f t="shared" si="104"/>
        <v>Q2-2025</v>
      </c>
    </row>
    <row r="1090" spans="1:17" x14ac:dyDescent="0.3">
      <c r="A1090" t="s">
        <v>1238</v>
      </c>
      <c r="B1090" s="15">
        <v>45746</v>
      </c>
      <c r="C1090" t="s">
        <v>88</v>
      </c>
      <c r="D1090" t="s">
        <v>179</v>
      </c>
      <c r="E1090" t="s">
        <v>71</v>
      </c>
      <c r="F1090" t="s">
        <v>86</v>
      </c>
      <c r="G1090" t="s">
        <v>56</v>
      </c>
      <c r="H1090">
        <v>4</v>
      </c>
      <c r="I1090">
        <v>289.31</v>
      </c>
      <c r="J1090">
        <v>0.11799999999999999</v>
      </c>
      <c r="K1090">
        <v>195.93</v>
      </c>
      <c r="L1090" t="s">
        <v>104</v>
      </c>
      <c r="M1090">
        <f t="shared" ref="M1090:M1153" si="105">ROUND(H1090*I1090*(1-J1090),2)</f>
        <v>1020.69</v>
      </c>
      <c r="N1090">
        <f t="shared" ref="N1090:N1153" si="106">ROUND(M1090-(H1090*K1090),2)</f>
        <v>236.97</v>
      </c>
      <c r="O1090" s="7">
        <f t="shared" ref="O1090:O1153" si="107">IFERROR(N1090/M1090,0)</f>
        <v>0.2321664756194339</v>
      </c>
      <c r="P1090" t="str">
        <f t="shared" si="103"/>
        <v>Mar-2025</v>
      </c>
      <c r="Q1090" t="str">
        <f t="shared" si="104"/>
        <v>Q1-2025</v>
      </c>
    </row>
    <row r="1091" spans="1:17" x14ac:dyDescent="0.3">
      <c r="A1091" t="s">
        <v>1239</v>
      </c>
      <c r="B1091" s="15">
        <v>45674</v>
      </c>
      <c r="C1091" t="s">
        <v>84</v>
      </c>
      <c r="D1091" t="s">
        <v>103</v>
      </c>
      <c r="E1091" t="s">
        <v>71</v>
      </c>
      <c r="F1091" t="s">
        <v>78</v>
      </c>
      <c r="G1091" t="s">
        <v>68</v>
      </c>
      <c r="H1091">
        <v>4</v>
      </c>
      <c r="I1091">
        <v>138.53</v>
      </c>
      <c r="J1091">
        <v>0</v>
      </c>
      <c r="K1091">
        <v>96.78</v>
      </c>
      <c r="L1091" t="s">
        <v>57</v>
      </c>
      <c r="M1091">
        <f t="shared" si="105"/>
        <v>554.12</v>
      </c>
      <c r="N1091">
        <f t="shared" si="106"/>
        <v>167</v>
      </c>
      <c r="O1091" s="7">
        <f t="shared" si="107"/>
        <v>0.30137876272287589</v>
      </c>
      <c r="P1091" t="str">
        <f t="shared" si="103"/>
        <v>Jan-2025</v>
      </c>
      <c r="Q1091" t="str">
        <f t="shared" si="104"/>
        <v>Q1-2025</v>
      </c>
    </row>
    <row r="1092" spans="1:17" x14ac:dyDescent="0.3">
      <c r="A1092" t="s">
        <v>1240</v>
      </c>
      <c r="B1092" s="15">
        <v>45794</v>
      </c>
      <c r="C1092" t="s">
        <v>52</v>
      </c>
      <c r="D1092" t="s">
        <v>53</v>
      </c>
      <c r="E1092" t="s">
        <v>71</v>
      </c>
      <c r="F1092" t="s">
        <v>86</v>
      </c>
      <c r="G1092" t="s">
        <v>56</v>
      </c>
      <c r="H1092">
        <v>1</v>
      </c>
      <c r="I1092">
        <v>186.16</v>
      </c>
      <c r="J1092">
        <v>0.11</v>
      </c>
      <c r="K1092">
        <v>134.77000000000001</v>
      </c>
      <c r="L1092" t="s">
        <v>73</v>
      </c>
      <c r="M1092">
        <f t="shared" si="105"/>
        <v>165.68</v>
      </c>
      <c r="N1092">
        <f t="shared" si="106"/>
        <v>30.91</v>
      </c>
      <c r="O1092" s="7">
        <f t="shared" si="107"/>
        <v>0.18656446161274745</v>
      </c>
      <c r="P1092" t="str">
        <f t="shared" si="103"/>
        <v>May-2025</v>
      </c>
      <c r="Q1092" t="str">
        <f t="shared" si="104"/>
        <v>Q2-2025</v>
      </c>
    </row>
    <row r="1093" spans="1:17" x14ac:dyDescent="0.3">
      <c r="A1093" t="s">
        <v>1241</v>
      </c>
      <c r="B1093" s="15">
        <v>45861</v>
      </c>
      <c r="C1093" t="s">
        <v>88</v>
      </c>
      <c r="D1093" t="s">
        <v>234</v>
      </c>
      <c r="E1093" t="s">
        <v>60</v>
      </c>
      <c r="F1093" t="s">
        <v>67</v>
      </c>
      <c r="G1093" t="s">
        <v>68</v>
      </c>
      <c r="H1093">
        <v>1</v>
      </c>
      <c r="I1093">
        <v>63.81</v>
      </c>
      <c r="J1093">
        <v>2.4E-2</v>
      </c>
      <c r="K1093">
        <v>29.42</v>
      </c>
      <c r="L1093" t="s">
        <v>104</v>
      </c>
      <c r="M1093">
        <f t="shared" si="105"/>
        <v>62.28</v>
      </c>
      <c r="N1093">
        <f t="shared" si="106"/>
        <v>32.86</v>
      </c>
      <c r="O1093" s="7">
        <f t="shared" si="107"/>
        <v>0.52761721258831085</v>
      </c>
      <c r="P1093" t="str">
        <f t="shared" si="103"/>
        <v>Jul-2025</v>
      </c>
      <c r="Q1093" t="str">
        <f t="shared" si="104"/>
        <v>Q3-2025</v>
      </c>
    </row>
    <row r="1094" spans="1:17" x14ac:dyDescent="0.3">
      <c r="A1094" t="s">
        <v>1242</v>
      </c>
      <c r="B1094" s="15">
        <v>45731</v>
      </c>
      <c r="C1094" t="s">
        <v>88</v>
      </c>
      <c r="D1094" t="s">
        <v>179</v>
      </c>
      <c r="E1094" t="s">
        <v>71</v>
      </c>
      <c r="F1094" t="s">
        <v>97</v>
      </c>
      <c r="G1094" t="s">
        <v>56</v>
      </c>
      <c r="H1094">
        <v>2</v>
      </c>
      <c r="I1094">
        <v>99.02</v>
      </c>
      <c r="J1094">
        <v>8.1000000000000003E-2</v>
      </c>
      <c r="K1094">
        <v>78.67</v>
      </c>
      <c r="L1094" t="s">
        <v>57</v>
      </c>
      <c r="M1094">
        <f t="shared" si="105"/>
        <v>182</v>
      </c>
      <c r="N1094">
        <f t="shared" si="106"/>
        <v>24.66</v>
      </c>
      <c r="O1094" s="7">
        <f t="shared" si="107"/>
        <v>0.13549450549450551</v>
      </c>
      <c r="P1094" t="str">
        <f t="shared" si="103"/>
        <v>Mar-2025</v>
      </c>
      <c r="Q1094" t="str">
        <f t="shared" si="104"/>
        <v>Q1-2025</v>
      </c>
    </row>
    <row r="1095" spans="1:17" x14ac:dyDescent="0.3">
      <c r="A1095" t="s">
        <v>1243</v>
      </c>
      <c r="B1095" s="15">
        <v>45844</v>
      </c>
      <c r="C1095" t="s">
        <v>63</v>
      </c>
      <c r="D1095" t="s">
        <v>302</v>
      </c>
      <c r="E1095" t="s">
        <v>93</v>
      </c>
      <c r="F1095" t="s">
        <v>141</v>
      </c>
      <c r="G1095" t="s">
        <v>68</v>
      </c>
      <c r="H1095">
        <v>7</v>
      </c>
      <c r="I1095">
        <v>34.369999999999997</v>
      </c>
      <c r="J1095">
        <v>0.151</v>
      </c>
      <c r="K1095">
        <v>14.13</v>
      </c>
      <c r="L1095" t="s">
        <v>57</v>
      </c>
      <c r="M1095">
        <f t="shared" si="105"/>
        <v>204.26</v>
      </c>
      <c r="N1095">
        <f t="shared" si="106"/>
        <v>105.35</v>
      </c>
      <c r="O1095" s="7">
        <f t="shared" si="107"/>
        <v>0.5157642220699109</v>
      </c>
      <c r="P1095" t="str">
        <f t="shared" si="103"/>
        <v>Jul-2025</v>
      </c>
      <c r="Q1095" t="str">
        <f t="shared" si="104"/>
        <v>Q3-2025</v>
      </c>
    </row>
    <row r="1096" spans="1:17" x14ac:dyDescent="0.3">
      <c r="A1096" t="s">
        <v>1244</v>
      </c>
      <c r="B1096" s="15">
        <v>45644</v>
      </c>
      <c r="C1096" t="s">
        <v>63</v>
      </c>
      <c r="D1096" t="s">
        <v>302</v>
      </c>
      <c r="E1096" t="s">
        <v>107</v>
      </c>
      <c r="F1096" t="s">
        <v>108</v>
      </c>
      <c r="G1096" t="s">
        <v>56</v>
      </c>
      <c r="H1096">
        <v>5</v>
      </c>
      <c r="I1096">
        <v>16.75</v>
      </c>
      <c r="J1096">
        <v>0.17899999999999999</v>
      </c>
      <c r="K1096">
        <v>5.64</v>
      </c>
      <c r="L1096" t="s">
        <v>57</v>
      </c>
      <c r="M1096">
        <f t="shared" si="105"/>
        <v>68.760000000000005</v>
      </c>
      <c r="N1096">
        <f t="shared" si="106"/>
        <v>40.56</v>
      </c>
      <c r="O1096" s="7">
        <f t="shared" si="107"/>
        <v>0.58987783595113441</v>
      </c>
      <c r="P1096" t="str">
        <f t="shared" si="103"/>
        <v>Dec-2024</v>
      </c>
      <c r="Q1096" t="str">
        <f t="shared" si="104"/>
        <v>Q4-2024</v>
      </c>
    </row>
    <row r="1097" spans="1:17" x14ac:dyDescent="0.3">
      <c r="A1097" t="s">
        <v>1245</v>
      </c>
      <c r="B1097" s="15">
        <v>45536</v>
      </c>
      <c r="C1097" t="s">
        <v>88</v>
      </c>
      <c r="D1097" t="s">
        <v>270</v>
      </c>
      <c r="E1097" t="s">
        <v>71</v>
      </c>
      <c r="F1097" t="s">
        <v>126</v>
      </c>
      <c r="G1097" t="s">
        <v>56</v>
      </c>
      <c r="H1097">
        <v>2</v>
      </c>
      <c r="I1097">
        <v>289.31</v>
      </c>
      <c r="J1097">
        <v>0.06</v>
      </c>
      <c r="K1097">
        <v>214.99</v>
      </c>
      <c r="L1097" t="s">
        <v>57</v>
      </c>
      <c r="M1097">
        <f t="shared" si="105"/>
        <v>543.9</v>
      </c>
      <c r="N1097">
        <f t="shared" si="106"/>
        <v>113.92</v>
      </c>
      <c r="O1097" s="7">
        <f t="shared" si="107"/>
        <v>0.20945026659312374</v>
      </c>
      <c r="P1097" t="str">
        <f t="shared" si="103"/>
        <v>Sep-2024</v>
      </c>
      <c r="Q1097" t="str">
        <f t="shared" si="104"/>
        <v>Q3-2024</v>
      </c>
    </row>
    <row r="1098" spans="1:17" x14ac:dyDescent="0.3">
      <c r="A1098" t="s">
        <v>1246</v>
      </c>
      <c r="B1098" s="15">
        <v>45420</v>
      </c>
      <c r="C1098" t="s">
        <v>63</v>
      </c>
      <c r="D1098" t="s">
        <v>137</v>
      </c>
      <c r="E1098" t="s">
        <v>71</v>
      </c>
      <c r="F1098" t="s">
        <v>126</v>
      </c>
      <c r="G1098" t="s">
        <v>56</v>
      </c>
      <c r="H1098">
        <v>1</v>
      </c>
      <c r="I1098">
        <v>100.16</v>
      </c>
      <c r="J1098">
        <v>0.23499999999999999</v>
      </c>
      <c r="K1098">
        <v>68.87</v>
      </c>
      <c r="L1098" t="s">
        <v>57</v>
      </c>
      <c r="M1098">
        <f t="shared" si="105"/>
        <v>76.62</v>
      </c>
      <c r="N1098">
        <f t="shared" si="106"/>
        <v>7.75</v>
      </c>
      <c r="O1098" s="7">
        <f t="shared" si="107"/>
        <v>0.10114852518924562</v>
      </c>
      <c r="P1098" t="str">
        <f t="shared" si="103"/>
        <v>May-2024</v>
      </c>
      <c r="Q1098" t="str">
        <f t="shared" si="104"/>
        <v>Q2-2024</v>
      </c>
    </row>
    <row r="1099" spans="1:17" x14ac:dyDescent="0.3">
      <c r="A1099" t="s">
        <v>1247</v>
      </c>
      <c r="B1099" s="15">
        <v>45881</v>
      </c>
      <c r="C1099" t="s">
        <v>84</v>
      </c>
      <c r="D1099" t="s">
        <v>169</v>
      </c>
      <c r="E1099" t="s">
        <v>93</v>
      </c>
      <c r="F1099" t="s">
        <v>124</v>
      </c>
      <c r="G1099" t="s">
        <v>68</v>
      </c>
      <c r="H1099">
        <v>1</v>
      </c>
      <c r="I1099">
        <v>77.25</v>
      </c>
      <c r="J1099">
        <v>0</v>
      </c>
      <c r="K1099">
        <v>30.3</v>
      </c>
      <c r="L1099" t="s">
        <v>104</v>
      </c>
      <c r="M1099">
        <f t="shared" si="105"/>
        <v>77.25</v>
      </c>
      <c r="N1099">
        <f t="shared" si="106"/>
        <v>46.95</v>
      </c>
      <c r="O1099" s="7">
        <f t="shared" si="107"/>
        <v>0.60776699029126213</v>
      </c>
      <c r="P1099" t="str">
        <f t="shared" si="103"/>
        <v>Aug-2025</v>
      </c>
      <c r="Q1099" t="str">
        <f t="shared" si="104"/>
        <v>Q3-2025</v>
      </c>
    </row>
    <row r="1100" spans="1:17" x14ac:dyDescent="0.3">
      <c r="A1100" t="s">
        <v>1248</v>
      </c>
      <c r="B1100" s="15">
        <v>45829</v>
      </c>
      <c r="C1100" t="s">
        <v>52</v>
      </c>
      <c r="D1100" t="s">
        <v>181</v>
      </c>
      <c r="E1100" t="s">
        <v>71</v>
      </c>
      <c r="F1100" t="s">
        <v>97</v>
      </c>
      <c r="G1100" t="s">
        <v>56</v>
      </c>
      <c r="H1100">
        <v>3</v>
      </c>
      <c r="I1100">
        <v>253.39</v>
      </c>
      <c r="J1100">
        <v>0.04</v>
      </c>
      <c r="K1100">
        <v>192.26</v>
      </c>
      <c r="L1100" t="s">
        <v>57</v>
      </c>
      <c r="M1100">
        <f t="shared" si="105"/>
        <v>729.76</v>
      </c>
      <c r="N1100">
        <f t="shared" si="106"/>
        <v>152.97999999999999</v>
      </c>
      <c r="O1100" s="7">
        <f t="shared" si="107"/>
        <v>0.20963056347292258</v>
      </c>
      <c r="P1100" t="str">
        <f t="shared" si="103"/>
        <v>Jun-2025</v>
      </c>
      <c r="Q1100" t="str">
        <f t="shared" si="104"/>
        <v>Q2-2025</v>
      </c>
    </row>
    <row r="1101" spans="1:17" x14ac:dyDescent="0.3">
      <c r="A1101" t="s">
        <v>1249</v>
      </c>
      <c r="B1101" s="15">
        <v>45707</v>
      </c>
      <c r="C1101" t="s">
        <v>88</v>
      </c>
      <c r="D1101" t="s">
        <v>123</v>
      </c>
      <c r="E1101" t="s">
        <v>93</v>
      </c>
      <c r="F1101" t="s">
        <v>94</v>
      </c>
      <c r="G1101" t="s">
        <v>56</v>
      </c>
      <c r="H1101">
        <v>2</v>
      </c>
      <c r="I1101">
        <v>80.709999999999994</v>
      </c>
      <c r="J1101">
        <v>0</v>
      </c>
      <c r="K1101">
        <v>39.69</v>
      </c>
      <c r="L1101" t="s">
        <v>57</v>
      </c>
      <c r="M1101">
        <f t="shared" si="105"/>
        <v>161.41999999999999</v>
      </c>
      <c r="N1101">
        <f t="shared" si="106"/>
        <v>82.04</v>
      </c>
      <c r="O1101" s="7">
        <f t="shared" si="107"/>
        <v>0.50823937554206422</v>
      </c>
      <c r="P1101" t="str">
        <f t="shared" si="103"/>
        <v>Feb-2025</v>
      </c>
      <c r="Q1101" t="str">
        <f t="shared" si="104"/>
        <v>Q1-2025</v>
      </c>
    </row>
    <row r="1102" spans="1:17" x14ac:dyDescent="0.3">
      <c r="A1102" t="s">
        <v>1250</v>
      </c>
      <c r="B1102" s="15">
        <v>45805</v>
      </c>
      <c r="C1102" t="s">
        <v>88</v>
      </c>
      <c r="D1102" t="s">
        <v>135</v>
      </c>
      <c r="E1102" t="s">
        <v>71</v>
      </c>
      <c r="F1102" t="s">
        <v>72</v>
      </c>
      <c r="G1102" t="s">
        <v>56</v>
      </c>
      <c r="H1102">
        <v>1</v>
      </c>
      <c r="I1102">
        <v>118.95</v>
      </c>
      <c r="J1102">
        <v>0.123</v>
      </c>
      <c r="K1102">
        <v>85.52</v>
      </c>
      <c r="L1102" t="s">
        <v>57</v>
      </c>
      <c r="M1102">
        <f t="shared" si="105"/>
        <v>104.32</v>
      </c>
      <c r="N1102">
        <f t="shared" si="106"/>
        <v>18.8</v>
      </c>
      <c r="O1102" s="7">
        <f t="shared" si="107"/>
        <v>0.18021472392638038</v>
      </c>
      <c r="P1102" t="str">
        <f t="shared" si="103"/>
        <v>May-2025</v>
      </c>
      <c r="Q1102" t="str">
        <f t="shared" si="104"/>
        <v>Q2-2025</v>
      </c>
    </row>
    <row r="1103" spans="1:17" x14ac:dyDescent="0.3">
      <c r="A1103" t="s">
        <v>1251</v>
      </c>
      <c r="B1103" s="15">
        <v>45830</v>
      </c>
      <c r="C1103" t="s">
        <v>52</v>
      </c>
      <c r="D1103" t="s">
        <v>75</v>
      </c>
      <c r="E1103" t="s">
        <v>54</v>
      </c>
      <c r="F1103" t="s">
        <v>114</v>
      </c>
      <c r="G1103" t="s">
        <v>68</v>
      </c>
      <c r="H1103">
        <v>3</v>
      </c>
      <c r="I1103">
        <v>16.39</v>
      </c>
      <c r="J1103">
        <v>0.114</v>
      </c>
      <c r="K1103">
        <v>9.0299999999999994</v>
      </c>
      <c r="L1103" t="s">
        <v>57</v>
      </c>
      <c r="M1103">
        <f t="shared" si="105"/>
        <v>43.56</v>
      </c>
      <c r="N1103">
        <f t="shared" si="106"/>
        <v>16.47</v>
      </c>
      <c r="O1103" s="7">
        <f t="shared" si="107"/>
        <v>0.37809917355371897</v>
      </c>
      <c r="P1103" t="str">
        <f t="shared" si="103"/>
        <v>Jun-2025</v>
      </c>
      <c r="Q1103" t="str">
        <f t="shared" si="104"/>
        <v>Q2-2025</v>
      </c>
    </row>
    <row r="1104" spans="1:17" x14ac:dyDescent="0.3">
      <c r="A1104" t="s">
        <v>1252</v>
      </c>
      <c r="B1104" s="15">
        <v>45698</v>
      </c>
      <c r="C1104" t="s">
        <v>63</v>
      </c>
      <c r="D1104" t="s">
        <v>159</v>
      </c>
      <c r="E1104" t="s">
        <v>93</v>
      </c>
      <c r="F1104" t="s">
        <v>219</v>
      </c>
      <c r="G1104" t="s">
        <v>56</v>
      </c>
      <c r="H1104">
        <v>2</v>
      </c>
      <c r="I1104">
        <v>71</v>
      </c>
      <c r="J1104">
        <v>0.105</v>
      </c>
      <c r="K1104">
        <v>30.58</v>
      </c>
      <c r="L1104" t="s">
        <v>57</v>
      </c>
      <c r="M1104">
        <f t="shared" si="105"/>
        <v>127.09</v>
      </c>
      <c r="N1104">
        <f t="shared" si="106"/>
        <v>65.930000000000007</v>
      </c>
      <c r="O1104" s="7">
        <f t="shared" si="107"/>
        <v>0.5187662286568574</v>
      </c>
      <c r="P1104" t="str">
        <f t="shared" si="103"/>
        <v>Feb-2025</v>
      </c>
      <c r="Q1104" t="str">
        <f t="shared" si="104"/>
        <v>Q1-2025</v>
      </c>
    </row>
    <row r="1105" spans="1:17" x14ac:dyDescent="0.3">
      <c r="A1105" t="s">
        <v>1253</v>
      </c>
      <c r="B1105" s="15">
        <v>45654</v>
      </c>
      <c r="C1105" t="s">
        <v>52</v>
      </c>
      <c r="D1105" t="s">
        <v>272</v>
      </c>
      <c r="E1105" t="s">
        <v>71</v>
      </c>
      <c r="F1105" t="s">
        <v>126</v>
      </c>
      <c r="G1105" t="s">
        <v>56</v>
      </c>
      <c r="H1105">
        <v>10</v>
      </c>
      <c r="I1105">
        <v>122.07</v>
      </c>
      <c r="J1105">
        <v>0.11799999999999999</v>
      </c>
      <c r="K1105">
        <v>94.23</v>
      </c>
      <c r="L1105" t="s">
        <v>57</v>
      </c>
      <c r="M1105">
        <f t="shared" si="105"/>
        <v>1076.6600000000001</v>
      </c>
      <c r="N1105">
        <f t="shared" si="106"/>
        <v>134.36000000000001</v>
      </c>
      <c r="O1105" s="7">
        <f t="shared" si="107"/>
        <v>0.124793342373637</v>
      </c>
      <c r="P1105" t="str">
        <f t="shared" si="103"/>
        <v>Dec-2024</v>
      </c>
      <c r="Q1105" t="str">
        <f t="shared" si="104"/>
        <v>Q4-2024</v>
      </c>
    </row>
    <row r="1106" spans="1:17" x14ac:dyDescent="0.3">
      <c r="A1106" t="s">
        <v>1254</v>
      </c>
      <c r="B1106" s="15">
        <v>45731</v>
      </c>
      <c r="C1106" t="s">
        <v>84</v>
      </c>
      <c r="D1106" t="s">
        <v>103</v>
      </c>
      <c r="E1106" t="s">
        <v>71</v>
      </c>
      <c r="F1106" t="s">
        <v>97</v>
      </c>
      <c r="G1106" t="s">
        <v>68</v>
      </c>
      <c r="H1106">
        <v>1</v>
      </c>
      <c r="I1106">
        <v>59.31</v>
      </c>
      <c r="J1106">
        <v>8.2000000000000003E-2</v>
      </c>
      <c r="K1106">
        <v>41.85</v>
      </c>
      <c r="L1106" t="s">
        <v>57</v>
      </c>
      <c r="M1106">
        <f t="shared" si="105"/>
        <v>54.45</v>
      </c>
      <c r="N1106">
        <f t="shared" si="106"/>
        <v>12.6</v>
      </c>
      <c r="O1106" s="7">
        <f t="shared" si="107"/>
        <v>0.23140495867768593</v>
      </c>
      <c r="P1106" t="str">
        <f t="shared" si="103"/>
        <v>Mar-2025</v>
      </c>
      <c r="Q1106" t="str">
        <f t="shared" si="104"/>
        <v>Q1-2025</v>
      </c>
    </row>
    <row r="1107" spans="1:17" x14ac:dyDescent="0.3">
      <c r="A1107" t="s">
        <v>1255</v>
      </c>
      <c r="B1107" s="15">
        <v>45378</v>
      </c>
      <c r="C1107" t="s">
        <v>52</v>
      </c>
      <c r="D1107" t="s">
        <v>121</v>
      </c>
      <c r="E1107" t="s">
        <v>54</v>
      </c>
      <c r="F1107" t="s">
        <v>156</v>
      </c>
      <c r="G1107" t="s">
        <v>68</v>
      </c>
      <c r="H1107">
        <v>1</v>
      </c>
      <c r="I1107">
        <v>17.97</v>
      </c>
      <c r="J1107">
        <v>0</v>
      </c>
      <c r="K1107">
        <v>11.8</v>
      </c>
      <c r="L1107" t="s">
        <v>57</v>
      </c>
      <c r="M1107">
        <f t="shared" si="105"/>
        <v>17.97</v>
      </c>
      <c r="N1107">
        <f t="shared" si="106"/>
        <v>6.17</v>
      </c>
      <c r="O1107" s="7">
        <f t="shared" si="107"/>
        <v>0.34335002782415136</v>
      </c>
      <c r="P1107" t="str">
        <f t="shared" si="103"/>
        <v>Mar-2024</v>
      </c>
      <c r="Q1107" t="str">
        <f t="shared" si="104"/>
        <v>Q1-2024</v>
      </c>
    </row>
    <row r="1108" spans="1:17" x14ac:dyDescent="0.3">
      <c r="A1108" t="s">
        <v>1256</v>
      </c>
      <c r="B1108" s="15">
        <v>45488</v>
      </c>
      <c r="C1108" t="s">
        <v>84</v>
      </c>
      <c r="D1108" t="s">
        <v>110</v>
      </c>
      <c r="E1108" t="s">
        <v>54</v>
      </c>
      <c r="F1108" t="s">
        <v>55</v>
      </c>
      <c r="G1108" t="s">
        <v>73</v>
      </c>
      <c r="H1108">
        <v>3</v>
      </c>
      <c r="I1108">
        <v>24.56</v>
      </c>
      <c r="J1108">
        <v>9.7000000000000003E-2</v>
      </c>
      <c r="K1108">
        <v>17.07</v>
      </c>
      <c r="L1108" t="s">
        <v>57</v>
      </c>
      <c r="M1108">
        <f t="shared" si="105"/>
        <v>66.53</v>
      </c>
      <c r="N1108">
        <f t="shared" si="106"/>
        <v>15.32</v>
      </c>
      <c r="O1108" s="7">
        <f t="shared" si="107"/>
        <v>0.23027205771832257</v>
      </c>
      <c r="P1108" t="str">
        <f t="shared" si="103"/>
        <v>Jul-2024</v>
      </c>
      <c r="Q1108" t="str">
        <f t="shared" si="104"/>
        <v>Q3-2024</v>
      </c>
    </row>
    <row r="1109" spans="1:17" x14ac:dyDescent="0.3">
      <c r="A1109" t="s">
        <v>1257</v>
      </c>
      <c r="B1109" s="15">
        <v>45651</v>
      </c>
      <c r="C1109" t="s">
        <v>88</v>
      </c>
      <c r="D1109" t="s">
        <v>92</v>
      </c>
      <c r="E1109" t="s">
        <v>54</v>
      </c>
      <c r="F1109" t="s">
        <v>65</v>
      </c>
      <c r="G1109" t="s">
        <v>68</v>
      </c>
      <c r="H1109">
        <v>4</v>
      </c>
      <c r="I1109">
        <v>7.31</v>
      </c>
      <c r="J1109">
        <v>4.3999999999999997E-2</v>
      </c>
      <c r="K1109">
        <v>4.92</v>
      </c>
      <c r="L1109" t="s">
        <v>57</v>
      </c>
      <c r="M1109">
        <f t="shared" si="105"/>
        <v>27.95</v>
      </c>
      <c r="N1109">
        <f t="shared" si="106"/>
        <v>8.27</v>
      </c>
      <c r="O1109" s="7">
        <f t="shared" si="107"/>
        <v>0.2958855098389982</v>
      </c>
      <c r="P1109" t="str">
        <f t="shared" si="103"/>
        <v>Dec-2024</v>
      </c>
      <c r="Q1109" t="str">
        <f t="shared" si="104"/>
        <v>Q4-2024</v>
      </c>
    </row>
    <row r="1110" spans="1:17" x14ac:dyDescent="0.3">
      <c r="A1110" t="s">
        <v>1258</v>
      </c>
      <c r="B1110" s="15">
        <v>45898</v>
      </c>
      <c r="C1110" t="s">
        <v>84</v>
      </c>
      <c r="D1110" t="s">
        <v>150</v>
      </c>
      <c r="E1110" t="s">
        <v>93</v>
      </c>
      <c r="F1110" t="s">
        <v>141</v>
      </c>
      <c r="G1110" t="s">
        <v>56</v>
      </c>
      <c r="H1110">
        <v>1</v>
      </c>
      <c r="I1110">
        <v>54.14</v>
      </c>
      <c r="J1110">
        <v>0.111</v>
      </c>
      <c r="K1110">
        <v>24.31</v>
      </c>
      <c r="L1110" t="s">
        <v>57</v>
      </c>
      <c r="M1110">
        <f t="shared" si="105"/>
        <v>48.13</v>
      </c>
      <c r="N1110">
        <f t="shared" si="106"/>
        <v>23.82</v>
      </c>
      <c r="O1110" s="7">
        <f t="shared" si="107"/>
        <v>0.49490961977976311</v>
      </c>
      <c r="P1110" t="str">
        <f t="shared" si="103"/>
        <v>Aug-2025</v>
      </c>
      <c r="Q1110" t="str">
        <f t="shared" si="104"/>
        <v>Q3-2025</v>
      </c>
    </row>
    <row r="1111" spans="1:17" x14ac:dyDescent="0.3">
      <c r="A1111" t="s">
        <v>1259</v>
      </c>
      <c r="B1111" s="15">
        <v>45619</v>
      </c>
      <c r="C1111" t="s">
        <v>63</v>
      </c>
      <c r="D1111" t="s">
        <v>119</v>
      </c>
      <c r="E1111" t="s">
        <v>93</v>
      </c>
      <c r="F1111" t="s">
        <v>255</v>
      </c>
      <c r="G1111" t="s">
        <v>56</v>
      </c>
      <c r="H1111">
        <v>3</v>
      </c>
      <c r="I1111">
        <v>84.69</v>
      </c>
      <c r="J1111">
        <v>0.28899999999999998</v>
      </c>
      <c r="K1111">
        <v>40.51</v>
      </c>
      <c r="L1111" t="s">
        <v>57</v>
      </c>
      <c r="M1111">
        <f t="shared" si="105"/>
        <v>180.64</v>
      </c>
      <c r="N1111">
        <f t="shared" si="106"/>
        <v>59.11</v>
      </c>
      <c r="O1111" s="7">
        <f t="shared" si="107"/>
        <v>0.3272254207263065</v>
      </c>
      <c r="P1111" t="str">
        <f t="shared" si="103"/>
        <v>Nov-2024</v>
      </c>
      <c r="Q1111" t="str">
        <f t="shared" si="104"/>
        <v>Q4-2024</v>
      </c>
    </row>
    <row r="1112" spans="1:17" x14ac:dyDescent="0.3">
      <c r="A1112" t="s">
        <v>1260</v>
      </c>
      <c r="B1112" s="15">
        <v>45701</v>
      </c>
      <c r="C1112" t="s">
        <v>84</v>
      </c>
      <c r="D1112" t="s">
        <v>144</v>
      </c>
      <c r="E1112" t="s">
        <v>107</v>
      </c>
      <c r="F1112" t="s">
        <v>148</v>
      </c>
      <c r="G1112" t="s">
        <v>68</v>
      </c>
      <c r="H1112">
        <v>1</v>
      </c>
      <c r="I1112">
        <v>59.58</v>
      </c>
      <c r="J1112">
        <v>0.17100000000000001</v>
      </c>
      <c r="K1112">
        <v>24.07</v>
      </c>
      <c r="L1112" t="s">
        <v>57</v>
      </c>
      <c r="M1112">
        <f t="shared" si="105"/>
        <v>49.39</v>
      </c>
      <c r="N1112">
        <f t="shared" si="106"/>
        <v>25.32</v>
      </c>
      <c r="O1112" s="7">
        <f t="shared" si="107"/>
        <v>0.51265438347843695</v>
      </c>
      <c r="P1112" t="str">
        <f t="shared" si="103"/>
        <v>Feb-2025</v>
      </c>
      <c r="Q1112" t="str">
        <f t="shared" si="104"/>
        <v>Q1-2025</v>
      </c>
    </row>
    <row r="1113" spans="1:17" x14ac:dyDescent="0.3">
      <c r="A1113" t="s">
        <v>1261</v>
      </c>
      <c r="B1113" s="15">
        <v>45787</v>
      </c>
      <c r="C1113" t="s">
        <v>84</v>
      </c>
      <c r="D1113" t="s">
        <v>177</v>
      </c>
      <c r="E1113" t="s">
        <v>93</v>
      </c>
      <c r="F1113" t="s">
        <v>219</v>
      </c>
      <c r="G1113" t="s">
        <v>56</v>
      </c>
      <c r="H1113">
        <v>1</v>
      </c>
      <c r="I1113">
        <v>10.16</v>
      </c>
      <c r="J1113">
        <v>0.151</v>
      </c>
      <c r="K1113">
        <v>4.21</v>
      </c>
      <c r="L1113" t="s">
        <v>57</v>
      </c>
      <c r="M1113">
        <f t="shared" si="105"/>
        <v>8.6300000000000008</v>
      </c>
      <c r="N1113">
        <f t="shared" si="106"/>
        <v>4.42</v>
      </c>
      <c r="O1113" s="7">
        <f t="shared" si="107"/>
        <v>0.51216685979142518</v>
      </c>
      <c r="P1113" t="str">
        <f t="shared" si="103"/>
        <v>May-2025</v>
      </c>
      <c r="Q1113" t="str">
        <f t="shared" si="104"/>
        <v>Q2-2025</v>
      </c>
    </row>
    <row r="1114" spans="1:17" x14ac:dyDescent="0.3">
      <c r="A1114" t="s">
        <v>1262</v>
      </c>
      <c r="B1114" s="15">
        <v>45583</v>
      </c>
      <c r="C1114" t="s">
        <v>52</v>
      </c>
      <c r="D1114" t="s">
        <v>200</v>
      </c>
      <c r="E1114" t="s">
        <v>107</v>
      </c>
      <c r="F1114" t="s">
        <v>193</v>
      </c>
      <c r="G1114" t="s">
        <v>68</v>
      </c>
      <c r="H1114">
        <v>2</v>
      </c>
      <c r="I1114">
        <v>51.91</v>
      </c>
      <c r="J1114">
        <v>7.3999999999999996E-2</v>
      </c>
      <c r="K1114">
        <v>18.739999999999998</v>
      </c>
      <c r="L1114" t="s">
        <v>57</v>
      </c>
      <c r="M1114">
        <f t="shared" si="105"/>
        <v>96.14</v>
      </c>
      <c r="N1114">
        <f t="shared" si="106"/>
        <v>58.66</v>
      </c>
      <c r="O1114" s="7">
        <f t="shared" si="107"/>
        <v>0.61015186186810899</v>
      </c>
      <c r="P1114" t="str">
        <f t="shared" si="103"/>
        <v>Oct-2024</v>
      </c>
      <c r="Q1114" t="str">
        <f t="shared" si="104"/>
        <v>Q4-2024</v>
      </c>
    </row>
    <row r="1115" spans="1:17" x14ac:dyDescent="0.3">
      <c r="A1115" t="s">
        <v>1263</v>
      </c>
      <c r="B1115" s="15">
        <v>45423</v>
      </c>
      <c r="C1115" t="s">
        <v>88</v>
      </c>
      <c r="D1115" t="s">
        <v>183</v>
      </c>
      <c r="E1115" t="s">
        <v>60</v>
      </c>
      <c r="F1115" t="s">
        <v>61</v>
      </c>
      <c r="G1115" t="s">
        <v>68</v>
      </c>
      <c r="H1115">
        <v>2</v>
      </c>
      <c r="I1115">
        <v>107.8</v>
      </c>
      <c r="J1115">
        <v>0.13400000000000001</v>
      </c>
      <c r="K1115">
        <v>46.75</v>
      </c>
      <c r="L1115" t="s">
        <v>57</v>
      </c>
      <c r="M1115">
        <f t="shared" si="105"/>
        <v>186.71</v>
      </c>
      <c r="N1115">
        <f t="shared" si="106"/>
        <v>93.21</v>
      </c>
      <c r="O1115" s="7">
        <f t="shared" si="107"/>
        <v>0.49922339456911785</v>
      </c>
      <c r="P1115" t="str">
        <f t="shared" si="103"/>
        <v>May-2024</v>
      </c>
      <c r="Q1115" t="str">
        <f t="shared" si="104"/>
        <v>Q2-2024</v>
      </c>
    </row>
    <row r="1116" spans="1:17" x14ac:dyDescent="0.3">
      <c r="A1116" t="s">
        <v>1264</v>
      </c>
      <c r="B1116" s="15">
        <v>45578</v>
      </c>
      <c r="C1116" t="s">
        <v>88</v>
      </c>
      <c r="D1116" t="s">
        <v>116</v>
      </c>
      <c r="E1116" t="s">
        <v>93</v>
      </c>
      <c r="F1116" t="s">
        <v>255</v>
      </c>
      <c r="G1116" t="s">
        <v>56</v>
      </c>
      <c r="H1116">
        <v>7</v>
      </c>
      <c r="I1116">
        <v>41.35</v>
      </c>
      <c r="J1116">
        <v>7.8E-2</v>
      </c>
      <c r="K1116">
        <v>16.55</v>
      </c>
      <c r="L1116" t="s">
        <v>57</v>
      </c>
      <c r="M1116">
        <f t="shared" si="105"/>
        <v>266.87</v>
      </c>
      <c r="N1116">
        <f t="shared" si="106"/>
        <v>151.02000000000001</v>
      </c>
      <c r="O1116" s="7">
        <f t="shared" si="107"/>
        <v>0.56589350620152135</v>
      </c>
      <c r="P1116" t="str">
        <f t="shared" si="103"/>
        <v>Oct-2024</v>
      </c>
      <c r="Q1116" t="str">
        <f t="shared" si="104"/>
        <v>Q4-2024</v>
      </c>
    </row>
    <row r="1117" spans="1:17" x14ac:dyDescent="0.3">
      <c r="A1117" t="s">
        <v>1265</v>
      </c>
      <c r="B1117" s="15">
        <v>46009</v>
      </c>
      <c r="C1117" t="s">
        <v>52</v>
      </c>
      <c r="D1117" t="s">
        <v>216</v>
      </c>
      <c r="E1117" t="s">
        <v>71</v>
      </c>
      <c r="F1117" t="s">
        <v>126</v>
      </c>
      <c r="G1117" t="s">
        <v>68</v>
      </c>
      <c r="H1117">
        <v>1</v>
      </c>
      <c r="I1117">
        <v>277.17</v>
      </c>
      <c r="J1117">
        <v>0.19600000000000001</v>
      </c>
      <c r="K1117">
        <v>188.35</v>
      </c>
      <c r="L1117" t="s">
        <v>57</v>
      </c>
      <c r="M1117">
        <f t="shared" si="105"/>
        <v>222.84</v>
      </c>
      <c r="N1117">
        <f t="shared" si="106"/>
        <v>34.49</v>
      </c>
      <c r="O1117" s="7">
        <f t="shared" si="107"/>
        <v>0.15477472626099445</v>
      </c>
      <c r="P1117" t="str">
        <f t="shared" si="103"/>
        <v>Dec-2025</v>
      </c>
      <c r="Q1117" t="str">
        <f t="shared" si="104"/>
        <v>Q4-2025</v>
      </c>
    </row>
    <row r="1118" spans="1:17" x14ac:dyDescent="0.3">
      <c r="A1118" t="s">
        <v>1266</v>
      </c>
      <c r="B1118" s="15">
        <v>45998</v>
      </c>
      <c r="C1118" t="s">
        <v>52</v>
      </c>
      <c r="D1118" t="s">
        <v>101</v>
      </c>
      <c r="E1118" t="s">
        <v>93</v>
      </c>
      <c r="F1118" t="s">
        <v>255</v>
      </c>
      <c r="G1118" t="s">
        <v>56</v>
      </c>
      <c r="H1118">
        <v>1</v>
      </c>
      <c r="I1118">
        <v>74.64</v>
      </c>
      <c r="J1118">
        <v>7.0999999999999994E-2</v>
      </c>
      <c r="K1118">
        <v>32.76</v>
      </c>
      <c r="L1118" t="s">
        <v>57</v>
      </c>
      <c r="M1118">
        <f t="shared" si="105"/>
        <v>69.34</v>
      </c>
      <c r="N1118">
        <f t="shared" si="106"/>
        <v>36.58</v>
      </c>
      <c r="O1118" s="7">
        <f t="shared" si="107"/>
        <v>0.52754542832419959</v>
      </c>
      <c r="P1118" t="str">
        <f t="shared" si="103"/>
        <v>Dec-2025</v>
      </c>
      <c r="Q1118" t="str">
        <f t="shared" si="104"/>
        <v>Q4-2025</v>
      </c>
    </row>
    <row r="1119" spans="1:17" x14ac:dyDescent="0.3">
      <c r="A1119" t="s">
        <v>1267</v>
      </c>
      <c r="B1119" s="15">
        <v>45592</v>
      </c>
      <c r="C1119" t="s">
        <v>84</v>
      </c>
      <c r="D1119" t="s">
        <v>169</v>
      </c>
      <c r="E1119" t="s">
        <v>60</v>
      </c>
      <c r="F1119" t="s">
        <v>61</v>
      </c>
      <c r="G1119" t="s">
        <v>56</v>
      </c>
      <c r="H1119">
        <v>1</v>
      </c>
      <c r="I1119">
        <v>64.260000000000005</v>
      </c>
      <c r="J1119">
        <v>7.0999999999999994E-2</v>
      </c>
      <c r="K1119">
        <v>35.200000000000003</v>
      </c>
      <c r="L1119" t="s">
        <v>57</v>
      </c>
      <c r="M1119">
        <f t="shared" si="105"/>
        <v>59.7</v>
      </c>
      <c r="N1119">
        <f t="shared" si="106"/>
        <v>24.5</v>
      </c>
      <c r="O1119" s="7">
        <f t="shared" si="107"/>
        <v>0.41038525963149075</v>
      </c>
      <c r="P1119" t="str">
        <f t="shared" si="103"/>
        <v>Oct-2024</v>
      </c>
      <c r="Q1119" t="str">
        <f t="shared" si="104"/>
        <v>Q4-2024</v>
      </c>
    </row>
    <row r="1120" spans="1:17" x14ac:dyDescent="0.3">
      <c r="A1120" t="s">
        <v>1268</v>
      </c>
      <c r="B1120" s="15">
        <v>45953</v>
      </c>
      <c r="C1120" t="s">
        <v>84</v>
      </c>
      <c r="D1120" t="s">
        <v>225</v>
      </c>
      <c r="E1120" t="s">
        <v>54</v>
      </c>
      <c r="F1120" t="s">
        <v>114</v>
      </c>
      <c r="G1120" t="s">
        <v>56</v>
      </c>
      <c r="H1120">
        <v>3</v>
      </c>
      <c r="I1120">
        <v>20.07</v>
      </c>
      <c r="J1120">
        <v>7.0000000000000007E-2</v>
      </c>
      <c r="K1120">
        <v>12.9</v>
      </c>
      <c r="L1120" t="s">
        <v>57</v>
      </c>
      <c r="M1120">
        <f t="shared" si="105"/>
        <v>56</v>
      </c>
      <c r="N1120">
        <f t="shared" si="106"/>
        <v>17.3</v>
      </c>
      <c r="O1120" s="7">
        <f t="shared" si="107"/>
        <v>0.30892857142857144</v>
      </c>
      <c r="P1120" t="str">
        <f t="shared" si="103"/>
        <v>Oct-2025</v>
      </c>
      <c r="Q1120" t="str">
        <f t="shared" si="104"/>
        <v>Q4-2025</v>
      </c>
    </row>
    <row r="1121" spans="1:17" x14ac:dyDescent="0.3">
      <c r="A1121" t="s">
        <v>1269</v>
      </c>
      <c r="B1121" s="15">
        <v>45699</v>
      </c>
      <c r="C1121" t="s">
        <v>88</v>
      </c>
      <c r="D1121" t="s">
        <v>162</v>
      </c>
      <c r="E1121" t="s">
        <v>71</v>
      </c>
      <c r="F1121" t="s">
        <v>97</v>
      </c>
      <c r="G1121" t="s">
        <v>56</v>
      </c>
      <c r="H1121">
        <v>4</v>
      </c>
      <c r="I1121">
        <v>277.10000000000002</v>
      </c>
      <c r="J1121">
        <v>8.5000000000000006E-2</v>
      </c>
      <c r="K1121">
        <v>195.8</v>
      </c>
      <c r="L1121" t="s">
        <v>57</v>
      </c>
      <c r="M1121">
        <f t="shared" si="105"/>
        <v>1014.19</v>
      </c>
      <c r="N1121">
        <f t="shared" si="106"/>
        <v>230.99</v>
      </c>
      <c r="O1121" s="7">
        <f t="shared" si="107"/>
        <v>0.22775811238525326</v>
      </c>
      <c r="P1121" t="str">
        <f t="shared" si="103"/>
        <v>Feb-2025</v>
      </c>
      <c r="Q1121" t="str">
        <f t="shared" si="104"/>
        <v>Q1-2025</v>
      </c>
    </row>
    <row r="1122" spans="1:17" x14ac:dyDescent="0.3">
      <c r="A1122" t="s">
        <v>1270</v>
      </c>
      <c r="B1122" s="15">
        <v>45604</v>
      </c>
      <c r="C1122" t="s">
        <v>52</v>
      </c>
      <c r="D1122" t="s">
        <v>96</v>
      </c>
      <c r="E1122" t="s">
        <v>71</v>
      </c>
      <c r="F1122" t="s">
        <v>126</v>
      </c>
      <c r="G1122" t="s">
        <v>68</v>
      </c>
      <c r="H1122">
        <v>1</v>
      </c>
      <c r="I1122">
        <v>192.95</v>
      </c>
      <c r="J1122">
        <v>5.5E-2</v>
      </c>
      <c r="K1122">
        <v>137.91999999999999</v>
      </c>
      <c r="L1122" t="s">
        <v>73</v>
      </c>
      <c r="M1122">
        <f t="shared" si="105"/>
        <v>182.34</v>
      </c>
      <c r="N1122">
        <f t="shared" si="106"/>
        <v>44.42</v>
      </c>
      <c r="O1122" s="7">
        <f t="shared" si="107"/>
        <v>0.24361083689810245</v>
      </c>
      <c r="P1122" t="str">
        <f t="shared" si="103"/>
        <v>Nov-2024</v>
      </c>
      <c r="Q1122" t="str">
        <f t="shared" si="104"/>
        <v>Q4-2024</v>
      </c>
    </row>
    <row r="1123" spans="1:17" x14ac:dyDescent="0.3">
      <c r="A1123" t="s">
        <v>1271</v>
      </c>
      <c r="B1123" s="15">
        <v>45451</v>
      </c>
      <c r="C1123" t="s">
        <v>52</v>
      </c>
      <c r="D1123" t="s">
        <v>272</v>
      </c>
      <c r="E1123" t="s">
        <v>71</v>
      </c>
      <c r="F1123" t="s">
        <v>126</v>
      </c>
      <c r="G1123" t="s">
        <v>68</v>
      </c>
      <c r="H1123">
        <v>5</v>
      </c>
      <c r="I1123">
        <v>135.46</v>
      </c>
      <c r="J1123">
        <v>3.5999999999999997E-2</v>
      </c>
      <c r="K1123">
        <v>100.59</v>
      </c>
      <c r="L1123" t="s">
        <v>57</v>
      </c>
      <c r="M1123">
        <f t="shared" si="105"/>
        <v>652.91999999999996</v>
      </c>
      <c r="N1123">
        <f t="shared" si="106"/>
        <v>149.97</v>
      </c>
      <c r="O1123" s="7">
        <f t="shared" si="107"/>
        <v>0.22969123322918583</v>
      </c>
      <c r="P1123" t="str">
        <f t="shared" si="103"/>
        <v>Jun-2024</v>
      </c>
      <c r="Q1123" t="str">
        <f t="shared" si="104"/>
        <v>Q2-2024</v>
      </c>
    </row>
    <row r="1124" spans="1:17" x14ac:dyDescent="0.3">
      <c r="A1124" t="s">
        <v>1272</v>
      </c>
      <c r="B1124" s="15">
        <v>45946</v>
      </c>
      <c r="C1124" t="s">
        <v>52</v>
      </c>
      <c r="D1124" t="s">
        <v>130</v>
      </c>
      <c r="E1124" t="s">
        <v>60</v>
      </c>
      <c r="F1124" t="s">
        <v>99</v>
      </c>
      <c r="G1124" t="s">
        <v>68</v>
      </c>
      <c r="H1124">
        <v>1</v>
      </c>
      <c r="I1124">
        <v>107.39</v>
      </c>
      <c r="J1124">
        <v>0.09</v>
      </c>
      <c r="K1124">
        <v>52.93</v>
      </c>
      <c r="L1124" t="s">
        <v>57</v>
      </c>
      <c r="M1124">
        <f t="shared" si="105"/>
        <v>97.72</v>
      </c>
      <c r="N1124">
        <f t="shared" si="106"/>
        <v>44.79</v>
      </c>
      <c r="O1124" s="7">
        <f t="shared" si="107"/>
        <v>0.45835038886614815</v>
      </c>
      <c r="P1124" t="str">
        <f t="shared" si="103"/>
        <v>Oct-2025</v>
      </c>
      <c r="Q1124" t="str">
        <f t="shared" si="104"/>
        <v>Q4-2025</v>
      </c>
    </row>
    <row r="1125" spans="1:17" x14ac:dyDescent="0.3">
      <c r="A1125" t="s">
        <v>1273</v>
      </c>
      <c r="B1125" s="15">
        <v>45394</v>
      </c>
      <c r="C1125" t="s">
        <v>52</v>
      </c>
      <c r="D1125" t="s">
        <v>130</v>
      </c>
      <c r="E1125" t="s">
        <v>93</v>
      </c>
      <c r="F1125" t="s">
        <v>124</v>
      </c>
      <c r="G1125" t="s">
        <v>56</v>
      </c>
      <c r="H1125">
        <v>2</v>
      </c>
      <c r="I1125">
        <v>25.4</v>
      </c>
      <c r="J1125">
        <v>6.7000000000000004E-2</v>
      </c>
      <c r="K1125">
        <v>9.2799999999999994</v>
      </c>
      <c r="L1125" t="s">
        <v>73</v>
      </c>
      <c r="M1125">
        <f t="shared" si="105"/>
        <v>47.4</v>
      </c>
      <c r="N1125">
        <f t="shared" si="106"/>
        <v>28.84</v>
      </c>
      <c r="O1125" s="7">
        <f t="shared" si="107"/>
        <v>0.60843881856540083</v>
      </c>
      <c r="P1125" t="str">
        <f t="shared" si="103"/>
        <v>Apr-2024</v>
      </c>
      <c r="Q1125" t="str">
        <f t="shared" si="104"/>
        <v>Q2-2024</v>
      </c>
    </row>
    <row r="1126" spans="1:17" x14ac:dyDescent="0.3">
      <c r="A1126" t="s">
        <v>1274</v>
      </c>
      <c r="B1126" s="15">
        <v>45958</v>
      </c>
      <c r="C1126" t="s">
        <v>52</v>
      </c>
      <c r="D1126" t="s">
        <v>59</v>
      </c>
      <c r="E1126" t="s">
        <v>54</v>
      </c>
      <c r="F1126" t="s">
        <v>55</v>
      </c>
      <c r="G1126" t="s">
        <v>68</v>
      </c>
      <c r="H1126">
        <v>2</v>
      </c>
      <c r="I1126">
        <v>22.9</v>
      </c>
      <c r="J1126">
        <v>0.13800000000000001</v>
      </c>
      <c r="K1126">
        <v>13.03</v>
      </c>
      <c r="L1126" t="s">
        <v>57</v>
      </c>
      <c r="M1126">
        <f t="shared" si="105"/>
        <v>39.479999999999997</v>
      </c>
      <c r="N1126">
        <f t="shared" si="106"/>
        <v>13.42</v>
      </c>
      <c r="O1126" s="7">
        <f t="shared" si="107"/>
        <v>0.33991894630192504</v>
      </c>
      <c r="P1126" t="str">
        <f t="shared" si="103"/>
        <v>Oct-2025</v>
      </c>
      <c r="Q1126" t="str">
        <f t="shared" si="104"/>
        <v>Q4-2025</v>
      </c>
    </row>
    <row r="1127" spans="1:17" x14ac:dyDescent="0.3">
      <c r="A1127" t="s">
        <v>1275</v>
      </c>
      <c r="B1127" s="15">
        <v>45503</v>
      </c>
      <c r="C1127" t="s">
        <v>84</v>
      </c>
      <c r="D1127" t="s">
        <v>103</v>
      </c>
      <c r="E1127" t="s">
        <v>93</v>
      </c>
      <c r="F1127" t="s">
        <v>124</v>
      </c>
      <c r="G1127" t="s">
        <v>56</v>
      </c>
      <c r="H1127">
        <v>3</v>
      </c>
      <c r="I1127">
        <v>45.57</v>
      </c>
      <c r="J1127">
        <v>0.08</v>
      </c>
      <c r="K1127">
        <v>17.61</v>
      </c>
      <c r="L1127" t="s">
        <v>57</v>
      </c>
      <c r="M1127">
        <f t="shared" si="105"/>
        <v>125.77</v>
      </c>
      <c r="N1127">
        <f t="shared" si="106"/>
        <v>72.94</v>
      </c>
      <c r="O1127" s="7">
        <f t="shared" si="107"/>
        <v>0.57994752325673848</v>
      </c>
      <c r="P1127" t="str">
        <f t="shared" si="103"/>
        <v>Jul-2024</v>
      </c>
      <c r="Q1127" t="str">
        <f t="shared" si="104"/>
        <v>Q3-2024</v>
      </c>
    </row>
    <row r="1128" spans="1:17" x14ac:dyDescent="0.3">
      <c r="A1128" t="s">
        <v>1276</v>
      </c>
      <c r="B1128" s="15">
        <v>45876</v>
      </c>
      <c r="C1128" t="s">
        <v>52</v>
      </c>
      <c r="D1128" t="s">
        <v>237</v>
      </c>
      <c r="E1128" t="s">
        <v>60</v>
      </c>
      <c r="F1128" t="s">
        <v>99</v>
      </c>
      <c r="G1128" t="s">
        <v>68</v>
      </c>
      <c r="H1128">
        <v>1</v>
      </c>
      <c r="I1128">
        <v>68.88</v>
      </c>
      <c r="J1128">
        <v>0.123</v>
      </c>
      <c r="K1128">
        <v>34.29</v>
      </c>
      <c r="L1128" t="s">
        <v>57</v>
      </c>
      <c r="M1128">
        <f t="shared" si="105"/>
        <v>60.41</v>
      </c>
      <c r="N1128">
        <f t="shared" si="106"/>
        <v>26.12</v>
      </c>
      <c r="O1128" s="7">
        <f t="shared" si="107"/>
        <v>0.43237874524085418</v>
      </c>
      <c r="P1128" t="str">
        <f t="shared" si="103"/>
        <v>Aug-2025</v>
      </c>
      <c r="Q1128" t="str">
        <f t="shared" si="104"/>
        <v>Q3-2025</v>
      </c>
    </row>
    <row r="1129" spans="1:17" x14ac:dyDescent="0.3">
      <c r="A1129" t="s">
        <v>1277</v>
      </c>
      <c r="B1129" s="15">
        <v>45757</v>
      </c>
      <c r="C1129" t="s">
        <v>63</v>
      </c>
      <c r="D1129" t="s">
        <v>188</v>
      </c>
      <c r="E1129" t="s">
        <v>93</v>
      </c>
      <c r="F1129" t="s">
        <v>124</v>
      </c>
      <c r="G1129" t="s">
        <v>68</v>
      </c>
      <c r="H1129">
        <v>12</v>
      </c>
      <c r="I1129">
        <v>37.43</v>
      </c>
      <c r="J1129">
        <v>0.26800000000000002</v>
      </c>
      <c r="K1129">
        <v>15.17</v>
      </c>
      <c r="L1129" t="s">
        <v>104</v>
      </c>
      <c r="M1129">
        <f t="shared" si="105"/>
        <v>328.79</v>
      </c>
      <c r="N1129">
        <f t="shared" si="106"/>
        <v>146.75</v>
      </c>
      <c r="O1129" s="7">
        <f t="shared" si="107"/>
        <v>0.44633352595881864</v>
      </c>
      <c r="P1129" t="str">
        <f t="shared" si="103"/>
        <v>Apr-2025</v>
      </c>
      <c r="Q1129" t="str">
        <f t="shared" si="104"/>
        <v>Q2-2025</v>
      </c>
    </row>
    <row r="1130" spans="1:17" x14ac:dyDescent="0.3">
      <c r="A1130" t="s">
        <v>1278</v>
      </c>
      <c r="B1130" s="15">
        <v>45520</v>
      </c>
      <c r="C1130" t="s">
        <v>63</v>
      </c>
      <c r="D1130" t="s">
        <v>137</v>
      </c>
      <c r="E1130" t="s">
        <v>60</v>
      </c>
      <c r="F1130" t="s">
        <v>76</v>
      </c>
      <c r="G1130" t="s">
        <v>68</v>
      </c>
      <c r="H1130">
        <v>1</v>
      </c>
      <c r="I1130">
        <v>105.16</v>
      </c>
      <c r="J1130">
        <v>0.217</v>
      </c>
      <c r="K1130">
        <v>48.72</v>
      </c>
      <c r="L1130" t="s">
        <v>57</v>
      </c>
      <c r="M1130">
        <f t="shared" si="105"/>
        <v>82.34</v>
      </c>
      <c r="N1130">
        <f t="shared" si="106"/>
        <v>33.619999999999997</v>
      </c>
      <c r="O1130" s="7">
        <f t="shared" si="107"/>
        <v>0.40830701967452021</v>
      </c>
      <c r="P1130" t="str">
        <f t="shared" si="103"/>
        <v>Aug-2024</v>
      </c>
      <c r="Q1130" t="str">
        <f t="shared" si="104"/>
        <v>Q3-2024</v>
      </c>
    </row>
    <row r="1131" spans="1:17" x14ac:dyDescent="0.3">
      <c r="A1131" t="s">
        <v>1279</v>
      </c>
      <c r="B1131" s="15">
        <v>45823</v>
      </c>
      <c r="C1131" t="s">
        <v>63</v>
      </c>
      <c r="D1131" t="s">
        <v>82</v>
      </c>
      <c r="E1131" t="s">
        <v>107</v>
      </c>
      <c r="F1131" t="s">
        <v>148</v>
      </c>
      <c r="G1131" t="s">
        <v>56</v>
      </c>
      <c r="H1131">
        <v>4</v>
      </c>
      <c r="I1131">
        <v>25.76</v>
      </c>
      <c r="J1131">
        <v>0.182</v>
      </c>
      <c r="K1131">
        <v>10.31</v>
      </c>
      <c r="L1131" t="s">
        <v>57</v>
      </c>
      <c r="M1131">
        <f t="shared" si="105"/>
        <v>84.29</v>
      </c>
      <c r="N1131">
        <f t="shared" si="106"/>
        <v>43.05</v>
      </c>
      <c r="O1131" s="7">
        <f t="shared" si="107"/>
        <v>0.51073674219954912</v>
      </c>
      <c r="P1131" t="str">
        <f t="shared" si="103"/>
        <v>Jun-2025</v>
      </c>
      <c r="Q1131" t="str">
        <f t="shared" si="104"/>
        <v>Q2-2025</v>
      </c>
    </row>
    <row r="1132" spans="1:17" x14ac:dyDescent="0.3">
      <c r="A1132" t="s">
        <v>1280</v>
      </c>
      <c r="B1132" s="15">
        <v>45813</v>
      </c>
      <c r="C1132" t="s">
        <v>88</v>
      </c>
      <c r="D1132" t="s">
        <v>162</v>
      </c>
      <c r="E1132" t="s">
        <v>54</v>
      </c>
      <c r="F1132" t="s">
        <v>65</v>
      </c>
      <c r="G1132" t="s">
        <v>68</v>
      </c>
      <c r="H1132">
        <v>2</v>
      </c>
      <c r="I1132">
        <v>15.45</v>
      </c>
      <c r="J1132">
        <v>4.1000000000000002E-2</v>
      </c>
      <c r="K1132">
        <v>9.2799999999999994</v>
      </c>
      <c r="L1132" t="s">
        <v>57</v>
      </c>
      <c r="M1132">
        <f t="shared" si="105"/>
        <v>29.63</v>
      </c>
      <c r="N1132">
        <f t="shared" si="106"/>
        <v>11.07</v>
      </c>
      <c r="O1132" s="7">
        <f t="shared" si="107"/>
        <v>0.37360782990212626</v>
      </c>
      <c r="P1132" t="str">
        <f t="shared" si="103"/>
        <v>Jun-2025</v>
      </c>
      <c r="Q1132" t="str">
        <f t="shared" si="104"/>
        <v>Q2-2025</v>
      </c>
    </row>
    <row r="1133" spans="1:17" x14ac:dyDescent="0.3">
      <c r="A1133" t="s">
        <v>1281</v>
      </c>
      <c r="B1133" s="15">
        <v>45995</v>
      </c>
      <c r="C1133" t="s">
        <v>84</v>
      </c>
      <c r="D1133" t="s">
        <v>147</v>
      </c>
      <c r="E1133" t="s">
        <v>71</v>
      </c>
      <c r="F1133" t="s">
        <v>97</v>
      </c>
      <c r="G1133" t="s">
        <v>56</v>
      </c>
      <c r="H1133">
        <v>2</v>
      </c>
      <c r="I1133">
        <v>277.99</v>
      </c>
      <c r="J1133">
        <v>0.126</v>
      </c>
      <c r="K1133">
        <v>207.33</v>
      </c>
      <c r="L1133" t="s">
        <v>57</v>
      </c>
      <c r="M1133">
        <f t="shared" si="105"/>
        <v>485.93</v>
      </c>
      <c r="N1133">
        <f t="shared" si="106"/>
        <v>71.27</v>
      </c>
      <c r="O1133" s="7">
        <f t="shared" si="107"/>
        <v>0.14666721544255346</v>
      </c>
      <c r="P1133" t="str">
        <f t="shared" si="103"/>
        <v>Dec-2025</v>
      </c>
      <c r="Q1133" t="str">
        <f t="shared" si="104"/>
        <v>Q4-2025</v>
      </c>
    </row>
    <row r="1134" spans="1:17" x14ac:dyDescent="0.3">
      <c r="A1134" t="s">
        <v>1282</v>
      </c>
      <c r="B1134" s="15">
        <v>45674</v>
      </c>
      <c r="C1134" t="s">
        <v>88</v>
      </c>
      <c r="D1134" t="s">
        <v>162</v>
      </c>
      <c r="E1134" t="s">
        <v>71</v>
      </c>
      <c r="F1134" t="s">
        <v>126</v>
      </c>
      <c r="G1134" t="s">
        <v>68</v>
      </c>
      <c r="H1134">
        <v>6</v>
      </c>
      <c r="I1134">
        <v>227.01</v>
      </c>
      <c r="J1134">
        <v>7.6999999999999999E-2</v>
      </c>
      <c r="K1134">
        <v>179.99</v>
      </c>
      <c r="L1134" t="s">
        <v>57</v>
      </c>
      <c r="M1134">
        <f t="shared" si="105"/>
        <v>1257.18</v>
      </c>
      <c r="N1134">
        <f t="shared" si="106"/>
        <v>177.24</v>
      </c>
      <c r="O1134" s="7">
        <f t="shared" si="107"/>
        <v>0.14098219825323344</v>
      </c>
      <c r="P1134" t="str">
        <f t="shared" si="103"/>
        <v>Jan-2025</v>
      </c>
      <c r="Q1134" t="str">
        <f t="shared" si="104"/>
        <v>Q1-2025</v>
      </c>
    </row>
    <row r="1135" spans="1:17" x14ac:dyDescent="0.3">
      <c r="A1135" t="s">
        <v>1283</v>
      </c>
      <c r="B1135" s="15">
        <v>45664</v>
      </c>
      <c r="C1135" t="s">
        <v>88</v>
      </c>
      <c r="D1135" t="s">
        <v>123</v>
      </c>
      <c r="E1135" t="s">
        <v>60</v>
      </c>
      <c r="F1135" t="s">
        <v>61</v>
      </c>
      <c r="G1135" t="s">
        <v>68</v>
      </c>
      <c r="H1135">
        <v>4</v>
      </c>
      <c r="I1135">
        <v>53.1</v>
      </c>
      <c r="J1135">
        <v>4.2000000000000003E-2</v>
      </c>
      <c r="K1135">
        <v>21.83</v>
      </c>
      <c r="L1135" t="s">
        <v>57</v>
      </c>
      <c r="M1135">
        <f t="shared" si="105"/>
        <v>203.48</v>
      </c>
      <c r="N1135">
        <f t="shared" si="106"/>
        <v>116.16</v>
      </c>
      <c r="O1135" s="7">
        <f t="shared" si="107"/>
        <v>0.57086691566738745</v>
      </c>
      <c r="P1135" t="str">
        <f t="shared" si="103"/>
        <v>Jan-2025</v>
      </c>
      <c r="Q1135" t="str">
        <f t="shared" si="104"/>
        <v>Q1-2025</v>
      </c>
    </row>
    <row r="1136" spans="1:17" x14ac:dyDescent="0.3">
      <c r="A1136" t="s">
        <v>1284</v>
      </c>
      <c r="B1136" s="15">
        <v>46008</v>
      </c>
      <c r="C1136" t="s">
        <v>52</v>
      </c>
      <c r="D1136" t="s">
        <v>237</v>
      </c>
      <c r="E1136" t="s">
        <v>71</v>
      </c>
      <c r="F1136" t="s">
        <v>78</v>
      </c>
      <c r="G1136" t="s">
        <v>56</v>
      </c>
      <c r="H1136">
        <v>2</v>
      </c>
      <c r="I1136">
        <v>275.99</v>
      </c>
      <c r="J1136">
        <v>0.11600000000000001</v>
      </c>
      <c r="K1136">
        <v>194.29</v>
      </c>
      <c r="L1136" t="s">
        <v>57</v>
      </c>
      <c r="M1136">
        <f t="shared" si="105"/>
        <v>487.95</v>
      </c>
      <c r="N1136">
        <f t="shared" si="106"/>
        <v>99.37</v>
      </c>
      <c r="O1136" s="7">
        <f t="shared" si="107"/>
        <v>0.20364791474536326</v>
      </c>
      <c r="P1136" t="str">
        <f t="shared" si="103"/>
        <v>Dec-2025</v>
      </c>
      <c r="Q1136" t="str">
        <f t="shared" si="104"/>
        <v>Q4-2025</v>
      </c>
    </row>
    <row r="1137" spans="1:17" x14ac:dyDescent="0.3">
      <c r="A1137" t="s">
        <v>1285</v>
      </c>
      <c r="B1137" s="15">
        <v>45457</v>
      </c>
      <c r="C1137" t="s">
        <v>63</v>
      </c>
      <c r="D1137" t="s">
        <v>281</v>
      </c>
      <c r="E1137" t="s">
        <v>60</v>
      </c>
      <c r="F1137" t="s">
        <v>90</v>
      </c>
      <c r="G1137" t="s">
        <v>68</v>
      </c>
      <c r="H1137">
        <v>4</v>
      </c>
      <c r="I1137">
        <v>107.97</v>
      </c>
      <c r="J1137">
        <v>0.16400000000000001</v>
      </c>
      <c r="K1137">
        <v>54.83</v>
      </c>
      <c r="L1137" t="s">
        <v>57</v>
      </c>
      <c r="M1137">
        <f t="shared" si="105"/>
        <v>361.05</v>
      </c>
      <c r="N1137">
        <f t="shared" si="106"/>
        <v>141.72999999999999</v>
      </c>
      <c r="O1137" s="7">
        <f t="shared" si="107"/>
        <v>0.39254950837834091</v>
      </c>
      <c r="P1137" t="str">
        <f t="shared" si="103"/>
        <v>Jun-2024</v>
      </c>
      <c r="Q1137" t="str">
        <f t="shared" si="104"/>
        <v>Q2-2024</v>
      </c>
    </row>
    <row r="1138" spans="1:17" x14ac:dyDescent="0.3">
      <c r="A1138" t="s">
        <v>1286</v>
      </c>
      <c r="B1138" s="15">
        <v>45862</v>
      </c>
      <c r="C1138" t="s">
        <v>63</v>
      </c>
      <c r="D1138" t="s">
        <v>188</v>
      </c>
      <c r="E1138" t="s">
        <v>71</v>
      </c>
      <c r="F1138" t="s">
        <v>78</v>
      </c>
      <c r="G1138" t="s">
        <v>68</v>
      </c>
      <c r="H1138">
        <v>6</v>
      </c>
      <c r="I1138">
        <v>256.79000000000002</v>
      </c>
      <c r="J1138">
        <v>0.28000000000000003</v>
      </c>
      <c r="K1138">
        <v>201.99</v>
      </c>
      <c r="L1138" t="s">
        <v>104</v>
      </c>
      <c r="M1138">
        <f t="shared" si="105"/>
        <v>1109.33</v>
      </c>
      <c r="N1138">
        <f t="shared" si="106"/>
        <v>-102.61</v>
      </c>
      <c r="O1138" s="7">
        <f t="shared" si="107"/>
        <v>-9.2497273128825511E-2</v>
      </c>
      <c r="P1138" t="str">
        <f t="shared" si="103"/>
        <v>Jul-2025</v>
      </c>
      <c r="Q1138" t="str">
        <f t="shared" si="104"/>
        <v>Q3-2025</v>
      </c>
    </row>
    <row r="1139" spans="1:17" x14ac:dyDescent="0.3">
      <c r="A1139" t="s">
        <v>1287</v>
      </c>
      <c r="B1139" s="15">
        <v>45680</v>
      </c>
      <c r="C1139" t="s">
        <v>63</v>
      </c>
      <c r="D1139" t="s">
        <v>159</v>
      </c>
      <c r="E1139" t="s">
        <v>54</v>
      </c>
      <c r="F1139" t="s">
        <v>114</v>
      </c>
      <c r="G1139" t="s">
        <v>68</v>
      </c>
      <c r="H1139">
        <v>4</v>
      </c>
      <c r="I1139">
        <v>10.44</v>
      </c>
      <c r="J1139">
        <v>0</v>
      </c>
      <c r="K1139">
        <v>6.07</v>
      </c>
      <c r="L1139" t="s">
        <v>57</v>
      </c>
      <c r="M1139">
        <f t="shared" si="105"/>
        <v>41.76</v>
      </c>
      <c r="N1139">
        <f t="shared" si="106"/>
        <v>17.48</v>
      </c>
      <c r="O1139" s="7">
        <f t="shared" si="107"/>
        <v>0.41858237547892724</v>
      </c>
      <c r="P1139" t="str">
        <f t="shared" si="103"/>
        <v>Jan-2025</v>
      </c>
      <c r="Q1139" t="str">
        <f t="shared" si="104"/>
        <v>Q1-2025</v>
      </c>
    </row>
    <row r="1140" spans="1:17" x14ac:dyDescent="0.3">
      <c r="A1140" t="s">
        <v>1288</v>
      </c>
      <c r="B1140" s="15">
        <v>45396</v>
      </c>
      <c r="C1140" t="s">
        <v>84</v>
      </c>
      <c r="D1140" t="s">
        <v>110</v>
      </c>
      <c r="E1140" t="s">
        <v>60</v>
      </c>
      <c r="F1140" t="s">
        <v>90</v>
      </c>
      <c r="G1140" t="s">
        <v>56</v>
      </c>
      <c r="H1140">
        <v>6</v>
      </c>
      <c r="I1140">
        <v>113.82</v>
      </c>
      <c r="J1140">
        <v>4.8000000000000001E-2</v>
      </c>
      <c r="K1140">
        <v>62.21</v>
      </c>
      <c r="L1140" t="s">
        <v>57</v>
      </c>
      <c r="M1140">
        <f t="shared" si="105"/>
        <v>650.14</v>
      </c>
      <c r="N1140">
        <f t="shared" si="106"/>
        <v>276.88</v>
      </c>
      <c r="O1140" s="7">
        <f t="shared" si="107"/>
        <v>0.42587750330698004</v>
      </c>
      <c r="P1140" t="str">
        <f t="shared" ref="P1140:P1203" si="108">IF(B1140="","",TEXT(B1140,"mmm-yyyy"))</f>
        <v>Apr-2024</v>
      </c>
      <c r="Q1140" t="str">
        <f t="shared" ref="Q1140:Q1203" si="109">IF(B1140="","","Q"&amp;ROUNDUP(MONTH(B1140)/3,0)&amp;"-"&amp;YEAR(B1140))</f>
        <v>Q2-2024</v>
      </c>
    </row>
    <row r="1141" spans="1:17" x14ac:dyDescent="0.3">
      <c r="A1141" t="s">
        <v>1289</v>
      </c>
      <c r="B1141" s="15">
        <v>45899</v>
      </c>
      <c r="C1141" t="s">
        <v>88</v>
      </c>
      <c r="D1141" t="s">
        <v>92</v>
      </c>
      <c r="E1141" t="s">
        <v>54</v>
      </c>
      <c r="F1141" t="s">
        <v>114</v>
      </c>
      <c r="G1141" t="s">
        <v>56</v>
      </c>
      <c r="H1141">
        <v>1</v>
      </c>
      <c r="I1141">
        <v>6.18</v>
      </c>
      <c r="J1141">
        <v>0.111</v>
      </c>
      <c r="K1141">
        <v>4.26</v>
      </c>
      <c r="L1141" t="s">
        <v>57</v>
      </c>
      <c r="M1141">
        <f t="shared" si="105"/>
        <v>5.49</v>
      </c>
      <c r="N1141">
        <f t="shared" si="106"/>
        <v>1.23</v>
      </c>
      <c r="O1141" s="7">
        <f t="shared" si="107"/>
        <v>0.22404371584699453</v>
      </c>
      <c r="P1141" t="str">
        <f t="shared" si="108"/>
        <v>Aug-2025</v>
      </c>
      <c r="Q1141" t="str">
        <f t="shared" si="109"/>
        <v>Q3-2025</v>
      </c>
    </row>
    <row r="1142" spans="1:17" x14ac:dyDescent="0.3">
      <c r="A1142" t="s">
        <v>1290</v>
      </c>
      <c r="B1142" s="15">
        <v>45942</v>
      </c>
      <c r="C1142" t="s">
        <v>63</v>
      </c>
      <c r="D1142" t="s">
        <v>106</v>
      </c>
      <c r="E1142" t="s">
        <v>60</v>
      </c>
      <c r="F1142" t="s">
        <v>67</v>
      </c>
      <c r="G1142" t="s">
        <v>56</v>
      </c>
      <c r="H1142">
        <v>4</v>
      </c>
      <c r="I1142">
        <v>48.38</v>
      </c>
      <c r="J1142">
        <v>0.36799999999999999</v>
      </c>
      <c r="K1142">
        <v>22.47</v>
      </c>
      <c r="L1142" t="s">
        <v>57</v>
      </c>
      <c r="M1142">
        <f t="shared" si="105"/>
        <v>122.3</v>
      </c>
      <c r="N1142">
        <f t="shared" si="106"/>
        <v>32.42</v>
      </c>
      <c r="O1142" s="7">
        <f t="shared" si="107"/>
        <v>0.26508585445625515</v>
      </c>
      <c r="P1142" t="str">
        <f t="shared" si="108"/>
        <v>Oct-2025</v>
      </c>
      <c r="Q1142" t="str">
        <f t="shared" si="109"/>
        <v>Q4-2025</v>
      </c>
    </row>
    <row r="1143" spans="1:17" x14ac:dyDescent="0.3">
      <c r="A1143" t="s">
        <v>1291</v>
      </c>
      <c r="B1143" s="15">
        <v>45763</v>
      </c>
      <c r="C1143" t="s">
        <v>52</v>
      </c>
      <c r="D1143" t="s">
        <v>96</v>
      </c>
      <c r="E1143" t="s">
        <v>93</v>
      </c>
      <c r="F1143" t="s">
        <v>141</v>
      </c>
      <c r="G1143" t="s">
        <v>68</v>
      </c>
      <c r="H1143">
        <v>3</v>
      </c>
      <c r="I1143">
        <v>78.349999999999994</v>
      </c>
      <c r="J1143">
        <v>0.05</v>
      </c>
      <c r="K1143">
        <v>30.88</v>
      </c>
      <c r="L1143" t="s">
        <v>57</v>
      </c>
      <c r="M1143">
        <f t="shared" si="105"/>
        <v>223.3</v>
      </c>
      <c r="N1143">
        <f t="shared" si="106"/>
        <v>130.66</v>
      </c>
      <c r="O1143" s="7">
        <f t="shared" si="107"/>
        <v>0.58513210927004022</v>
      </c>
      <c r="P1143" t="str">
        <f t="shared" si="108"/>
        <v>Apr-2025</v>
      </c>
      <c r="Q1143" t="str">
        <f t="shared" si="109"/>
        <v>Q2-2025</v>
      </c>
    </row>
    <row r="1144" spans="1:17" x14ac:dyDescent="0.3">
      <c r="A1144" t="s">
        <v>1292</v>
      </c>
      <c r="B1144" s="15">
        <v>45906</v>
      </c>
      <c r="C1144" t="s">
        <v>63</v>
      </c>
      <c r="D1144" t="s">
        <v>137</v>
      </c>
      <c r="E1144" t="s">
        <v>93</v>
      </c>
      <c r="F1144" t="s">
        <v>94</v>
      </c>
      <c r="G1144" t="s">
        <v>56</v>
      </c>
      <c r="H1144">
        <v>8</v>
      </c>
      <c r="I1144">
        <v>79.83</v>
      </c>
      <c r="J1144">
        <v>0.27500000000000002</v>
      </c>
      <c r="K1144">
        <v>38.14</v>
      </c>
      <c r="L1144" t="s">
        <v>57</v>
      </c>
      <c r="M1144">
        <f t="shared" si="105"/>
        <v>463.01</v>
      </c>
      <c r="N1144">
        <f t="shared" si="106"/>
        <v>157.88999999999999</v>
      </c>
      <c r="O1144" s="7">
        <f t="shared" si="107"/>
        <v>0.34100775361223296</v>
      </c>
      <c r="P1144" t="str">
        <f t="shared" si="108"/>
        <v>Sep-2025</v>
      </c>
      <c r="Q1144" t="str">
        <f t="shared" si="109"/>
        <v>Q3-2025</v>
      </c>
    </row>
    <row r="1145" spans="1:17" x14ac:dyDescent="0.3">
      <c r="A1145" t="s">
        <v>1293</v>
      </c>
      <c r="B1145" s="15">
        <v>45833</v>
      </c>
      <c r="C1145" t="s">
        <v>88</v>
      </c>
      <c r="D1145" t="s">
        <v>123</v>
      </c>
      <c r="E1145" t="s">
        <v>54</v>
      </c>
      <c r="F1145" t="s">
        <v>268</v>
      </c>
      <c r="G1145" t="s">
        <v>68</v>
      </c>
      <c r="H1145">
        <v>2</v>
      </c>
      <c r="I1145">
        <v>20.399999999999999</v>
      </c>
      <c r="J1145">
        <v>2.1000000000000001E-2</v>
      </c>
      <c r="K1145">
        <v>13.1</v>
      </c>
      <c r="L1145" t="s">
        <v>57</v>
      </c>
      <c r="M1145">
        <f t="shared" si="105"/>
        <v>39.94</v>
      </c>
      <c r="N1145">
        <f t="shared" si="106"/>
        <v>13.74</v>
      </c>
      <c r="O1145" s="7">
        <f t="shared" si="107"/>
        <v>0.34401602403605408</v>
      </c>
      <c r="P1145" t="str">
        <f t="shared" si="108"/>
        <v>Jun-2025</v>
      </c>
      <c r="Q1145" t="str">
        <f t="shared" si="109"/>
        <v>Q2-2025</v>
      </c>
    </row>
    <row r="1146" spans="1:17" x14ac:dyDescent="0.3">
      <c r="A1146" t="s">
        <v>1294</v>
      </c>
      <c r="B1146" s="15">
        <v>45834</v>
      </c>
      <c r="C1146" t="s">
        <v>88</v>
      </c>
      <c r="D1146" t="s">
        <v>429</v>
      </c>
      <c r="E1146" t="s">
        <v>107</v>
      </c>
      <c r="F1146" t="s">
        <v>139</v>
      </c>
      <c r="G1146" t="s">
        <v>68</v>
      </c>
      <c r="H1146">
        <v>2</v>
      </c>
      <c r="I1146">
        <v>27.46</v>
      </c>
      <c r="J1146">
        <v>0.12</v>
      </c>
      <c r="K1146">
        <v>10.38</v>
      </c>
      <c r="L1146" t="s">
        <v>57</v>
      </c>
      <c r="M1146">
        <f t="shared" si="105"/>
        <v>48.33</v>
      </c>
      <c r="N1146">
        <f t="shared" si="106"/>
        <v>27.57</v>
      </c>
      <c r="O1146" s="7">
        <f t="shared" si="107"/>
        <v>0.57045313469894476</v>
      </c>
      <c r="P1146" t="str">
        <f t="shared" si="108"/>
        <v>Jun-2025</v>
      </c>
      <c r="Q1146" t="str">
        <f t="shared" si="109"/>
        <v>Q2-2025</v>
      </c>
    </row>
    <row r="1147" spans="1:17" x14ac:dyDescent="0.3">
      <c r="A1147" t="s">
        <v>1295</v>
      </c>
      <c r="B1147" s="15">
        <v>45773</v>
      </c>
      <c r="C1147" t="s">
        <v>84</v>
      </c>
      <c r="D1147" t="s">
        <v>225</v>
      </c>
      <c r="E1147" t="s">
        <v>54</v>
      </c>
      <c r="F1147" t="s">
        <v>268</v>
      </c>
      <c r="G1147" t="s">
        <v>56</v>
      </c>
      <c r="H1147">
        <v>10</v>
      </c>
      <c r="I1147">
        <v>13.42</v>
      </c>
      <c r="J1147">
        <v>0.14099999999999999</v>
      </c>
      <c r="K1147">
        <v>8.5500000000000007</v>
      </c>
      <c r="L1147" t="s">
        <v>57</v>
      </c>
      <c r="M1147">
        <f t="shared" si="105"/>
        <v>115.28</v>
      </c>
      <c r="N1147">
        <f t="shared" si="106"/>
        <v>29.78</v>
      </c>
      <c r="O1147" s="7">
        <f t="shared" si="107"/>
        <v>0.25832755031228316</v>
      </c>
      <c r="P1147" t="str">
        <f t="shared" si="108"/>
        <v>Apr-2025</v>
      </c>
      <c r="Q1147" t="str">
        <f t="shared" si="109"/>
        <v>Q2-2025</v>
      </c>
    </row>
    <row r="1148" spans="1:17" x14ac:dyDescent="0.3">
      <c r="A1148" t="s">
        <v>1296</v>
      </c>
      <c r="B1148" s="15">
        <v>45869</v>
      </c>
      <c r="C1148" t="s">
        <v>52</v>
      </c>
      <c r="D1148" t="s">
        <v>121</v>
      </c>
      <c r="E1148" t="s">
        <v>71</v>
      </c>
      <c r="F1148" t="s">
        <v>78</v>
      </c>
      <c r="G1148" t="s">
        <v>68</v>
      </c>
      <c r="H1148">
        <v>2</v>
      </c>
      <c r="I1148">
        <v>149.32</v>
      </c>
      <c r="J1148">
        <v>0.14099999999999999</v>
      </c>
      <c r="K1148">
        <v>102.31</v>
      </c>
      <c r="L1148" t="s">
        <v>57</v>
      </c>
      <c r="M1148">
        <f t="shared" si="105"/>
        <v>256.52999999999997</v>
      </c>
      <c r="N1148">
        <f t="shared" si="106"/>
        <v>51.91</v>
      </c>
      <c r="O1148" s="7">
        <f t="shared" si="107"/>
        <v>0.20235450044829065</v>
      </c>
      <c r="P1148" t="str">
        <f t="shared" si="108"/>
        <v>Jul-2025</v>
      </c>
      <c r="Q1148" t="str">
        <f t="shared" si="109"/>
        <v>Q3-2025</v>
      </c>
    </row>
    <row r="1149" spans="1:17" x14ac:dyDescent="0.3">
      <c r="A1149" t="s">
        <v>1297</v>
      </c>
      <c r="B1149" s="15">
        <v>45586</v>
      </c>
      <c r="C1149" t="s">
        <v>88</v>
      </c>
      <c r="D1149" t="s">
        <v>92</v>
      </c>
      <c r="E1149" t="s">
        <v>60</v>
      </c>
      <c r="F1149" t="s">
        <v>90</v>
      </c>
      <c r="G1149" t="s">
        <v>56</v>
      </c>
      <c r="H1149">
        <v>3</v>
      </c>
      <c r="I1149">
        <v>113.23</v>
      </c>
      <c r="J1149">
        <v>8.5000000000000006E-2</v>
      </c>
      <c r="K1149">
        <v>51.65</v>
      </c>
      <c r="L1149" t="s">
        <v>57</v>
      </c>
      <c r="M1149">
        <f t="shared" si="105"/>
        <v>310.82</v>
      </c>
      <c r="N1149">
        <f t="shared" si="106"/>
        <v>155.87</v>
      </c>
      <c r="O1149" s="7">
        <f t="shared" si="107"/>
        <v>0.50147995624477193</v>
      </c>
      <c r="P1149" t="str">
        <f t="shared" si="108"/>
        <v>Oct-2024</v>
      </c>
      <c r="Q1149" t="str">
        <f t="shared" si="109"/>
        <v>Q4-2024</v>
      </c>
    </row>
    <row r="1150" spans="1:17" x14ac:dyDescent="0.3">
      <c r="A1150" t="s">
        <v>1298</v>
      </c>
      <c r="B1150" s="15">
        <v>45375</v>
      </c>
      <c r="C1150" t="s">
        <v>63</v>
      </c>
      <c r="D1150" t="s">
        <v>302</v>
      </c>
      <c r="E1150" t="s">
        <v>71</v>
      </c>
      <c r="F1150" t="s">
        <v>126</v>
      </c>
      <c r="G1150" t="s">
        <v>68</v>
      </c>
      <c r="H1150">
        <v>4</v>
      </c>
      <c r="I1150">
        <v>167.68</v>
      </c>
      <c r="J1150">
        <v>0.36699999999999999</v>
      </c>
      <c r="K1150">
        <v>114.78</v>
      </c>
      <c r="L1150" t="s">
        <v>104</v>
      </c>
      <c r="M1150">
        <f t="shared" si="105"/>
        <v>424.57</v>
      </c>
      <c r="N1150">
        <f t="shared" si="106"/>
        <v>-34.549999999999997</v>
      </c>
      <c r="O1150" s="7">
        <f t="shared" si="107"/>
        <v>-8.1376451468544636E-2</v>
      </c>
      <c r="P1150" t="str">
        <f t="shared" si="108"/>
        <v>Mar-2024</v>
      </c>
      <c r="Q1150" t="str">
        <f t="shared" si="109"/>
        <v>Q1-2024</v>
      </c>
    </row>
    <row r="1151" spans="1:17" x14ac:dyDescent="0.3">
      <c r="A1151" t="s">
        <v>1299</v>
      </c>
      <c r="B1151" s="15">
        <v>45539</v>
      </c>
      <c r="C1151" t="s">
        <v>84</v>
      </c>
      <c r="D1151" t="s">
        <v>103</v>
      </c>
      <c r="E1151" t="s">
        <v>93</v>
      </c>
      <c r="F1151" t="s">
        <v>219</v>
      </c>
      <c r="G1151" t="s">
        <v>68</v>
      </c>
      <c r="H1151">
        <v>2</v>
      </c>
      <c r="I1151">
        <v>42.72</v>
      </c>
      <c r="J1151">
        <v>0.12</v>
      </c>
      <c r="K1151">
        <v>20.11</v>
      </c>
      <c r="L1151" t="s">
        <v>57</v>
      </c>
      <c r="M1151">
        <f t="shared" si="105"/>
        <v>75.19</v>
      </c>
      <c r="N1151">
        <f t="shared" si="106"/>
        <v>34.97</v>
      </c>
      <c r="O1151" s="7">
        <f t="shared" si="107"/>
        <v>0.46508844261204946</v>
      </c>
      <c r="P1151" t="str">
        <f t="shared" si="108"/>
        <v>Sep-2024</v>
      </c>
      <c r="Q1151" t="str">
        <f t="shared" si="109"/>
        <v>Q3-2024</v>
      </c>
    </row>
    <row r="1152" spans="1:17" x14ac:dyDescent="0.3">
      <c r="A1152" t="s">
        <v>1300</v>
      </c>
      <c r="B1152" s="15">
        <v>45711</v>
      </c>
      <c r="C1152" t="s">
        <v>88</v>
      </c>
      <c r="D1152" t="s">
        <v>270</v>
      </c>
      <c r="E1152" t="s">
        <v>71</v>
      </c>
      <c r="F1152" t="s">
        <v>78</v>
      </c>
      <c r="G1152" t="s">
        <v>56</v>
      </c>
      <c r="H1152">
        <v>2</v>
      </c>
      <c r="I1152">
        <v>167.83</v>
      </c>
      <c r="J1152">
        <v>0.10100000000000001</v>
      </c>
      <c r="K1152">
        <v>64.849999999999994</v>
      </c>
      <c r="L1152" t="s">
        <v>57</v>
      </c>
      <c r="M1152">
        <f t="shared" si="105"/>
        <v>301.76</v>
      </c>
      <c r="N1152">
        <f t="shared" si="106"/>
        <v>172.06</v>
      </c>
      <c r="O1152" s="7">
        <f t="shared" si="107"/>
        <v>0.57018822905620359</v>
      </c>
      <c r="P1152" t="str">
        <f t="shared" si="108"/>
        <v>Feb-2025</v>
      </c>
      <c r="Q1152" t="str">
        <f t="shared" si="109"/>
        <v>Q1-2025</v>
      </c>
    </row>
    <row r="1153" spans="1:17" x14ac:dyDescent="0.3">
      <c r="A1153" t="s">
        <v>1301</v>
      </c>
      <c r="B1153" s="15">
        <v>45836</v>
      </c>
      <c r="C1153" t="s">
        <v>84</v>
      </c>
      <c r="D1153" t="s">
        <v>169</v>
      </c>
      <c r="E1153" t="s">
        <v>93</v>
      </c>
      <c r="F1153" t="s">
        <v>124</v>
      </c>
      <c r="G1153" t="s">
        <v>56</v>
      </c>
      <c r="H1153">
        <v>2</v>
      </c>
      <c r="I1153">
        <v>61.49</v>
      </c>
      <c r="J1153">
        <v>2.7E-2</v>
      </c>
      <c r="K1153">
        <v>28.77</v>
      </c>
      <c r="L1153" t="s">
        <v>57</v>
      </c>
      <c r="M1153">
        <f t="shared" si="105"/>
        <v>119.66</v>
      </c>
      <c r="N1153">
        <f t="shared" si="106"/>
        <v>62.12</v>
      </c>
      <c r="O1153" s="7">
        <f t="shared" si="107"/>
        <v>0.51913755640982784</v>
      </c>
      <c r="P1153" t="str">
        <f t="shared" si="108"/>
        <v>Jun-2025</v>
      </c>
      <c r="Q1153" t="str">
        <f t="shared" si="109"/>
        <v>Q2-2025</v>
      </c>
    </row>
    <row r="1154" spans="1:17" x14ac:dyDescent="0.3">
      <c r="A1154" t="s">
        <v>1302</v>
      </c>
      <c r="B1154" s="15">
        <v>45796</v>
      </c>
      <c r="C1154" t="s">
        <v>52</v>
      </c>
      <c r="D1154" t="s">
        <v>113</v>
      </c>
      <c r="E1154" t="s">
        <v>71</v>
      </c>
      <c r="F1154" t="s">
        <v>97</v>
      </c>
      <c r="G1154" t="s">
        <v>56</v>
      </c>
      <c r="H1154">
        <v>15</v>
      </c>
      <c r="I1154">
        <v>175.16</v>
      </c>
      <c r="J1154">
        <v>0.13900000000000001</v>
      </c>
      <c r="K1154">
        <v>122.62</v>
      </c>
      <c r="L1154" t="s">
        <v>57</v>
      </c>
      <c r="M1154">
        <f t="shared" ref="M1154:M1217" si="110">ROUND(H1154*I1154*(1-J1154),2)</f>
        <v>2262.19</v>
      </c>
      <c r="N1154">
        <f t="shared" ref="N1154:N1217" si="111">ROUND(M1154-(H1154*K1154),2)</f>
        <v>422.89</v>
      </c>
      <c r="O1154" s="7">
        <f t="shared" ref="O1154:O1217" si="112">IFERROR(N1154/M1154,0)</f>
        <v>0.18693832083069944</v>
      </c>
      <c r="P1154" t="str">
        <f t="shared" si="108"/>
        <v>May-2025</v>
      </c>
      <c r="Q1154" t="str">
        <f t="shared" si="109"/>
        <v>Q2-2025</v>
      </c>
    </row>
    <row r="1155" spans="1:17" x14ac:dyDescent="0.3">
      <c r="A1155" t="s">
        <v>1303</v>
      </c>
      <c r="B1155" s="15">
        <v>45833</v>
      </c>
      <c r="C1155" t="s">
        <v>84</v>
      </c>
      <c r="D1155" t="s">
        <v>372</v>
      </c>
      <c r="E1155" t="s">
        <v>54</v>
      </c>
      <c r="F1155" t="s">
        <v>156</v>
      </c>
      <c r="G1155" t="s">
        <v>68</v>
      </c>
      <c r="H1155">
        <v>5</v>
      </c>
      <c r="I1155">
        <v>7.19</v>
      </c>
      <c r="J1155">
        <v>0.121</v>
      </c>
      <c r="K1155">
        <v>4.6100000000000003</v>
      </c>
      <c r="L1155" t="s">
        <v>57</v>
      </c>
      <c r="M1155">
        <f t="shared" si="110"/>
        <v>31.6</v>
      </c>
      <c r="N1155">
        <f t="shared" si="111"/>
        <v>8.5500000000000007</v>
      </c>
      <c r="O1155" s="7">
        <f t="shared" si="112"/>
        <v>0.27056962025316456</v>
      </c>
      <c r="P1155" t="str">
        <f t="shared" si="108"/>
        <v>Jun-2025</v>
      </c>
      <c r="Q1155" t="str">
        <f t="shared" si="109"/>
        <v>Q2-2025</v>
      </c>
    </row>
    <row r="1156" spans="1:17" x14ac:dyDescent="0.3">
      <c r="A1156" t="s">
        <v>1304</v>
      </c>
      <c r="B1156" s="15">
        <v>45592</v>
      </c>
      <c r="C1156" t="s">
        <v>84</v>
      </c>
      <c r="D1156" t="s">
        <v>171</v>
      </c>
      <c r="E1156" t="s">
        <v>54</v>
      </c>
      <c r="F1156" t="s">
        <v>156</v>
      </c>
      <c r="G1156" t="s">
        <v>68</v>
      </c>
      <c r="H1156">
        <v>4</v>
      </c>
      <c r="I1156">
        <v>21.09</v>
      </c>
      <c r="J1156">
        <v>8.8999999999999996E-2</v>
      </c>
      <c r="K1156">
        <v>14.08</v>
      </c>
      <c r="L1156" t="s">
        <v>57</v>
      </c>
      <c r="M1156">
        <f t="shared" si="110"/>
        <v>76.849999999999994</v>
      </c>
      <c r="N1156">
        <f t="shared" si="111"/>
        <v>20.53</v>
      </c>
      <c r="O1156" s="7">
        <f t="shared" si="112"/>
        <v>0.26714378659726745</v>
      </c>
      <c r="P1156" t="str">
        <f t="shared" si="108"/>
        <v>Oct-2024</v>
      </c>
      <c r="Q1156" t="str">
        <f t="shared" si="109"/>
        <v>Q4-2024</v>
      </c>
    </row>
    <row r="1157" spans="1:17" x14ac:dyDescent="0.3">
      <c r="A1157" t="s">
        <v>1305</v>
      </c>
      <c r="B1157" s="15">
        <v>45654</v>
      </c>
      <c r="C1157" t="s">
        <v>88</v>
      </c>
      <c r="D1157" t="s">
        <v>202</v>
      </c>
      <c r="E1157" t="s">
        <v>93</v>
      </c>
      <c r="F1157" t="s">
        <v>255</v>
      </c>
      <c r="G1157" t="s">
        <v>68</v>
      </c>
      <c r="H1157">
        <v>16</v>
      </c>
      <c r="I1157">
        <v>51.01</v>
      </c>
      <c r="J1157">
        <v>1.4E-2</v>
      </c>
      <c r="K1157">
        <v>23.68</v>
      </c>
      <c r="L1157" t="s">
        <v>104</v>
      </c>
      <c r="M1157">
        <f t="shared" si="110"/>
        <v>804.73</v>
      </c>
      <c r="N1157">
        <f t="shared" si="111"/>
        <v>425.85</v>
      </c>
      <c r="O1157" s="7">
        <f t="shared" si="112"/>
        <v>0.5291837013656755</v>
      </c>
      <c r="P1157" t="str">
        <f t="shared" si="108"/>
        <v>Dec-2024</v>
      </c>
      <c r="Q1157" t="str">
        <f t="shared" si="109"/>
        <v>Q4-2024</v>
      </c>
    </row>
    <row r="1158" spans="1:17" x14ac:dyDescent="0.3">
      <c r="A1158" t="s">
        <v>1306</v>
      </c>
      <c r="B1158" s="15">
        <v>45960</v>
      </c>
      <c r="C1158" t="s">
        <v>88</v>
      </c>
      <c r="D1158" t="s">
        <v>123</v>
      </c>
      <c r="E1158" t="s">
        <v>71</v>
      </c>
      <c r="F1158" t="s">
        <v>78</v>
      </c>
      <c r="G1158" t="s">
        <v>56</v>
      </c>
      <c r="H1158">
        <v>1</v>
      </c>
      <c r="I1158">
        <v>155.47</v>
      </c>
      <c r="J1158">
        <v>4.9000000000000002E-2</v>
      </c>
      <c r="K1158">
        <v>113.08</v>
      </c>
      <c r="L1158" t="s">
        <v>104</v>
      </c>
      <c r="M1158">
        <f t="shared" si="110"/>
        <v>147.85</v>
      </c>
      <c r="N1158">
        <f t="shared" si="111"/>
        <v>34.770000000000003</v>
      </c>
      <c r="O1158" s="7">
        <f t="shared" si="112"/>
        <v>0.23517078119715931</v>
      </c>
      <c r="P1158" t="str">
        <f t="shared" si="108"/>
        <v>Oct-2025</v>
      </c>
      <c r="Q1158" t="str">
        <f t="shared" si="109"/>
        <v>Q4-2025</v>
      </c>
    </row>
    <row r="1159" spans="1:17" x14ac:dyDescent="0.3">
      <c r="A1159" t="s">
        <v>1307</v>
      </c>
      <c r="B1159" s="15">
        <v>45756</v>
      </c>
      <c r="C1159" t="s">
        <v>88</v>
      </c>
      <c r="D1159" t="s">
        <v>206</v>
      </c>
      <c r="E1159" t="s">
        <v>107</v>
      </c>
      <c r="F1159" t="s">
        <v>108</v>
      </c>
      <c r="G1159" t="s">
        <v>68</v>
      </c>
      <c r="H1159">
        <v>2</v>
      </c>
      <c r="I1159">
        <v>49.18</v>
      </c>
      <c r="J1159">
        <v>0</v>
      </c>
      <c r="K1159">
        <v>17.059999999999999</v>
      </c>
      <c r="L1159" t="s">
        <v>57</v>
      </c>
      <c r="M1159">
        <f t="shared" si="110"/>
        <v>98.36</v>
      </c>
      <c r="N1159">
        <f t="shared" si="111"/>
        <v>64.239999999999995</v>
      </c>
      <c r="O1159" s="7">
        <f t="shared" si="112"/>
        <v>0.65311102074013827</v>
      </c>
      <c r="P1159" t="str">
        <f t="shared" si="108"/>
        <v>Apr-2025</v>
      </c>
      <c r="Q1159" t="str">
        <f t="shared" si="109"/>
        <v>Q2-2025</v>
      </c>
    </row>
    <row r="1160" spans="1:17" x14ac:dyDescent="0.3">
      <c r="A1160" t="s">
        <v>1308</v>
      </c>
      <c r="B1160" s="15">
        <v>45467</v>
      </c>
      <c r="C1160" t="s">
        <v>88</v>
      </c>
      <c r="D1160" t="s">
        <v>123</v>
      </c>
      <c r="E1160" t="s">
        <v>93</v>
      </c>
      <c r="F1160" t="s">
        <v>124</v>
      </c>
      <c r="G1160" t="s">
        <v>56</v>
      </c>
      <c r="H1160">
        <v>5</v>
      </c>
      <c r="I1160">
        <v>12.41</v>
      </c>
      <c r="J1160">
        <v>3.4000000000000002E-2</v>
      </c>
      <c r="K1160">
        <v>4.5999999999999996</v>
      </c>
      <c r="L1160" t="s">
        <v>57</v>
      </c>
      <c r="M1160">
        <f t="shared" si="110"/>
        <v>59.94</v>
      </c>
      <c r="N1160">
        <f t="shared" si="111"/>
        <v>36.94</v>
      </c>
      <c r="O1160" s="7">
        <f t="shared" si="112"/>
        <v>0.61628294961628294</v>
      </c>
      <c r="P1160" t="str">
        <f t="shared" si="108"/>
        <v>Jun-2024</v>
      </c>
      <c r="Q1160" t="str">
        <f t="shared" si="109"/>
        <v>Q2-2024</v>
      </c>
    </row>
    <row r="1161" spans="1:17" x14ac:dyDescent="0.3">
      <c r="A1161" t="s">
        <v>1309</v>
      </c>
      <c r="B1161" s="15">
        <v>45808</v>
      </c>
      <c r="C1161" t="s">
        <v>84</v>
      </c>
      <c r="D1161" t="s">
        <v>243</v>
      </c>
      <c r="E1161" t="s">
        <v>71</v>
      </c>
      <c r="F1161" t="s">
        <v>72</v>
      </c>
      <c r="G1161" t="s">
        <v>56</v>
      </c>
      <c r="H1161">
        <v>10</v>
      </c>
      <c r="I1161">
        <v>118.45</v>
      </c>
      <c r="J1161">
        <v>7.0999999999999994E-2</v>
      </c>
      <c r="K1161">
        <v>84.44</v>
      </c>
      <c r="L1161" t="s">
        <v>57</v>
      </c>
      <c r="M1161">
        <f t="shared" si="110"/>
        <v>1100.4000000000001</v>
      </c>
      <c r="N1161">
        <f t="shared" si="111"/>
        <v>256</v>
      </c>
      <c r="O1161" s="7">
        <f t="shared" si="112"/>
        <v>0.23264267539076697</v>
      </c>
      <c r="P1161" t="str">
        <f t="shared" si="108"/>
        <v>May-2025</v>
      </c>
      <c r="Q1161" t="str">
        <f t="shared" si="109"/>
        <v>Q2-2025</v>
      </c>
    </row>
    <row r="1162" spans="1:17" x14ac:dyDescent="0.3">
      <c r="A1162" t="s">
        <v>1310</v>
      </c>
      <c r="B1162" s="15">
        <v>45588</v>
      </c>
      <c r="C1162" t="s">
        <v>88</v>
      </c>
      <c r="D1162" t="s">
        <v>429</v>
      </c>
      <c r="E1162" t="s">
        <v>54</v>
      </c>
      <c r="F1162" t="s">
        <v>65</v>
      </c>
      <c r="G1162" t="s">
        <v>56</v>
      </c>
      <c r="H1162">
        <v>10</v>
      </c>
      <c r="I1162">
        <v>9.59</v>
      </c>
      <c r="J1162">
        <v>0.14199999999999999</v>
      </c>
      <c r="K1162">
        <v>6.12</v>
      </c>
      <c r="L1162" t="s">
        <v>57</v>
      </c>
      <c r="M1162">
        <f t="shared" si="110"/>
        <v>82.28</v>
      </c>
      <c r="N1162">
        <f t="shared" si="111"/>
        <v>21.08</v>
      </c>
      <c r="O1162" s="7">
        <f t="shared" si="112"/>
        <v>0.256198347107438</v>
      </c>
      <c r="P1162" t="str">
        <f t="shared" si="108"/>
        <v>Oct-2024</v>
      </c>
      <c r="Q1162" t="str">
        <f t="shared" si="109"/>
        <v>Q4-2024</v>
      </c>
    </row>
    <row r="1163" spans="1:17" x14ac:dyDescent="0.3">
      <c r="A1163" t="s">
        <v>1311</v>
      </c>
      <c r="B1163" s="15">
        <v>45926</v>
      </c>
      <c r="C1163" t="s">
        <v>52</v>
      </c>
      <c r="D1163" t="s">
        <v>75</v>
      </c>
      <c r="E1163" t="s">
        <v>71</v>
      </c>
      <c r="F1163" t="s">
        <v>72</v>
      </c>
      <c r="G1163" t="s">
        <v>56</v>
      </c>
      <c r="H1163">
        <v>5</v>
      </c>
      <c r="I1163">
        <v>156.18</v>
      </c>
      <c r="J1163">
        <v>2.4E-2</v>
      </c>
      <c r="K1163">
        <v>139.54</v>
      </c>
      <c r="L1163" t="s">
        <v>57</v>
      </c>
      <c r="M1163">
        <f t="shared" si="110"/>
        <v>762.16</v>
      </c>
      <c r="N1163">
        <f t="shared" si="111"/>
        <v>64.459999999999994</v>
      </c>
      <c r="O1163" s="7">
        <f t="shared" si="112"/>
        <v>8.45754172352262E-2</v>
      </c>
      <c r="P1163" t="str">
        <f t="shared" si="108"/>
        <v>Sep-2025</v>
      </c>
      <c r="Q1163" t="str">
        <f t="shared" si="109"/>
        <v>Q3-2025</v>
      </c>
    </row>
    <row r="1164" spans="1:17" x14ac:dyDescent="0.3">
      <c r="A1164" t="s">
        <v>1312</v>
      </c>
      <c r="B1164" s="15">
        <v>45689</v>
      </c>
      <c r="C1164" t="s">
        <v>88</v>
      </c>
      <c r="D1164" t="s">
        <v>198</v>
      </c>
      <c r="E1164" t="s">
        <v>71</v>
      </c>
      <c r="F1164" t="s">
        <v>126</v>
      </c>
      <c r="G1164" t="s">
        <v>68</v>
      </c>
      <c r="H1164">
        <v>1</v>
      </c>
      <c r="I1164">
        <v>42.52</v>
      </c>
      <c r="J1164">
        <v>7.0999999999999994E-2</v>
      </c>
      <c r="K1164">
        <v>30.1</v>
      </c>
      <c r="L1164" t="s">
        <v>57</v>
      </c>
      <c r="M1164">
        <f t="shared" si="110"/>
        <v>39.5</v>
      </c>
      <c r="N1164">
        <f t="shared" si="111"/>
        <v>9.4</v>
      </c>
      <c r="O1164" s="7">
        <f t="shared" si="112"/>
        <v>0.23797468354430382</v>
      </c>
      <c r="P1164" t="str">
        <f t="shared" si="108"/>
        <v>Feb-2025</v>
      </c>
      <c r="Q1164" t="str">
        <f t="shared" si="109"/>
        <v>Q1-2025</v>
      </c>
    </row>
    <row r="1165" spans="1:17" x14ac:dyDescent="0.3">
      <c r="A1165" t="s">
        <v>1313</v>
      </c>
      <c r="B1165" s="15">
        <v>45713</v>
      </c>
      <c r="C1165" t="s">
        <v>84</v>
      </c>
      <c r="D1165" t="s">
        <v>150</v>
      </c>
      <c r="E1165" t="s">
        <v>107</v>
      </c>
      <c r="F1165" t="s">
        <v>108</v>
      </c>
      <c r="G1165" t="s">
        <v>56</v>
      </c>
      <c r="H1165">
        <v>5</v>
      </c>
      <c r="I1165">
        <v>12.85</v>
      </c>
      <c r="J1165">
        <v>4.5999999999999999E-2</v>
      </c>
      <c r="K1165">
        <v>4.0599999999999996</v>
      </c>
      <c r="L1165" t="s">
        <v>57</v>
      </c>
      <c r="M1165">
        <f t="shared" si="110"/>
        <v>61.29</v>
      </c>
      <c r="N1165">
        <f t="shared" si="111"/>
        <v>40.99</v>
      </c>
      <c r="O1165" s="7">
        <f t="shared" si="112"/>
        <v>0.66878773046173934</v>
      </c>
      <c r="P1165" t="str">
        <f t="shared" si="108"/>
        <v>Feb-2025</v>
      </c>
      <c r="Q1165" t="str">
        <f t="shared" si="109"/>
        <v>Q1-2025</v>
      </c>
    </row>
    <row r="1166" spans="1:17" x14ac:dyDescent="0.3">
      <c r="A1166" t="s">
        <v>1314</v>
      </c>
      <c r="B1166" s="15">
        <v>45767</v>
      </c>
      <c r="C1166" t="s">
        <v>52</v>
      </c>
      <c r="D1166" t="s">
        <v>200</v>
      </c>
      <c r="E1166" t="s">
        <v>54</v>
      </c>
      <c r="F1166" t="s">
        <v>268</v>
      </c>
      <c r="G1166" t="s">
        <v>56</v>
      </c>
      <c r="H1166">
        <v>8</v>
      </c>
      <c r="I1166">
        <v>3.59</v>
      </c>
      <c r="J1166">
        <v>7.2999999999999995E-2</v>
      </c>
      <c r="K1166">
        <v>2.08</v>
      </c>
      <c r="L1166" t="s">
        <v>104</v>
      </c>
      <c r="M1166">
        <f t="shared" si="110"/>
        <v>26.62</v>
      </c>
      <c r="N1166">
        <f t="shared" si="111"/>
        <v>9.98</v>
      </c>
      <c r="O1166" s="7">
        <f t="shared" si="112"/>
        <v>0.37490608564988731</v>
      </c>
      <c r="P1166" t="str">
        <f t="shared" si="108"/>
        <v>Apr-2025</v>
      </c>
      <c r="Q1166" t="str">
        <f t="shared" si="109"/>
        <v>Q2-2025</v>
      </c>
    </row>
    <row r="1167" spans="1:17" x14ac:dyDescent="0.3">
      <c r="A1167" t="s">
        <v>1315</v>
      </c>
      <c r="B1167" s="15">
        <v>45712</v>
      </c>
      <c r="C1167" t="s">
        <v>88</v>
      </c>
      <c r="D1167" t="s">
        <v>135</v>
      </c>
      <c r="E1167" t="s">
        <v>71</v>
      </c>
      <c r="F1167" t="s">
        <v>72</v>
      </c>
      <c r="G1167" t="s">
        <v>68</v>
      </c>
      <c r="H1167">
        <v>12</v>
      </c>
      <c r="I1167">
        <v>206.38</v>
      </c>
      <c r="J1167">
        <v>2.5999999999999999E-2</v>
      </c>
      <c r="K1167">
        <v>136.31</v>
      </c>
      <c r="L1167" t="s">
        <v>57</v>
      </c>
      <c r="M1167">
        <f t="shared" si="110"/>
        <v>2412.17</v>
      </c>
      <c r="N1167">
        <f t="shared" si="111"/>
        <v>776.45</v>
      </c>
      <c r="O1167" s="7">
        <f t="shared" si="112"/>
        <v>0.32188858994183661</v>
      </c>
      <c r="P1167" t="str">
        <f t="shared" si="108"/>
        <v>Feb-2025</v>
      </c>
      <c r="Q1167" t="str">
        <f t="shared" si="109"/>
        <v>Q1-2025</v>
      </c>
    </row>
    <row r="1168" spans="1:17" x14ac:dyDescent="0.3">
      <c r="A1168" t="s">
        <v>1316</v>
      </c>
      <c r="B1168" s="15">
        <v>45827</v>
      </c>
      <c r="C1168" t="s">
        <v>52</v>
      </c>
      <c r="D1168" t="s">
        <v>237</v>
      </c>
      <c r="E1168" t="s">
        <v>60</v>
      </c>
      <c r="F1168" t="s">
        <v>99</v>
      </c>
      <c r="G1168" t="s">
        <v>73</v>
      </c>
      <c r="H1168">
        <v>3</v>
      </c>
      <c r="I1168">
        <v>56.07</v>
      </c>
      <c r="J1168">
        <v>0.114</v>
      </c>
      <c r="K1168">
        <v>30.75</v>
      </c>
      <c r="L1168" t="s">
        <v>57</v>
      </c>
      <c r="M1168">
        <f t="shared" si="110"/>
        <v>149.03</v>
      </c>
      <c r="N1168">
        <f t="shared" si="111"/>
        <v>56.78</v>
      </c>
      <c r="O1168" s="7">
        <f t="shared" si="112"/>
        <v>0.38099711467489766</v>
      </c>
      <c r="P1168" t="str">
        <f t="shared" si="108"/>
        <v>Jun-2025</v>
      </c>
      <c r="Q1168" t="str">
        <f t="shared" si="109"/>
        <v>Q2-2025</v>
      </c>
    </row>
    <row r="1169" spans="1:17" x14ac:dyDescent="0.3">
      <c r="A1169" t="s">
        <v>1317</v>
      </c>
      <c r="B1169" s="15">
        <v>45709</v>
      </c>
      <c r="C1169" t="s">
        <v>88</v>
      </c>
      <c r="D1169" t="s">
        <v>183</v>
      </c>
      <c r="E1169" t="s">
        <v>54</v>
      </c>
      <c r="F1169" t="s">
        <v>268</v>
      </c>
      <c r="G1169" t="s">
        <v>68</v>
      </c>
      <c r="H1169">
        <v>1</v>
      </c>
      <c r="I1169">
        <v>24.01</v>
      </c>
      <c r="J1169">
        <v>0.05</v>
      </c>
      <c r="K1169">
        <v>16.32</v>
      </c>
      <c r="L1169" t="s">
        <v>57</v>
      </c>
      <c r="M1169">
        <f t="shared" si="110"/>
        <v>22.81</v>
      </c>
      <c r="N1169">
        <f t="shared" si="111"/>
        <v>6.49</v>
      </c>
      <c r="O1169" s="7">
        <f t="shared" si="112"/>
        <v>0.2845243314335818</v>
      </c>
      <c r="P1169" t="str">
        <f t="shared" si="108"/>
        <v>Feb-2025</v>
      </c>
      <c r="Q1169" t="str">
        <f t="shared" si="109"/>
        <v>Q1-2025</v>
      </c>
    </row>
    <row r="1170" spans="1:17" x14ac:dyDescent="0.3">
      <c r="A1170" t="s">
        <v>1318</v>
      </c>
      <c r="B1170" s="15">
        <v>45821</v>
      </c>
      <c r="C1170" t="s">
        <v>63</v>
      </c>
      <c r="D1170" t="s">
        <v>165</v>
      </c>
      <c r="E1170" t="s">
        <v>60</v>
      </c>
      <c r="F1170" t="s">
        <v>99</v>
      </c>
      <c r="G1170" t="s">
        <v>68</v>
      </c>
      <c r="H1170">
        <v>5</v>
      </c>
      <c r="I1170">
        <v>31.67</v>
      </c>
      <c r="J1170">
        <v>0.28799999999999998</v>
      </c>
      <c r="K1170">
        <v>15.4</v>
      </c>
      <c r="L1170" t="s">
        <v>57</v>
      </c>
      <c r="M1170">
        <f t="shared" si="110"/>
        <v>112.75</v>
      </c>
      <c r="N1170">
        <f t="shared" si="111"/>
        <v>35.75</v>
      </c>
      <c r="O1170" s="7">
        <f t="shared" si="112"/>
        <v>0.31707317073170732</v>
      </c>
      <c r="P1170" t="str">
        <f t="shared" si="108"/>
        <v>Jun-2025</v>
      </c>
      <c r="Q1170" t="str">
        <f t="shared" si="109"/>
        <v>Q2-2025</v>
      </c>
    </row>
    <row r="1171" spans="1:17" x14ac:dyDescent="0.3">
      <c r="A1171" t="s">
        <v>1319</v>
      </c>
      <c r="B1171" s="15">
        <v>45578</v>
      </c>
      <c r="C1171" t="s">
        <v>63</v>
      </c>
      <c r="D1171" t="s">
        <v>106</v>
      </c>
      <c r="E1171" t="s">
        <v>54</v>
      </c>
      <c r="F1171" t="s">
        <v>268</v>
      </c>
      <c r="G1171" t="s">
        <v>68</v>
      </c>
      <c r="H1171">
        <v>1</v>
      </c>
      <c r="I1171">
        <v>9.06</v>
      </c>
      <c r="J1171">
        <v>0.20699999999999999</v>
      </c>
      <c r="K1171">
        <v>4.99</v>
      </c>
      <c r="L1171" t="s">
        <v>57</v>
      </c>
      <c r="M1171">
        <f t="shared" si="110"/>
        <v>7.18</v>
      </c>
      <c r="N1171">
        <f t="shared" si="111"/>
        <v>2.19</v>
      </c>
      <c r="O1171" s="7">
        <f t="shared" si="112"/>
        <v>0.30501392757660167</v>
      </c>
      <c r="P1171" t="str">
        <f t="shared" si="108"/>
        <v>Oct-2024</v>
      </c>
      <c r="Q1171" t="str">
        <f t="shared" si="109"/>
        <v>Q4-2024</v>
      </c>
    </row>
    <row r="1172" spans="1:17" x14ac:dyDescent="0.3">
      <c r="A1172" t="s">
        <v>1320</v>
      </c>
      <c r="B1172" s="15">
        <v>45544</v>
      </c>
      <c r="C1172" t="s">
        <v>52</v>
      </c>
      <c r="D1172" t="s">
        <v>200</v>
      </c>
      <c r="E1172" t="s">
        <v>60</v>
      </c>
      <c r="F1172" t="s">
        <v>90</v>
      </c>
      <c r="G1172" t="s">
        <v>56</v>
      </c>
      <c r="H1172">
        <v>1</v>
      </c>
      <c r="I1172">
        <v>70.209999999999994</v>
      </c>
      <c r="J1172">
        <v>6.7000000000000004E-2</v>
      </c>
      <c r="K1172">
        <v>37.67</v>
      </c>
      <c r="L1172" t="s">
        <v>57</v>
      </c>
      <c r="M1172">
        <f t="shared" si="110"/>
        <v>65.510000000000005</v>
      </c>
      <c r="N1172">
        <f t="shared" si="111"/>
        <v>27.84</v>
      </c>
      <c r="O1172" s="7">
        <f t="shared" si="112"/>
        <v>0.4249732865211418</v>
      </c>
      <c r="P1172" t="str">
        <f t="shared" si="108"/>
        <v>Sep-2024</v>
      </c>
      <c r="Q1172" t="str">
        <f t="shared" si="109"/>
        <v>Q3-2024</v>
      </c>
    </row>
    <row r="1173" spans="1:17" x14ac:dyDescent="0.3">
      <c r="A1173" t="s">
        <v>1321</v>
      </c>
      <c r="B1173" s="15">
        <v>45454</v>
      </c>
      <c r="C1173" t="s">
        <v>88</v>
      </c>
      <c r="D1173" t="s">
        <v>183</v>
      </c>
      <c r="E1173" t="s">
        <v>93</v>
      </c>
      <c r="F1173" t="s">
        <v>255</v>
      </c>
      <c r="G1173" t="s">
        <v>68</v>
      </c>
      <c r="H1173">
        <v>7</v>
      </c>
      <c r="I1173">
        <v>33.03</v>
      </c>
      <c r="J1173">
        <v>0</v>
      </c>
      <c r="K1173">
        <v>15.93</v>
      </c>
      <c r="L1173" t="s">
        <v>57</v>
      </c>
      <c r="M1173">
        <f t="shared" si="110"/>
        <v>231.21</v>
      </c>
      <c r="N1173">
        <f t="shared" si="111"/>
        <v>119.7</v>
      </c>
      <c r="O1173" s="7">
        <f t="shared" si="112"/>
        <v>0.51771117166212532</v>
      </c>
      <c r="P1173" t="str">
        <f t="shared" si="108"/>
        <v>Jun-2024</v>
      </c>
      <c r="Q1173" t="str">
        <f t="shared" si="109"/>
        <v>Q2-2024</v>
      </c>
    </row>
    <row r="1174" spans="1:17" x14ac:dyDescent="0.3">
      <c r="A1174" t="s">
        <v>1322</v>
      </c>
      <c r="B1174" s="15">
        <v>45955</v>
      </c>
      <c r="C1174" t="s">
        <v>84</v>
      </c>
      <c r="D1174" t="s">
        <v>103</v>
      </c>
      <c r="E1174" t="s">
        <v>93</v>
      </c>
      <c r="F1174" t="s">
        <v>141</v>
      </c>
      <c r="G1174" t="s">
        <v>56</v>
      </c>
      <c r="H1174">
        <v>5</v>
      </c>
      <c r="I1174">
        <v>43.2</v>
      </c>
      <c r="J1174">
        <v>0.1</v>
      </c>
      <c r="K1174">
        <v>16.28</v>
      </c>
      <c r="L1174" t="s">
        <v>57</v>
      </c>
      <c r="M1174">
        <f t="shared" si="110"/>
        <v>194.4</v>
      </c>
      <c r="N1174">
        <f t="shared" si="111"/>
        <v>113</v>
      </c>
      <c r="O1174" s="7">
        <f t="shared" si="112"/>
        <v>0.58127572016460904</v>
      </c>
      <c r="P1174" t="str">
        <f t="shared" si="108"/>
        <v>Oct-2025</v>
      </c>
      <c r="Q1174" t="str">
        <f t="shared" si="109"/>
        <v>Q4-2025</v>
      </c>
    </row>
    <row r="1175" spans="1:17" x14ac:dyDescent="0.3">
      <c r="A1175" t="s">
        <v>1323</v>
      </c>
      <c r="B1175" s="15">
        <v>45946</v>
      </c>
      <c r="C1175" t="s">
        <v>88</v>
      </c>
      <c r="D1175" t="s">
        <v>183</v>
      </c>
      <c r="E1175" t="s">
        <v>60</v>
      </c>
      <c r="F1175" t="s">
        <v>90</v>
      </c>
      <c r="G1175" t="s">
        <v>56</v>
      </c>
      <c r="H1175">
        <v>3</v>
      </c>
      <c r="I1175">
        <v>88.34</v>
      </c>
      <c r="J1175">
        <v>8.2000000000000003E-2</v>
      </c>
      <c r="K1175">
        <v>36.6</v>
      </c>
      <c r="L1175" t="s">
        <v>57</v>
      </c>
      <c r="M1175">
        <f t="shared" si="110"/>
        <v>243.29</v>
      </c>
      <c r="N1175">
        <f t="shared" si="111"/>
        <v>133.49</v>
      </c>
      <c r="O1175" s="7">
        <f t="shared" si="112"/>
        <v>0.54868675243536524</v>
      </c>
      <c r="P1175" t="str">
        <f t="shared" si="108"/>
        <v>Oct-2025</v>
      </c>
      <c r="Q1175" t="str">
        <f t="shared" si="109"/>
        <v>Q4-2025</v>
      </c>
    </row>
    <row r="1176" spans="1:17" x14ac:dyDescent="0.3">
      <c r="A1176" t="s">
        <v>1324</v>
      </c>
      <c r="B1176" s="15">
        <v>45428</v>
      </c>
      <c r="C1176" t="s">
        <v>52</v>
      </c>
      <c r="D1176" t="s">
        <v>121</v>
      </c>
      <c r="E1176" t="s">
        <v>107</v>
      </c>
      <c r="F1176" t="s">
        <v>132</v>
      </c>
      <c r="G1176" t="s">
        <v>68</v>
      </c>
      <c r="H1176">
        <v>5</v>
      </c>
      <c r="I1176">
        <v>22.24</v>
      </c>
      <c r="J1176">
        <v>0.13500000000000001</v>
      </c>
      <c r="K1176">
        <v>8.77</v>
      </c>
      <c r="L1176" t="s">
        <v>57</v>
      </c>
      <c r="M1176">
        <f t="shared" si="110"/>
        <v>96.19</v>
      </c>
      <c r="N1176">
        <f t="shared" si="111"/>
        <v>52.34</v>
      </c>
      <c r="O1176" s="7">
        <f t="shared" si="112"/>
        <v>0.5441314065911218</v>
      </c>
      <c r="P1176" t="str">
        <f t="shared" si="108"/>
        <v>May-2024</v>
      </c>
      <c r="Q1176" t="str">
        <f t="shared" si="109"/>
        <v>Q2-2024</v>
      </c>
    </row>
    <row r="1177" spans="1:17" x14ac:dyDescent="0.3">
      <c r="A1177" t="s">
        <v>1325</v>
      </c>
      <c r="B1177" s="15">
        <v>45696</v>
      </c>
      <c r="C1177" t="s">
        <v>52</v>
      </c>
      <c r="D1177" t="s">
        <v>216</v>
      </c>
      <c r="E1177" t="s">
        <v>54</v>
      </c>
      <c r="F1177" t="s">
        <v>55</v>
      </c>
      <c r="G1177" t="s">
        <v>56</v>
      </c>
      <c r="H1177">
        <v>6</v>
      </c>
      <c r="I1177">
        <v>22.99</v>
      </c>
      <c r="J1177">
        <v>0.08</v>
      </c>
      <c r="K1177">
        <v>14.06</v>
      </c>
      <c r="L1177" t="s">
        <v>57</v>
      </c>
      <c r="M1177">
        <f t="shared" si="110"/>
        <v>126.9</v>
      </c>
      <c r="N1177">
        <f t="shared" si="111"/>
        <v>42.54</v>
      </c>
      <c r="O1177" s="7">
        <f t="shared" si="112"/>
        <v>0.33522458628841606</v>
      </c>
      <c r="P1177" t="str">
        <f t="shared" si="108"/>
        <v>Feb-2025</v>
      </c>
      <c r="Q1177" t="str">
        <f t="shared" si="109"/>
        <v>Q1-2025</v>
      </c>
    </row>
    <row r="1178" spans="1:17" x14ac:dyDescent="0.3">
      <c r="A1178" t="s">
        <v>1326</v>
      </c>
      <c r="B1178" s="15">
        <v>45786</v>
      </c>
      <c r="C1178" t="s">
        <v>52</v>
      </c>
      <c r="D1178" t="s">
        <v>155</v>
      </c>
      <c r="E1178" t="s">
        <v>71</v>
      </c>
      <c r="F1178" t="s">
        <v>97</v>
      </c>
      <c r="G1178" t="s">
        <v>68</v>
      </c>
      <c r="H1178">
        <v>6</v>
      </c>
      <c r="I1178">
        <v>163.71</v>
      </c>
      <c r="J1178">
        <v>9.1999999999999998E-2</v>
      </c>
      <c r="K1178">
        <v>125.55</v>
      </c>
      <c r="L1178" t="s">
        <v>57</v>
      </c>
      <c r="M1178">
        <f t="shared" si="110"/>
        <v>891.89</v>
      </c>
      <c r="N1178">
        <f t="shared" si="111"/>
        <v>138.59</v>
      </c>
      <c r="O1178" s="7">
        <f t="shared" si="112"/>
        <v>0.15538911749206741</v>
      </c>
      <c r="P1178" t="str">
        <f t="shared" si="108"/>
        <v>May-2025</v>
      </c>
      <c r="Q1178" t="str">
        <f t="shared" si="109"/>
        <v>Q2-2025</v>
      </c>
    </row>
    <row r="1179" spans="1:17" x14ac:dyDescent="0.3">
      <c r="A1179" t="s">
        <v>1327</v>
      </c>
      <c r="B1179" s="15">
        <v>45852</v>
      </c>
      <c r="C1179" t="s">
        <v>63</v>
      </c>
      <c r="D1179" t="s">
        <v>165</v>
      </c>
      <c r="E1179" t="s">
        <v>71</v>
      </c>
      <c r="F1179" t="s">
        <v>97</v>
      </c>
      <c r="G1179" t="s">
        <v>56</v>
      </c>
      <c r="H1179">
        <v>2</v>
      </c>
      <c r="I1179">
        <v>152.1</v>
      </c>
      <c r="J1179">
        <v>0.23300000000000001</v>
      </c>
      <c r="K1179">
        <v>100.53</v>
      </c>
      <c r="L1179" t="s">
        <v>57</v>
      </c>
      <c r="M1179">
        <f t="shared" si="110"/>
        <v>233.32</v>
      </c>
      <c r="N1179">
        <f t="shared" si="111"/>
        <v>32.26</v>
      </c>
      <c r="O1179" s="7">
        <f t="shared" si="112"/>
        <v>0.1382650437167838</v>
      </c>
      <c r="P1179" t="str">
        <f t="shared" si="108"/>
        <v>Jul-2025</v>
      </c>
      <c r="Q1179" t="str">
        <f t="shared" si="109"/>
        <v>Q3-2025</v>
      </c>
    </row>
    <row r="1180" spans="1:17" x14ac:dyDescent="0.3">
      <c r="A1180" t="s">
        <v>1328</v>
      </c>
      <c r="B1180" s="15">
        <v>45752</v>
      </c>
      <c r="C1180" t="s">
        <v>88</v>
      </c>
      <c r="D1180" t="s">
        <v>198</v>
      </c>
      <c r="E1180" t="s">
        <v>60</v>
      </c>
      <c r="F1180" t="s">
        <v>99</v>
      </c>
      <c r="G1180" t="s">
        <v>68</v>
      </c>
      <c r="H1180">
        <v>10</v>
      </c>
      <c r="I1180">
        <v>104.86</v>
      </c>
      <c r="J1180">
        <v>5.6000000000000001E-2</v>
      </c>
      <c r="K1180">
        <v>48.18</v>
      </c>
      <c r="L1180" t="s">
        <v>57</v>
      </c>
      <c r="M1180">
        <f t="shared" si="110"/>
        <v>989.88</v>
      </c>
      <c r="N1180">
        <f t="shared" si="111"/>
        <v>508.08</v>
      </c>
      <c r="O1180" s="7">
        <f t="shared" si="112"/>
        <v>0.51327433628318586</v>
      </c>
      <c r="P1180" t="str">
        <f t="shared" si="108"/>
        <v>Apr-2025</v>
      </c>
      <c r="Q1180" t="str">
        <f t="shared" si="109"/>
        <v>Q2-2025</v>
      </c>
    </row>
    <row r="1181" spans="1:17" x14ac:dyDescent="0.3">
      <c r="A1181" t="s">
        <v>1329</v>
      </c>
      <c r="B1181" s="15">
        <v>45460</v>
      </c>
      <c r="C1181" t="s">
        <v>52</v>
      </c>
      <c r="D1181" t="s">
        <v>216</v>
      </c>
      <c r="E1181" t="s">
        <v>107</v>
      </c>
      <c r="F1181" t="s">
        <v>108</v>
      </c>
      <c r="G1181" t="s">
        <v>68</v>
      </c>
      <c r="H1181">
        <v>5</v>
      </c>
      <c r="I1181">
        <v>42.86</v>
      </c>
      <c r="J1181">
        <v>9.7000000000000003E-2</v>
      </c>
      <c r="K1181">
        <v>15.84</v>
      </c>
      <c r="L1181" t="s">
        <v>57</v>
      </c>
      <c r="M1181">
        <f t="shared" si="110"/>
        <v>193.51</v>
      </c>
      <c r="N1181">
        <f t="shared" si="111"/>
        <v>114.31</v>
      </c>
      <c r="O1181" s="7">
        <f t="shared" si="112"/>
        <v>0.59071882590047031</v>
      </c>
      <c r="P1181" t="str">
        <f t="shared" si="108"/>
        <v>Jun-2024</v>
      </c>
      <c r="Q1181" t="str">
        <f t="shared" si="109"/>
        <v>Q2-2024</v>
      </c>
    </row>
    <row r="1182" spans="1:17" x14ac:dyDescent="0.3">
      <c r="A1182" t="s">
        <v>1330</v>
      </c>
      <c r="B1182" s="15">
        <v>45863</v>
      </c>
      <c r="C1182" t="s">
        <v>52</v>
      </c>
      <c r="D1182" t="s">
        <v>272</v>
      </c>
      <c r="E1182" t="s">
        <v>54</v>
      </c>
      <c r="F1182" t="s">
        <v>268</v>
      </c>
      <c r="G1182" t="s">
        <v>56</v>
      </c>
      <c r="H1182">
        <v>2</v>
      </c>
      <c r="I1182">
        <v>6.09</v>
      </c>
      <c r="J1182">
        <v>0.14399999999999999</v>
      </c>
      <c r="K1182">
        <v>4.0999999999999996</v>
      </c>
      <c r="L1182" t="s">
        <v>57</v>
      </c>
      <c r="M1182">
        <f t="shared" si="110"/>
        <v>10.43</v>
      </c>
      <c r="N1182">
        <f t="shared" si="111"/>
        <v>2.23</v>
      </c>
      <c r="O1182" s="7">
        <f t="shared" si="112"/>
        <v>0.21380632790028764</v>
      </c>
      <c r="P1182" t="str">
        <f t="shared" si="108"/>
        <v>Jul-2025</v>
      </c>
      <c r="Q1182" t="str">
        <f t="shared" si="109"/>
        <v>Q3-2025</v>
      </c>
    </row>
    <row r="1183" spans="1:17" x14ac:dyDescent="0.3">
      <c r="A1183" t="s">
        <v>1331</v>
      </c>
      <c r="B1183" s="15">
        <v>45553</v>
      </c>
      <c r="C1183" t="s">
        <v>63</v>
      </c>
      <c r="D1183" t="s">
        <v>263</v>
      </c>
      <c r="E1183" t="s">
        <v>71</v>
      </c>
      <c r="F1183" t="s">
        <v>97</v>
      </c>
      <c r="G1183" t="s">
        <v>56</v>
      </c>
      <c r="H1183">
        <v>2</v>
      </c>
      <c r="I1183">
        <v>73.739999999999995</v>
      </c>
      <c r="J1183">
        <v>0.32800000000000001</v>
      </c>
      <c r="K1183">
        <v>49.3</v>
      </c>
      <c r="L1183" t="s">
        <v>57</v>
      </c>
      <c r="M1183">
        <f t="shared" si="110"/>
        <v>99.11</v>
      </c>
      <c r="N1183">
        <f t="shared" si="111"/>
        <v>0.51</v>
      </c>
      <c r="O1183" s="7">
        <f t="shared" si="112"/>
        <v>5.1457975986277877E-3</v>
      </c>
      <c r="P1183" t="str">
        <f t="shared" si="108"/>
        <v>Sep-2024</v>
      </c>
      <c r="Q1183" t="str">
        <f t="shared" si="109"/>
        <v>Q3-2024</v>
      </c>
    </row>
    <row r="1184" spans="1:17" x14ac:dyDescent="0.3">
      <c r="A1184" t="s">
        <v>1332</v>
      </c>
      <c r="B1184" s="15">
        <v>45910</v>
      </c>
      <c r="C1184" t="s">
        <v>63</v>
      </c>
      <c r="D1184" t="s">
        <v>119</v>
      </c>
      <c r="E1184" t="s">
        <v>54</v>
      </c>
      <c r="F1184" t="s">
        <v>114</v>
      </c>
      <c r="G1184" t="s">
        <v>68</v>
      </c>
      <c r="H1184">
        <v>1</v>
      </c>
      <c r="I1184">
        <v>17.899999999999999</v>
      </c>
      <c r="J1184">
        <v>0.26600000000000001</v>
      </c>
      <c r="K1184">
        <v>10.26</v>
      </c>
      <c r="L1184" t="s">
        <v>57</v>
      </c>
      <c r="M1184">
        <f t="shared" si="110"/>
        <v>13.14</v>
      </c>
      <c r="N1184">
        <f t="shared" si="111"/>
        <v>2.88</v>
      </c>
      <c r="O1184" s="7">
        <f t="shared" si="112"/>
        <v>0.21917808219178081</v>
      </c>
      <c r="P1184" t="str">
        <f t="shared" si="108"/>
        <v>Sep-2025</v>
      </c>
      <c r="Q1184" t="str">
        <f t="shared" si="109"/>
        <v>Q3-2025</v>
      </c>
    </row>
    <row r="1185" spans="1:17" x14ac:dyDescent="0.3">
      <c r="A1185" t="s">
        <v>1333</v>
      </c>
      <c r="B1185" s="15">
        <v>45944</v>
      </c>
      <c r="C1185" t="s">
        <v>63</v>
      </c>
      <c r="D1185" t="s">
        <v>64</v>
      </c>
      <c r="E1185" t="s">
        <v>71</v>
      </c>
      <c r="F1185" t="s">
        <v>86</v>
      </c>
      <c r="G1185" t="s">
        <v>56</v>
      </c>
      <c r="H1185">
        <v>1</v>
      </c>
      <c r="I1185">
        <v>84.45</v>
      </c>
      <c r="J1185">
        <v>0.29299999999999998</v>
      </c>
      <c r="K1185">
        <v>63.72</v>
      </c>
      <c r="L1185" t="s">
        <v>57</v>
      </c>
      <c r="M1185">
        <f t="shared" si="110"/>
        <v>59.71</v>
      </c>
      <c r="N1185">
        <f t="shared" si="111"/>
        <v>-4.01</v>
      </c>
      <c r="O1185" s="7">
        <f t="shared" si="112"/>
        <v>-6.7157929994975718E-2</v>
      </c>
      <c r="P1185" t="str">
        <f t="shared" si="108"/>
        <v>Oct-2025</v>
      </c>
      <c r="Q1185" t="str">
        <f t="shared" si="109"/>
        <v>Q4-2025</v>
      </c>
    </row>
    <row r="1186" spans="1:17" x14ac:dyDescent="0.3">
      <c r="A1186" t="s">
        <v>1334</v>
      </c>
      <c r="B1186" s="15">
        <v>45883</v>
      </c>
      <c r="C1186" t="s">
        <v>52</v>
      </c>
      <c r="D1186" t="s">
        <v>70</v>
      </c>
      <c r="E1186" t="s">
        <v>54</v>
      </c>
      <c r="F1186" t="s">
        <v>268</v>
      </c>
      <c r="G1186" t="s">
        <v>56</v>
      </c>
      <c r="H1186">
        <v>1</v>
      </c>
      <c r="I1186">
        <v>4.1500000000000004</v>
      </c>
      <c r="J1186">
        <v>5.2999999999999999E-2</v>
      </c>
      <c r="K1186">
        <v>2.29</v>
      </c>
      <c r="L1186" t="s">
        <v>57</v>
      </c>
      <c r="M1186">
        <f t="shared" si="110"/>
        <v>3.93</v>
      </c>
      <c r="N1186">
        <f t="shared" si="111"/>
        <v>1.64</v>
      </c>
      <c r="O1186" s="7">
        <f t="shared" si="112"/>
        <v>0.41730279898218825</v>
      </c>
      <c r="P1186" t="str">
        <f t="shared" si="108"/>
        <v>Aug-2025</v>
      </c>
      <c r="Q1186" t="str">
        <f t="shared" si="109"/>
        <v>Q3-2025</v>
      </c>
    </row>
    <row r="1187" spans="1:17" x14ac:dyDescent="0.3">
      <c r="A1187" t="s">
        <v>1335</v>
      </c>
      <c r="B1187" s="15">
        <v>45793</v>
      </c>
      <c r="C1187" t="s">
        <v>63</v>
      </c>
      <c r="D1187" t="s">
        <v>258</v>
      </c>
      <c r="E1187" t="s">
        <v>71</v>
      </c>
      <c r="F1187" t="s">
        <v>78</v>
      </c>
      <c r="G1187" t="s">
        <v>68</v>
      </c>
      <c r="H1187">
        <v>1</v>
      </c>
      <c r="I1187">
        <v>80</v>
      </c>
      <c r="J1187">
        <v>0.11799999999999999</v>
      </c>
      <c r="K1187">
        <v>52.19</v>
      </c>
      <c r="L1187" t="s">
        <v>104</v>
      </c>
      <c r="M1187">
        <f t="shared" si="110"/>
        <v>70.56</v>
      </c>
      <c r="N1187">
        <f t="shared" si="111"/>
        <v>18.37</v>
      </c>
      <c r="O1187" s="7">
        <f t="shared" si="112"/>
        <v>0.26034580498866211</v>
      </c>
      <c r="P1187" t="str">
        <f t="shared" si="108"/>
        <v>May-2025</v>
      </c>
      <c r="Q1187" t="str">
        <f t="shared" si="109"/>
        <v>Q2-2025</v>
      </c>
    </row>
    <row r="1188" spans="1:17" x14ac:dyDescent="0.3">
      <c r="A1188" t="s">
        <v>1336</v>
      </c>
      <c r="B1188" s="15">
        <v>45531</v>
      </c>
      <c r="C1188" t="s">
        <v>52</v>
      </c>
      <c r="D1188" t="s">
        <v>155</v>
      </c>
      <c r="E1188" t="s">
        <v>107</v>
      </c>
      <c r="F1188" t="s">
        <v>148</v>
      </c>
      <c r="G1188" t="s">
        <v>73</v>
      </c>
      <c r="H1188">
        <v>2</v>
      </c>
      <c r="I1188">
        <v>19.47</v>
      </c>
      <c r="J1188">
        <v>0.13300000000000001</v>
      </c>
      <c r="K1188">
        <v>8.42</v>
      </c>
      <c r="L1188" t="s">
        <v>57</v>
      </c>
      <c r="M1188">
        <f t="shared" si="110"/>
        <v>33.76</v>
      </c>
      <c r="N1188">
        <f t="shared" si="111"/>
        <v>16.920000000000002</v>
      </c>
      <c r="O1188" s="7">
        <f t="shared" si="112"/>
        <v>0.50118483412322279</v>
      </c>
      <c r="P1188" t="str">
        <f t="shared" si="108"/>
        <v>Aug-2024</v>
      </c>
      <c r="Q1188" t="str">
        <f t="shared" si="109"/>
        <v>Q3-2024</v>
      </c>
    </row>
    <row r="1189" spans="1:17" x14ac:dyDescent="0.3">
      <c r="A1189" t="s">
        <v>1337</v>
      </c>
      <c r="B1189" s="15">
        <v>45555</v>
      </c>
      <c r="C1189" t="s">
        <v>63</v>
      </c>
      <c r="D1189" t="s">
        <v>64</v>
      </c>
      <c r="E1189" t="s">
        <v>71</v>
      </c>
      <c r="F1189" t="s">
        <v>126</v>
      </c>
      <c r="G1189" t="s">
        <v>68</v>
      </c>
      <c r="H1189">
        <v>5</v>
      </c>
      <c r="I1189">
        <v>165.94</v>
      </c>
      <c r="J1189">
        <v>0.19600000000000001</v>
      </c>
      <c r="K1189">
        <v>128.16</v>
      </c>
      <c r="L1189" t="s">
        <v>57</v>
      </c>
      <c r="M1189">
        <f t="shared" si="110"/>
        <v>667.08</v>
      </c>
      <c r="N1189">
        <f t="shared" si="111"/>
        <v>26.28</v>
      </c>
      <c r="O1189" s="7">
        <f t="shared" si="112"/>
        <v>3.9395574743658929E-2</v>
      </c>
      <c r="P1189" t="str">
        <f t="shared" si="108"/>
        <v>Sep-2024</v>
      </c>
      <c r="Q1189" t="str">
        <f t="shared" si="109"/>
        <v>Q3-2024</v>
      </c>
    </row>
    <row r="1190" spans="1:17" x14ac:dyDescent="0.3">
      <c r="A1190" t="s">
        <v>1338</v>
      </c>
      <c r="B1190" s="15">
        <v>45812</v>
      </c>
      <c r="C1190" t="s">
        <v>63</v>
      </c>
      <c r="D1190" t="s">
        <v>251</v>
      </c>
      <c r="E1190" t="s">
        <v>71</v>
      </c>
      <c r="F1190" t="s">
        <v>86</v>
      </c>
      <c r="G1190" t="s">
        <v>68</v>
      </c>
      <c r="H1190">
        <v>7</v>
      </c>
      <c r="I1190">
        <v>133.63999999999999</v>
      </c>
      <c r="J1190">
        <v>0.28699999999999998</v>
      </c>
      <c r="K1190">
        <v>95.44</v>
      </c>
      <c r="L1190" t="s">
        <v>57</v>
      </c>
      <c r="M1190">
        <f t="shared" si="110"/>
        <v>667</v>
      </c>
      <c r="N1190">
        <f t="shared" si="111"/>
        <v>-1.08</v>
      </c>
      <c r="O1190" s="7">
        <f t="shared" si="112"/>
        <v>-1.6191904047976012E-3</v>
      </c>
      <c r="P1190" t="str">
        <f t="shared" si="108"/>
        <v>Jun-2025</v>
      </c>
      <c r="Q1190" t="str">
        <f t="shared" si="109"/>
        <v>Q2-2025</v>
      </c>
    </row>
    <row r="1191" spans="1:17" x14ac:dyDescent="0.3">
      <c r="A1191" t="s">
        <v>1339</v>
      </c>
      <c r="B1191" s="15">
        <v>45480</v>
      </c>
      <c r="C1191" t="s">
        <v>52</v>
      </c>
      <c r="D1191" t="s">
        <v>155</v>
      </c>
      <c r="E1191" t="s">
        <v>60</v>
      </c>
      <c r="F1191" t="s">
        <v>61</v>
      </c>
      <c r="G1191" t="s">
        <v>68</v>
      </c>
      <c r="H1191">
        <v>6</v>
      </c>
      <c r="I1191">
        <v>57.22</v>
      </c>
      <c r="J1191">
        <v>0</v>
      </c>
      <c r="K1191">
        <v>25.6</v>
      </c>
      <c r="L1191" t="s">
        <v>57</v>
      </c>
      <c r="M1191">
        <f t="shared" si="110"/>
        <v>343.32</v>
      </c>
      <c r="N1191">
        <f t="shared" si="111"/>
        <v>189.72</v>
      </c>
      <c r="O1191" s="7">
        <f t="shared" si="112"/>
        <v>0.55260398462076199</v>
      </c>
      <c r="P1191" t="str">
        <f t="shared" si="108"/>
        <v>Jul-2024</v>
      </c>
      <c r="Q1191" t="str">
        <f t="shared" si="109"/>
        <v>Q3-2024</v>
      </c>
    </row>
    <row r="1192" spans="1:17" x14ac:dyDescent="0.3">
      <c r="A1192" t="s">
        <v>1340</v>
      </c>
      <c r="B1192" s="15">
        <v>45701</v>
      </c>
      <c r="C1192" t="s">
        <v>88</v>
      </c>
      <c r="D1192" t="s">
        <v>123</v>
      </c>
      <c r="E1192" t="s">
        <v>71</v>
      </c>
      <c r="F1192" t="s">
        <v>72</v>
      </c>
      <c r="G1192" t="s">
        <v>68</v>
      </c>
      <c r="H1192">
        <v>7</v>
      </c>
      <c r="I1192">
        <v>203.73</v>
      </c>
      <c r="J1192">
        <v>0</v>
      </c>
      <c r="K1192">
        <v>143.69999999999999</v>
      </c>
      <c r="L1192" t="s">
        <v>57</v>
      </c>
      <c r="M1192">
        <f t="shared" si="110"/>
        <v>1426.11</v>
      </c>
      <c r="N1192">
        <f t="shared" si="111"/>
        <v>420.21</v>
      </c>
      <c r="O1192" s="7">
        <f t="shared" si="112"/>
        <v>0.29465469003092326</v>
      </c>
      <c r="P1192" t="str">
        <f t="shared" si="108"/>
        <v>Feb-2025</v>
      </c>
      <c r="Q1192" t="str">
        <f t="shared" si="109"/>
        <v>Q1-2025</v>
      </c>
    </row>
    <row r="1193" spans="1:17" x14ac:dyDescent="0.3">
      <c r="A1193" t="s">
        <v>1341</v>
      </c>
      <c r="B1193" s="15">
        <v>45463</v>
      </c>
      <c r="C1193" t="s">
        <v>63</v>
      </c>
      <c r="D1193" t="s">
        <v>159</v>
      </c>
      <c r="E1193" t="s">
        <v>60</v>
      </c>
      <c r="F1193" t="s">
        <v>76</v>
      </c>
      <c r="G1193" t="s">
        <v>56</v>
      </c>
      <c r="H1193">
        <v>4</v>
      </c>
      <c r="I1193">
        <v>67.459999999999994</v>
      </c>
      <c r="J1193">
        <v>0.13600000000000001</v>
      </c>
      <c r="K1193">
        <v>37.01</v>
      </c>
      <c r="L1193" t="s">
        <v>104</v>
      </c>
      <c r="M1193">
        <f t="shared" si="110"/>
        <v>233.14</v>
      </c>
      <c r="N1193">
        <f t="shared" si="111"/>
        <v>85.1</v>
      </c>
      <c r="O1193" s="7">
        <f t="shared" si="112"/>
        <v>0.36501672814617825</v>
      </c>
      <c r="P1193" t="str">
        <f t="shared" si="108"/>
        <v>Jun-2024</v>
      </c>
      <c r="Q1193" t="str">
        <f t="shared" si="109"/>
        <v>Q2-2024</v>
      </c>
    </row>
    <row r="1194" spans="1:17" x14ac:dyDescent="0.3">
      <c r="A1194" t="s">
        <v>1342</v>
      </c>
      <c r="B1194" s="15">
        <v>45695</v>
      </c>
      <c r="C1194" t="s">
        <v>63</v>
      </c>
      <c r="D1194" t="s">
        <v>165</v>
      </c>
      <c r="E1194" t="s">
        <v>107</v>
      </c>
      <c r="F1194" t="s">
        <v>139</v>
      </c>
      <c r="G1194" t="s">
        <v>73</v>
      </c>
      <c r="H1194">
        <v>3</v>
      </c>
      <c r="I1194">
        <v>24.87</v>
      </c>
      <c r="J1194">
        <v>4.2000000000000003E-2</v>
      </c>
      <c r="K1194">
        <v>9.81</v>
      </c>
      <c r="L1194" t="s">
        <v>73</v>
      </c>
      <c r="M1194">
        <f t="shared" si="110"/>
        <v>71.48</v>
      </c>
      <c r="N1194">
        <f t="shared" si="111"/>
        <v>42.05</v>
      </c>
      <c r="O1194" s="7">
        <f t="shared" si="112"/>
        <v>0.58827644096250697</v>
      </c>
      <c r="P1194" t="str">
        <f t="shared" si="108"/>
        <v>Feb-2025</v>
      </c>
      <c r="Q1194" t="str">
        <f t="shared" si="109"/>
        <v>Q1-2025</v>
      </c>
    </row>
    <row r="1195" spans="1:17" x14ac:dyDescent="0.3">
      <c r="A1195" t="s">
        <v>1343</v>
      </c>
      <c r="B1195" s="15">
        <v>45869</v>
      </c>
      <c r="C1195" t="s">
        <v>63</v>
      </c>
      <c r="D1195" t="s">
        <v>175</v>
      </c>
      <c r="E1195" t="s">
        <v>71</v>
      </c>
      <c r="F1195" t="s">
        <v>72</v>
      </c>
      <c r="G1195" t="s">
        <v>68</v>
      </c>
      <c r="H1195">
        <v>2</v>
      </c>
      <c r="I1195">
        <v>293.95999999999998</v>
      </c>
      <c r="J1195">
        <v>0.27400000000000002</v>
      </c>
      <c r="K1195">
        <v>220.46</v>
      </c>
      <c r="L1195" t="s">
        <v>57</v>
      </c>
      <c r="M1195">
        <f t="shared" si="110"/>
        <v>426.83</v>
      </c>
      <c r="N1195">
        <f t="shared" si="111"/>
        <v>-14.09</v>
      </c>
      <c r="O1195" s="7">
        <f t="shared" si="112"/>
        <v>-3.301080055291334E-2</v>
      </c>
      <c r="P1195" t="str">
        <f t="shared" si="108"/>
        <v>Jul-2025</v>
      </c>
      <c r="Q1195" t="str">
        <f t="shared" si="109"/>
        <v>Q3-2025</v>
      </c>
    </row>
    <row r="1196" spans="1:17" x14ac:dyDescent="0.3">
      <c r="A1196" t="s">
        <v>1344</v>
      </c>
      <c r="B1196" s="15">
        <v>45416</v>
      </c>
      <c r="C1196" t="s">
        <v>52</v>
      </c>
      <c r="D1196" t="s">
        <v>59</v>
      </c>
      <c r="E1196" t="s">
        <v>107</v>
      </c>
      <c r="F1196" t="s">
        <v>193</v>
      </c>
      <c r="G1196" t="s">
        <v>68</v>
      </c>
      <c r="H1196">
        <v>3</v>
      </c>
      <c r="I1196">
        <v>27.88</v>
      </c>
      <c r="J1196">
        <v>0.122</v>
      </c>
      <c r="K1196">
        <v>11.04</v>
      </c>
      <c r="L1196" t="s">
        <v>57</v>
      </c>
      <c r="M1196">
        <f t="shared" si="110"/>
        <v>73.44</v>
      </c>
      <c r="N1196">
        <f t="shared" si="111"/>
        <v>40.32</v>
      </c>
      <c r="O1196" s="7">
        <f t="shared" si="112"/>
        <v>0.5490196078431373</v>
      </c>
      <c r="P1196" t="str">
        <f t="shared" si="108"/>
        <v>May-2024</v>
      </c>
      <c r="Q1196" t="str">
        <f t="shared" si="109"/>
        <v>Q2-2024</v>
      </c>
    </row>
    <row r="1197" spans="1:17" x14ac:dyDescent="0.3">
      <c r="A1197" t="s">
        <v>1345</v>
      </c>
      <c r="B1197" s="15">
        <v>45790</v>
      </c>
      <c r="C1197" t="s">
        <v>52</v>
      </c>
      <c r="D1197" t="s">
        <v>121</v>
      </c>
      <c r="E1197" t="s">
        <v>71</v>
      </c>
      <c r="F1197" t="s">
        <v>97</v>
      </c>
      <c r="G1197" t="s">
        <v>56</v>
      </c>
      <c r="H1197">
        <v>2</v>
      </c>
      <c r="I1197">
        <v>109.93</v>
      </c>
      <c r="J1197">
        <v>0</v>
      </c>
      <c r="K1197">
        <v>83.62</v>
      </c>
      <c r="L1197" t="s">
        <v>57</v>
      </c>
      <c r="M1197">
        <f t="shared" si="110"/>
        <v>219.86</v>
      </c>
      <c r="N1197">
        <f t="shared" si="111"/>
        <v>52.62</v>
      </c>
      <c r="O1197" s="7">
        <f t="shared" si="112"/>
        <v>0.23933412171381785</v>
      </c>
      <c r="P1197" t="str">
        <f t="shared" si="108"/>
        <v>May-2025</v>
      </c>
      <c r="Q1197" t="str">
        <f t="shared" si="109"/>
        <v>Q2-2025</v>
      </c>
    </row>
    <row r="1198" spans="1:17" x14ac:dyDescent="0.3">
      <c r="A1198" t="s">
        <v>1346</v>
      </c>
      <c r="B1198" s="15">
        <v>45973</v>
      </c>
      <c r="C1198" t="s">
        <v>52</v>
      </c>
      <c r="D1198" t="s">
        <v>53</v>
      </c>
      <c r="E1198" t="s">
        <v>71</v>
      </c>
      <c r="F1198" t="s">
        <v>126</v>
      </c>
      <c r="G1198" t="s">
        <v>68</v>
      </c>
      <c r="H1198">
        <v>1</v>
      </c>
      <c r="I1198">
        <v>66.709999999999994</v>
      </c>
      <c r="J1198">
        <v>9.9000000000000005E-2</v>
      </c>
      <c r="K1198">
        <v>45.41</v>
      </c>
      <c r="L1198" t="s">
        <v>57</v>
      </c>
      <c r="M1198">
        <f t="shared" si="110"/>
        <v>60.11</v>
      </c>
      <c r="N1198">
        <f t="shared" si="111"/>
        <v>14.7</v>
      </c>
      <c r="O1198" s="7">
        <f t="shared" si="112"/>
        <v>0.24455165529861919</v>
      </c>
      <c r="P1198" t="str">
        <f t="shared" si="108"/>
        <v>Nov-2025</v>
      </c>
      <c r="Q1198" t="str">
        <f t="shared" si="109"/>
        <v>Q4-2025</v>
      </c>
    </row>
    <row r="1199" spans="1:17" x14ac:dyDescent="0.3">
      <c r="A1199" t="s">
        <v>1347</v>
      </c>
      <c r="B1199" s="15">
        <v>45464</v>
      </c>
      <c r="C1199" t="s">
        <v>88</v>
      </c>
      <c r="D1199" t="s">
        <v>206</v>
      </c>
      <c r="E1199" t="s">
        <v>107</v>
      </c>
      <c r="F1199" t="s">
        <v>132</v>
      </c>
      <c r="G1199" t="s">
        <v>56</v>
      </c>
      <c r="H1199">
        <v>1</v>
      </c>
      <c r="I1199">
        <v>22.46</v>
      </c>
      <c r="J1199">
        <v>0.128</v>
      </c>
      <c r="K1199">
        <v>8.91</v>
      </c>
      <c r="L1199" t="s">
        <v>57</v>
      </c>
      <c r="M1199">
        <f t="shared" si="110"/>
        <v>19.59</v>
      </c>
      <c r="N1199">
        <f t="shared" si="111"/>
        <v>10.68</v>
      </c>
      <c r="O1199" s="7">
        <f t="shared" si="112"/>
        <v>0.54517611026033685</v>
      </c>
      <c r="P1199" t="str">
        <f t="shared" si="108"/>
        <v>Jun-2024</v>
      </c>
      <c r="Q1199" t="str">
        <f t="shared" si="109"/>
        <v>Q2-2024</v>
      </c>
    </row>
    <row r="1200" spans="1:17" x14ac:dyDescent="0.3">
      <c r="A1200" t="s">
        <v>1348</v>
      </c>
      <c r="B1200" s="15">
        <v>45826</v>
      </c>
      <c r="C1200" t="s">
        <v>88</v>
      </c>
      <c r="D1200" t="s">
        <v>179</v>
      </c>
      <c r="E1200" t="s">
        <v>54</v>
      </c>
      <c r="F1200" t="s">
        <v>114</v>
      </c>
      <c r="G1200" t="s">
        <v>73</v>
      </c>
      <c r="H1200">
        <v>1</v>
      </c>
      <c r="I1200">
        <v>8.0399999999999991</v>
      </c>
      <c r="J1200">
        <v>6.8000000000000005E-2</v>
      </c>
      <c r="K1200">
        <v>5.31</v>
      </c>
      <c r="L1200" t="s">
        <v>104</v>
      </c>
      <c r="M1200">
        <f t="shared" si="110"/>
        <v>7.49</v>
      </c>
      <c r="N1200">
        <f t="shared" si="111"/>
        <v>2.1800000000000002</v>
      </c>
      <c r="O1200" s="7">
        <f t="shared" si="112"/>
        <v>0.29105473965287049</v>
      </c>
      <c r="P1200" t="str">
        <f t="shared" si="108"/>
        <v>Jun-2025</v>
      </c>
      <c r="Q1200" t="str">
        <f t="shared" si="109"/>
        <v>Q2-2025</v>
      </c>
    </row>
    <row r="1201" spans="1:17" x14ac:dyDescent="0.3">
      <c r="A1201" t="s">
        <v>1349</v>
      </c>
      <c r="B1201" s="15">
        <v>46020</v>
      </c>
      <c r="C1201" t="s">
        <v>63</v>
      </c>
      <c r="D1201" t="s">
        <v>106</v>
      </c>
      <c r="E1201" t="s">
        <v>71</v>
      </c>
      <c r="F1201" t="s">
        <v>78</v>
      </c>
      <c r="G1201" t="s">
        <v>56</v>
      </c>
      <c r="H1201">
        <v>7</v>
      </c>
      <c r="I1201">
        <v>216.48</v>
      </c>
      <c r="J1201">
        <v>0.13400000000000001</v>
      </c>
      <c r="K1201">
        <v>147.94</v>
      </c>
      <c r="L1201" t="s">
        <v>57</v>
      </c>
      <c r="M1201">
        <f t="shared" si="110"/>
        <v>1312.3</v>
      </c>
      <c r="N1201">
        <f t="shared" si="111"/>
        <v>276.72000000000003</v>
      </c>
      <c r="O1201" s="7">
        <f t="shared" si="112"/>
        <v>0.2108664177398461</v>
      </c>
      <c r="P1201" t="str">
        <f t="shared" si="108"/>
        <v>Dec-2025</v>
      </c>
      <c r="Q1201" t="str">
        <f t="shared" si="109"/>
        <v>Q4-2025</v>
      </c>
    </row>
    <row r="1202" spans="1:17" x14ac:dyDescent="0.3">
      <c r="A1202" t="s">
        <v>1350</v>
      </c>
      <c r="B1202" s="15">
        <v>45404</v>
      </c>
      <c r="C1202" t="s">
        <v>84</v>
      </c>
      <c r="D1202" t="s">
        <v>147</v>
      </c>
      <c r="E1202" t="s">
        <v>93</v>
      </c>
      <c r="F1202" t="s">
        <v>255</v>
      </c>
      <c r="G1202" t="s">
        <v>56</v>
      </c>
      <c r="H1202">
        <v>2</v>
      </c>
      <c r="I1202">
        <v>15.17</v>
      </c>
      <c r="J1202">
        <v>0.10100000000000001</v>
      </c>
      <c r="K1202">
        <v>6.43</v>
      </c>
      <c r="L1202" t="s">
        <v>73</v>
      </c>
      <c r="M1202">
        <f t="shared" si="110"/>
        <v>27.28</v>
      </c>
      <c r="N1202">
        <f t="shared" si="111"/>
        <v>14.42</v>
      </c>
      <c r="O1202" s="7">
        <f t="shared" si="112"/>
        <v>0.52859237536656889</v>
      </c>
      <c r="P1202" t="str">
        <f t="shared" si="108"/>
        <v>Apr-2024</v>
      </c>
      <c r="Q1202" t="str">
        <f t="shared" si="109"/>
        <v>Q2-2024</v>
      </c>
    </row>
    <row r="1203" spans="1:17" x14ac:dyDescent="0.3">
      <c r="A1203" t="s">
        <v>1351</v>
      </c>
      <c r="B1203" s="15">
        <v>45831</v>
      </c>
      <c r="C1203" t="s">
        <v>52</v>
      </c>
      <c r="D1203" t="s">
        <v>101</v>
      </c>
      <c r="E1203" t="s">
        <v>107</v>
      </c>
      <c r="F1203" t="s">
        <v>132</v>
      </c>
      <c r="G1203" t="s">
        <v>68</v>
      </c>
      <c r="H1203">
        <v>1</v>
      </c>
      <c r="I1203">
        <v>14.53</v>
      </c>
      <c r="J1203">
        <v>0.107</v>
      </c>
      <c r="K1203">
        <v>4.74</v>
      </c>
      <c r="L1203" t="s">
        <v>57</v>
      </c>
      <c r="M1203">
        <f t="shared" si="110"/>
        <v>12.98</v>
      </c>
      <c r="N1203">
        <f t="shared" si="111"/>
        <v>8.24</v>
      </c>
      <c r="O1203" s="7">
        <f t="shared" si="112"/>
        <v>0.63482280431432969</v>
      </c>
      <c r="P1203" t="str">
        <f t="shared" si="108"/>
        <v>Jun-2025</v>
      </c>
      <c r="Q1203" t="str">
        <f t="shared" si="109"/>
        <v>Q2-2025</v>
      </c>
    </row>
    <row r="1204" spans="1:17" x14ac:dyDescent="0.3">
      <c r="A1204" t="s">
        <v>1352</v>
      </c>
      <c r="B1204" s="15">
        <v>45790</v>
      </c>
      <c r="C1204" t="s">
        <v>63</v>
      </c>
      <c r="D1204" t="s">
        <v>281</v>
      </c>
      <c r="E1204" t="s">
        <v>93</v>
      </c>
      <c r="F1204" t="s">
        <v>219</v>
      </c>
      <c r="G1204" t="s">
        <v>56</v>
      </c>
      <c r="H1204">
        <v>4</v>
      </c>
      <c r="I1204">
        <v>68</v>
      </c>
      <c r="J1204">
        <v>0.23300000000000001</v>
      </c>
      <c r="K1204">
        <v>26.98</v>
      </c>
      <c r="L1204" t="s">
        <v>57</v>
      </c>
      <c r="M1204">
        <f t="shared" si="110"/>
        <v>208.62</v>
      </c>
      <c r="N1204">
        <f t="shared" si="111"/>
        <v>100.7</v>
      </c>
      <c r="O1204" s="7">
        <f t="shared" si="112"/>
        <v>0.48269581056466304</v>
      </c>
      <c r="P1204" t="str">
        <f t="shared" ref="P1204:P1267" si="113">IF(B1204="","",TEXT(B1204,"mmm-yyyy"))</f>
        <v>May-2025</v>
      </c>
      <c r="Q1204" t="str">
        <f t="shared" ref="Q1204:Q1267" si="114">IF(B1204="","","Q"&amp;ROUNDUP(MONTH(B1204)/3,0)&amp;"-"&amp;YEAR(B1204))</f>
        <v>Q2-2025</v>
      </c>
    </row>
    <row r="1205" spans="1:17" x14ac:dyDescent="0.3">
      <c r="A1205" t="s">
        <v>1353</v>
      </c>
      <c r="B1205" s="15">
        <v>45534</v>
      </c>
      <c r="C1205" t="s">
        <v>63</v>
      </c>
      <c r="D1205" t="s">
        <v>159</v>
      </c>
      <c r="E1205" t="s">
        <v>71</v>
      </c>
      <c r="F1205" t="s">
        <v>78</v>
      </c>
      <c r="G1205" t="s">
        <v>56</v>
      </c>
      <c r="H1205">
        <v>8</v>
      </c>
      <c r="I1205">
        <v>108.35</v>
      </c>
      <c r="J1205">
        <v>0.36899999999999999</v>
      </c>
      <c r="K1205">
        <v>79.8</v>
      </c>
      <c r="L1205" t="s">
        <v>57</v>
      </c>
      <c r="M1205">
        <f t="shared" si="110"/>
        <v>546.95000000000005</v>
      </c>
      <c r="N1205">
        <f t="shared" si="111"/>
        <v>-91.45</v>
      </c>
      <c r="O1205" s="7">
        <f t="shared" si="112"/>
        <v>-0.1671999268671725</v>
      </c>
      <c r="P1205" t="str">
        <f t="shared" si="113"/>
        <v>Aug-2024</v>
      </c>
      <c r="Q1205" t="str">
        <f t="shared" si="114"/>
        <v>Q3-2024</v>
      </c>
    </row>
    <row r="1206" spans="1:17" x14ac:dyDescent="0.3">
      <c r="A1206" t="s">
        <v>1354</v>
      </c>
      <c r="B1206" s="15">
        <v>45879</v>
      </c>
      <c r="C1206" t="s">
        <v>63</v>
      </c>
      <c r="D1206" t="s">
        <v>165</v>
      </c>
      <c r="E1206" t="s">
        <v>107</v>
      </c>
      <c r="F1206" t="s">
        <v>193</v>
      </c>
      <c r="G1206" t="s">
        <v>68</v>
      </c>
      <c r="H1206">
        <v>2</v>
      </c>
      <c r="I1206">
        <v>12.16</v>
      </c>
      <c r="J1206">
        <v>0.123</v>
      </c>
      <c r="K1206">
        <v>5.42</v>
      </c>
      <c r="L1206" t="s">
        <v>104</v>
      </c>
      <c r="M1206">
        <f t="shared" si="110"/>
        <v>21.33</v>
      </c>
      <c r="N1206">
        <f t="shared" si="111"/>
        <v>10.49</v>
      </c>
      <c r="O1206" s="7">
        <f t="shared" si="112"/>
        <v>0.4917955930614159</v>
      </c>
      <c r="P1206" t="str">
        <f t="shared" si="113"/>
        <v>Aug-2025</v>
      </c>
      <c r="Q1206" t="str">
        <f t="shared" si="114"/>
        <v>Q3-2025</v>
      </c>
    </row>
    <row r="1207" spans="1:17" x14ac:dyDescent="0.3">
      <c r="A1207" t="s">
        <v>1355</v>
      </c>
      <c r="B1207" s="15">
        <v>45765</v>
      </c>
      <c r="C1207" t="s">
        <v>63</v>
      </c>
      <c r="D1207" t="s">
        <v>204</v>
      </c>
      <c r="E1207" t="s">
        <v>93</v>
      </c>
      <c r="F1207" t="s">
        <v>124</v>
      </c>
      <c r="G1207" t="s">
        <v>68</v>
      </c>
      <c r="H1207">
        <v>4</v>
      </c>
      <c r="I1207">
        <v>58.75</v>
      </c>
      <c r="J1207">
        <v>0.26200000000000001</v>
      </c>
      <c r="K1207">
        <v>24.38</v>
      </c>
      <c r="L1207" t="s">
        <v>57</v>
      </c>
      <c r="M1207">
        <f t="shared" si="110"/>
        <v>173.43</v>
      </c>
      <c r="N1207">
        <f t="shared" si="111"/>
        <v>75.91</v>
      </c>
      <c r="O1207" s="7">
        <f t="shared" si="112"/>
        <v>0.43769820676930171</v>
      </c>
      <c r="P1207" t="str">
        <f t="shared" si="113"/>
        <v>Apr-2025</v>
      </c>
      <c r="Q1207" t="str">
        <f t="shared" si="114"/>
        <v>Q2-2025</v>
      </c>
    </row>
    <row r="1208" spans="1:17" x14ac:dyDescent="0.3">
      <c r="A1208" t="s">
        <v>1356</v>
      </c>
      <c r="B1208" s="15">
        <v>45576</v>
      </c>
      <c r="C1208" t="s">
        <v>88</v>
      </c>
      <c r="D1208" t="s">
        <v>270</v>
      </c>
      <c r="E1208" t="s">
        <v>54</v>
      </c>
      <c r="F1208" t="s">
        <v>268</v>
      </c>
      <c r="G1208" t="s">
        <v>56</v>
      </c>
      <c r="H1208">
        <v>4</v>
      </c>
      <c r="I1208">
        <v>21.79</v>
      </c>
      <c r="J1208">
        <v>0.112</v>
      </c>
      <c r="K1208">
        <v>14.46</v>
      </c>
      <c r="L1208" t="s">
        <v>57</v>
      </c>
      <c r="M1208">
        <f t="shared" si="110"/>
        <v>77.400000000000006</v>
      </c>
      <c r="N1208">
        <f t="shared" si="111"/>
        <v>19.559999999999999</v>
      </c>
      <c r="O1208" s="7">
        <f t="shared" si="112"/>
        <v>0.25271317829457363</v>
      </c>
      <c r="P1208" t="str">
        <f t="shared" si="113"/>
        <v>Oct-2024</v>
      </c>
      <c r="Q1208" t="str">
        <f t="shared" si="114"/>
        <v>Q4-2024</v>
      </c>
    </row>
    <row r="1209" spans="1:17" x14ac:dyDescent="0.3">
      <c r="A1209" t="s">
        <v>1357</v>
      </c>
      <c r="B1209" s="15">
        <v>45445</v>
      </c>
      <c r="C1209" t="s">
        <v>63</v>
      </c>
      <c r="D1209" t="s">
        <v>106</v>
      </c>
      <c r="E1209" t="s">
        <v>54</v>
      </c>
      <c r="F1209" t="s">
        <v>156</v>
      </c>
      <c r="G1209" t="s">
        <v>68</v>
      </c>
      <c r="H1209">
        <v>1</v>
      </c>
      <c r="I1209">
        <v>11.37</v>
      </c>
      <c r="J1209">
        <v>0.32600000000000001</v>
      </c>
      <c r="K1209">
        <v>6.78</v>
      </c>
      <c r="L1209" t="s">
        <v>57</v>
      </c>
      <c r="M1209">
        <f t="shared" si="110"/>
        <v>7.66</v>
      </c>
      <c r="N1209">
        <f t="shared" si="111"/>
        <v>0.88</v>
      </c>
      <c r="O1209" s="7">
        <f t="shared" si="112"/>
        <v>0.11488250652741515</v>
      </c>
      <c r="P1209" t="str">
        <f t="shared" si="113"/>
        <v>Jun-2024</v>
      </c>
      <c r="Q1209" t="str">
        <f t="shared" si="114"/>
        <v>Q2-2024</v>
      </c>
    </row>
    <row r="1210" spans="1:17" x14ac:dyDescent="0.3">
      <c r="A1210" t="s">
        <v>1358</v>
      </c>
      <c r="B1210" s="15">
        <v>45820</v>
      </c>
      <c r="C1210" t="s">
        <v>88</v>
      </c>
      <c r="D1210" t="s">
        <v>234</v>
      </c>
      <c r="E1210" t="s">
        <v>60</v>
      </c>
      <c r="F1210" t="s">
        <v>99</v>
      </c>
      <c r="G1210" t="s">
        <v>68</v>
      </c>
      <c r="H1210">
        <v>1</v>
      </c>
      <c r="I1210">
        <v>35.549999999999997</v>
      </c>
      <c r="J1210">
        <v>0.121</v>
      </c>
      <c r="K1210">
        <v>19.11</v>
      </c>
      <c r="L1210" t="s">
        <v>57</v>
      </c>
      <c r="M1210">
        <f t="shared" si="110"/>
        <v>31.25</v>
      </c>
      <c r="N1210">
        <f t="shared" si="111"/>
        <v>12.14</v>
      </c>
      <c r="O1210" s="7">
        <f t="shared" si="112"/>
        <v>0.38847999999999999</v>
      </c>
      <c r="P1210" t="str">
        <f t="shared" si="113"/>
        <v>Jun-2025</v>
      </c>
      <c r="Q1210" t="str">
        <f t="shared" si="114"/>
        <v>Q2-2025</v>
      </c>
    </row>
    <row r="1211" spans="1:17" x14ac:dyDescent="0.3">
      <c r="A1211" t="s">
        <v>1359</v>
      </c>
      <c r="B1211" s="15">
        <v>45476</v>
      </c>
      <c r="C1211" t="s">
        <v>84</v>
      </c>
      <c r="D1211" t="s">
        <v>572</v>
      </c>
      <c r="E1211" t="s">
        <v>93</v>
      </c>
      <c r="F1211" t="s">
        <v>219</v>
      </c>
      <c r="G1211" t="s">
        <v>68</v>
      </c>
      <c r="H1211">
        <v>3</v>
      </c>
      <c r="I1211">
        <v>85.22</v>
      </c>
      <c r="J1211">
        <v>7.0000000000000001E-3</v>
      </c>
      <c r="K1211">
        <v>42.23</v>
      </c>
      <c r="L1211" t="s">
        <v>57</v>
      </c>
      <c r="M1211">
        <f t="shared" si="110"/>
        <v>253.87</v>
      </c>
      <c r="N1211">
        <f t="shared" si="111"/>
        <v>127.18</v>
      </c>
      <c r="O1211" s="7">
        <f t="shared" si="112"/>
        <v>0.50096506085791948</v>
      </c>
      <c r="P1211" t="str">
        <f t="shared" si="113"/>
        <v>Jul-2024</v>
      </c>
      <c r="Q1211" t="str">
        <f t="shared" si="114"/>
        <v>Q3-2024</v>
      </c>
    </row>
    <row r="1212" spans="1:17" x14ac:dyDescent="0.3">
      <c r="A1212" t="s">
        <v>1360</v>
      </c>
      <c r="B1212" s="15">
        <v>45762</v>
      </c>
      <c r="C1212" t="s">
        <v>88</v>
      </c>
      <c r="D1212" t="s">
        <v>135</v>
      </c>
      <c r="E1212" t="s">
        <v>54</v>
      </c>
      <c r="F1212" t="s">
        <v>65</v>
      </c>
      <c r="G1212" t="s">
        <v>56</v>
      </c>
      <c r="H1212">
        <v>7</v>
      </c>
      <c r="I1212">
        <v>4.57</v>
      </c>
      <c r="J1212">
        <v>0.16800000000000001</v>
      </c>
      <c r="K1212">
        <v>3.12</v>
      </c>
      <c r="L1212" t="s">
        <v>57</v>
      </c>
      <c r="M1212">
        <f t="shared" si="110"/>
        <v>26.62</v>
      </c>
      <c r="N1212">
        <f t="shared" si="111"/>
        <v>4.78</v>
      </c>
      <c r="O1212" s="7">
        <f t="shared" si="112"/>
        <v>0.17956423741547708</v>
      </c>
      <c r="P1212" t="str">
        <f t="shared" si="113"/>
        <v>Apr-2025</v>
      </c>
      <c r="Q1212" t="str">
        <f t="shared" si="114"/>
        <v>Q2-2025</v>
      </c>
    </row>
    <row r="1213" spans="1:17" x14ac:dyDescent="0.3">
      <c r="A1213" t="s">
        <v>1361</v>
      </c>
      <c r="B1213" s="15">
        <v>45978</v>
      </c>
      <c r="C1213" t="s">
        <v>52</v>
      </c>
      <c r="D1213" t="s">
        <v>70</v>
      </c>
      <c r="E1213" t="s">
        <v>107</v>
      </c>
      <c r="F1213" t="s">
        <v>132</v>
      </c>
      <c r="G1213" t="s">
        <v>56</v>
      </c>
      <c r="H1213">
        <v>7</v>
      </c>
      <c r="I1213">
        <v>30.69</v>
      </c>
      <c r="J1213">
        <v>0.06</v>
      </c>
      <c r="K1213">
        <v>12.48</v>
      </c>
      <c r="L1213" t="s">
        <v>57</v>
      </c>
      <c r="M1213">
        <f t="shared" si="110"/>
        <v>201.94</v>
      </c>
      <c r="N1213">
        <f t="shared" si="111"/>
        <v>114.58</v>
      </c>
      <c r="O1213" s="7">
        <f t="shared" si="112"/>
        <v>0.56739625631375656</v>
      </c>
      <c r="P1213" t="str">
        <f t="shared" si="113"/>
        <v>Nov-2025</v>
      </c>
      <c r="Q1213" t="str">
        <f t="shared" si="114"/>
        <v>Q4-2025</v>
      </c>
    </row>
    <row r="1214" spans="1:17" x14ac:dyDescent="0.3">
      <c r="A1214" t="s">
        <v>1362</v>
      </c>
      <c r="B1214" s="15">
        <v>45565</v>
      </c>
      <c r="C1214" t="s">
        <v>84</v>
      </c>
      <c r="D1214" t="s">
        <v>225</v>
      </c>
      <c r="E1214" t="s">
        <v>54</v>
      </c>
      <c r="F1214" t="s">
        <v>156</v>
      </c>
      <c r="G1214" t="s">
        <v>56</v>
      </c>
      <c r="H1214">
        <v>2</v>
      </c>
      <c r="I1214">
        <v>18.32</v>
      </c>
      <c r="J1214">
        <v>0.155</v>
      </c>
      <c r="K1214">
        <v>11.86</v>
      </c>
      <c r="L1214" t="s">
        <v>57</v>
      </c>
      <c r="M1214">
        <f t="shared" si="110"/>
        <v>30.96</v>
      </c>
      <c r="N1214">
        <f t="shared" si="111"/>
        <v>7.24</v>
      </c>
      <c r="O1214" s="7">
        <f t="shared" si="112"/>
        <v>0.23385012919896642</v>
      </c>
      <c r="P1214" t="str">
        <f t="shared" si="113"/>
        <v>Sep-2024</v>
      </c>
      <c r="Q1214" t="str">
        <f t="shared" si="114"/>
        <v>Q3-2024</v>
      </c>
    </row>
    <row r="1215" spans="1:17" x14ac:dyDescent="0.3">
      <c r="A1215" t="s">
        <v>1363</v>
      </c>
      <c r="B1215" s="15">
        <v>45480</v>
      </c>
      <c r="C1215" t="s">
        <v>63</v>
      </c>
      <c r="D1215" t="s">
        <v>281</v>
      </c>
      <c r="E1215" t="s">
        <v>93</v>
      </c>
      <c r="F1215" t="s">
        <v>94</v>
      </c>
      <c r="G1215" t="s">
        <v>56</v>
      </c>
      <c r="H1215">
        <v>3</v>
      </c>
      <c r="I1215">
        <v>60.48</v>
      </c>
      <c r="J1215">
        <v>0.13900000000000001</v>
      </c>
      <c r="K1215">
        <v>27.3</v>
      </c>
      <c r="L1215" t="s">
        <v>57</v>
      </c>
      <c r="M1215">
        <f t="shared" si="110"/>
        <v>156.22</v>
      </c>
      <c r="N1215">
        <f t="shared" si="111"/>
        <v>74.319999999999993</v>
      </c>
      <c r="O1215" s="7">
        <f t="shared" si="112"/>
        <v>0.47573934195365508</v>
      </c>
      <c r="P1215" t="str">
        <f t="shared" si="113"/>
        <v>Jul-2024</v>
      </c>
      <c r="Q1215" t="str">
        <f t="shared" si="114"/>
        <v>Q3-2024</v>
      </c>
    </row>
    <row r="1216" spans="1:17" x14ac:dyDescent="0.3">
      <c r="A1216" t="s">
        <v>1364</v>
      </c>
      <c r="B1216" s="15">
        <v>45786</v>
      </c>
      <c r="C1216" t="s">
        <v>63</v>
      </c>
      <c r="D1216" t="s">
        <v>165</v>
      </c>
      <c r="E1216" t="s">
        <v>93</v>
      </c>
      <c r="F1216" t="s">
        <v>141</v>
      </c>
      <c r="G1216" t="s">
        <v>56</v>
      </c>
      <c r="H1216">
        <v>1</v>
      </c>
      <c r="I1216">
        <v>30.34</v>
      </c>
      <c r="J1216">
        <v>0.16200000000000001</v>
      </c>
      <c r="K1216">
        <v>13.36</v>
      </c>
      <c r="L1216" t="s">
        <v>57</v>
      </c>
      <c r="M1216">
        <f t="shared" si="110"/>
        <v>25.42</v>
      </c>
      <c r="N1216">
        <f t="shared" si="111"/>
        <v>12.06</v>
      </c>
      <c r="O1216" s="7">
        <f t="shared" si="112"/>
        <v>0.47442958300550747</v>
      </c>
      <c r="P1216" t="str">
        <f t="shared" si="113"/>
        <v>May-2025</v>
      </c>
      <c r="Q1216" t="str">
        <f t="shared" si="114"/>
        <v>Q2-2025</v>
      </c>
    </row>
    <row r="1217" spans="1:17" x14ac:dyDescent="0.3">
      <c r="A1217" t="s">
        <v>1365</v>
      </c>
      <c r="B1217" s="15">
        <v>45770</v>
      </c>
      <c r="C1217" t="s">
        <v>63</v>
      </c>
      <c r="D1217" t="s">
        <v>137</v>
      </c>
      <c r="E1217" t="s">
        <v>71</v>
      </c>
      <c r="F1217" t="s">
        <v>97</v>
      </c>
      <c r="G1217" t="s">
        <v>68</v>
      </c>
      <c r="H1217">
        <v>5</v>
      </c>
      <c r="I1217">
        <v>202.21</v>
      </c>
      <c r="J1217">
        <v>0.33100000000000002</v>
      </c>
      <c r="K1217">
        <v>159.25</v>
      </c>
      <c r="L1217" t="s">
        <v>57</v>
      </c>
      <c r="M1217">
        <f t="shared" si="110"/>
        <v>676.39</v>
      </c>
      <c r="N1217">
        <f t="shared" si="111"/>
        <v>-119.86</v>
      </c>
      <c r="O1217" s="7">
        <f t="shared" si="112"/>
        <v>-0.17720545838939075</v>
      </c>
      <c r="P1217" t="str">
        <f t="shared" si="113"/>
        <v>Apr-2025</v>
      </c>
      <c r="Q1217" t="str">
        <f t="shared" si="114"/>
        <v>Q2-2025</v>
      </c>
    </row>
    <row r="1218" spans="1:17" x14ac:dyDescent="0.3">
      <c r="A1218" t="s">
        <v>1366</v>
      </c>
      <c r="B1218" s="15">
        <v>45919</v>
      </c>
      <c r="C1218" t="s">
        <v>52</v>
      </c>
      <c r="D1218" t="s">
        <v>272</v>
      </c>
      <c r="E1218" t="s">
        <v>107</v>
      </c>
      <c r="F1218" t="s">
        <v>193</v>
      </c>
      <c r="G1218" t="s">
        <v>56</v>
      </c>
      <c r="H1218">
        <v>4</v>
      </c>
      <c r="I1218">
        <v>16.62</v>
      </c>
      <c r="J1218">
        <v>7.4999999999999997E-2</v>
      </c>
      <c r="K1218">
        <v>6.05</v>
      </c>
      <c r="L1218" t="s">
        <v>57</v>
      </c>
      <c r="M1218">
        <f t="shared" ref="M1218:M1281" si="115">ROUND(H1218*I1218*(1-J1218),2)</f>
        <v>61.49</v>
      </c>
      <c r="N1218">
        <f t="shared" ref="N1218:N1281" si="116">ROUND(M1218-(H1218*K1218),2)</f>
        <v>37.29</v>
      </c>
      <c r="O1218" s="7">
        <f t="shared" ref="O1218:O1281" si="117">IFERROR(N1218/M1218,0)</f>
        <v>0.6064400715563506</v>
      </c>
      <c r="P1218" t="str">
        <f t="shared" si="113"/>
        <v>Sep-2025</v>
      </c>
      <c r="Q1218" t="str">
        <f t="shared" si="114"/>
        <v>Q3-2025</v>
      </c>
    </row>
    <row r="1219" spans="1:17" x14ac:dyDescent="0.3">
      <c r="A1219" t="s">
        <v>1367</v>
      </c>
      <c r="B1219" s="15">
        <v>45871</v>
      </c>
      <c r="C1219" t="s">
        <v>88</v>
      </c>
      <c r="D1219" t="s">
        <v>162</v>
      </c>
      <c r="E1219" t="s">
        <v>60</v>
      </c>
      <c r="F1219" t="s">
        <v>99</v>
      </c>
      <c r="G1219" t="s">
        <v>56</v>
      </c>
      <c r="H1219">
        <v>3</v>
      </c>
      <c r="I1219">
        <v>71.14</v>
      </c>
      <c r="J1219">
        <v>7.2999999999999995E-2</v>
      </c>
      <c r="K1219">
        <v>50.64</v>
      </c>
      <c r="L1219" t="s">
        <v>57</v>
      </c>
      <c r="M1219">
        <f t="shared" si="115"/>
        <v>197.84</v>
      </c>
      <c r="N1219">
        <f t="shared" si="116"/>
        <v>45.92</v>
      </c>
      <c r="O1219" s="7">
        <f t="shared" si="117"/>
        <v>0.23210675293166194</v>
      </c>
      <c r="P1219" t="str">
        <f t="shared" si="113"/>
        <v>Aug-2025</v>
      </c>
      <c r="Q1219" t="str">
        <f t="shared" si="114"/>
        <v>Q3-2025</v>
      </c>
    </row>
    <row r="1220" spans="1:17" x14ac:dyDescent="0.3">
      <c r="A1220" t="s">
        <v>1368</v>
      </c>
      <c r="B1220" s="15">
        <v>45874</v>
      </c>
      <c r="C1220" t="s">
        <v>52</v>
      </c>
      <c r="D1220" t="s">
        <v>101</v>
      </c>
      <c r="E1220" t="s">
        <v>93</v>
      </c>
      <c r="F1220" t="s">
        <v>94</v>
      </c>
      <c r="G1220" t="s">
        <v>68</v>
      </c>
      <c r="H1220">
        <v>7</v>
      </c>
      <c r="I1220">
        <v>75.14</v>
      </c>
      <c r="J1220">
        <v>6.6000000000000003E-2</v>
      </c>
      <c r="K1220">
        <v>29.33</v>
      </c>
      <c r="L1220" t="s">
        <v>57</v>
      </c>
      <c r="M1220">
        <f t="shared" si="115"/>
        <v>491.27</v>
      </c>
      <c r="N1220">
        <f t="shared" si="116"/>
        <v>285.95999999999998</v>
      </c>
      <c r="O1220" s="7">
        <f t="shared" si="117"/>
        <v>0.58208317218637406</v>
      </c>
      <c r="P1220" t="str">
        <f t="shared" si="113"/>
        <v>Aug-2025</v>
      </c>
      <c r="Q1220" t="str">
        <f t="shared" si="114"/>
        <v>Q3-2025</v>
      </c>
    </row>
    <row r="1221" spans="1:17" x14ac:dyDescent="0.3">
      <c r="A1221" t="s">
        <v>1369</v>
      </c>
      <c r="B1221" s="15">
        <v>45708</v>
      </c>
      <c r="C1221" t="s">
        <v>88</v>
      </c>
      <c r="D1221" t="s">
        <v>206</v>
      </c>
      <c r="E1221" t="s">
        <v>60</v>
      </c>
      <c r="F1221" t="s">
        <v>90</v>
      </c>
      <c r="G1221" t="s">
        <v>68</v>
      </c>
      <c r="H1221">
        <v>2</v>
      </c>
      <c r="I1221">
        <v>100.72</v>
      </c>
      <c r="J1221">
        <v>0.124</v>
      </c>
      <c r="K1221">
        <v>40.31</v>
      </c>
      <c r="L1221" t="s">
        <v>57</v>
      </c>
      <c r="M1221">
        <f t="shared" si="115"/>
        <v>176.46</v>
      </c>
      <c r="N1221">
        <f t="shared" si="116"/>
        <v>95.84</v>
      </c>
      <c r="O1221" s="7">
        <f t="shared" si="117"/>
        <v>0.54312592088858669</v>
      </c>
      <c r="P1221" t="str">
        <f t="shared" si="113"/>
        <v>Feb-2025</v>
      </c>
      <c r="Q1221" t="str">
        <f t="shared" si="114"/>
        <v>Q1-2025</v>
      </c>
    </row>
    <row r="1222" spans="1:17" x14ac:dyDescent="0.3">
      <c r="A1222" t="s">
        <v>1370</v>
      </c>
      <c r="B1222" s="15">
        <v>45450</v>
      </c>
      <c r="C1222" t="s">
        <v>88</v>
      </c>
      <c r="D1222" t="s">
        <v>116</v>
      </c>
      <c r="E1222" t="s">
        <v>93</v>
      </c>
      <c r="F1222" t="s">
        <v>94</v>
      </c>
      <c r="G1222" t="s">
        <v>68</v>
      </c>
      <c r="H1222">
        <v>5</v>
      </c>
      <c r="I1222">
        <v>68.64</v>
      </c>
      <c r="J1222">
        <v>4.5999999999999999E-2</v>
      </c>
      <c r="K1222">
        <v>25.78</v>
      </c>
      <c r="L1222" t="s">
        <v>57</v>
      </c>
      <c r="M1222">
        <f t="shared" si="115"/>
        <v>327.41000000000003</v>
      </c>
      <c r="N1222">
        <f t="shared" si="116"/>
        <v>198.51</v>
      </c>
      <c r="O1222" s="7">
        <f t="shared" si="117"/>
        <v>0.60630402247945991</v>
      </c>
      <c r="P1222" t="str">
        <f t="shared" si="113"/>
        <v>Jun-2024</v>
      </c>
      <c r="Q1222" t="str">
        <f t="shared" si="114"/>
        <v>Q2-2024</v>
      </c>
    </row>
    <row r="1223" spans="1:17" x14ac:dyDescent="0.3">
      <c r="A1223" t="s">
        <v>1371</v>
      </c>
      <c r="B1223" s="15">
        <v>45890</v>
      </c>
      <c r="C1223" t="s">
        <v>63</v>
      </c>
      <c r="D1223" t="s">
        <v>281</v>
      </c>
      <c r="E1223" t="s">
        <v>93</v>
      </c>
      <c r="F1223" t="s">
        <v>124</v>
      </c>
      <c r="G1223" t="s">
        <v>56</v>
      </c>
      <c r="H1223">
        <v>1</v>
      </c>
      <c r="I1223">
        <v>85.88</v>
      </c>
      <c r="J1223">
        <v>0.157</v>
      </c>
      <c r="K1223">
        <v>35.86</v>
      </c>
      <c r="L1223" t="s">
        <v>73</v>
      </c>
      <c r="M1223">
        <f t="shared" si="115"/>
        <v>72.400000000000006</v>
      </c>
      <c r="N1223">
        <f t="shared" si="116"/>
        <v>36.54</v>
      </c>
      <c r="O1223" s="7">
        <f t="shared" si="117"/>
        <v>0.504696132596685</v>
      </c>
      <c r="P1223" t="str">
        <f t="shared" si="113"/>
        <v>Aug-2025</v>
      </c>
      <c r="Q1223" t="str">
        <f t="shared" si="114"/>
        <v>Q3-2025</v>
      </c>
    </row>
    <row r="1224" spans="1:17" x14ac:dyDescent="0.3">
      <c r="A1224" t="s">
        <v>1372</v>
      </c>
      <c r="B1224" s="15">
        <v>45936</v>
      </c>
      <c r="C1224" t="s">
        <v>63</v>
      </c>
      <c r="D1224" t="s">
        <v>281</v>
      </c>
      <c r="E1224" t="s">
        <v>71</v>
      </c>
      <c r="F1224" t="s">
        <v>78</v>
      </c>
      <c r="G1224" t="s">
        <v>56</v>
      </c>
      <c r="H1224">
        <v>1</v>
      </c>
      <c r="I1224">
        <v>247.52</v>
      </c>
      <c r="J1224">
        <v>0.26500000000000001</v>
      </c>
      <c r="K1224">
        <v>168.01</v>
      </c>
      <c r="L1224" t="s">
        <v>57</v>
      </c>
      <c r="M1224">
        <f t="shared" si="115"/>
        <v>181.93</v>
      </c>
      <c r="N1224">
        <f t="shared" si="116"/>
        <v>13.92</v>
      </c>
      <c r="O1224" s="7">
        <f t="shared" si="117"/>
        <v>7.6512944539108452E-2</v>
      </c>
      <c r="P1224" t="str">
        <f t="shared" si="113"/>
        <v>Oct-2025</v>
      </c>
      <c r="Q1224" t="str">
        <f t="shared" si="114"/>
        <v>Q4-2025</v>
      </c>
    </row>
    <row r="1225" spans="1:17" x14ac:dyDescent="0.3">
      <c r="A1225" t="s">
        <v>1373</v>
      </c>
      <c r="B1225" s="15">
        <v>45432</v>
      </c>
      <c r="C1225" t="s">
        <v>88</v>
      </c>
      <c r="D1225" t="s">
        <v>183</v>
      </c>
      <c r="E1225" t="s">
        <v>54</v>
      </c>
      <c r="F1225" t="s">
        <v>65</v>
      </c>
      <c r="G1225" t="s">
        <v>68</v>
      </c>
      <c r="H1225">
        <v>2</v>
      </c>
      <c r="I1225">
        <v>5.4</v>
      </c>
      <c r="J1225">
        <v>6.3E-2</v>
      </c>
      <c r="K1225">
        <v>3.7</v>
      </c>
      <c r="L1225" t="s">
        <v>57</v>
      </c>
      <c r="M1225">
        <f t="shared" si="115"/>
        <v>10.119999999999999</v>
      </c>
      <c r="N1225">
        <f t="shared" si="116"/>
        <v>2.72</v>
      </c>
      <c r="O1225" s="7">
        <f t="shared" si="117"/>
        <v>0.26877470355731231</v>
      </c>
      <c r="P1225" t="str">
        <f t="shared" si="113"/>
        <v>May-2024</v>
      </c>
      <c r="Q1225" t="str">
        <f t="shared" si="114"/>
        <v>Q2-2024</v>
      </c>
    </row>
    <row r="1226" spans="1:17" x14ac:dyDescent="0.3">
      <c r="A1226" t="s">
        <v>1374</v>
      </c>
      <c r="B1226" s="15">
        <v>45455</v>
      </c>
      <c r="C1226" t="s">
        <v>52</v>
      </c>
      <c r="D1226" t="s">
        <v>70</v>
      </c>
      <c r="E1226" t="s">
        <v>71</v>
      </c>
      <c r="F1226" t="s">
        <v>97</v>
      </c>
      <c r="G1226" t="s">
        <v>68</v>
      </c>
      <c r="H1226">
        <v>1</v>
      </c>
      <c r="I1226">
        <v>119.09</v>
      </c>
      <c r="J1226">
        <v>0</v>
      </c>
      <c r="K1226">
        <v>87.87</v>
      </c>
      <c r="L1226" t="s">
        <v>57</v>
      </c>
      <c r="M1226">
        <f t="shared" si="115"/>
        <v>119.09</v>
      </c>
      <c r="N1226">
        <f t="shared" si="116"/>
        <v>31.22</v>
      </c>
      <c r="O1226" s="7">
        <f t="shared" si="117"/>
        <v>0.26215467293643463</v>
      </c>
      <c r="P1226" t="str">
        <f t="shared" si="113"/>
        <v>Jun-2024</v>
      </c>
      <c r="Q1226" t="str">
        <f t="shared" si="114"/>
        <v>Q2-2024</v>
      </c>
    </row>
    <row r="1227" spans="1:17" x14ac:dyDescent="0.3">
      <c r="A1227" t="s">
        <v>1375</v>
      </c>
      <c r="B1227" s="15">
        <v>45769</v>
      </c>
      <c r="C1227" t="s">
        <v>52</v>
      </c>
      <c r="D1227" t="s">
        <v>53</v>
      </c>
      <c r="E1227" t="s">
        <v>71</v>
      </c>
      <c r="F1227" t="s">
        <v>97</v>
      </c>
      <c r="G1227" t="s">
        <v>68</v>
      </c>
      <c r="H1227">
        <v>8</v>
      </c>
      <c r="I1227">
        <v>207.96</v>
      </c>
      <c r="J1227">
        <v>8.6999999999999994E-2</v>
      </c>
      <c r="K1227">
        <v>159.79</v>
      </c>
      <c r="L1227" t="s">
        <v>57</v>
      </c>
      <c r="M1227">
        <f t="shared" si="115"/>
        <v>1518.94</v>
      </c>
      <c r="N1227">
        <f t="shared" si="116"/>
        <v>240.62</v>
      </c>
      <c r="O1227" s="7">
        <f t="shared" si="117"/>
        <v>0.15841310387507077</v>
      </c>
      <c r="P1227" t="str">
        <f t="shared" si="113"/>
        <v>Apr-2025</v>
      </c>
      <c r="Q1227" t="str">
        <f t="shared" si="114"/>
        <v>Q2-2025</v>
      </c>
    </row>
    <row r="1228" spans="1:17" x14ac:dyDescent="0.3">
      <c r="A1228" t="s">
        <v>1376</v>
      </c>
      <c r="B1228" s="15">
        <v>45899</v>
      </c>
      <c r="C1228" t="s">
        <v>63</v>
      </c>
      <c r="D1228" t="s">
        <v>106</v>
      </c>
      <c r="E1228" t="s">
        <v>54</v>
      </c>
      <c r="F1228" t="s">
        <v>268</v>
      </c>
      <c r="G1228" t="s">
        <v>56</v>
      </c>
      <c r="H1228">
        <v>1</v>
      </c>
      <c r="I1228">
        <v>16.27</v>
      </c>
      <c r="J1228">
        <v>0.16</v>
      </c>
      <c r="K1228">
        <v>11.36</v>
      </c>
      <c r="L1228" t="s">
        <v>57</v>
      </c>
      <c r="M1228">
        <f t="shared" si="115"/>
        <v>13.67</v>
      </c>
      <c r="N1228">
        <f t="shared" si="116"/>
        <v>2.31</v>
      </c>
      <c r="O1228" s="7">
        <f t="shared" si="117"/>
        <v>0.16898317483540601</v>
      </c>
      <c r="P1228" t="str">
        <f t="shared" si="113"/>
        <v>Aug-2025</v>
      </c>
      <c r="Q1228" t="str">
        <f t="shared" si="114"/>
        <v>Q3-2025</v>
      </c>
    </row>
    <row r="1229" spans="1:17" x14ac:dyDescent="0.3">
      <c r="A1229" t="s">
        <v>1377</v>
      </c>
      <c r="B1229" s="15">
        <v>45770</v>
      </c>
      <c r="C1229" t="s">
        <v>88</v>
      </c>
      <c r="D1229" t="s">
        <v>183</v>
      </c>
      <c r="E1229" t="s">
        <v>54</v>
      </c>
      <c r="F1229" t="s">
        <v>65</v>
      </c>
      <c r="G1229" t="s">
        <v>56</v>
      </c>
      <c r="H1229">
        <v>2</v>
      </c>
      <c r="I1229">
        <v>12.45</v>
      </c>
      <c r="J1229">
        <v>0.06</v>
      </c>
      <c r="K1229">
        <v>7.54</v>
      </c>
      <c r="L1229" t="s">
        <v>57</v>
      </c>
      <c r="M1229">
        <f t="shared" si="115"/>
        <v>23.41</v>
      </c>
      <c r="N1229">
        <f t="shared" si="116"/>
        <v>8.33</v>
      </c>
      <c r="O1229" s="7">
        <f t="shared" si="117"/>
        <v>0.35583084152071764</v>
      </c>
      <c r="P1229" t="str">
        <f t="shared" si="113"/>
        <v>Apr-2025</v>
      </c>
      <c r="Q1229" t="str">
        <f t="shared" si="114"/>
        <v>Q2-2025</v>
      </c>
    </row>
    <row r="1230" spans="1:17" x14ac:dyDescent="0.3">
      <c r="A1230" t="s">
        <v>1378</v>
      </c>
      <c r="B1230" s="15">
        <v>45621</v>
      </c>
      <c r="C1230" t="s">
        <v>84</v>
      </c>
      <c r="D1230" t="s">
        <v>169</v>
      </c>
      <c r="E1230" t="s">
        <v>60</v>
      </c>
      <c r="F1230" t="s">
        <v>67</v>
      </c>
      <c r="G1230" t="s">
        <v>68</v>
      </c>
      <c r="H1230">
        <v>2</v>
      </c>
      <c r="I1230">
        <v>54.74</v>
      </c>
      <c r="J1230">
        <v>0.14499999999999999</v>
      </c>
      <c r="K1230">
        <v>22.37</v>
      </c>
      <c r="L1230" t="s">
        <v>57</v>
      </c>
      <c r="M1230">
        <f t="shared" si="115"/>
        <v>93.61</v>
      </c>
      <c r="N1230">
        <f t="shared" si="116"/>
        <v>48.87</v>
      </c>
      <c r="O1230" s="7">
        <f t="shared" si="117"/>
        <v>0.52205960901613069</v>
      </c>
      <c r="P1230" t="str">
        <f t="shared" si="113"/>
        <v>Nov-2024</v>
      </c>
      <c r="Q1230" t="str">
        <f t="shared" si="114"/>
        <v>Q4-2024</v>
      </c>
    </row>
    <row r="1231" spans="1:17" x14ac:dyDescent="0.3">
      <c r="A1231" t="s">
        <v>1379</v>
      </c>
      <c r="B1231" s="15">
        <v>45782</v>
      </c>
      <c r="C1231" t="s">
        <v>84</v>
      </c>
      <c r="D1231" t="s">
        <v>110</v>
      </c>
      <c r="E1231" t="s">
        <v>71</v>
      </c>
      <c r="F1231" t="s">
        <v>126</v>
      </c>
      <c r="G1231" t="s">
        <v>56</v>
      </c>
      <c r="H1231">
        <v>3</v>
      </c>
      <c r="I1231">
        <v>264.39999999999998</v>
      </c>
      <c r="J1231">
        <v>0.156</v>
      </c>
      <c r="K1231">
        <v>187.8</v>
      </c>
      <c r="L1231" t="s">
        <v>57</v>
      </c>
      <c r="M1231">
        <f t="shared" si="115"/>
        <v>669.46</v>
      </c>
      <c r="N1231">
        <f t="shared" si="116"/>
        <v>106.06</v>
      </c>
      <c r="O1231" s="7">
        <f t="shared" si="117"/>
        <v>0.15842619424610879</v>
      </c>
      <c r="P1231" t="str">
        <f t="shared" si="113"/>
        <v>May-2025</v>
      </c>
      <c r="Q1231" t="str">
        <f t="shared" si="114"/>
        <v>Q2-2025</v>
      </c>
    </row>
    <row r="1232" spans="1:17" x14ac:dyDescent="0.3">
      <c r="A1232" t="s">
        <v>1380</v>
      </c>
      <c r="B1232" s="15">
        <v>45801</v>
      </c>
      <c r="C1232" t="s">
        <v>63</v>
      </c>
      <c r="D1232" t="s">
        <v>137</v>
      </c>
      <c r="E1232" t="s">
        <v>93</v>
      </c>
      <c r="F1232" t="s">
        <v>124</v>
      </c>
      <c r="G1232" t="s">
        <v>56</v>
      </c>
      <c r="H1232">
        <v>9</v>
      </c>
      <c r="I1232">
        <v>32.36</v>
      </c>
      <c r="J1232">
        <v>0.27900000000000003</v>
      </c>
      <c r="K1232">
        <v>14.72</v>
      </c>
      <c r="L1232" t="s">
        <v>57</v>
      </c>
      <c r="M1232">
        <f t="shared" si="115"/>
        <v>209.98</v>
      </c>
      <c r="N1232">
        <f t="shared" si="116"/>
        <v>77.5</v>
      </c>
      <c r="O1232" s="7">
        <f t="shared" si="117"/>
        <v>0.36908276978759885</v>
      </c>
      <c r="P1232" t="str">
        <f t="shared" si="113"/>
        <v>May-2025</v>
      </c>
      <c r="Q1232" t="str">
        <f t="shared" si="114"/>
        <v>Q2-2025</v>
      </c>
    </row>
    <row r="1233" spans="1:17" x14ac:dyDescent="0.3">
      <c r="A1233" t="s">
        <v>1381</v>
      </c>
      <c r="B1233" s="15">
        <v>45446</v>
      </c>
      <c r="C1233" t="s">
        <v>84</v>
      </c>
      <c r="D1233" t="s">
        <v>572</v>
      </c>
      <c r="E1233" t="s">
        <v>54</v>
      </c>
      <c r="F1233" t="s">
        <v>268</v>
      </c>
      <c r="G1233" t="s">
        <v>68</v>
      </c>
      <c r="H1233">
        <v>2</v>
      </c>
      <c r="I1233">
        <v>14.33</v>
      </c>
      <c r="J1233">
        <v>6.3E-2</v>
      </c>
      <c r="K1233">
        <v>9.3000000000000007</v>
      </c>
      <c r="L1233" t="s">
        <v>57</v>
      </c>
      <c r="M1233">
        <f t="shared" si="115"/>
        <v>26.85</v>
      </c>
      <c r="N1233">
        <f t="shared" si="116"/>
        <v>8.25</v>
      </c>
      <c r="O1233" s="7">
        <f t="shared" si="117"/>
        <v>0.30726256983240224</v>
      </c>
      <c r="P1233" t="str">
        <f t="shared" si="113"/>
        <v>Jun-2024</v>
      </c>
      <c r="Q1233" t="str">
        <f t="shared" si="114"/>
        <v>Q2-2024</v>
      </c>
    </row>
    <row r="1234" spans="1:17" x14ac:dyDescent="0.3">
      <c r="A1234" t="s">
        <v>1382</v>
      </c>
      <c r="B1234" s="15">
        <v>45780</v>
      </c>
      <c r="C1234" t="s">
        <v>84</v>
      </c>
      <c r="D1234" t="s">
        <v>171</v>
      </c>
      <c r="E1234" t="s">
        <v>54</v>
      </c>
      <c r="F1234" t="s">
        <v>114</v>
      </c>
      <c r="G1234" t="s">
        <v>56</v>
      </c>
      <c r="H1234">
        <v>6</v>
      </c>
      <c r="I1234">
        <v>24.33</v>
      </c>
      <c r="J1234">
        <v>7.3999999999999996E-2</v>
      </c>
      <c r="K1234">
        <v>16.07</v>
      </c>
      <c r="L1234" t="s">
        <v>57</v>
      </c>
      <c r="M1234">
        <f t="shared" si="115"/>
        <v>135.18</v>
      </c>
      <c r="N1234">
        <f t="shared" si="116"/>
        <v>38.76</v>
      </c>
      <c r="O1234" s="7">
        <f t="shared" si="117"/>
        <v>0.28672880603639589</v>
      </c>
      <c r="P1234" t="str">
        <f t="shared" si="113"/>
        <v>May-2025</v>
      </c>
      <c r="Q1234" t="str">
        <f t="shared" si="114"/>
        <v>Q2-2025</v>
      </c>
    </row>
    <row r="1235" spans="1:17" x14ac:dyDescent="0.3">
      <c r="A1235" t="s">
        <v>1383</v>
      </c>
      <c r="B1235" s="15">
        <v>45556</v>
      </c>
      <c r="C1235" t="s">
        <v>63</v>
      </c>
      <c r="D1235" t="s">
        <v>251</v>
      </c>
      <c r="E1235" t="s">
        <v>93</v>
      </c>
      <c r="F1235" t="s">
        <v>124</v>
      </c>
      <c r="G1235" t="s">
        <v>56</v>
      </c>
      <c r="H1235">
        <v>4</v>
      </c>
      <c r="I1235">
        <v>73.52</v>
      </c>
      <c r="J1235">
        <v>0.13100000000000001</v>
      </c>
      <c r="K1235">
        <v>29.57</v>
      </c>
      <c r="L1235" t="s">
        <v>57</v>
      </c>
      <c r="M1235">
        <f t="shared" si="115"/>
        <v>255.56</v>
      </c>
      <c r="N1235">
        <f t="shared" si="116"/>
        <v>137.28</v>
      </c>
      <c r="O1235" s="7">
        <f t="shared" si="117"/>
        <v>0.53717326655188602</v>
      </c>
      <c r="P1235" t="str">
        <f t="shared" si="113"/>
        <v>Sep-2024</v>
      </c>
      <c r="Q1235" t="str">
        <f t="shared" si="114"/>
        <v>Q3-2024</v>
      </c>
    </row>
    <row r="1236" spans="1:17" x14ac:dyDescent="0.3">
      <c r="A1236" t="s">
        <v>1384</v>
      </c>
      <c r="B1236" s="15">
        <v>45738</v>
      </c>
      <c r="C1236" t="s">
        <v>88</v>
      </c>
      <c r="D1236" t="s">
        <v>179</v>
      </c>
      <c r="E1236" t="s">
        <v>107</v>
      </c>
      <c r="F1236" t="s">
        <v>148</v>
      </c>
      <c r="G1236" t="s">
        <v>68</v>
      </c>
      <c r="H1236">
        <v>3</v>
      </c>
      <c r="I1236">
        <v>46.18</v>
      </c>
      <c r="J1236">
        <v>1.6E-2</v>
      </c>
      <c r="K1236">
        <v>15.89</v>
      </c>
      <c r="L1236" t="s">
        <v>57</v>
      </c>
      <c r="M1236">
        <f t="shared" si="115"/>
        <v>136.32</v>
      </c>
      <c r="N1236">
        <f t="shared" si="116"/>
        <v>88.65</v>
      </c>
      <c r="O1236" s="7">
        <f t="shared" si="117"/>
        <v>0.65030809859154937</v>
      </c>
      <c r="P1236" t="str">
        <f t="shared" si="113"/>
        <v>Mar-2025</v>
      </c>
      <c r="Q1236" t="str">
        <f t="shared" si="114"/>
        <v>Q1-2025</v>
      </c>
    </row>
    <row r="1237" spans="1:17" x14ac:dyDescent="0.3">
      <c r="A1237" t="s">
        <v>1385</v>
      </c>
      <c r="B1237" s="15">
        <v>45933</v>
      </c>
      <c r="C1237" t="s">
        <v>63</v>
      </c>
      <c r="D1237" t="s">
        <v>263</v>
      </c>
      <c r="E1237" t="s">
        <v>93</v>
      </c>
      <c r="F1237" t="s">
        <v>124</v>
      </c>
      <c r="G1237" t="s">
        <v>68</v>
      </c>
      <c r="H1237">
        <v>2</v>
      </c>
      <c r="I1237">
        <v>72.790000000000006</v>
      </c>
      <c r="J1237">
        <v>0.20499999999999999</v>
      </c>
      <c r="K1237">
        <v>21.41</v>
      </c>
      <c r="L1237" t="s">
        <v>57</v>
      </c>
      <c r="M1237">
        <f t="shared" si="115"/>
        <v>115.74</v>
      </c>
      <c r="N1237">
        <f t="shared" si="116"/>
        <v>72.92</v>
      </c>
      <c r="O1237" s="7">
        <f t="shared" si="117"/>
        <v>0.63003283221012618</v>
      </c>
      <c r="P1237" t="str">
        <f t="shared" si="113"/>
        <v>Oct-2025</v>
      </c>
      <c r="Q1237" t="str">
        <f t="shared" si="114"/>
        <v>Q4-2025</v>
      </c>
    </row>
    <row r="1238" spans="1:17" x14ac:dyDescent="0.3">
      <c r="A1238" t="s">
        <v>1386</v>
      </c>
      <c r="B1238" s="15">
        <v>45442</v>
      </c>
      <c r="C1238" t="s">
        <v>88</v>
      </c>
      <c r="D1238" t="s">
        <v>429</v>
      </c>
      <c r="E1238" t="s">
        <v>71</v>
      </c>
      <c r="F1238" t="s">
        <v>86</v>
      </c>
      <c r="G1238" t="s">
        <v>56</v>
      </c>
      <c r="H1238">
        <v>1</v>
      </c>
      <c r="I1238">
        <v>296.49</v>
      </c>
      <c r="J1238">
        <v>0.14399999999999999</v>
      </c>
      <c r="K1238">
        <v>213.48</v>
      </c>
      <c r="L1238" t="s">
        <v>57</v>
      </c>
      <c r="M1238">
        <f t="shared" si="115"/>
        <v>253.8</v>
      </c>
      <c r="N1238">
        <f t="shared" si="116"/>
        <v>40.32</v>
      </c>
      <c r="O1238" s="7">
        <f t="shared" si="117"/>
        <v>0.15886524822695036</v>
      </c>
      <c r="P1238" t="str">
        <f t="shared" si="113"/>
        <v>May-2024</v>
      </c>
      <c r="Q1238" t="str">
        <f t="shared" si="114"/>
        <v>Q2-2024</v>
      </c>
    </row>
    <row r="1239" spans="1:17" x14ac:dyDescent="0.3">
      <c r="A1239" t="s">
        <v>1387</v>
      </c>
      <c r="B1239" s="15">
        <v>45968</v>
      </c>
      <c r="C1239" t="s">
        <v>52</v>
      </c>
      <c r="D1239" t="s">
        <v>130</v>
      </c>
      <c r="E1239" t="s">
        <v>54</v>
      </c>
      <c r="F1239" t="s">
        <v>55</v>
      </c>
      <c r="G1239" t="s">
        <v>56</v>
      </c>
      <c r="H1239">
        <v>3</v>
      </c>
      <c r="I1239">
        <v>6.75</v>
      </c>
      <c r="J1239">
        <v>0.14699999999999999</v>
      </c>
      <c r="K1239">
        <v>4.67</v>
      </c>
      <c r="L1239" t="s">
        <v>57</v>
      </c>
      <c r="M1239">
        <f t="shared" si="115"/>
        <v>17.27</v>
      </c>
      <c r="N1239">
        <f t="shared" si="116"/>
        <v>3.26</v>
      </c>
      <c r="O1239" s="7">
        <f t="shared" si="117"/>
        <v>0.18876664736537346</v>
      </c>
      <c r="P1239" t="str">
        <f t="shared" si="113"/>
        <v>Nov-2025</v>
      </c>
      <c r="Q1239" t="str">
        <f t="shared" si="114"/>
        <v>Q4-2025</v>
      </c>
    </row>
    <row r="1240" spans="1:17" x14ac:dyDescent="0.3">
      <c r="A1240" t="s">
        <v>1388</v>
      </c>
      <c r="B1240" s="15">
        <v>45856</v>
      </c>
      <c r="C1240" t="s">
        <v>52</v>
      </c>
      <c r="D1240" t="s">
        <v>70</v>
      </c>
      <c r="E1240" t="s">
        <v>107</v>
      </c>
      <c r="F1240" t="s">
        <v>148</v>
      </c>
      <c r="G1240" t="s">
        <v>56</v>
      </c>
      <c r="H1240">
        <v>6</v>
      </c>
      <c r="I1240">
        <v>16.329999999999998</v>
      </c>
      <c r="J1240">
        <v>0.04</v>
      </c>
      <c r="K1240">
        <v>7.17</v>
      </c>
      <c r="L1240" t="s">
        <v>57</v>
      </c>
      <c r="M1240">
        <f t="shared" si="115"/>
        <v>94.06</v>
      </c>
      <c r="N1240">
        <f t="shared" si="116"/>
        <v>51.04</v>
      </c>
      <c r="O1240" s="7">
        <f t="shared" si="117"/>
        <v>0.54263236232192213</v>
      </c>
      <c r="P1240" t="str">
        <f t="shared" si="113"/>
        <v>Jul-2025</v>
      </c>
      <c r="Q1240" t="str">
        <f t="shared" si="114"/>
        <v>Q3-2025</v>
      </c>
    </row>
    <row r="1241" spans="1:17" x14ac:dyDescent="0.3">
      <c r="A1241" t="s">
        <v>1389</v>
      </c>
      <c r="B1241" s="15">
        <v>45723</v>
      </c>
      <c r="C1241" t="s">
        <v>84</v>
      </c>
      <c r="D1241" t="s">
        <v>144</v>
      </c>
      <c r="E1241" t="s">
        <v>54</v>
      </c>
      <c r="F1241" t="s">
        <v>268</v>
      </c>
      <c r="G1241" t="s">
        <v>56</v>
      </c>
      <c r="H1241">
        <v>2</v>
      </c>
      <c r="I1241">
        <v>23.93</v>
      </c>
      <c r="J1241">
        <v>8.3000000000000004E-2</v>
      </c>
      <c r="K1241">
        <v>15.57</v>
      </c>
      <c r="L1241" t="s">
        <v>57</v>
      </c>
      <c r="M1241">
        <f t="shared" si="115"/>
        <v>43.89</v>
      </c>
      <c r="N1241">
        <f t="shared" si="116"/>
        <v>12.75</v>
      </c>
      <c r="O1241" s="7">
        <f t="shared" si="117"/>
        <v>0.29049897470950103</v>
      </c>
      <c r="P1241" t="str">
        <f t="shared" si="113"/>
        <v>Mar-2025</v>
      </c>
      <c r="Q1241" t="str">
        <f t="shared" si="114"/>
        <v>Q1-2025</v>
      </c>
    </row>
    <row r="1242" spans="1:17" x14ac:dyDescent="0.3">
      <c r="A1242" t="s">
        <v>1390</v>
      </c>
      <c r="B1242" s="15">
        <v>45887</v>
      </c>
      <c r="C1242" t="s">
        <v>88</v>
      </c>
      <c r="D1242" t="s">
        <v>234</v>
      </c>
      <c r="E1242" t="s">
        <v>54</v>
      </c>
      <c r="F1242" t="s">
        <v>156</v>
      </c>
      <c r="G1242" t="s">
        <v>56</v>
      </c>
      <c r="H1242">
        <v>2</v>
      </c>
      <c r="I1242">
        <v>22.18</v>
      </c>
      <c r="J1242">
        <v>0.106</v>
      </c>
      <c r="K1242">
        <v>15.3</v>
      </c>
      <c r="L1242" t="s">
        <v>57</v>
      </c>
      <c r="M1242">
        <f t="shared" si="115"/>
        <v>39.659999999999997</v>
      </c>
      <c r="N1242">
        <f t="shared" si="116"/>
        <v>9.06</v>
      </c>
      <c r="O1242" s="7">
        <f t="shared" si="117"/>
        <v>0.22844175491679278</v>
      </c>
      <c r="P1242" t="str">
        <f t="shared" si="113"/>
        <v>Aug-2025</v>
      </c>
      <c r="Q1242" t="str">
        <f t="shared" si="114"/>
        <v>Q3-2025</v>
      </c>
    </row>
    <row r="1243" spans="1:17" x14ac:dyDescent="0.3">
      <c r="A1243" t="s">
        <v>1391</v>
      </c>
      <c r="B1243" s="15">
        <v>45985</v>
      </c>
      <c r="C1243" t="s">
        <v>52</v>
      </c>
      <c r="D1243" t="s">
        <v>101</v>
      </c>
      <c r="E1243" t="s">
        <v>60</v>
      </c>
      <c r="F1243" t="s">
        <v>99</v>
      </c>
      <c r="G1243" t="s">
        <v>68</v>
      </c>
      <c r="H1243">
        <v>1</v>
      </c>
      <c r="I1243">
        <v>97.43</v>
      </c>
      <c r="J1243">
        <v>0.113</v>
      </c>
      <c r="K1243">
        <v>53.09</v>
      </c>
      <c r="L1243" t="s">
        <v>57</v>
      </c>
      <c r="M1243">
        <f t="shared" si="115"/>
        <v>86.42</v>
      </c>
      <c r="N1243">
        <f t="shared" si="116"/>
        <v>33.33</v>
      </c>
      <c r="O1243" s="7">
        <f t="shared" si="117"/>
        <v>0.3856746123582504</v>
      </c>
      <c r="P1243" t="str">
        <f t="shared" si="113"/>
        <v>Nov-2025</v>
      </c>
      <c r="Q1243" t="str">
        <f t="shared" si="114"/>
        <v>Q4-2025</v>
      </c>
    </row>
    <row r="1244" spans="1:17" x14ac:dyDescent="0.3">
      <c r="A1244" t="s">
        <v>1392</v>
      </c>
      <c r="B1244" s="15">
        <v>45956</v>
      </c>
      <c r="C1244" t="s">
        <v>63</v>
      </c>
      <c r="D1244" t="s">
        <v>281</v>
      </c>
      <c r="E1244" t="s">
        <v>71</v>
      </c>
      <c r="F1244" t="s">
        <v>72</v>
      </c>
      <c r="G1244" t="s">
        <v>56</v>
      </c>
      <c r="H1244">
        <v>1</v>
      </c>
      <c r="I1244">
        <v>49.11</v>
      </c>
      <c r="J1244">
        <v>0.311</v>
      </c>
      <c r="K1244">
        <v>32.58</v>
      </c>
      <c r="L1244" t="s">
        <v>57</v>
      </c>
      <c r="M1244">
        <f t="shared" si="115"/>
        <v>33.840000000000003</v>
      </c>
      <c r="N1244">
        <f t="shared" si="116"/>
        <v>1.26</v>
      </c>
      <c r="O1244" s="7">
        <f t="shared" si="117"/>
        <v>3.7234042553191488E-2</v>
      </c>
      <c r="P1244" t="str">
        <f t="shared" si="113"/>
        <v>Oct-2025</v>
      </c>
      <c r="Q1244" t="str">
        <f t="shared" si="114"/>
        <v>Q4-2025</v>
      </c>
    </row>
    <row r="1245" spans="1:17" x14ac:dyDescent="0.3">
      <c r="A1245" t="s">
        <v>1393</v>
      </c>
      <c r="B1245" s="15">
        <v>46017</v>
      </c>
      <c r="C1245" t="s">
        <v>63</v>
      </c>
      <c r="D1245" t="s">
        <v>64</v>
      </c>
      <c r="E1245" t="s">
        <v>107</v>
      </c>
      <c r="F1245" t="s">
        <v>139</v>
      </c>
      <c r="G1245" t="s">
        <v>56</v>
      </c>
      <c r="H1245">
        <v>1</v>
      </c>
      <c r="I1245">
        <v>52.37</v>
      </c>
      <c r="J1245">
        <v>0.13600000000000001</v>
      </c>
      <c r="K1245">
        <v>23.21</v>
      </c>
      <c r="L1245" t="s">
        <v>57</v>
      </c>
      <c r="M1245">
        <f t="shared" si="115"/>
        <v>45.25</v>
      </c>
      <c r="N1245">
        <f t="shared" si="116"/>
        <v>22.04</v>
      </c>
      <c r="O1245" s="7">
        <f t="shared" si="117"/>
        <v>0.48707182320441988</v>
      </c>
      <c r="P1245" t="str">
        <f t="shared" si="113"/>
        <v>Dec-2025</v>
      </c>
      <c r="Q1245" t="str">
        <f t="shared" si="114"/>
        <v>Q4-2025</v>
      </c>
    </row>
    <row r="1246" spans="1:17" x14ac:dyDescent="0.3">
      <c r="A1246" t="s">
        <v>1394</v>
      </c>
      <c r="B1246" s="15">
        <v>45836</v>
      </c>
      <c r="C1246" t="s">
        <v>52</v>
      </c>
      <c r="D1246" t="s">
        <v>181</v>
      </c>
      <c r="E1246" t="s">
        <v>71</v>
      </c>
      <c r="F1246" t="s">
        <v>86</v>
      </c>
      <c r="G1246" t="s">
        <v>68</v>
      </c>
      <c r="H1246">
        <v>3</v>
      </c>
      <c r="I1246">
        <v>77.209999999999994</v>
      </c>
      <c r="J1246">
        <v>0.153</v>
      </c>
      <c r="K1246">
        <v>54.68</v>
      </c>
      <c r="L1246" t="s">
        <v>57</v>
      </c>
      <c r="M1246">
        <f t="shared" si="115"/>
        <v>196.19</v>
      </c>
      <c r="N1246">
        <f t="shared" si="116"/>
        <v>32.15</v>
      </c>
      <c r="O1246" s="7">
        <f t="shared" si="117"/>
        <v>0.16387175697028392</v>
      </c>
      <c r="P1246" t="str">
        <f t="shared" si="113"/>
        <v>Jun-2025</v>
      </c>
      <c r="Q1246" t="str">
        <f t="shared" si="114"/>
        <v>Q2-2025</v>
      </c>
    </row>
    <row r="1247" spans="1:17" x14ac:dyDescent="0.3">
      <c r="A1247" t="s">
        <v>1395</v>
      </c>
      <c r="B1247" s="15">
        <v>45592</v>
      </c>
      <c r="C1247" t="s">
        <v>84</v>
      </c>
      <c r="D1247" t="s">
        <v>110</v>
      </c>
      <c r="E1247" t="s">
        <v>54</v>
      </c>
      <c r="F1247" t="s">
        <v>55</v>
      </c>
      <c r="G1247" t="s">
        <v>68</v>
      </c>
      <c r="H1247">
        <v>5</v>
      </c>
      <c r="I1247">
        <v>14.43</v>
      </c>
      <c r="J1247">
        <v>5.7000000000000002E-2</v>
      </c>
      <c r="K1247">
        <v>9.24</v>
      </c>
      <c r="L1247" t="s">
        <v>57</v>
      </c>
      <c r="M1247">
        <f t="shared" si="115"/>
        <v>68.040000000000006</v>
      </c>
      <c r="N1247">
        <f t="shared" si="116"/>
        <v>21.84</v>
      </c>
      <c r="O1247" s="7">
        <f t="shared" si="117"/>
        <v>0.32098765432098764</v>
      </c>
      <c r="P1247" t="str">
        <f t="shared" si="113"/>
        <v>Oct-2024</v>
      </c>
      <c r="Q1247" t="str">
        <f t="shared" si="114"/>
        <v>Q4-2024</v>
      </c>
    </row>
    <row r="1248" spans="1:17" x14ac:dyDescent="0.3">
      <c r="A1248" t="s">
        <v>1396</v>
      </c>
      <c r="B1248" s="15">
        <v>45455</v>
      </c>
      <c r="C1248" t="s">
        <v>88</v>
      </c>
      <c r="D1248" t="s">
        <v>270</v>
      </c>
      <c r="E1248" t="s">
        <v>93</v>
      </c>
      <c r="F1248" t="s">
        <v>219</v>
      </c>
      <c r="G1248" t="s">
        <v>68</v>
      </c>
      <c r="H1248">
        <v>4</v>
      </c>
      <c r="I1248">
        <v>35.270000000000003</v>
      </c>
      <c r="J1248">
        <v>8.9999999999999993E-3</v>
      </c>
      <c r="K1248">
        <v>16.66</v>
      </c>
      <c r="L1248" t="s">
        <v>57</v>
      </c>
      <c r="M1248">
        <f t="shared" si="115"/>
        <v>139.81</v>
      </c>
      <c r="N1248">
        <f t="shared" si="116"/>
        <v>73.17</v>
      </c>
      <c r="O1248" s="7">
        <f t="shared" si="117"/>
        <v>0.52335312209427076</v>
      </c>
      <c r="P1248" t="str">
        <f t="shared" si="113"/>
        <v>Jun-2024</v>
      </c>
      <c r="Q1248" t="str">
        <f t="shared" si="114"/>
        <v>Q2-2024</v>
      </c>
    </row>
    <row r="1249" spans="1:17" x14ac:dyDescent="0.3">
      <c r="A1249" t="s">
        <v>1397</v>
      </c>
      <c r="B1249" s="15">
        <v>45837</v>
      </c>
      <c r="C1249" t="s">
        <v>63</v>
      </c>
      <c r="D1249" t="s">
        <v>204</v>
      </c>
      <c r="E1249" t="s">
        <v>54</v>
      </c>
      <c r="F1249" t="s">
        <v>55</v>
      </c>
      <c r="G1249" t="s">
        <v>56</v>
      </c>
      <c r="H1249">
        <v>5</v>
      </c>
      <c r="I1249">
        <v>16.23</v>
      </c>
      <c r="J1249">
        <v>0.23</v>
      </c>
      <c r="K1249">
        <v>9.2799999999999994</v>
      </c>
      <c r="L1249" t="s">
        <v>57</v>
      </c>
      <c r="M1249">
        <f t="shared" si="115"/>
        <v>62.49</v>
      </c>
      <c r="N1249">
        <f t="shared" si="116"/>
        <v>16.09</v>
      </c>
      <c r="O1249" s="7">
        <f t="shared" si="117"/>
        <v>0.25748119699151861</v>
      </c>
      <c r="P1249" t="str">
        <f t="shared" si="113"/>
        <v>Jun-2025</v>
      </c>
      <c r="Q1249" t="str">
        <f t="shared" si="114"/>
        <v>Q2-2025</v>
      </c>
    </row>
    <row r="1250" spans="1:17" x14ac:dyDescent="0.3">
      <c r="A1250" t="s">
        <v>1398</v>
      </c>
      <c r="B1250" s="15">
        <v>45606</v>
      </c>
      <c r="C1250" t="s">
        <v>52</v>
      </c>
      <c r="D1250" t="s">
        <v>59</v>
      </c>
      <c r="E1250" t="s">
        <v>60</v>
      </c>
      <c r="F1250" t="s">
        <v>76</v>
      </c>
      <c r="G1250" t="s">
        <v>56</v>
      </c>
      <c r="H1250">
        <v>11</v>
      </c>
      <c r="I1250">
        <v>27.96</v>
      </c>
      <c r="J1250">
        <v>6.6000000000000003E-2</v>
      </c>
      <c r="K1250">
        <v>15.36</v>
      </c>
      <c r="L1250" t="s">
        <v>57</v>
      </c>
      <c r="M1250">
        <f t="shared" si="115"/>
        <v>287.26</v>
      </c>
      <c r="N1250">
        <f t="shared" si="116"/>
        <v>118.3</v>
      </c>
      <c r="O1250" s="7">
        <f t="shared" si="117"/>
        <v>0.41182204274872936</v>
      </c>
      <c r="P1250" t="str">
        <f t="shared" si="113"/>
        <v>Nov-2024</v>
      </c>
      <c r="Q1250" t="str">
        <f t="shared" si="114"/>
        <v>Q4-2024</v>
      </c>
    </row>
    <row r="1251" spans="1:17" x14ac:dyDescent="0.3">
      <c r="A1251" t="s">
        <v>1399</v>
      </c>
      <c r="B1251" s="15">
        <v>45364</v>
      </c>
      <c r="C1251" t="s">
        <v>88</v>
      </c>
      <c r="D1251" t="s">
        <v>179</v>
      </c>
      <c r="E1251" t="s">
        <v>107</v>
      </c>
      <c r="F1251" t="s">
        <v>193</v>
      </c>
      <c r="G1251" t="s">
        <v>68</v>
      </c>
      <c r="H1251">
        <v>3</v>
      </c>
      <c r="I1251">
        <v>23.16</v>
      </c>
      <c r="J1251">
        <v>8.8999999999999996E-2</v>
      </c>
      <c r="K1251">
        <v>10.31</v>
      </c>
      <c r="L1251" t="s">
        <v>57</v>
      </c>
      <c r="M1251">
        <f t="shared" si="115"/>
        <v>63.3</v>
      </c>
      <c r="N1251">
        <f t="shared" si="116"/>
        <v>32.369999999999997</v>
      </c>
      <c r="O1251" s="7">
        <f t="shared" si="117"/>
        <v>0.5113744075829384</v>
      </c>
      <c r="P1251" t="str">
        <f t="shared" si="113"/>
        <v>Mar-2024</v>
      </c>
      <c r="Q1251" t="str">
        <f t="shared" si="114"/>
        <v>Q1-2024</v>
      </c>
    </row>
    <row r="1252" spans="1:17" x14ac:dyDescent="0.3">
      <c r="A1252" t="s">
        <v>1400</v>
      </c>
      <c r="B1252" s="15">
        <v>45665</v>
      </c>
      <c r="C1252" t="s">
        <v>84</v>
      </c>
      <c r="D1252" t="s">
        <v>147</v>
      </c>
      <c r="E1252" t="s">
        <v>107</v>
      </c>
      <c r="F1252" t="s">
        <v>132</v>
      </c>
      <c r="G1252" t="s">
        <v>68</v>
      </c>
      <c r="H1252">
        <v>5</v>
      </c>
      <c r="I1252">
        <v>52.1</v>
      </c>
      <c r="J1252">
        <v>0.11</v>
      </c>
      <c r="K1252">
        <v>22.93</v>
      </c>
      <c r="L1252" t="s">
        <v>57</v>
      </c>
      <c r="M1252">
        <f t="shared" si="115"/>
        <v>231.85</v>
      </c>
      <c r="N1252">
        <f t="shared" si="116"/>
        <v>117.2</v>
      </c>
      <c r="O1252" s="7">
        <f t="shared" si="117"/>
        <v>0.50549924520163902</v>
      </c>
      <c r="P1252" t="str">
        <f t="shared" si="113"/>
        <v>Jan-2025</v>
      </c>
      <c r="Q1252" t="str">
        <f t="shared" si="114"/>
        <v>Q1-2025</v>
      </c>
    </row>
    <row r="1253" spans="1:17" x14ac:dyDescent="0.3">
      <c r="A1253" t="s">
        <v>1401</v>
      </c>
      <c r="B1253" s="15">
        <v>45839</v>
      </c>
      <c r="C1253" t="s">
        <v>52</v>
      </c>
      <c r="D1253" t="s">
        <v>75</v>
      </c>
      <c r="E1253" t="s">
        <v>107</v>
      </c>
      <c r="F1253" t="s">
        <v>132</v>
      </c>
      <c r="G1253" t="s">
        <v>68</v>
      </c>
      <c r="H1253">
        <v>2</v>
      </c>
      <c r="I1253">
        <v>52.55</v>
      </c>
      <c r="J1253">
        <v>0.13600000000000001</v>
      </c>
      <c r="K1253">
        <v>21.5</v>
      </c>
      <c r="L1253" t="s">
        <v>57</v>
      </c>
      <c r="M1253">
        <f t="shared" si="115"/>
        <v>90.81</v>
      </c>
      <c r="N1253">
        <f t="shared" si="116"/>
        <v>47.81</v>
      </c>
      <c r="O1253" s="7">
        <f t="shared" si="117"/>
        <v>0.52648386741548292</v>
      </c>
      <c r="P1253" t="str">
        <f t="shared" si="113"/>
        <v>Jul-2025</v>
      </c>
      <c r="Q1253" t="str">
        <f t="shared" si="114"/>
        <v>Q3-2025</v>
      </c>
    </row>
    <row r="1254" spans="1:17" x14ac:dyDescent="0.3">
      <c r="A1254" t="s">
        <v>1402</v>
      </c>
      <c r="B1254" s="15">
        <v>45912</v>
      </c>
      <c r="C1254" t="s">
        <v>63</v>
      </c>
      <c r="D1254" t="s">
        <v>137</v>
      </c>
      <c r="E1254" t="s">
        <v>93</v>
      </c>
      <c r="F1254" t="s">
        <v>94</v>
      </c>
      <c r="G1254" t="s">
        <v>68</v>
      </c>
      <c r="H1254">
        <v>1</v>
      </c>
      <c r="I1254">
        <v>43.79</v>
      </c>
      <c r="J1254">
        <v>0.219</v>
      </c>
      <c r="K1254">
        <v>18.440000000000001</v>
      </c>
      <c r="L1254" t="s">
        <v>57</v>
      </c>
      <c r="M1254">
        <f t="shared" si="115"/>
        <v>34.200000000000003</v>
      </c>
      <c r="N1254">
        <f t="shared" si="116"/>
        <v>15.76</v>
      </c>
      <c r="O1254" s="7">
        <f t="shared" si="117"/>
        <v>0.46081871345029235</v>
      </c>
      <c r="P1254" t="str">
        <f t="shared" si="113"/>
        <v>Sep-2025</v>
      </c>
      <c r="Q1254" t="str">
        <f t="shared" si="114"/>
        <v>Q3-2025</v>
      </c>
    </row>
    <row r="1255" spans="1:17" x14ac:dyDescent="0.3">
      <c r="A1255" t="s">
        <v>1403</v>
      </c>
      <c r="B1255" s="15">
        <v>45643</v>
      </c>
      <c r="C1255" t="s">
        <v>88</v>
      </c>
      <c r="D1255" t="s">
        <v>198</v>
      </c>
      <c r="E1255" t="s">
        <v>71</v>
      </c>
      <c r="F1255" t="s">
        <v>72</v>
      </c>
      <c r="G1255" t="s">
        <v>68</v>
      </c>
      <c r="H1255">
        <v>4</v>
      </c>
      <c r="I1255">
        <v>278.83999999999997</v>
      </c>
      <c r="J1255">
        <v>3.1E-2</v>
      </c>
      <c r="K1255">
        <v>210.57</v>
      </c>
      <c r="L1255" t="s">
        <v>57</v>
      </c>
      <c r="M1255">
        <f t="shared" si="115"/>
        <v>1080.78</v>
      </c>
      <c r="N1255">
        <f t="shared" si="116"/>
        <v>238.5</v>
      </c>
      <c r="O1255" s="7">
        <f t="shared" si="117"/>
        <v>0.22067395769721868</v>
      </c>
      <c r="P1255" t="str">
        <f t="shared" si="113"/>
        <v>Dec-2024</v>
      </c>
      <c r="Q1255" t="str">
        <f t="shared" si="114"/>
        <v>Q4-2024</v>
      </c>
    </row>
    <row r="1256" spans="1:17" x14ac:dyDescent="0.3">
      <c r="A1256" t="s">
        <v>1404</v>
      </c>
      <c r="B1256" s="15">
        <v>45742</v>
      </c>
      <c r="C1256" t="s">
        <v>52</v>
      </c>
      <c r="D1256" t="s">
        <v>237</v>
      </c>
      <c r="E1256" t="s">
        <v>60</v>
      </c>
      <c r="F1256" t="s">
        <v>76</v>
      </c>
      <c r="G1256" t="s">
        <v>56</v>
      </c>
      <c r="H1256">
        <v>6</v>
      </c>
      <c r="I1256">
        <v>105.91</v>
      </c>
      <c r="J1256">
        <v>0.14899999999999999</v>
      </c>
      <c r="K1256">
        <v>43.22</v>
      </c>
      <c r="L1256" t="s">
        <v>57</v>
      </c>
      <c r="M1256">
        <f t="shared" si="115"/>
        <v>540.78</v>
      </c>
      <c r="N1256">
        <f t="shared" si="116"/>
        <v>281.45999999999998</v>
      </c>
      <c r="O1256" s="7">
        <f t="shared" si="117"/>
        <v>0.52047043159880169</v>
      </c>
      <c r="P1256" t="str">
        <f t="shared" si="113"/>
        <v>Mar-2025</v>
      </c>
      <c r="Q1256" t="str">
        <f t="shared" si="114"/>
        <v>Q1-2025</v>
      </c>
    </row>
    <row r="1257" spans="1:17" x14ac:dyDescent="0.3">
      <c r="A1257" t="s">
        <v>1405</v>
      </c>
      <c r="B1257" s="15">
        <v>45454</v>
      </c>
      <c r="C1257" t="s">
        <v>84</v>
      </c>
      <c r="D1257" t="s">
        <v>572</v>
      </c>
      <c r="E1257" t="s">
        <v>54</v>
      </c>
      <c r="F1257" t="s">
        <v>65</v>
      </c>
      <c r="G1257" t="s">
        <v>68</v>
      </c>
      <c r="H1257">
        <v>5</v>
      </c>
      <c r="I1257">
        <v>6.03</v>
      </c>
      <c r="J1257">
        <v>6.0999999999999999E-2</v>
      </c>
      <c r="K1257">
        <v>3.95</v>
      </c>
      <c r="L1257" t="s">
        <v>57</v>
      </c>
      <c r="M1257">
        <f t="shared" si="115"/>
        <v>28.31</v>
      </c>
      <c r="N1257">
        <f t="shared" si="116"/>
        <v>8.56</v>
      </c>
      <c r="O1257" s="7">
        <f t="shared" si="117"/>
        <v>0.30236665489226427</v>
      </c>
      <c r="P1257" t="str">
        <f t="shared" si="113"/>
        <v>Jun-2024</v>
      </c>
      <c r="Q1257" t="str">
        <f t="shared" si="114"/>
        <v>Q2-2024</v>
      </c>
    </row>
    <row r="1258" spans="1:17" x14ac:dyDescent="0.3">
      <c r="A1258" t="s">
        <v>1406</v>
      </c>
      <c r="B1258" s="15">
        <v>45786</v>
      </c>
      <c r="C1258" t="s">
        <v>63</v>
      </c>
      <c r="D1258" t="s">
        <v>281</v>
      </c>
      <c r="E1258" t="s">
        <v>71</v>
      </c>
      <c r="F1258" t="s">
        <v>78</v>
      </c>
      <c r="G1258" t="s">
        <v>56</v>
      </c>
      <c r="H1258">
        <v>2</v>
      </c>
      <c r="I1258">
        <v>227.21</v>
      </c>
      <c r="J1258">
        <v>0.316</v>
      </c>
      <c r="K1258">
        <v>148</v>
      </c>
      <c r="L1258" t="s">
        <v>57</v>
      </c>
      <c r="M1258">
        <f t="shared" si="115"/>
        <v>310.82</v>
      </c>
      <c r="N1258">
        <f t="shared" si="116"/>
        <v>14.82</v>
      </c>
      <c r="O1258" s="7">
        <f t="shared" si="117"/>
        <v>4.7680329451129273E-2</v>
      </c>
      <c r="P1258" t="str">
        <f t="shared" si="113"/>
        <v>May-2025</v>
      </c>
      <c r="Q1258" t="str">
        <f t="shared" si="114"/>
        <v>Q2-2025</v>
      </c>
    </row>
    <row r="1259" spans="1:17" x14ac:dyDescent="0.3">
      <c r="A1259" t="s">
        <v>1407</v>
      </c>
      <c r="B1259" s="15">
        <v>45872</v>
      </c>
      <c r="C1259" t="s">
        <v>52</v>
      </c>
      <c r="D1259" t="s">
        <v>101</v>
      </c>
      <c r="E1259" t="s">
        <v>54</v>
      </c>
      <c r="F1259" t="s">
        <v>55</v>
      </c>
      <c r="G1259" t="s">
        <v>56</v>
      </c>
      <c r="H1259">
        <v>1</v>
      </c>
      <c r="I1259">
        <v>11.28</v>
      </c>
      <c r="J1259">
        <v>0.13300000000000001</v>
      </c>
      <c r="K1259">
        <v>7.87</v>
      </c>
      <c r="L1259" t="s">
        <v>57</v>
      </c>
      <c r="M1259">
        <f t="shared" si="115"/>
        <v>9.7799999999999994</v>
      </c>
      <c r="N1259">
        <f t="shared" si="116"/>
        <v>1.91</v>
      </c>
      <c r="O1259" s="7">
        <f t="shared" si="117"/>
        <v>0.19529652351738241</v>
      </c>
      <c r="P1259" t="str">
        <f t="shared" si="113"/>
        <v>Aug-2025</v>
      </c>
      <c r="Q1259" t="str">
        <f t="shared" si="114"/>
        <v>Q3-2025</v>
      </c>
    </row>
    <row r="1260" spans="1:17" x14ac:dyDescent="0.3">
      <c r="A1260" t="s">
        <v>1408</v>
      </c>
      <c r="B1260" s="15">
        <v>45941</v>
      </c>
      <c r="C1260" t="s">
        <v>63</v>
      </c>
      <c r="D1260" t="s">
        <v>258</v>
      </c>
      <c r="E1260" t="s">
        <v>71</v>
      </c>
      <c r="F1260" t="s">
        <v>72</v>
      </c>
      <c r="G1260" t="s">
        <v>68</v>
      </c>
      <c r="H1260">
        <v>1</v>
      </c>
      <c r="I1260">
        <v>292.89</v>
      </c>
      <c r="J1260">
        <v>0.20399999999999999</v>
      </c>
      <c r="K1260">
        <v>198.27</v>
      </c>
      <c r="L1260" t="s">
        <v>57</v>
      </c>
      <c r="M1260">
        <f t="shared" si="115"/>
        <v>233.14</v>
      </c>
      <c r="N1260">
        <f t="shared" si="116"/>
        <v>34.869999999999997</v>
      </c>
      <c r="O1260" s="7">
        <f t="shared" si="117"/>
        <v>0.14956678390666553</v>
      </c>
      <c r="P1260" t="str">
        <f t="shared" si="113"/>
        <v>Oct-2025</v>
      </c>
      <c r="Q1260" t="str">
        <f t="shared" si="114"/>
        <v>Q4-2025</v>
      </c>
    </row>
    <row r="1261" spans="1:17" x14ac:dyDescent="0.3">
      <c r="A1261" t="s">
        <v>1409</v>
      </c>
      <c r="B1261" s="15">
        <v>45707</v>
      </c>
      <c r="C1261" t="s">
        <v>84</v>
      </c>
      <c r="D1261" t="s">
        <v>150</v>
      </c>
      <c r="E1261" t="s">
        <v>93</v>
      </c>
      <c r="F1261" t="s">
        <v>141</v>
      </c>
      <c r="G1261" t="s">
        <v>68</v>
      </c>
      <c r="H1261">
        <v>8</v>
      </c>
      <c r="I1261">
        <v>60.16</v>
      </c>
      <c r="J1261">
        <v>4.0000000000000001E-3</v>
      </c>
      <c r="K1261">
        <v>24.7</v>
      </c>
      <c r="L1261" t="s">
        <v>57</v>
      </c>
      <c r="M1261">
        <f t="shared" si="115"/>
        <v>479.35</v>
      </c>
      <c r="N1261">
        <f t="shared" si="116"/>
        <v>281.75</v>
      </c>
      <c r="O1261" s="7">
        <f t="shared" si="117"/>
        <v>0.58777511213101075</v>
      </c>
      <c r="P1261" t="str">
        <f t="shared" si="113"/>
        <v>Feb-2025</v>
      </c>
      <c r="Q1261" t="str">
        <f t="shared" si="114"/>
        <v>Q1-2025</v>
      </c>
    </row>
    <row r="1262" spans="1:17" x14ac:dyDescent="0.3">
      <c r="A1262" t="s">
        <v>1410</v>
      </c>
      <c r="B1262" s="15">
        <v>45781</v>
      </c>
      <c r="C1262" t="s">
        <v>63</v>
      </c>
      <c r="D1262" t="s">
        <v>159</v>
      </c>
      <c r="E1262" t="s">
        <v>93</v>
      </c>
      <c r="F1262" t="s">
        <v>124</v>
      </c>
      <c r="G1262" t="s">
        <v>68</v>
      </c>
      <c r="H1262">
        <v>1</v>
      </c>
      <c r="I1262">
        <v>86.36</v>
      </c>
      <c r="J1262">
        <v>0.29399999999999998</v>
      </c>
      <c r="K1262">
        <v>38.68</v>
      </c>
      <c r="L1262" t="s">
        <v>57</v>
      </c>
      <c r="M1262">
        <f t="shared" si="115"/>
        <v>60.97</v>
      </c>
      <c r="N1262">
        <f t="shared" si="116"/>
        <v>22.29</v>
      </c>
      <c r="O1262" s="7">
        <f t="shared" si="117"/>
        <v>0.36558963424635066</v>
      </c>
      <c r="P1262" t="str">
        <f t="shared" si="113"/>
        <v>May-2025</v>
      </c>
      <c r="Q1262" t="str">
        <f t="shared" si="114"/>
        <v>Q2-2025</v>
      </c>
    </row>
    <row r="1263" spans="1:17" x14ac:dyDescent="0.3">
      <c r="A1263" t="s">
        <v>1411</v>
      </c>
      <c r="B1263" s="15">
        <v>45730</v>
      </c>
      <c r="C1263" t="s">
        <v>52</v>
      </c>
      <c r="D1263" t="s">
        <v>96</v>
      </c>
      <c r="E1263" t="s">
        <v>93</v>
      </c>
      <c r="F1263" t="s">
        <v>219</v>
      </c>
      <c r="G1263" t="s">
        <v>68</v>
      </c>
      <c r="H1263">
        <v>1</v>
      </c>
      <c r="I1263">
        <v>32.020000000000003</v>
      </c>
      <c r="J1263">
        <v>8.6999999999999994E-2</v>
      </c>
      <c r="K1263">
        <v>14.34</v>
      </c>
      <c r="L1263" t="s">
        <v>57</v>
      </c>
      <c r="M1263">
        <f t="shared" si="115"/>
        <v>29.23</v>
      </c>
      <c r="N1263">
        <f t="shared" si="116"/>
        <v>14.89</v>
      </c>
      <c r="O1263" s="7">
        <f t="shared" si="117"/>
        <v>0.50940814231953468</v>
      </c>
      <c r="P1263" t="str">
        <f t="shared" si="113"/>
        <v>Mar-2025</v>
      </c>
      <c r="Q1263" t="str">
        <f t="shared" si="114"/>
        <v>Q1-2025</v>
      </c>
    </row>
    <row r="1264" spans="1:17" x14ac:dyDescent="0.3">
      <c r="A1264" t="s">
        <v>1412</v>
      </c>
      <c r="B1264" s="15">
        <v>45796</v>
      </c>
      <c r="C1264" t="s">
        <v>52</v>
      </c>
      <c r="D1264" t="s">
        <v>113</v>
      </c>
      <c r="E1264" t="s">
        <v>71</v>
      </c>
      <c r="F1264" t="s">
        <v>126</v>
      </c>
      <c r="G1264" t="s">
        <v>68</v>
      </c>
      <c r="H1264">
        <v>2</v>
      </c>
      <c r="I1264">
        <v>201.39</v>
      </c>
      <c r="J1264">
        <v>0.111</v>
      </c>
      <c r="K1264">
        <v>158.35</v>
      </c>
      <c r="L1264" t="s">
        <v>57</v>
      </c>
      <c r="M1264">
        <f t="shared" si="115"/>
        <v>358.07</v>
      </c>
      <c r="N1264">
        <f t="shared" si="116"/>
        <v>41.37</v>
      </c>
      <c r="O1264" s="7">
        <f t="shared" si="117"/>
        <v>0.11553606836652051</v>
      </c>
      <c r="P1264" t="str">
        <f t="shared" si="113"/>
        <v>May-2025</v>
      </c>
      <c r="Q1264" t="str">
        <f t="shared" si="114"/>
        <v>Q2-2025</v>
      </c>
    </row>
    <row r="1265" spans="1:17" x14ac:dyDescent="0.3">
      <c r="A1265" t="s">
        <v>1413</v>
      </c>
      <c r="B1265" s="15">
        <v>45752</v>
      </c>
      <c r="C1265" t="s">
        <v>88</v>
      </c>
      <c r="D1265" t="s">
        <v>135</v>
      </c>
      <c r="E1265" t="s">
        <v>54</v>
      </c>
      <c r="F1265" t="s">
        <v>114</v>
      </c>
      <c r="G1265" t="s">
        <v>68</v>
      </c>
      <c r="H1265">
        <v>6</v>
      </c>
      <c r="I1265">
        <v>20.48</v>
      </c>
      <c r="J1265">
        <v>5.8999999999999997E-2</v>
      </c>
      <c r="K1265">
        <v>11.82</v>
      </c>
      <c r="L1265" t="s">
        <v>57</v>
      </c>
      <c r="M1265">
        <f t="shared" si="115"/>
        <v>115.63</v>
      </c>
      <c r="N1265">
        <f t="shared" si="116"/>
        <v>44.71</v>
      </c>
      <c r="O1265" s="7">
        <f t="shared" si="117"/>
        <v>0.38666436046008823</v>
      </c>
      <c r="P1265" t="str">
        <f t="shared" si="113"/>
        <v>Apr-2025</v>
      </c>
      <c r="Q1265" t="str">
        <f t="shared" si="114"/>
        <v>Q2-2025</v>
      </c>
    </row>
    <row r="1266" spans="1:17" x14ac:dyDescent="0.3">
      <c r="A1266" t="s">
        <v>1414</v>
      </c>
      <c r="B1266" s="15">
        <v>45811</v>
      </c>
      <c r="C1266" t="s">
        <v>88</v>
      </c>
      <c r="D1266" t="s">
        <v>135</v>
      </c>
      <c r="E1266" t="s">
        <v>93</v>
      </c>
      <c r="F1266" t="s">
        <v>255</v>
      </c>
      <c r="G1266" t="s">
        <v>56</v>
      </c>
      <c r="H1266">
        <v>1</v>
      </c>
      <c r="I1266">
        <v>36.020000000000003</v>
      </c>
      <c r="J1266">
        <v>5.1999999999999998E-2</v>
      </c>
      <c r="K1266">
        <v>16.46</v>
      </c>
      <c r="L1266" t="s">
        <v>57</v>
      </c>
      <c r="M1266">
        <f t="shared" si="115"/>
        <v>34.15</v>
      </c>
      <c r="N1266">
        <f t="shared" si="116"/>
        <v>17.690000000000001</v>
      </c>
      <c r="O1266" s="7">
        <f t="shared" si="117"/>
        <v>0.51800878477306012</v>
      </c>
      <c r="P1266" t="str">
        <f t="shared" si="113"/>
        <v>Jun-2025</v>
      </c>
      <c r="Q1266" t="str">
        <f t="shared" si="114"/>
        <v>Q2-2025</v>
      </c>
    </row>
    <row r="1267" spans="1:17" x14ac:dyDescent="0.3">
      <c r="A1267" t="s">
        <v>1415</v>
      </c>
      <c r="B1267" s="15">
        <v>45820</v>
      </c>
      <c r="C1267" t="s">
        <v>63</v>
      </c>
      <c r="D1267" t="s">
        <v>159</v>
      </c>
      <c r="E1267" t="s">
        <v>54</v>
      </c>
      <c r="F1267" t="s">
        <v>114</v>
      </c>
      <c r="G1267" t="s">
        <v>56</v>
      </c>
      <c r="H1267">
        <v>3</v>
      </c>
      <c r="I1267">
        <v>11.66</v>
      </c>
      <c r="J1267">
        <v>0.11600000000000001</v>
      </c>
      <c r="K1267">
        <v>7.84</v>
      </c>
      <c r="L1267" t="s">
        <v>57</v>
      </c>
      <c r="M1267">
        <f t="shared" si="115"/>
        <v>30.92</v>
      </c>
      <c r="N1267">
        <f t="shared" si="116"/>
        <v>7.4</v>
      </c>
      <c r="O1267" s="7">
        <f t="shared" si="117"/>
        <v>0.23932729624838292</v>
      </c>
      <c r="P1267" t="str">
        <f t="shared" si="113"/>
        <v>Jun-2025</v>
      </c>
      <c r="Q1267" t="str">
        <f t="shared" si="114"/>
        <v>Q2-2025</v>
      </c>
    </row>
    <row r="1268" spans="1:17" x14ac:dyDescent="0.3">
      <c r="A1268" t="s">
        <v>1416</v>
      </c>
      <c r="B1268" s="15">
        <v>45867</v>
      </c>
      <c r="C1268" t="s">
        <v>88</v>
      </c>
      <c r="D1268" t="s">
        <v>234</v>
      </c>
      <c r="E1268" t="s">
        <v>93</v>
      </c>
      <c r="F1268" t="s">
        <v>124</v>
      </c>
      <c r="G1268" t="s">
        <v>73</v>
      </c>
      <c r="H1268">
        <v>4</v>
      </c>
      <c r="I1268">
        <v>53.12</v>
      </c>
      <c r="J1268">
        <v>3.1E-2</v>
      </c>
      <c r="K1268">
        <v>25.12</v>
      </c>
      <c r="L1268" t="s">
        <v>57</v>
      </c>
      <c r="M1268">
        <f t="shared" si="115"/>
        <v>205.89</v>
      </c>
      <c r="N1268">
        <f t="shared" si="116"/>
        <v>105.41</v>
      </c>
      <c r="O1268" s="7">
        <f t="shared" si="117"/>
        <v>0.51197241245325176</v>
      </c>
      <c r="P1268" t="str">
        <f t="shared" ref="P1268:P1274" si="118">IF(B1268="","",TEXT(B1268,"mmm-yyyy"))</f>
        <v>Jul-2025</v>
      </c>
      <c r="Q1268" t="str">
        <f t="shared" ref="Q1268:Q1274" si="119">IF(B1268="","","Q"&amp;ROUNDUP(MONTH(B1268)/3,0)&amp;"-"&amp;YEAR(B1268))</f>
        <v>Q3-2025</v>
      </c>
    </row>
    <row r="1269" spans="1:17" x14ac:dyDescent="0.3">
      <c r="A1269" t="s">
        <v>1417</v>
      </c>
      <c r="B1269" s="15">
        <v>45672</v>
      </c>
      <c r="C1269" t="s">
        <v>63</v>
      </c>
      <c r="D1269" t="s">
        <v>82</v>
      </c>
      <c r="E1269" t="s">
        <v>107</v>
      </c>
      <c r="F1269" t="s">
        <v>132</v>
      </c>
      <c r="G1269" t="s">
        <v>68</v>
      </c>
      <c r="H1269">
        <v>3</v>
      </c>
      <c r="I1269">
        <v>52.82</v>
      </c>
      <c r="J1269">
        <v>0.30499999999999999</v>
      </c>
      <c r="K1269">
        <v>21.35</v>
      </c>
      <c r="L1269" t="s">
        <v>104</v>
      </c>
      <c r="M1269">
        <f t="shared" si="115"/>
        <v>110.13</v>
      </c>
      <c r="N1269">
        <f t="shared" si="116"/>
        <v>46.08</v>
      </c>
      <c r="O1269" s="7">
        <f t="shared" si="117"/>
        <v>0.41841460092617816</v>
      </c>
      <c r="P1269" t="str">
        <f t="shared" si="118"/>
        <v>Jan-2025</v>
      </c>
      <c r="Q1269" t="str">
        <f t="shared" si="119"/>
        <v>Q1-2025</v>
      </c>
    </row>
    <row r="1270" spans="1:17" x14ac:dyDescent="0.3">
      <c r="A1270" t="s">
        <v>1418</v>
      </c>
      <c r="B1270" s="15">
        <v>45969</v>
      </c>
      <c r="C1270" t="s">
        <v>88</v>
      </c>
      <c r="D1270" t="s">
        <v>429</v>
      </c>
      <c r="E1270" t="s">
        <v>60</v>
      </c>
      <c r="F1270" t="s">
        <v>61</v>
      </c>
      <c r="G1270" t="s">
        <v>56</v>
      </c>
      <c r="H1270">
        <v>2</v>
      </c>
      <c r="I1270">
        <v>36.65</v>
      </c>
      <c r="J1270">
        <v>2.7E-2</v>
      </c>
      <c r="K1270">
        <v>15.55</v>
      </c>
      <c r="L1270" t="s">
        <v>57</v>
      </c>
      <c r="M1270">
        <f t="shared" si="115"/>
        <v>71.319999999999993</v>
      </c>
      <c r="N1270">
        <f t="shared" si="116"/>
        <v>40.22</v>
      </c>
      <c r="O1270" s="7">
        <f t="shared" si="117"/>
        <v>0.56393718452047115</v>
      </c>
      <c r="P1270" t="str">
        <f t="shared" si="118"/>
        <v>Nov-2025</v>
      </c>
      <c r="Q1270" t="str">
        <f t="shared" si="119"/>
        <v>Q4-2025</v>
      </c>
    </row>
    <row r="1271" spans="1:17" x14ac:dyDescent="0.3">
      <c r="A1271" t="s">
        <v>1419</v>
      </c>
      <c r="B1271" s="15">
        <v>45847</v>
      </c>
      <c r="C1271" t="s">
        <v>52</v>
      </c>
      <c r="D1271" t="s">
        <v>113</v>
      </c>
      <c r="E1271" t="s">
        <v>107</v>
      </c>
      <c r="F1271" t="s">
        <v>139</v>
      </c>
      <c r="G1271" t="s">
        <v>68</v>
      </c>
      <c r="H1271">
        <v>7</v>
      </c>
      <c r="I1271">
        <v>23.53</v>
      </c>
      <c r="J1271">
        <v>1.6E-2</v>
      </c>
      <c r="K1271">
        <v>10.47</v>
      </c>
      <c r="L1271" t="s">
        <v>57</v>
      </c>
      <c r="M1271">
        <f t="shared" si="115"/>
        <v>162.07</v>
      </c>
      <c r="N1271">
        <f t="shared" si="116"/>
        <v>88.78</v>
      </c>
      <c r="O1271" s="7">
        <f t="shared" si="117"/>
        <v>0.54778799284259894</v>
      </c>
      <c r="P1271" t="str">
        <f t="shared" si="118"/>
        <v>Jul-2025</v>
      </c>
      <c r="Q1271" t="str">
        <f t="shared" si="119"/>
        <v>Q3-2025</v>
      </c>
    </row>
    <row r="1272" spans="1:17" x14ac:dyDescent="0.3">
      <c r="A1272" t="s">
        <v>1420</v>
      </c>
      <c r="B1272" s="15">
        <v>45646</v>
      </c>
      <c r="C1272" t="s">
        <v>52</v>
      </c>
      <c r="D1272" t="s">
        <v>121</v>
      </c>
      <c r="E1272" t="s">
        <v>60</v>
      </c>
      <c r="F1272" t="s">
        <v>76</v>
      </c>
      <c r="G1272" t="s">
        <v>68</v>
      </c>
      <c r="H1272">
        <v>3</v>
      </c>
      <c r="I1272">
        <v>45.81</v>
      </c>
      <c r="J1272">
        <v>0</v>
      </c>
      <c r="K1272">
        <v>21.99</v>
      </c>
      <c r="L1272" t="s">
        <v>57</v>
      </c>
      <c r="M1272">
        <f t="shared" si="115"/>
        <v>137.43</v>
      </c>
      <c r="N1272">
        <f t="shared" si="116"/>
        <v>71.459999999999994</v>
      </c>
      <c r="O1272" s="7">
        <f t="shared" si="117"/>
        <v>0.51997380484610345</v>
      </c>
      <c r="P1272" t="str">
        <f t="shared" si="118"/>
        <v>Dec-2024</v>
      </c>
      <c r="Q1272" t="str">
        <f t="shared" si="119"/>
        <v>Q4-2024</v>
      </c>
    </row>
    <row r="1273" spans="1:17" x14ac:dyDescent="0.3">
      <c r="A1273" t="s">
        <v>1421</v>
      </c>
      <c r="B1273" s="15">
        <v>45394</v>
      </c>
      <c r="C1273" t="s">
        <v>88</v>
      </c>
      <c r="D1273" t="s">
        <v>206</v>
      </c>
      <c r="E1273" t="s">
        <v>60</v>
      </c>
      <c r="F1273" t="s">
        <v>67</v>
      </c>
      <c r="G1273" t="s">
        <v>56</v>
      </c>
      <c r="H1273">
        <v>6</v>
      </c>
      <c r="I1273">
        <v>78.650000000000006</v>
      </c>
      <c r="J1273">
        <v>0</v>
      </c>
      <c r="K1273">
        <v>37.479999999999997</v>
      </c>
      <c r="L1273" t="s">
        <v>57</v>
      </c>
      <c r="M1273">
        <f t="shared" si="115"/>
        <v>471.9</v>
      </c>
      <c r="N1273">
        <f t="shared" si="116"/>
        <v>247.02</v>
      </c>
      <c r="O1273" s="7">
        <f t="shared" si="117"/>
        <v>0.52345835982199618</v>
      </c>
      <c r="P1273" t="str">
        <f t="shared" si="118"/>
        <v>Apr-2024</v>
      </c>
      <c r="Q1273" t="str">
        <f t="shared" si="119"/>
        <v>Q2-2024</v>
      </c>
    </row>
    <row r="1274" spans="1:17" x14ac:dyDescent="0.3">
      <c r="A1274" t="s">
        <v>1422</v>
      </c>
      <c r="B1274" s="15">
        <v>45651</v>
      </c>
      <c r="C1274" t="s">
        <v>52</v>
      </c>
      <c r="D1274" t="s">
        <v>121</v>
      </c>
      <c r="E1274" t="s">
        <v>71</v>
      </c>
      <c r="F1274" t="s">
        <v>78</v>
      </c>
      <c r="G1274" t="s">
        <v>56</v>
      </c>
      <c r="H1274">
        <v>1</v>
      </c>
      <c r="I1274">
        <v>253.97</v>
      </c>
      <c r="J1274">
        <v>5.6000000000000001E-2</v>
      </c>
      <c r="K1274">
        <v>201.55</v>
      </c>
      <c r="L1274" t="s">
        <v>57</v>
      </c>
      <c r="M1274">
        <f t="shared" si="115"/>
        <v>239.75</v>
      </c>
      <c r="N1274">
        <f t="shared" si="116"/>
        <v>38.200000000000003</v>
      </c>
      <c r="O1274" s="7">
        <f t="shared" si="117"/>
        <v>0.15933263816475496</v>
      </c>
      <c r="P1274" t="str">
        <f t="shared" si="118"/>
        <v>Dec-2024</v>
      </c>
      <c r="Q1274" t="str">
        <f t="shared" si="119"/>
        <v>Q4-2024</v>
      </c>
    </row>
    <row r="1275" spans="1:17" x14ac:dyDescent="0.3">
      <c r="A1275" t="s">
        <v>1423</v>
      </c>
      <c r="C1275" t="s">
        <v>63</v>
      </c>
      <c r="D1275" t="s">
        <v>251</v>
      </c>
      <c r="E1275" t="s">
        <v>60</v>
      </c>
      <c r="F1275" t="s">
        <v>90</v>
      </c>
      <c r="G1275" t="s">
        <v>68</v>
      </c>
      <c r="H1275">
        <v>3</v>
      </c>
      <c r="I1275">
        <v>91.56</v>
      </c>
      <c r="J1275">
        <v>0.186</v>
      </c>
      <c r="K1275">
        <v>42.42</v>
      </c>
      <c r="L1275" t="s">
        <v>57</v>
      </c>
      <c r="M1275">
        <f t="shared" si="115"/>
        <v>223.59</v>
      </c>
      <c r="N1275">
        <f t="shared" si="116"/>
        <v>96.33</v>
      </c>
      <c r="O1275" s="7">
        <f t="shared" si="117"/>
        <v>0.43083322152153491</v>
      </c>
    </row>
    <row r="1276" spans="1:17" x14ac:dyDescent="0.3">
      <c r="A1276" t="s">
        <v>1424</v>
      </c>
      <c r="B1276" s="15">
        <v>45534</v>
      </c>
      <c r="C1276" t="s">
        <v>84</v>
      </c>
      <c r="D1276" t="s">
        <v>103</v>
      </c>
      <c r="E1276" t="s">
        <v>54</v>
      </c>
      <c r="F1276" t="s">
        <v>55</v>
      </c>
      <c r="G1276" t="s">
        <v>68</v>
      </c>
      <c r="H1276">
        <v>2</v>
      </c>
      <c r="I1276">
        <v>11.8</v>
      </c>
      <c r="J1276">
        <v>4.2999999999999997E-2</v>
      </c>
      <c r="K1276">
        <v>6.64</v>
      </c>
      <c r="L1276" t="s">
        <v>57</v>
      </c>
      <c r="M1276">
        <f t="shared" si="115"/>
        <v>22.59</v>
      </c>
      <c r="N1276">
        <f t="shared" si="116"/>
        <v>9.31</v>
      </c>
      <c r="O1276" s="7">
        <f t="shared" si="117"/>
        <v>0.41212926073483847</v>
      </c>
      <c r="P1276" t="str">
        <f t="shared" ref="P1276:P1320" si="120">IF(B1276="","",TEXT(B1276,"mmm-yyyy"))</f>
        <v>Aug-2024</v>
      </c>
      <c r="Q1276" t="str">
        <f t="shared" ref="Q1276:Q1320" si="121">IF(B1276="","","Q"&amp;ROUNDUP(MONTH(B1276)/3,0)&amp;"-"&amp;YEAR(B1276))</f>
        <v>Q3-2024</v>
      </c>
    </row>
    <row r="1277" spans="1:17" x14ac:dyDescent="0.3">
      <c r="A1277" t="s">
        <v>1425</v>
      </c>
      <c r="B1277" s="15">
        <v>45915</v>
      </c>
      <c r="C1277" t="s">
        <v>88</v>
      </c>
      <c r="D1277" t="s">
        <v>206</v>
      </c>
      <c r="E1277" t="s">
        <v>71</v>
      </c>
      <c r="F1277" t="s">
        <v>78</v>
      </c>
      <c r="G1277" t="s">
        <v>56</v>
      </c>
      <c r="H1277">
        <v>6</v>
      </c>
      <c r="I1277">
        <v>44.4</v>
      </c>
      <c r="J1277">
        <v>0.125</v>
      </c>
      <c r="K1277">
        <v>32.299999999999997</v>
      </c>
      <c r="L1277" t="s">
        <v>57</v>
      </c>
      <c r="M1277">
        <f t="shared" si="115"/>
        <v>233.1</v>
      </c>
      <c r="N1277">
        <f t="shared" si="116"/>
        <v>39.299999999999997</v>
      </c>
      <c r="O1277" s="7">
        <f t="shared" si="117"/>
        <v>0.16859716859716858</v>
      </c>
      <c r="P1277" t="str">
        <f t="shared" si="120"/>
        <v>Sep-2025</v>
      </c>
      <c r="Q1277" t="str">
        <f t="shared" si="121"/>
        <v>Q3-2025</v>
      </c>
    </row>
    <row r="1278" spans="1:17" x14ac:dyDescent="0.3">
      <c r="A1278" t="s">
        <v>1426</v>
      </c>
      <c r="B1278" s="15">
        <v>46006</v>
      </c>
      <c r="C1278" t="s">
        <v>63</v>
      </c>
      <c r="D1278" t="s">
        <v>64</v>
      </c>
      <c r="E1278" t="s">
        <v>60</v>
      </c>
      <c r="F1278" t="s">
        <v>76</v>
      </c>
      <c r="G1278" t="s">
        <v>56</v>
      </c>
      <c r="H1278">
        <v>14</v>
      </c>
      <c r="I1278">
        <v>59.07</v>
      </c>
      <c r="J1278">
        <v>0.21</v>
      </c>
      <c r="K1278">
        <v>31.68</v>
      </c>
      <c r="L1278" t="s">
        <v>57</v>
      </c>
      <c r="M1278">
        <f t="shared" si="115"/>
        <v>653.30999999999995</v>
      </c>
      <c r="N1278">
        <f t="shared" si="116"/>
        <v>209.79</v>
      </c>
      <c r="O1278" s="7">
        <f t="shared" si="117"/>
        <v>0.32111861137897785</v>
      </c>
      <c r="P1278" t="str">
        <f t="shared" si="120"/>
        <v>Dec-2025</v>
      </c>
      <c r="Q1278" t="str">
        <f t="shared" si="121"/>
        <v>Q4-2025</v>
      </c>
    </row>
    <row r="1279" spans="1:17" x14ac:dyDescent="0.3">
      <c r="A1279" t="s">
        <v>1427</v>
      </c>
      <c r="B1279" s="15">
        <v>45776</v>
      </c>
      <c r="C1279" t="s">
        <v>88</v>
      </c>
      <c r="D1279" t="s">
        <v>198</v>
      </c>
      <c r="E1279" t="s">
        <v>71</v>
      </c>
      <c r="F1279" t="s">
        <v>86</v>
      </c>
      <c r="G1279" t="s">
        <v>68</v>
      </c>
      <c r="H1279">
        <v>3</v>
      </c>
      <c r="I1279">
        <v>93.06</v>
      </c>
      <c r="J1279">
        <v>1.2E-2</v>
      </c>
      <c r="K1279">
        <v>64.260000000000005</v>
      </c>
      <c r="L1279" t="s">
        <v>57</v>
      </c>
      <c r="M1279">
        <f t="shared" si="115"/>
        <v>275.83</v>
      </c>
      <c r="N1279">
        <f t="shared" si="116"/>
        <v>83.05</v>
      </c>
      <c r="O1279" s="7">
        <f t="shared" si="117"/>
        <v>0.30109125185802849</v>
      </c>
      <c r="P1279" t="str">
        <f t="shared" si="120"/>
        <v>Apr-2025</v>
      </c>
      <c r="Q1279" t="str">
        <f t="shared" si="121"/>
        <v>Q2-2025</v>
      </c>
    </row>
    <row r="1280" spans="1:17" x14ac:dyDescent="0.3">
      <c r="A1280" t="s">
        <v>1428</v>
      </c>
      <c r="B1280" s="15">
        <v>45883</v>
      </c>
      <c r="C1280" t="s">
        <v>88</v>
      </c>
      <c r="D1280" t="s">
        <v>234</v>
      </c>
      <c r="E1280" t="s">
        <v>60</v>
      </c>
      <c r="F1280" t="s">
        <v>61</v>
      </c>
      <c r="G1280" t="s">
        <v>68</v>
      </c>
      <c r="H1280">
        <v>2</v>
      </c>
      <c r="I1280">
        <v>53.1</v>
      </c>
      <c r="J1280">
        <v>4.8000000000000001E-2</v>
      </c>
      <c r="K1280">
        <v>23.9</v>
      </c>
      <c r="L1280" t="s">
        <v>57</v>
      </c>
      <c r="M1280">
        <f t="shared" si="115"/>
        <v>101.1</v>
      </c>
      <c r="N1280">
        <f t="shared" si="116"/>
        <v>53.3</v>
      </c>
      <c r="O1280" s="7">
        <f t="shared" si="117"/>
        <v>0.52720079129574682</v>
      </c>
      <c r="P1280" t="str">
        <f t="shared" si="120"/>
        <v>Aug-2025</v>
      </c>
      <c r="Q1280" t="str">
        <f t="shared" si="121"/>
        <v>Q3-2025</v>
      </c>
    </row>
    <row r="1281" spans="1:17" x14ac:dyDescent="0.3">
      <c r="A1281" t="s">
        <v>1429</v>
      </c>
      <c r="B1281" s="15">
        <v>45932</v>
      </c>
      <c r="C1281" t="s">
        <v>63</v>
      </c>
      <c r="D1281" t="s">
        <v>165</v>
      </c>
      <c r="E1281" t="s">
        <v>71</v>
      </c>
      <c r="F1281" t="s">
        <v>126</v>
      </c>
      <c r="G1281" t="s">
        <v>56</v>
      </c>
      <c r="H1281">
        <v>1</v>
      </c>
      <c r="I1281">
        <v>294.36</v>
      </c>
      <c r="J1281">
        <v>0.374</v>
      </c>
      <c r="K1281">
        <v>201.15</v>
      </c>
      <c r="L1281" t="s">
        <v>57</v>
      </c>
      <c r="M1281">
        <f t="shared" si="115"/>
        <v>184.27</v>
      </c>
      <c r="N1281">
        <f t="shared" si="116"/>
        <v>-16.88</v>
      </c>
      <c r="O1281" s="7">
        <f t="shared" si="117"/>
        <v>-9.1604710479188139E-2</v>
      </c>
      <c r="P1281" t="str">
        <f t="shared" si="120"/>
        <v>Oct-2025</v>
      </c>
      <c r="Q1281" t="str">
        <f t="shared" si="121"/>
        <v>Q4-2025</v>
      </c>
    </row>
    <row r="1282" spans="1:17" x14ac:dyDescent="0.3">
      <c r="A1282" t="s">
        <v>1430</v>
      </c>
      <c r="B1282" s="15">
        <v>45873</v>
      </c>
      <c r="C1282" t="s">
        <v>52</v>
      </c>
      <c r="D1282" t="s">
        <v>237</v>
      </c>
      <c r="E1282" t="s">
        <v>93</v>
      </c>
      <c r="F1282" t="s">
        <v>94</v>
      </c>
      <c r="G1282" t="s">
        <v>68</v>
      </c>
      <c r="H1282">
        <v>3</v>
      </c>
      <c r="I1282">
        <v>57.11</v>
      </c>
      <c r="J1282">
        <v>5.0999999999999997E-2</v>
      </c>
      <c r="K1282">
        <v>26.9</v>
      </c>
      <c r="L1282" t="s">
        <v>57</v>
      </c>
      <c r="M1282">
        <f t="shared" ref="M1282:M1345" si="122">ROUND(H1282*I1282*(1-J1282),2)</f>
        <v>162.59</v>
      </c>
      <c r="N1282">
        <f t="shared" ref="N1282:N1345" si="123">ROUND(M1282-(H1282*K1282),2)</f>
        <v>81.89</v>
      </c>
      <c r="O1282" s="7">
        <f t="shared" ref="O1282:O1345" si="124">IFERROR(N1282/M1282,0)</f>
        <v>0.50365951165508338</v>
      </c>
      <c r="P1282" t="str">
        <f t="shared" si="120"/>
        <v>Aug-2025</v>
      </c>
      <c r="Q1282" t="str">
        <f t="shared" si="121"/>
        <v>Q3-2025</v>
      </c>
    </row>
    <row r="1283" spans="1:17" x14ac:dyDescent="0.3">
      <c r="A1283" t="s">
        <v>1431</v>
      </c>
      <c r="B1283" s="15">
        <v>45630</v>
      </c>
      <c r="C1283" t="s">
        <v>84</v>
      </c>
      <c r="D1283" t="s">
        <v>243</v>
      </c>
      <c r="E1283" t="s">
        <v>93</v>
      </c>
      <c r="F1283" t="s">
        <v>94</v>
      </c>
      <c r="G1283" t="s">
        <v>68</v>
      </c>
      <c r="H1283">
        <v>2</v>
      </c>
      <c r="I1283">
        <v>58.6</v>
      </c>
      <c r="J1283">
        <v>8.6999999999999994E-2</v>
      </c>
      <c r="K1283">
        <v>28.39</v>
      </c>
      <c r="L1283" t="s">
        <v>104</v>
      </c>
      <c r="M1283">
        <f t="shared" si="122"/>
        <v>107</v>
      </c>
      <c r="N1283">
        <f t="shared" si="123"/>
        <v>50.22</v>
      </c>
      <c r="O1283" s="7">
        <f t="shared" si="124"/>
        <v>0.46934579439252333</v>
      </c>
      <c r="P1283" t="str">
        <f t="shared" si="120"/>
        <v>Dec-2024</v>
      </c>
      <c r="Q1283" t="str">
        <f t="shared" si="121"/>
        <v>Q4-2024</v>
      </c>
    </row>
    <row r="1284" spans="1:17" x14ac:dyDescent="0.3">
      <c r="A1284" t="s">
        <v>1432</v>
      </c>
      <c r="B1284" s="15">
        <v>45821</v>
      </c>
      <c r="C1284" t="s">
        <v>88</v>
      </c>
      <c r="D1284" t="s">
        <v>89</v>
      </c>
      <c r="E1284" t="s">
        <v>60</v>
      </c>
      <c r="F1284" t="s">
        <v>76</v>
      </c>
      <c r="G1284" t="s">
        <v>68</v>
      </c>
      <c r="H1284">
        <v>2</v>
      </c>
      <c r="I1284">
        <v>72.930000000000007</v>
      </c>
      <c r="J1284">
        <v>0.128</v>
      </c>
      <c r="K1284">
        <v>38.82</v>
      </c>
      <c r="L1284" t="s">
        <v>57</v>
      </c>
      <c r="M1284">
        <f t="shared" si="122"/>
        <v>127.19</v>
      </c>
      <c r="N1284">
        <f t="shared" si="123"/>
        <v>49.55</v>
      </c>
      <c r="O1284" s="7">
        <f t="shared" si="124"/>
        <v>0.38957465209529052</v>
      </c>
      <c r="P1284" t="str">
        <f t="shared" si="120"/>
        <v>Jun-2025</v>
      </c>
      <c r="Q1284" t="str">
        <f t="shared" si="121"/>
        <v>Q2-2025</v>
      </c>
    </row>
    <row r="1285" spans="1:17" x14ac:dyDescent="0.3">
      <c r="A1285" t="s">
        <v>1433</v>
      </c>
      <c r="B1285" s="15">
        <v>45578</v>
      </c>
      <c r="C1285" t="s">
        <v>63</v>
      </c>
      <c r="D1285" t="s">
        <v>165</v>
      </c>
      <c r="E1285" t="s">
        <v>71</v>
      </c>
      <c r="F1285" t="s">
        <v>86</v>
      </c>
      <c r="G1285" t="s">
        <v>68</v>
      </c>
      <c r="H1285">
        <v>7</v>
      </c>
      <c r="I1285">
        <v>221.14</v>
      </c>
      <c r="J1285">
        <v>0.17399999999999999</v>
      </c>
      <c r="K1285">
        <v>165.55</v>
      </c>
      <c r="L1285" t="s">
        <v>57</v>
      </c>
      <c r="M1285">
        <f t="shared" si="122"/>
        <v>1278.6300000000001</v>
      </c>
      <c r="N1285">
        <f t="shared" si="123"/>
        <v>119.78</v>
      </c>
      <c r="O1285" s="7">
        <f t="shared" si="124"/>
        <v>9.3678390151959515E-2</v>
      </c>
      <c r="P1285" t="str">
        <f t="shared" si="120"/>
        <v>Oct-2024</v>
      </c>
      <c r="Q1285" t="str">
        <f t="shared" si="121"/>
        <v>Q4-2024</v>
      </c>
    </row>
    <row r="1286" spans="1:17" x14ac:dyDescent="0.3">
      <c r="A1286" t="s">
        <v>1434</v>
      </c>
      <c r="B1286" s="15">
        <v>45789</v>
      </c>
      <c r="C1286" t="s">
        <v>84</v>
      </c>
      <c r="D1286" t="s">
        <v>171</v>
      </c>
      <c r="E1286" t="s">
        <v>107</v>
      </c>
      <c r="F1286" t="s">
        <v>108</v>
      </c>
      <c r="G1286" t="s">
        <v>56</v>
      </c>
      <c r="H1286">
        <v>1</v>
      </c>
      <c r="I1286">
        <v>44.79</v>
      </c>
      <c r="J1286">
        <v>0.03</v>
      </c>
      <c r="K1286">
        <v>15.11</v>
      </c>
      <c r="L1286" t="s">
        <v>57</v>
      </c>
      <c r="M1286">
        <f t="shared" si="122"/>
        <v>43.45</v>
      </c>
      <c r="N1286">
        <f t="shared" si="123"/>
        <v>28.34</v>
      </c>
      <c r="O1286" s="7">
        <f t="shared" si="124"/>
        <v>0.65224395857307249</v>
      </c>
      <c r="P1286" t="str">
        <f t="shared" si="120"/>
        <v>May-2025</v>
      </c>
      <c r="Q1286" t="str">
        <f t="shared" si="121"/>
        <v>Q2-2025</v>
      </c>
    </row>
    <row r="1287" spans="1:17" x14ac:dyDescent="0.3">
      <c r="A1287" t="s">
        <v>1435</v>
      </c>
      <c r="B1287" s="15">
        <v>45988</v>
      </c>
      <c r="C1287" t="s">
        <v>88</v>
      </c>
      <c r="D1287" t="s">
        <v>89</v>
      </c>
      <c r="E1287" t="s">
        <v>60</v>
      </c>
      <c r="F1287" t="s">
        <v>67</v>
      </c>
      <c r="G1287" t="s">
        <v>68</v>
      </c>
      <c r="H1287">
        <v>2</v>
      </c>
      <c r="I1287">
        <v>67.73</v>
      </c>
      <c r="J1287">
        <v>5.6000000000000001E-2</v>
      </c>
      <c r="K1287">
        <v>29.89</v>
      </c>
      <c r="L1287" t="s">
        <v>57</v>
      </c>
      <c r="M1287">
        <f t="shared" si="122"/>
        <v>127.87</v>
      </c>
      <c r="N1287">
        <f t="shared" si="123"/>
        <v>68.09</v>
      </c>
      <c r="O1287" s="7">
        <f t="shared" si="124"/>
        <v>0.53249393915695631</v>
      </c>
      <c r="P1287" t="str">
        <f t="shared" si="120"/>
        <v>Nov-2025</v>
      </c>
      <c r="Q1287" t="str">
        <f t="shared" si="121"/>
        <v>Q4-2025</v>
      </c>
    </row>
    <row r="1288" spans="1:17" x14ac:dyDescent="0.3">
      <c r="A1288" t="s">
        <v>1436</v>
      </c>
      <c r="B1288" s="15">
        <v>45795</v>
      </c>
      <c r="C1288" t="s">
        <v>63</v>
      </c>
      <c r="D1288" t="s">
        <v>165</v>
      </c>
      <c r="E1288" t="s">
        <v>54</v>
      </c>
      <c r="F1288" t="s">
        <v>114</v>
      </c>
      <c r="G1288" t="s">
        <v>68</v>
      </c>
      <c r="H1288">
        <v>9</v>
      </c>
      <c r="I1288">
        <v>23.84</v>
      </c>
      <c r="J1288">
        <v>0.14299999999999999</v>
      </c>
      <c r="K1288">
        <v>14.57</v>
      </c>
      <c r="L1288" t="s">
        <v>104</v>
      </c>
      <c r="M1288">
        <f t="shared" si="122"/>
        <v>183.88</v>
      </c>
      <c r="N1288">
        <f t="shared" si="123"/>
        <v>52.75</v>
      </c>
      <c r="O1288" s="7">
        <f t="shared" si="124"/>
        <v>0.28687187296062649</v>
      </c>
      <c r="P1288" t="str">
        <f t="shared" si="120"/>
        <v>May-2025</v>
      </c>
      <c r="Q1288" t="str">
        <f t="shared" si="121"/>
        <v>Q2-2025</v>
      </c>
    </row>
    <row r="1289" spans="1:17" x14ac:dyDescent="0.3">
      <c r="A1289" t="s">
        <v>1437</v>
      </c>
      <c r="B1289" s="15">
        <v>45393</v>
      </c>
      <c r="C1289" t="s">
        <v>52</v>
      </c>
      <c r="D1289" t="s">
        <v>101</v>
      </c>
      <c r="E1289" t="s">
        <v>71</v>
      </c>
      <c r="F1289" t="s">
        <v>78</v>
      </c>
      <c r="G1289" t="s">
        <v>68</v>
      </c>
      <c r="H1289">
        <v>4</v>
      </c>
      <c r="I1289">
        <v>284.83999999999997</v>
      </c>
      <c r="J1289">
        <v>0.112</v>
      </c>
      <c r="K1289">
        <v>192.2</v>
      </c>
      <c r="L1289" t="s">
        <v>57</v>
      </c>
      <c r="M1289">
        <f t="shared" si="122"/>
        <v>1011.75</v>
      </c>
      <c r="N1289">
        <f t="shared" si="123"/>
        <v>242.95</v>
      </c>
      <c r="O1289" s="7">
        <f t="shared" si="124"/>
        <v>0.24012849023968372</v>
      </c>
      <c r="P1289" t="str">
        <f t="shared" si="120"/>
        <v>Apr-2024</v>
      </c>
      <c r="Q1289" t="str">
        <f t="shared" si="121"/>
        <v>Q2-2024</v>
      </c>
    </row>
    <row r="1290" spans="1:17" x14ac:dyDescent="0.3">
      <c r="A1290" t="s">
        <v>1438</v>
      </c>
      <c r="B1290" s="15">
        <v>45962</v>
      </c>
      <c r="C1290" t="s">
        <v>84</v>
      </c>
      <c r="D1290" t="s">
        <v>225</v>
      </c>
      <c r="E1290" t="s">
        <v>107</v>
      </c>
      <c r="F1290" t="s">
        <v>148</v>
      </c>
      <c r="G1290" t="s">
        <v>56</v>
      </c>
      <c r="H1290">
        <v>1</v>
      </c>
      <c r="I1290">
        <v>30.05</v>
      </c>
      <c r="J1290">
        <v>3.7999999999999999E-2</v>
      </c>
      <c r="K1290">
        <v>11.31</v>
      </c>
      <c r="L1290" t="s">
        <v>57</v>
      </c>
      <c r="M1290">
        <f t="shared" si="122"/>
        <v>28.91</v>
      </c>
      <c r="N1290">
        <f t="shared" si="123"/>
        <v>17.600000000000001</v>
      </c>
      <c r="O1290" s="7">
        <f t="shared" si="124"/>
        <v>0.60878588723625049</v>
      </c>
      <c r="P1290" t="str">
        <f t="shared" si="120"/>
        <v>Nov-2025</v>
      </c>
      <c r="Q1290" t="str">
        <f t="shared" si="121"/>
        <v>Q4-2025</v>
      </c>
    </row>
    <row r="1291" spans="1:17" x14ac:dyDescent="0.3">
      <c r="A1291" t="s">
        <v>1439</v>
      </c>
      <c r="B1291" s="15">
        <v>45475</v>
      </c>
      <c r="C1291" t="s">
        <v>88</v>
      </c>
      <c r="D1291" t="s">
        <v>183</v>
      </c>
      <c r="E1291" t="s">
        <v>93</v>
      </c>
      <c r="F1291" t="s">
        <v>124</v>
      </c>
      <c r="G1291" t="s">
        <v>56</v>
      </c>
      <c r="H1291">
        <v>4</v>
      </c>
      <c r="I1291">
        <v>65.83</v>
      </c>
      <c r="J1291">
        <v>9.8000000000000004E-2</v>
      </c>
      <c r="K1291">
        <v>27.04</v>
      </c>
      <c r="L1291" t="s">
        <v>57</v>
      </c>
      <c r="M1291">
        <f t="shared" si="122"/>
        <v>237.51</v>
      </c>
      <c r="N1291">
        <f t="shared" si="123"/>
        <v>129.35</v>
      </c>
      <c r="O1291" s="7">
        <f t="shared" si="124"/>
        <v>0.54460864805692388</v>
      </c>
      <c r="P1291" t="str">
        <f t="shared" si="120"/>
        <v>Jul-2024</v>
      </c>
      <c r="Q1291" t="str">
        <f t="shared" si="121"/>
        <v>Q3-2024</v>
      </c>
    </row>
    <row r="1292" spans="1:17" x14ac:dyDescent="0.3">
      <c r="A1292" t="s">
        <v>1440</v>
      </c>
      <c r="B1292" s="15">
        <v>45820</v>
      </c>
      <c r="C1292" t="s">
        <v>52</v>
      </c>
      <c r="D1292" t="s">
        <v>216</v>
      </c>
      <c r="E1292" t="s">
        <v>60</v>
      </c>
      <c r="F1292" t="s">
        <v>76</v>
      </c>
      <c r="G1292" t="s">
        <v>56</v>
      </c>
      <c r="H1292">
        <v>1</v>
      </c>
      <c r="I1292">
        <v>93.72</v>
      </c>
      <c r="J1292">
        <v>8.5999999999999993E-2</v>
      </c>
      <c r="K1292">
        <v>40.92</v>
      </c>
      <c r="L1292" t="s">
        <v>57</v>
      </c>
      <c r="M1292">
        <f t="shared" si="122"/>
        <v>85.66</v>
      </c>
      <c r="N1292">
        <f t="shared" si="123"/>
        <v>44.74</v>
      </c>
      <c r="O1292" s="7">
        <f t="shared" si="124"/>
        <v>0.52229745505486813</v>
      </c>
      <c r="P1292" t="str">
        <f t="shared" si="120"/>
        <v>Jun-2025</v>
      </c>
      <c r="Q1292" t="str">
        <f t="shared" si="121"/>
        <v>Q2-2025</v>
      </c>
    </row>
    <row r="1293" spans="1:17" x14ac:dyDescent="0.3">
      <c r="A1293" t="s">
        <v>1441</v>
      </c>
      <c r="B1293" s="15">
        <v>45897</v>
      </c>
      <c r="C1293" t="s">
        <v>52</v>
      </c>
      <c r="D1293" t="s">
        <v>59</v>
      </c>
      <c r="E1293" t="s">
        <v>60</v>
      </c>
      <c r="F1293" t="s">
        <v>90</v>
      </c>
      <c r="G1293" t="s">
        <v>68</v>
      </c>
      <c r="H1293">
        <v>1</v>
      </c>
      <c r="I1293">
        <v>85.82</v>
      </c>
      <c r="J1293">
        <v>7.8E-2</v>
      </c>
      <c r="K1293">
        <v>45.68</v>
      </c>
      <c r="L1293" t="s">
        <v>57</v>
      </c>
      <c r="M1293">
        <f t="shared" si="122"/>
        <v>79.13</v>
      </c>
      <c r="N1293">
        <f t="shared" si="123"/>
        <v>33.450000000000003</v>
      </c>
      <c r="O1293" s="7">
        <f t="shared" si="124"/>
        <v>0.42272210286869716</v>
      </c>
      <c r="P1293" t="str">
        <f t="shared" si="120"/>
        <v>Aug-2025</v>
      </c>
      <c r="Q1293" t="str">
        <f t="shared" si="121"/>
        <v>Q3-2025</v>
      </c>
    </row>
    <row r="1294" spans="1:17" x14ac:dyDescent="0.3">
      <c r="A1294" t="s">
        <v>1442</v>
      </c>
      <c r="B1294" s="15">
        <v>45526</v>
      </c>
      <c r="C1294" t="s">
        <v>63</v>
      </c>
      <c r="D1294" t="s">
        <v>188</v>
      </c>
      <c r="E1294" t="s">
        <v>71</v>
      </c>
      <c r="F1294" t="s">
        <v>78</v>
      </c>
      <c r="G1294" t="s">
        <v>68</v>
      </c>
      <c r="H1294">
        <v>6</v>
      </c>
      <c r="I1294">
        <v>166.26</v>
      </c>
      <c r="J1294">
        <v>0.26100000000000001</v>
      </c>
      <c r="K1294">
        <v>131.82</v>
      </c>
      <c r="L1294" t="s">
        <v>57</v>
      </c>
      <c r="M1294">
        <f t="shared" si="122"/>
        <v>737.2</v>
      </c>
      <c r="N1294">
        <f t="shared" si="123"/>
        <v>-53.72</v>
      </c>
      <c r="O1294" s="7">
        <f t="shared" si="124"/>
        <v>-7.287032013022246E-2</v>
      </c>
      <c r="P1294" t="str">
        <f t="shared" si="120"/>
        <v>Aug-2024</v>
      </c>
      <c r="Q1294" t="str">
        <f t="shared" si="121"/>
        <v>Q3-2024</v>
      </c>
    </row>
    <row r="1295" spans="1:17" x14ac:dyDescent="0.3">
      <c r="A1295" t="s">
        <v>1443</v>
      </c>
      <c r="B1295" s="15">
        <v>45654</v>
      </c>
      <c r="C1295" t="s">
        <v>88</v>
      </c>
      <c r="D1295" t="s">
        <v>89</v>
      </c>
      <c r="E1295" t="s">
        <v>60</v>
      </c>
      <c r="F1295" t="s">
        <v>61</v>
      </c>
      <c r="G1295" t="s">
        <v>56</v>
      </c>
      <c r="H1295">
        <v>2</v>
      </c>
      <c r="I1295">
        <v>86.3</v>
      </c>
      <c r="J1295">
        <v>0.122</v>
      </c>
      <c r="K1295">
        <v>45.29</v>
      </c>
      <c r="L1295" t="s">
        <v>57</v>
      </c>
      <c r="M1295">
        <f t="shared" si="122"/>
        <v>151.54</v>
      </c>
      <c r="N1295">
        <f t="shared" si="123"/>
        <v>60.96</v>
      </c>
      <c r="O1295" s="7">
        <f t="shared" si="124"/>
        <v>0.40227002771545467</v>
      </c>
      <c r="P1295" t="str">
        <f t="shared" si="120"/>
        <v>Dec-2024</v>
      </c>
      <c r="Q1295" t="str">
        <f t="shared" si="121"/>
        <v>Q4-2024</v>
      </c>
    </row>
    <row r="1296" spans="1:17" x14ac:dyDescent="0.3">
      <c r="A1296" t="s">
        <v>1444</v>
      </c>
      <c r="B1296" s="15">
        <v>45876</v>
      </c>
      <c r="C1296" t="s">
        <v>52</v>
      </c>
      <c r="D1296" t="s">
        <v>181</v>
      </c>
      <c r="E1296" t="s">
        <v>60</v>
      </c>
      <c r="F1296" t="s">
        <v>67</v>
      </c>
      <c r="G1296" t="s">
        <v>56</v>
      </c>
      <c r="H1296">
        <v>2</v>
      </c>
      <c r="I1296">
        <v>42.8</v>
      </c>
      <c r="J1296">
        <v>9.0999999999999998E-2</v>
      </c>
      <c r="K1296">
        <v>17.13</v>
      </c>
      <c r="L1296" t="s">
        <v>57</v>
      </c>
      <c r="M1296">
        <f t="shared" si="122"/>
        <v>77.81</v>
      </c>
      <c r="N1296">
        <f t="shared" si="123"/>
        <v>43.55</v>
      </c>
      <c r="O1296" s="7">
        <f t="shared" si="124"/>
        <v>0.55969669708263714</v>
      </c>
      <c r="P1296" t="str">
        <f t="shared" si="120"/>
        <v>Aug-2025</v>
      </c>
      <c r="Q1296" t="str">
        <f t="shared" si="121"/>
        <v>Q3-2025</v>
      </c>
    </row>
    <row r="1297" spans="1:17" x14ac:dyDescent="0.3">
      <c r="A1297" t="s">
        <v>1445</v>
      </c>
      <c r="B1297" s="15">
        <v>45520</v>
      </c>
      <c r="C1297" t="s">
        <v>88</v>
      </c>
      <c r="D1297" t="s">
        <v>123</v>
      </c>
      <c r="E1297" t="s">
        <v>107</v>
      </c>
      <c r="F1297" t="s">
        <v>139</v>
      </c>
      <c r="G1297" t="s">
        <v>68</v>
      </c>
      <c r="H1297">
        <v>3</v>
      </c>
      <c r="I1297">
        <v>50.94</v>
      </c>
      <c r="J1297">
        <v>0.122</v>
      </c>
      <c r="K1297">
        <v>15.55</v>
      </c>
      <c r="L1297" t="s">
        <v>57</v>
      </c>
      <c r="M1297">
        <f t="shared" si="122"/>
        <v>134.18</v>
      </c>
      <c r="N1297">
        <f t="shared" si="123"/>
        <v>87.53</v>
      </c>
      <c r="O1297" s="7">
        <f t="shared" si="124"/>
        <v>0.65233268743478912</v>
      </c>
      <c r="P1297" t="str">
        <f t="shared" si="120"/>
        <v>Aug-2024</v>
      </c>
      <c r="Q1297" t="str">
        <f t="shared" si="121"/>
        <v>Q3-2024</v>
      </c>
    </row>
    <row r="1298" spans="1:17" x14ac:dyDescent="0.3">
      <c r="A1298" t="s">
        <v>1446</v>
      </c>
      <c r="B1298" s="15">
        <v>45780</v>
      </c>
      <c r="C1298" t="s">
        <v>88</v>
      </c>
      <c r="D1298" t="s">
        <v>270</v>
      </c>
      <c r="E1298" t="s">
        <v>60</v>
      </c>
      <c r="F1298" t="s">
        <v>76</v>
      </c>
      <c r="G1298" t="s">
        <v>68</v>
      </c>
      <c r="H1298">
        <v>1</v>
      </c>
      <c r="I1298">
        <v>63.34</v>
      </c>
      <c r="J1298">
        <v>0.112</v>
      </c>
      <c r="K1298">
        <v>28.17</v>
      </c>
      <c r="L1298" t="s">
        <v>57</v>
      </c>
      <c r="M1298">
        <f t="shared" si="122"/>
        <v>56.25</v>
      </c>
      <c r="N1298">
        <f t="shared" si="123"/>
        <v>28.08</v>
      </c>
      <c r="O1298" s="7">
        <f t="shared" si="124"/>
        <v>0.49919999999999998</v>
      </c>
      <c r="P1298" t="str">
        <f t="shared" si="120"/>
        <v>May-2025</v>
      </c>
      <c r="Q1298" t="str">
        <f t="shared" si="121"/>
        <v>Q2-2025</v>
      </c>
    </row>
    <row r="1299" spans="1:17" x14ac:dyDescent="0.3">
      <c r="A1299" t="s">
        <v>1447</v>
      </c>
      <c r="B1299" s="15">
        <v>45825</v>
      </c>
      <c r="C1299" t="s">
        <v>84</v>
      </c>
      <c r="D1299" t="s">
        <v>196</v>
      </c>
      <c r="E1299" t="s">
        <v>54</v>
      </c>
      <c r="F1299" t="s">
        <v>268</v>
      </c>
      <c r="G1299" t="s">
        <v>68</v>
      </c>
      <c r="H1299">
        <v>3</v>
      </c>
      <c r="I1299">
        <v>10.8</v>
      </c>
      <c r="J1299">
        <v>7.0000000000000007E-2</v>
      </c>
      <c r="K1299">
        <v>6.1</v>
      </c>
      <c r="L1299" t="s">
        <v>57</v>
      </c>
      <c r="M1299">
        <f t="shared" si="122"/>
        <v>30.13</v>
      </c>
      <c r="N1299">
        <f t="shared" si="123"/>
        <v>11.83</v>
      </c>
      <c r="O1299" s="7">
        <f t="shared" si="124"/>
        <v>0.39263192831065385</v>
      </c>
      <c r="P1299" t="str">
        <f t="shared" si="120"/>
        <v>Jun-2025</v>
      </c>
      <c r="Q1299" t="str">
        <f t="shared" si="121"/>
        <v>Q2-2025</v>
      </c>
    </row>
    <row r="1300" spans="1:17" x14ac:dyDescent="0.3">
      <c r="A1300" t="s">
        <v>1448</v>
      </c>
      <c r="B1300" s="15">
        <v>45615</v>
      </c>
      <c r="C1300" t="s">
        <v>52</v>
      </c>
      <c r="D1300" t="s">
        <v>272</v>
      </c>
      <c r="E1300" t="s">
        <v>93</v>
      </c>
      <c r="F1300" t="s">
        <v>141</v>
      </c>
      <c r="G1300" t="s">
        <v>56</v>
      </c>
      <c r="H1300">
        <v>6</v>
      </c>
      <c r="I1300">
        <v>83.05</v>
      </c>
      <c r="J1300">
        <v>6.3E-2</v>
      </c>
      <c r="K1300">
        <v>29.15</v>
      </c>
      <c r="L1300" t="s">
        <v>57</v>
      </c>
      <c r="M1300">
        <f t="shared" si="122"/>
        <v>466.91</v>
      </c>
      <c r="N1300">
        <f t="shared" si="123"/>
        <v>292.01</v>
      </c>
      <c r="O1300" s="7">
        <f t="shared" si="124"/>
        <v>0.62540960784733668</v>
      </c>
      <c r="P1300" t="str">
        <f t="shared" si="120"/>
        <v>Nov-2024</v>
      </c>
      <c r="Q1300" t="str">
        <f t="shared" si="121"/>
        <v>Q4-2024</v>
      </c>
    </row>
    <row r="1301" spans="1:17" x14ac:dyDescent="0.3">
      <c r="A1301" t="s">
        <v>1449</v>
      </c>
      <c r="B1301" s="15">
        <v>45620</v>
      </c>
      <c r="C1301" t="s">
        <v>84</v>
      </c>
      <c r="D1301" t="s">
        <v>144</v>
      </c>
      <c r="E1301" t="s">
        <v>93</v>
      </c>
      <c r="F1301" t="s">
        <v>94</v>
      </c>
      <c r="G1301" t="s">
        <v>56</v>
      </c>
      <c r="H1301">
        <v>2</v>
      </c>
      <c r="I1301">
        <v>44.27</v>
      </c>
      <c r="J1301">
        <v>4.4999999999999998E-2</v>
      </c>
      <c r="K1301">
        <v>16.7</v>
      </c>
      <c r="L1301" t="s">
        <v>57</v>
      </c>
      <c r="M1301">
        <f t="shared" si="122"/>
        <v>84.56</v>
      </c>
      <c r="N1301">
        <f t="shared" si="123"/>
        <v>51.16</v>
      </c>
      <c r="O1301" s="7">
        <f t="shared" si="124"/>
        <v>0.60501419110690624</v>
      </c>
      <c r="P1301" t="str">
        <f t="shared" si="120"/>
        <v>Nov-2024</v>
      </c>
      <c r="Q1301" t="str">
        <f t="shared" si="121"/>
        <v>Q4-2024</v>
      </c>
    </row>
    <row r="1302" spans="1:17" x14ac:dyDescent="0.3">
      <c r="A1302" t="s">
        <v>1450</v>
      </c>
      <c r="B1302" s="15">
        <v>45675</v>
      </c>
      <c r="C1302" t="s">
        <v>52</v>
      </c>
      <c r="D1302" t="s">
        <v>130</v>
      </c>
      <c r="E1302" t="s">
        <v>54</v>
      </c>
      <c r="F1302" t="s">
        <v>268</v>
      </c>
      <c r="G1302" t="s">
        <v>68</v>
      </c>
      <c r="H1302">
        <v>1</v>
      </c>
      <c r="I1302">
        <v>6.56</v>
      </c>
      <c r="J1302">
        <v>0.185</v>
      </c>
      <c r="K1302">
        <v>3.96</v>
      </c>
      <c r="L1302" t="s">
        <v>57</v>
      </c>
      <c r="M1302">
        <f t="shared" si="122"/>
        <v>5.35</v>
      </c>
      <c r="N1302">
        <f t="shared" si="123"/>
        <v>1.39</v>
      </c>
      <c r="O1302" s="7">
        <f t="shared" si="124"/>
        <v>0.25981308411214954</v>
      </c>
      <c r="P1302" t="str">
        <f t="shared" si="120"/>
        <v>Jan-2025</v>
      </c>
      <c r="Q1302" t="str">
        <f t="shared" si="121"/>
        <v>Q1-2025</v>
      </c>
    </row>
    <row r="1303" spans="1:17" x14ac:dyDescent="0.3">
      <c r="A1303" t="s">
        <v>1451</v>
      </c>
      <c r="B1303" s="15">
        <v>45951</v>
      </c>
      <c r="C1303" t="s">
        <v>84</v>
      </c>
      <c r="D1303" t="s">
        <v>196</v>
      </c>
      <c r="E1303" t="s">
        <v>107</v>
      </c>
      <c r="F1303" t="s">
        <v>132</v>
      </c>
      <c r="G1303" t="s">
        <v>68</v>
      </c>
      <c r="H1303">
        <v>1</v>
      </c>
      <c r="I1303">
        <v>13.75</v>
      </c>
      <c r="J1303">
        <v>9.2999999999999999E-2</v>
      </c>
      <c r="K1303">
        <v>4.71</v>
      </c>
      <c r="L1303" t="s">
        <v>57</v>
      </c>
      <c r="M1303">
        <f t="shared" si="122"/>
        <v>12.47</v>
      </c>
      <c r="N1303">
        <f t="shared" si="123"/>
        <v>7.76</v>
      </c>
      <c r="O1303" s="7">
        <f t="shared" si="124"/>
        <v>0.6222935044105854</v>
      </c>
      <c r="P1303" t="str">
        <f t="shared" si="120"/>
        <v>Oct-2025</v>
      </c>
      <c r="Q1303" t="str">
        <f t="shared" si="121"/>
        <v>Q4-2025</v>
      </c>
    </row>
    <row r="1304" spans="1:17" x14ac:dyDescent="0.3">
      <c r="A1304" t="s">
        <v>1452</v>
      </c>
      <c r="B1304" s="15">
        <v>45969</v>
      </c>
      <c r="C1304" t="s">
        <v>88</v>
      </c>
      <c r="D1304" t="s">
        <v>206</v>
      </c>
      <c r="E1304" t="s">
        <v>60</v>
      </c>
      <c r="F1304" t="s">
        <v>61</v>
      </c>
      <c r="G1304" t="s">
        <v>56</v>
      </c>
      <c r="H1304">
        <v>11</v>
      </c>
      <c r="I1304">
        <v>35.89</v>
      </c>
      <c r="J1304">
        <v>6.2E-2</v>
      </c>
      <c r="K1304">
        <v>16.940000000000001</v>
      </c>
      <c r="L1304" t="s">
        <v>57</v>
      </c>
      <c r="M1304">
        <f t="shared" si="122"/>
        <v>370.31</v>
      </c>
      <c r="N1304">
        <f t="shared" si="123"/>
        <v>183.97</v>
      </c>
      <c r="O1304" s="7">
        <f t="shared" si="124"/>
        <v>0.4967999783964786</v>
      </c>
      <c r="P1304" t="str">
        <f t="shared" si="120"/>
        <v>Nov-2025</v>
      </c>
      <c r="Q1304" t="str">
        <f t="shared" si="121"/>
        <v>Q4-2025</v>
      </c>
    </row>
    <row r="1305" spans="1:17" x14ac:dyDescent="0.3">
      <c r="A1305" t="s">
        <v>1453</v>
      </c>
      <c r="B1305" s="15">
        <v>45829</v>
      </c>
      <c r="C1305" t="s">
        <v>84</v>
      </c>
      <c r="D1305" t="s">
        <v>85</v>
      </c>
      <c r="E1305" t="s">
        <v>60</v>
      </c>
      <c r="F1305" t="s">
        <v>76</v>
      </c>
      <c r="G1305" t="s">
        <v>68</v>
      </c>
      <c r="H1305">
        <v>5</v>
      </c>
      <c r="I1305">
        <v>67.03</v>
      </c>
      <c r="J1305">
        <v>0.121</v>
      </c>
      <c r="K1305">
        <v>33.67</v>
      </c>
      <c r="L1305" t="s">
        <v>57</v>
      </c>
      <c r="M1305">
        <f t="shared" si="122"/>
        <v>294.60000000000002</v>
      </c>
      <c r="N1305">
        <f t="shared" si="123"/>
        <v>126.25</v>
      </c>
      <c r="O1305" s="7">
        <f t="shared" si="124"/>
        <v>0.42854718262050234</v>
      </c>
      <c r="P1305" t="str">
        <f t="shared" si="120"/>
        <v>Jun-2025</v>
      </c>
      <c r="Q1305" t="str">
        <f t="shared" si="121"/>
        <v>Q2-2025</v>
      </c>
    </row>
    <row r="1306" spans="1:17" x14ac:dyDescent="0.3">
      <c r="A1306" t="s">
        <v>1454</v>
      </c>
      <c r="B1306" s="15">
        <v>45620</v>
      </c>
      <c r="C1306" t="s">
        <v>88</v>
      </c>
      <c r="D1306" t="s">
        <v>116</v>
      </c>
      <c r="E1306" t="s">
        <v>54</v>
      </c>
      <c r="F1306" t="s">
        <v>268</v>
      </c>
      <c r="G1306" t="s">
        <v>68</v>
      </c>
      <c r="H1306">
        <v>4</v>
      </c>
      <c r="I1306">
        <v>24.07</v>
      </c>
      <c r="J1306">
        <v>0.14799999999999999</v>
      </c>
      <c r="K1306">
        <v>16.100000000000001</v>
      </c>
      <c r="L1306" t="s">
        <v>57</v>
      </c>
      <c r="M1306">
        <f t="shared" si="122"/>
        <v>82.03</v>
      </c>
      <c r="N1306">
        <f t="shared" si="123"/>
        <v>17.63</v>
      </c>
      <c r="O1306" s="7">
        <f t="shared" si="124"/>
        <v>0.2149213702304035</v>
      </c>
      <c r="P1306" t="str">
        <f t="shared" si="120"/>
        <v>Nov-2024</v>
      </c>
      <c r="Q1306" t="str">
        <f t="shared" si="121"/>
        <v>Q4-2024</v>
      </c>
    </row>
    <row r="1307" spans="1:17" x14ac:dyDescent="0.3">
      <c r="A1307" t="s">
        <v>1455</v>
      </c>
      <c r="B1307" s="15">
        <v>45712</v>
      </c>
      <c r="C1307" t="s">
        <v>84</v>
      </c>
      <c r="D1307" t="s">
        <v>225</v>
      </c>
      <c r="E1307" t="s">
        <v>71</v>
      </c>
      <c r="F1307" t="s">
        <v>78</v>
      </c>
      <c r="G1307" t="s">
        <v>68</v>
      </c>
      <c r="H1307">
        <v>1</v>
      </c>
      <c r="I1307">
        <v>39.31</v>
      </c>
      <c r="J1307">
        <v>7.4999999999999997E-2</v>
      </c>
      <c r="K1307">
        <v>30.44</v>
      </c>
      <c r="L1307" t="s">
        <v>57</v>
      </c>
      <c r="M1307">
        <f t="shared" si="122"/>
        <v>36.36</v>
      </c>
      <c r="N1307">
        <f t="shared" si="123"/>
        <v>5.92</v>
      </c>
      <c r="O1307" s="7">
        <f t="shared" si="124"/>
        <v>0.16281628162816281</v>
      </c>
      <c r="P1307" t="str">
        <f t="shared" si="120"/>
        <v>Feb-2025</v>
      </c>
      <c r="Q1307" t="str">
        <f t="shared" si="121"/>
        <v>Q1-2025</v>
      </c>
    </row>
    <row r="1308" spans="1:17" x14ac:dyDescent="0.3">
      <c r="A1308" t="s">
        <v>1456</v>
      </c>
      <c r="B1308" s="15">
        <v>45874</v>
      </c>
      <c r="C1308" t="s">
        <v>52</v>
      </c>
      <c r="D1308" t="s">
        <v>70</v>
      </c>
      <c r="E1308" t="s">
        <v>93</v>
      </c>
      <c r="F1308" t="s">
        <v>94</v>
      </c>
      <c r="G1308" t="s">
        <v>68</v>
      </c>
      <c r="H1308">
        <v>3</v>
      </c>
      <c r="I1308">
        <v>48.87</v>
      </c>
      <c r="J1308">
        <v>5.3999999999999999E-2</v>
      </c>
      <c r="K1308">
        <v>22.68</v>
      </c>
      <c r="L1308" t="s">
        <v>57</v>
      </c>
      <c r="M1308">
        <f t="shared" si="122"/>
        <v>138.69</v>
      </c>
      <c r="N1308">
        <f t="shared" si="123"/>
        <v>70.650000000000006</v>
      </c>
      <c r="O1308" s="7">
        <f t="shared" si="124"/>
        <v>0.509409474367294</v>
      </c>
      <c r="P1308" t="str">
        <f t="shared" si="120"/>
        <v>Aug-2025</v>
      </c>
      <c r="Q1308" t="str">
        <f t="shared" si="121"/>
        <v>Q3-2025</v>
      </c>
    </row>
    <row r="1309" spans="1:17" x14ac:dyDescent="0.3">
      <c r="A1309" t="s">
        <v>1457</v>
      </c>
      <c r="B1309" s="15">
        <v>45635</v>
      </c>
      <c r="C1309" t="s">
        <v>63</v>
      </c>
      <c r="D1309" t="s">
        <v>64</v>
      </c>
      <c r="E1309" t="s">
        <v>93</v>
      </c>
      <c r="F1309" t="s">
        <v>141</v>
      </c>
      <c r="G1309" t="s">
        <v>56</v>
      </c>
      <c r="H1309">
        <v>1</v>
      </c>
      <c r="I1309">
        <v>19.2</v>
      </c>
      <c r="J1309">
        <v>8.3000000000000004E-2</v>
      </c>
      <c r="K1309">
        <v>7.48</v>
      </c>
      <c r="L1309" t="s">
        <v>57</v>
      </c>
      <c r="M1309">
        <f t="shared" si="122"/>
        <v>17.61</v>
      </c>
      <c r="N1309">
        <f t="shared" si="123"/>
        <v>10.130000000000001</v>
      </c>
      <c r="O1309" s="7">
        <f t="shared" si="124"/>
        <v>0.5752413401476435</v>
      </c>
      <c r="P1309" t="str">
        <f t="shared" si="120"/>
        <v>Dec-2024</v>
      </c>
      <c r="Q1309" t="str">
        <f t="shared" si="121"/>
        <v>Q4-2024</v>
      </c>
    </row>
    <row r="1310" spans="1:17" x14ac:dyDescent="0.3">
      <c r="A1310" t="s">
        <v>1458</v>
      </c>
      <c r="B1310" s="15">
        <v>45743</v>
      </c>
      <c r="C1310" t="s">
        <v>88</v>
      </c>
      <c r="D1310" t="s">
        <v>123</v>
      </c>
      <c r="E1310" t="s">
        <v>93</v>
      </c>
      <c r="F1310" t="s">
        <v>255</v>
      </c>
      <c r="G1310" t="s">
        <v>68</v>
      </c>
      <c r="H1310">
        <v>6</v>
      </c>
      <c r="I1310">
        <v>66.09</v>
      </c>
      <c r="J1310">
        <v>9.9000000000000005E-2</v>
      </c>
      <c r="K1310">
        <v>28.11</v>
      </c>
      <c r="L1310" t="s">
        <v>57</v>
      </c>
      <c r="M1310">
        <f t="shared" si="122"/>
        <v>357.28</v>
      </c>
      <c r="N1310">
        <f t="shared" si="123"/>
        <v>188.62</v>
      </c>
      <c r="O1310" s="7">
        <f t="shared" si="124"/>
        <v>0.52793327362292886</v>
      </c>
      <c r="P1310" t="str">
        <f t="shared" si="120"/>
        <v>Mar-2025</v>
      </c>
      <c r="Q1310" t="str">
        <f t="shared" si="121"/>
        <v>Q1-2025</v>
      </c>
    </row>
    <row r="1311" spans="1:17" x14ac:dyDescent="0.3">
      <c r="A1311" t="s">
        <v>1459</v>
      </c>
      <c r="B1311" s="15">
        <v>45908</v>
      </c>
      <c r="C1311" t="s">
        <v>63</v>
      </c>
      <c r="D1311" t="s">
        <v>281</v>
      </c>
      <c r="E1311" t="s">
        <v>71</v>
      </c>
      <c r="F1311" t="s">
        <v>126</v>
      </c>
      <c r="G1311" t="s">
        <v>56</v>
      </c>
      <c r="H1311">
        <v>6</v>
      </c>
      <c r="I1311">
        <v>35.549999999999997</v>
      </c>
      <c r="J1311">
        <v>0.17</v>
      </c>
      <c r="K1311">
        <v>28.39</v>
      </c>
      <c r="L1311" t="s">
        <v>57</v>
      </c>
      <c r="M1311">
        <f t="shared" si="122"/>
        <v>177.04</v>
      </c>
      <c r="N1311">
        <f t="shared" si="123"/>
        <v>6.7</v>
      </c>
      <c r="O1311" s="7">
        <f t="shared" si="124"/>
        <v>3.7844554902846814E-2</v>
      </c>
      <c r="P1311" t="str">
        <f t="shared" si="120"/>
        <v>Sep-2025</v>
      </c>
      <c r="Q1311" t="str">
        <f t="shared" si="121"/>
        <v>Q3-2025</v>
      </c>
    </row>
    <row r="1312" spans="1:17" x14ac:dyDescent="0.3">
      <c r="A1312" t="s">
        <v>1460</v>
      </c>
      <c r="B1312" s="15">
        <v>45648</v>
      </c>
      <c r="C1312" t="s">
        <v>88</v>
      </c>
      <c r="D1312" t="s">
        <v>270</v>
      </c>
      <c r="E1312" t="s">
        <v>54</v>
      </c>
      <c r="F1312" t="s">
        <v>114</v>
      </c>
      <c r="G1312" t="s">
        <v>56</v>
      </c>
      <c r="H1312">
        <v>9</v>
      </c>
      <c r="I1312">
        <v>11.37</v>
      </c>
      <c r="J1312">
        <v>7.6999999999999999E-2</v>
      </c>
      <c r="K1312">
        <v>7.15</v>
      </c>
      <c r="L1312" t="s">
        <v>57</v>
      </c>
      <c r="M1312">
        <f t="shared" si="122"/>
        <v>94.45</v>
      </c>
      <c r="N1312">
        <f t="shared" si="123"/>
        <v>30.1</v>
      </c>
      <c r="O1312" s="7">
        <f t="shared" si="124"/>
        <v>0.31868713605082055</v>
      </c>
      <c r="P1312" t="str">
        <f t="shared" si="120"/>
        <v>Dec-2024</v>
      </c>
      <c r="Q1312" t="str">
        <f t="shared" si="121"/>
        <v>Q4-2024</v>
      </c>
    </row>
    <row r="1313" spans="1:17" x14ac:dyDescent="0.3">
      <c r="A1313" t="s">
        <v>1461</v>
      </c>
      <c r="B1313" s="15">
        <v>45775</v>
      </c>
      <c r="C1313" t="s">
        <v>63</v>
      </c>
      <c r="D1313" t="s">
        <v>281</v>
      </c>
      <c r="E1313" t="s">
        <v>60</v>
      </c>
      <c r="F1313" t="s">
        <v>99</v>
      </c>
      <c r="G1313" t="s">
        <v>68</v>
      </c>
      <c r="H1313">
        <v>7</v>
      </c>
      <c r="I1313">
        <v>21.44</v>
      </c>
      <c r="J1313">
        <v>0.20499999999999999</v>
      </c>
      <c r="K1313">
        <v>9.9499999999999993</v>
      </c>
      <c r="L1313" t="s">
        <v>57</v>
      </c>
      <c r="M1313">
        <f t="shared" si="122"/>
        <v>119.31</v>
      </c>
      <c r="N1313">
        <f t="shared" si="123"/>
        <v>49.66</v>
      </c>
      <c r="O1313" s="7">
        <f t="shared" si="124"/>
        <v>0.41622663649316904</v>
      </c>
      <c r="P1313" t="str">
        <f t="shared" si="120"/>
        <v>Apr-2025</v>
      </c>
      <c r="Q1313" t="str">
        <f t="shared" si="121"/>
        <v>Q2-2025</v>
      </c>
    </row>
    <row r="1314" spans="1:17" x14ac:dyDescent="0.3">
      <c r="A1314" t="s">
        <v>1462</v>
      </c>
      <c r="B1314" s="15">
        <v>45499</v>
      </c>
      <c r="C1314" t="s">
        <v>52</v>
      </c>
      <c r="D1314" t="s">
        <v>181</v>
      </c>
      <c r="E1314" t="s">
        <v>60</v>
      </c>
      <c r="F1314" t="s">
        <v>67</v>
      </c>
      <c r="G1314" t="s">
        <v>56</v>
      </c>
      <c r="H1314">
        <v>1</v>
      </c>
      <c r="I1314">
        <v>89.72</v>
      </c>
      <c r="J1314">
        <v>0.14099999999999999</v>
      </c>
      <c r="K1314">
        <v>39.21</v>
      </c>
      <c r="L1314" t="s">
        <v>57</v>
      </c>
      <c r="M1314">
        <f t="shared" si="122"/>
        <v>77.069999999999993</v>
      </c>
      <c r="N1314">
        <f t="shared" si="123"/>
        <v>37.86</v>
      </c>
      <c r="O1314" s="7">
        <f t="shared" si="124"/>
        <v>0.49124172829894902</v>
      </c>
      <c r="P1314" t="str">
        <f t="shared" si="120"/>
        <v>Jul-2024</v>
      </c>
      <c r="Q1314" t="str">
        <f t="shared" si="121"/>
        <v>Q3-2024</v>
      </c>
    </row>
    <row r="1315" spans="1:17" x14ac:dyDescent="0.3">
      <c r="A1315" t="s">
        <v>1463</v>
      </c>
      <c r="B1315" s="15">
        <v>45592</v>
      </c>
      <c r="C1315" t="s">
        <v>63</v>
      </c>
      <c r="D1315" t="s">
        <v>137</v>
      </c>
      <c r="E1315" t="s">
        <v>71</v>
      </c>
      <c r="F1315" t="s">
        <v>72</v>
      </c>
      <c r="G1315" t="s">
        <v>56</v>
      </c>
      <c r="H1315">
        <v>6</v>
      </c>
      <c r="I1315">
        <v>83.29</v>
      </c>
      <c r="J1315">
        <v>0.21199999999999999</v>
      </c>
      <c r="K1315">
        <v>60.04</v>
      </c>
      <c r="L1315" t="s">
        <v>57</v>
      </c>
      <c r="M1315">
        <f t="shared" si="122"/>
        <v>393.8</v>
      </c>
      <c r="N1315">
        <f t="shared" si="123"/>
        <v>33.56</v>
      </c>
      <c r="O1315" s="7">
        <f t="shared" si="124"/>
        <v>8.5220924327069583E-2</v>
      </c>
      <c r="P1315" t="str">
        <f t="shared" si="120"/>
        <v>Oct-2024</v>
      </c>
      <c r="Q1315" t="str">
        <f t="shared" si="121"/>
        <v>Q4-2024</v>
      </c>
    </row>
    <row r="1316" spans="1:17" x14ac:dyDescent="0.3">
      <c r="A1316" t="s">
        <v>1464</v>
      </c>
      <c r="B1316" s="15">
        <v>45620</v>
      </c>
      <c r="C1316" t="s">
        <v>52</v>
      </c>
      <c r="D1316" t="s">
        <v>70</v>
      </c>
      <c r="E1316" t="s">
        <v>71</v>
      </c>
      <c r="F1316" t="s">
        <v>126</v>
      </c>
      <c r="G1316" t="s">
        <v>68</v>
      </c>
      <c r="H1316">
        <v>1</v>
      </c>
      <c r="I1316">
        <v>108.7</v>
      </c>
      <c r="J1316">
        <v>0.127</v>
      </c>
      <c r="K1316">
        <v>72.23</v>
      </c>
      <c r="L1316" t="s">
        <v>57</v>
      </c>
      <c r="M1316">
        <f t="shared" si="122"/>
        <v>94.9</v>
      </c>
      <c r="N1316">
        <f t="shared" si="123"/>
        <v>22.67</v>
      </c>
      <c r="O1316" s="7">
        <f t="shared" si="124"/>
        <v>0.23888303477344575</v>
      </c>
      <c r="P1316" t="str">
        <f t="shared" si="120"/>
        <v>Nov-2024</v>
      </c>
      <c r="Q1316" t="str">
        <f t="shared" si="121"/>
        <v>Q4-2024</v>
      </c>
    </row>
    <row r="1317" spans="1:17" x14ac:dyDescent="0.3">
      <c r="A1317" t="s">
        <v>1465</v>
      </c>
      <c r="B1317" s="15">
        <v>45920</v>
      </c>
      <c r="C1317" t="s">
        <v>63</v>
      </c>
      <c r="D1317" t="s">
        <v>175</v>
      </c>
      <c r="E1317" t="s">
        <v>60</v>
      </c>
      <c r="F1317" t="s">
        <v>67</v>
      </c>
      <c r="G1317" t="s">
        <v>56</v>
      </c>
      <c r="H1317">
        <v>1</v>
      </c>
      <c r="I1317">
        <v>93.01</v>
      </c>
      <c r="J1317">
        <v>0.28299999999999997</v>
      </c>
      <c r="K1317">
        <v>45.42</v>
      </c>
      <c r="L1317" t="s">
        <v>57</v>
      </c>
      <c r="M1317">
        <f t="shared" si="122"/>
        <v>66.69</v>
      </c>
      <c r="N1317">
        <f t="shared" si="123"/>
        <v>21.27</v>
      </c>
      <c r="O1317" s="7">
        <f t="shared" si="124"/>
        <v>0.31893837156995053</v>
      </c>
      <c r="P1317" t="str">
        <f t="shared" si="120"/>
        <v>Sep-2025</v>
      </c>
      <c r="Q1317" t="str">
        <f t="shared" si="121"/>
        <v>Q3-2025</v>
      </c>
    </row>
    <row r="1318" spans="1:17" x14ac:dyDescent="0.3">
      <c r="A1318" t="s">
        <v>1466</v>
      </c>
      <c r="B1318" s="15">
        <v>45823</v>
      </c>
      <c r="C1318" t="s">
        <v>63</v>
      </c>
      <c r="D1318" t="s">
        <v>82</v>
      </c>
      <c r="E1318" t="s">
        <v>60</v>
      </c>
      <c r="F1318" t="s">
        <v>76</v>
      </c>
      <c r="G1318" t="s">
        <v>68</v>
      </c>
      <c r="H1318">
        <v>4</v>
      </c>
      <c r="I1318">
        <v>55.33</v>
      </c>
      <c r="J1318">
        <v>0.111</v>
      </c>
      <c r="K1318">
        <v>31.68</v>
      </c>
      <c r="L1318" t="s">
        <v>57</v>
      </c>
      <c r="M1318">
        <f t="shared" si="122"/>
        <v>196.75</v>
      </c>
      <c r="N1318">
        <f t="shared" si="123"/>
        <v>70.03</v>
      </c>
      <c r="O1318" s="7">
        <f t="shared" si="124"/>
        <v>0.35593392630241422</v>
      </c>
      <c r="P1318" t="str">
        <f t="shared" si="120"/>
        <v>Jun-2025</v>
      </c>
      <c r="Q1318" t="str">
        <f t="shared" si="121"/>
        <v>Q2-2025</v>
      </c>
    </row>
    <row r="1319" spans="1:17" x14ac:dyDescent="0.3">
      <c r="A1319" t="s">
        <v>1467</v>
      </c>
      <c r="B1319" s="15">
        <v>45546</v>
      </c>
      <c r="C1319" t="s">
        <v>52</v>
      </c>
      <c r="D1319" t="s">
        <v>53</v>
      </c>
      <c r="E1319" t="s">
        <v>93</v>
      </c>
      <c r="F1319" t="s">
        <v>141</v>
      </c>
      <c r="G1319" t="s">
        <v>68</v>
      </c>
      <c r="H1319">
        <v>3</v>
      </c>
      <c r="I1319">
        <v>25.43</v>
      </c>
      <c r="J1319">
        <v>6.4000000000000001E-2</v>
      </c>
      <c r="K1319">
        <v>10.6</v>
      </c>
      <c r="L1319" t="s">
        <v>57</v>
      </c>
      <c r="M1319">
        <f t="shared" si="122"/>
        <v>71.41</v>
      </c>
      <c r="N1319">
        <f t="shared" si="123"/>
        <v>39.61</v>
      </c>
      <c r="O1319" s="7">
        <f t="shared" si="124"/>
        <v>0.55468421789665312</v>
      </c>
      <c r="P1319" t="str">
        <f t="shared" si="120"/>
        <v>Sep-2024</v>
      </c>
      <c r="Q1319" t="str">
        <f t="shared" si="121"/>
        <v>Q3-2024</v>
      </c>
    </row>
    <row r="1320" spans="1:17" x14ac:dyDescent="0.3">
      <c r="A1320" t="s">
        <v>1468</v>
      </c>
      <c r="B1320" s="15">
        <v>45815</v>
      </c>
      <c r="C1320" t="s">
        <v>84</v>
      </c>
      <c r="D1320" t="s">
        <v>372</v>
      </c>
      <c r="E1320" t="s">
        <v>54</v>
      </c>
      <c r="F1320" t="s">
        <v>55</v>
      </c>
      <c r="G1320" t="s">
        <v>68</v>
      </c>
      <c r="H1320">
        <v>2</v>
      </c>
      <c r="I1320">
        <v>14.74</v>
      </c>
      <c r="J1320">
        <v>9.0999999999999998E-2</v>
      </c>
      <c r="K1320">
        <v>8.4499999999999993</v>
      </c>
      <c r="L1320" t="s">
        <v>57</v>
      </c>
      <c r="M1320">
        <f t="shared" si="122"/>
        <v>26.8</v>
      </c>
      <c r="N1320">
        <f t="shared" si="123"/>
        <v>9.9</v>
      </c>
      <c r="O1320" s="7">
        <f t="shared" si="124"/>
        <v>0.36940298507462688</v>
      </c>
      <c r="P1320" t="str">
        <f t="shared" si="120"/>
        <v>Jun-2025</v>
      </c>
      <c r="Q1320" t="str">
        <f t="shared" si="121"/>
        <v>Q2-2025</v>
      </c>
    </row>
    <row r="1321" spans="1:17" x14ac:dyDescent="0.3">
      <c r="A1321" t="s">
        <v>1469</v>
      </c>
      <c r="C1321" t="s">
        <v>88</v>
      </c>
      <c r="D1321" t="s">
        <v>73</v>
      </c>
      <c r="E1321" t="s">
        <v>54</v>
      </c>
      <c r="F1321" t="s">
        <v>65</v>
      </c>
      <c r="G1321" t="s">
        <v>56</v>
      </c>
      <c r="H1321">
        <v>7</v>
      </c>
      <c r="I1321">
        <v>22.69</v>
      </c>
      <c r="J1321">
        <v>5.5E-2</v>
      </c>
      <c r="K1321">
        <v>14.01</v>
      </c>
      <c r="L1321" t="s">
        <v>57</v>
      </c>
      <c r="M1321">
        <f t="shared" si="122"/>
        <v>150.09</v>
      </c>
      <c r="N1321">
        <f t="shared" si="123"/>
        <v>52.02</v>
      </c>
      <c r="O1321" s="7">
        <f t="shared" si="124"/>
        <v>0.34659204477313615</v>
      </c>
    </row>
    <row r="1322" spans="1:17" x14ac:dyDescent="0.3">
      <c r="A1322" t="s">
        <v>1470</v>
      </c>
      <c r="B1322" s="15">
        <v>45701</v>
      </c>
      <c r="C1322" t="s">
        <v>88</v>
      </c>
      <c r="D1322" t="s">
        <v>234</v>
      </c>
      <c r="E1322" t="s">
        <v>93</v>
      </c>
      <c r="F1322" t="s">
        <v>124</v>
      </c>
      <c r="G1322" t="s">
        <v>68</v>
      </c>
      <c r="H1322">
        <v>4</v>
      </c>
      <c r="I1322">
        <v>84.51</v>
      </c>
      <c r="J1322">
        <v>0</v>
      </c>
      <c r="K1322">
        <v>35.97</v>
      </c>
      <c r="L1322" t="s">
        <v>57</v>
      </c>
      <c r="M1322">
        <f t="shared" si="122"/>
        <v>338.04</v>
      </c>
      <c r="N1322">
        <f t="shared" si="123"/>
        <v>194.16</v>
      </c>
      <c r="O1322" s="7">
        <f t="shared" si="124"/>
        <v>0.57436989705360308</v>
      </c>
      <c r="P1322" t="str">
        <f t="shared" ref="P1322:P1366" si="125">IF(B1322="","",TEXT(B1322,"mmm-yyyy"))</f>
        <v>Feb-2025</v>
      </c>
      <c r="Q1322" t="str">
        <f t="shared" ref="Q1322:Q1366" si="126">IF(B1322="","","Q"&amp;ROUNDUP(MONTH(B1322)/3,0)&amp;"-"&amp;YEAR(B1322))</f>
        <v>Q1-2025</v>
      </c>
    </row>
    <row r="1323" spans="1:17" x14ac:dyDescent="0.3">
      <c r="A1323" t="s">
        <v>1471</v>
      </c>
      <c r="B1323" s="15">
        <v>45823</v>
      </c>
      <c r="C1323" t="s">
        <v>84</v>
      </c>
      <c r="D1323" t="s">
        <v>243</v>
      </c>
      <c r="E1323" t="s">
        <v>107</v>
      </c>
      <c r="F1323" t="s">
        <v>108</v>
      </c>
      <c r="G1323" t="s">
        <v>56</v>
      </c>
      <c r="H1323">
        <v>3</v>
      </c>
      <c r="I1323">
        <v>10.36</v>
      </c>
      <c r="J1323">
        <v>5.7000000000000002E-2</v>
      </c>
      <c r="K1323">
        <v>3.99</v>
      </c>
      <c r="L1323" t="s">
        <v>57</v>
      </c>
      <c r="M1323">
        <f t="shared" si="122"/>
        <v>29.31</v>
      </c>
      <c r="N1323">
        <f t="shared" si="123"/>
        <v>17.34</v>
      </c>
      <c r="O1323" s="7">
        <f t="shared" si="124"/>
        <v>0.59160696008188329</v>
      </c>
      <c r="P1323" t="str">
        <f t="shared" si="125"/>
        <v>Jun-2025</v>
      </c>
      <c r="Q1323" t="str">
        <f t="shared" si="126"/>
        <v>Q2-2025</v>
      </c>
    </row>
    <row r="1324" spans="1:17" x14ac:dyDescent="0.3">
      <c r="A1324" t="s">
        <v>1472</v>
      </c>
      <c r="B1324" s="15">
        <v>45326</v>
      </c>
      <c r="C1324" t="s">
        <v>63</v>
      </c>
      <c r="D1324" t="s">
        <v>64</v>
      </c>
      <c r="E1324" t="s">
        <v>107</v>
      </c>
      <c r="F1324" t="s">
        <v>193</v>
      </c>
      <c r="G1324" t="s">
        <v>56</v>
      </c>
      <c r="H1324">
        <v>2</v>
      </c>
      <c r="I1324">
        <v>43.6</v>
      </c>
      <c r="J1324">
        <v>0.34</v>
      </c>
      <c r="K1324">
        <v>18.77</v>
      </c>
      <c r="L1324" t="s">
        <v>57</v>
      </c>
      <c r="M1324">
        <f t="shared" si="122"/>
        <v>57.55</v>
      </c>
      <c r="N1324">
        <f t="shared" si="123"/>
        <v>20.010000000000002</v>
      </c>
      <c r="O1324" s="7">
        <f t="shared" si="124"/>
        <v>0.34769765421372723</v>
      </c>
      <c r="P1324" t="str">
        <f t="shared" si="125"/>
        <v>Feb-2024</v>
      </c>
      <c r="Q1324" t="str">
        <f t="shared" si="126"/>
        <v>Q1-2024</v>
      </c>
    </row>
    <row r="1325" spans="1:17" x14ac:dyDescent="0.3">
      <c r="A1325" t="s">
        <v>1473</v>
      </c>
      <c r="B1325" s="15">
        <v>45726</v>
      </c>
      <c r="C1325" t="s">
        <v>63</v>
      </c>
      <c r="D1325" t="s">
        <v>204</v>
      </c>
      <c r="E1325" t="s">
        <v>54</v>
      </c>
      <c r="F1325" t="s">
        <v>268</v>
      </c>
      <c r="G1325" t="s">
        <v>56</v>
      </c>
      <c r="H1325">
        <v>1</v>
      </c>
      <c r="I1325">
        <v>15.37</v>
      </c>
      <c r="J1325">
        <v>0.20899999999999999</v>
      </c>
      <c r="K1325">
        <v>9.35</v>
      </c>
      <c r="L1325" t="s">
        <v>57</v>
      </c>
      <c r="M1325">
        <f t="shared" si="122"/>
        <v>12.16</v>
      </c>
      <c r="N1325">
        <f t="shared" si="123"/>
        <v>2.81</v>
      </c>
      <c r="O1325" s="7">
        <f t="shared" si="124"/>
        <v>0.23108552631578946</v>
      </c>
      <c r="P1325" t="str">
        <f t="shared" si="125"/>
        <v>Mar-2025</v>
      </c>
      <c r="Q1325" t="str">
        <f t="shared" si="126"/>
        <v>Q1-2025</v>
      </c>
    </row>
    <row r="1326" spans="1:17" x14ac:dyDescent="0.3">
      <c r="A1326" t="s">
        <v>1474</v>
      </c>
      <c r="B1326" s="15">
        <v>45554</v>
      </c>
      <c r="C1326" t="s">
        <v>63</v>
      </c>
      <c r="D1326" t="s">
        <v>188</v>
      </c>
      <c r="E1326" t="s">
        <v>71</v>
      </c>
      <c r="F1326" t="s">
        <v>86</v>
      </c>
      <c r="G1326" t="s">
        <v>56</v>
      </c>
      <c r="H1326">
        <v>5</v>
      </c>
      <c r="I1326">
        <v>84.9</v>
      </c>
      <c r="J1326">
        <v>0</v>
      </c>
      <c r="K1326">
        <v>64.06</v>
      </c>
      <c r="L1326" t="s">
        <v>57</v>
      </c>
      <c r="M1326">
        <f t="shared" si="122"/>
        <v>424.5</v>
      </c>
      <c r="N1326">
        <f t="shared" si="123"/>
        <v>104.2</v>
      </c>
      <c r="O1326" s="7">
        <f t="shared" si="124"/>
        <v>0.24546525323910484</v>
      </c>
      <c r="P1326" t="str">
        <f t="shared" si="125"/>
        <v>Sep-2024</v>
      </c>
      <c r="Q1326" t="str">
        <f t="shared" si="126"/>
        <v>Q3-2024</v>
      </c>
    </row>
    <row r="1327" spans="1:17" x14ac:dyDescent="0.3">
      <c r="A1327" t="s">
        <v>1475</v>
      </c>
      <c r="B1327" s="15">
        <v>45609</v>
      </c>
      <c r="C1327" t="s">
        <v>88</v>
      </c>
      <c r="D1327" t="s">
        <v>116</v>
      </c>
      <c r="E1327" t="s">
        <v>54</v>
      </c>
      <c r="F1327" t="s">
        <v>65</v>
      </c>
      <c r="G1327" t="s">
        <v>68</v>
      </c>
      <c r="H1327">
        <v>6</v>
      </c>
      <c r="I1327">
        <v>21.75</v>
      </c>
      <c r="J1327">
        <v>0</v>
      </c>
      <c r="K1327">
        <v>12.93</v>
      </c>
      <c r="L1327" t="s">
        <v>57</v>
      </c>
      <c r="M1327">
        <f t="shared" si="122"/>
        <v>130.5</v>
      </c>
      <c r="N1327">
        <f t="shared" si="123"/>
        <v>52.92</v>
      </c>
      <c r="O1327" s="7">
        <f t="shared" si="124"/>
        <v>0.40551724137931033</v>
      </c>
      <c r="P1327" t="str">
        <f t="shared" si="125"/>
        <v>Nov-2024</v>
      </c>
      <c r="Q1327" t="str">
        <f t="shared" si="126"/>
        <v>Q4-2024</v>
      </c>
    </row>
    <row r="1328" spans="1:17" x14ac:dyDescent="0.3">
      <c r="A1328" t="s">
        <v>1476</v>
      </c>
      <c r="B1328" s="15">
        <v>45646</v>
      </c>
      <c r="C1328" t="s">
        <v>52</v>
      </c>
      <c r="D1328" t="s">
        <v>237</v>
      </c>
      <c r="E1328" t="s">
        <v>60</v>
      </c>
      <c r="F1328" t="s">
        <v>76</v>
      </c>
      <c r="G1328" t="s">
        <v>56</v>
      </c>
      <c r="H1328">
        <v>2</v>
      </c>
      <c r="I1328">
        <v>19.100000000000001</v>
      </c>
      <c r="J1328">
        <v>0.06</v>
      </c>
      <c r="K1328">
        <v>8.06</v>
      </c>
      <c r="L1328" t="s">
        <v>57</v>
      </c>
      <c r="M1328">
        <f t="shared" si="122"/>
        <v>35.909999999999997</v>
      </c>
      <c r="N1328">
        <f t="shared" si="123"/>
        <v>19.79</v>
      </c>
      <c r="O1328" s="7">
        <f t="shared" si="124"/>
        <v>0.55109997215260376</v>
      </c>
      <c r="P1328" t="str">
        <f t="shared" si="125"/>
        <v>Dec-2024</v>
      </c>
      <c r="Q1328" t="str">
        <f t="shared" si="126"/>
        <v>Q4-2024</v>
      </c>
    </row>
    <row r="1329" spans="1:17" x14ac:dyDescent="0.3">
      <c r="A1329" t="s">
        <v>1477</v>
      </c>
      <c r="B1329" s="15">
        <v>45909</v>
      </c>
      <c r="C1329" t="s">
        <v>63</v>
      </c>
      <c r="D1329" t="s">
        <v>165</v>
      </c>
      <c r="E1329" t="s">
        <v>107</v>
      </c>
      <c r="F1329" t="s">
        <v>148</v>
      </c>
      <c r="G1329" t="s">
        <v>56</v>
      </c>
      <c r="H1329">
        <v>7</v>
      </c>
      <c r="I1329">
        <v>41.41</v>
      </c>
      <c r="J1329">
        <v>0.35199999999999998</v>
      </c>
      <c r="K1329">
        <v>13.97</v>
      </c>
      <c r="L1329" t="s">
        <v>57</v>
      </c>
      <c r="M1329">
        <f t="shared" si="122"/>
        <v>187.84</v>
      </c>
      <c r="N1329">
        <f t="shared" si="123"/>
        <v>90.05</v>
      </c>
      <c r="O1329" s="7">
        <f t="shared" si="124"/>
        <v>0.47939735945485518</v>
      </c>
      <c r="P1329" t="str">
        <f t="shared" si="125"/>
        <v>Sep-2025</v>
      </c>
      <c r="Q1329" t="str">
        <f t="shared" si="126"/>
        <v>Q3-2025</v>
      </c>
    </row>
    <row r="1330" spans="1:17" x14ac:dyDescent="0.3">
      <c r="A1330" t="s">
        <v>1478</v>
      </c>
      <c r="B1330" s="15">
        <v>46004</v>
      </c>
      <c r="C1330" t="s">
        <v>52</v>
      </c>
      <c r="D1330" t="s">
        <v>53</v>
      </c>
      <c r="E1330" t="s">
        <v>54</v>
      </c>
      <c r="F1330" t="s">
        <v>65</v>
      </c>
      <c r="G1330" t="s">
        <v>56</v>
      </c>
      <c r="H1330">
        <v>1</v>
      </c>
      <c r="I1330">
        <v>10.14</v>
      </c>
      <c r="J1330">
        <v>5.7000000000000002E-2</v>
      </c>
      <c r="K1330">
        <v>7.02</v>
      </c>
      <c r="L1330" t="s">
        <v>104</v>
      </c>
      <c r="M1330">
        <f t="shared" si="122"/>
        <v>9.56</v>
      </c>
      <c r="N1330">
        <f t="shared" si="123"/>
        <v>2.54</v>
      </c>
      <c r="O1330" s="7">
        <f t="shared" si="124"/>
        <v>0.26569037656903766</v>
      </c>
      <c r="P1330" t="str">
        <f t="shared" si="125"/>
        <v>Dec-2025</v>
      </c>
      <c r="Q1330" t="str">
        <f t="shared" si="126"/>
        <v>Q4-2025</v>
      </c>
    </row>
    <row r="1331" spans="1:17" x14ac:dyDescent="0.3">
      <c r="A1331" t="s">
        <v>1479</v>
      </c>
      <c r="B1331" s="15">
        <v>45693</v>
      </c>
      <c r="C1331" t="s">
        <v>84</v>
      </c>
      <c r="D1331" t="s">
        <v>243</v>
      </c>
      <c r="E1331" t="s">
        <v>71</v>
      </c>
      <c r="F1331" t="s">
        <v>86</v>
      </c>
      <c r="G1331" t="s">
        <v>56</v>
      </c>
      <c r="H1331">
        <v>3</v>
      </c>
      <c r="I1331">
        <v>106.1</v>
      </c>
      <c r="J1331">
        <v>7.9000000000000001E-2</v>
      </c>
      <c r="K1331">
        <v>84.65</v>
      </c>
      <c r="L1331" t="s">
        <v>57</v>
      </c>
      <c r="M1331">
        <f t="shared" si="122"/>
        <v>293.14999999999998</v>
      </c>
      <c r="N1331">
        <f t="shared" si="123"/>
        <v>39.200000000000003</v>
      </c>
      <c r="O1331" s="7">
        <f t="shared" si="124"/>
        <v>0.13371993859798739</v>
      </c>
      <c r="P1331" t="str">
        <f t="shared" si="125"/>
        <v>Feb-2025</v>
      </c>
      <c r="Q1331" t="str">
        <f t="shared" si="126"/>
        <v>Q1-2025</v>
      </c>
    </row>
    <row r="1332" spans="1:17" x14ac:dyDescent="0.3">
      <c r="A1332" t="s">
        <v>1480</v>
      </c>
      <c r="B1332" s="15">
        <v>45780</v>
      </c>
      <c r="C1332" t="s">
        <v>52</v>
      </c>
      <c r="D1332" t="s">
        <v>200</v>
      </c>
      <c r="E1332" t="s">
        <v>60</v>
      </c>
      <c r="F1332" t="s">
        <v>67</v>
      </c>
      <c r="G1332" t="s">
        <v>68</v>
      </c>
      <c r="H1332">
        <v>2</v>
      </c>
      <c r="I1332">
        <v>33.56</v>
      </c>
      <c r="J1332">
        <v>0.11700000000000001</v>
      </c>
      <c r="K1332">
        <v>18.32</v>
      </c>
      <c r="L1332" t="s">
        <v>57</v>
      </c>
      <c r="M1332">
        <f t="shared" si="122"/>
        <v>59.27</v>
      </c>
      <c r="N1332">
        <f t="shared" si="123"/>
        <v>22.63</v>
      </c>
      <c r="O1332" s="7">
        <f t="shared" si="124"/>
        <v>0.38181204656655976</v>
      </c>
      <c r="P1332" t="str">
        <f t="shared" si="125"/>
        <v>May-2025</v>
      </c>
      <c r="Q1332" t="str">
        <f t="shared" si="126"/>
        <v>Q2-2025</v>
      </c>
    </row>
    <row r="1333" spans="1:17" x14ac:dyDescent="0.3">
      <c r="A1333" t="s">
        <v>1481</v>
      </c>
      <c r="B1333" s="15">
        <v>45660</v>
      </c>
      <c r="C1333" t="s">
        <v>52</v>
      </c>
      <c r="D1333" t="s">
        <v>216</v>
      </c>
      <c r="E1333" t="s">
        <v>54</v>
      </c>
      <c r="F1333" t="s">
        <v>268</v>
      </c>
      <c r="G1333" t="s">
        <v>56</v>
      </c>
      <c r="H1333">
        <v>8</v>
      </c>
      <c r="I1333">
        <v>23.8</v>
      </c>
      <c r="J1333">
        <v>0.13700000000000001</v>
      </c>
      <c r="K1333">
        <v>14.01</v>
      </c>
      <c r="L1333" t="s">
        <v>57</v>
      </c>
      <c r="M1333">
        <f t="shared" si="122"/>
        <v>164.32</v>
      </c>
      <c r="N1333">
        <f t="shared" si="123"/>
        <v>52.24</v>
      </c>
      <c r="O1333" s="7">
        <f t="shared" si="124"/>
        <v>0.31791626095423564</v>
      </c>
      <c r="P1333" t="str">
        <f t="shared" si="125"/>
        <v>Jan-2025</v>
      </c>
      <c r="Q1333" t="str">
        <f t="shared" si="126"/>
        <v>Q1-2025</v>
      </c>
    </row>
    <row r="1334" spans="1:17" x14ac:dyDescent="0.3">
      <c r="A1334" t="s">
        <v>1482</v>
      </c>
      <c r="B1334" s="15">
        <v>45578</v>
      </c>
      <c r="C1334" t="s">
        <v>63</v>
      </c>
      <c r="D1334" t="s">
        <v>263</v>
      </c>
      <c r="E1334" t="s">
        <v>93</v>
      </c>
      <c r="F1334" t="s">
        <v>94</v>
      </c>
      <c r="G1334" t="s">
        <v>56</v>
      </c>
      <c r="H1334">
        <v>4</v>
      </c>
      <c r="I1334">
        <v>31.5</v>
      </c>
      <c r="J1334">
        <v>0.114</v>
      </c>
      <c r="K1334">
        <v>13.77</v>
      </c>
      <c r="L1334" t="s">
        <v>57</v>
      </c>
      <c r="M1334">
        <f t="shared" si="122"/>
        <v>111.64</v>
      </c>
      <c r="N1334">
        <f t="shared" si="123"/>
        <v>56.56</v>
      </c>
      <c r="O1334" s="7">
        <f t="shared" si="124"/>
        <v>0.50662844858473666</v>
      </c>
      <c r="P1334" t="str">
        <f t="shared" si="125"/>
        <v>Oct-2024</v>
      </c>
      <c r="Q1334" t="str">
        <f t="shared" si="126"/>
        <v>Q4-2024</v>
      </c>
    </row>
    <row r="1335" spans="1:17" x14ac:dyDescent="0.3">
      <c r="A1335" t="s">
        <v>1483</v>
      </c>
      <c r="B1335" s="15">
        <v>45728</v>
      </c>
      <c r="C1335" t="s">
        <v>88</v>
      </c>
      <c r="D1335" t="s">
        <v>89</v>
      </c>
      <c r="E1335" t="s">
        <v>93</v>
      </c>
      <c r="F1335" t="s">
        <v>219</v>
      </c>
      <c r="G1335" t="s">
        <v>68</v>
      </c>
      <c r="H1335">
        <v>1</v>
      </c>
      <c r="I1335">
        <v>39.49</v>
      </c>
      <c r="J1335">
        <v>7.3999999999999996E-2</v>
      </c>
      <c r="K1335">
        <v>19.170000000000002</v>
      </c>
      <c r="L1335" t="s">
        <v>57</v>
      </c>
      <c r="M1335">
        <f t="shared" si="122"/>
        <v>36.57</v>
      </c>
      <c r="N1335">
        <f t="shared" si="123"/>
        <v>17.399999999999999</v>
      </c>
      <c r="O1335" s="7">
        <f t="shared" si="124"/>
        <v>0.47579983593109104</v>
      </c>
      <c r="P1335" t="str">
        <f t="shared" si="125"/>
        <v>Mar-2025</v>
      </c>
      <c r="Q1335" t="str">
        <f t="shared" si="126"/>
        <v>Q1-2025</v>
      </c>
    </row>
    <row r="1336" spans="1:17" x14ac:dyDescent="0.3">
      <c r="A1336" t="s">
        <v>1484</v>
      </c>
      <c r="B1336" s="15">
        <v>45584</v>
      </c>
      <c r="C1336" t="s">
        <v>63</v>
      </c>
      <c r="D1336" t="s">
        <v>204</v>
      </c>
      <c r="E1336" t="s">
        <v>71</v>
      </c>
      <c r="F1336" t="s">
        <v>78</v>
      </c>
      <c r="G1336" t="s">
        <v>56</v>
      </c>
      <c r="H1336">
        <v>3</v>
      </c>
      <c r="I1336">
        <v>76.94</v>
      </c>
      <c r="J1336">
        <v>0.128</v>
      </c>
      <c r="K1336">
        <v>55.67</v>
      </c>
      <c r="L1336" t="s">
        <v>57</v>
      </c>
      <c r="M1336">
        <f t="shared" si="122"/>
        <v>201.28</v>
      </c>
      <c r="N1336">
        <f t="shared" si="123"/>
        <v>34.270000000000003</v>
      </c>
      <c r="O1336" s="7">
        <f t="shared" si="124"/>
        <v>0.17026033386327505</v>
      </c>
      <c r="P1336" t="str">
        <f t="shared" si="125"/>
        <v>Oct-2024</v>
      </c>
      <c r="Q1336" t="str">
        <f t="shared" si="126"/>
        <v>Q4-2024</v>
      </c>
    </row>
    <row r="1337" spans="1:17" x14ac:dyDescent="0.3">
      <c r="A1337" t="s">
        <v>1485</v>
      </c>
      <c r="B1337" s="15">
        <v>45616</v>
      </c>
      <c r="C1337" t="s">
        <v>84</v>
      </c>
      <c r="D1337" t="s">
        <v>171</v>
      </c>
      <c r="E1337" t="s">
        <v>60</v>
      </c>
      <c r="F1337" t="s">
        <v>90</v>
      </c>
      <c r="G1337" t="s">
        <v>68</v>
      </c>
      <c r="H1337">
        <v>6</v>
      </c>
      <c r="I1337">
        <v>87.17</v>
      </c>
      <c r="J1337">
        <v>0.108</v>
      </c>
      <c r="K1337">
        <v>37.32</v>
      </c>
      <c r="L1337" t="s">
        <v>57</v>
      </c>
      <c r="M1337">
        <f t="shared" si="122"/>
        <v>466.53</v>
      </c>
      <c r="N1337">
        <f t="shared" si="123"/>
        <v>242.61</v>
      </c>
      <c r="O1337" s="7">
        <f t="shared" si="124"/>
        <v>0.52003086618223915</v>
      </c>
      <c r="P1337" t="str">
        <f t="shared" si="125"/>
        <v>Nov-2024</v>
      </c>
      <c r="Q1337" t="str">
        <f t="shared" si="126"/>
        <v>Q4-2024</v>
      </c>
    </row>
    <row r="1338" spans="1:17" x14ac:dyDescent="0.3">
      <c r="A1338" t="s">
        <v>1486</v>
      </c>
      <c r="B1338" s="15">
        <v>45509</v>
      </c>
      <c r="C1338" t="s">
        <v>88</v>
      </c>
      <c r="D1338" t="s">
        <v>123</v>
      </c>
      <c r="E1338" t="s">
        <v>93</v>
      </c>
      <c r="F1338" t="s">
        <v>219</v>
      </c>
      <c r="G1338" t="s">
        <v>56</v>
      </c>
      <c r="H1338">
        <v>100</v>
      </c>
      <c r="I1338">
        <v>18.02</v>
      </c>
      <c r="J1338">
        <v>0</v>
      </c>
      <c r="K1338">
        <v>7.73</v>
      </c>
      <c r="L1338" t="s">
        <v>57</v>
      </c>
      <c r="M1338">
        <f t="shared" si="122"/>
        <v>1802</v>
      </c>
      <c r="N1338">
        <f t="shared" si="123"/>
        <v>1029</v>
      </c>
      <c r="O1338" s="7">
        <f t="shared" si="124"/>
        <v>0.5710321864594895</v>
      </c>
      <c r="P1338" t="str">
        <f t="shared" si="125"/>
        <v>Aug-2024</v>
      </c>
      <c r="Q1338" t="str">
        <f t="shared" si="126"/>
        <v>Q3-2024</v>
      </c>
    </row>
    <row r="1339" spans="1:17" x14ac:dyDescent="0.3">
      <c r="A1339" t="s">
        <v>1487</v>
      </c>
      <c r="B1339" s="15">
        <v>45626</v>
      </c>
      <c r="C1339" t="s">
        <v>52</v>
      </c>
      <c r="D1339" t="s">
        <v>59</v>
      </c>
      <c r="E1339" t="s">
        <v>71</v>
      </c>
      <c r="F1339" t="s">
        <v>126</v>
      </c>
      <c r="G1339" t="s">
        <v>56</v>
      </c>
      <c r="H1339">
        <v>1</v>
      </c>
      <c r="I1339">
        <v>252.3</v>
      </c>
      <c r="J1339">
        <v>9.4E-2</v>
      </c>
      <c r="K1339">
        <v>192.89</v>
      </c>
      <c r="L1339" t="s">
        <v>57</v>
      </c>
      <c r="M1339">
        <f t="shared" si="122"/>
        <v>228.58</v>
      </c>
      <c r="N1339">
        <f t="shared" si="123"/>
        <v>35.69</v>
      </c>
      <c r="O1339" s="7">
        <f t="shared" si="124"/>
        <v>0.15613789482894389</v>
      </c>
      <c r="P1339" t="str">
        <f t="shared" si="125"/>
        <v>Nov-2024</v>
      </c>
      <c r="Q1339" t="str">
        <f t="shared" si="126"/>
        <v>Q4-2024</v>
      </c>
    </row>
    <row r="1340" spans="1:17" x14ac:dyDescent="0.3">
      <c r="A1340" t="s">
        <v>1488</v>
      </c>
      <c r="B1340" s="15">
        <v>45978</v>
      </c>
      <c r="C1340" t="s">
        <v>52</v>
      </c>
      <c r="D1340" t="s">
        <v>237</v>
      </c>
      <c r="E1340" t="s">
        <v>71</v>
      </c>
      <c r="F1340" t="s">
        <v>97</v>
      </c>
      <c r="G1340" t="s">
        <v>56</v>
      </c>
      <c r="H1340">
        <v>1</v>
      </c>
      <c r="I1340">
        <v>283.11</v>
      </c>
      <c r="J1340">
        <v>9.1999999999999998E-2</v>
      </c>
      <c r="K1340">
        <v>209.49</v>
      </c>
      <c r="L1340" t="s">
        <v>57</v>
      </c>
      <c r="M1340">
        <f t="shared" si="122"/>
        <v>257.06</v>
      </c>
      <c r="N1340">
        <f t="shared" si="123"/>
        <v>47.57</v>
      </c>
      <c r="O1340" s="7">
        <f t="shared" si="124"/>
        <v>0.18505407297907103</v>
      </c>
      <c r="P1340" t="str">
        <f t="shared" si="125"/>
        <v>Nov-2025</v>
      </c>
      <c r="Q1340" t="str">
        <f t="shared" si="126"/>
        <v>Q4-2025</v>
      </c>
    </row>
    <row r="1341" spans="1:17" x14ac:dyDescent="0.3">
      <c r="A1341" t="s">
        <v>1489</v>
      </c>
      <c r="B1341" s="15">
        <v>45906</v>
      </c>
      <c r="C1341" t="s">
        <v>52</v>
      </c>
      <c r="D1341" t="s">
        <v>96</v>
      </c>
      <c r="E1341" t="s">
        <v>71</v>
      </c>
      <c r="F1341" t="s">
        <v>72</v>
      </c>
      <c r="G1341" t="s">
        <v>68</v>
      </c>
      <c r="H1341">
        <v>16</v>
      </c>
      <c r="I1341">
        <v>259.5</v>
      </c>
      <c r="J1341">
        <v>0.113</v>
      </c>
      <c r="K1341">
        <v>171.98</v>
      </c>
      <c r="L1341" t="s">
        <v>57</v>
      </c>
      <c r="M1341">
        <f t="shared" si="122"/>
        <v>3682.82</v>
      </c>
      <c r="N1341">
        <f t="shared" si="123"/>
        <v>931.14</v>
      </c>
      <c r="O1341" s="7">
        <f t="shared" si="124"/>
        <v>0.25283342655899554</v>
      </c>
      <c r="P1341" t="str">
        <f t="shared" si="125"/>
        <v>Sep-2025</v>
      </c>
      <c r="Q1341" t="str">
        <f t="shared" si="126"/>
        <v>Q3-2025</v>
      </c>
    </row>
    <row r="1342" spans="1:17" x14ac:dyDescent="0.3">
      <c r="A1342" t="s">
        <v>1490</v>
      </c>
      <c r="B1342" s="15">
        <v>45506</v>
      </c>
      <c r="C1342" t="s">
        <v>88</v>
      </c>
      <c r="D1342" t="s">
        <v>202</v>
      </c>
      <c r="E1342" t="s">
        <v>71</v>
      </c>
      <c r="F1342" t="s">
        <v>72</v>
      </c>
      <c r="G1342" t="s">
        <v>68</v>
      </c>
      <c r="H1342">
        <v>1</v>
      </c>
      <c r="I1342">
        <v>156.69999999999999</v>
      </c>
      <c r="J1342">
        <v>8.6999999999999994E-2</v>
      </c>
      <c r="K1342">
        <v>107.59</v>
      </c>
      <c r="L1342" t="s">
        <v>57</v>
      </c>
      <c r="M1342">
        <f t="shared" si="122"/>
        <v>143.07</v>
      </c>
      <c r="N1342">
        <f t="shared" si="123"/>
        <v>35.479999999999997</v>
      </c>
      <c r="O1342" s="7">
        <f t="shared" si="124"/>
        <v>0.24799049416369609</v>
      </c>
      <c r="P1342" t="str">
        <f t="shared" si="125"/>
        <v>Aug-2024</v>
      </c>
      <c r="Q1342" t="str">
        <f t="shared" si="126"/>
        <v>Q3-2024</v>
      </c>
    </row>
    <row r="1343" spans="1:17" x14ac:dyDescent="0.3">
      <c r="A1343" t="s">
        <v>1491</v>
      </c>
      <c r="B1343" s="15">
        <v>45752</v>
      </c>
      <c r="C1343" t="s">
        <v>84</v>
      </c>
      <c r="D1343" t="s">
        <v>177</v>
      </c>
      <c r="E1343" t="s">
        <v>93</v>
      </c>
      <c r="F1343" t="s">
        <v>255</v>
      </c>
      <c r="G1343" t="s">
        <v>68</v>
      </c>
      <c r="H1343">
        <v>1</v>
      </c>
      <c r="I1343">
        <v>75.989999999999995</v>
      </c>
      <c r="J1343">
        <v>0</v>
      </c>
      <c r="K1343">
        <v>27.77</v>
      </c>
      <c r="L1343" t="s">
        <v>57</v>
      </c>
      <c r="M1343">
        <f t="shared" si="122"/>
        <v>75.989999999999995</v>
      </c>
      <c r="N1343">
        <f t="shared" si="123"/>
        <v>48.22</v>
      </c>
      <c r="O1343" s="7">
        <f t="shared" si="124"/>
        <v>0.63455717857612848</v>
      </c>
      <c r="P1343" t="str">
        <f t="shared" si="125"/>
        <v>Apr-2025</v>
      </c>
      <c r="Q1343" t="str">
        <f t="shared" si="126"/>
        <v>Q2-2025</v>
      </c>
    </row>
    <row r="1344" spans="1:17" x14ac:dyDescent="0.3">
      <c r="A1344" t="s">
        <v>1492</v>
      </c>
      <c r="B1344" s="15">
        <v>45654</v>
      </c>
      <c r="C1344" t="s">
        <v>88</v>
      </c>
      <c r="D1344" t="s">
        <v>89</v>
      </c>
      <c r="E1344" t="s">
        <v>71</v>
      </c>
      <c r="F1344" t="s">
        <v>78</v>
      </c>
      <c r="G1344" t="s">
        <v>56</v>
      </c>
      <c r="H1344">
        <v>8</v>
      </c>
      <c r="I1344">
        <v>142.46</v>
      </c>
      <c r="J1344">
        <v>9.9000000000000005E-2</v>
      </c>
      <c r="K1344">
        <v>95.75</v>
      </c>
      <c r="L1344" t="s">
        <v>57</v>
      </c>
      <c r="M1344">
        <f t="shared" si="122"/>
        <v>1026.8499999999999</v>
      </c>
      <c r="N1344">
        <f t="shared" si="123"/>
        <v>260.85000000000002</v>
      </c>
      <c r="O1344" s="7">
        <f t="shared" si="124"/>
        <v>0.25402931294736336</v>
      </c>
      <c r="P1344" t="str">
        <f t="shared" si="125"/>
        <v>Dec-2024</v>
      </c>
      <c r="Q1344" t="str">
        <f t="shared" si="126"/>
        <v>Q4-2024</v>
      </c>
    </row>
    <row r="1345" spans="1:17" x14ac:dyDescent="0.3">
      <c r="A1345" t="s">
        <v>1493</v>
      </c>
      <c r="B1345" s="15">
        <v>45605</v>
      </c>
      <c r="C1345" t="s">
        <v>63</v>
      </c>
      <c r="D1345" t="s">
        <v>258</v>
      </c>
      <c r="E1345" t="s">
        <v>107</v>
      </c>
      <c r="F1345" t="s">
        <v>193</v>
      </c>
      <c r="G1345" t="s">
        <v>68</v>
      </c>
      <c r="H1345">
        <v>2</v>
      </c>
      <c r="I1345">
        <v>45.17</v>
      </c>
      <c r="J1345">
        <v>0</v>
      </c>
      <c r="K1345">
        <v>19.66</v>
      </c>
      <c r="L1345" t="s">
        <v>57</v>
      </c>
      <c r="M1345">
        <f t="shared" si="122"/>
        <v>90.34</v>
      </c>
      <c r="N1345">
        <f t="shared" si="123"/>
        <v>51.02</v>
      </c>
      <c r="O1345" s="7">
        <f t="shared" si="124"/>
        <v>0.56475536860748288</v>
      </c>
      <c r="P1345" t="str">
        <f t="shared" si="125"/>
        <v>Nov-2024</v>
      </c>
      <c r="Q1345" t="str">
        <f t="shared" si="126"/>
        <v>Q4-2024</v>
      </c>
    </row>
    <row r="1346" spans="1:17" x14ac:dyDescent="0.3">
      <c r="A1346" t="s">
        <v>1494</v>
      </c>
      <c r="B1346" s="15">
        <v>45942</v>
      </c>
      <c r="C1346" t="s">
        <v>52</v>
      </c>
      <c r="D1346" t="s">
        <v>121</v>
      </c>
      <c r="E1346" t="s">
        <v>71</v>
      </c>
      <c r="F1346" t="s">
        <v>72</v>
      </c>
      <c r="G1346" t="s">
        <v>68</v>
      </c>
      <c r="H1346">
        <v>2</v>
      </c>
      <c r="I1346">
        <v>123.26</v>
      </c>
      <c r="J1346">
        <v>0.11799999999999999</v>
      </c>
      <c r="K1346">
        <v>91.5</v>
      </c>
      <c r="L1346" t="s">
        <v>57</v>
      </c>
      <c r="M1346">
        <f t="shared" ref="M1346:M1409" si="127">ROUND(H1346*I1346*(1-J1346),2)</f>
        <v>217.43</v>
      </c>
      <c r="N1346">
        <f t="shared" ref="N1346:N1409" si="128">ROUND(M1346-(H1346*K1346),2)</f>
        <v>34.43</v>
      </c>
      <c r="O1346" s="7">
        <f t="shared" ref="O1346:O1409" si="129">IFERROR(N1346/M1346,0)</f>
        <v>0.15834981373315549</v>
      </c>
      <c r="P1346" t="str">
        <f t="shared" si="125"/>
        <v>Oct-2025</v>
      </c>
      <c r="Q1346" t="str">
        <f t="shared" si="126"/>
        <v>Q4-2025</v>
      </c>
    </row>
    <row r="1347" spans="1:17" x14ac:dyDescent="0.3">
      <c r="A1347" t="s">
        <v>1495</v>
      </c>
      <c r="B1347" s="15">
        <v>45779</v>
      </c>
      <c r="C1347" t="s">
        <v>52</v>
      </c>
      <c r="D1347" t="s">
        <v>73</v>
      </c>
      <c r="E1347" t="s">
        <v>71</v>
      </c>
      <c r="F1347" t="s">
        <v>78</v>
      </c>
      <c r="G1347" t="s">
        <v>56</v>
      </c>
      <c r="H1347">
        <v>2</v>
      </c>
      <c r="I1347">
        <v>73.97</v>
      </c>
      <c r="J1347">
        <v>0.11700000000000001</v>
      </c>
      <c r="K1347">
        <v>53.97</v>
      </c>
      <c r="L1347" t="s">
        <v>57</v>
      </c>
      <c r="M1347">
        <f t="shared" si="127"/>
        <v>130.63</v>
      </c>
      <c r="N1347">
        <f t="shared" si="128"/>
        <v>22.69</v>
      </c>
      <c r="O1347" s="7">
        <f t="shared" si="129"/>
        <v>0.17369670060476156</v>
      </c>
      <c r="P1347" t="str">
        <f t="shared" si="125"/>
        <v>May-2025</v>
      </c>
      <c r="Q1347" t="str">
        <f t="shared" si="126"/>
        <v>Q2-2025</v>
      </c>
    </row>
    <row r="1348" spans="1:17" x14ac:dyDescent="0.3">
      <c r="A1348" t="s">
        <v>1496</v>
      </c>
      <c r="B1348" s="15">
        <v>45809</v>
      </c>
      <c r="C1348" t="s">
        <v>88</v>
      </c>
      <c r="D1348" t="s">
        <v>89</v>
      </c>
      <c r="E1348" t="s">
        <v>107</v>
      </c>
      <c r="F1348" t="s">
        <v>108</v>
      </c>
      <c r="G1348" t="s">
        <v>56</v>
      </c>
      <c r="H1348">
        <v>6</v>
      </c>
      <c r="I1348">
        <v>40.49</v>
      </c>
      <c r="J1348">
        <v>0</v>
      </c>
      <c r="K1348">
        <v>13.89</v>
      </c>
      <c r="L1348" t="s">
        <v>57</v>
      </c>
      <c r="M1348">
        <f t="shared" si="127"/>
        <v>242.94</v>
      </c>
      <c r="N1348">
        <f t="shared" si="128"/>
        <v>159.6</v>
      </c>
      <c r="O1348" s="7">
        <f t="shared" si="129"/>
        <v>0.65695233390960728</v>
      </c>
      <c r="P1348" t="str">
        <f t="shared" si="125"/>
        <v>Jun-2025</v>
      </c>
      <c r="Q1348" t="str">
        <f t="shared" si="126"/>
        <v>Q2-2025</v>
      </c>
    </row>
    <row r="1349" spans="1:17" x14ac:dyDescent="0.3">
      <c r="A1349" t="s">
        <v>1497</v>
      </c>
      <c r="B1349" s="15">
        <v>45737</v>
      </c>
      <c r="C1349" t="s">
        <v>84</v>
      </c>
      <c r="D1349" t="s">
        <v>196</v>
      </c>
      <c r="E1349" t="s">
        <v>93</v>
      </c>
      <c r="F1349" t="s">
        <v>94</v>
      </c>
      <c r="G1349" t="s">
        <v>56</v>
      </c>
      <c r="H1349">
        <v>6</v>
      </c>
      <c r="I1349">
        <v>84.63</v>
      </c>
      <c r="J1349">
        <v>8.7999999999999995E-2</v>
      </c>
      <c r="K1349">
        <v>39.909999999999997</v>
      </c>
      <c r="L1349" t="s">
        <v>57</v>
      </c>
      <c r="M1349">
        <f t="shared" si="127"/>
        <v>463.1</v>
      </c>
      <c r="N1349">
        <f t="shared" si="128"/>
        <v>223.64</v>
      </c>
      <c r="O1349" s="7">
        <f t="shared" si="129"/>
        <v>0.48291945584107099</v>
      </c>
      <c r="P1349" t="str">
        <f t="shared" si="125"/>
        <v>Mar-2025</v>
      </c>
      <c r="Q1349" t="str">
        <f t="shared" si="126"/>
        <v>Q1-2025</v>
      </c>
    </row>
    <row r="1350" spans="1:17" x14ac:dyDescent="0.3">
      <c r="A1350" t="s">
        <v>1498</v>
      </c>
      <c r="B1350" s="15">
        <v>45833</v>
      </c>
      <c r="C1350" t="s">
        <v>52</v>
      </c>
      <c r="D1350" t="s">
        <v>96</v>
      </c>
      <c r="E1350" t="s">
        <v>71</v>
      </c>
      <c r="F1350" t="s">
        <v>78</v>
      </c>
      <c r="G1350" t="s">
        <v>68</v>
      </c>
      <c r="H1350">
        <v>6</v>
      </c>
      <c r="I1350">
        <v>238.89</v>
      </c>
      <c r="J1350">
        <v>2.1999999999999999E-2</v>
      </c>
      <c r="K1350">
        <v>160.53</v>
      </c>
      <c r="L1350" t="s">
        <v>57</v>
      </c>
      <c r="M1350">
        <f t="shared" si="127"/>
        <v>1401.81</v>
      </c>
      <c r="N1350">
        <f t="shared" si="128"/>
        <v>438.63</v>
      </c>
      <c r="O1350" s="7">
        <f t="shared" si="129"/>
        <v>0.31290260448990947</v>
      </c>
      <c r="P1350" t="str">
        <f t="shared" si="125"/>
        <v>Jun-2025</v>
      </c>
      <c r="Q1350" t="str">
        <f t="shared" si="126"/>
        <v>Q2-2025</v>
      </c>
    </row>
    <row r="1351" spans="1:17" x14ac:dyDescent="0.3">
      <c r="A1351" t="s">
        <v>1499</v>
      </c>
      <c r="B1351" s="15">
        <v>45740</v>
      </c>
      <c r="C1351" t="s">
        <v>88</v>
      </c>
      <c r="D1351" t="s">
        <v>206</v>
      </c>
      <c r="E1351" t="s">
        <v>54</v>
      </c>
      <c r="F1351" t="s">
        <v>268</v>
      </c>
      <c r="G1351" t="s">
        <v>68</v>
      </c>
      <c r="H1351">
        <v>4</v>
      </c>
      <c r="I1351">
        <v>20.92</v>
      </c>
      <c r="J1351">
        <v>5.6000000000000001E-2</v>
      </c>
      <c r="K1351">
        <v>11.86</v>
      </c>
      <c r="L1351" t="s">
        <v>73</v>
      </c>
      <c r="M1351">
        <f t="shared" si="127"/>
        <v>78.989999999999995</v>
      </c>
      <c r="N1351">
        <f t="shared" si="128"/>
        <v>31.55</v>
      </c>
      <c r="O1351" s="7">
        <f t="shared" si="129"/>
        <v>0.39941764780351946</v>
      </c>
      <c r="P1351" t="str">
        <f t="shared" si="125"/>
        <v>Mar-2025</v>
      </c>
      <c r="Q1351" t="str">
        <f t="shared" si="126"/>
        <v>Q1-2025</v>
      </c>
    </row>
    <row r="1352" spans="1:17" x14ac:dyDescent="0.3">
      <c r="A1352" t="s">
        <v>1500</v>
      </c>
      <c r="B1352" s="15">
        <v>45455</v>
      </c>
      <c r="C1352" t="s">
        <v>84</v>
      </c>
      <c r="D1352" t="s">
        <v>147</v>
      </c>
      <c r="E1352" t="s">
        <v>71</v>
      </c>
      <c r="F1352" t="s">
        <v>78</v>
      </c>
      <c r="G1352" t="s">
        <v>68</v>
      </c>
      <c r="H1352">
        <v>5</v>
      </c>
      <c r="I1352">
        <v>75.010000000000005</v>
      </c>
      <c r="J1352">
        <v>0.158</v>
      </c>
      <c r="K1352">
        <v>53.09</v>
      </c>
      <c r="L1352" t="s">
        <v>57</v>
      </c>
      <c r="M1352">
        <f t="shared" si="127"/>
        <v>315.79000000000002</v>
      </c>
      <c r="N1352">
        <f t="shared" si="128"/>
        <v>50.34</v>
      </c>
      <c r="O1352" s="7">
        <f t="shared" si="129"/>
        <v>0.15940973431710947</v>
      </c>
      <c r="P1352" t="str">
        <f t="shared" si="125"/>
        <v>Jun-2024</v>
      </c>
      <c r="Q1352" t="str">
        <f t="shared" si="126"/>
        <v>Q2-2024</v>
      </c>
    </row>
    <row r="1353" spans="1:17" x14ac:dyDescent="0.3">
      <c r="A1353" t="s">
        <v>1501</v>
      </c>
      <c r="B1353" s="15">
        <v>45567</v>
      </c>
      <c r="C1353" t="s">
        <v>88</v>
      </c>
      <c r="D1353" t="s">
        <v>183</v>
      </c>
      <c r="E1353" t="s">
        <v>54</v>
      </c>
      <c r="F1353" t="s">
        <v>268</v>
      </c>
      <c r="G1353" t="s">
        <v>73</v>
      </c>
      <c r="H1353">
        <v>2</v>
      </c>
      <c r="I1353">
        <v>16.239999999999998</v>
      </c>
      <c r="J1353">
        <v>0.121</v>
      </c>
      <c r="K1353">
        <v>10.48</v>
      </c>
      <c r="L1353" t="s">
        <v>57</v>
      </c>
      <c r="M1353">
        <f t="shared" si="127"/>
        <v>28.55</v>
      </c>
      <c r="N1353">
        <f t="shared" si="128"/>
        <v>7.59</v>
      </c>
      <c r="O1353" s="7">
        <f t="shared" si="129"/>
        <v>0.26584938704028022</v>
      </c>
      <c r="P1353" t="str">
        <f t="shared" si="125"/>
        <v>Oct-2024</v>
      </c>
      <c r="Q1353" t="str">
        <f t="shared" si="126"/>
        <v>Q4-2024</v>
      </c>
    </row>
    <row r="1354" spans="1:17" x14ac:dyDescent="0.3">
      <c r="A1354" t="s">
        <v>1502</v>
      </c>
      <c r="B1354" s="15">
        <v>45880</v>
      </c>
      <c r="C1354" t="s">
        <v>63</v>
      </c>
      <c r="D1354" t="s">
        <v>159</v>
      </c>
      <c r="E1354" t="s">
        <v>60</v>
      </c>
      <c r="F1354" t="s">
        <v>99</v>
      </c>
      <c r="G1354" t="s">
        <v>68</v>
      </c>
      <c r="H1354">
        <v>3</v>
      </c>
      <c r="I1354">
        <v>71.569999999999993</v>
      </c>
      <c r="J1354">
        <v>0.24</v>
      </c>
      <c r="K1354">
        <v>33.92</v>
      </c>
      <c r="L1354" t="s">
        <v>104</v>
      </c>
      <c r="M1354">
        <f t="shared" si="127"/>
        <v>163.18</v>
      </c>
      <c r="N1354">
        <f t="shared" si="128"/>
        <v>61.42</v>
      </c>
      <c r="O1354" s="7">
        <f t="shared" si="129"/>
        <v>0.37639416595170977</v>
      </c>
      <c r="P1354" t="str">
        <f t="shared" si="125"/>
        <v>Aug-2025</v>
      </c>
      <c r="Q1354" t="str">
        <f t="shared" si="126"/>
        <v>Q3-2025</v>
      </c>
    </row>
    <row r="1355" spans="1:17" x14ac:dyDescent="0.3">
      <c r="A1355" t="s">
        <v>1503</v>
      </c>
      <c r="B1355" s="15">
        <v>45655</v>
      </c>
      <c r="C1355" t="s">
        <v>63</v>
      </c>
      <c r="D1355" t="s">
        <v>159</v>
      </c>
      <c r="E1355" t="s">
        <v>71</v>
      </c>
      <c r="F1355" t="s">
        <v>126</v>
      </c>
      <c r="G1355" t="s">
        <v>68</v>
      </c>
      <c r="H1355">
        <v>2</v>
      </c>
      <c r="I1355">
        <v>238.56</v>
      </c>
      <c r="J1355">
        <v>0.223</v>
      </c>
      <c r="K1355">
        <v>184.1</v>
      </c>
      <c r="L1355" t="s">
        <v>57</v>
      </c>
      <c r="M1355">
        <f t="shared" si="127"/>
        <v>370.72</v>
      </c>
      <c r="N1355">
        <f t="shared" si="128"/>
        <v>2.52</v>
      </c>
      <c r="O1355" s="7">
        <f t="shared" si="129"/>
        <v>6.7975830815709968E-3</v>
      </c>
      <c r="P1355" t="str">
        <f t="shared" si="125"/>
        <v>Dec-2024</v>
      </c>
      <c r="Q1355" t="str">
        <f t="shared" si="126"/>
        <v>Q4-2024</v>
      </c>
    </row>
    <row r="1356" spans="1:17" x14ac:dyDescent="0.3">
      <c r="A1356" t="s">
        <v>1504</v>
      </c>
      <c r="B1356" s="15">
        <v>45779</v>
      </c>
      <c r="C1356" t="s">
        <v>52</v>
      </c>
      <c r="D1356" t="s">
        <v>121</v>
      </c>
      <c r="E1356" t="s">
        <v>60</v>
      </c>
      <c r="F1356" t="s">
        <v>90</v>
      </c>
      <c r="G1356" t="s">
        <v>56</v>
      </c>
      <c r="H1356">
        <v>1</v>
      </c>
      <c r="I1356">
        <v>119.36</v>
      </c>
      <c r="J1356">
        <v>5.7000000000000002E-2</v>
      </c>
      <c r="K1356">
        <v>48.05</v>
      </c>
      <c r="L1356" t="s">
        <v>73</v>
      </c>
      <c r="M1356">
        <f t="shared" si="127"/>
        <v>112.56</v>
      </c>
      <c r="N1356">
        <f t="shared" si="128"/>
        <v>64.510000000000005</v>
      </c>
      <c r="O1356" s="7">
        <f t="shared" si="129"/>
        <v>0.57311656005685863</v>
      </c>
      <c r="P1356" t="str">
        <f t="shared" si="125"/>
        <v>May-2025</v>
      </c>
      <c r="Q1356" t="str">
        <f t="shared" si="126"/>
        <v>Q2-2025</v>
      </c>
    </row>
    <row r="1357" spans="1:17" x14ac:dyDescent="0.3">
      <c r="A1357" t="s">
        <v>1505</v>
      </c>
      <c r="B1357" s="15">
        <v>45477</v>
      </c>
      <c r="C1357" t="s">
        <v>63</v>
      </c>
      <c r="D1357" t="s">
        <v>258</v>
      </c>
      <c r="E1357" t="s">
        <v>71</v>
      </c>
      <c r="F1357" t="s">
        <v>72</v>
      </c>
      <c r="G1357" t="s">
        <v>56</v>
      </c>
      <c r="H1357">
        <v>5</v>
      </c>
      <c r="I1357">
        <v>124.24</v>
      </c>
      <c r="J1357">
        <v>0.21199999999999999</v>
      </c>
      <c r="K1357">
        <v>96.58</v>
      </c>
      <c r="L1357" t="s">
        <v>57</v>
      </c>
      <c r="M1357">
        <f t="shared" si="127"/>
        <v>489.51</v>
      </c>
      <c r="N1357">
        <f t="shared" si="128"/>
        <v>6.61</v>
      </c>
      <c r="O1357" s="7">
        <f t="shared" si="129"/>
        <v>1.3503299217584933E-2</v>
      </c>
      <c r="P1357" t="str">
        <f t="shared" si="125"/>
        <v>Jul-2024</v>
      </c>
      <c r="Q1357" t="str">
        <f t="shared" si="126"/>
        <v>Q3-2024</v>
      </c>
    </row>
    <row r="1358" spans="1:17" x14ac:dyDescent="0.3">
      <c r="A1358" t="s">
        <v>1506</v>
      </c>
      <c r="B1358" s="15">
        <v>45911</v>
      </c>
      <c r="C1358" t="s">
        <v>63</v>
      </c>
      <c r="D1358" t="s">
        <v>165</v>
      </c>
      <c r="E1358" t="s">
        <v>93</v>
      </c>
      <c r="F1358" t="s">
        <v>124</v>
      </c>
      <c r="G1358" t="s">
        <v>68</v>
      </c>
      <c r="H1358">
        <v>3</v>
      </c>
      <c r="I1358">
        <v>87.75</v>
      </c>
      <c r="J1358">
        <v>0.311</v>
      </c>
      <c r="K1358">
        <v>42.73</v>
      </c>
      <c r="L1358" t="s">
        <v>57</v>
      </c>
      <c r="M1358">
        <f t="shared" si="127"/>
        <v>181.38</v>
      </c>
      <c r="N1358">
        <f t="shared" si="128"/>
        <v>53.19</v>
      </c>
      <c r="O1358" s="7">
        <f t="shared" si="129"/>
        <v>0.29325173668541182</v>
      </c>
      <c r="P1358" t="str">
        <f t="shared" si="125"/>
        <v>Sep-2025</v>
      </c>
      <c r="Q1358" t="str">
        <f t="shared" si="126"/>
        <v>Q3-2025</v>
      </c>
    </row>
    <row r="1359" spans="1:17" x14ac:dyDescent="0.3">
      <c r="A1359" t="s">
        <v>1507</v>
      </c>
      <c r="B1359" s="15">
        <v>45658</v>
      </c>
      <c r="C1359" t="s">
        <v>63</v>
      </c>
      <c r="D1359" t="s">
        <v>137</v>
      </c>
      <c r="E1359" t="s">
        <v>54</v>
      </c>
      <c r="F1359" t="s">
        <v>114</v>
      </c>
      <c r="G1359" t="s">
        <v>68</v>
      </c>
      <c r="H1359">
        <v>6</v>
      </c>
      <c r="I1359">
        <v>24.17</v>
      </c>
      <c r="J1359">
        <v>0.245</v>
      </c>
      <c r="K1359">
        <v>15.85</v>
      </c>
      <c r="L1359" t="s">
        <v>57</v>
      </c>
      <c r="M1359">
        <f t="shared" si="127"/>
        <v>109.49</v>
      </c>
      <c r="N1359">
        <f t="shared" si="128"/>
        <v>14.39</v>
      </c>
      <c r="O1359" s="7">
        <f t="shared" si="129"/>
        <v>0.1314275276280939</v>
      </c>
      <c r="P1359" t="str">
        <f t="shared" si="125"/>
        <v>Jan-2025</v>
      </c>
      <c r="Q1359" t="str">
        <f t="shared" si="126"/>
        <v>Q1-2025</v>
      </c>
    </row>
    <row r="1360" spans="1:17" x14ac:dyDescent="0.3">
      <c r="A1360" t="s">
        <v>1508</v>
      </c>
      <c r="B1360" s="15">
        <v>45970</v>
      </c>
      <c r="C1360" t="s">
        <v>52</v>
      </c>
      <c r="D1360" t="s">
        <v>216</v>
      </c>
      <c r="E1360" t="s">
        <v>107</v>
      </c>
      <c r="F1360" t="s">
        <v>108</v>
      </c>
      <c r="G1360" t="s">
        <v>68</v>
      </c>
      <c r="H1360">
        <v>5</v>
      </c>
      <c r="I1360">
        <v>13.51</v>
      </c>
      <c r="J1360">
        <v>0.125</v>
      </c>
      <c r="K1360">
        <v>5.23</v>
      </c>
      <c r="L1360" t="s">
        <v>57</v>
      </c>
      <c r="M1360">
        <f t="shared" si="127"/>
        <v>59.11</v>
      </c>
      <c r="N1360">
        <f t="shared" si="128"/>
        <v>32.96</v>
      </c>
      <c r="O1360" s="7">
        <f t="shared" si="129"/>
        <v>0.55760446624936566</v>
      </c>
      <c r="P1360" t="str">
        <f t="shared" si="125"/>
        <v>Nov-2025</v>
      </c>
      <c r="Q1360" t="str">
        <f t="shared" si="126"/>
        <v>Q4-2025</v>
      </c>
    </row>
    <row r="1361" spans="1:17" x14ac:dyDescent="0.3">
      <c r="A1361" t="s">
        <v>1509</v>
      </c>
      <c r="B1361" s="15">
        <v>45737</v>
      </c>
      <c r="C1361" t="s">
        <v>63</v>
      </c>
      <c r="D1361" t="s">
        <v>137</v>
      </c>
      <c r="E1361" t="s">
        <v>71</v>
      </c>
      <c r="F1361" t="s">
        <v>78</v>
      </c>
      <c r="G1361" t="s">
        <v>56</v>
      </c>
      <c r="H1361">
        <v>2</v>
      </c>
      <c r="I1361">
        <v>46.72</v>
      </c>
      <c r="J1361">
        <v>0.21299999999999999</v>
      </c>
      <c r="K1361">
        <v>30.91</v>
      </c>
      <c r="L1361" t="s">
        <v>57</v>
      </c>
      <c r="M1361">
        <f t="shared" si="127"/>
        <v>73.540000000000006</v>
      </c>
      <c r="N1361">
        <f t="shared" si="128"/>
        <v>11.72</v>
      </c>
      <c r="O1361" s="7">
        <f t="shared" si="129"/>
        <v>0.15936905085667663</v>
      </c>
      <c r="P1361" t="str">
        <f t="shared" si="125"/>
        <v>Mar-2025</v>
      </c>
      <c r="Q1361" t="str">
        <f t="shared" si="126"/>
        <v>Q1-2025</v>
      </c>
    </row>
    <row r="1362" spans="1:17" x14ac:dyDescent="0.3">
      <c r="A1362" t="s">
        <v>1510</v>
      </c>
      <c r="B1362" s="15">
        <v>45730</v>
      </c>
      <c r="C1362" t="s">
        <v>88</v>
      </c>
      <c r="D1362" t="s">
        <v>89</v>
      </c>
      <c r="E1362" t="s">
        <v>54</v>
      </c>
      <c r="F1362" t="s">
        <v>268</v>
      </c>
      <c r="G1362" t="s">
        <v>56</v>
      </c>
      <c r="H1362">
        <v>1</v>
      </c>
      <c r="I1362">
        <v>19.36</v>
      </c>
      <c r="J1362">
        <v>4.5999999999999999E-2</v>
      </c>
      <c r="K1362">
        <v>12.82</v>
      </c>
      <c r="L1362" t="s">
        <v>57</v>
      </c>
      <c r="M1362">
        <f t="shared" si="127"/>
        <v>18.47</v>
      </c>
      <c r="N1362">
        <f t="shared" si="128"/>
        <v>5.65</v>
      </c>
      <c r="O1362" s="7">
        <f t="shared" si="129"/>
        <v>0.30590146182999461</v>
      </c>
      <c r="P1362" t="str">
        <f t="shared" si="125"/>
        <v>Mar-2025</v>
      </c>
      <c r="Q1362" t="str">
        <f t="shared" si="126"/>
        <v>Q1-2025</v>
      </c>
    </row>
    <row r="1363" spans="1:17" x14ac:dyDescent="0.3">
      <c r="A1363" t="s">
        <v>1511</v>
      </c>
      <c r="B1363" s="15">
        <v>45772</v>
      </c>
      <c r="C1363" t="s">
        <v>84</v>
      </c>
      <c r="D1363" t="s">
        <v>572</v>
      </c>
      <c r="E1363" t="s">
        <v>60</v>
      </c>
      <c r="F1363" t="s">
        <v>67</v>
      </c>
      <c r="G1363" t="s">
        <v>68</v>
      </c>
      <c r="H1363">
        <v>1</v>
      </c>
      <c r="I1363">
        <v>61.62</v>
      </c>
      <c r="J1363">
        <v>7.2999999999999995E-2</v>
      </c>
      <c r="K1363">
        <v>30.61</v>
      </c>
      <c r="L1363" t="s">
        <v>57</v>
      </c>
      <c r="M1363">
        <f t="shared" si="127"/>
        <v>57.12</v>
      </c>
      <c r="N1363">
        <f t="shared" si="128"/>
        <v>26.51</v>
      </c>
      <c r="O1363" s="7">
        <f t="shared" si="129"/>
        <v>0.46411064425770315</v>
      </c>
      <c r="P1363" t="str">
        <f t="shared" si="125"/>
        <v>Apr-2025</v>
      </c>
      <c r="Q1363" t="str">
        <f t="shared" si="126"/>
        <v>Q2-2025</v>
      </c>
    </row>
    <row r="1364" spans="1:17" x14ac:dyDescent="0.3">
      <c r="A1364" t="s">
        <v>1512</v>
      </c>
      <c r="B1364" s="15">
        <v>46018</v>
      </c>
      <c r="C1364" t="s">
        <v>52</v>
      </c>
      <c r="D1364" t="s">
        <v>237</v>
      </c>
      <c r="E1364" t="s">
        <v>71</v>
      </c>
      <c r="F1364" t="s">
        <v>97</v>
      </c>
      <c r="G1364" t="s">
        <v>68</v>
      </c>
      <c r="H1364">
        <v>1</v>
      </c>
      <c r="I1364">
        <v>72.73</v>
      </c>
      <c r="J1364">
        <v>0</v>
      </c>
      <c r="K1364">
        <v>49.02</v>
      </c>
      <c r="L1364" t="s">
        <v>57</v>
      </c>
      <c r="M1364">
        <f t="shared" si="127"/>
        <v>72.73</v>
      </c>
      <c r="N1364">
        <f t="shared" si="128"/>
        <v>23.71</v>
      </c>
      <c r="O1364" s="7">
        <f t="shared" si="129"/>
        <v>0.32600027498968787</v>
      </c>
      <c r="P1364" t="str">
        <f t="shared" si="125"/>
        <v>Dec-2025</v>
      </c>
      <c r="Q1364" t="str">
        <f t="shared" si="126"/>
        <v>Q4-2025</v>
      </c>
    </row>
    <row r="1365" spans="1:17" x14ac:dyDescent="0.3">
      <c r="A1365" t="s">
        <v>1513</v>
      </c>
      <c r="B1365" s="15">
        <v>45993</v>
      </c>
      <c r="C1365" t="s">
        <v>88</v>
      </c>
      <c r="D1365" t="s">
        <v>179</v>
      </c>
      <c r="E1365" t="s">
        <v>107</v>
      </c>
      <c r="F1365" t="s">
        <v>193</v>
      </c>
      <c r="G1365" t="s">
        <v>68</v>
      </c>
      <c r="H1365">
        <v>2</v>
      </c>
      <c r="I1365">
        <v>51.13</v>
      </c>
      <c r="J1365">
        <v>0.107</v>
      </c>
      <c r="K1365">
        <v>22.39</v>
      </c>
      <c r="L1365" t="s">
        <v>57</v>
      </c>
      <c r="M1365">
        <f t="shared" si="127"/>
        <v>91.32</v>
      </c>
      <c r="N1365">
        <f t="shared" si="128"/>
        <v>46.54</v>
      </c>
      <c r="O1365" s="7">
        <f t="shared" si="129"/>
        <v>0.50963644327639079</v>
      </c>
      <c r="P1365" t="str">
        <f t="shared" si="125"/>
        <v>Dec-2025</v>
      </c>
      <c r="Q1365" t="str">
        <f t="shared" si="126"/>
        <v>Q4-2025</v>
      </c>
    </row>
    <row r="1366" spans="1:17" x14ac:dyDescent="0.3">
      <c r="A1366" t="s">
        <v>1514</v>
      </c>
      <c r="B1366" s="15">
        <v>45847</v>
      </c>
      <c r="C1366" t="s">
        <v>63</v>
      </c>
      <c r="D1366" t="s">
        <v>159</v>
      </c>
      <c r="E1366" t="s">
        <v>107</v>
      </c>
      <c r="F1366" t="s">
        <v>108</v>
      </c>
      <c r="G1366" t="s">
        <v>56</v>
      </c>
      <c r="H1366">
        <v>8</v>
      </c>
      <c r="I1366">
        <v>58.6</v>
      </c>
      <c r="J1366">
        <v>0.28100000000000003</v>
      </c>
      <c r="K1366">
        <v>22.16</v>
      </c>
      <c r="L1366" t="s">
        <v>57</v>
      </c>
      <c r="M1366">
        <f t="shared" si="127"/>
        <v>337.07</v>
      </c>
      <c r="N1366">
        <f t="shared" si="128"/>
        <v>159.79</v>
      </c>
      <c r="O1366" s="7">
        <f t="shared" si="129"/>
        <v>0.47405583409974189</v>
      </c>
      <c r="P1366" t="str">
        <f t="shared" si="125"/>
        <v>Jul-2025</v>
      </c>
      <c r="Q1366" t="str">
        <f t="shared" si="126"/>
        <v>Q3-2025</v>
      </c>
    </row>
    <row r="1367" spans="1:17" x14ac:dyDescent="0.3">
      <c r="A1367" t="s">
        <v>1515</v>
      </c>
      <c r="C1367" t="s">
        <v>63</v>
      </c>
      <c r="D1367" t="s">
        <v>64</v>
      </c>
      <c r="E1367" t="s">
        <v>71</v>
      </c>
      <c r="F1367" t="s">
        <v>86</v>
      </c>
      <c r="G1367" t="s">
        <v>56</v>
      </c>
      <c r="H1367">
        <v>3</v>
      </c>
      <c r="I1367">
        <v>40.4</v>
      </c>
      <c r="J1367">
        <v>0</v>
      </c>
      <c r="K1367">
        <v>28.64</v>
      </c>
      <c r="L1367" t="s">
        <v>57</v>
      </c>
      <c r="M1367">
        <f t="shared" si="127"/>
        <v>121.2</v>
      </c>
      <c r="N1367">
        <f t="shared" si="128"/>
        <v>35.28</v>
      </c>
      <c r="O1367" s="7">
        <f t="shared" si="129"/>
        <v>0.29108910891089107</v>
      </c>
    </row>
    <row r="1368" spans="1:17" x14ac:dyDescent="0.3">
      <c r="A1368" t="s">
        <v>1516</v>
      </c>
      <c r="B1368" s="15">
        <v>45875</v>
      </c>
      <c r="C1368" t="s">
        <v>52</v>
      </c>
      <c r="D1368" t="s">
        <v>200</v>
      </c>
      <c r="E1368" t="s">
        <v>54</v>
      </c>
      <c r="F1368" t="s">
        <v>268</v>
      </c>
      <c r="G1368" t="s">
        <v>56</v>
      </c>
      <c r="H1368">
        <v>2</v>
      </c>
      <c r="I1368">
        <v>9.89</v>
      </c>
      <c r="J1368">
        <v>0.14399999999999999</v>
      </c>
      <c r="K1368">
        <v>6.39</v>
      </c>
      <c r="L1368" t="s">
        <v>57</v>
      </c>
      <c r="M1368">
        <f t="shared" si="127"/>
        <v>16.93</v>
      </c>
      <c r="N1368">
        <f t="shared" si="128"/>
        <v>4.1500000000000004</v>
      </c>
      <c r="O1368" s="7">
        <f t="shared" si="129"/>
        <v>0.24512699350265804</v>
      </c>
      <c r="P1368" t="str">
        <f t="shared" ref="P1368:P1395" si="130">IF(B1368="","",TEXT(B1368,"mmm-yyyy"))</f>
        <v>Aug-2025</v>
      </c>
      <c r="Q1368" t="str">
        <f t="shared" ref="Q1368:Q1395" si="131">IF(B1368="","","Q"&amp;ROUNDUP(MONTH(B1368)/3,0)&amp;"-"&amp;YEAR(B1368))</f>
        <v>Q3-2025</v>
      </c>
    </row>
    <row r="1369" spans="1:17" x14ac:dyDescent="0.3">
      <c r="A1369" t="s">
        <v>1517</v>
      </c>
      <c r="B1369" s="15">
        <v>45766</v>
      </c>
      <c r="C1369" t="s">
        <v>63</v>
      </c>
      <c r="D1369" t="s">
        <v>137</v>
      </c>
      <c r="E1369" t="s">
        <v>54</v>
      </c>
      <c r="F1369" t="s">
        <v>268</v>
      </c>
      <c r="G1369" t="s">
        <v>68</v>
      </c>
      <c r="H1369">
        <v>1</v>
      </c>
      <c r="I1369">
        <v>7.28</v>
      </c>
      <c r="J1369">
        <v>0.19500000000000001</v>
      </c>
      <c r="K1369">
        <v>4.12</v>
      </c>
      <c r="L1369" t="s">
        <v>57</v>
      </c>
      <c r="M1369">
        <f t="shared" si="127"/>
        <v>5.86</v>
      </c>
      <c r="N1369">
        <f t="shared" si="128"/>
        <v>1.74</v>
      </c>
      <c r="O1369" s="7">
        <f t="shared" si="129"/>
        <v>0.29692832764505117</v>
      </c>
      <c r="P1369" t="str">
        <f t="shared" si="130"/>
        <v>Apr-2025</v>
      </c>
      <c r="Q1369" t="str">
        <f t="shared" si="131"/>
        <v>Q2-2025</v>
      </c>
    </row>
    <row r="1370" spans="1:17" x14ac:dyDescent="0.3">
      <c r="A1370" t="s">
        <v>1518</v>
      </c>
      <c r="B1370" s="15">
        <v>45604</v>
      </c>
      <c r="C1370" t="s">
        <v>84</v>
      </c>
      <c r="D1370" t="s">
        <v>171</v>
      </c>
      <c r="E1370" t="s">
        <v>60</v>
      </c>
      <c r="F1370" t="s">
        <v>90</v>
      </c>
      <c r="G1370" t="s">
        <v>56</v>
      </c>
      <c r="H1370">
        <v>1</v>
      </c>
      <c r="I1370">
        <v>21.86</v>
      </c>
      <c r="J1370">
        <v>0</v>
      </c>
      <c r="K1370">
        <v>10.7</v>
      </c>
      <c r="L1370" t="s">
        <v>57</v>
      </c>
      <c r="M1370">
        <f t="shared" si="127"/>
        <v>21.86</v>
      </c>
      <c r="N1370">
        <f t="shared" si="128"/>
        <v>11.16</v>
      </c>
      <c r="O1370" s="7">
        <f t="shared" si="129"/>
        <v>0.51052150045745659</v>
      </c>
      <c r="P1370" t="str">
        <f t="shared" si="130"/>
        <v>Nov-2024</v>
      </c>
      <c r="Q1370" t="str">
        <f t="shared" si="131"/>
        <v>Q4-2024</v>
      </c>
    </row>
    <row r="1371" spans="1:17" x14ac:dyDescent="0.3">
      <c r="A1371" t="s">
        <v>1519</v>
      </c>
      <c r="B1371" s="15">
        <v>45795</v>
      </c>
      <c r="C1371" t="s">
        <v>84</v>
      </c>
      <c r="D1371" t="s">
        <v>144</v>
      </c>
      <c r="E1371" t="s">
        <v>93</v>
      </c>
      <c r="F1371" t="s">
        <v>255</v>
      </c>
      <c r="G1371" t="s">
        <v>56</v>
      </c>
      <c r="H1371">
        <v>9</v>
      </c>
      <c r="I1371">
        <v>29.23</v>
      </c>
      <c r="J1371">
        <v>0.13</v>
      </c>
      <c r="K1371">
        <v>10.6</v>
      </c>
      <c r="L1371" t="s">
        <v>57</v>
      </c>
      <c r="M1371">
        <f t="shared" si="127"/>
        <v>228.87</v>
      </c>
      <c r="N1371">
        <f t="shared" si="128"/>
        <v>133.47</v>
      </c>
      <c r="O1371" s="7">
        <f t="shared" si="129"/>
        <v>0.5831694848604011</v>
      </c>
      <c r="P1371" t="str">
        <f t="shared" si="130"/>
        <v>May-2025</v>
      </c>
      <c r="Q1371" t="str">
        <f t="shared" si="131"/>
        <v>Q2-2025</v>
      </c>
    </row>
    <row r="1372" spans="1:17" x14ac:dyDescent="0.3">
      <c r="A1372" t="s">
        <v>1520</v>
      </c>
      <c r="B1372" s="15">
        <v>45913</v>
      </c>
      <c r="C1372" t="s">
        <v>52</v>
      </c>
      <c r="D1372" t="s">
        <v>59</v>
      </c>
      <c r="E1372" t="s">
        <v>107</v>
      </c>
      <c r="F1372" t="s">
        <v>193</v>
      </c>
      <c r="G1372" t="s">
        <v>56</v>
      </c>
      <c r="H1372">
        <v>3</v>
      </c>
      <c r="I1372">
        <v>10.38</v>
      </c>
      <c r="J1372">
        <v>3.6999999999999998E-2</v>
      </c>
      <c r="K1372">
        <v>3.6</v>
      </c>
      <c r="L1372" t="s">
        <v>57</v>
      </c>
      <c r="M1372">
        <f t="shared" si="127"/>
        <v>29.99</v>
      </c>
      <c r="N1372">
        <f t="shared" si="128"/>
        <v>19.190000000000001</v>
      </c>
      <c r="O1372" s="7">
        <f t="shared" si="129"/>
        <v>0.63987995998666225</v>
      </c>
      <c r="P1372" t="str">
        <f t="shared" si="130"/>
        <v>Sep-2025</v>
      </c>
      <c r="Q1372" t="str">
        <f t="shared" si="131"/>
        <v>Q3-2025</v>
      </c>
    </row>
    <row r="1373" spans="1:17" x14ac:dyDescent="0.3">
      <c r="A1373" t="s">
        <v>1521</v>
      </c>
      <c r="B1373" s="15">
        <v>45479</v>
      </c>
      <c r="C1373" t="s">
        <v>52</v>
      </c>
      <c r="D1373" t="s">
        <v>155</v>
      </c>
      <c r="E1373" t="s">
        <v>54</v>
      </c>
      <c r="F1373" t="s">
        <v>268</v>
      </c>
      <c r="G1373" t="s">
        <v>68</v>
      </c>
      <c r="H1373">
        <v>5</v>
      </c>
      <c r="I1373">
        <v>14</v>
      </c>
      <c r="J1373">
        <v>3.4000000000000002E-2</v>
      </c>
      <c r="K1373">
        <v>8.36</v>
      </c>
      <c r="L1373" t="s">
        <v>57</v>
      </c>
      <c r="M1373">
        <f t="shared" si="127"/>
        <v>67.62</v>
      </c>
      <c r="N1373">
        <f t="shared" si="128"/>
        <v>25.82</v>
      </c>
      <c r="O1373" s="7">
        <f t="shared" si="129"/>
        <v>0.38183969239869858</v>
      </c>
      <c r="P1373" t="str">
        <f t="shared" si="130"/>
        <v>Jul-2024</v>
      </c>
      <c r="Q1373" t="str">
        <f t="shared" si="131"/>
        <v>Q3-2024</v>
      </c>
    </row>
    <row r="1374" spans="1:17" x14ac:dyDescent="0.3">
      <c r="A1374" t="s">
        <v>1522</v>
      </c>
      <c r="B1374" s="15">
        <v>45975</v>
      </c>
      <c r="C1374" t="s">
        <v>84</v>
      </c>
      <c r="D1374" t="s">
        <v>147</v>
      </c>
      <c r="E1374" t="s">
        <v>54</v>
      </c>
      <c r="F1374" t="s">
        <v>114</v>
      </c>
      <c r="G1374" t="s">
        <v>68</v>
      </c>
      <c r="H1374">
        <v>5</v>
      </c>
      <c r="I1374">
        <v>22.72</v>
      </c>
      <c r="J1374">
        <v>3.3000000000000002E-2</v>
      </c>
      <c r="K1374">
        <v>14.21</v>
      </c>
      <c r="L1374" t="s">
        <v>57</v>
      </c>
      <c r="M1374">
        <f t="shared" si="127"/>
        <v>109.85</v>
      </c>
      <c r="N1374">
        <f t="shared" si="128"/>
        <v>38.799999999999997</v>
      </c>
      <c r="O1374" s="7">
        <f t="shared" si="129"/>
        <v>0.35320892125625852</v>
      </c>
      <c r="P1374" t="str">
        <f t="shared" si="130"/>
        <v>Nov-2025</v>
      </c>
      <c r="Q1374" t="str">
        <f t="shared" si="131"/>
        <v>Q4-2025</v>
      </c>
    </row>
    <row r="1375" spans="1:17" x14ac:dyDescent="0.3">
      <c r="A1375" t="s">
        <v>1523</v>
      </c>
      <c r="B1375" s="15">
        <v>45524</v>
      </c>
      <c r="C1375" t="s">
        <v>63</v>
      </c>
      <c r="D1375" t="s">
        <v>137</v>
      </c>
      <c r="E1375" t="s">
        <v>93</v>
      </c>
      <c r="F1375" t="s">
        <v>219</v>
      </c>
      <c r="G1375" t="s">
        <v>68</v>
      </c>
      <c r="H1375">
        <v>1</v>
      </c>
      <c r="I1375">
        <v>48.16</v>
      </c>
      <c r="J1375">
        <v>0.248</v>
      </c>
      <c r="K1375">
        <v>23.13</v>
      </c>
      <c r="L1375" t="s">
        <v>57</v>
      </c>
      <c r="M1375">
        <f t="shared" si="127"/>
        <v>36.22</v>
      </c>
      <c r="N1375">
        <f t="shared" si="128"/>
        <v>13.09</v>
      </c>
      <c r="O1375" s="7">
        <f t="shared" si="129"/>
        <v>0.36140254003313088</v>
      </c>
      <c r="P1375" t="str">
        <f t="shared" si="130"/>
        <v>Aug-2024</v>
      </c>
      <c r="Q1375" t="str">
        <f t="shared" si="131"/>
        <v>Q3-2024</v>
      </c>
    </row>
    <row r="1376" spans="1:17" x14ac:dyDescent="0.3">
      <c r="A1376" t="s">
        <v>1524</v>
      </c>
      <c r="B1376" s="15">
        <v>45932</v>
      </c>
      <c r="C1376" t="s">
        <v>63</v>
      </c>
      <c r="D1376" t="s">
        <v>188</v>
      </c>
      <c r="E1376" t="s">
        <v>54</v>
      </c>
      <c r="F1376" t="s">
        <v>114</v>
      </c>
      <c r="G1376" t="s">
        <v>56</v>
      </c>
      <c r="H1376">
        <v>1</v>
      </c>
      <c r="I1376">
        <v>22.47</v>
      </c>
      <c r="J1376">
        <v>0.255</v>
      </c>
      <c r="K1376">
        <v>12.67</v>
      </c>
      <c r="L1376" t="s">
        <v>57</v>
      </c>
      <c r="M1376">
        <f t="shared" si="127"/>
        <v>16.739999999999998</v>
      </c>
      <c r="N1376">
        <f t="shared" si="128"/>
        <v>4.07</v>
      </c>
      <c r="O1376" s="7">
        <f t="shared" si="129"/>
        <v>0.24313022700119477</v>
      </c>
      <c r="P1376" t="str">
        <f t="shared" si="130"/>
        <v>Oct-2025</v>
      </c>
      <c r="Q1376" t="str">
        <f t="shared" si="131"/>
        <v>Q4-2025</v>
      </c>
    </row>
    <row r="1377" spans="1:17" x14ac:dyDescent="0.3">
      <c r="A1377" t="s">
        <v>1525</v>
      </c>
      <c r="B1377" s="15">
        <v>45519</v>
      </c>
      <c r="C1377" t="s">
        <v>63</v>
      </c>
      <c r="D1377" t="s">
        <v>302</v>
      </c>
      <c r="E1377" t="s">
        <v>54</v>
      </c>
      <c r="F1377" t="s">
        <v>55</v>
      </c>
      <c r="G1377" t="s">
        <v>56</v>
      </c>
      <c r="H1377">
        <v>4</v>
      </c>
      <c r="I1377">
        <v>19.91</v>
      </c>
      <c r="J1377">
        <v>0.14099999999999999</v>
      </c>
      <c r="K1377">
        <v>11.43</v>
      </c>
      <c r="L1377" t="s">
        <v>104</v>
      </c>
      <c r="M1377">
        <f t="shared" si="127"/>
        <v>68.41</v>
      </c>
      <c r="N1377">
        <f t="shared" si="128"/>
        <v>22.69</v>
      </c>
      <c r="O1377" s="7">
        <f t="shared" si="129"/>
        <v>0.33167665545972813</v>
      </c>
      <c r="P1377" t="str">
        <f t="shared" si="130"/>
        <v>Aug-2024</v>
      </c>
      <c r="Q1377" t="str">
        <f t="shared" si="131"/>
        <v>Q3-2024</v>
      </c>
    </row>
    <row r="1378" spans="1:17" x14ac:dyDescent="0.3">
      <c r="A1378" t="s">
        <v>1526</v>
      </c>
      <c r="B1378" s="15">
        <v>45707</v>
      </c>
      <c r="C1378" t="s">
        <v>84</v>
      </c>
      <c r="D1378" t="s">
        <v>572</v>
      </c>
      <c r="E1378" t="s">
        <v>54</v>
      </c>
      <c r="F1378" t="s">
        <v>156</v>
      </c>
      <c r="G1378" t="s">
        <v>56</v>
      </c>
      <c r="H1378">
        <v>4</v>
      </c>
      <c r="I1378">
        <v>9.4</v>
      </c>
      <c r="J1378">
        <v>0.108</v>
      </c>
      <c r="K1378">
        <v>6.05</v>
      </c>
      <c r="L1378" t="s">
        <v>57</v>
      </c>
      <c r="M1378">
        <f t="shared" si="127"/>
        <v>33.54</v>
      </c>
      <c r="N1378">
        <f t="shared" si="128"/>
        <v>9.34</v>
      </c>
      <c r="O1378" s="7">
        <f t="shared" si="129"/>
        <v>0.27847346451997618</v>
      </c>
      <c r="P1378" t="str">
        <f t="shared" si="130"/>
        <v>Feb-2025</v>
      </c>
      <c r="Q1378" t="str">
        <f t="shared" si="131"/>
        <v>Q1-2025</v>
      </c>
    </row>
    <row r="1379" spans="1:17" x14ac:dyDescent="0.3">
      <c r="A1379" t="s">
        <v>1527</v>
      </c>
      <c r="B1379" s="15">
        <v>45601</v>
      </c>
      <c r="C1379" t="s">
        <v>52</v>
      </c>
      <c r="D1379" t="s">
        <v>75</v>
      </c>
      <c r="E1379" t="s">
        <v>54</v>
      </c>
      <c r="F1379" t="s">
        <v>268</v>
      </c>
      <c r="G1379" t="s">
        <v>56</v>
      </c>
      <c r="H1379">
        <v>8</v>
      </c>
      <c r="I1379">
        <v>24.93</v>
      </c>
      <c r="J1379">
        <v>6.0000000000000001E-3</v>
      </c>
      <c r="K1379">
        <v>15.98</v>
      </c>
      <c r="L1379" t="s">
        <v>57</v>
      </c>
      <c r="M1379">
        <f t="shared" si="127"/>
        <v>198.24</v>
      </c>
      <c r="N1379">
        <f t="shared" si="128"/>
        <v>70.400000000000006</v>
      </c>
      <c r="O1379" s="7">
        <f t="shared" si="129"/>
        <v>0.35512510088781274</v>
      </c>
      <c r="P1379" t="str">
        <f t="shared" si="130"/>
        <v>Nov-2024</v>
      </c>
      <c r="Q1379" t="str">
        <f t="shared" si="131"/>
        <v>Q4-2024</v>
      </c>
    </row>
    <row r="1380" spans="1:17" x14ac:dyDescent="0.3">
      <c r="A1380" t="s">
        <v>1528</v>
      </c>
      <c r="B1380" s="15">
        <v>45516</v>
      </c>
      <c r="C1380" t="s">
        <v>88</v>
      </c>
      <c r="D1380" t="s">
        <v>234</v>
      </c>
      <c r="E1380" t="s">
        <v>107</v>
      </c>
      <c r="F1380" t="s">
        <v>132</v>
      </c>
      <c r="G1380" t="s">
        <v>56</v>
      </c>
      <c r="H1380">
        <v>5</v>
      </c>
      <c r="I1380">
        <v>47.85</v>
      </c>
      <c r="J1380">
        <v>0.14000000000000001</v>
      </c>
      <c r="K1380">
        <v>16.579999999999998</v>
      </c>
      <c r="L1380" t="s">
        <v>57</v>
      </c>
      <c r="M1380">
        <f t="shared" si="127"/>
        <v>205.76</v>
      </c>
      <c r="N1380">
        <f t="shared" si="128"/>
        <v>122.86</v>
      </c>
      <c r="O1380" s="7">
        <f t="shared" si="129"/>
        <v>0.59710342146189743</v>
      </c>
      <c r="P1380" t="str">
        <f t="shared" si="130"/>
        <v>Aug-2024</v>
      </c>
      <c r="Q1380" t="str">
        <f t="shared" si="131"/>
        <v>Q3-2024</v>
      </c>
    </row>
    <row r="1381" spans="1:17" x14ac:dyDescent="0.3">
      <c r="A1381" t="s">
        <v>1529</v>
      </c>
      <c r="B1381" s="15">
        <v>45744</v>
      </c>
      <c r="C1381" t="s">
        <v>52</v>
      </c>
      <c r="D1381" t="s">
        <v>130</v>
      </c>
      <c r="E1381" t="s">
        <v>71</v>
      </c>
      <c r="F1381" t="s">
        <v>72</v>
      </c>
      <c r="G1381" t="s">
        <v>68</v>
      </c>
      <c r="H1381">
        <v>2</v>
      </c>
      <c r="I1381">
        <v>71.67</v>
      </c>
      <c r="J1381">
        <v>7.5999999999999998E-2</v>
      </c>
      <c r="K1381">
        <v>49.76</v>
      </c>
      <c r="L1381" t="s">
        <v>57</v>
      </c>
      <c r="M1381">
        <f t="shared" si="127"/>
        <v>132.44999999999999</v>
      </c>
      <c r="N1381">
        <f t="shared" si="128"/>
        <v>32.93</v>
      </c>
      <c r="O1381" s="7">
        <f t="shared" si="129"/>
        <v>0.24862212155530392</v>
      </c>
      <c r="P1381" t="str">
        <f t="shared" si="130"/>
        <v>Mar-2025</v>
      </c>
      <c r="Q1381" t="str">
        <f t="shared" si="131"/>
        <v>Q1-2025</v>
      </c>
    </row>
    <row r="1382" spans="1:17" x14ac:dyDescent="0.3">
      <c r="A1382" t="s">
        <v>1530</v>
      </c>
      <c r="B1382" s="15">
        <v>45848</v>
      </c>
      <c r="C1382" t="s">
        <v>84</v>
      </c>
      <c r="D1382" t="s">
        <v>229</v>
      </c>
      <c r="E1382" t="s">
        <v>71</v>
      </c>
      <c r="F1382" t="s">
        <v>78</v>
      </c>
      <c r="G1382" t="s">
        <v>56</v>
      </c>
      <c r="H1382">
        <v>2</v>
      </c>
      <c r="I1382">
        <v>220.43</v>
      </c>
      <c r="J1382">
        <v>9.9000000000000005E-2</v>
      </c>
      <c r="K1382">
        <v>158.51</v>
      </c>
      <c r="L1382" t="s">
        <v>57</v>
      </c>
      <c r="M1382">
        <f t="shared" si="127"/>
        <v>397.21</v>
      </c>
      <c r="N1382">
        <f t="shared" si="128"/>
        <v>80.19</v>
      </c>
      <c r="O1382" s="7">
        <f t="shared" si="129"/>
        <v>0.20188313486568818</v>
      </c>
      <c r="P1382" t="str">
        <f t="shared" si="130"/>
        <v>Jul-2025</v>
      </c>
      <c r="Q1382" t="str">
        <f t="shared" si="131"/>
        <v>Q3-2025</v>
      </c>
    </row>
    <row r="1383" spans="1:17" x14ac:dyDescent="0.3">
      <c r="A1383" t="s">
        <v>1531</v>
      </c>
      <c r="B1383" s="15">
        <v>45373</v>
      </c>
      <c r="C1383" t="s">
        <v>84</v>
      </c>
      <c r="D1383" t="s">
        <v>110</v>
      </c>
      <c r="E1383" t="s">
        <v>107</v>
      </c>
      <c r="F1383" t="s">
        <v>132</v>
      </c>
      <c r="G1383" t="s">
        <v>68</v>
      </c>
      <c r="H1383">
        <v>5</v>
      </c>
      <c r="I1383">
        <v>56.87</v>
      </c>
      <c r="J1383">
        <v>0.14799999999999999</v>
      </c>
      <c r="K1383">
        <v>25.35</v>
      </c>
      <c r="L1383" t="s">
        <v>57</v>
      </c>
      <c r="M1383">
        <f t="shared" si="127"/>
        <v>242.27</v>
      </c>
      <c r="N1383">
        <f t="shared" si="128"/>
        <v>115.52</v>
      </c>
      <c r="O1383" s="7">
        <f t="shared" si="129"/>
        <v>0.47682337887480908</v>
      </c>
      <c r="P1383" t="str">
        <f t="shared" si="130"/>
        <v>Mar-2024</v>
      </c>
      <c r="Q1383" t="str">
        <f t="shared" si="131"/>
        <v>Q1-2024</v>
      </c>
    </row>
    <row r="1384" spans="1:17" x14ac:dyDescent="0.3">
      <c r="A1384" t="s">
        <v>1532</v>
      </c>
      <c r="B1384" s="15">
        <v>45735</v>
      </c>
      <c r="C1384" t="s">
        <v>84</v>
      </c>
      <c r="D1384" t="s">
        <v>169</v>
      </c>
      <c r="E1384" t="s">
        <v>60</v>
      </c>
      <c r="F1384" t="s">
        <v>99</v>
      </c>
      <c r="G1384" t="s">
        <v>68</v>
      </c>
      <c r="H1384">
        <v>1</v>
      </c>
      <c r="I1384">
        <v>104.99</v>
      </c>
      <c r="J1384">
        <v>8.2000000000000003E-2</v>
      </c>
      <c r="K1384">
        <v>56.44</v>
      </c>
      <c r="L1384" t="s">
        <v>57</v>
      </c>
      <c r="M1384">
        <f t="shared" si="127"/>
        <v>96.38</v>
      </c>
      <c r="N1384">
        <f t="shared" si="128"/>
        <v>39.94</v>
      </c>
      <c r="O1384" s="7">
        <f t="shared" si="129"/>
        <v>0.41440132807636437</v>
      </c>
      <c r="P1384" t="str">
        <f t="shared" si="130"/>
        <v>Mar-2025</v>
      </c>
      <c r="Q1384" t="str">
        <f t="shared" si="131"/>
        <v>Q1-2025</v>
      </c>
    </row>
    <row r="1385" spans="1:17" x14ac:dyDescent="0.3">
      <c r="A1385" t="s">
        <v>1533</v>
      </c>
      <c r="B1385" s="15">
        <v>45717</v>
      </c>
      <c r="C1385" t="s">
        <v>84</v>
      </c>
      <c r="D1385" t="s">
        <v>225</v>
      </c>
      <c r="E1385" t="s">
        <v>107</v>
      </c>
      <c r="F1385" t="s">
        <v>108</v>
      </c>
      <c r="G1385" t="s">
        <v>68</v>
      </c>
      <c r="H1385">
        <v>1</v>
      </c>
      <c r="I1385">
        <v>27.43</v>
      </c>
      <c r="J1385">
        <v>7.8E-2</v>
      </c>
      <c r="K1385">
        <v>11.04</v>
      </c>
      <c r="L1385" t="s">
        <v>57</v>
      </c>
      <c r="M1385">
        <f t="shared" si="127"/>
        <v>25.29</v>
      </c>
      <c r="N1385">
        <f t="shared" si="128"/>
        <v>14.25</v>
      </c>
      <c r="O1385" s="7">
        <f t="shared" si="129"/>
        <v>0.56346381969157777</v>
      </c>
      <c r="P1385" t="str">
        <f t="shared" si="130"/>
        <v>Mar-2025</v>
      </c>
      <c r="Q1385" t="str">
        <f t="shared" si="131"/>
        <v>Q1-2025</v>
      </c>
    </row>
    <row r="1386" spans="1:17" x14ac:dyDescent="0.3">
      <c r="A1386" t="s">
        <v>1534</v>
      </c>
      <c r="B1386" s="15">
        <v>45717</v>
      </c>
      <c r="C1386" t="s">
        <v>84</v>
      </c>
      <c r="D1386" t="s">
        <v>196</v>
      </c>
      <c r="E1386" t="s">
        <v>107</v>
      </c>
      <c r="F1386" t="s">
        <v>148</v>
      </c>
      <c r="G1386" t="s">
        <v>56</v>
      </c>
      <c r="H1386">
        <v>2</v>
      </c>
      <c r="I1386">
        <v>40.270000000000003</v>
      </c>
      <c r="J1386">
        <v>0.182</v>
      </c>
      <c r="K1386">
        <v>15.97</v>
      </c>
      <c r="L1386" t="s">
        <v>57</v>
      </c>
      <c r="M1386">
        <f t="shared" si="127"/>
        <v>65.88</v>
      </c>
      <c r="N1386">
        <f t="shared" si="128"/>
        <v>33.94</v>
      </c>
      <c r="O1386" s="7">
        <f t="shared" si="129"/>
        <v>0.51517911353976931</v>
      </c>
      <c r="P1386" t="str">
        <f t="shared" si="130"/>
        <v>Mar-2025</v>
      </c>
      <c r="Q1386" t="str">
        <f t="shared" si="131"/>
        <v>Q1-2025</v>
      </c>
    </row>
    <row r="1387" spans="1:17" x14ac:dyDescent="0.3">
      <c r="A1387" t="s">
        <v>1535</v>
      </c>
      <c r="B1387" s="15">
        <v>45697</v>
      </c>
      <c r="C1387" t="s">
        <v>63</v>
      </c>
      <c r="D1387" t="s">
        <v>64</v>
      </c>
      <c r="E1387" t="s">
        <v>107</v>
      </c>
      <c r="F1387" t="s">
        <v>148</v>
      </c>
      <c r="G1387" t="s">
        <v>68</v>
      </c>
      <c r="H1387">
        <v>2</v>
      </c>
      <c r="I1387">
        <v>16.04</v>
      </c>
      <c r="J1387">
        <v>0.17699999999999999</v>
      </c>
      <c r="K1387">
        <v>5.07</v>
      </c>
      <c r="L1387" t="s">
        <v>57</v>
      </c>
      <c r="M1387">
        <f t="shared" si="127"/>
        <v>26.4</v>
      </c>
      <c r="N1387">
        <f t="shared" si="128"/>
        <v>16.260000000000002</v>
      </c>
      <c r="O1387" s="7">
        <f t="shared" si="129"/>
        <v>0.61590909090909096</v>
      </c>
      <c r="P1387" t="str">
        <f t="shared" si="130"/>
        <v>Feb-2025</v>
      </c>
      <c r="Q1387" t="str">
        <f t="shared" si="131"/>
        <v>Q1-2025</v>
      </c>
    </row>
    <row r="1388" spans="1:17" x14ac:dyDescent="0.3">
      <c r="A1388" t="s">
        <v>1536</v>
      </c>
      <c r="B1388" s="15">
        <v>45996</v>
      </c>
      <c r="C1388" t="s">
        <v>88</v>
      </c>
      <c r="D1388" t="s">
        <v>202</v>
      </c>
      <c r="E1388" t="s">
        <v>71</v>
      </c>
      <c r="F1388" t="s">
        <v>126</v>
      </c>
      <c r="G1388" t="s">
        <v>68</v>
      </c>
      <c r="H1388">
        <v>7</v>
      </c>
      <c r="I1388">
        <v>209.02</v>
      </c>
      <c r="J1388">
        <v>8.5999999999999993E-2</v>
      </c>
      <c r="K1388">
        <v>146.80000000000001</v>
      </c>
      <c r="L1388" t="s">
        <v>57</v>
      </c>
      <c r="M1388">
        <f t="shared" si="127"/>
        <v>1337.31</v>
      </c>
      <c r="N1388">
        <f t="shared" si="128"/>
        <v>309.70999999999998</v>
      </c>
      <c r="O1388" s="7">
        <f t="shared" si="129"/>
        <v>0.23159177752353605</v>
      </c>
      <c r="P1388" t="str">
        <f t="shared" si="130"/>
        <v>Dec-2025</v>
      </c>
      <c r="Q1388" t="str">
        <f t="shared" si="131"/>
        <v>Q4-2025</v>
      </c>
    </row>
    <row r="1389" spans="1:17" x14ac:dyDescent="0.3">
      <c r="A1389" t="s">
        <v>1537</v>
      </c>
      <c r="B1389" s="15">
        <v>45930</v>
      </c>
      <c r="C1389" t="s">
        <v>88</v>
      </c>
      <c r="D1389" t="s">
        <v>234</v>
      </c>
      <c r="E1389" t="s">
        <v>71</v>
      </c>
      <c r="F1389" t="s">
        <v>97</v>
      </c>
      <c r="G1389" t="s">
        <v>56</v>
      </c>
      <c r="H1389">
        <v>3</v>
      </c>
      <c r="I1389">
        <v>277.3</v>
      </c>
      <c r="J1389">
        <v>0.112</v>
      </c>
      <c r="K1389">
        <v>218.62</v>
      </c>
      <c r="L1389" t="s">
        <v>57</v>
      </c>
      <c r="M1389">
        <f t="shared" si="127"/>
        <v>738.73</v>
      </c>
      <c r="N1389">
        <f t="shared" si="128"/>
        <v>82.87</v>
      </c>
      <c r="O1389" s="7">
        <f t="shared" si="129"/>
        <v>0.11217900992243446</v>
      </c>
      <c r="P1389" t="str">
        <f t="shared" si="130"/>
        <v>Sep-2025</v>
      </c>
      <c r="Q1389" t="str">
        <f t="shared" si="131"/>
        <v>Q3-2025</v>
      </c>
    </row>
    <row r="1390" spans="1:17" x14ac:dyDescent="0.3">
      <c r="A1390" t="s">
        <v>1538</v>
      </c>
      <c r="B1390" s="15">
        <v>45785</v>
      </c>
      <c r="C1390" t="s">
        <v>63</v>
      </c>
      <c r="D1390" t="s">
        <v>159</v>
      </c>
      <c r="E1390" t="s">
        <v>60</v>
      </c>
      <c r="F1390" t="s">
        <v>67</v>
      </c>
      <c r="G1390" t="s">
        <v>68</v>
      </c>
      <c r="H1390">
        <v>2</v>
      </c>
      <c r="I1390">
        <v>50.95</v>
      </c>
      <c r="J1390">
        <v>0.185</v>
      </c>
      <c r="K1390">
        <v>25</v>
      </c>
      <c r="L1390" t="s">
        <v>57</v>
      </c>
      <c r="M1390">
        <f t="shared" si="127"/>
        <v>83.05</v>
      </c>
      <c r="N1390">
        <f t="shared" si="128"/>
        <v>33.049999999999997</v>
      </c>
      <c r="O1390" s="7">
        <f t="shared" si="129"/>
        <v>0.39795304033714629</v>
      </c>
      <c r="P1390" t="str">
        <f t="shared" si="130"/>
        <v>May-2025</v>
      </c>
      <c r="Q1390" t="str">
        <f t="shared" si="131"/>
        <v>Q2-2025</v>
      </c>
    </row>
    <row r="1391" spans="1:17" x14ac:dyDescent="0.3">
      <c r="A1391" t="s">
        <v>1539</v>
      </c>
      <c r="B1391" s="15">
        <v>45481</v>
      </c>
      <c r="C1391" t="s">
        <v>88</v>
      </c>
      <c r="D1391" t="s">
        <v>234</v>
      </c>
      <c r="E1391" t="s">
        <v>60</v>
      </c>
      <c r="F1391" t="s">
        <v>61</v>
      </c>
      <c r="G1391" t="s">
        <v>68</v>
      </c>
      <c r="H1391">
        <v>3</v>
      </c>
      <c r="I1391">
        <v>72.23</v>
      </c>
      <c r="J1391">
        <v>0.115</v>
      </c>
      <c r="K1391">
        <v>39.17</v>
      </c>
      <c r="L1391" t="s">
        <v>57</v>
      </c>
      <c r="M1391">
        <f t="shared" si="127"/>
        <v>191.77</v>
      </c>
      <c r="N1391">
        <f t="shared" si="128"/>
        <v>74.260000000000005</v>
      </c>
      <c r="O1391" s="7">
        <f t="shared" si="129"/>
        <v>0.38723470824425094</v>
      </c>
      <c r="P1391" t="str">
        <f t="shared" si="130"/>
        <v>Jul-2024</v>
      </c>
      <c r="Q1391" t="str">
        <f t="shared" si="131"/>
        <v>Q3-2024</v>
      </c>
    </row>
    <row r="1392" spans="1:17" x14ac:dyDescent="0.3">
      <c r="A1392" t="s">
        <v>1540</v>
      </c>
      <c r="B1392" s="15">
        <v>45720</v>
      </c>
      <c r="C1392" t="s">
        <v>63</v>
      </c>
      <c r="D1392" t="s">
        <v>175</v>
      </c>
      <c r="E1392" t="s">
        <v>93</v>
      </c>
      <c r="F1392" t="s">
        <v>124</v>
      </c>
      <c r="G1392" t="s">
        <v>56</v>
      </c>
      <c r="H1392">
        <v>1</v>
      </c>
      <c r="I1392">
        <v>71.94</v>
      </c>
      <c r="J1392">
        <v>9.7000000000000003E-2</v>
      </c>
      <c r="K1392">
        <v>25.85</v>
      </c>
      <c r="L1392" t="s">
        <v>57</v>
      </c>
      <c r="M1392">
        <f t="shared" si="127"/>
        <v>64.959999999999994</v>
      </c>
      <c r="N1392">
        <f t="shared" si="128"/>
        <v>39.11</v>
      </c>
      <c r="O1392" s="7">
        <f t="shared" si="129"/>
        <v>0.60206280788177347</v>
      </c>
      <c r="P1392" t="str">
        <f t="shared" si="130"/>
        <v>Mar-2025</v>
      </c>
      <c r="Q1392" t="str">
        <f t="shared" si="131"/>
        <v>Q1-2025</v>
      </c>
    </row>
    <row r="1393" spans="1:17" x14ac:dyDescent="0.3">
      <c r="A1393" t="s">
        <v>1541</v>
      </c>
      <c r="B1393" s="15">
        <v>46011</v>
      </c>
      <c r="C1393" t="s">
        <v>88</v>
      </c>
      <c r="D1393" t="s">
        <v>183</v>
      </c>
      <c r="E1393" t="s">
        <v>71</v>
      </c>
      <c r="F1393" t="s">
        <v>78</v>
      </c>
      <c r="G1393" t="s">
        <v>68</v>
      </c>
      <c r="H1393">
        <v>6</v>
      </c>
      <c r="I1393">
        <v>286.98</v>
      </c>
      <c r="J1393">
        <v>5.0999999999999997E-2</v>
      </c>
      <c r="K1393">
        <v>215.97</v>
      </c>
      <c r="L1393" t="s">
        <v>57</v>
      </c>
      <c r="M1393">
        <f t="shared" si="127"/>
        <v>1634.06</v>
      </c>
      <c r="N1393">
        <f t="shared" si="128"/>
        <v>338.24</v>
      </c>
      <c r="O1393" s="7">
        <f t="shared" si="129"/>
        <v>0.20699362324516848</v>
      </c>
      <c r="P1393" t="str">
        <f t="shared" si="130"/>
        <v>Dec-2025</v>
      </c>
      <c r="Q1393" t="str">
        <f t="shared" si="131"/>
        <v>Q4-2025</v>
      </c>
    </row>
    <row r="1394" spans="1:17" x14ac:dyDescent="0.3">
      <c r="A1394" t="s">
        <v>1542</v>
      </c>
      <c r="B1394" s="15">
        <v>45926</v>
      </c>
      <c r="C1394" t="s">
        <v>63</v>
      </c>
      <c r="D1394" t="s">
        <v>119</v>
      </c>
      <c r="E1394" t="s">
        <v>71</v>
      </c>
      <c r="F1394" t="s">
        <v>72</v>
      </c>
      <c r="G1394" t="s">
        <v>56</v>
      </c>
      <c r="H1394">
        <v>5</v>
      </c>
      <c r="I1394">
        <v>136.38999999999999</v>
      </c>
      <c r="J1394">
        <v>0.16700000000000001</v>
      </c>
      <c r="K1394">
        <v>94.76</v>
      </c>
      <c r="L1394" t="s">
        <v>57</v>
      </c>
      <c r="M1394">
        <f t="shared" si="127"/>
        <v>568.05999999999995</v>
      </c>
      <c r="N1394">
        <f t="shared" si="128"/>
        <v>94.26</v>
      </c>
      <c r="O1394" s="7">
        <f t="shared" si="129"/>
        <v>0.16593317607295008</v>
      </c>
      <c r="P1394" t="str">
        <f t="shared" si="130"/>
        <v>Sep-2025</v>
      </c>
      <c r="Q1394" t="str">
        <f t="shared" si="131"/>
        <v>Q3-2025</v>
      </c>
    </row>
    <row r="1395" spans="1:17" x14ac:dyDescent="0.3">
      <c r="A1395" t="s">
        <v>1543</v>
      </c>
      <c r="B1395" s="15">
        <v>45706</v>
      </c>
      <c r="C1395" t="s">
        <v>88</v>
      </c>
      <c r="D1395" t="s">
        <v>116</v>
      </c>
      <c r="E1395" t="s">
        <v>71</v>
      </c>
      <c r="F1395" t="s">
        <v>72</v>
      </c>
      <c r="G1395" t="s">
        <v>56</v>
      </c>
      <c r="H1395">
        <v>6</v>
      </c>
      <c r="I1395">
        <v>75.62</v>
      </c>
      <c r="J1395">
        <v>0.18</v>
      </c>
      <c r="K1395">
        <v>49.76</v>
      </c>
      <c r="L1395" t="s">
        <v>57</v>
      </c>
      <c r="M1395">
        <f t="shared" si="127"/>
        <v>372.05</v>
      </c>
      <c r="N1395">
        <f t="shared" si="128"/>
        <v>73.489999999999995</v>
      </c>
      <c r="O1395" s="7">
        <f t="shared" si="129"/>
        <v>0.19752721408412846</v>
      </c>
      <c r="P1395" t="str">
        <f t="shared" si="130"/>
        <v>Feb-2025</v>
      </c>
      <c r="Q1395" t="str">
        <f t="shared" si="131"/>
        <v>Q1-2025</v>
      </c>
    </row>
    <row r="1396" spans="1:17" x14ac:dyDescent="0.3">
      <c r="A1396" t="s">
        <v>1544</v>
      </c>
      <c r="C1396" t="s">
        <v>88</v>
      </c>
      <c r="D1396" t="s">
        <v>167</v>
      </c>
      <c r="E1396" t="s">
        <v>107</v>
      </c>
      <c r="F1396" t="s">
        <v>108</v>
      </c>
      <c r="G1396" t="s">
        <v>68</v>
      </c>
      <c r="H1396">
        <v>1</v>
      </c>
      <c r="I1396">
        <v>16.559999999999999</v>
      </c>
      <c r="J1396">
        <v>2.9000000000000001E-2</v>
      </c>
      <c r="K1396">
        <v>5.84</v>
      </c>
      <c r="L1396" t="s">
        <v>57</v>
      </c>
      <c r="M1396">
        <f t="shared" si="127"/>
        <v>16.079999999999998</v>
      </c>
      <c r="N1396">
        <f t="shared" si="128"/>
        <v>10.24</v>
      </c>
      <c r="O1396" s="7">
        <f t="shared" si="129"/>
        <v>0.63681592039801005</v>
      </c>
    </row>
    <row r="1397" spans="1:17" x14ac:dyDescent="0.3">
      <c r="A1397" t="s">
        <v>1545</v>
      </c>
      <c r="B1397" s="15">
        <v>45708</v>
      </c>
      <c r="C1397" t="s">
        <v>88</v>
      </c>
      <c r="D1397" t="s">
        <v>116</v>
      </c>
      <c r="E1397" t="s">
        <v>54</v>
      </c>
      <c r="F1397" t="s">
        <v>55</v>
      </c>
      <c r="G1397" t="s">
        <v>56</v>
      </c>
      <c r="H1397">
        <v>3</v>
      </c>
      <c r="I1397">
        <v>24.24</v>
      </c>
      <c r="J1397">
        <v>1.6E-2</v>
      </c>
      <c r="K1397">
        <v>14.92</v>
      </c>
      <c r="L1397" t="s">
        <v>57</v>
      </c>
      <c r="M1397">
        <f t="shared" si="127"/>
        <v>71.56</v>
      </c>
      <c r="N1397">
        <f t="shared" si="128"/>
        <v>26.8</v>
      </c>
      <c r="O1397" s="7">
        <f t="shared" si="129"/>
        <v>0.37451089994410286</v>
      </c>
      <c r="P1397" t="str">
        <f t="shared" ref="P1397:P1428" si="132">IF(B1397="","",TEXT(B1397,"mmm-yyyy"))</f>
        <v>Feb-2025</v>
      </c>
      <c r="Q1397" t="str">
        <f t="shared" ref="Q1397:Q1428" si="133">IF(B1397="","","Q"&amp;ROUNDUP(MONTH(B1397)/3,0)&amp;"-"&amp;YEAR(B1397))</f>
        <v>Q1-2025</v>
      </c>
    </row>
    <row r="1398" spans="1:17" x14ac:dyDescent="0.3">
      <c r="A1398" t="s">
        <v>1546</v>
      </c>
      <c r="B1398" s="15">
        <v>45765</v>
      </c>
      <c r="C1398" t="s">
        <v>88</v>
      </c>
      <c r="D1398" t="s">
        <v>202</v>
      </c>
      <c r="E1398" t="s">
        <v>71</v>
      </c>
      <c r="F1398" t="s">
        <v>86</v>
      </c>
      <c r="G1398" t="s">
        <v>56</v>
      </c>
      <c r="H1398">
        <v>1</v>
      </c>
      <c r="I1398">
        <v>79.599999999999994</v>
      </c>
      <c r="J1398">
        <v>0</v>
      </c>
      <c r="K1398">
        <v>50.01</v>
      </c>
      <c r="L1398" t="s">
        <v>57</v>
      </c>
      <c r="M1398">
        <f t="shared" si="127"/>
        <v>79.599999999999994</v>
      </c>
      <c r="N1398">
        <f t="shared" si="128"/>
        <v>29.59</v>
      </c>
      <c r="O1398" s="7">
        <f t="shared" si="129"/>
        <v>0.37173366834170857</v>
      </c>
      <c r="P1398" t="str">
        <f t="shared" si="132"/>
        <v>Apr-2025</v>
      </c>
      <c r="Q1398" t="str">
        <f t="shared" si="133"/>
        <v>Q2-2025</v>
      </c>
    </row>
    <row r="1399" spans="1:17" x14ac:dyDescent="0.3">
      <c r="A1399" t="s">
        <v>1547</v>
      </c>
      <c r="B1399" s="15">
        <v>45899</v>
      </c>
      <c r="C1399" t="s">
        <v>63</v>
      </c>
      <c r="D1399" t="s">
        <v>175</v>
      </c>
      <c r="E1399" t="s">
        <v>54</v>
      </c>
      <c r="F1399" t="s">
        <v>156</v>
      </c>
      <c r="G1399" t="s">
        <v>56</v>
      </c>
      <c r="H1399">
        <v>1</v>
      </c>
      <c r="I1399">
        <v>3.31</v>
      </c>
      <c r="J1399">
        <v>0.22</v>
      </c>
      <c r="K1399">
        <v>2.27</v>
      </c>
      <c r="L1399" t="s">
        <v>104</v>
      </c>
      <c r="M1399">
        <f t="shared" si="127"/>
        <v>2.58</v>
      </c>
      <c r="N1399">
        <f t="shared" si="128"/>
        <v>0.31</v>
      </c>
      <c r="O1399" s="7">
        <f t="shared" si="129"/>
        <v>0.12015503875968991</v>
      </c>
      <c r="P1399" t="str">
        <f t="shared" si="132"/>
        <v>Aug-2025</v>
      </c>
      <c r="Q1399" t="str">
        <f t="shared" si="133"/>
        <v>Q3-2025</v>
      </c>
    </row>
    <row r="1400" spans="1:17" x14ac:dyDescent="0.3">
      <c r="A1400" t="s">
        <v>1548</v>
      </c>
      <c r="B1400" s="15">
        <v>45862</v>
      </c>
      <c r="C1400" t="s">
        <v>88</v>
      </c>
      <c r="D1400" t="s">
        <v>202</v>
      </c>
      <c r="E1400" t="s">
        <v>60</v>
      </c>
      <c r="F1400" t="s">
        <v>99</v>
      </c>
      <c r="G1400" t="s">
        <v>56</v>
      </c>
      <c r="H1400">
        <v>3</v>
      </c>
      <c r="I1400">
        <v>42.59</v>
      </c>
      <c r="J1400">
        <v>0.114</v>
      </c>
      <c r="K1400">
        <v>21.65</v>
      </c>
      <c r="L1400" t="s">
        <v>57</v>
      </c>
      <c r="M1400">
        <f t="shared" si="127"/>
        <v>113.2</v>
      </c>
      <c r="N1400">
        <f t="shared" si="128"/>
        <v>48.25</v>
      </c>
      <c r="O1400" s="7">
        <f t="shared" si="129"/>
        <v>0.42623674911660775</v>
      </c>
      <c r="P1400" t="str">
        <f t="shared" si="132"/>
        <v>Jul-2025</v>
      </c>
      <c r="Q1400" t="str">
        <f t="shared" si="133"/>
        <v>Q3-2025</v>
      </c>
    </row>
    <row r="1401" spans="1:17" x14ac:dyDescent="0.3">
      <c r="A1401" t="s">
        <v>1549</v>
      </c>
      <c r="B1401" s="15">
        <v>45900</v>
      </c>
      <c r="C1401" t="s">
        <v>63</v>
      </c>
      <c r="D1401" t="s">
        <v>82</v>
      </c>
      <c r="E1401" t="s">
        <v>60</v>
      </c>
      <c r="F1401" t="s">
        <v>76</v>
      </c>
      <c r="G1401" t="s">
        <v>56</v>
      </c>
      <c r="H1401">
        <v>3</v>
      </c>
      <c r="I1401">
        <v>25.23</v>
      </c>
      <c r="J1401">
        <v>0.32700000000000001</v>
      </c>
      <c r="K1401">
        <v>10.92</v>
      </c>
      <c r="L1401" t="s">
        <v>57</v>
      </c>
      <c r="M1401">
        <f t="shared" si="127"/>
        <v>50.94</v>
      </c>
      <c r="N1401">
        <f t="shared" si="128"/>
        <v>18.18</v>
      </c>
      <c r="O1401" s="7">
        <f t="shared" si="129"/>
        <v>0.35689045936395764</v>
      </c>
      <c r="P1401" t="str">
        <f t="shared" si="132"/>
        <v>Aug-2025</v>
      </c>
      <c r="Q1401" t="str">
        <f t="shared" si="133"/>
        <v>Q3-2025</v>
      </c>
    </row>
    <row r="1402" spans="1:17" x14ac:dyDescent="0.3">
      <c r="A1402" t="s">
        <v>1550</v>
      </c>
      <c r="B1402" s="15">
        <v>45567</v>
      </c>
      <c r="C1402" t="s">
        <v>88</v>
      </c>
      <c r="D1402" t="s">
        <v>206</v>
      </c>
      <c r="E1402" t="s">
        <v>93</v>
      </c>
      <c r="F1402" t="s">
        <v>141</v>
      </c>
      <c r="G1402" t="s">
        <v>68</v>
      </c>
      <c r="H1402">
        <v>1</v>
      </c>
      <c r="I1402">
        <v>58.08</v>
      </c>
      <c r="J1402">
        <v>3.1E-2</v>
      </c>
      <c r="K1402">
        <v>22.21</v>
      </c>
      <c r="L1402" t="s">
        <v>104</v>
      </c>
      <c r="M1402">
        <f t="shared" si="127"/>
        <v>56.28</v>
      </c>
      <c r="N1402">
        <f t="shared" si="128"/>
        <v>34.07</v>
      </c>
      <c r="O1402" s="7">
        <f t="shared" si="129"/>
        <v>0.60536602700781805</v>
      </c>
      <c r="P1402" t="str">
        <f t="shared" si="132"/>
        <v>Oct-2024</v>
      </c>
      <c r="Q1402" t="str">
        <f t="shared" si="133"/>
        <v>Q4-2024</v>
      </c>
    </row>
    <row r="1403" spans="1:17" x14ac:dyDescent="0.3">
      <c r="A1403" t="s">
        <v>1551</v>
      </c>
      <c r="B1403" s="15">
        <v>45494</v>
      </c>
      <c r="C1403" t="s">
        <v>63</v>
      </c>
      <c r="D1403" t="s">
        <v>82</v>
      </c>
      <c r="E1403" t="s">
        <v>93</v>
      </c>
      <c r="F1403" t="s">
        <v>255</v>
      </c>
      <c r="G1403" t="s">
        <v>68</v>
      </c>
      <c r="H1403">
        <v>4</v>
      </c>
      <c r="I1403">
        <v>39.619999999999997</v>
      </c>
      <c r="J1403">
        <v>0.2</v>
      </c>
      <c r="K1403">
        <v>16.03</v>
      </c>
      <c r="L1403" t="s">
        <v>57</v>
      </c>
      <c r="M1403">
        <f t="shared" si="127"/>
        <v>126.78</v>
      </c>
      <c r="N1403">
        <f t="shared" si="128"/>
        <v>62.66</v>
      </c>
      <c r="O1403" s="7">
        <f t="shared" si="129"/>
        <v>0.49424199400536362</v>
      </c>
      <c r="P1403" t="str">
        <f t="shared" si="132"/>
        <v>Jul-2024</v>
      </c>
      <c r="Q1403" t="str">
        <f t="shared" si="133"/>
        <v>Q3-2024</v>
      </c>
    </row>
    <row r="1404" spans="1:17" x14ac:dyDescent="0.3">
      <c r="A1404" t="s">
        <v>1552</v>
      </c>
      <c r="B1404" s="15">
        <v>45636</v>
      </c>
      <c r="C1404" t="s">
        <v>84</v>
      </c>
      <c r="D1404" t="s">
        <v>225</v>
      </c>
      <c r="E1404" t="s">
        <v>107</v>
      </c>
      <c r="F1404" t="s">
        <v>148</v>
      </c>
      <c r="G1404" t="s">
        <v>68</v>
      </c>
      <c r="H1404">
        <v>2</v>
      </c>
      <c r="I1404">
        <v>41.74</v>
      </c>
      <c r="J1404">
        <v>0.11799999999999999</v>
      </c>
      <c r="K1404">
        <v>15.38</v>
      </c>
      <c r="L1404" t="s">
        <v>104</v>
      </c>
      <c r="M1404">
        <f t="shared" si="127"/>
        <v>73.63</v>
      </c>
      <c r="N1404">
        <f t="shared" si="128"/>
        <v>42.87</v>
      </c>
      <c r="O1404" s="7">
        <f t="shared" si="129"/>
        <v>0.58223550183349182</v>
      </c>
      <c r="P1404" t="str">
        <f t="shared" si="132"/>
        <v>Dec-2024</v>
      </c>
      <c r="Q1404" t="str">
        <f t="shared" si="133"/>
        <v>Q4-2024</v>
      </c>
    </row>
    <row r="1405" spans="1:17" x14ac:dyDescent="0.3">
      <c r="A1405" t="s">
        <v>1553</v>
      </c>
      <c r="B1405" s="15">
        <v>45957</v>
      </c>
      <c r="C1405" t="s">
        <v>84</v>
      </c>
      <c r="D1405" t="s">
        <v>169</v>
      </c>
      <c r="E1405" t="s">
        <v>93</v>
      </c>
      <c r="F1405" t="s">
        <v>124</v>
      </c>
      <c r="G1405" t="s">
        <v>56</v>
      </c>
      <c r="H1405">
        <v>3</v>
      </c>
      <c r="I1405">
        <v>87.93</v>
      </c>
      <c r="J1405">
        <v>0</v>
      </c>
      <c r="K1405">
        <v>35.200000000000003</v>
      </c>
      <c r="L1405" t="s">
        <v>57</v>
      </c>
      <c r="M1405">
        <f t="shared" si="127"/>
        <v>263.79000000000002</v>
      </c>
      <c r="N1405">
        <f t="shared" si="128"/>
        <v>158.19</v>
      </c>
      <c r="O1405" s="7">
        <f t="shared" si="129"/>
        <v>0.59968156488115543</v>
      </c>
      <c r="P1405" t="str">
        <f t="shared" si="132"/>
        <v>Oct-2025</v>
      </c>
      <c r="Q1405" t="str">
        <f t="shared" si="133"/>
        <v>Q4-2025</v>
      </c>
    </row>
    <row r="1406" spans="1:17" x14ac:dyDescent="0.3">
      <c r="A1406" t="s">
        <v>1554</v>
      </c>
      <c r="B1406" s="15">
        <v>45682</v>
      </c>
      <c r="C1406" t="s">
        <v>88</v>
      </c>
      <c r="D1406" t="s">
        <v>198</v>
      </c>
      <c r="E1406" t="s">
        <v>60</v>
      </c>
      <c r="F1406" t="s">
        <v>76</v>
      </c>
      <c r="G1406" t="s">
        <v>68</v>
      </c>
      <c r="H1406">
        <v>1</v>
      </c>
      <c r="I1406">
        <v>77.459999999999994</v>
      </c>
      <c r="J1406">
        <v>0.109</v>
      </c>
      <c r="K1406">
        <v>37.29</v>
      </c>
      <c r="L1406" t="s">
        <v>57</v>
      </c>
      <c r="M1406">
        <f t="shared" si="127"/>
        <v>69.02</v>
      </c>
      <c r="N1406">
        <f t="shared" si="128"/>
        <v>31.73</v>
      </c>
      <c r="O1406" s="7">
        <f t="shared" si="129"/>
        <v>0.45972181976238774</v>
      </c>
      <c r="P1406" t="str">
        <f t="shared" si="132"/>
        <v>Jan-2025</v>
      </c>
      <c r="Q1406" t="str">
        <f t="shared" si="133"/>
        <v>Q1-2025</v>
      </c>
    </row>
    <row r="1407" spans="1:17" x14ac:dyDescent="0.3">
      <c r="A1407" t="s">
        <v>1555</v>
      </c>
      <c r="B1407" s="15">
        <v>45619</v>
      </c>
      <c r="C1407" t="s">
        <v>88</v>
      </c>
      <c r="D1407" t="s">
        <v>179</v>
      </c>
      <c r="E1407" t="s">
        <v>60</v>
      </c>
      <c r="F1407" t="s">
        <v>76</v>
      </c>
      <c r="G1407" t="s">
        <v>68</v>
      </c>
      <c r="H1407">
        <v>4</v>
      </c>
      <c r="I1407">
        <v>110.12</v>
      </c>
      <c r="J1407">
        <v>7.0000000000000007E-2</v>
      </c>
      <c r="K1407">
        <v>45.69</v>
      </c>
      <c r="L1407" t="s">
        <v>57</v>
      </c>
      <c r="M1407">
        <f t="shared" si="127"/>
        <v>409.65</v>
      </c>
      <c r="N1407">
        <f t="shared" si="128"/>
        <v>226.89</v>
      </c>
      <c r="O1407" s="7">
        <f t="shared" si="129"/>
        <v>0.55386305382643719</v>
      </c>
      <c r="P1407" t="str">
        <f t="shared" si="132"/>
        <v>Nov-2024</v>
      </c>
      <c r="Q1407" t="str">
        <f t="shared" si="133"/>
        <v>Q4-2024</v>
      </c>
    </row>
    <row r="1408" spans="1:17" x14ac:dyDescent="0.3">
      <c r="A1408" t="s">
        <v>1556</v>
      </c>
      <c r="B1408" s="15">
        <v>45622</v>
      </c>
      <c r="C1408" t="s">
        <v>52</v>
      </c>
      <c r="D1408" t="s">
        <v>113</v>
      </c>
      <c r="E1408" t="s">
        <v>54</v>
      </c>
      <c r="F1408" t="s">
        <v>65</v>
      </c>
      <c r="G1408" t="s">
        <v>56</v>
      </c>
      <c r="H1408">
        <v>4</v>
      </c>
      <c r="I1408">
        <v>5.28</v>
      </c>
      <c r="J1408">
        <v>9.8000000000000004E-2</v>
      </c>
      <c r="K1408">
        <v>3.5</v>
      </c>
      <c r="L1408" t="s">
        <v>57</v>
      </c>
      <c r="M1408">
        <f t="shared" si="127"/>
        <v>19.05</v>
      </c>
      <c r="N1408">
        <f t="shared" si="128"/>
        <v>5.05</v>
      </c>
      <c r="O1408" s="7">
        <f t="shared" si="129"/>
        <v>0.26509186351706032</v>
      </c>
      <c r="P1408" t="str">
        <f t="shared" si="132"/>
        <v>Nov-2024</v>
      </c>
      <c r="Q1408" t="str">
        <f t="shared" si="133"/>
        <v>Q4-2024</v>
      </c>
    </row>
    <row r="1409" spans="1:17" x14ac:dyDescent="0.3">
      <c r="A1409" t="s">
        <v>1557</v>
      </c>
      <c r="B1409" s="15">
        <v>45964</v>
      </c>
      <c r="C1409" t="s">
        <v>52</v>
      </c>
      <c r="D1409" t="s">
        <v>101</v>
      </c>
      <c r="E1409" t="s">
        <v>60</v>
      </c>
      <c r="F1409" t="s">
        <v>76</v>
      </c>
      <c r="G1409" t="s">
        <v>68</v>
      </c>
      <c r="H1409">
        <v>9</v>
      </c>
      <c r="I1409">
        <v>85.11</v>
      </c>
      <c r="J1409">
        <v>0.1</v>
      </c>
      <c r="K1409">
        <v>44.92</v>
      </c>
      <c r="L1409" t="s">
        <v>57</v>
      </c>
      <c r="M1409">
        <f t="shared" si="127"/>
        <v>689.39</v>
      </c>
      <c r="N1409">
        <f t="shared" si="128"/>
        <v>285.11</v>
      </c>
      <c r="O1409" s="7">
        <f t="shared" si="129"/>
        <v>0.41356851709482301</v>
      </c>
      <c r="P1409" t="str">
        <f t="shared" si="132"/>
        <v>Nov-2025</v>
      </c>
      <c r="Q1409" t="str">
        <f t="shared" si="133"/>
        <v>Q4-2025</v>
      </c>
    </row>
    <row r="1410" spans="1:17" x14ac:dyDescent="0.3">
      <c r="A1410" t="s">
        <v>1558</v>
      </c>
      <c r="B1410" s="15">
        <v>45702</v>
      </c>
      <c r="C1410" t="s">
        <v>88</v>
      </c>
      <c r="D1410" t="s">
        <v>116</v>
      </c>
      <c r="E1410" t="s">
        <v>60</v>
      </c>
      <c r="F1410" t="s">
        <v>90</v>
      </c>
      <c r="G1410" t="s">
        <v>68</v>
      </c>
      <c r="H1410">
        <v>4</v>
      </c>
      <c r="I1410">
        <v>104.92</v>
      </c>
      <c r="J1410">
        <v>0.17699999999999999</v>
      </c>
      <c r="K1410">
        <v>56.93</v>
      </c>
      <c r="L1410" t="s">
        <v>104</v>
      </c>
      <c r="M1410">
        <f t="shared" ref="M1410:M1473" si="134">ROUND(H1410*I1410*(1-J1410),2)</f>
        <v>345.4</v>
      </c>
      <c r="N1410">
        <f t="shared" ref="N1410:N1473" si="135">ROUND(M1410-(H1410*K1410),2)</f>
        <v>117.68</v>
      </c>
      <c r="O1410" s="7">
        <f t="shared" ref="O1410:O1473" si="136">IFERROR(N1410/M1410,0)</f>
        <v>0.34070642733063117</v>
      </c>
      <c r="P1410" t="str">
        <f t="shared" si="132"/>
        <v>Feb-2025</v>
      </c>
      <c r="Q1410" t="str">
        <f t="shared" si="133"/>
        <v>Q1-2025</v>
      </c>
    </row>
    <row r="1411" spans="1:17" x14ac:dyDescent="0.3">
      <c r="A1411" t="s">
        <v>1559</v>
      </c>
      <c r="B1411" s="15">
        <v>45775</v>
      </c>
      <c r="C1411" t="s">
        <v>88</v>
      </c>
      <c r="D1411" t="s">
        <v>198</v>
      </c>
      <c r="E1411" t="s">
        <v>107</v>
      </c>
      <c r="F1411" t="s">
        <v>193</v>
      </c>
      <c r="G1411" t="s">
        <v>68</v>
      </c>
      <c r="H1411">
        <v>1</v>
      </c>
      <c r="I1411">
        <v>8.4</v>
      </c>
      <c r="J1411">
        <v>0</v>
      </c>
      <c r="K1411">
        <v>2.99</v>
      </c>
      <c r="L1411" t="s">
        <v>104</v>
      </c>
      <c r="M1411">
        <f t="shared" si="134"/>
        <v>8.4</v>
      </c>
      <c r="N1411">
        <f t="shared" si="135"/>
        <v>5.41</v>
      </c>
      <c r="O1411" s="7">
        <f t="shared" si="136"/>
        <v>0.64404761904761909</v>
      </c>
      <c r="P1411" t="str">
        <f t="shared" si="132"/>
        <v>Apr-2025</v>
      </c>
      <c r="Q1411" t="str">
        <f t="shared" si="133"/>
        <v>Q2-2025</v>
      </c>
    </row>
    <row r="1412" spans="1:17" x14ac:dyDescent="0.3">
      <c r="A1412" t="s">
        <v>1560</v>
      </c>
      <c r="B1412" s="15">
        <v>45536</v>
      </c>
      <c r="C1412" t="s">
        <v>84</v>
      </c>
      <c r="D1412" t="s">
        <v>372</v>
      </c>
      <c r="E1412" t="s">
        <v>107</v>
      </c>
      <c r="F1412" t="s">
        <v>108</v>
      </c>
      <c r="G1412" t="s">
        <v>56</v>
      </c>
      <c r="H1412">
        <v>2</v>
      </c>
      <c r="I1412">
        <v>23.98</v>
      </c>
      <c r="J1412">
        <v>0.14199999999999999</v>
      </c>
      <c r="K1412">
        <v>10.44</v>
      </c>
      <c r="L1412" t="s">
        <v>57</v>
      </c>
      <c r="M1412">
        <f t="shared" si="134"/>
        <v>41.15</v>
      </c>
      <c r="N1412">
        <f t="shared" si="135"/>
        <v>20.27</v>
      </c>
      <c r="O1412" s="7">
        <f t="shared" si="136"/>
        <v>0.492588092345079</v>
      </c>
      <c r="P1412" t="str">
        <f t="shared" si="132"/>
        <v>Sep-2024</v>
      </c>
      <c r="Q1412" t="str">
        <f t="shared" si="133"/>
        <v>Q3-2024</v>
      </c>
    </row>
    <row r="1413" spans="1:17" x14ac:dyDescent="0.3">
      <c r="A1413" t="s">
        <v>1561</v>
      </c>
      <c r="B1413" s="15">
        <v>45539</v>
      </c>
      <c r="C1413" t="s">
        <v>63</v>
      </c>
      <c r="D1413" t="s">
        <v>137</v>
      </c>
      <c r="E1413" t="s">
        <v>107</v>
      </c>
      <c r="F1413" t="s">
        <v>193</v>
      </c>
      <c r="G1413" t="s">
        <v>56</v>
      </c>
      <c r="H1413">
        <v>4</v>
      </c>
      <c r="I1413">
        <v>9.6999999999999993</v>
      </c>
      <c r="J1413">
        <v>0.223</v>
      </c>
      <c r="K1413">
        <v>2.95</v>
      </c>
      <c r="L1413" t="s">
        <v>57</v>
      </c>
      <c r="M1413">
        <f t="shared" si="134"/>
        <v>30.15</v>
      </c>
      <c r="N1413">
        <f t="shared" si="135"/>
        <v>18.350000000000001</v>
      </c>
      <c r="O1413" s="7">
        <f t="shared" si="136"/>
        <v>0.6086235489220565</v>
      </c>
      <c r="P1413" t="str">
        <f t="shared" si="132"/>
        <v>Sep-2024</v>
      </c>
      <c r="Q1413" t="str">
        <f t="shared" si="133"/>
        <v>Q3-2024</v>
      </c>
    </row>
    <row r="1414" spans="1:17" x14ac:dyDescent="0.3">
      <c r="A1414" t="s">
        <v>1562</v>
      </c>
      <c r="B1414" s="15">
        <v>45658</v>
      </c>
      <c r="C1414" t="s">
        <v>84</v>
      </c>
      <c r="D1414" t="s">
        <v>229</v>
      </c>
      <c r="E1414" t="s">
        <v>71</v>
      </c>
      <c r="F1414" t="s">
        <v>86</v>
      </c>
      <c r="G1414" t="s">
        <v>56</v>
      </c>
      <c r="H1414">
        <v>6</v>
      </c>
      <c r="I1414">
        <v>298.02999999999997</v>
      </c>
      <c r="J1414">
        <v>4.7E-2</v>
      </c>
      <c r="K1414">
        <v>204.53</v>
      </c>
      <c r="L1414" t="s">
        <v>57</v>
      </c>
      <c r="M1414">
        <f t="shared" si="134"/>
        <v>1704.14</v>
      </c>
      <c r="N1414">
        <f t="shared" si="135"/>
        <v>476.96</v>
      </c>
      <c r="O1414" s="7">
        <f t="shared" si="136"/>
        <v>0.27988310819533602</v>
      </c>
      <c r="P1414" t="str">
        <f t="shared" si="132"/>
        <v>Jan-2025</v>
      </c>
      <c r="Q1414" t="str">
        <f t="shared" si="133"/>
        <v>Q1-2025</v>
      </c>
    </row>
    <row r="1415" spans="1:17" x14ac:dyDescent="0.3">
      <c r="A1415" t="s">
        <v>1563</v>
      </c>
      <c r="B1415" s="15">
        <v>45708</v>
      </c>
      <c r="C1415" t="s">
        <v>63</v>
      </c>
      <c r="D1415" t="s">
        <v>251</v>
      </c>
      <c r="E1415" t="s">
        <v>54</v>
      </c>
      <c r="F1415" t="s">
        <v>114</v>
      </c>
      <c r="G1415" t="s">
        <v>68</v>
      </c>
      <c r="H1415">
        <v>5</v>
      </c>
      <c r="I1415">
        <v>20.63</v>
      </c>
      <c r="J1415">
        <v>0.23</v>
      </c>
      <c r="K1415">
        <v>13.13</v>
      </c>
      <c r="L1415" t="s">
        <v>57</v>
      </c>
      <c r="M1415">
        <f t="shared" si="134"/>
        <v>79.430000000000007</v>
      </c>
      <c r="N1415">
        <f t="shared" si="135"/>
        <v>13.78</v>
      </c>
      <c r="O1415" s="7">
        <f t="shared" si="136"/>
        <v>0.17348608837970539</v>
      </c>
      <c r="P1415" t="str">
        <f t="shared" si="132"/>
        <v>Feb-2025</v>
      </c>
      <c r="Q1415" t="str">
        <f t="shared" si="133"/>
        <v>Q1-2025</v>
      </c>
    </row>
    <row r="1416" spans="1:17" x14ac:dyDescent="0.3">
      <c r="A1416" t="s">
        <v>1564</v>
      </c>
      <c r="B1416" s="15">
        <v>45670</v>
      </c>
      <c r="C1416" t="s">
        <v>88</v>
      </c>
      <c r="D1416" t="s">
        <v>206</v>
      </c>
      <c r="E1416" t="s">
        <v>71</v>
      </c>
      <c r="F1416" t="s">
        <v>72</v>
      </c>
      <c r="G1416" t="s">
        <v>68</v>
      </c>
      <c r="H1416">
        <v>7</v>
      </c>
      <c r="I1416">
        <v>167.25</v>
      </c>
      <c r="J1416">
        <v>0.10299999999999999</v>
      </c>
      <c r="K1416">
        <v>119.69</v>
      </c>
      <c r="L1416" t="s">
        <v>57</v>
      </c>
      <c r="M1416">
        <f t="shared" si="134"/>
        <v>1050.1600000000001</v>
      </c>
      <c r="N1416">
        <f t="shared" si="135"/>
        <v>212.33</v>
      </c>
      <c r="O1416" s="7">
        <f t="shared" si="136"/>
        <v>0.20218823798278357</v>
      </c>
      <c r="P1416" t="str">
        <f t="shared" si="132"/>
        <v>Jan-2025</v>
      </c>
      <c r="Q1416" t="str">
        <f t="shared" si="133"/>
        <v>Q1-2025</v>
      </c>
    </row>
    <row r="1417" spans="1:17" x14ac:dyDescent="0.3">
      <c r="A1417" t="s">
        <v>1565</v>
      </c>
      <c r="B1417" s="15">
        <v>45736</v>
      </c>
      <c r="C1417" t="s">
        <v>63</v>
      </c>
      <c r="D1417" t="s">
        <v>106</v>
      </c>
      <c r="E1417" t="s">
        <v>71</v>
      </c>
      <c r="F1417" t="s">
        <v>86</v>
      </c>
      <c r="G1417" t="s">
        <v>56</v>
      </c>
      <c r="H1417">
        <v>1</v>
      </c>
      <c r="I1417">
        <v>240.68</v>
      </c>
      <c r="J1417">
        <v>0.27900000000000003</v>
      </c>
      <c r="K1417">
        <v>186.88</v>
      </c>
      <c r="L1417" t="s">
        <v>57</v>
      </c>
      <c r="M1417">
        <f t="shared" si="134"/>
        <v>173.53</v>
      </c>
      <c r="N1417">
        <f t="shared" si="135"/>
        <v>-13.35</v>
      </c>
      <c r="O1417" s="7">
        <f t="shared" si="136"/>
        <v>-7.6931942603584394E-2</v>
      </c>
      <c r="P1417" t="str">
        <f t="shared" si="132"/>
        <v>Mar-2025</v>
      </c>
      <c r="Q1417" t="str">
        <f t="shared" si="133"/>
        <v>Q1-2025</v>
      </c>
    </row>
    <row r="1418" spans="1:17" x14ac:dyDescent="0.3">
      <c r="A1418" t="s">
        <v>1566</v>
      </c>
      <c r="B1418" s="15">
        <v>45621</v>
      </c>
      <c r="C1418" t="s">
        <v>84</v>
      </c>
      <c r="D1418" t="s">
        <v>169</v>
      </c>
      <c r="E1418" t="s">
        <v>93</v>
      </c>
      <c r="F1418" t="s">
        <v>94</v>
      </c>
      <c r="G1418" t="s">
        <v>56</v>
      </c>
      <c r="H1418">
        <v>2</v>
      </c>
      <c r="I1418">
        <v>17.46</v>
      </c>
      <c r="J1418">
        <v>0.06</v>
      </c>
      <c r="K1418">
        <v>7.26</v>
      </c>
      <c r="L1418" t="s">
        <v>57</v>
      </c>
      <c r="M1418">
        <f t="shared" si="134"/>
        <v>32.82</v>
      </c>
      <c r="N1418">
        <f t="shared" si="135"/>
        <v>18.3</v>
      </c>
      <c r="O1418" s="7">
        <f t="shared" si="136"/>
        <v>0.55758683729433278</v>
      </c>
      <c r="P1418" t="str">
        <f t="shared" si="132"/>
        <v>Nov-2024</v>
      </c>
      <c r="Q1418" t="str">
        <f t="shared" si="133"/>
        <v>Q4-2024</v>
      </c>
    </row>
    <row r="1419" spans="1:17" x14ac:dyDescent="0.3">
      <c r="A1419" t="s">
        <v>1567</v>
      </c>
      <c r="B1419" s="15">
        <v>45732</v>
      </c>
      <c r="C1419" t="s">
        <v>63</v>
      </c>
      <c r="D1419" t="s">
        <v>137</v>
      </c>
      <c r="E1419" t="s">
        <v>93</v>
      </c>
      <c r="F1419" t="s">
        <v>124</v>
      </c>
      <c r="G1419" t="s">
        <v>68</v>
      </c>
      <c r="H1419">
        <v>1</v>
      </c>
      <c r="I1419">
        <v>83.65</v>
      </c>
      <c r="J1419">
        <v>0.34499999999999997</v>
      </c>
      <c r="K1419">
        <v>30.27</v>
      </c>
      <c r="L1419" t="s">
        <v>57</v>
      </c>
      <c r="M1419">
        <f t="shared" si="134"/>
        <v>54.79</v>
      </c>
      <c r="N1419">
        <f t="shared" si="135"/>
        <v>24.52</v>
      </c>
      <c r="O1419" s="7">
        <f t="shared" si="136"/>
        <v>0.44752692097098012</v>
      </c>
      <c r="P1419" t="str">
        <f t="shared" si="132"/>
        <v>Mar-2025</v>
      </c>
      <c r="Q1419" t="str">
        <f t="shared" si="133"/>
        <v>Q1-2025</v>
      </c>
    </row>
    <row r="1420" spans="1:17" x14ac:dyDescent="0.3">
      <c r="A1420" t="s">
        <v>1568</v>
      </c>
      <c r="B1420" s="15">
        <v>45796</v>
      </c>
      <c r="C1420" t="s">
        <v>63</v>
      </c>
      <c r="D1420" t="s">
        <v>204</v>
      </c>
      <c r="E1420" t="s">
        <v>54</v>
      </c>
      <c r="F1420" t="s">
        <v>156</v>
      </c>
      <c r="G1420" t="s">
        <v>68</v>
      </c>
      <c r="H1420">
        <v>11</v>
      </c>
      <c r="I1420">
        <v>7.1</v>
      </c>
      <c r="J1420">
        <v>9.7000000000000003E-2</v>
      </c>
      <c r="K1420">
        <v>4.5999999999999996</v>
      </c>
      <c r="L1420" t="s">
        <v>57</v>
      </c>
      <c r="M1420">
        <f t="shared" si="134"/>
        <v>70.52</v>
      </c>
      <c r="N1420">
        <f t="shared" si="135"/>
        <v>19.920000000000002</v>
      </c>
      <c r="O1420" s="7">
        <f t="shared" si="136"/>
        <v>0.28247305728871247</v>
      </c>
      <c r="P1420" t="str">
        <f t="shared" si="132"/>
        <v>May-2025</v>
      </c>
      <c r="Q1420" t="str">
        <f t="shared" si="133"/>
        <v>Q2-2025</v>
      </c>
    </row>
    <row r="1421" spans="1:17" x14ac:dyDescent="0.3">
      <c r="A1421" t="s">
        <v>1569</v>
      </c>
      <c r="B1421" s="15">
        <v>45811</v>
      </c>
      <c r="C1421" t="s">
        <v>63</v>
      </c>
      <c r="D1421" t="s">
        <v>106</v>
      </c>
      <c r="E1421" t="s">
        <v>107</v>
      </c>
      <c r="F1421" t="s">
        <v>193</v>
      </c>
      <c r="G1421" t="s">
        <v>68</v>
      </c>
      <c r="H1421">
        <v>1</v>
      </c>
      <c r="I1421">
        <v>48.06</v>
      </c>
      <c r="J1421">
        <v>0.23</v>
      </c>
      <c r="K1421">
        <v>19.170000000000002</v>
      </c>
      <c r="L1421" t="s">
        <v>57</v>
      </c>
      <c r="M1421">
        <f t="shared" si="134"/>
        <v>37.01</v>
      </c>
      <c r="N1421">
        <f t="shared" si="135"/>
        <v>17.84</v>
      </c>
      <c r="O1421" s="7">
        <f t="shared" si="136"/>
        <v>0.48203188327479063</v>
      </c>
      <c r="P1421" t="str">
        <f t="shared" si="132"/>
        <v>Jun-2025</v>
      </c>
      <c r="Q1421" t="str">
        <f t="shared" si="133"/>
        <v>Q2-2025</v>
      </c>
    </row>
    <row r="1422" spans="1:17" x14ac:dyDescent="0.3">
      <c r="A1422" t="s">
        <v>1570</v>
      </c>
      <c r="B1422" s="15">
        <v>45845</v>
      </c>
      <c r="C1422" t="s">
        <v>63</v>
      </c>
      <c r="D1422" t="s">
        <v>82</v>
      </c>
      <c r="E1422" t="s">
        <v>71</v>
      </c>
      <c r="F1422" t="s">
        <v>86</v>
      </c>
      <c r="G1422" t="s">
        <v>56</v>
      </c>
      <c r="H1422">
        <v>4</v>
      </c>
      <c r="I1422">
        <v>263.41000000000003</v>
      </c>
      <c r="J1422">
        <v>0.125</v>
      </c>
      <c r="K1422">
        <v>175.6</v>
      </c>
      <c r="L1422" t="s">
        <v>57</v>
      </c>
      <c r="M1422">
        <f t="shared" si="134"/>
        <v>921.94</v>
      </c>
      <c r="N1422">
        <f t="shared" si="135"/>
        <v>219.54</v>
      </c>
      <c r="O1422" s="7">
        <f t="shared" si="136"/>
        <v>0.23812829468295116</v>
      </c>
      <c r="P1422" t="str">
        <f t="shared" si="132"/>
        <v>Jul-2025</v>
      </c>
      <c r="Q1422" t="str">
        <f t="shared" si="133"/>
        <v>Q3-2025</v>
      </c>
    </row>
    <row r="1423" spans="1:17" x14ac:dyDescent="0.3">
      <c r="A1423" t="s">
        <v>1571</v>
      </c>
      <c r="B1423" s="15">
        <v>45929</v>
      </c>
      <c r="C1423" t="s">
        <v>52</v>
      </c>
      <c r="D1423" t="s">
        <v>113</v>
      </c>
      <c r="E1423" t="s">
        <v>71</v>
      </c>
      <c r="F1423" t="s">
        <v>72</v>
      </c>
      <c r="G1423" t="s">
        <v>68</v>
      </c>
      <c r="H1423">
        <v>3</v>
      </c>
      <c r="I1423">
        <v>271.02</v>
      </c>
      <c r="J1423">
        <v>8.2000000000000003E-2</v>
      </c>
      <c r="K1423">
        <v>179.93</v>
      </c>
      <c r="L1423" t="s">
        <v>57</v>
      </c>
      <c r="M1423">
        <f t="shared" si="134"/>
        <v>746.39</v>
      </c>
      <c r="N1423">
        <f t="shared" si="135"/>
        <v>206.6</v>
      </c>
      <c r="O1423" s="7">
        <f t="shared" si="136"/>
        <v>0.27679899248382211</v>
      </c>
      <c r="P1423" t="str">
        <f t="shared" si="132"/>
        <v>Sep-2025</v>
      </c>
      <c r="Q1423" t="str">
        <f t="shared" si="133"/>
        <v>Q3-2025</v>
      </c>
    </row>
    <row r="1424" spans="1:17" x14ac:dyDescent="0.3">
      <c r="A1424" t="s">
        <v>1572</v>
      </c>
      <c r="B1424" s="15">
        <v>45500</v>
      </c>
      <c r="C1424" t="s">
        <v>84</v>
      </c>
      <c r="D1424" t="s">
        <v>196</v>
      </c>
      <c r="E1424" t="s">
        <v>107</v>
      </c>
      <c r="F1424" t="s">
        <v>193</v>
      </c>
      <c r="G1424" t="s">
        <v>68</v>
      </c>
      <c r="H1424">
        <v>1</v>
      </c>
      <c r="I1424">
        <v>13.23</v>
      </c>
      <c r="J1424">
        <v>4.3999999999999997E-2</v>
      </c>
      <c r="K1424">
        <v>5.55</v>
      </c>
      <c r="L1424" t="s">
        <v>57</v>
      </c>
      <c r="M1424">
        <f t="shared" si="134"/>
        <v>12.65</v>
      </c>
      <c r="N1424">
        <f t="shared" si="135"/>
        <v>7.1</v>
      </c>
      <c r="O1424" s="7">
        <f t="shared" si="136"/>
        <v>0.56126482213438733</v>
      </c>
      <c r="P1424" t="str">
        <f t="shared" si="132"/>
        <v>Jul-2024</v>
      </c>
      <c r="Q1424" t="str">
        <f t="shared" si="133"/>
        <v>Q3-2024</v>
      </c>
    </row>
    <row r="1425" spans="1:17" x14ac:dyDescent="0.3">
      <c r="A1425" t="s">
        <v>1573</v>
      </c>
      <c r="B1425" s="15">
        <v>45941</v>
      </c>
      <c r="C1425" t="s">
        <v>88</v>
      </c>
      <c r="D1425" t="s">
        <v>179</v>
      </c>
      <c r="E1425" t="s">
        <v>71</v>
      </c>
      <c r="F1425" t="s">
        <v>126</v>
      </c>
      <c r="G1425" t="s">
        <v>56</v>
      </c>
      <c r="H1425">
        <v>2</v>
      </c>
      <c r="I1425">
        <v>128.19</v>
      </c>
      <c r="J1425">
        <v>4.7E-2</v>
      </c>
      <c r="K1425">
        <v>89.35</v>
      </c>
      <c r="L1425" t="s">
        <v>57</v>
      </c>
      <c r="M1425">
        <f t="shared" si="134"/>
        <v>244.33</v>
      </c>
      <c r="N1425">
        <f t="shared" si="135"/>
        <v>65.63</v>
      </c>
      <c r="O1425" s="7">
        <f t="shared" si="136"/>
        <v>0.26861212294847131</v>
      </c>
      <c r="P1425" t="str">
        <f t="shared" si="132"/>
        <v>Oct-2025</v>
      </c>
      <c r="Q1425" t="str">
        <f t="shared" si="133"/>
        <v>Q4-2025</v>
      </c>
    </row>
    <row r="1426" spans="1:17" x14ac:dyDescent="0.3">
      <c r="A1426" t="s">
        <v>1574</v>
      </c>
      <c r="B1426" s="15">
        <v>45967</v>
      </c>
      <c r="C1426" t="s">
        <v>63</v>
      </c>
      <c r="D1426" t="s">
        <v>188</v>
      </c>
      <c r="E1426" t="s">
        <v>60</v>
      </c>
      <c r="F1426" t="s">
        <v>90</v>
      </c>
      <c r="G1426" t="s">
        <v>68</v>
      </c>
      <c r="H1426">
        <v>1</v>
      </c>
      <c r="I1426">
        <v>81.28</v>
      </c>
      <c r="J1426">
        <v>0.127</v>
      </c>
      <c r="K1426">
        <v>42.93</v>
      </c>
      <c r="L1426" t="s">
        <v>57</v>
      </c>
      <c r="M1426">
        <f t="shared" si="134"/>
        <v>70.959999999999994</v>
      </c>
      <c r="N1426">
        <f t="shared" si="135"/>
        <v>28.03</v>
      </c>
      <c r="O1426" s="7">
        <f t="shared" si="136"/>
        <v>0.39501127395715901</v>
      </c>
      <c r="P1426" t="str">
        <f t="shared" si="132"/>
        <v>Nov-2025</v>
      </c>
      <c r="Q1426" t="str">
        <f t="shared" si="133"/>
        <v>Q4-2025</v>
      </c>
    </row>
    <row r="1427" spans="1:17" x14ac:dyDescent="0.3">
      <c r="A1427" t="s">
        <v>1575</v>
      </c>
      <c r="B1427" s="15">
        <v>45735</v>
      </c>
      <c r="C1427" t="s">
        <v>84</v>
      </c>
      <c r="D1427" t="s">
        <v>229</v>
      </c>
      <c r="E1427" t="s">
        <v>93</v>
      </c>
      <c r="F1427" t="s">
        <v>124</v>
      </c>
      <c r="G1427" t="s">
        <v>68</v>
      </c>
      <c r="H1427">
        <v>1</v>
      </c>
      <c r="I1427">
        <v>58</v>
      </c>
      <c r="J1427">
        <v>7.6999999999999999E-2</v>
      </c>
      <c r="K1427">
        <v>20.34</v>
      </c>
      <c r="L1427" t="s">
        <v>57</v>
      </c>
      <c r="M1427">
        <f t="shared" si="134"/>
        <v>53.53</v>
      </c>
      <c r="N1427">
        <f t="shared" si="135"/>
        <v>33.19</v>
      </c>
      <c r="O1427" s="7">
        <f t="shared" si="136"/>
        <v>0.62002615355875201</v>
      </c>
      <c r="P1427" t="str">
        <f t="shared" si="132"/>
        <v>Mar-2025</v>
      </c>
      <c r="Q1427" t="str">
        <f t="shared" si="133"/>
        <v>Q1-2025</v>
      </c>
    </row>
    <row r="1428" spans="1:17" x14ac:dyDescent="0.3">
      <c r="A1428" t="s">
        <v>1576</v>
      </c>
      <c r="B1428" s="15">
        <v>45962</v>
      </c>
      <c r="C1428" t="s">
        <v>84</v>
      </c>
      <c r="D1428" t="s">
        <v>196</v>
      </c>
      <c r="E1428" t="s">
        <v>71</v>
      </c>
      <c r="F1428" t="s">
        <v>86</v>
      </c>
      <c r="G1428" t="s">
        <v>68</v>
      </c>
      <c r="H1428">
        <v>1</v>
      </c>
      <c r="I1428">
        <v>31.34</v>
      </c>
      <c r="J1428">
        <v>7.0000000000000007E-2</v>
      </c>
      <c r="K1428">
        <v>22.78</v>
      </c>
      <c r="L1428" t="s">
        <v>57</v>
      </c>
      <c r="M1428">
        <f t="shared" si="134"/>
        <v>29.15</v>
      </c>
      <c r="N1428">
        <f t="shared" si="135"/>
        <v>6.37</v>
      </c>
      <c r="O1428" s="7">
        <f t="shared" si="136"/>
        <v>0.21852487135506005</v>
      </c>
      <c r="P1428" t="str">
        <f t="shared" si="132"/>
        <v>Nov-2025</v>
      </c>
      <c r="Q1428" t="str">
        <f t="shared" si="133"/>
        <v>Q4-2025</v>
      </c>
    </row>
    <row r="1429" spans="1:17" x14ac:dyDescent="0.3">
      <c r="A1429" t="s">
        <v>1577</v>
      </c>
      <c r="B1429" s="15">
        <v>45377</v>
      </c>
      <c r="C1429" t="s">
        <v>84</v>
      </c>
      <c r="D1429" t="s">
        <v>85</v>
      </c>
      <c r="E1429" t="s">
        <v>107</v>
      </c>
      <c r="F1429" t="s">
        <v>148</v>
      </c>
      <c r="G1429" t="s">
        <v>56</v>
      </c>
      <c r="H1429">
        <v>4</v>
      </c>
      <c r="I1429">
        <v>25.03</v>
      </c>
      <c r="J1429">
        <v>9.0999999999999998E-2</v>
      </c>
      <c r="K1429">
        <v>8.33</v>
      </c>
      <c r="L1429" t="s">
        <v>73</v>
      </c>
      <c r="M1429">
        <f t="shared" si="134"/>
        <v>91.01</v>
      </c>
      <c r="N1429">
        <f t="shared" si="135"/>
        <v>57.69</v>
      </c>
      <c r="O1429" s="7">
        <f t="shared" si="136"/>
        <v>0.63388638611141623</v>
      </c>
      <c r="P1429" t="str">
        <f t="shared" ref="P1429:P1464" si="137">IF(B1429="","",TEXT(B1429,"mmm-yyyy"))</f>
        <v>Mar-2024</v>
      </c>
      <c r="Q1429" t="str">
        <f t="shared" ref="Q1429:Q1464" si="138">IF(B1429="","","Q"&amp;ROUNDUP(MONTH(B1429)/3,0)&amp;"-"&amp;YEAR(B1429))</f>
        <v>Q1-2024</v>
      </c>
    </row>
    <row r="1430" spans="1:17" x14ac:dyDescent="0.3">
      <c r="A1430" t="s">
        <v>1578</v>
      </c>
      <c r="B1430" s="15">
        <v>45770</v>
      </c>
      <c r="C1430" t="s">
        <v>63</v>
      </c>
      <c r="D1430" t="s">
        <v>165</v>
      </c>
      <c r="E1430" t="s">
        <v>60</v>
      </c>
      <c r="F1430" t="s">
        <v>90</v>
      </c>
      <c r="G1430" t="s">
        <v>56</v>
      </c>
      <c r="H1430">
        <v>6</v>
      </c>
      <c r="I1430">
        <v>115.09</v>
      </c>
      <c r="J1430">
        <v>6.6000000000000003E-2</v>
      </c>
      <c r="K1430">
        <v>52.05</v>
      </c>
      <c r="L1430" t="s">
        <v>57</v>
      </c>
      <c r="M1430">
        <f t="shared" si="134"/>
        <v>644.96</v>
      </c>
      <c r="N1430">
        <f t="shared" si="135"/>
        <v>332.66</v>
      </c>
      <c r="O1430" s="7">
        <f t="shared" si="136"/>
        <v>0.51578392458447031</v>
      </c>
      <c r="P1430" t="str">
        <f t="shared" si="137"/>
        <v>Apr-2025</v>
      </c>
      <c r="Q1430" t="str">
        <f t="shared" si="138"/>
        <v>Q2-2025</v>
      </c>
    </row>
    <row r="1431" spans="1:17" x14ac:dyDescent="0.3">
      <c r="A1431" t="s">
        <v>1579</v>
      </c>
      <c r="B1431" s="15">
        <v>45885</v>
      </c>
      <c r="C1431" t="s">
        <v>84</v>
      </c>
      <c r="D1431" t="s">
        <v>572</v>
      </c>
      <c r="E1431" t="s">
        <v>54</v>
      </c>
      <c r="F1431" t="s">
        <v>268</v>
      </c>
      <c r="G1431" t="s">
        <v>56</v>
      </c>
      <c r="H1431">
        <v>1</v>
      </c>
      <c r="I1431">
        <v>12.59</v>
      </c>
      <c r="J1431">
        <v>7.2999999999999995E-2</v>
      </c>
      <c r="K1431">
        <v>8.7100000000000009</v>
      </c>
      <c r="L1431" t="s">
        <v>57</v>
      </c>
      <c r="M1431">
        <f t="shared" si="134"/>
        <v>11.67</v>
      </c>
      <c r="N1431">
        <f t="shared" si="135"/>
        <v>2.96</v>
      </c>
      <c r="O1431" s="7">
        <f t="shared" si="136"/>
        <v>0.25364181662382174</v>
      </c>
      <c r="P1431" t="str">
        <f t="shared" si="137"/>
        <v>Aug-2025</v>
      </c>
      <c r="Q1431" t="str">
        <f t="shared" si="138"/>
        <v>Q3-2025</v>
      </c>
    </row>
    <row r="1432" spans="1:17" x14ac:dyDescent="0.3">
      <c r="A1432" t="s">
        <v>1580</v>
      </c>
      <c r="B1432" s="15">
        <v>45923</v>
      </c>
      <c r="C1432" t="s">
        <v>84</v>
      </c>
      <c r="D1432" t="s">
        <v>147</v>
      </c>
      <c r="E1432" t="s">
        <v>71</v>
      </c>
      <c r="F1432" t="s">
        <v>72</v>
      </c>
      <c r="G1432" t="s">
        <v>56</v>
      </c>
      <c r="H1432">
        <v>4</v>
      </c>
      <c r="I1432">
        <v>289.51</v>
      </c>
      <c r="J1432">
        <v>0.14199999999999999</v>
      </c>
      <c r="K1432">
        <v>192.65</v>
      </c>
      <c r="L1432" t="s">
        <v>73</v>
      </c>
      <c r="M1432">
        <f t="shared" si="134"/>
        <v>993.6</v>
      </c>
      <c r="N1432">
        <f t="shared" si="135"/>
        <v>223</v>
      </c>
      <c r="O1432" s="7">
        <f t="shared" si="136"/>
        <v>0.22443639291465378</v>
      </c>
      <c r="P1432" t="str">
        <f t="shared" si="137"/>
        <v>Sep-2025</v>
      </c>
      <c r="Q1432" t="str">
        <f t="shared" si="138"/>
        <v>Q3-2025</v>
      </c>
    </row>
    <row r="1433" spans="1:17" x14ac:dyDescent="0.3">
      <c r="A1433" t="s">
        <v>1581</v>
      </c>
      <c r="B1433" s="15">
        <v>45554</v>
      </c>
      <c r="C1433" t="s">
        <v>84</v>
      </c>
      <c r="D1433" t="s">
        <v>147</v>
      </c>
      <c r="E1433" t="s">
        <v>54</v>
      </c>
      <c r="F1433" t="s">
        <v>268</v>
      </c>
      <c r="G1433" t="s">
        <v>56</v>
      </c>
      <c r="H1433">
        <v>6</v>
      </c>
      <c r="I1433">
        <v>12.54</v>
      </c>
      <c r="J1433">
        <v>9.5000000000000001E-2</v>
      </c>
      <c r="K1433">
        <v>7.74</v>
      </c>
      <c r="L1433" t="s">
        <v>57</v>
      </c>
      <c r="M1433">
        <f t="shared" si="134"/>
        <v>68.09</v>
      </c>
      <c r="N1433">
        <f t="shared" si="135"/>
        <v>21.65</v>
      </c>
      <c r="O1433" s="7">
        <f t="shared" si="136"/>
        <v>0.317961521515641</v>
      </c>
      <c r="P1433" t="str">
        <f t="shared" si="137"/>
        <v>Sep-2024</v>
      </c>
      <c r="Q1433" t="str">
        <f t="shared" si="138"/>
        <v>Q3-2024</v>
      </c>
    </row>
    <row r="1434" spans="1:17" x14ac:dyDescent="0.3">
      <c r="A1434" t="s">
        <v>1582</v>
      </c>
      <c r="B1434" s="15">
        <v>45973</v>
      </c>
      <c r="C1434" t="s">
        <v>84</v>
      </c>
      <c r="D1434" t="s">
        <v>169</v>
      </c>
      <c r="E1434" t="s">
        <v>60</v>
      </c>
      <c r="F1434" t="s">
        <v>61</v>
      </c>
      <c r="G1434" t="s">
        <v>68</v>
      </c>
      <c r="H1434">
        <v>1</v>
      </c>
      <c r="I1434">
        <v>60.08</v>
      </c>
      <c r="J1434">
        <v>5.8000000000000003E-2</v>
      </c>
      <c r="K1434">
        <v>30.57</v>
      </c>
      <c r="L1434" t="s">
        <v>57</v>
      </c>
      <c r="M1434">
        <f t="shared" si="134"/>
        <v>56.6</v>
      </c>
      <c r="N1434">
        <f t="shared" si="135"/>
        <v>26.03</v>
      </c>
      <c r="O1434" s="7">
        <f t="shared" si="136"/>
        <v>0.45989399293286221</v>
      </c>
      <c r="P1434" t="str">
        <f t="shared" si="137"/>
        <v>Nov-2025</v>
      </c>
      <c r="Q1434" t="str">
        <f t="shared" si="138"/>
        <v>Q4-2025</v>
      </c>
    </row>
    <row r="1435" spans="1:17" x14ac:dyDescent="0.3">
      <c r="A1435" t="s">
        <v>1583</v>
      </c>
      <c r="B1435" s="15">
        <v>45619</v>
      </c>
      <c r="C1435" t="s">
        <v>52</v>
      </c>
      <c r="D1435" t="s">
        <v>130</v>
      </c>
      <c r="E1435" t="s">
        <v>71</v>
      </c>
      <c r="F1435" t="s">
        <v>97</v>
      </c>
      <c r="G1435" t="s">
        <v>56</v>
      </c>
      <c r="H1435">
        <v>1</v>
      </c>
      <c r="I1435">
        <v>94.59</v>
      </c>
      <c r="J1435">
        <v>0.111</v>
      </c>
      <c r="K1435">
        <v>67.3</v>
      </c>
      <c r="L1435" t="s">
        <v>57</v>
      </c>
      <c r="M1435">
        <f t="shared" si="134"/>
        <v>84.09</v>
      </c>
      <c r="N1435">
        <f t="shared" si="135"/>
        <v>16.79</v>
      </c>
      <c r="O1435" s="7">
        <f t="shared" si="136"/>
        <v>0.19966702342728027</v>
      </c>
      <c r="P1435" t="str">
        <f t="shared" si="137"/>
        <v>Nov-2024</v>
      </c>
      <c r="Q1435" t="str">
        <f t="shared" si="138"/>
        <v>Q4-2024</v>
      </c>
    </row>
    <row r="1436" spans="1:17" x14ac:dyDescent="0.3">
      <c r="A1436" t="s">
        <v>1584</v>
      </c>
      <c r="B1436" s="15">
        <v>45917</v>
      </c>
      <c r="C1436" t="s">
        <v>84</v>
      </c>
      <c r="D1436" t="s">
        <v>73</v>
      </c>
      <c r="E1436" t="s">
        <v>71</v>
      </c>
      <c r="F1436" t="s">
        <v>78</v>
      </c>
      <c r="G1436" t="s">
        <v>68</v>
      </c>
      <c r="H1436">
        <v>3</v>
      </c>
      <c r="I1436">
        <v>247.49</v>
      </c>
      <c r="J1436">
        <v>0.158</v>
      </c>
      <c r="K1436">
        <v>176.81</v>
      </c>
      <c r="L1436" t="s">
        <v>57</v>
      </c>
      <c r="M1436">
        <f t="shared" si="134"/>
        <v>625.16</v>
      </c>
      <c r="N1436">
        <f t="shared" si="135"/>
        <v>94.73</v>
      </c>
      <c r="O1436" s="7">
        <f t="shared" si="136"/>
        <v>0.15152920852261823</v>
      </c>
      <c r="P1436" t="str">
        <f t="shared" si="137"/>
        <v>Sep-2025</v>
      </c>
      <c r="Q1436" t="str">
        <f t="shared" si="138"/>
        <v>Q3-2025</v>
      </c>
    </row>
    <row r="1437" spans="1:17" x14ac:dyDescent="0.3">
      <c r="A1437" t="s">
        <v>1585</v>
      </c>
      <c r="B1437" s="15">
        <v>45927</v>
      </c>
      <c r="C1437" t="s">
        <v>63</v>
      </c>
      <c r="D1437" t="s">
        <v>119</v>
      </c>
      <c r="E1437" t="s">
        <v>71</v>
      </c>
      <c r="F1437" t="s">
        <v>72</v>
      </c>
      <c r="G1437" t="s">
        <v>68</v>
      </c>
      <c r="H1437">
        <v>10</v>
      </c>
      <c r="I1437">
        <v>127.29</v>
      </c>
      <c r="J1437">
        <v>0.23400000000000001</v>
      </c>
      <c r="K1437">
        <v>97.62</v>
      </c>
      <c r="L1437" t="s">
        <v>57</v>
      </c>
      <c r="M1437">
        <f t="shared" si="134"/>
        <v>975.04</v>
      </c>
      <c r="N1437">
        <f t="shared" si="135"/>
        <v>-1.1599999999999999</v>
      </c>
      <c r="O1437" s="7">
        <f t="shared" si="136"/>
        <v>-1.1896947817525434E-3</v>
      </c>
      <c r="P1437" t="str">
        <f t="shared" si="137"/>
        <v>Sep-2025</v>
      </c>
      <c r="Q1437" t="str">
        <f t="shared" si="138"/>
        <v>Q3-2025</v>
      </c>
    </row>
    <row r="1438" spans="1:17" x14ac:dyDescent="0.3">
      <c r="A1438" t="s">
        <v>1586</v>
      </c>
      <c r="B1438" s="15">
        <v>45960</v>
      </c>
      <c r="C1438" t="s">
        <v>84</v>
      </c>
      <c r="D1438" t="s">
        <v>243</v>
      </c>
      <c r="E1438" t="s">
        <v>71</v>
      </c>
      <c r="F1438" t="s">
        <v>72</v>
      </c>
      <c r="G1438" t="s">
        <v>68</v>
      </c>
      <c r="H1438">
        <v>1</v>
      </c>
      <c r="I1438">
        <v>83.79</v>
      </c>
      <c r="J1438">
        <v>8.5999999999999993E-2</v>
      </c>
      <c r="K1438">
        <v>61.6</v>
      </c>
      <c r="L1438" t="s">
        <v>104</v>
      </c>
      <c r="M1438">
        <f t="shared" si="134"/>
        <v>76.58</v>
      </c>
      <c r="N1438">
        <f t="shared" si="135"/>
        <v>14.98</v>
      </c>
      <c r="O1438" s="7">
        <f t="shared" si="136"/>
        <v>0.19561243144424131</v>
      </c>
      <c r="P1438" t="str">
        <f t="shared" si="137"/>
        <v>Oct-2025</v>
      </c>
      <c r="Q1438" t="str">
        <f t="shared" si="138"/>
        <v>Q4-2025</v>
      </c>
    </row>
    <row r="1439" spans="1:17" x14ac:dyDescent="0.3">
      <c r="A1439" t="s">
        <v>1587</v>
      </c>
      <c r="B1439" s="15">
        <v>45777</v>
      </c>
      <c r="C1439" t="s">
        <v>63</v>
      </c>
      <c r="D1439" t="s">
        <v>106</v>
      </c>
      <c r="E1439" t="s">
        <v>71</v>
      </c>
      <c r="F1439" t="s">
        <v>72</v>
      </c>
      <c r="G1439" t="s">
        <v>68</v>
      </c>
      <c r="H1439">
        <v>7</v>
      </c>
      <c r="I1439">
        <v>190.5</v>
      </c>
      <c r="J1439">
        <v>0.23499999999999999</v>
      </c>
      <c r="K1439">
        <v>138.88999999999999</v>
      </c>
      <c r="L1439" t="s">
        <v>57</v>
      </c>
      <c r="M1439">
        <f t="shared" si="134"/>
        <v>1020.13</v>
      </c>
      <c r="N1439">
        <f t="shared" si="135"/>
        <v>47.9</v>
      </c>
      <c r="O1439" s="7">
        <f t="shared" si="136"/>
        <v>4.6954799878446862E-2</v>
      </c>
      <c r="P1439" t="str">
        <f t="shared" si="137"/>
        <v>Apr-2025</v>
      </c>
      <c r="Q1439" t="str">
        <f t="shared" si="138"/>
        <v>Q2-2025</v>
      </c>
    </row>
    <row r="1440" spans="1:17" x14ac:dyDescent="0.3">
      <c r="A1440" t="s">
        <v>1588</v>
      </c>
      <c r="B1440" s="15">
        <v>45425</v>
      </c>
      <c r="C1440" t="s">
        <v>84</v>
      </c>
      <c r="D1440" t="s">
        <v>243</v>
      </c>
      <c r="E1440" t="s">
        <v>54</v>
      </c>
      <c r="F1440" t="s">
        <v>114</v>
      </c>
      <c r="G1440" t="s">
        <v>56</v>
      </c>
      <c r="H1440">
        <v>1</v>
      </c>
      <c r="I1440">
        <v>15.63</v>
      </c>
      <c r="J1440">
        <v>8.5999999999999993E-2</v>
      </c>
      <c r="K1440">
        <v>10.11</v>
      </c>
      <c r="L1440" t="s">
        <v>57</v>
      </c>
      <c r="M1440">
        <f t="shared" si="134"/>
        <v>14.29</v>
      </c>
      <c r="N1440">
        <f t="shared" si="135"/>
        <v>4.18</v>
      </c>
      <c r="O1440" s="7">
        <f t="shared" si="136"/>
        <v>0.29251224632610218</v>
      </c>
      <c r="P1440" t="str">
        <f t="shared" si="137"/>
        <v>May-2024</v>
      </c>
      <c r="Q1440" t="str">
        <f t="shared" si="138"/>
        <v>Q2-2024</v>
      </c>
    </row>
    <row r="1441" spans="1:17" x14ac:dyDescent="0.3">
      <c r="A1441" t="s">
        <v>1589</v>
      </c>
      <c r="B1441" s="15">
        <v>45464</v>
      </c>
      <c r="C1441" t="s">
        <v>88</v>
      </c>
      <c r="D1441" t="s">
        <v>167</v>
      </c>
      <c r="E1441" t="s">
        <v>107</v>
      </c>
      <c r="F1441" t="s">
        <v>132</v>
      </c>
      <c r="G1441" t="s">
        <v>68</v>
      </c>
      <c r="H1441">
        <v>6</v>
      </c>
      <c r="I1441">
        <v>18.25</v>
      </c>
      <c r="J1441">
        <v>7.6999999999999999E-2</v>
      </c>
      <c r="K1441">
        <v>7.67</v>
      </c>
      <c r="L1441" t="s">
        <v>57</v>
      </c>
      <c r="M1441">
        <f t="shared" si="134"/>
        <v>101.07</v>
      </c>
      <c r="N1441">
        <f t="shared" si="135"/>
        <v>55.05</v>
      </c>
      <c r="O1441" s="7">
        <f t="shared" si="136"/>
        <v>0.54467200949836747</v>
      </c>
      <c r="P1441" t="str">
        <f t="shared" si="137"/>
        <v>Jun-2024</v>
      </c>
      <c r="Q1441" t="str">
        <f t="shared" si="138"/>
        <v>Q2-2024</v>
      </c>
    </row>
    <row r="1442" spans="1:17" x14ac:dyDescent="0.3">
      <c r="A1442" t="s">
        <v>1590</v>
      </c>
      <c r="B1442" s="15">
        <v>46010</v>
      </c>
      <c r="C1442" t="s">
        <v>84</v>
      </c>
      <c r="D1442" t="s">
        <v>103</v>
      </c>
      <c r="E1442" t="s">
        <v>71</v>
      </c>
      <c r="F1442" t="s">
        <v>126</v>
      </c>
      <c r="G1442" t="s">
        <v>56</v>
      </c>
      <c r="H1442">
        <v>3</v>
      </c>
      <c r="I1442">
        <v>114.89</v>
      </c>
      <c r="J1442">
        <v>4.7E-2</v>
      </c>
      <c r="K1442">
        <v>81.28</v>
      </c>
      <c r="L1442" t="s">
        <v>57</v>
      </c>
      <c r="M1442">
        <f t="shared" si="134"/>
        <v>328.47</v>
      </c>
      <c r="N1442">
        <f t="shared" si="135"/>
        <v>84.63</v>
      </c>
      <c r="O1442" s="7">
        <f t="shared" si="136"/>
        <v>0.25764910037446337</v>
      </c>
      <c r="P1442" t="str">
        <f t="shared" si="137"/>
        <v>Dec-2025</v>
      </c>
      <c r="Q1442" t="str">
        <f t="shared" si="138"/>
        <v>Q4-2025</v>
      </c>
    </row>
    <row r="1443" spans="1:17" x14ac:dyDescent="0.3">
      <c r="A1443" t="s">
        <v>1591</v>
      </c>
      <c r="B1443" s="15">
        <v>46007</v>
      </c>
      <c r="C1443" t="s">
        <v>84</v>
      </c>
      <c r="D1443" t="s">
        <v>171</v>
      </c>
      <c r="E1443" t="s">
        <v>93</v>
      </c>
      <c r="F1443" t="s">
        <v>124</v>
      </c>
      <c r="G1443" t="s">
        <v>56</v>
      </c>
      <c r="H1443">
        <v>7</v>
      </c>
      <c r="I1443">
        <v>82.93</v>
      </c>
      <c r="J1443">
        <v>0.10199999999999999</v>
      </c>
      <c r="K1443">
        <v>32.56</v>
      </c>
      <c r="L1443" t="s">
        <v>57</v>
      </c>
      <c r="M1443">
        <f t="shared" si="134"/>
        <v>521.29999999999995</v>
      </c>
      <c r="N1443">
        <f t="shared" si="135"/>
        <v>293.38</v>
      </c>
      <c r="O1443" s="7">
        <f t="shared" si="136"/>
        <v>0.56278534433147909</v>
      </c>
      <c r="P1443" t="str">
        <f t="shared" si="137"/>
        <v>Dec-2025</v>
      </c>
      <c r="Q1443" t="str">
        <f t="shared" si="138"/>
        <v>Q4-2025</v>
      </c>
    </row>
    <row r="1444" spans="1:17" x14ac:dyDescent="0.3">
      <c r="A1444" t="s">
        <v>1592</v>
      </c>
      <c r="B1444" s="15">
        <v>45914</v>
      </c>
      <c r="C1444" t="s">
        <v>88</v>
      </c>
      <c r="D1444" t="s">
        <v>270</v>
      </c>
      <c r="E1444" t="s">
        <v>107</v>
      </c>
      <c r="F1444" t="s">
        <v>139</v>
      </c>
      <c r="G1444" t="s">
        <v>68</v>
      </c>
      <c r="H1444">
        <v>5</v>
      </c>
      <c r="I1444">
        <v>10.029999999999999</v>
      </c>
      <c r="J1444">
        <v>0.17199999999999999</v>
      </c>
      <c r="K1444">
        <v>3.98</v>
      </c>
      <c r="L1444" t="s">
        <v>57</v>
      </c>
      <c r="M1444">
        <f t="shared" si="134"/>
        <v>41.52</v>
      </c>
      <c r="N1444">
        <f t="shared" si="135"/>
        <v>21.62</v>
      </c>
      <c r="O1444" s="7">
        <f t="shared" si="136"/>
        <v>0.52071290944123316</v>
      </c>
      <c r="P1444" t="str">
        <f t="shared" si="137"/>
        <v>Sep-2025</v>
      </c>
      <c r="Q1444" t="str">
        <f t="shared" si="138"/>
        <v>Q3-2025</v>
      </c>
    </row>
    <row r="1445" spans="1:17" x14ac:dyDescent="0.3">
      <c r="A1445" t="s">
        <v>1593</v>
      </c>
      <c r="B1445" s="15">
        <v>45944</v>
      </c>
      <c r="C1445" t="s">
        <v>52</v>
      </c>
      <c r="D1445" t="s">
        <v>200</v>
      </c>
      <c r="E1445" t="s">
        <v>54</v>
      </c>
      <c r="F1445" t="s">
        <v>156</v>
      </c>
      <c r="G1445" t="s">
        <v>68</v>
      </c>
      <c r="H1445">
        <v>5</v>
      </c>
      <c r="I1445">
        <v>9.0399999999999991</v>
      </c>
      <c r="J1445">
        <v>0.06</v>
      </c>
      <c r="K1445">
        <v>5.99</v>
      </c>
      <c r="L1445" t="s">
        <v>104</v>
      </c>
      <c r="M1445">
        <f t="shared" si="134"/>
        <v>42.49</v>
      </c>
      <c r="N1445">
        <f t="shared" si="135"/>
        <v>12.54</v>
      </c>
      <c r="O1445" s="7">
        <f t="shared" si="136"/>
        <v>0.29512826547422921</v>
      </c>
      <c r="P1445" t="str">
        <f t="shared" si="137"/>
        <v>Oct-2025</v>
      </c>
      <c r="Q1445" t="str">
        <f t="shared" si="138"/>
        <v>Q4-2025</v>
      </c>
    </row>
    <row r="1446" spans="1:17" x14ac:dyDescent="0.3">
      <c r="A1446" t="s">
        <v>1594</v>
      </c>
      <c r="B1446" s="15">
        <v>45772</v>
      </c>
      <c r="C1446" t="s">
        <v>84</v>
      </c>
      <c r="D1446" t="s">
        <v>572</v>
      </c>
      <c r="E1446" t="s">
        <v>93</v>
      </c>
      <c r="F1446" t="s">
        <v>219</v>
      </c>
      <c r="G1446" t="s">
        <v>68</v>
      </c>
      <c r="H1446">
        <v>1</v>
      </c>
      <c r="I1446">
        <v>33.880000000000003</v>
      </c>
      <c r="J1446">
        <v>2.8000000000000001E-2</v>
      </c>
      <c r="K1446">
        <v>16.86</v>
      </c>
      <c r="L1446" t="s">
        <v>57</v>
      </c>
      <c r="M1446">
        <f t="shared" si="134"/>
        <v>32.93</v>
      </c>
      <c r="N1446">
        <f t="shared" si="135"/>
        <v>16.07</v>
      </c>
      <c r="O1446" s="7">
        <f t="shared" si="136"/>
        <v>0.48800485879137567</v>
      </c>
      <c r="P1446" t="str">
        <f t="shared" si="137"/>
        <v>Apr-2025</v>
      </c>
      <c r="Q1446" t="str">
        <f t="shared" si="138"/>
        <v>Q2-2025</v>
      </c>
    </row>
    <row r="1447" spans="1:17" x14ac:dyDescent="0.3">
      <c r="A1447" t="s">
        <v>1595</v>
      </c>
      <c r="B1447" s="15">
        <v>45734</v>
      </c>
      <c r="C1447" t="s">
        <v>52</v>
      </c>
      <c r="D1447" t="s">
        <v>200</v>
      </c>
      <c r="E1447" t="s">
        <v>60</v>
      </c>
      <c r="F1447" t="s">
        <v>76</v>
      </c>
      <c r="G1447" t="s">
        <v>56</v>
      </c>
      <c r="H1447">
        <v>1</v>
      </c>
      <c r="I1447">
        <v>25.79</v>
      </c>
      <c r="J1447">
        <v>0.191</v>
      </c>
      <c r="K1447">
        <v>11.18</v>
      </c>
      <c r="L1447" t="s">
        <v>57</v>
      </c>
      <c r="M1447">
        <f t="shared" si="134"/>
        <v>20.86</v>
      </c>
      <c r="N1447">
        <f t="shared" si="135"/>
        <v>9.68</v>
      </c>
      <c r="O1447" s="7">
        <f t="shared" si="136"/>
        <v>0.46404602109300097</v>
      </c>
      <c r="P1447" t="str">
        <f t="shared" si="137"/>
        <v>Mar-2025</v>
      </c>
      <c r="Q1447" t="str">
        <f t="shared" si="138"/>
        <v>Q1-2025</v>
      </c>
    </row>
    <row r="1448" spans="1:17" x14ac:dyDescent="0.3">
      <c r="A1448" t="s">
        <v>1596</v>
      </c>
      <c r="B1448" s="15">
        <v>45716</v>
      </c>
      <c r="C1448" t="s">
        <v>63</v>
      </c>
      <c r="D1448" t="s">
        <v>119</v>
      </c>
      <c r="E1448" t="s">
        <v>107</v>
      </c>
      <c r="F1448" t="s">
        <v>193</v>
      </c>
      <c r="G1448" t="s">
        <v>56</v>
      </c>
      <c r="H1448">
        <v>4</v>
      </c>
      <c r="I1448">
        <v>19.77</v>
      </c>
      <c r="J1448">
        <v>0.16200000000000001</v>
      </c>
      <c r="K1448">
        <v>6.19</v>
      </c>
      <c r="L1448" t="s">
        <v>57</v>
      </c>
      <c r="M1448">
        <f t="shared" si="134"/>
        <v>66.27</v>
      </c>
      <c r="N1448">
        <f t="shared" si="135"/>
        <v>41.51</v>
      </c>
      <c r="O1448" s="7">
        <f t="shared" si="136"/>
        <v>0.62637694280971778</v>
      </c>
      <c r="P1448" t="str">
        <f t="shared" si="137"/>
        <v>Feb-2025</v>
      </c>
      <c r="Q1448" t="str">
        <f t="shared" si="138"/>
        <v>Q1-2025</v>
      </c>
    </row>
    <row r="1449" spans="1:17" x14ac:dyDescent="0.3">
      <c r="A1449" t="s">
        <v>1597</v>
      </c>
      <c r="B1449" s="15">
        <v>46000</v>
      </c>
      <c r="C1449" t="s">
        <v>84</v>
      </c>
      <c r="D1449" t="s">
        <v>169</v>
      </c>
      <c r="E1449" t="s">
        <v>107</v>
      </c>
      <c r="F1449" t="s">
        <v>148</v>
      </c>
      <c r="G1449" t="s">
        <v>56</v>
      </c>
      <c r="H1449">
        <v>1</v>
      </c>
      <c r="I1449">
        <v>53.14</v>
      </c>
      <c r="J1449">
        <v>4.3999999999999997E-2</v>
      </c>
      <c r="K1449">
        <v>18.010000000000002</v>
      </c>
      <c r="L1449" t="s">
        <v>57</v>
      </c>
      <c r="M1449">
        <f t="shared" si="134"/>
        <v>50.8</v>
      </c>
      <c r="N1449">
        <f t="shared" si="135"/>
        <v>32.79</v>
      </c>
      <c r="O1449" s="7">
        <f t="shared" si="136"/>
        <v>0.64547244094488188</v>
      </c>
      <c r="P1449" t="str">
        <f t="shared" si="137"/>
        <v>Dec-2025</v>
      </c>
      <c r="Q1449" t="str">
        <f t="shared" si="138"/>
        <v>Q4-2025</v>
      </c>
    </row>
    <row r="1450" spans="1:17" x14ac:dyDescent="0.3">
      <c r="A1450" t="s">
        <v>1598</v>
      </c>
      <c r="B1450" s="15">
        <v>45962</v>
      </c>
      <c r="C1450" t="s">
        <v>52</v>
      </c>
      <c r="D1450" t="s">
        <v>53</v>
      </c>
      <c r="E1450" t="s">
        <v>107</v>
      </c>
      <c r="F1450" t="s">
        <v>148</v>
      </c>
      <c r="G1450" t="s">
        <v>73</v>
      </c>
      <c r="H1450">
        <v>1</v>
      </c>
      <c r="I1450">
        <v>43.77</v>
      </c>
      <c r="J1450">
        <v>0.151</v>
      </c>
      <c r="K1450">
        <v>18.329999999999998</v>
      </c>
      <c r="L1450" t="s">
        <v>57</v>
      </c>
      <c r="M1450">
        <f t="shared" si="134"/>
        <v>37.159999999999997</v>
      </c>
      <c r="N1450">
        <f t="shared" si="135"/>
        <v>18.829999999999998</v>
      </c>
      <c r="O1450" s="7">
        <f t="shared" si="136"/>
        <v>0.50672766415500536</v>
      </c>
      <c r="P1450" t="str">
        <f t="shared" si="137"/>
        <v>Nov-2025</v>
      </c>
      <c r="Q1450" t="str">
        <f t="shared" si="138"/>
        <v>Q4-2025</v>
      </c>
    </row>
    <row r="1451" spans="1:17" x14ac:dyDescent="0.3">
      <c r="A1451" t="s">
        <v>1599</v>
      </c>
      <c r="B1451" s="15">
        <v>45993</v>
      </c>
      <c r="C1451" t="s">
        <v>63</v>
      </c>
      <c r="D1451" t="s">
        <v>258</v>
      </c>
      <c r="E1451" t="s">
        <v>71</v>
      </c>
      <c r="F1451" t="s">
        <v>126</v>
      </c>
      <c r="G1451" t="s">
        <v>73</v>
      </c>
      <c r="H1451">
        <v>1</v>
      </c>
      <c r="I1451">
        <v>112.82</v>
      </c>
      <c r="J1451">
        <v>0.214</v>
      </c>
      <c r="K1451">
        <v>75.84</v>
      </c>
      <c r="L1451" t="s">
        <v>57</v>
      </c>
      <c r="M1451">
        <f t="shared" si="134"/>
        <v>88.68</v>
      </c>
      <c r="N1451">
        <f t="shared" si="135"/>
        <v>12.84</v>
      </c>
      <c r="O1451" s="7">
        <f t="shared" si="136"/>
        <v>0.14479025710419485</v>
      </c>
      <c r="P1451" t="str">
        <f t="shared" si="137"/>
        <v>Dec-2025</v>
      </c>
      <c r="Q1451" t="str">
        <f t="shared" si="138"/>
        <v>Q4-2025</v>
      </c>
    </row>
    <row r="1452" spans="1:17" x14ac:dyDescent="0.3">
      <c r="A1452" t="s">
        <v>1600</v>
      </c>
      <c r="B1452" s="15">
        <v>45885</v>
      </c>
      <c r="C1452" t="s">
        <v>88</v>
      </c>
      <c r="D1452" t="s">
        <v>179</v>
      </c>
      <c r="E1452" t="s">
        <v>60</v>
      </c>
      <c r="F1452" t="s">
        <v>61</v>
      </c>
      <c r="G1452" t="s">
        <v>68</v>
      </c>
      <c r="H1452">
        <v>2</v>
      </c>
      <c r="I1452">
        <v>69.790000000000006</v>
      </c>
      <c r="J1452">
        <v>0</v>
      </c>
      <c r="K1452">
        <v>30.43</v>
      </c>
      <c r="L1452" t="s">
        <v>73</v>
      </c>
      <c r="M1452">
        <f t="shared" si="134"/>
        <v>139.58000000000001</v>
      </c>
      <c r="N1452">
        <f t="shared" si="135"/>
        <v>78.72</v>
      </c>
      <c r="O1452" s="7">
        <f t="shared" si="136"/>
        <v>0.56397764722739641</v>
      </c>
      <c r="P1452" t="str">
        <f t="shared" si="137"/>
        <v>Aug-2025</v>
      </c>
      <c r="Q1452" t="str">
        <f t="shared" si="138"/>
        <v>Q3-2025</v>
      </c>
    </row>
    <row r="1453" spans="1:17" x14ac:dyDescent="0.3">
      <c r="A1453" t="s">
        <v>1601</v>
      </c>
      <c r="B1453" s="15">
        <v>45705</v>
      </c>
      <c r="C1453" t="s">
        <v>88</v>
      </c>
      <c r="D1453" t="s">
        <v>135</v>
      </c>
      <c r="E1453" t="s">
        <v>60</v>
      </c>
      <c r="F1453" t="s">
        <v>99</v>
      </c>
      <c r="G1453" t="s">
        <v>68</v>
      </c>
      <c r="H1453">
        <v>4</v>
      </c>
      <c r="I1453">
        <v>38.71</v>
      </c>
      <c r="J1453">
        <v>0.105</v>
      </c>
      <c r="K1453">
        <v>17.02</v>
      </c>
      <c r="L1453" t="s">
        <v>57</v>
      </c>
      <c r="M1453">
        <f t="shared" si="134"/>
        <v>138.58000000000001</v>
      </c>
      <c r="N1453">
        <f t="shared" si="135"/>
        <v>70.5</v>
      </c>
      <c r="O1453" s="7">
        <f t="shared" si="136"/>
        <v>0.5087314186751335</v>
      </c>
      <c r="P1453" t="str">
        <f t="shared" si="137"/>
        <v>Feb-2025</v>
      </c>
      <c r="Q1453" t="str">
        <f t="shared" si="138"/>
        <v>Q1-2025</v>
      </c>
    </row>
    <row r="1454" spans="1:17" x14ac:dyDescent="0.3">
      <c r="A1454" t="s">
        <v>1602</v>
      </c>
      <c r="B1454" s="15">
        <v>45748</v>
      </c>
      <c r="C1454" t="s">
        <v>52</v>
      </c>
      <c r="D1454" t="s">
        <v>155</v>
      </c>
      <c r="E1454" t="s">
        <v>93</v>
      </c>
      <c r="F1454" t="s">
        <v>141</v>
      </c>
      <c r="G1454" t="s">
        <v>68</v>
      </c>
      <c r="H1454">
        <v>3</v>
      </c>
      <c r="I1454">
        <v>62.76</v>
      </c>
      <c r="J1454">
        <v>6.7000000000000004E-2</v>
      </c>
      <c r="K1454">
        <v>28.89</v>
      </c>
      <c r="L1454" t="s">
        <v>57</v>
      </c>
      <c r="M1454">
        <f t="shared" si="134"/>
        <v>175.67</v>
      </c>
      <c r="N1454">
        <f t="shared" si="135"/>
        <v>89</v>
      </c>
      <c r="O1454" s="7">
        <f t="shared" si="136"/>
        <v>0.50663175271816474</v>
      </c>
      <c r="P1454" t="str">
        <f t="shared" si="137"/>
        <v>Apr-2025</v>
      </c>
      <c r="Q1454" t="str">
        <f t="shared" si="138"/>
        <v>Q2-2025</v>
      </c>
    </row>
    <row r="1455" spans="1:17" x14ac:dyDescent="0.3">
      <c r="A1455" t="s">
        <v>1603</v>
      </c>
      <c r="B1455" s="15">
        <v>45770</v>
      </c>
      <c r="C1455" t="s">
        <v>52</v>
      </c>
      <c r="D1455" t="s">
        <v>113</v>
      </c>
      <c r="E1455" t="s">
        <v>107</v>
      </c>
      <c r="F1455" t="s">
        <v>148</v>
      </c>
      <c r="G1455" t="s">
        <v>68</v>
      </c>
      <c r="H1455">
        <v>1</v>
      </c>
      <c r="I1455">
        <v>37.65</v>
      </c>
      <c r="J1455">
        <v>6.5000000000000002E-2</v>
      </c>
      <c r="K1455">
        <v>7.63</v>
      </c>
      <c r="L1455" t="s">
        <v>57</v>
      </c>
      <c r="M1455">
        <f t="shared" si="134"/>
        <v>35.200000000000003</v>
      </c>
      <c r="N1455">
        <f t="shared" si="135"/>
        <v>27.57</v>
      </c>
      <c r="O1455" s="7">
        <f t="shared" si="136"/>
        <v>0.78323863636363633</v>
      </c>
      <c r="P1455" t="str">
        <f t="shared" si="137"/>
        <v>Apr-2025</v>
      </c>
      <c r="Q1455" t="str">
        <f t="shared" si="138"/>
        <v>Q2-2025</v>
      </c>
    </row>
    <row r="1456" spans="1:17" x14ac:dyDescent="0.3">
      <c r="A1456" t="s">
        <v>1604</v>
      </c>
      <c r="B1456" s="15">
        <v>45647</v>
      </c>
      <c r="C1456" t="s">
        <v>88</v>
      </c>
      <c r="D1456" t="s">
        <v>123</v>
      </c>
      <c r="E1456" t="s">
        <v>93</v>
      </c>
      <c r="F1456" t="s">
        <v>94</v>
      </c>
      <c r="G1456" t="s">
        <v>56</v>
      </c>
      <c r="H1456">
        <v>1</v>
      </c>
      <c r="I1456">
        <v>57.24</v>
      </c>
      <c r="J1456">
        <v>0.126</v>
      </c>
      <c r="K1456">
        <v>24.56</v>
      </c>
      <c r="L1456" t="s">
        <v>57</v>
      </c>
      <c r="M1456">
        <f t="shared" si="134"/>
        <v>50.03</v>
      </c>
      <c r="N1456">
        <f t="shared" si="135"/>
        <v>25.47</v>
      </c>
      <c r="O1456" s="7">
        <f t="shared" si="136"/>
        <v>0.50909454327403558</v>
      </c>
      <c r="P1456" t="str">
        <f t="shared" si="137"/>
        <v>Dec-2024</v>
      </c>
      <c r="Q1456" t="str">
        <f t="shared" si="138"/>
        <v>Q4-2024</v>
      </c>
    </row>
    <row r="1457" spans="1:17" x14ac:dyDescent="0.3">
      <c r="A1457" t="s">
        <v>1605</v>
      </c>
      <c r="B1457" s="15">
        <v>46001</v>
      </c>
      <c r="C1457" t="s">
        <v>84</v>
      </c>
      <c r="D1457" t="s">
        <v>243</v>
      </c>
      <c r="E1457" t="s">
        <v>60</v>
      </c>
      <c r="F1457" t="s">
        <v>90</v>
      </c>
      <c r="G1457" t="s">
        <v>56</v>
      </c>
      <c r="H1457">
        <v>3</v>
      </c>
      <c r="I1457">
        <v>26.09</v>
      </c>
      <c r="J1457">
        <v>6.2E-2</v>
      </c>
      <c r="K1457">
        <v>10.94</v>
      </c>
      <c r="L1457" t="s">
        <v>104</v>
      </c>
      <c r="M1457">
        <f t="shared" si="134"/>
        <v>73.42</v>
      </c>
      <c r="N1457">
        <f t="shared" si="135"/>
        <v>40.6</v>
      </c>
      <c r="O1457" s="7">
        <f t="shared" si="136"/>
        <v>0.55298283846363394</v>
      </c>
      <c r="P1457" t="str">
        <f t="shared" si="137"/>
        <v>Dec-2025</v>
      </c>
      <c r="Q1457" t="str">
        <f t="shared" si="138"/>
        <v>Q4-2025</v>
      </c>
    </row>
    <row r="1458" spans="1:17" x14ac:dyDescent="0.3">
      <c r="A1458" t="s">
        <v>1606</v>
      </c>
      <c r="B1458" s="15">
        <v>45498</v>
      </c>
      <c r="C1458" t="s">
        <v>88</v>
      </c>
      <c r="D1458" t="s">
        <v>183</v>
      </c>
      <c r="E1458" t="s">
        <v>107</v>
      </c>
      <c r="F1458" t="s">
        <v>139</v>
      </c>
      <c r="G1458" t="s">
        <v>68</v>
      </c>
      <c r="H1458">
        <v>10</v>
      </c>
      <c r="I1458">
        <v>18.559999999999999</v>
      </c>
      <c r="J1458">
        <v>8.5999999999999993E-2</v>
      </c>
      <c r="K1458">
        <v>6.68</v>
      </c>
      <c r="L1458" t="s">
        <v>57</v>
      </c>
      <c r="M1458">
        <f t="shared" si="134"/>
        <v>169.64</v>
      </c>
      <c r="N1458">
        <f t="shared" si="135"/>
        <v>102.84</v>
      </c>
      <c r="O1458" s="7">
        <f t="shared" si="136"/>
        <v>0.606224946946475</v>
      </c>
      <c r="P1458" t="str">
        <f t="shared" si="137"/>
        <v>Jul-2024</v>
      </c>
      <c r="Q1458" t="str">
        <f t="shared" si="138"/>
        <v>Q3-2024</v>
      </c>
    </row>
    <row r="1459" spans="1:17" x14ac:dyDescent="0.3">
      <c r="A1459" t="s">
        <v>1607</v>
      </c>
      <c r="B1459" s="15">
        <v>45918</v>
      </c>
      <c r="C1459" t="s">
        <v>88</v>
      </c>
      <c r="D1459" t="s">
        <v>89</v>
      </c>
      <c r="E1459" t="s">
        <v>54</v>
      </c>
      <c r="F1459" t="s">
        <v>65</v>
      </c>
      <c r="G1459" t="s">
        <v>56</v>
      </c>
      <c r="H1459">
        <v>5</v>
      </c>
      <c r="I1459">
        <v>17.260000000000002</v>
      </c>
      <c r="J1459">
        <v>5.3999999999999999E-2</v>
      </c>
      <c r="K1459">
        <v>9.8699999999999992</v>
      </c>
      <c r="L1459" t="s">
        <v>57</v>
      </c>
      <c r="M1459">
        <f t="shared" si="134"/>
        <v>81.64</v>
      </c>
      <c r="N1459">
        <f t="shared" si="135"/>
        <v>32.29</v>
      </c>
      <c r="O1459" s="7">
        <f t="shared" si="136"/>
        <v>0.3955169034786869</v>
      </c>
      <c r="P1459" t="str">
        <f t="shared" si="137"/>
        <v>Sep-2025</v>
      </c>
      <c r="Q1459" t="str">
        <f t="shared" si="138"/>
        <v>Q3-2025</v>
      </c>
    </row>
    <row r="1460" spans="1:17" x14ac:dyDescent="0.3">
      <c r="A1460" t="s">
        <v>1608</v>
      </c>
      <c r="B1460" s="15">
        <v>45535</v>
      </c>
      <c r="C1460" t="s">
        <v>52</v>
      </c>
      <c r="D1460" t="s">
        <v>121</v>
      </c>
      <c r="E1460" t="s">
        <v>71</v>
      </c>
      <c r="F1460" t="s">
        <v>126</v>
      </c>
      <c r="G1460" t="s">
        <v>56</v>
      </c>
      <c r="H1460">
        <v>2</v>
      </c>
      <c r="I1460">
        <v>76.430000000000007</v>
      </c>
      <c r="J1460">
        <v>3.1E-2</v>
      </c>
      <c r="K1460">
        <v>50.01</v>
      </c>
      <c r="L1460" t="s">
        <v>57</v>
      </c>
      <c r="M1460">
        <f t="shared" si="134"/>
        <v>148.12</v>
      </c>
      <c r="N1460">
        <f t="shared" si="135"/>
        <v>48.1</v>
      </c>
      <c r="O1460" s="7">
        <f t="shared" si="136"/>
        <v>0.32473669997299487</v>
      </c>
      <c r="P1460" t="str">
        <f t="shared" si="137"/>
        <v>Aug-2024</v>
      </c>
      <c r="Q1460" t="str">
        <f t="shared" si="138"/>
        <v>Q3-2024</v>
      </c>
    </row>
    <row r="1461" spans="1:17" x14ac:dyDescent="0.3">
      <c r="A1461" t="s">
        <v>1609</v>
      </c>
      <c r="B1461" s="15">
        <v>45822</v>
      </c>
      <c r="C1461" t="s">
        <v>88</v>
      </c>
      <c r="D1461" t="s">
        <v>167</v>
      </c>
      <c r="E1461" t="s">
        <v>60</v>
      </c>
      <c r="F1461" t="s">
        <v>76</v>
      </c>
      <c r="G1461" t="s">
        <v>68</v>
      </c>
      <c r="H1461">
        <v>5</v>
      </c>
      <c r="I1461">
        <v>23.83</v>
      </c>
      <c r="J1461">
        <v>7.2999999999999995E-2</v>
      </c>
      <c r="K1461">
        <v>11.07</v>
      </c>
      <c r="L1461" t="s">
        <v>57</v>
      </c>
      <c r="M1461">
        <f t="shared" si="134"/>
        <v>110.45</v>
      </c>
      <c r="N1461">
        <f t="shared" si="135"/>
        <v>55.1</v>
      </c>
      <c r="O1461" s="7">
        <f t="shared" si="136"/>
        <v>0.4988682661837936</v>
      </c>
      <c r="P1461" t="str">
        <f t="shared" si="137"/>
        <v>Jun-2025</v>
      </c>
      <c r="Q1461" t="str">
        <f t="shared" si="138"/>
        <v>Q2-2025</v>
      </c>
    </row>
    <row r="1462" spans="1:17" x14ac:dyDescent="0.3">
      <c r="A1462" t="s">
        <v>1610</v>
      </c>
      <c r="B1462" s="15">
        <v>45707</v>
      </c>
      <c r="C1462" t="s">
        <v>88</v>
      </c>
      <c r="D1462" t="s">
        <v>116</v>
      </c>
      <c r="E1462" t="s">
        <v>60</v>
      </c>
      <c r="F1462" t="s">
        <v>99</v>
      </c>
      <c r="G1462" t="s">
        <v>56</v>
      </c>
      <c r="H1462">
        <v>2</v>
      </c>
      <c r="I1462">
        <v>43.62</v>
      </c>
      <c r="J1462">
        <v>2E-3</v>
      </c>
      <c r="K1462">
        <v>18.09</v>
      </c>
      <c r="L1462" t="s">
        <v>57</v>
      </c>
      <c r="M1462">
        <f t="shared" si="134"/>
        <v>87.07</v>
      </c>
      <c r="N1462">
        <f t="shared" si="135"/>
        <v>50.89</v>
      </c>
      <c r="O1462" s="7">
        <f t="shared" si="136"/>
        <v>0.5844722636958769</v>
      </c>
      <c r="P1462" t="str">
        <f t="shared" si="137"/>
        <v>Feb-2025</v>
      </c>
      <c r="Q1462" t="str">
        <f t="shared" si="138"/>
        <v>Q1-2025</v>
      </c>
    </row>
    <row r="1463" spans="1:17" x14ac:dyDescent="0.3">
      <c r="A1463" t="s">
        <v>1611</v>
      </c>
      <c r="B1463" s="15">
        <v>45605</v>
      </c>
      <c r="C1463" t="s">
        <v>88</v>
      </c>
      <c r="D1463" t="s">
        <v>123</v>
      </c>
      <c r="E1463" t="s">
        <v>60</v>
      </c>
      <c r="F1463" t="s">
        <v>99</v>
      </c>
      <c r="G1463" t="s">
        <v>68</v>
      </c>
      <c r="H1463">
        <v>4</v>
      </c>
      <c r="I1463">
        <v>43.97</v>
      </c>
      <c r="J1463">
        <v>0</v>
      </c>
      <c r="K1463">
        <v>21.59</v>
      </c>
      <c r="L1463" t="s">
        <v>57</v>
      </c>
      <c r="M1463">
        <f t="shared" si="134"/>
        <v>175.88</v>
      </c>
      <c r="N1463">
        <f t="shared" si="135"/>
        <v>89.52</v>
      </c>
      <c r="O1463" s="7">
        <f t="shared" si="136"/>
        <v>0.5089833977712076</v>
      </c>
      <c r="P1463" t="str">
        <f t="shared" si="137"/>
        <v>Nov-2024</v>
      </c>
      <c r="Q1463" t="str">
        <f t="shared" si="138"/>
        <v>Q4-2024</v>
      </c>
    </row>
    <row r="1464" spans="1:17" x14ac:dyDescent="0.3">
      <c r="A1464" t="s">
        <v>1612</v>
      </c>
      <c r="B1464" s="15">
        <v>45823</v>
      </c>
      <c r="C1464" t="s">
        <v>52</v>
      </c>
      <c r="D1464" t="s">
        <v>101</v>
      </c>
      <c r="E1464" t="s">
        <v>71</v>
      </c>
      <c r="F1464" t="s">
        <v>78</v>
      </c>
      <c r="G1464" t="s">
        <v>68</v>
      </c>
      <c r="H1464">
        <v>1</v>
      </c>
      <c r="I1464">
        <v>288.72000000000003</v>
      </c>
      <c r="J1464">
        <v>1.2E-2</v>
      </c>
      <c r="K1464">
        <v>197.18</v>
      </c>
      <c r="L1464" t="s">
        <v>57</v>
      </c>
      <c r="M1464">
        <f t="shared" si="134"/>
        <v>285.26</v>
      </c>
      <c r="N1464">
        <f t="shared" si="135"/>
        <v>88.08</v>
      </c>
      <c r="O1464" s="7">
        <f t="shared" si="136"/>
        <v>0.30877094580382808</v>
      </c>
      <c r="P1464" t="str">
        <f t="shared" si="137"/>
        <v>Jun-2025</v>
      </c>
      <c r="Q1464" t="str">
        <f t="shared" si="138"/>
        <v>Q2-2025</v>
      </c>
    </row>
    <row r="1465" spans="1:17" x14ac:dyDescent="0.3">
      <c r="A1465" t="s">
        <v>1613</v>
      </c>
      <c r="C1465" t="s">
        <v>52</v>
      </c>
      <c r="D1465" t="s">
        <v>59</v>
      </c>
      <c r="E1465" t="s">
        <v>71</v>
      </c>
      <c r="F1465" t="s">
        <v>97</v>
      </c>
      <c r="G1465" t="s">
        <v>56</v>
      </c>
      <c r="H1465">
        <v>2</v>
      </c>
      <c r="I1465">
        <v>100.75</v>
      </c>
      <c r="J1465">
        <v>9.6000000000000002E-2</v>
      </c>
      <c r="K1465">
        <v>78.83</v>
      </c>
      <c r="L1465" t="s">
        <v>57</v>
      </c>
      <c r="M1465">
        <f t="shared" si="134"/>
        <v>182.16</v>
      </c>
      <c r="N1465">
        <f t="shared" si="135"/>
        <v>24.5</v>
      </c>
      <c r="O1465" s="7">
        <f t="shared" si="136"/>
        <v>0.13449714536671059</v>
      </c>
    </row>
    <row r="1466" spans="1:17" x14ac:dyDescent="0.3">
      <c r="A1466" t="s">
        <v>1614</v>
      </c>
      <c r="B1466" s="15">
        <v>45845</v>
      </c>
      <c r="C1466" t="s">
        <v>88</v>
      </c>
      <c r="D1466" t="s">
        <v>198</v>
      </c>
      <c r="E1466" t="s">
        <v>60</v>
      </c>
      <c r="F1466" t="s">
        <v>90</v>
      </c>
      <c r="G1466" t="s">
        <v>68</v>
      </c>
      <c r="H1466">
        <v>8</v>
      </c>
      <c r="I1466">
        <v>92.06</v>
      </c>
      <c r="J1466">
        <v>8.7999999999999995E-2</v>
      </c>
      <c r="K1466">
        <v>48.97</v>
      </c>
      <c r="L1466" t="s">
        <v>57</v>
      </c>
      <c r="M1466">
        <f t="shared" si="134"/>
        <v>671.67</v>
      </c>
      <c r="N1466">
        <f t="shared" si="135"/>
        <v>279.91000000000003</v>
      </c>
      <c r="O1466" s="7">
        <f t="shared" si="136"/>
        <v>0.41673738591868037</v>
      </c>
      <c r="P1466" t="str">
        <f t="shared" ref="P1466:P1497" si="139">IF(B1466="","",TEXT(B1466,"mmm-yyyy"))</f>
        <v>Jul-2025</v>
      </c>
      <c r="Q1466" t="str">
        <f t="shared" ref="Q1466:Q1497" si="140">IF(B1466="","","Q"&amp;ROUNDUP(MONTH(B1466)/3,0)&amp;"-"&amp;YEAR(B1466))</f>
        <v>Q3-2025</v>
      </c>
    </row>
    <row r="1467" spans="1:17" x14ac:dyDescent="0.3">
      <c r="A1467" t="s">
        <v>1615</v>
      </c>
      <c r="B1467" s="15">
        <v>45624</v>
      </c>
      <c r="C1467" t="s">
        <v>63</v>
      </c>
      <c r="D1467" t="s">
        <v>188</v>
      </c>
      <c r="E1467" t="s">
        <v>54</v>
      </c>
      <c r="F1467" t="s">
        <v>156</v>
      </c>
      <c r="G1467" t="s">
        <v>68</v>
      </c>
      <c r="H1467">
        <v>1</v>
      </c>
      <c r="I1467">
        <v>18.53</v>
      </c>
      <c r="J1467">
        <v>0.222</v>
      </c>
      <c r="K1467">
        <v>10.99</v>
      </c>
      <c r="L1467" t="s">
        <v>57</v>
      </c>
      <c r="M1467">
        <f t="shared" si="134"/>
        <v>14.42</v>
      </c>
      <c r="N1467">
        <f t="shared" si="135"/>
        <v>3.43</v>
      </c>
      <c r="O1467" s="7">
        <f t="shared" si="136"/>
        <v>0.23786407766990292</v>
      </c>
      <c r="P1467" t="str">
        <f t="shared" si="139"/>
        <v>Nov-2024</v>
      </c>
      <c r="Q1467" t="str">
        <f t="shared" si="140"/>
        <v>Q4-2024</v>
      </c>
    </row>
    <row r="1468" spans="1:17" x14ac:dyDescent="0.3">
      <c r="A1468" t="s">
        <v>1616</v>
      </c>
      <c r="B1468" s="15">
        <v>45330</v>
      </c>
      <c r="C1468" t="s">
        <v>63</v>
      </c>
      <c r="D1468" t="s">
        <v>106</v>
      </c>
      <c r="E1468" t="s">
        <v>107</v>
      </c>
      <c r="F1468" t="s">
        <v>139</v>
      </c>
      <c r="G1468" t="s">
        <v>56</v>
      </c>
      <c r="H1468">
        <v>5</v>
      </c>
      <c r="I1468">
        <v>32.79</v>
      </c>
      <c r="J1468">
        <v>0.215</v>
      </c>
      <c r="K1468">
        <v>11.34</v>
      </c>
      <c r="L1468" t="s">
        <v>57</v>
      </c>
      <c r="M1468">
        <f t="shared" si="134"/>
        <v>128.69999999999999</v>
      </c>
      <c r="N1468">
        <f t="shared" si="135"/>
        <v>72</v>
      </c>
      <c r="O1468" s="7">
        <f t="shared" si="136"/>
        <v>0.55944055944055948</v>
      </c>
      <c r="P1468" t="str">
        <f t="shared" si="139"/>
        <v>Feb-2024</v>
      </c>
      <c r="Q1468" t="str">
        <f t="shared" si="140"/>
        <v>Q1-2024</v>
      </c>
    </row>
    <row r="1469" spans="1:17" x14ac:dyDescent="0.3">
      <c r="A1469" t="s">
        <v>1617</v>
      </c>
      <c r="B1469" s="15">
        <v>45768</v>
      </c>
      <c r="C1469" t="s">
        <v>63</v>
      </c>
      <c r="D1469" t="s">
        <v>188</v>
      </c>
      <c r="E1469" t="s">
        <v>60</v>
      </c>
      <c r="F1469" t="s">
        <v>61</v>
      </c>
      <c r="G1469" t="s">
        <v>68</v>
      </c>
      <c r="H1469">
        <v>4</v>
      </c>
      <c r="I1469">
        <v>32.5</v>
      </c>
      <c r="J1469">
        <v>0.218</v>
      </c>
      <c r="K1469">
        <v>14.62</v>
      </c>
      <c r="L1469" t="s">
        <v>57</v>
      </c>
      <c r="M1469">
        <f t="shared" si="134"/>
        <v>101.66</v>
      </c>
      <c r="N1469">
        <f t="shared" si="135"/>
        <v>43.18</v>
      </c>
      <c r="O1469" s="7">
        <f t="shared" si="136"/>
        <v>0.42474916387959866</v>
      </c>
      <c r="P1469" t="str">
        <f t="shared" si="139"/>
        <v>Apr-2025</v>
      </c>
      <c r="Q1469" t="str">
        <f t="shared" si="140"/>
        <v>Q2-2025</v>
      </c>
    </row>
    <row r="1470" spans="1:17" x14ac:dyDescent="0.3">
      <c r="A1470" t="s">
        <v>1618</v>
      </c>
      <c r="B1470" s="15">
        <v>45781</v>
      </c>
      <c r="C1470" t="s">
        <v>52</v>
      </c>
      <c r="D1470" t="s">
        <v>101</v>
      </c>
      <c r="E1470" t="s">
        <v>93</v>
      </c>
      <c r="F1470" t="s">
        <v>94</v>
      </c>
      <c r="G1470" t="s">
        <v>56</v>
      </c>
      <c r="H1470">
        <v>1</v>
      </c>
      <c r="I1470">
        <v>11.67</v>
      </c>
      <c r="J1470">
        <v>4.2000000000000003E-2</v>
      </c>
      <c r="K1470">
        <v>5.79</v>
      </c>
      <c r="L1470" t="s">
        <v>57</v>
      </c>
      <c r="M1470">
        <f t="shared" si="134"/>
        <v>11.18</v>
      </c>
      <c r="N1470">
        <f t="shared" si="135"/>
        <v>5.39</v>
      </c>
      <c r="O1470" s="7">
        <f t="shared" si="136"/>
        <v>0.48211091234347048</v>
      </c>
      <c r="P1470" t="str">
        <f t="shared" si="139"/>
        <v>May-2025</v>
      </c>
      <c r="Q1470" t="str">
        <f t="shared" si="140"/>
        <v>Q2-2025</v>
      </c>
    </row>
    <row r="1471" spans="1:17" x14ac:dyDescent="0.3">
      <c r="A1471" t="s">
        <v>1619</v>
      </c>
      <c r="B1471" s="15">
        <v>45576</v>
      </c>
      <c r="C1471" t="s">
        <v>63</v>
      </c>
      <c r="D1471" t="s">
        <v>82</v>
      </c>
      <c r="E1471" t="s">
        <v>54</v>
      </c>
      <c r="F1471" t="s">
        <v>114</v>
      </c>
      <c r="G1471" t="s">
        <v>56</v>
      </c>
      <c r="H1471">
        <v>3</v>
      </c>
      <c r="I1471">
        <v>16.07</v>
      </c>
      <c r="J1471">
        <v>0.107</v>
      </c>
      <c r="K1471">
        <v>11.18</v>
      </c>
      <c r="L1471" t="s">
        <v>104</v>
      </c>
      <c r="M1471">
        <f t="shared" si="134"/>
        <v>43.05</v>
      </c>
      <c r="N1471">
        <f t="shared" si="135"/>
        <v>9.51</v>
      </c>
      <c r="O1471" s="7">
        <f t="shared" si="136"/>
        <v>0.22090592334494774</v>
      </c>
      <c r="P1471" t="str">
        <f t="shared" si="139"/>
        <v>Oct-2024</v>
      </c>
      <c r="Q1471" t="str">
        <f t="shared" si="140"/>
        <v>Q4-2024</v>
      </c>
    </row>
    <row r="1472" spans="1:17" x14ac:dyDescent="0.3">
      <c r="A1472" t="s">
        <v>1620</v>
      </c>
      <c r="B1472" s="15">
        <v>45892</v>
      </c>
      <c r="C1472" t="s">
        <v>88</v>
      </c>
      <c r="D1472" t="s">
        <v>202</v>
      </c>
      <c r="E1472" t="s">
        <v>71</v>
      </c>
      <c r="F1472" t="s">
        <v>97</v>
      </c>
      <c r="G1472" t="s">
        <v>56</v>
      </c>
      <c r="H1472">
        <v>9</v>
      </c>
      <c r="I1472">
        <v>37.42</v>
      </c>
      <c r="J1472">
        <v>0</v>
      </c>
      <c r="K1472">
        <v>24.42</v>
      </c>
      <c r="L1472" t="s">
        <v>57</v>
      </c>
      <c r="M1472">
        <f t="shared" si="134"/>
        <v>336.78</v>
      </c>
      <c r="N1472">
        <f t="shared" si="135"/>
        <v>117</v>
      </c>
      <c r="O1472" s="7">
        <f t="shared" si="136"/>
        <v>0.347407803313736</v>
      </c>
      <c r="P1472" t="str">
        <f t="shared" si="139"/>
        <v>Aug-2025</v>
      </c>
      <c r="Q1472" t="str">
        <f t="shared" si="140"/>
        <v>Q3-2025</v>
      </c>
    </row>
    <row r="1473" spans="1:17" x14ac:dyDescent="0.3">
      <c r="A1473" t="s">
        <v>1621</v>
      </c>
      <c r="B1473" s="15">
        <v>45930</v>
      </c>
      <c r="C1473" t="s">
        <v>84</v>
      </c>
      <c r="D1473" t="s">
        <v>169</v>
      </c>
      <c r="E1473" t="s">
        <v>71</v>
      </c>
      <c r="F1473" t="s">
        <v>86</v>
      </c>
      <c r="G1473" t="s">
        <v>68</v>
      </c>
      <c r="H1473">
        <v>2</v>
      </c>
      <c r="I1473">
        <v>71.010000000000005</v>
      </c>
      <c r="J1473">
        <v>7.8E-2</v>
      </c>
      <c r="K1473">
        <v>47.72</v>
      </c>
      <c r="L1473" t="s">
        <v>57</v>
      </c>
      <c r="M1473">
        <f t="shared" si="134"/>
        <v>130.94</v>
      </c>
      <c r="N1473">
        <f t="shared" si="135"/>
        <v>35.5</v>
      </c>
      <c r="O1473" s="7">
        <f t="shared" si="136"/>
        <v>0.27111654192760043</v>
      </c>
      <c r="P1473" t="str">
        <f t="shared" si="139"/>
        <v>Sep-2025</v>
      </c>
      <c r="Q1473" t="str">
        <f t="shared" si="140"/>
        <v>Q3-2025</v>
      </c>
    </row>
    <row r="1474" spans="1:17" x14ac:dyDescent="0.3">
      <c r="A1474" t="s">
        <v>1622</v>
      </c>
      <c r="B1474" s="15">
        <v>45904</v>
      </c>
      <c r="C1474" t="s">
        <v>84</v>
      </c>
      <c r="D1474" t="s">
        <v>110</v>
      </c>
      <c r="E1474" t="s">
        <v>54</v>
      </c>
      <c r="F1474" t="s">
        <v>268</v>
      </c>
      <c r="G1474" t="s">
        <v>68</v>
      </c>
      <c r="H1474">
        <v>3</v>
      </c>
      <c r="I1474">
        <v>13.79</v>
      </c>
      <c r="J1474">
        <v>0</v>
      </c>
      <c r="K1474">
        <v>8.31</v>
      </c>
      <c r="L1474" t="s">
        <v>57</v>
      </c>
      <c r="M1474">
        <f t="shared" ref="M1474:M1537" si="141">ROUND(H1474*I1474*(1-J1474),2)</f>
        <v>41.37</v>
      </c>
      <c r="N1474">
        <f t="shared" ref="N1474:N1537" si="142">ROUND(M1474-(H1474*K1474),2)</f>
        <v>16.440000000000001</v>
      </c>
      <c r="O1474" s="7">
        <f t="shared" ref="O1474:O1537" si="143">IFERROR(N1474/M1474,0)</f>
        <v>0.39738941261783906</v>
      </c>
      <c r="P1474" t="str">
        <f t="shared" si="139"/>
        <v>Sep-2025</v>
      </c>
      <c r="Q1474" t="str">
        <f t="shared" si="140"/>
        <v>Q3-2025</v>
      </c>
    </row>
    <row r="1475" spans="1:17" x14ac:dyDescent="0.3">
      <c r="A1475" t="s">
        <v>1623</v>
      </c>
      <c r="B1475" s="15">
        <v>45715</v>
      </c>
      <c r="C1475" t="s">
        <v>88</v>
      </c>
      <c r="D1475" t="s">
        <v>135</v>
      </c>
      <c r="E1475" t="s">
        <v>60</v>
      </c>
      <c r="F1475" t="s">
        <v>61</v>
      </c>
      <c r="G1475" t="s">
        <v>68</v>
      </c>
      <c r="H1475">
        <v>12</v>
      </c>
      <c r="I1475">
        <v>101.91</v>
      </c>
      <c r="J1475">
        <v>3.2000000000000001E-2</v>
      </c>
      <c r="K1475">
        <v>45.37</v>
      </c>
      <c r="L1475" t="s">
        <v>57</v>
      </c>
      <c r="M1475">
        <f t="shared" si="141"/>
        <v>1183.79</v>
      </c>
      <c r="N1475">
        <f t="shared" si="142"/>
        <v>639.35</v>
      </c>
      <c r="O1475" s="7">
        <f t="shared" si="143"/>
        <v>0.54008734657329427</v>
      </c>
      <c r="P1475" t="str">
        <f t="shared" si="139"/>
        <v>Feb-2025</v>
      </c>
      <c r="Q1475" t="str">
        <f t="shared" si="140"/>
        <v>Q1-2025</v>
      </c>
    </row>
    <row r="1476" spans="1:17" x14ac:dyDescent="0.3">
      <c r="A1476" t="s">
        <v>1624</v>
      </c>
      <c r="B1476" s="15">
        <v>45954</v>
      </c>
      <c r="C1476" t="s">
        <v>88</v>
      </c>
      <c r="D1476" t="s">
        <v>234</v>
      </c>
      <c r="E1476" t="s">
        <v>71</v>
      </c>
      <c r="F1476" t="s">
        <v>86</v>
      </c>
      <c r="G1476" t="s">
        <v>56</v>
      </c>
      <c r="H1476">
        <v>8</v>
      </c>
      <c r="I1476">
        <v>225.26</v>
      </c>
      <c r="J1476">
        <v>0.11799999999999999</v>
      </c>
      <c r="K1476">
        <v>147.12</v>
      </c>
      <c r="L1476" t="s">
        <v>57</v>
      </c>
      <c r="M1476">
        <f t="shared" si="141"/>
        <v>1589.43</v>
      </c>
      <c r="N1476">
        <f t="shared" si="142"/>
        <v>412.47</v>
      </c>
      <c r="O1476" s="7">
        <f t="shared" si="143"/>
        <v>0.25950812555444408</v>
      </c>
      <c r="P1476" t="str">
        <f t="shared" si="139"/>
        <v>Oct-2025</v>
      </c>
      <c r="Q1476" t="str">
        <f t="shared" si="140"/>
        <v>Q4-2025</v>
      </c>
    </row>
    <row r="1477" spans="1:17" x14ac:dyDescent="0.3">
      <c r="A1477" t="s">
        <v>1625</v>
      </c>
      <c r="B1477" s="15">
        <v>45437</v>
      </c>
      <c r="C1477" t="s">
        <v>63</v>
      </c>
      <c r="D1477" t="s">
        <v>82</v>
      </c>
      <c r="E1477" t="s">
        <v>107</v>
      </c>
      <c r="F1477" t="s">
        <v>108</v>
      </c>
      <c r="G1477" t="s">
        <v>73</v>
      </c>
      <c r="H1477">
        <v>8</v>
      </c>
      <c r="I1477">
        <v>33.89</v>
      </c>
      <c r="J1477">
        <v>0.11799999999999999</v>
      </c>
      <c r="K1477">
        <v>11.41</v>
      </c>
      <c r="L1477" t="s">
        <v>104</v>
      </c>
      <c r="M1477">
        <f t="shared" si="141"/>
        <v>239.13</v>
      </c>
      <c r="N1477">
        <f t="shared" si="142"/>
        <v>147.85</v>
      </c>
      <c r="O1477" s="7">
        <f t="shared" si="143"/>
        <v>0.61828294233262238</v>
      </c>
      <c r="P1477" t="str">
        <f t="shared" si="139"/>
        <v>May-2024</v>
      </c>
      <c r="Q1477" t="str">
        <f t="shared" si="140"/>
        <v>Q2-2024</v>
      </c>
    </row>
    <row r="1478" spans="1:17" x14ac:dyDescent="0.3">
      <c r="A1478" t="s">
        <v>1626</v>
      </c>
      <c r="B1478" s="15">
        <v>45584</v>
      </c>
      <c r="C1478" t="s">
        <v>88</v>
      </c>
      <c r="D1478" t="s">
        <v>167</v>
      </c>
      <c r="E1478" t="s">
        <v>71</v>
      </c>
      <c r="F1478" t="s">
        <v>97</v>
      </c>
      <c r="G1478" t="s">
        <v>56</v>
      </c>
      <c r="H1478">
        <v>1</v>
      </c>
      <c r="I1478">
        <v>78.31</v>
      </c>
      <c r="J1478">
        <v>7.1999999999999995E-2</v>
      </c>
      <c r="K1478">
        <v>62.12</v>
      </c>
      <c r="L1478" t="s">
        <v>57</v>
      </c>
      <c r="M1478">
        <f t="shared" si="141"/>
        <v>72.67</v>
      </c>
      <c r="N1478">
        <f t="shared" si="142"/>
        <v>10.55</v>
      </c>
      <c r="O1478" s="7">
        <f t="shared" si="143"/>
        <v>0.14517682675106647</v>
      </c>
      <c r="P1478" t="str">
        <f t="shared" si="139"/>
        <v>Oct-2024</v>
      </c>
      <c r="Q1478" t="str">
        <f t="shared" si="140"/>
        <v>Q4-2024</v>
      </c>
    </row>
    <row r="1479" spans="1:17" x14ac:dyDescent="0.3">
      <c r="A1479" t="s">
        <v>1627</v>
      </c>
      <c r="B1479" s="15">
        <v>45879</v>
      </c>
      <c r="C1479" t="s">
        <v>84</v>
      </c>
      <c r="D1479" t="s">
        <v>196</v>
      </c>
      <c r="E1479" t="s">
        <v>93</v>
      </c>
      <c r="F1479" t="s">
        <v>124</v>
      </c>
      <c r="G1479" t="s">
        <v>56</v>
      </c>
      <c r="H1479">
        <v>3</v>
      </c>
      <c r="I1479">
        <v>81.94</v>
      </c>
      <c r="J1479">
        <v>0</v>
      </c>
      <c r="K1479">
        <v>34.200000000000003</v>
      </c>
      <c r="L1479" t="s">
        <v>57</v>
      </c>
      <c r="M1479">
        <f t="shared" si="141"/>
        <v>245.82</v>
      </c>
      <c r="N1479">
        <f t="shared" si="142"/>
        <v>143.22</v>
      </c>
      <c r="O1479" s="7">
        <f t="shared" si="143"/>
        <v>0.58262143031486457</v>
      </c>
      <c r="P1479" t="str">
        <f t="shared" si="139"/>
        <v>Aug-2025</v>
      </c>
      <c r="Q1479" t="str">
        <f t="shared" si="140"/>
        <v>Q3-2025</v>
      </c>
    </row>
    <row r="1480" spans="1:17" x14ac:dyDescent="0.3">
      <c r="A1480" t="s">
        <v>1628</v>
      </c>
      <c r="B1480" s="15">
        <v>45800</v>
      </c>
      <c r="C1480" t="s">
        <v>63</v>
      </c>
      <c r="D1480" t="s">
        <v>165</v>
      </c>
      <c r="E1480" t="s">
        <v>107</v>
      </c>
      <c r="F1480" t="s">
        <v>108</v>
      </c>
      <c r="G1480" t="s">
        <v>68</v>
      </c>
      <c r="H1480">
        <v>2</v>
      </c>
      <c r="I1480">
        <v>54.18</v>
      </c>
      <c r="J1480">
        <v>0.33800000000000002</v>
      </c>
      <c r="K1480">
        <v>19.43</v>
      </c>
      <c r="L1480" t="s">
        <v>57</v>
      </c>
      <c r="M1480">
        <f t="shared" si="141"/>
        <v>71.73</v>
      </c>
      <c r="N1480">
        <f t="shared" si="142"/>
        <v>32.869999999999997</v>
      </c>
      <c r="O1480" s="7">
        <f t="shared" si="143"/>
        <v>0.45824620103164637</v>
      </c>
      <c r="P1480" t="str">
        <f t="shared" si="139"/>
        <v>May-2025</v>
      </c>
      <c r="Q1480" t="str">
        <f t="shared" si="140"/>
        <v>Q2-2025</v>
      </c>
    </row>
    <row r="1481" spans="1:17" x14ac:dyDescent="0.3">
      <c r="A1481" t="s">
        <v>1629</v>
      </c>
      <c r="B1481" s="15">
        <v>45770</v>
      </c>
      <c r="C1481" t="s">
        <v>84</v>
      </c>
      <c r="D1481" t="s">
        <v>372</v>
      </c>
      <c r="E1481" t="s">
        <v>71</v>
      </c>
      <c r="F1481" t="s">
        <v>86</v>
      </c>
      <c r="G1481" t="s">
        <v>56</v>
      </c>
      <c r="H1481">
        <v>8</v>
      </c>
      <c r="I1481">
        <v>168.02</v>
      </c>
      <c r="J1481">
        <v>0.10100000000000001</v>
      </c>
      <c r="K1481">
        <v>117.86</v>
      </c>
      <c r="L1481" t="s">
        <v>57</v>
      </c>
      <c r="M1481">
        <f t="shared" si="141"/>
        <v>1208.4000000000001</v>
      </c>
      <c r="N1481">
        <f t="shared" si="142"/>
        <v>265.52</v>
      </c>
      <c r="O1481" s="7">
        <f t="shared" si="143"/>
        <v>0.21972856669976826</v>
      </c>
      <c r="P1481" t="str">
        <f t="shared" si="139"/>
        <v>Apr-2025</v>
      </c>
      <c r="Q1481" t="str">
        <f t="shared" si="140"/>
        <v>Q2-2025</v>
      </c>
    </row>
    <row r="1482" spans="1:17" x14ac:dyDescent="0.3">
      <c r="A1482" t="s">
        <v>1630</v>
      </c>
      <c r="B1482" s="15">
        <v>45790</v>
      </c>
      <c r="C1482" t="s">
        <v>88</v>
      </c>
      <c r="D1482" t="s">
        <v>429</v>
      </c>
      <c r="E1482" t="s">
        <v>93</v>
      </c>
      <c r="F1482" t="s">
        <v>94</v>
      </c>
      <c r="G1482" t="s">
        <v>68</v>
      </c>
      <c r="H1482">
        <v>1</v>
      </c>
      <c r="I1482">
        <v>33.07</v>
      </c>
      <c r="J1482">
        <v>0.13</v>
      </c>
      <c r="K1482">
        <v>16.38</v>
      </c>
      <c r="L1482" t="s">
        <v>57</v>
      </c>
      <c r="M1482">
        <f t="shared" si="141"/>
        <v>28.77</v>
      </c>
      <c r="N1482">
        <f t="shared" si="142"/>
        <v>12.39</v>
      </c>
      <c r="O1482" s="7">
        <f t="shared" si="143"/>
        <v>0.43065693430656937</v>
      </c>
      <c r="P1482" t="str">
        <f t="shared" si="139"/>
        <v>May-2025</v>
      </c>
      <c r="Q1482" t="str">
        <f t="shared" si="140"/>
        <v>Q2-2025</v>
      </c>
    </row>
    <row r="1483" spans="1:17" x14ac:dyDescent="0.3">
      <c r="A1483" t="s">
        <v>1631</v>
      </c>
      <c r="B1483" s="15">
        <v>45827</v>
      </c>
      <c r="C1483" t="s">
        <v>63</v>
      </c>
      <c r="D1483" t="s">
        <v>204</v>
      </c>
      <c r="E1483" t="s">
        <v>54</v>
      </c>
      <c r="F1483" t="s">
        <v>65</v>
      </c>
      <c r="G1483" t="s">
        <v>56</v>
      </c>
      <c r="H1483">
        <v>1</v>
      </c>
      <c r="I1483">
        <v>24.27</v>
      </c>
      <c r="J1483">
        <v>0.189</v>
      </c>
      <c r="K1483">
        <v>15.62</v>
      </c>
      <c r="L1483" t="s">
        <v>57</v>
      </c>
      <c r="M1483">
        <f t="shared" si="141"/>
        <v>19.68</v>
      </c>
      <c r="N1483">
        <f t="shared" si="142"/>
        <v>4.0599999999999996</v>
      </c>
      <c r="O1483" s="7">
        <f t="shared" si="143"/>
        <v>0.20630081300813005</v>
      </c>
      <c r="P1483" t="str">
        <f t="shared" si="139"/>
        <v>Jun-2025</v>
      </c>
      <c r="Q1483" t="str">
        <f t="shared" si="140"/>
        <v>Q2-2025</v>
      </c>
    </row>
    <row r="1484" spans="1:17" x14ac:dyDescent="0.3">
      <c r="A1484" t="s">
        <v>1632</v>
      </c>
      <c r="B1484" s="15">
        <v>45902</v>
      </c>
      <c r="C1484" t="s">
        <v>84</v>
      </c>
      <c r="D1484" t="s">
        <v>572</v>
      </c>
      <c r="E1484" t="s">
        <v>60</v>
      </c>
      <c r="F1484" t="s">
        <v>67</v>
      </c>
      <c r="G1484" t="s">
        <v>68</v>
      </c>
      <c r="H1484">
        <v>2</v>
      </c>
      <c r="I1484">
        <v>16.64</v>
      </c>
      <c r="J1484">
        <v>4.7E-2</v>
      </c>
      <c r="K1484">
        <v>6.76</v>
      </c>
      <c r="L1484" t="s">
        <v>57</v>
      </c>
      <c r="M1484">
        <f t="shared" si="141"/>
        <v>31.72</v>
      </c>
      <c r="N1484">
        <f t="shared" si="142"/>
        <v>18.2</v>
      </c>
      <c r="O1484" s="7">
        <f t="shared" si="143"/>
        <v>0.57377049180327866</v>
      </c>
      <c r="P1484" t="str">
        <f t="shared" si="139"/>
        <v>Sep-2025</v>
      </c>
      <c r="Q1484" t="str">
        <f t="shared" si="140"/>
        <v>Q3-2025</v>
      </c>
    </row>
    <row r="1485" spans="1:17" x14ac:dyDescent="0.3">
      <c r="A1485" t="s">
        <v>1633</v>
      </c>
      <c r="B1485" s="15">
        <v>45950</v>
      </c>
      <c r="C1485" t="s">
        <v>52</v>
      </c>
      <c r="D1485" t="s">
        <v>53</v>
      </c>
      <c r="E1485" t="s">
        <v>93</v>
      </c>
      <c r="F1485" t="s">
        <v>255</v>
      </c>
      <c r="G1485" t="s">
        <v>68</v>
      </c>
      <c r="H1485">
        <v>5</v>
      </c>
      <c r="I1485">
        <v>44.43</v>
      </c>
      <c r="J1485">
        <v>5.3999999999999999E-2</v>
      </c>
      <c r="K1485">
        <v>19.95</v>
      </c>
      <c r="L1485" t="s">
        <v>57</v>
      </c>
      <c r="M1485">
        <f t="shared" si="141"/>
        <v>210.15</v>
      </c>
      <c r="N1485">
        <f t="shared" si="142"/>
        <v>110.4</v>
      </c>
      <c r="O1485" s="7">
        <f t="shared" si="143"/>
        <v>0.52533904354032834</v>
      </c>
      <c r="P1485" t="str">
        <f t="shared" si="139"/>
        <v>Oct-2025</v>
      </c>
      <c r="Q1485" t="str">
        <f t="shared" si="140"/>
        <v>Q4-2025</v>
      </c>
    </row>
    <row r="1486" spans="1:17" x14ac:dyDescent="0.3">
      <c r="A1486" t="s">
        <v>1634</v>
      </c>
      <c r="B1486" s="15">
        <v>45776</v>
      </c>
      <c r="C1486" t="s">
        <v>84</v>
      </c>
      <c r="D1486" t="s">
        <v>147</v>
      </c>
      <c r="E1486" t="s">
        <v>60</v>
      </c>
      <c r="F1486" t="s">
        <v>67</v>
      </c>
      <c r="G1486" t="s">
        <v>56</v>
      </c>
      <c r="H1486">
        <v>3</v>
      </c>
      <c r="I1486">
        <v>97.45</v>
      </c>
      <c r="J1486">
        <v>6.2E-2</v>
      </c>
      <c r="K1486">
        <v>46.32</v>
      </c>
      <c r="L1486" t="s">
        <v>57</v>
      </c>
      <c r="M1486">
        <f t="shared" si="141"/>
        <v>274.22000000000003</v>
      </c>
      <c r="N1486">
        <f t="shared" si="142"/>
        <v>135.26</v>
      </c>
      <c r="O1486" s="7">
        <f t="shared" si="143"/>
        <v>0.49325359200641811</v>
      </c>
      <c r="P1486" t="str">
        <f t="shared" si="139"/>
        <v>Apr-2025</v>
      </c>
      <c r="Q1486" t="str">
        <f t="shared" si="140"/>
        <v>Q2-2025</v>
      </c>
    </row>
    <row r="1487" spans="1:17" x14ac:dyDescent="0.3">
      <c r="A1487" t="s">
        <v>1635</v>
      </c>
      <c r="B1487" s="15">
        <v>45759</v>
      </c>
      <c r="C1487" t="s">
        <v>63</v>
      </c>
      <c r="D1487" t="s">
        <v>119</v>
      </c>
      <c r="E1487" t="s">
        <v>54</v>
      </c>
      <c r="F1487" t="s">
        <v>55</v>
      </c>
      <c r="G1487" t="s">
        <v>56</v>
      </c>
      <c r="H1487">
        <v>1</v>
      </c>
      <c r="I1487">
        <v>24.91</v>
      </c>
      <c r="J1487">
        <v>0.313</v>
      </c>
      <c r="K1487">
        <v>14.44</v>
      </c>
      <c r="L1487" t="s">
        <v>57</v>
      </c>
      <c r="M1487">
        <f t="shared" si="141"/>
        <v>17.11</v>
      </c>
      <c r="N1487">
        <f t="shared" si="142"/>
        <v>2.67</v>
      </c>
      <c r="O1487" s="7">
        <f t="shared" si="143"/>
        <v>0.15604909409701928</v>
      </c>
      <c r="P1487" t="str">
        <f t="shared" si="139"/>
        <v>Apr-2025</v>
      </c>
      <c r="Q1487" t="str">
        <f t="shared" si="140"/>
        <v>Q2-2025</v>
      </c>
    </row>
    <row r="1488" spans="1:17" x14ac:dyDescent="0.3">
      <c r="A1488" t="s">
        <v>1636</v>
      </c>
      <c r="B1488" s="15">
        <v>45957</v>
      </c>
      <c r="C1488" t="s">
        <v>52</v>
      </c>
      <c r="D1488" t="s">
        <v>181</v>
      </c>
      <c r="E1488" t="s">
        <v>71</v>
      </c>
      <c r="F1488" t="s">
        <v>126</v>
      </c>
      <c r="G1488" t="s">
        <v>56</v>
      </c>
      <c r="H1488">
        <v>1</v>
      </c>
      <c r="I1488">
        <v>281.56</v>
      </c>
      <c r="J1488">
        <v>0</v>
      </c>
      <c r="K1488">
        <v>193.52</v>
      </c>
      <c r="L1488" t="s">
        <v>57</v>
      </c>
      <c r="M1488">
        <f t="shared" si="141"/>
        <v>281.56</v>
      </c>
      <c r="N1488">
        <f t="shared" si="142"/>
        <v>88.04</v>
      </c>
      <c r="O1488" s="7">
        <f t="shared" si="143"/>
        <v>0.31268646114504905</v>
      </c>
      <c r="P1488" t="str">
        <f t="shared" si="139"/>
        <v>Oct-2025</v>
      </c>
      <c r="Q1488" t="str">
        <f t="shared" si="140"/>
        <v>Q4-2025</v>
      </c>
    </row>
    <row r="1489" spans="1:17" x14ac:dyDescent="0.3">
      <c r="A1489" t="s">
        <v>1637</v>
      </c>
      <c r="B1489" s="15">
        <v>45882</v>
      </c>
      <c r="C1489" t="s">
        <v>88</v>
      </c>
      <c r="D1489" t="s">
        <v>198</v>
      </c>
      <c r="E1489" t="s">
        <v>60</v>
      </c>
      <c r="F1489" t="s">
        <v>61</v>
      </c>
      <c r="G1489" t="s">
        <v>56</v>
      </c>
      <c r="H1489">
        <v>3</v>
      </c>
      <c r="I1489">
        <v>108.77</v>
      </c>
      <c r="J1489">
        <v>3.5999999999999997E-2</v>
      </c>
      <c r="K1489">
        <v>58.52</v>
      </c>
      <c r="L1489" t="s">
        <v>57</v>
      </c>
      <c r="M1489">
        <f t="shared" si="141"/>
        <v>314.56</v>
      </c>
      <c r="N1489">
        <f t="shared" si="142"/>
        <v>139</v>
      </c>
      <c r="O1489" s="7">
        <f t="shared" si="143"/>
        <v>0.44188708036622582</v>
      </c>
      <c r="P1489" t="str">
        <f t="shared" si="139"/>
        <v>Aug-2025</v>
      </c>
      <c r="Q1489" t="str">
        <f t="shared" si="140"/>
        <v>Q3-2025</v>
      </c>
    </row>
    <row r="1490" spans="1:17" x14ac:dyDescent="0.3">
      <c r="A1490" t="s">
        <v>1638</v>
      </c>
      <c r="B1490" s="15">
        <v>45701</v>
      </c>
      <c r="C1490" t="s">
        <v>63</v>
      </c>
      <c r="D1490" t="s">
        <v>251</v>
      </c>
      <c r="E1490" t="s">
        <v>93</v>
      </c>
      <c r="F1490" t="s">
        <v>94</v>
      </c>
      <c r="G1490" t="s">
        <v>56</v>
      </c>
      <c r="H1490">
        <v>1</v>
      </c>
      <c r="I1490">
        <v>74.349999999999994</v>
      </c>
      <c r="J1490">
        <v>0.24099999999999999</v>
      </c>
      <c r="K1490">
        <v>27.57</v>
      </c>
      <c r="L1490" t="s">
        <v>57</v>
      </c>
      <c r="M1490">
        <f t="shared" si="141"/>
        <v>56.43</v>
      </c>
      <c r="N1490">
        <f t="shared" si="142"/>
        <v>28.86</v>
      </c>
      <c r="O1490" s="7">
        <f t="shared" si="143"/>
        <v>0.51143009037745879</v>
      </c>
      <c r="P1490" t="str">
        <f t="shared" si="139"/>
        <v>Feb-2025</v>
      </c>
      <c r="Q1490" t="str">
        <f t="shared" si="140"/>
        <v>Q1-2025</v>
      </c>
    </row>
    <row r="1491" spans="1:17" x14ac:dyDescent="0.3">
      <c r="A1491" t="s">
        <v>1639</v>
      </c>
      <c r="B1491" s="15">
        <v>45575</v>
      </c>
      <c r="C1491" t="s">
        <v>84</v>
      </c>
      <c r="D1491" t="s">
        <v>73</v>
      </c>
      <c r="E1491" t="s">
        <v>93</v>
      </c>
      <c r="F1491" t="s">
        <v>141</v>
      </c>
      <c r="G1491" t="s">
        <v>56</v>
      </c>
      <c r="H1491">
        <v>4</v>
      </c>
      <c r="I1491">
        <v>34.08</v>
      </c>
      <c r="J1491">
        <v>3.1E-2</v>
      </c>
      <c r="K1491">
        <v>12.37</v>
      </c>
      <c r="L1491" t="s">
        <v>57</v>
      </c>
      <c r="M1491">
        <f t="shared" si="141"/>
        <v>132.09</v>
      </c>
      <c r="N1491">
        <f t="shared" si="142"/>
        <v>82.61</v>
      </c>
      <c r="O1491" s="7">
        <f t="shared" si="143"/>
        <v>0.62540691952456662</v>
      </c>
      <c r="P1491" t="str">
        <f t="shared" si="139"/>
        <v>Oct-2024</v>
      </c>
      <c r="Q1491" t="str">
        <f t="shared" si="140"/>
        <v>Q4-2024</v>
      </c>
    </row>
    <row r="1492" spans="1:17" x14ac:dyDescent="0.3">
      <c r="A1492" t="s">
        <v>1640</v>
      </c>
      <c r="B1492" s="15">
        <v>45577</v>
      </c>
      <c r="C1492" t="s">
        <v>88</v>
      </c>
      <c r="D1492" t="s">
        <v>116</v>
      </c>
      <c r="E1492" t="s">
        <v>71</v>
      </c>
      <c r="F1492" t="s">
        <v>126</v>
      </c>
      <c r="G1492" t="s">
        <v>56</v>
      </c>
      <c r="H1492">
        <v>2</v>
      </c>
      <c r="I1492">
        <v>51.41</v>
      </c>
      <c r="J1492">
        <v>0.115</v>
      </c>
      <c r="K1492">
        <v>37.479999999999997</v>
      </c>
      <c r="L1492" t="s">
        <v>57</v>
      </c>
      <c r="M1492">
        <f t="shared" si="141"/>
        <v>91</v>
      </c>
      <c r="N1492">
        <f t="shared" si="142"/>
        <v>16.04</v>
      </c>
      <c r="O1492" s="7">
        <f t="shared" si="143"/>
        <v>0.17626373626373626</v>
      </c>
      <c r="P1492" t="str">
        <f t="shared" si="139"/>
        <v>Oct-2024</v>
      </c>
      <c r="Q1492" t="str">
        <f t="shared" si="140"/>
        <v>Q4-2024</v>
      </c>
    </row>
    <row r="1493" spans="1:17" x14ac:dyDescent="0.3">
      <c r="A1493" t="s">
        <v>1641</v>
      </c>
      <c r="B1493" s="15">
        <v>45425</v>
      </c>
      <c r="C1493" t="s">
        <v>84</v>
      </c>
      <c r="D1493" t="s">
        <v>572</v>
      </c>
      <c r="E1493" t="s">
        <v>60</v>
      </c>
      <c r="F1493" t="s">
        <v>99</v>
      </c>
      <c r="G1493" t="s">
        <v>68</v>
      </c>
      <c r="H1493">
        <v>3</v>
      </c>
      <c r="I1493">
        <v>59.15</v>
      </c>
      <c r="J1493">
        <v>0.151</v>
      </c>
      <c r="K1493">
        <v>27.3</v>
      </c>
      <c r="L1493" t="s">
        <v>57</v>
      </c>
      <c r="M1493">
        <f t="shared" si="141"/>
        <v>150.66</v>
      </c>
      <c r="N1493">
        <f t="shared" si="142"/>
        <v>68.760000000000005</v>
      </c>
      <c r="O1493" s="7">
        <f t="shared" si="143"/>
        <v>0.45639187574671453</v>
      </c>
      <c r="P1493" t="str">
        <f t="shared" si="139"/>
        <v>May-2024</v>
      </c>
      <c r="Q1493" t="str">
        <f t="shared" si="140"/>
        <v>Q2-2024</v>
      </c>
    </row>
    <row r="1494" spans="1:17" x14ac:dyDescent="0.3">
      <c r="A1494" t="s">
        <v>1642</v>
      </c>
      <c r="B1494" s="15">
        <v>45898</v>
      </c>
      <c r="C1494" t="s">
        <v>52</v>
      </c>
      <c r="D1494" t="s">
        <v>96</v>
      </c>
      <c r="E1494" t="s">
        <v>60</v>
      </c>
      <c r="F1494" t="s">
        <v>90</v>
      </c>
      <c r="G1494" t="s">
        <v>68</v>
      </c>
      <c r="H1494">
        <v>1</v>
      </c>
      <c r="I1494">
        <v>79.599999999999994</v>
      </c>
      <c r="J1494">
        <v>9.7000000000000003E-2</v>
      </c>
      <c r="K1494">
        <v>35.450000000000003</v>
      </c>
      <c r="L1494" t="s">
        <v>57</v>
      </c>
      <c r="M1494">
        <f t="shared" si="141"/>
        <v>71.88</v>
      </c>
      <c r="N1494">
        <f t="shared" si="142"/>
        <v>36.43</v>
      </c>
      <c r="O1494" s="7">
        <f t="shared" si="143"/>
        <v>0.50681691708402898</v>
      </c>
      <c r="P1494" t="str">
        <f t="shared" si="139"/>
        <v>Aug-2025</v>
      </c>
      <c r="Q1494" t="str">
        <f t="shared" si="140"/>
        <v>Q3-2025</v>
      </c>
    </row>
    <row r="1495" spans="1:17" x14ac:dyDescent="0.3">
      <c r="A1495" t="s">
        <v>1643</v>
      </c>
      <c r="B1495" s="15">
        <v>45362</v>
      </c>
      <c r="C1495" t="s">
        <v>84</v>
      </c>
      <c r="D1495" t="s">
        <v>147</v>
      </c>
      <c r="E1495" t="s">
        <v>54</v>
      </c>
      <c r="F1495" t="s">
        <v>65</v>
      </c>
      <c r="G1495" t="s">
        <v>56</v>
      </c>
      <c r="H1495">
        <v>2</v>
      </c>
      <c r="I1495">
        <v>22.31</v>
      </c>
      <c r="J1495">
        <v>0.158</v>
      </c>
      <c r="K1495">
        <v>12.45</v>
      </c>
      <c r="L1495" t="s">
        <v>57</v>
      </c>
      <c r="M1495">
        <f t="shared" si="141"/>
        <v>37.57</v>
      </c>
      <c r="N1495">
        <f t="shared" si="142"/>
        <v>12.67</v>
      </c>
      <c r="O1495" s="7">
        <f t="shared" si="143"/>
        <v>0.33723715730636145</v>
      </c>
      <c r="P1495" t="str">
        <f t="shared" si="139"/>
        <v>Mar-2024</v>
      </c>
      <c r="Q1495" t="str">
        <f t="shared" si="140"/>
        <v>Q1-2024</v>
      </c>
    </row>
    <row r="1496" spans="1:17" x14ac:dyDescent="0.3">
      <c r="A1496" t="s">
        <v>1644</v>
      </c>
      <c r="B1496" s="15">
        <v>46006</v>
      </c>
      <c r="C1496" t="s">
        <v>63</v>
      </c>
      <c r="D1496" t="s">
        <v>159</v>
      </c>
      <c r="E1496" t="s">
        <v>54</v>
      </c>
      <c r="F1496" t="s">
        <v>268</v>
      </c>
      <c r="G1496" t="s">
        <v>68</v>
      </c>
      <c r="H1496">
        <v>1</v>
      </c>
      <c r="I1496">
        <v>22.25</v>
      </c>
      <c r="J1496">
        <v>0.252</v>
      </c>
      <c r="K1496">
        <v>8.8699999999999992</v>
      </c>
      <c r="L1496" t="s">
        <v>57</v>
      </c>
      <c r="M1496">
        <f t="shared" si="141"/>
        <v>16.64</v>
      </c>
      <c r="N1496">
        <f t="shared" si="142"/>
        <v>7.77</v>
      </c>
      <c r="O1496" s="7">
        <f t="shared" si="143"/>
        <v>0.46694711538461536</v>
      </c>
      <c r="P1496" t="str">
        <f t="shared" si="139"/>
        <v>Dec-2025</v>
      </c>
      <c r="Q1496" t="str">
        <f t="shared" si="140"/>
        <v>Q4-2025</v>
      </c>
    </row>
    <row r="1497" spans="1:17" x14ac:dyDescent="0.3">
      <c r="A1497" t="s">
        <v>1645</v>
      </c>
      <c r="B1497" s="15">
        <v>45866</v>
      </c>
      <c r="C1497" t="s">
        <v>52</v>
      </c>
      <c r="D1497" t="s">
        <v>181</v>
      </c>
      <c r="E1497" t="s">
        <v>107</v>
      </c>
      <c r="F1497" t="s">
        <v>148</v>
      </c>
      <c r="G1497" t="s">
        <v>68</v>
      </c>
      <c r="H1497">
        <v>4</v>
      </c>
      <c r="I1497">
        <v>25.34</v>
      </c>
      <c r="J1497">
        <v>6.7000000000000004E-2</v>
      </c>
      <c r="K1497">
        <v>7.97</v>
      </c>
      <c r="L1497" t="s">
        <v>57</v>
      </c>
      <c r="M1497">
        <f t="shared" si="141"/>
        <v>94.57</v>
      </c>
      <c r="N1497">
        <f t="shared" si="142"/>
        <v>62.69</v>
      </c>
      <c r="O1497" s="7">
        <f t="shared" si="143"/>
        <v>0.66289520989743045</v>
      </c>
      <c r="P1497" t="str">
        <f t="shared" si="139"/>
        <v>Jul-2025</v>
      </c>
      <c r="Q1497" t="str">
        <f t="shared" si="140"/>
        <v>Q3-2025</v>
      </c>
    </row>
    <row r="1498" spans="1:17" x14ac:dyDescent="0.3">
      <c r="A1498" t="s">
        <v>1646</v>
      </c>
      <c r="B1498" s="15">
        <v>45384</v>
      </c>
      <c r="C1498" t="s">
        <v>88</v>
      </c>
      <c r="D1498" t="s">
        <v>206</v>
      </c>
      <c r="E1498" t="s">
        <v>60</v>
      </c>
      <c r="F1498" t="s">
        <v>61</v>
      </c>
      <c r="G1498" t="s">
        <v>68</v>
      </c>
      <c r="H1498">
        <v>1</v>
      </c>
      <c r="I1498">
        <v>27.75</v>
      </c>
      <c r="J1498">
        <v>9.1999999999999998E-2</v>
      </c>
      <c r="K1498">
        <v>13.53</v>
      </c>
      <c r="L1498" t="s">
        <v>57</v>
      </c>
      <c r="M1498">
        <f t="shared" si="141"/>
        <v>25.2</v>
      </c>
      <c r="N1498">
        <f t="shared" si="142"/>
        <v>11.67</v>
      </c>
      <c r="O1498" s="7">
        <f t="shared" si="143"/>
        <v>0.46309523809523812</v>
      </c>
      <c r="P1498" t="str">
        <f t="shared" ref="P1498:P1529" si="144">IF(B1498="","",TEXT(B1498,"mmm-yyyy"))</f>
        <v>Apr-2024</v>
      </c>
      <c r="Q1498" t="str">
        <f t="shared" ref="Q1498:Q1529" si="145">IF(B1498="","","Q"&amp;ROUNDUP(MONTH(B1498)/3,0)&amp;"-"&amp;YEAR(B1498))</f>
        <v>Q2-2024</v>
      </c>
    </row>
    <row r="1499" spans="1:17" x14ac:dyDescent="0.3">
      <c r="A1499" t="s">
        <v>1647</v>
      </c>
      <c r="B1499" s="15">
        <v>45747</v>
      </c>
      <c r="C1499" t="s">
        <v>52</v>
      </c>
      <c r="D1499" t="s">
        <v>216</v>
      </c>
      <c r="E1499" t="s">
        <v>71</v>
      </c>
      <c r="F1499" t="s">
        <v>78</v>
      </c>
      <c r="G1499" t="s">
        <v>68</v>
      </c>
      <c r="H1499">
        <v>6</v>
      </c>
      <c r="I1499">
        <v>179.56</v>
      </c>
      <c r="J1499">
        <v>2.7E-2</v>
      </c>
      <c r="K1499">
        <v>142.77000000000001</v>
      </c>
      <c r="L1499" t="s">
        <v>57</v>
      </c>
      <c r="M1499">
        <f t="shared" si="141"/>
        <v>1048.27</v>
      </c>
      <c r="N1499">
        <f t="shared" si="142"/>
        <v>191.65</v>
      </c>
      <c r="O1499" s="7">
        <f t="shared" si="143"/>
        <v>0.1828250355347382</v>
      </c>
      <c r="P1499" t="str">
        <f t="shared" si="144"/>
        <v>Mar-2025</v>
      </c>
      <c r="Q1499" t="str">
        <f t="shared" si="145"/>
        <v>Q1-2025</v>
      </c>
    </row>
    <row r="1500" spans="1:17" x14ac:dyDescent="0.3">
      <c r="A1500" t="s">
        <v>1648</v>
      </c>
      <c r="B1500" s="15">
        <v>45438</v>
      </c>
      <c r="C1500" t="s">
        <v>63</v>
      </c>
      <c r="D1500" t="s">
        <v>165</v>
      </c>
      <c r="E1500" t="s">
        <v>54</v>
      </c>
      <c r="F1500" t="s">
        <v>114</v>
      </c>
      <c r="G1500" t="s">
        <v>68</v>
      </c>
      <c r="H1500">
        <v>5</v>
      </c>
      <c r="I1500">
        <v>20.72</v>
      </c>
      <c r="J1500">
        <v>0.33900000000000002</v>
      </c>
      <c r="K1500">
        <v>13.33</v>
      </c>
      <c r="L1500" t="s">
        <v>57</v>
      </c>
      <c r="M1500">
        <f t="shared" si="141"/>
        <v>68.48</v>
      </c>
      <c r="N1500">
        <f t="shared" si="142"/>
        <v>1.83</v>
      </c>
      <c r="O1500" s="7">
        <f t="shared" si="143"/>
        <v>2.6723130841121493E-2</v>
      </c>
      <c r="P1500" t="str">
        <f t="shared" si="144"/>
        <v>May-2024</v>
      </c>
      <c r="Q1500" t="str">
        <f t="shared" si="145"/>
        <v>Q2-2024</v>
      </c>
    </row>
    <row r="1501" spans="1:17" x14ac:dyDescent="0.3">
      <c r="A1501" t="s">
        <v>1649</v>
      </c>
      <c r="B1501" s="15">
        <v>45768</v>
      </c>
      <c r="C1501" t="s">
        <v>52</v>
      </c>
      <c r="D1501" t="s">
        <v>53</v>
      </c>
      <c r="E1501" t="s">
        <v>71</v>
      </c>
      <c r="F1501" t="s">
        <v>97</v>
      </c>
      <c r="G1501" t="s">
        <v>68</v>
      </c>
      <c r="H1501">
        <v>6</v>
      </c>
      <c r="I1501">
        <v>167.95</v>
      </c>
      <c r="J1501">
        <v>0</v>
      </c>
      <c r="K1501">
        <v>115.4</v>
      </c>
      <c r="L1501" t="s">
        <v>57</v>
      </c>
      <c r="M1501">
        <f t="shared" si="141"/>
        <v>1007.7</v>
      </c>
      <c r="N1501">
        <f t="shared" si="142"/>
        <v>315.3</v>
      </c>
      <c r="O1501" s="7">
        <f t="shared" si="143"/>
        <v>0.31289074129205119</v>
      </c>
      <c r="P1501" t="str">
        <f t="shared" si="144"/>
        <v>Apr-2025</v>
      </c>
      <c r="Q1501" t="str">
        <f t="shared" si="145"/>
        <v>Q2-2025</v>
      </c>
    </row>
    <row r="1502" spans="1:17" x14ac:dyDescent="0.3">
      <c r="A1502" t="s">
        <v>1650</v>
      </c>
      <c r="B1502" s="15">
        <v>45368</v>
      </c>
      <c r="C1502" t="s">
        <v>52</v>
      </c>
      <c r="D1502" t="s">
        <v>200</v>
      </c>
      <c r="E1502" t="s">
        <v>93</v>
      </c>
      <c r="F1502" t="s">
        <v>219</v>
      </c>
      <c r="G1502" t="s">
        <v>68</v>
      </c>
      <c r="H1502">
        <v>2</v>
      </c>
      <c r="I1502">
        <v>14.45</v>
      </c>
      <c r="J1502">
        <v>9.1999999999999998E-2</v>
      </c>
      <c r="K1502">
        <v>5.32</v>
      </c>
      <c r="L1502" t="s">
        <v>104</v>
      </c>
      <c r="M1502">
        <f t="shared" si="141"/>
        <v>26.24</v>
      </c>
      <c r="N1502">
        <f t="shared" si="142"/>
        <v>15.6</v>
      </c>
      <c r="O1502" s="7">
        <f t="shared" si="143"/>
        <v>0.59451219512195119</v>
      </c>
      <c r="P1502" t="str">
        <f t="shared" si="144"/>
        <v>Mar-2024</v>
      </c>
      <c r="Q1502" t="str">
        <f t="shared" si="145"/>
        <v>Q1-2024</v>
      </c>
    </row>
    <row r="1503" spans="1:17" x14ac:dyDescent="0.3">
      <c r="A1503" t="s">
        <v>1651</v>
      </c>
      <c r="B1503" s="15">
        <v>45661</v>
      </c>
      <c r="C1503" t="s">
        <v>63</v>
      </c>
      <c r="D1503" t="s">
        <v>263</v>
      </c>
      <c r="E1503" t="s">
        <v>60</v>
      </c>
      <c r="F1503" t="s">
        <v>76</v>
      </c>
      <c r="G1503" t="s">
        <v>68</v>
      </c>
      <c r="H1503">
        <v>5</v>
      </c>
      <c r="I1503">
        <v>42.33</v>
      </c>
      <c r="J1503">
        <v>0.22700000000000001</v>
      </c>
      <c r="K1503">
        <v>20.82</v>
      </c>
      <c r="L1503" t="s">
        <v>57</v>
      </c>
      <c r="M1503">
        <f t="shared" si="141"/>
        <v>163.61000000000001</v>
      </c>
      <c r="N1503">
        <f t="shared" si="142"/>
        <v>59.51</v>
      </c>
      <c r="O1503" s="7">
        <f t="shared" si="143"/>
        <v>0.36373082329930928</v>
      </c>
      <c r="P1503" t="str">
        <f t="shared" si="144"/>
        <v>Jan-2025</v>
      </c>
      <c r="Q1503" t="str">
        <f t="shared" si="145"/>
        <v>Q1-2025</v>
      </c>
    </row>
    <row r="1504" spans="1:17" x14ac:dyDescent="0.3">
      <c r="A1504" t="s">
        <v>1652</v>
      </c>
      <c r="B1504" s="15">
        <v>45884</v>
      </c>
      <c r="C1504" t="s">
        <v>52</v>
      </c>
      <c r="D1504" t="s">
        <v>70</v>
      </c>
      <c r="E1504" t="s">
        <v>71</v>
      </c>
      <c r="F1504" t="s">
        <v>97</v>
      </c>
      <c r="G1504" t="s">
        <v>56</v>
      </c>
      <c r="H1504">
        <v>2</v>
      </c>
      <c r="I1504">
        <v>75.819999999999993</v>
      </c>
      <c r="J1504">
        <v>8.3000000000000004E-2</v>
      </c>
      <c r="K1504">
        <v>58.59</v>
      </c>
      <c r="L1504" t="s">
        <v>57</v>
      </c>
      <c r="M1504">
        <f t="shared" si="141"/>
        <v>139.05000000000001</v>
      </c>
      <c r="N1504">
        <f t="shared" si="142"/>
        <v>21.87</v>
      </c>
      <c r="O1504" s="7">
        <f t="shared" si="143"/>
        <v>0.15728155339805824</v>
      </c>
      <c r="P1504" t="str">
        <f t="shared" si="144"/>
        <v>Aug-2025</v>
      </c>
      <c r="Q1504" t="str">
        <f t="shared" si="145"/>
        <v>Q3-2025</v>
      </c>
    </row>
    <row r="1505" spans="1:17" x14ac:dyDescent="0.3">
      <c r="A1505" t="s">
        <v>1653</v>
      </c>
      <c r="B1505" s="15">
        <v>45804</v>
      </c>
      <c r="C1505" t="s">
        <v>63</v>
      </c>
      <c r="D1505" t="s">
        <v>106</v>
      </c>
      <c r="E1505" t="s">
        <v>54</v>
      </c>
      <c r="F1505" t="s">
        <v>65</v>
      </c>
      <c r="G1505" t="s">
        <v>68</v>
      </c>
      <c r="H1505">
        <v>2</v>
      </c>
      <c r="I1505">
        <v>7.41</v>
      </c>
      <c r="J1505">
        <v>0.215</v>
      </c>
      <c r="K1505">
        <v>4.6100000000000003</v>
      </c>
      <c r="L1505" t="s">
        <v>73</v>
      </c>
      <c r="M1505">
        <f t="shared" si="141"/>
        <v>11.63</v>
      </c>
      <c r="N1505">
        <f t="shared" si="142"/>
        <v>2.41</v>
      </c>
      <c r="O1505" s="7">
        <f t="shared" si="143"/>
        <v>0.20722269991401548</v>
      </c>
      <c r="P1505" t="str">
        <f t="shared" si="144"/>
        <v>May-2025</v>
      </c>
      <c r="Q1505" t="str">
        <f t="shared" si="145"/>
        <v>Q2-2025</v>
      </c>
    </row>
    <row r="1506" spans="1:17" x14ac:dyDescent="0.3">
      <c r="A1506" t="s">
        <v>1654</v>
      </c>
      <c r="B1506" s="15">
        <v>45819</v>
      </c>
      <c r="C1506" t="s">
        <v>52</v>
      </c>
      <c r="D1506" t="s">
        <v>59</v>
      </c>
      <c r="E1506" t="s">
        <v>93</v>
      </c>
      <c r="F1506" t="s">
        <v>94</v>
      </c>
      <c r="G1506" t="s">
        <v>68</v>
      </c>
      <c r="H1506">
        <v>3</v>
      </c>
      <c r="I1506">
        <v>41.3</v>
      </c>
      <c r="J1506">
        <v>8.8999999999999996E-2</v>
      </c>
      <c r="K1506">
        <v>18.78</v>
      </c>
      <c r="L1506" t="s">
        <v>57</v>
      </c>
      <c r="M1506">
        <f t="shared" si="141"/>
        <v>112.87</v>
      </c>
      <c r="N1506">
        <f t="shared" si="142"/>
        <v>56.53</v>
      </c>
      <c r="O1506" s="7">
        <f t="shared" si="143"/>
        <v>0.50084167626472931</v>
      </c>
      <c r="P1506" t="str">
        <f t="shared" si="144"/>
        <v>Jun-2025</v>
      </c>
      <c r="Q1506" t="str">
        <f t="shared" si="145"/>
        <v>Q2-2025</v>
      </c>
    </row>
    <row r="1507" spans="1:17" x14ac:dyDescent="0.3">
      <c r="A1507" t="s">
        <v>1655</v>
      </c>
      <c r="B1507" s="15">
        <v>45430</v>
      </c>
      <c r="C1507" t="s">
        <v>88</v>
      </c>
      <c r="D1507" t="s">
        <v>202</v>
      </c>
      <c r="E1507" t="s">
        <v>93</v>
      </c>
      <c r="F1507" t="s">
        <v>255</v>
      </c>
      <c r="G1507" t="s">
        <v>68</v>
      </c>
      <c r="H1507">
        <v>3</v>
      </c>
      <c r="I1507">
        <v>32.67</v>
      </c>
      <c r="J1507">
        <v>0.09</v>
      </c>
      <c r="K1507">
        <v>12.02</v>
      </c>
      <c r="L1507" t="s">
        <v>57</v>
      </c>
      <c r="M1507">
        <f t="shared" si="141"/>
        <v>89.19</v>
      </c>
      <c r="N1507">
        <f t="shared" si="142"/>
        <v>53.13</v>
      </c>
      <c r="O1507" s="7">
        <f t="shared" si="143"/>
        <v>0.59569458459468549</v>
      </c>
      <c r="P1507" t="str">
        <f t="shared" si="144"/>
        <v>May-2024</v>
      </c>
      <c r="Q1507" t="str">
        <f t="shared" si="145"/>
        <v>Q2-2024</v>
      </c>
    </row>
    <row r="1508" spans="1:17" x14ac:dyDescent="0.3">
      <c r="A1508" t="s">
        <v>1656</v>
      </c>
      <c r="B1508" s="15">
        <v>45485</v>
      </c>
      <c r="C1508" t="s">
        <v>84</v>
      </c>
      <c r="D1508" t="s">
        <v>171</v>
      </c>
      <c r="E1508" t="s">
        <v>54</v>
      </c>
      <c r="F1508" t="s">
        <v>65</v>
      </c>
      <c r="G1508" t="s">
        <v>68</v>
      </c>
      <c r="H1508">
        <v>2</v>
      </c>
      <c r="I1508">
        <v>12.78</v>
      </c>
      <c r="J1508">
        <v>6.7000000000000004E-2</v>
      </c>
      <c r="K1508">
        <v>8.77</v>
      </c>
      <c r="L1508" t="s">
        <v>57</v>
      </c>
      <c r="M1508">
        <f t="shared" si="141"/>
        <v>23.85</v>
      </c>
      <c r="N1508">
        <f t="shared" si="142"/>
        <v>6.31</v>
      </c>
      <c r="O1508" s="7">
        <f t="shared" si="143"/>
        <v>0.26457023060796642</v>
      </c>
      <c r="P1508" t="str">
        <f t="shared" si="144"/>
        <v>Jul-2024</v>
      </c>
      <c r="Q1508" t="str">
        <f t="shared" si="145"/>
        <v>Q3-2024</v>
      </c>
    </row>
    <row r="1509" spans="1:17" x14ac:dyDescent="0.3">
      <c r="A1509" t="s">
        <v>1657</v>
      </c>
      <c r="B1509" s="15">
        <v>45918</v>
      </c>
      <c r="C1509" t="s">
        <v>63</v>
      </c>
      <c r="D1509" t="s">
        <v>204</v>
      </c>
      <c r="E1509" t="s">
        <v>107</v>
      </c>
      <c r="F1509" t="s">
        <v>193</v>
      </c>
      <c r="G1509" t="s">
        <v>68</v>
      </c>
      <c r="H1509">
        <v>3</v>
      </c>
      <c r="I1509">
        <v>22.4</v>
      </c>
      <c r="J1509">
        <v>0.11600000000000001</v>
      </c>
      <c r="K1509">
        <v>10.02</v>
      </c>
      <c r="L1509" t="s">
        <v>57</v>
      </c>
      <c r="M1509">
        <f t="shared" si="141"/>
        <v>59.4</v>
      </c>
      <c r="N1509">
        <f t="shared" si="142"/>
        <v>29.34</v>
      </c>
      <c r="O1509" s="7">
        <f t="shared" si="143"/>
        <v>0.49393939393939396</v>
      </c>
      <c r="P1509" t="str">
        <f t="shared" si="144"/>
        <v>Sep-2025</v>
      </c>
      <c r="Q1509" t="str">
        <f t="shared" si="145"/>
        <v>Q3-2025</v>
      </c>
    </row>
    <row r="1510" spans="1:17" x14ac:dyDescent="0.3">
      <c r="A1510" t="s">
        <v>1658</v>
      </c>
      <c r="B1510" s="15">
        <v>45918</v>
      </c>
      <c r="C1510" t="s">
        <v>63</v>
      </c>
      <c r="D1510" t="s">
        <v>175</v>
      </c>
      <c r="E1510" t="s">
        <v>107</v>
      </c>
      <c r="F1510" t="s">
        <v>139</v>
      </c>
      <c r="G1510" t="s">
        <v>56</v>
      </c>
      <c r="H1510">
        <v>3</v>
      </c>
      <c r="I1510">
        <v>28.31</v>
      </c>
      <c r="J1510">
        <v>0.23300000000000001</v>
      </c>
      <c r="K1510">
        <v>8.76</v>
      </c>
      <c r="L1510" t="s">
        <v>57</v>
      </c>
      <c r="M1510">
        <f t="shared" si="141"/>
        <v>65.14</v>
      </c>
      <c r="N1510">
        <f t="shared" si="142"/>
        <v>38.86</v>
      </c>
      <c r="O1510" s="7">
        <f t="shared" si="143"/>
        <v>0.59656125268652127</v>
      </c>
      <c r="P1510" t="str">
        <f t="shared" si="144"/>
        <v>Sep-2025</v>
      </c>
      <c r="Q1510" t="str">
        <f t="shared" si="145"/>
        <v>Q3-2025</v>
      </c>
    </row>
    <row r="1511" spans="1:17" x14ac:dyDescent="0.3">
      <c r="A1511" t="s">
        <v>1659</v>
      </c>
      <c r="B1511" s="15">
        <v>45819</v>
      </c>
      <c r="C1511" t="s">
        <v>84</v>
      </c>
      <c r="D1511" t="s">
        <v>177</v>
      </c>
      <c r="E1511" t="s">
        <v>54</v>
      </c>
      <c r="F1511" t="s">
        <v>156</v>
      </c>
      <c r="G1511" t="s">
        <v>68</v>
      </c>
      <c r="H1511">
        <v>2</v>
      </c>
      <c r="I1511">
        <v>13.11</v>
      </c>
      <c r="J1511">
        <v>4.8000000000000001E-2</v>
      </c>
      <c r="K1511">
        <v>8.9</v>
      </c>
      <c r="L1511" t="s">
        <v>57</v>
      </c>
      <c r="M1511">
        <f t="shared" si="141"/>
        <v>24.96</v>
      </c>
      <c r="N1511">
        <f t="shared" si="142"/>
        <v>7.16</v>
      </c>
      <c r="O1511" s="7">
        <f t="shared" si="143"/>
        <v>0.28685897435897434</v>
      </c>
      <c r="P1511" t="str">
        <f t="shared" si="144"/>
        <v>Jun-2025</v>
      </c>
      <c r="Q1511" t="str">
        <f t="shared" si="145"/>
        <v>Q2-2025</v>
      </c>
    </row>
    <row r="1512" spans="1:17" x14ac:dyDescent="0.3">
      <c r="A1512" t="s">
        <v>1660</v>
      </c>
      <c r="B1512" s="15">
        <v>45928</v>
      </c>
      <c r="C1512" t="s">
        <v>84</v>
      </c>
      <c r="D1512" t="s">
        <v>196</v>
      </c>
      <c r="E1512" t="s">
        <v>60</v>
      </c>
      <c r="F1512" t="s">
        <v>99</v>
      </c>
      <c r="G1512" t="s">
        <v>56</v>
      </c>
      <c r="H1512">
        <v>4</v>
      </c>
      <c r="I1512">
        <v>54.53</v>
      </c>
      <c r="J1512">
        <v>0.12</v>
      </c>
      <c r="K1512">
        <v>25.67</v>
      </c>
      <c r="L1512" t="s">
        <v>57</v>
      </c>
      <c r="M1512">
        <f t="shared" si="141"/>
        <v>191.95</v>
      </c>
      <c r="N1512">
        <f t="shared" si="142"/>
        <v>89.27</v>
      </c>
      <c r="O1512" s="7">
        <f t="shared" si="143"/>
        <v>0.46506902839281061</v>
      </c>
      <c r="P1512" t="str">
        <f t="shared" si="144"/>
        <v>Sep-2025</v>
      </c>
      <c r="Q1512" t="str">
        <f t="shared" si="145"/>
        <v>Q3-2025</v>
      </c>
    </row>
    <row r="1513" spans="1:17" x14ac:dyDescent="0.3">
      <c r="A1513" t="s">
        <v>1661</v>
      </c>
      <c r="B1513" s="15">
        <v>45765</v>
      </c>
      <c r="C1513" t="s">
        <v>84</v>
      </c>
      <c r="D1513" t="s">
        <v>147</v>
      </c>
      <c r="E1513" t="s">
        <v>54</v>
      </c>
      <c r="F1513" t="s">
        <v>65</v>
      </c>
      <c r="G1513" t="s">
        <v>56</v>
      </c>
      <c r="H1513">
        <v>3</v>
      </c>
      <c r="I1513">
        <v>24.01</v>
      </c>
      <c r="J1513">
        <v>0.154</v>
      </c>
      <c r="K1513">
        <v>14.46</v>
      </c>
      <c r="L1513" t="s">
        <v>57</v>
      </c>
      <c r="M1513">
        <f t="shared" si="141"/>
        <v>60.94</v>
      </c>
      <c r="N1513">
        <f t="shared" si="142"/>
        <v>17.559999999999999</v>
      </c>
      <c r="O1513" s="7">
        <f t="shared" si="143"/>
        <v>0.2881522809320643</v>
      </c>
      <c r="P1513" t="str">
        <f t="shared" si="144"/>
        <v>Apr-2025</v>
      </c>
      <c r="Q1513" t="str">
        <f t="shared" si="145"/>
        <v>Q2-2025</v>
      </c>
    </row>
    <row r="1514" spans="1:17" x14ac:dyDescent="0.3">
      <c r="A1514" t="s">
        <v>1662</v>
      </c>
      <c r="B1514" s="15">
        <v>45741</v>
      </c>
      <c r="C1514" t="s">
        <v>88</v>
      </c>
      <c r="D1514" t="s">
        <v>234</v>
      </c>
      <c r="E1514" t="s">
        <v>71</v>
      </c>
      <c r="F1514" t="s">
        <v>78</v>
      </c>
      <c r="G1514" t="s">
        <v>68</v>
      </c>
      <c r="H1514">
        <v>20</v>
      </c>
      <c r="I1514">
        <v>88.72</v>
      </c>
      <c r="J1514">
        <v>7.0000000000000007E-2</v>
      </c>
      <c r="K1514">
        <v>66.52</v>
      </c>
      <c r="L1514" t="s">
        <v>57</v>
      </c>
      <c r="M1514">
        <f t="shared" si="141"/>
        <v>1650.19</v>
      </c>
      <c r="N1514">
        <f t="shared" si="142"/>
        <v>319.79000000000002</v>
      </c>
      <c r="O1514" s="7">
        <f t="shared" si="143"/>
        <v>0.19378980602233684</v>
      </c>
      <c r="P1514" t="str">
        <f t="shared" si="144"/>
        <v>Mar-2025</v>
      </c>
      <c r="Q1514" t="str">
        <f t="shared" si="145"/>
        <v>Q1-2025</v>
      </c>
    </row>
    <row r="1515" spans="1:17" x14ac:dyDescent="0.3">
      <c r="A1515" t="s">
        <v>1663</v>
      </c>
      <c r="B1515" s="15">
        <v>45747</v>
      </c>
      <c r="C1515" t="s">
        <v>88</v>
      </c>
      <c r="D1515" t="s">
        <v>167</v>
      </c>
      <c r="E1515" t="s">
        <v>54</v>
      </c>
      <c r="F1515" t="s">
        <v>55</v>
      </c>
      <c r="G1515" t="s">
        <v>56</v>
      </c>
      <c r="H1515">
        <v>2</v>
      </c>
      <c r="I1515">
        <v>5.32</v>
      </c>
      <c r="J1515">
        <v>0.10100000000000001</v>
      </c>
      <c r="K1515">
        <v>3.63</v>
      </c>
      <c r="L1515" t="s">
        <v>57</v>
      </c>
      <c r="M1515">
        <f t="shared" si="141"/>
        <v>9.57</v>
      </c>
      <c r="N1515">
        <f t="shared" si="142"/>
        <v>2.31</v>
      </c>
      <c r="O1515" s="7">
        <f t="shared" si="143"/>
        <v>0.2413793103448276</v>
      </c>
      <c r="P1515" t="str">
        <f t="shared" si="144"/>
        <v>Mar-2025</v>
      </c>
      <c r="Q1515" t="str">
        <f t="shared" si="145"/>
        <v>Q1-2025</v>
      </c>
    </row>
    <row r="1516" spans="1:17" x14ac:dyDescent="0.3">
      <c r="A1516" t="s">
        <v>1664</v>
      </c>
      <c r="B1516" s="15">
        <v>45550</v>
      </c>
      <c r="C1516" t="s">
        <v>88</v>
      </c>
      <c r="D1516" t="s">
        <v>429</v>
      </c>
      <c r="E1516" t="s">
        <v>107</v>
      </c>
      <c r="F1516" t="s">
        <v>148</v>
      </c>
      <c r="G1516" t="s">
        <v>68</v>
      </c>
      <c r="H1516">
        <v>1</v>
      </c>
      <c r="I1516">
        <v>11.22</v>
      </c>
      <c r="J1516">
        <v>0.10199999999999999</v>
      </c>
      <c r="K1516">
        <v>3.79</v>
      </c>
      <c r="L1516" t="s">
        <v>57</v>
      </c>
      <c r="M1516">
        <f t="shared" si="141"/>
        <v>10.08</v>
      </c>
      <c r="N1516">
        <f t="shared" si="142"/>
        <v>6.29</v>
      </c>
      <c r="O1516" s="7">
        <f t="shared" si="143"/>
        <v>0.62400793650793651</v>
      </c>
      <c r="P1516" t="str">
        <f t="shared" si="144"/>
        <v>Sep-2024</v>
      </c>
      <c r="Q1516" t="str">
        <f t="shared" si="145"/>
        <v>Q3-2024</v>
      </c>
    </row>
    <row r="1517" spans="1:17" x14ac:dyDescent="0.3">
      <c r="A1517" t="s">
        <v>1665</v>
      </c>
      <c r="B1517" s="15">
        <v>45418</v>
      </c>
      <c r="C1517" t="s">
        <v>52</v>
      </c>
      <c r="D1517" t="s">
        <v>130</v>
      </c>
      <c r="E1517" t="s">
        <v>54</v>
      </c>
      <c r="F1517" t="s">
        <v>65</v>
      </c>
      <c r="G1517" t="s">
        <v>68</v>
      </c>
      <c r="H1517">
        <v>1</v>
      </c>
      <c r="I1517">
        <v>16.89</v>
      </c>
      <c r="J1517">
        <v>9.9000000000000005E-2</v>
      </c>
      <c r="K1517">
        <v>9.36</v>
      </c>
      <c r="L1517" t="s">
        <v>57</v>
      </c>
      <c r="M1517">
        <f t="shared" si="141"/>
        <v>15.22</v>
      </c>
      <c r="N1517">
        <f t="shared" si="142"/>
        <v>5.86</v>
      </c>
      <c r="O1517" s="7">
        <f t="shared" si="143"/>
        <v>0.38501971090670173</v>
      </c>
      <c r="P1517" t="str">
        <f t="shared" si="144"/>
        <v>May-2024</v>
      </c>
      <c r="Q1517" t="str">
        <f t="shared" si="145"/>
        <v>Q2-2024</v>
      </c>
    </row>
    <row r="1518" spans="1:17" x14ac:dyDescent="0.3">
      <c r="A1518" t="s">
        <v>1666</v>
      </c>
      <c r="B1518" s="15">
        <v>45708</v>
      </c>
      <c r="C1518" t="s">
        <v>52</v>
      </c>
      <c r="D1518" t="s">
        <v>216</v>
      </c>
      <c r="E1518" t="s">
        <v>93</v>
      </c>
      <c r="F1518" t="s">
        <v>141</v>
      </c>
      <c r="G1518" t="s">
        <v>68</v>
      </c>
      <c r="H1518">
        <v>2</v>
      </c>
      <c r="I1518">
        <v>89.11</v>
      </c>
      <c r="J1518">
        <v>0.158</v>
      </c>
      <c r="K1518">
        <v>38.86</v>
      </c>
      <c r="L1518" t="s">
        <v>57</v>
      </c>
      <c r="M1518">
        <f t="shared" si="141"/>
        <v>150.06</v>
      </c>
      <c r="N1518">
        <f t="shared" si="142"/>
        <v>72.34</v>
      </c>
      <c r="O1518" s="7">
        <f t="shared" si="143"/>
        <v>0.48207383713181395</v>
      </c>
      <c r="P1518" t="str">
        <f t="shared" si="144"/>
        <v>Feb-2025</v>
      </c>
      <c r="Q1518" t="str">
        <f t="shared" si="145"/>
        <v>Q1-2025</v>
      </c>
    </row>
    <row r="1519" spans="1:17" x14ac:dyDescent="0.3">
      <c r="A1519" t="s">
        <v>1667</v>
      </c>
      <c r="B1519" s="15">
        <v>45590</v>
      </c>
      <c r="C1519" t="s">
        <v>84</v>
      </c>
      <c r="D1519" t="s">
        <v>572</v>
      </c>
      <c r="E1519" t="s">
        <v>93</v>
      </c>
      <c r="F1519" t="s">
        <v>94</v>
      </c>
      <c r="G1519" t="s">
        <v>68</v>
      </c>
      <c r="H1519">
        <v>7</v>
      </c>
      <c r="I1519">
        <v>28.04</v>
      </c>
      <c r="J1519">
        <v>8.1000000000000003E-2</v>
      </c>
      <c r="K1519">
        <v>12.94</v>
      </c>
      <c r="L1519" t="s">
        <v>57</v>
      </c>
      <c r="M1519">
        <f t="shared" si="141"/>
        <v>180.38</v>
      </c>
      <c r="N1519">
        <f t="shared" si="142"/>
        <v>89.8</v>
      </c>
      <c r="O1519" s="7">
        <f t="shared" si="143"/>
        <v>0.49783789777137155</v>
      </c>
      <c r="P1519" t="str">
        <f t="shared" si="144"/>
        <v>Oct-2024</v>
      </c>
      <c r="Q1519" t="str">
        <f t="shared" si="145"/>
        <v>Q4-2024</v>
      </c>
    </row>
    <row r="1520" spans="1:17" x14ac:dyDescent="0.3">
      <c r="A1520" t="s">
        <v>1668</v>
      </c>
      <c r="B1520" s="15">
        <v>45660</v>
      </c>
      <c r="C1520" t="s">
        <v>63</v>
      </c>
      <c r="D1520" t="s">
        <v>73</v>
      </c>
      <c r="E1520" t="s">
        <v>93</v>
      </c>
      <c r="F1520" t="s">
        <v>255</v>
      </c>
      <c r="G1520" t="s">
        <v>56</v>
      </c>
      <c r="H1520">
        <v>1</v>
      </c>
      <c r="I1520">
        <v>26.28</v>
      </c>
      <c r="J1520">
        <v>0.18</v>
      </c>
      <c r="K1520">
        <v>12.39</v>
      </c>
      <c r="L1520" t="s">
        <v>57</v>
      </c>
      <c r="M1520">
        <f t="shared" si="141"/>
        <v>21.55</v>
      </c>
      <c r="N1520">
        <f t="shared" si="142"/>
        <v>9.16</v>
      </c>
      <c r="O1520" s="7">
        <f t="shared" si="143"/>
        <v>0.42505800464037125</v>
      </c>
      <c r="P1520" t="str">
        <f t="shared" si="144"/>
        <v>Jan-2025</v>
      </c>
      <c r="Q1520" t="str">
        <f t="shared" si="145"/>
        <v>Q1-2025</v>
      </c>
    </row>
    <row r="1521" spans="1:17" x14ac:dyDescent="0.3">
      <c r="A1521" t="s">
        <v>1669</v>
      </c>
      <c r="B1521" s="15">
        <v>45430</v>
      </c>
      <c r="C1521" t="s">
        <v>84</v>
      </c>
      <c r="D1521" t="s">
        <v>110</v>
      </c>
      <c r="E1521" t="s">
        <v>93</v>
      </c>
      <c r="F1521" t="s">
        <v>124</v>
      </c>
      <c r="G1521" t="s">
        <v>73</v>
      </c>
      <c r="H1521">
        <v>10</v>
      </c>
      <c r="I1521">
        <v>49.92</v>
      </c>
      <c r="J1521">
        <v>1.4E-2</v>
      </c>
      <c r="K1521">
        <v>31.75</v>
      </c>
      <c r="L1521" t="s">
        <v>57</v>
      </c>
      <c r="M1521">
        <f t="shared" si="141"/>
        <v>492.21</v>
      </c>
      <c r="N1521">
        <f t="shared" si="142"/>
        <v>174.71</v>
      </c>
      <c r="O1521" s="7">
        <f t="shared" si="143"/>
        <v>0.35495012291501599</v>
      </c>
      <c r="P1521" t="str">
        <f t="shared" si="144"/>
        <v>May-2024</v>
      </c>
      <c r="Q1521" t="str">
        <f t="shared" si="145"/>
        <v>Q2-2024</v>
      </c>
    </row>
    <row r="1522" spans="1:17" x14ac:dyDescent="0.3">
      <c r="A1522" t="s">
        <v>1670</v>
      </c>
      <c r="B1522" s="15">
        <v>45880</v>
      </c>
      <c r="C1522" t="s">
        <v>88</v>
      </c>
      <c r="D1522" t="s">
        <v>123</v>
      </c>
      <c r="E1522" t="s">
        <v>107</v>
      </c>
      <c r="F1522" t="s">
        <v>139</v>
      </c>
      <c r="G1522" t="s">
        <v>68</v>
      </c>
      <c r="H1522">
        <v>2</v>
      </c>
      <c r="I1522">
        <v>51.03</v>
      </c>
      <c r="J1522">
        <v>0.109</v>
      </c>
      <c r="K1522">
        <v>19.14</v>
      </c>
      <c r="L1522" t="s">
        <v>57</v>
      </c>
      <c r="M1522">
        <f t="shared" si="141"/>
        <v>90.94</v>
      </c>
      <c r="N1522">
        <f t="shared" si="142"/>
        <v>52.66</v>
      </c>
      <c r="O1522" s="7">
        <f t="shared" si="143"/>
        <v>0.5790631185396965</v>
      </c>
      <c r="P1522" t="str">
        <f t="shared" si="144"/>
        <v>Aug-2025</v>
      </c>
      <c r="Q1522" t="str">
        <f t="shared" si="145"/>
        <v>Q3-2025</v>
      </c>
    </row>
    <row r="1523" spans="1:17" x14ac:dyDescent="0.3">
      <c r="A1523" t="s">
        <v>1671</v>
      </c>
      <c r="B1523" s="15">
        <v>45680</v>
      </c>
      <c r="C1523" t="s">
        <v>63</v>
      </c>
      <c r="D1523" t="s">
        <v>302</v>
      </c>
      <c r="E1523" t="s">
        <v>71</v>
      </c>
      <c r="F1523" t="s">
        <v>126</v>
      </c>
      <c r="G1523" t="s">
        <v>56</v>
      </c>
      <c r="H1523">
        <v>9</v>
      </c>
      <c r="I1523">
        <v>197</v>
      </c>
      <c r="J1523">
        <v>0.245</v>
      </c>
      <c r="K1523">
        <v>153.88</v>
      </c>
      <c r="L1523" t="s">
        <v>57</v>
      </c>
      <c r="M1523">
        <f t="shared" si="141"/>
        <v>1338.62</v>
      </c>
      <c r="N1523">
        <f t="shared" si="142"/>
        <v>-46.3</v>
      </c>
      <c r="O1523" s="7">
        <f t="shared" si="143"/>
        <v>-3.4587859138515788E-2</v>
      </c>
      <c r="P1523" t="str">
        <f t="shared" si="144"/>
        <v>Jan-2025</v>
      </c>
      <c r="Q1523" t="str">
        <f t="shared" si="145"/>
        <v>Q1-2025</v>
      </c>
    </row>
    <row r="1524" spans="1:17" x14ac:dyDescent="0.3">
      <c r="A1524" t="s">
        <v>1672</v>
      </c>
      <c r="B1524" s="15">
        <v>45677</v>
      </c>
      <c r="C1524" t="s">
        <v>63</v>
      </c>
      <c r="D1524" t="s">
        <v>302</v>
      </c>
      <c r="E1524" t="s">
        <v>93</v>
      </c>
      <c r="F1524" t="s">
        <v>255</v>
      </c>
      <c r="G1524" t="s">
        <v>56</v>
      </c>
      <c r="H1524">
        <v>1</v>
      </c>
      <c r="I1524">
        <v>19.43</v>
      </c>
      <c r="J1524">
        <v>0.27800000000000002</v>
      </c>
      <c r="K1524">
        <v>7.47</v>
      </c>
      <c r="L1524" t="s">
        <v>104</v>
      </c>
      <c r="M1524">
        <f t="shared" si="141"/>
        <v>14.03</v>
      </c>
      <c r="N1524">
        <f t="shared" si="142"/>
        <v>6.56</v>
      </c>
      <c r="O1524" s="7">
        <f t="shared" si="143"/>
        <v>0.46756949394155378</v>
      </c>
      <c r="P1524" t="str">
        <f t="shared" si="144"/>
        <v>Jan-2025</v>
      </c>
      <c r="Q1524" t="str">
        <f t="shared" si="145"/>
        <v>Q1-2025</v>
      </c>
    </row>
    <row r="1525" spans="1:17" x14ac:dyDescent="0.3">
      <c r="A1525" t="s">
        <v>1673</v>
      </c>
      <c r="B1525" s="15">
        <v>45907</v>
      </c>
      <c r="C1525" t="s">
        <v>84</v>
      </c>
      <c r="D1525" t="s">
        <v>171</v>
      </c>
      <c r="E1525" t="s">
        <v>71</v>
      </c>
      <c r="F1525" t="s">
        <v>72</v>
      </c>
      <c r="G1525" t="s">
        <v>56</v>
      </c>
      <c r="H1525">
        <v>4</v>
      </c>
      <c r="I1525">
        <v>278.63</v>
      </c>
      <c r="J1525">
        <v>2.3E-2</v>
      </c>
      <c r="K1525">
        <v>191.62</v>
      </c>
      <c r="L1525" t="s">
        <v>57</v>
      </c>
      <c r="M1525">
        <f t="shared" si="141"/>
        <v>1088.8900000000001</v>
      </c>
      <c r="N1525">
        <f t="shared" si="142"/>
        <v>322.41000000000003</v>
      </c>
      <c r="O1525" s="7">
        <f t="shared" si="143"/>
        <v>0.29609051419335286</v>
      </c>
      <c r="P1525" t="str">
        <f t="shared" si="144"/>
        <v>Sep-2025</v>
      </c>
      <c r="Q1525" t="str">
        <f t="shared" si="145"/>
        <v>Q3-2025</v>
      </c>
    </row>
    <row r="1526" spans="1:17" x14ac:dyDescent="0.3">
      <c r="A1526" t="s">
        <v>1674</v>
      </c>
      <c r="B1526" s="15">
        <v>45791</v>
      </c>
      <c r="C1526" t="s">
        <v>52</v>
      </c>
      <c r="D1526" t="s">
        <v>200</v>
      </c>
      <c r="E1526" t="s">
        <v>107</v>
      </c>
      <c r="F1526" t="s">
        <v>108</v>
      </c>
      <c r="G1526" t="s">
        <v>56</v>
      </c>
      <c r="H1526">
        <v>8</v>
      </c>
      <c r="I1526">
        <v>11.89</v>
      </c>
      <c r="J1526">
        <v>2.3E-2</v>
      </c>
      <c r="K1526">
        <v>4.59</v>
      </c>
      <c r="L1526" t="s">
        <v>57</v>
      </c>
      <c r="M1526">
        <f t="shared" si="141"/>
        <v>92.93</v>
      </c>
      <c r="N1526">
        <f t="shared" si="142"/>
        <v>56.21</v>
      </c>
      <c r="O1526" s="7">
        <f t="shared" si="143"/>
        <v>0.60486387603572578</v>
      </c>
      <c r="P1526" t="str">
        <f t="shared" si="144"/>
        <v>May-2025</v>
      </c>
      <c r="Q1526" t="str">
        <f t="shared" si="145"/>
        <v>Q2-2025</v>
      </c>
    </row>
    <row r="1527" spans="1:17" x14ac:dyDescent="0.3">
      <c r="A1527" t="s">
        <v>1675</v>
      </c>
      <c r="B1527" s="15">
        <v>45911</v>
      </c>
      <c r="C1527" t="s">
        <v>84</v>
      </c>
      <c r="D1527" t="s">
        <v>103</v>
      </c>
      <c r="E1527" t="s">
        <v>93</v>
      </c>
      <c r="F1527" t="s">
        <v>124</v>
      </c>
      <c r="G1527" t="s">
        <v>68</v>
      </c>
      <c r="H1527">
        <v>1</v>
      </c>
      <c r="I1527">
        <v>65.8</v>
      </c>
      <c r="J1527">
        <v>0</v>
      </c>
      <c r="K1527">
        <v>24.12</v>
      </c>
      <c r="L1527" t="s">
        <v>57</v>
      </c>
      <c r="M1527">
        <f t="shared" si="141"/>
        <v>65.8</v>
      </c>
      <c r="N1527">
        <f t="shared" si="142"/>
        <v>41.68</v>
      </c>
      <c r="O1527" s="7">
        <f t="shared" si="143"/>
        <v>0.63343465045592706</v>
      </c>
      <c r="P1527" t="str">
        <f t="shared" si="144"/>
        <v>Sep-2025</v>
      </c>
      <c r="Q1527" t="str">
        <f t="shared" si="145"/>
        <v>Q3-2025</v>
      </c>
    </row>
    <row r="1528" spans="1:17" x14ac:dyDescent="0.3">
      <c r="A1528" t="s">
        <v>1676</v>
      </c>
      <c r="B1528" s="15">
        <v>45826</v>
      </c>
      <c r="C1528" t="s">
        <v>84</v>
      </c>
      <c r="D1528" t="s">
        <v>177</v>
      </c>
      <c r="E1528" t="s">
        <v>71</v>
      </c>
      <c r="F1528" t="s">
        <v>72</v>
      </c>
      <c r="G1528" t="s">
        <v>56</v>
      </c>
      <c r="H1528">
        <v>1</v>
      </c>
      <c r="I1528">
        <v>140.88999999999999</v>
      </c>
      <c r="J1528">
        <v>0.123</v>
      </c>
      <c r="K1528">
        <v>95.82</v>
      </c>
      <c r="L1528" t="s">
        <v>57</v>
      </c>
      <c r="M1528">
        <f t="shared" si="141"/>
        <v>123.56</v>
      </c>
      <c r="N1528">
        <f t="shared" si="142"/>
        <v>27.74</v>
      </c>
      <c r="O1528" s="7">
        <f t="shared" si="143"/>
        <v>0.22450631272256391</v>
      </c>
      <c r="P1528" t="str">
        <f t="shared" si="144"/>
        <v>Jun-2025</v>
      </c>
      <c r="Q1528" t="str">
        <f t="shared" si="145"/>
        <v>Q2-2025</v>
      </c>
    </row>
    <row r="1529" spans="1:17" x14ac:dyDescent="0.3">
      <c r="A1529" t="s">
        <v>1677</v>
      </c>
      <c r="B1529" s="15">
        <v>45987</v>
      </c>
      <c r="C1529" t="s">
        <v>52</v>
      </c>
      <c r="D1529" t="s">
        <v>237</v>
      </c>
      <c r="E1529" t="s">
        <v>71</v>
      </c>
      <c r="F1529" t="s">
        <v>72</v>
      </c>
      <c r="G1529" t="s">
        <v>68</v>
      </c>
      <c r="H1529">
        <v>9</v>
      </c>
      <c r="I1529">
        <v>207.42</v>
      </c>
      <c r="J1529">
        <v>0.125</v>
      </c>
      <c r="K1529">
        <v>162.15</v>
      </c>
      <c r="L1529" t="s">
        <v>57</v>
      </c>
      <c r="M1529">
        <f t="shared" si="141"/>
        <v>1633.43</v>
      </c>
      <c r="N1529">
        <f t="shared" si="142"/>
        <v>174.08</v>
      </c>
      <c r="O1529" s="7">
        <f t="shared" si="143"/>
        <v>0.10657328443826794</v>
      </c>
      <c r="P1529" t="str">
        <f t="shared" si="144"/>
        <v>Nov-2025</v>
      </c>
      <c r="Q1529" t="str">
        <f t="shared" si="145"/>
        <v>Q4-2025</v>
      </c>
    </row>
    <row r="1530" spans="1:17" x14ac:dyDescent="0.3">
      <c r="A1530" t="s">
        <v>1678</v>
      </c>
      <c r="B1530" s="15">
        <v>45690</v>
      </c>
      <c r="C1530" t="s">
        <v>52</v>
      </c>
      <c r="D1530" t="s">
        <v>96</v>
      </c>
      <c r="E1530" t="s">
        <v>107</v>
      </c>
      <c r="F1530" t="s">
        <v>139</v>
      </c>
      <c r="G1530" t="s">
        <v>68</v>
      </c>
      <c r="H1530">
        <v>4</v>
      </c>
      <c r="I1530">
        <v>44.56</v>
      </c>
      <c r="J1530">
        <v>6.2E-2</v>
      </c>
      <c r="K1530">
        <v>18.489999999999998</v>
      </c>
      <c r="L1530" t="s">
        <v>57</v>
      </c>
      <c r="M1530">
        <f t="shared" si="141"/>
        <v>167.19</v>
      </c>
      <c r="N1530">
        <f t="shared" si="142"/>
        <v>93.23</v>
      </c>
      <c r="O1530" s="7">
        <f t="shared" si="143"/>
        <v>0.55762904479933018</v>
      </c>
      <c r="P1530" t="str">
        <f t="shared" ref="P1530:P1557" si="146">IF(B1530="","",TEXT(B1530,"mmm-yyyy"))</f>
        <v>Feb-2025</v>
      </c>
      <c r="Q1530" t="str">
        <f t="shared" ref="Q1530:Q1557" si="147">IF(B1530="","","Q"&amp;ROUNDUP(MONTH(B1530)/3,0)&amp;"-"&amp;YEAR(B1530))</f>
        <v>Q1-2025</v>
      </c>
    </row>
    <row r="1531" spans="1:17" x14ac:dyDescent="0.3">
      <c r="A1531" t="s">
        <v>1679</v>
      </c>
      <c r="B1531" s="15">
        <v>45655</v>
      </c>
      <c r="C1531" t="s">
        <v>52</v>
      </c>
      <c r="D1531" t="s">
        <v>70</v>
      </c>
      <c r="E1531" t="s">
        <v>93</v>
      </c>
      <c r="F1531" t="s">
        <v>124</v>
      </c>
      <c r="G1531" t="s">
        <v>68</v>
      </c>
      <c r="H1531">
        <v>3</v>
      </c>
      <c r="I1531">
        <v>81</v>
      </c>
      <c r="J1531">
        <v>0.13</v>
      </c>
      <c r="K1531">
        <v>34.17</v>
      </c>
      <c r="L1531" t="s">
        <v>57</v>
      </c>
      <c r="M1531">
        <f t="shared" si="141"/>
        <v>211.41</v>
      </c>
      <c r="N1531">
        <f t="shared" si="142"/>
        <v>108.9</v>
      </c>
      <c r="O1531" s="7">
        <f t="shared" si="143"/>
        <v>0.5151128139633887</v>
      </c>
      <c r="P1531" t="str">
        <f t="shared" si="146"/>
        <v>Dec-2024</v>
      </c>
      <c r="Q1531" t="str">
        <f t="shared" si="147"/>
        <v>Q4-2024</v>
      </c>
    </row>
    <row r="1532" spans="1:17" x14ac:dyDescent="0.3">
      <c r="A1532" t="s">
        <v>1680</v>
      </c>
      <c r="B1532" s="15">
        <v>45693</v>
      </c>
      <c r="C1532" t="s">
        <v>52</v>
      </c>
      <c r="D1532" t="s">
        <v>113</v>
      </c>
      <c r="E1532" t="s">
        <v>71</v>
      </c>
      <c r="F1532" t="s">
        <v>86</v>
      </c>
      <c r="G1532" t="s">
        <v>68</v>
      </c>
      <c r="H1532">
        <v>1</v>
      </c>
      <c r="I1532">
        <v>86.94</v>
      </c>
      <c r="J1532">
        <v>6.6000000000000003E-2</v>
      </c>
      <c r="K1532">
        <v>61.08</v>
      </c>
      <c r="L1532" t="s">
        <v>57</v>
      </c>
      <c r="M1532">
        <f t="shared" si="141"/>
        <v>81.2</v>
      </c>
      <c r="N1532">
        <f t="shared" si="142"/>
        <v>20.12</v>
      </c>
      <c r="O1532" s="7">
        <f t="shared" si="143"/>
        <v>0.24778325123152709</v>
      </c>
      <c r="P1532" t="str">
        <f t="shared" si="146"/>
        <v>Feb-2025</v>
      </c>
      <c r="Q1532" t="str">
        <f t="shared" si="147"/>
        <v>Q1-2025</v>
      </c>
    </row>
    <row r="1533" spans="1:17" x14ac:dyDescent="0.3">
      <c r="A1533" t="s">
        <v>1681</v>
      </c>
      <c r="B1533" s="15">
        <v>45992</v>
      </c>
      <c r="C1533" t="s">
        <v>63</v>
      </c>
      <c r="D1533" t="s">
        <v>137</v>
      </c>
      <c r="E1533" t="s">
        <v>107</v>
      </c>
      <c r="F1533" t="s">
        <v>148</v>
      </c>
      <c r="G1533" t="s">
        <v>56</v>
      </c>
      <c r="H1533">
        <v>8</v>
      </c>
      <c r="I1533">
        <v>50.19</v>
      </c>
      <c r="J1533">
        <v>0.104</v>
      </c>
      <c r="K1533">
        <v>19.079999999999998</v>
      </c>
      <c r="L1533" t="s">
        <v>104</v>
      </c>
      <c r="M1533">
        <f t="shared" si="141"/>
        <v>359.76</v>
      </c>
      <c r="N1533">
        <f t="shared" si="142"/>
        <v>207.12</v>
      </c>
      <c r="O1533" s="7">
        <f t="shared" si="143"/>
        <v>0.57571714476317548</v>
      </c>
      <c r="P1533" t="str">
        <f t="shared" si="146"/>
        <v>Dec-2025</v>
      </c>
      <c r="Q1533" t="str">
        <f t="shared" si="147"/>
        <v>Q4-2025</v>
      </c>
    </row>
    <row r="1534" spans="1:17" x14ac:dyDescent="0.3">
      <c r="A1534" t="s">
        <v>1682</v>
      </c>
      <c r="B1534" s="15">
        <v>45888</v>
      </c>
      <c r="C1534" t="s">
        <v>52</v>
      </c>
      <c r="D1534" t="s">
        <v>272</v>
      </c>
      <c r="E1534" t="s">
        <v>93</v>
      </c>
      <c r="F1534" t="s">
        <v>219</v>
      </c>
      <c r="G1534" t="s">
        <v>68</v>
      </c>
      <c r="H1534">
        <v>4</v>
      </c>
      <c r="I1534">
        <v>71.25</v>
      </c>
      <c r="J1534">
        <v>5.0999999999999997E-2</v>
      </c>
      <c r="K1534">
        <v>32.369999999999997</v>
      </c>
      <c r="L1534" t="s">
        <v>57</v>
      </c>
      <c r="M1534">
        <f t="shared" si="141"/>
        <v>270.47000000000003</v>
      </c>
      <c r="N1534">
        <f t="shared" si="142"/>
        <v>140.99</v>
      </c>
      <c r="O1534" s="7">
        <f t="shared" si="143"/>
        <v>0.52127777572374012</v>
      </c>
      <c r="P1534" t="str">
        <f t="shared" si="146"/>
        <v>Aug-2025</v>
      </c>
      <c r="Q1534" t="str">
        <f t="shared" si="147"/>
        <v>Q3-2025</v>
      </c>
    </row>
    <row r="1535" spans="1:17" x14ac:dyDescent="0.3">
      <c r="A1535" t="s">
        <v>1683</v>
      </c>
      <c r="B1535" s="15">
        <v>45867</v>
      </c>
      <c r="C1535" t="s">
        <v>88</v>
      </c>
      <c r="D1535" t="s">
        <v>116</v>
      </c>
      <c r="E1535" t="s">
        <v>71</v>
      </c>
      <c r="F1535" t="s">
        <v>126</v>
      </c>
      <c r="G1535" t="s">
        <v>56</v>
      </c>
      <c r="H1535">
        <v>4</v>
      </c>
      <c r="I1535">
        <v>57.45</v>
      </c>
      <c r="J1535">
        <v>0.13600000000000001</v>
      </c>
      <c r="K1535">
        <v>42.65</v>
      </c>
      <c r="L1535" t="s">
        <v>73</v>
      </c>
      <c r="M1535">
        <f t="shared" si="141"/>
        <v>198.55</v>
      </c>
      <c r="N1535">
        <f t="shared" si="142"/>
        <v>27.95</v>
      </c>
      <c r="O1535" s="7">
        <f t="shared" si="143"/>
        <v>0.14077058675396625</v>
      </c>
      <c r="P1535" t="str">
        <f t="shared" si="146"/>
        <v>Jul-2025</v>
      </c>
      <c r="Q1535" t="str">
        <f t="shared" si="147"/>
        <v>Q3-2025</v>
      </c>
    </row>
    <row r="1536" spans="1:17" x14ac:dyDescent="0.3">
      <c r="A1536" t="s">
        <v>1684</v>
      </c>
      <c r="B1536" s="15">
        <v>45880</v>
      </c>
      <c r="C1536" t="s">
        <v>84</v>
      </c>
      <c r="D1536" t="s">
        <v>144</v>
      </c>
      <c r="E1536" t="s">
        <v>60</v>
      </c>
      <c r="F1536" t="s">
        <v>61</v>
      </c>
      <c r="G1536" t="s">
        <v>68</v>
      </c>
      <c r="H1536">
        <v>3</v>
      </c>
      <c r="I1536">
        <v>40.01</v>
      </c>
      <c r="J1536">
        <v>0</v>
      </c>
      <c r="K1536">
        <v>16.559999999999999</v>
      </c>
      <c r="L1536" t="s">
        <v>57</v>
      </c>
      <c r="M1536">
        <f t="shared" si="141"/>
        <v>120.03</v>
      </c>
      <c r="N1536">
        <f t="shared" si="142"/>
        <v>70.349999999999994</v>
      </c>
      <c r="O1536" s="7">
        <f t="shared" si="143"/>
        <v>0.58610347413146713</v>
      </c>
      <c r="P1536" t="str">
        <f t="shared" si="146"/>
        <v>Aug-2025</v>
      </c>
      <c r="Q1536" t="str">
        <f t="shared" si="147"/>
        <v>Q3-2025</v>
      </c>
    </row>
    <row r="1537" spans="1:17" x14ac:dyDescent="0.3">
      <c r="A1537" t="s">
        <v>1685</v>
      </c>
      <c r="B1537" s="15">
        <v>45880</v>
      </c>
      <c r="C1537" t="s">
        <v>88</v>
      </c>
      <c r="D1537" t="s">
        <v>206</v>
      </c>
      <c r="E1537" t="s">
        <v>54</v>
      </c>
      <c r="F1537" t="s">
        <v>65</v>
      </c>
      <c r="G1537" t="s">
        <v>68</v>
      </c>
      <c r="H1537">
        <v>3</v>
      </c>
      <c r="I1537">
        <v>15.5</v>
      </c>
      <c r="J1537">
        <v>9.5000000000000001E-2</v>
      </c>
      <c r="K1537">
        <v>10.83</v>
      </c>
      <c r="L1537" t="s">
        <v>57</v>
      </c>
      <c r="M1537">
        <f t="shared" si="141"/>
        <v>42.08</v>
      </c>
      <c r="N1537">
        <f t="shared" si="142"/>
        <v>9.59</v>
      </c>
      <c r="O1537" s="7">
        <f t="shared" si="143"/>
        <v>0.22789923954372623</v>
      </c>
      <c r="P1537" t="str">
        <f t="shared" si="146"/>
        <v>Aug-2025</v>
      </c>
      <c r="Q1537" t="str">
        <f t="shared" si="147"/>
        <v>Q3-2025</v>
      </c>
    </row>
    <row r="1538" spans="1:17" x14ac:dyDescent="0.3">
      <c r="A1538" t="s">
        <v>1686</v>
      </c>
      <c r="B1538" s="15">
        <v>45683</v>
      </c>
      <c r="C1538" t="s">
        <v>63</v>
      </c>
      <c r="D1538" t="s">
        <v>263</v>
      </c>
      <c r="E1538" t="s">
        <v>71</v>
      </c>
      <c r="F1538" t="s">
        <v>97</v>
      </c>
      <c r="G1538" t="s">
        <v>68</v>
      </c>
      <c r="H1538">
        <v>3</v>
      </c>
      <c r="I1538">
        <v>59.85</v>
      </c>
      <c r="J1538">
        <v>0.23300000000000001</v>
      </c>
      <c r="K1538">
        <v>40.520000000000003</v>
      </c>
      <c r="L1538" t="s">
        <v>57</v>
      </c>
      <c r="M1538">
        <f t="shared" ref="M1538:M1601" si="148">ROUND(H1538*I1538*(1-J1538),2)</f>
        <v>137.71</v>
      </c>
      <c r="N1538">
        <f t="shared" ref="N1538:N1601" si="149">ROUND(M1538-(H1538*K1538),2)</f>
        <v>16.149999999999999</v>
      </c>
      <c r="O1538" s="7">
        <f t="shared" ref="O1538:O1601" si="150">IFERROR(N1538/M1538,0)</f>
        <v>0.11727543388279717</v>
      </c>
      <c r="P1538" t="str">
        <f t="shared" si="146"/>
        <v>Jan-2025</v>
      </c>
      <c r="Q1538" t="str">
        <f t="shared" si="147"/>
        <v>Q1-2025</v>
      </c>
    </row>
    <row r="1539" spans="1:17" x14ac:dyDescent="0.3">
      <c r="A1539" t="s">
        <v>1687</v>
      </c>
      <c r="B1539" s="15">
        <v>45829</v>
      </c>
      <c r="C1539" t="s">
        <v>84</v>
      </c>
      <c r="D1539" t="s">
        <v>150</v>
      </c>
      <c r="E1539" t="s">
        <v>54</v>
      </c>
      <c r="F1539" t="s">
        <v>55</v>
      </c>
      <c r="G1539" t="s">
        <v>68</v>
      </c>
      <c r="H1539">
        <v>3</v>
      </c>
      <c r="I1539">
        <v>24.96</v>
      </c>
      <c r="J1539">
        <v>0.14499999999999999</v>
      </c>
      <c r="K1539">
        <v>14.21</v>
      </c>
      <c r="L1539" t="s">
        <v>57</v>
      </c>
      <c r="M1539">
        <f t="shared" si="148"/>
        <v>64.02</v>
      </c>
      <c r="N1539">
        <f t="shared" si="149"/>
        <v>21.39</v>
      </c>
      <c r="O1539" s="7">
        <f t="shared" si="150"/>
        <v>0.33411433926897849</v>
      </c>
      <c r="P1539" t="str">
        <f t="shared" si="146"/>
        <v>Jun-2025</v>
      </c>
      <c r="Q1539" t="str">
        <f t="shared" si="147"/>
        <v>Q2-2025</v>
      </c>
    </row>
    <row r="1540" spans="1:17" x14ac:dyDescent="0.3">
      <c r="A1540" t="s">
        <v>1688</v>
      </c>
      <c r="B1540" s="15">
        <v>45706</v>
      </c>
      <c r="C1540" t="s">
        <v>52</v>
      </c>
      <c r="D1540" t="s">
        <v>101</v>
      </c>
      <c r="E1540" t="s">
        <v>71</v>
      </c>
      <c r="F1540" t="s">
        <v>72</v>
      </c>
      <c r="G1540" t="s">
        <v>56</v>
      </c>
      <c r="H1540">
        <v>3</v>
      </c>
      <c r="I1540">
        <v>283.05</v>
      </c>
      <c r="J1540">
        <v>0.14199999999999999</v>
      </c>
      <c r="K1540">
        <v>192.72</v>
      </c>
      <c r="L1540" t="s">
        <v>57</v>
      </c>
      <c r="M1540">
        <f t="shared" si="148"/>
        <v>728.57</v>
      </c>
      <c r="N1540">
        <f t="shared" si="149"/>
        <v>150.41</v>
      </c>
      <c r="O1540" s="7">
        <f t="shared" si="150"/>
        <v>0.20644550283431926</v>
      </c>
      <c r="P1540" t="str">
        <f t="shared" si="146"/>
        <v>Feb-2025</v>
      </c>
      <c r="Q1540" t="str">
        <f t="shared" si="147"/>
        <v>Q1-2025</v>
      </c>
    </row>
    <row r="1541" spans="1:17" x14ac:dyDescent="0.3">
      <c r="A1541" t="s">
        <v>1689</v>
      </c>
      <c r="B1541" s="15">
        <v>45874</v>
      </c>
      <c r="C1541" t="s">
        <v>84</v>
      </c>
      <c r="D1541" t="s">
        <v>196</v>
      </c>
      <c r="E1541" t="s">
        <v>107</v>
      </c>
      <c r="F1541" t="s">
        <v>132</v>
      </c>
      <c r="G1541" t="s">
        <v>68</v>
      </c>
      <c r="H1541">
        <v>5</v>
      </c>
      <c r="I1541">
        <v>31.06</v>
      </c>
      <c r="J1541">
        <v>6.5000000000000002E-2</v>
      </c>
      <c r="K1541">
        <v>10.73</v>
      </c>
      <c r="L1541" t="s">
        <v>57</v>
      </c>
      <c r="M1541">
        <f t="shared" si="148"/>
        <v>145.21</v>
      </c>
      <c r="N1541">
        <f t="shared" si="149"/>
        <v>91.56</v>
      </c>
      <c r="O1541" s="7">
        <f t="shared" si="150"/>
        <v>0.63053508711521244</v>
      </c>
      <c r="P1541" t="str">
        <f t="shared" si="146"/>
        <v>Aug-2025</v>
      </c>
      <c r="Q1541" t="str">
        <f t="shared" si="147"/>
        <v>Q3-2025</v>
      </c>
    </row>
    <row r="1542" spans="1:17" x14ac:dyDescent="0.3">
      <c r="A1542" t="s">
        <v>1690</v>
      </c>
      <c r="B1542" s="15">
        <v>45888</v>
      </c>
      <c r="C1542" t="s">
        <v>84</v>
      </c>
      <c r="D1542" t="s">
        <v>169</v>
      </c>
      <c r="E1542" t="s">
        <v>54</v>
      </c>
      <c r="F1542" t="s">
        <v>65</v>
      </c>
      <c r="G1542" t="s">
        <v>68</v>
      </c>
      <c r="H1542">
        <v>1</v>
      </c>
      <c r="I1542">
        <v>22.65</v>
      </c>
      <c r="J1542">
        <v>7.8E-2</v>
      </c>
      <c r="K1542">
        <v>13.54</v>
      </c>
      <c r="L1542" t="s">
        <v>57</v>
      </c>
      <c r="M1542">
        <f t="shared" si="148"/>
        <v>20.88</v>
      </c>
      <c r="N1542">
        <f t="shared" si="149"/>
        <v>7.34</v>
      </c>
      <c r="O1542" s="7">
        <f t="shared" si="150"/>
        <v>0.35153256704980845</v>
      </c>
      <c r="P1542" t="str">
        <f t="shared" si="146"/>
        <v>Aug-2025</v>
      </c>
      <c r="Q1542" t="str">
        <f t="shared" si="147"/>
        <v>Q3-2025</v>
      </c>
    </row>
    <row r="1543" spans="1:17" x14ac:dyDescent="0.3">
      <c r="A1543" t="s">
        <v>1691</v>
      </c>
      <c r="B1543" s="15">
        <v>45483</v>
      </c>
      <c r="C1543" t="s">
        <v>52</v>
      </c>
      <c r="D1543" t="s">
        <v>53</v>
      </c>
      <c r="E1543" t="s">
        <v>60</v>
      </c>
      <c r="F1543" t="s">
        <v>99</v>
      </c>
      <c r="G1543" t="s">
        <v>68</v>
      </c>
      <c r="H1543">
        <v>5</v>
      </c>
      <c r="I1543">
        <v>89.08</v>
      </c>
      <c r="J1543">
        <v>0.17399999999999999</v>
      </c>
      <c r="K1543">
        <v>43.94</v>
      </c>
      <c r="L1543" t="s">
        <v>57</v>
      </c>
      <c r="M1543">
        <f t="shared" si="148"/>
        <v>367.9</v>
      </c>
      <c r="N1543">
        <f t="shared" si="149"/>
        <v>148.19999999999999</v>
      </c>
      <c r="O1543" s="7">
        <f t="shared" si="150"/>
        <v>0.40282685512367489</v>
      </c>
      <c r="P1543" t="str">
        <f t="shared" si="146"/>
        <v>Jul-2024</v>
      </c>
      <c r="Q1543" t="str">
        <f t="shared" si="147"/>
        <v>Q3-2024</v>
      </c>
    </row>
    <row r="1544" spans="1:17" x14ac:dyDescent="0.3">
      <c r="A1544" t="s">
        <v>1692</v>
      </c>
      <c r="B1544" s="15">
        <v>45821</v>
      </c>
      <c r="C1544" t="s">
        <v>63</v>
      </c>
      <c r="D1544" t="s">
        <v>258</v>
      </c>
      <c r="E1544" t="s">
        <v>71</v>
      </c>
      <c r="F1544" t="s">
        <v>86</v>
      </c>
      <c r="G1544" t="s">
        <v>68</v>
      </c>
      <c r="H1544">
        <v>5</v>
      </c>
      <c r="I1544">
        <v>88.4</v>
      </c>
      <c r="J1544">
        <v>0</v>
      </c>
      <c r="K1544">
        <v>67.3</v>
      </c>
      <c r="L1544" t="s">
        <v>57</v>
      </c>
      <c r="M1544">
        <f t="shared" si="148"/>
        <v>442</v>
      </c>
      <c r="N1544">
        <f t="shared" si="149"/>
        <v>105.5</v>
      </c>
      <c r="O1544" s="7">
        <f t="shared" si="150"/>
        <v>0.23868778280542988</v>
      </c>
      <c r="P1544" t="str">
        <f t="shared" si="146"/>
        <v>Jun-2025</v>
      </c>
      <c r="Q1544" t="str">
        <f t="shared" si="147"/>
        <v>Q2-2025</v>
      </c>
    </row>
    <row r="1545" spans="1:17" x14ac:dyDescent="0.3">
      <c r="A1545" t="s">
        <v>1693</v>
      </c>
      <c r="B1545" s="15">
        <v>45586</v>
      </c>
      <c r="C1545" t="s">
        <v>84</v>
      </c>
      <c r="D1545" t="s">
        <v>243</v>
      </c>
      <c r="E1545" t="s">
        <v>107</v>
      </c>
      <c r="F1545" t="s">
        <v>132</v>
      </c>
      <c r="G1545" t="s">
        <v>68</v>
      </c>
      <c r="H1545">
        <v>3</v>
      </c>
      <c r="I1545">
        <v>9.8699999999999992</v>
      </c>
      <c r="J1545">
        <v>0.187</v>
      </c>
      <c r="K1545">
        <v>3.31</v>
      </c>
      <c r="L1545" t="s">
        <v>57</v>
      </c>
      <c r="M1545">
        <f t="shared" si="148"/>
        <v>24.07</v>
      </c>
      <c r="N1545">
        <f t="shared" si="149"/>
        <v>14.14</v>
      </c>
      <c r="O1545" s="7">
        <f t="shared" si="150"/>
        <v>0.58745326132114672</v>
      </c>
      <c r="P1545" t="str">
        <f t="shared" si="146"/>
        <v>Oct-2024</v>
      </c>
      <c r="Q1545" t="str">
        <f t="shared" si="147"/>
        <v>Q4-2024</v>
      </c>
    </row>
    <row r="1546" spans="1:17" x14ac:dyDescent="0.3">
      <c r="A1546" t="s">
        <v>1694</v>
      </c>
      <c r="B1546" s="15">
        <v>45827</v>
      </c>
      <c r="C1546" t="s">
        <v>88</v>
      </c>
      <c r="D1546" t="s">
        <v>234</v>
      </c>
      <c r="E1546" t="s">
        <v>71</v>
      </c>
      <c r="F1546" t="s">
        <v>97</v>
      </c>
      <c r="G1546" t="s">
        <v>73</v>
      </c>
      <c r="H1546">
        <v>1</v>
      </c>
      <c r="I1546">
        <v>99.33</v>
      </c>
      <c r="J1546">
        <v>4.1000000000000002E-2</v>
      </c>
      <c r="K1546">
        <v>73.33</v>
      </c>
      <c r="L1546" t="s">
        <v>57</v>
      </c>
      <c r="M1546">
        <f t="shared" si="148"/>
        <v>95.26</v>
      </c>
      <c r="N1546">
        <f t="shared" si="149"/>
        <v>21.93</v>
      </c>
      <c r="O1546" s="7">
        <f t="shared" si="150"/>
        <v>0.2302120512282175</v>
      </c>
      <c r="P1546" t="str">
        <f t="shared" si="146"/>
        <v>Jun-2025</v>
      </c>
      <c r="Q1546" t="str">
        <f t="shared" si="147"/>
        <v>Q2-2025</v>
      </c>
    </row>
    <row r="1547" spans="1:17" x14ac:dyDescent="0.3">
      <c r="A1547" t="s">
        <v>1695</v>
      </c>
      <c r="B1547" s="15">
        <v>45714</v>
      </c>
      <c r="C1547" t="s">
        <v>52</v>
      </c>
      <c r="D1547" t="s">
        <v>53</v>
      </c>
      <c r="E1547" t="s">
        <v>60</v>
      </c>
      <c r="F1547" t="s">
        <v>76</v>
      </c>
      <c r="G1547" t="s">
        <v>68</v>
      </c>
      <c r="H1547">
        <v>1</v>
      </c>
      <c r="I1547">
        <v>55.31</v>
      </c>
      <c r="J1547">
        <v>1.9E-2</v>
      </c>
      <c r="K1547">
        <v>22.28</v>
      </c>
      <c r="L1547" t="s">
        <v>57</v>
      </c>
      <c r="M1547">
        <f t="shared" si="148"/>
        <v>54.26</v>
      </c>
      <c r="N1547">
        <f t="shared" si="149"/>
        <v>31.98</v>
      </c>
      <c r="O1547" s="7">
        <f t="shared" si="150"/>
        <v>0.58938444526354594</v>
      </c>
      <c r="P1547" t="str">
        <f t="shared" si="146"/>
        <v>Feb-2025</v>
      </c>
      <c r="Q1547" t="str">
        <f t="shared" si="147"/>
        <v>Q1-2025</v>
      </c>
    </row>
    <row r="1548" spans="1:17" x14ac:dyDescent="0.3">
      <c r="A1548" t="s">
        <v>1696</v>
      </c>
      <c r="B1548" s="15">
        <v>45794</v>
      </c>
      <c r="C1548" t="s">
        <v>88</v>
      </c>
      <c r="D1548" t="s">
        <v>270</v>
      </c>
      <c r="E1548" t="s">
        <v>71</v>
      </c>
      <c r="F1548" t="s">
        <v>126</v>
      </c>
      <c r="G1548" t="s">
        <v>68</v>
      </c>
      <c r="H1548">
        <v>3</v>
      </c>
      <c r="I1548">
        <v>75.72</v>
      </c>
      <c r="J1548">
        <v>8.2000000000000003E-2</v>
      </c>
      <c r="K1548">
        <v>54.11</v>
      </c>
      <c r="L1548" t="s">
        <v>57</v>
      </c>
      <c r="M1548">
        <f t="shared" si="148"/>
        <v>208.53</v>
      </c>
      <c r="N1548">
        <f t="shared" si="149"/>
        <v>46.2</v>
      </c>
      <c r="O1548" s="7">
        <f t="shared" si="150"/>
        <v>0.22155085599194363</v>
      </c>
      <c r="P1548" t="str">
        <f t="shared" si="146"/>
        <v>May-2025</v>
      </c>
      <c r="Q1548" t="str">
        <f t="shared" si="147"/>
        <v>Q2-2025</v>
      </c>
    </row>
    <row r="1549" spans="1:17" x14ac:dyDescent="0.3">
      <c r="A1549" t="s">
        <v>1697</v>
      </c>
      <c r="B1549" s="15">
        <v>45706</v>
      </c>
      <c r="C1549" t="s">
        <v>84</v>
      </c>
      <c r="D1549" t="s">
        <v>171</v>
      </c>
      <c r="E1549" t="s">
        <v>93</v>
      </c>
      <c r="F1549" t="s">
        <v>94</v>
      </c>
      <c r="G1549" t="s">
        <v>56</v>
      </c>
      <c r="H1549">
        <v>2</v>
      </c>
      <c r="I1549">
        <v>84.98</v>
      </c>
      <c r="J1549">
        <v>2.4E-2</v>
      </c>
      <c r="K1549">
        <v>41.34</v>
      </c>
      <c r="L1549" t="s">
        <v>57</v>
      </c>
      <c r="M1549">
        <f t="shared" si="148"/>
        <v>165.88</v>
      </c>
      <c r="N1549">
        <f t="shared" si="149"/>
        <v>83.2</v>
      </c>
      <c r="O1549" s="7">
        <f t="shared" si="150"/>
        <v>0.50156739811912232</v>
      </c>
      <c r="P1549" t="str">
        <f t="shared" si="146"/>
        <v>Feb-2025</v>
      </c>
      <c r="Q1549" t="str">
        <f t="shared" si="147"/>
        <v>Q1-2025</v>
      </c>
    </row>
    <row r="1550" spans="1:17" x14ac:dyDescent="0.3">
      <c r="A1550" t="s">
        <v>1698</v>
      </c>
      <c r="B1550" s="15">
        <v>45918</v>
      </c>
      <c r="C1550" t="s">
        <v>84</v>
      </c>
      <c r="D1550" t="s">
        <v>196</v>
      </c>
      <c r="E1550" t="s">
        <v>107</v>
      </c>
      <c r="F1550" t="s">
        <v>108</v>
      </c>
      <c r="G1550" t="s">
        <v>56</v>
      </c>
      <c r="H1550">
        <v>2</v>
      </c>
      <c r="I1550">
        <v>50.13</v>
      </c>
      <c r="J1550">
        <v>3.6999999999999998E-2</v>
      </c>
      <c r="K1550">
        <v>19.48</v>
      </c>
      <c r="L1550" t="s">
        <v>57</v>
      </c>
      <c r="M1550">
        <f t="shared" si="148"/>
        <v>96.55</v>
      </c>
      <c r="N1550">
        <f t="shared" si="149"/>
        <v>57.59</v>
      </c>
      <c r="O1550" s="7">
        <f t="shared" si="150"/>
        <v>0.59647850854479545</v>
      </c>
      <c r="P1550" t="str">
        <f t="shared" si="146"/>
        <v>Sep-2025</v>
      </c>
      <c r="Q1550" t="str">
        <f t="shared" si="147"/>
        <v>Q3-2025</v>
      </c>
    </row>
    <row r="1551" spans="1:17" x14ac:dyDescent="0.3">
      <c r="A1551" t="s">
        <v>1699</v>
      </c>
      <c r="B1551" s="15">
        <v>45793</v>
      </c>
      <c r="C1551" t="s">
        <v>84</v>
      </c>
      <c r="D1551" t="s">
        <v>243</v>
      </c>
      <c r="E1551" t="s">
        <v>107</v>
      </c>
      <c r="F1551" t="s">
        <v>193</v>
      </c>
      <c r="G1551" t="s">
        <v>56</v>
      </c>
      <c r="H1551">
        <v>4</v>
      </c>
      <c r="I1551">
        <v>33.81</v>
      </c>
      <c r="J1551">
        <v>0.115</v>
      </c>
      <c r="K1551">
        <v>22.13</v>
      </c>
      <c r="L1551" t="s">
        <v>57</v>
      </c>
      <c r="M1551">
        <f t="shared" si="148"/>
        <v>119.69</v>
      </c>
      <c r="N1551">
        <f t="shared" si="149"/>
        <v>31.17</v>
      </c>
      <c r="O1551" s="7">
        <f t="shared" si="150"/>
        <v>0.26042275879355004</v>
      </c>
      <c r="P1551" t="str">
        <f t="shared" si="146"/>
        <v>May-2025</v>
      </c>
      <c r="Q1551" t="str">
        <f t="shared" si="147"/>
        <v>Q2-2025</v>
      </c>
    </row>
    <row r="1552" spans="1:17" x14ac:dyDescent="0.3">
      <c r="A1552" t="s">
        <v>1700</v>
      </c>
      <c r="B1552" s="15">
        <v>45670</v>
      </c>
      <c r="C1552" t="s">
        <v>52</v>
      </c>
      <c r="D1552" t="s">
        <v>96</v>
      </c>
      <c r="E1552" t="s">
        <v>71</v>
      </c>
      <c r="F1552" t="s">
        <v>126</v>
      </c>
      <c r="G1552" t="s">
        <v>68</v>
      </c>
      <c r="H1552">
        <v>3</v>
      </c>
      <c r="I1552">
        <v>286.93</v>
      </c>
      <c r="J1552">
        <v>0.114</v>
      </c>
      <c r="K1552">
        <v>226.64</v>
      </c>
      <c r="L1552" t="s">
        <v>57</v>
      </c>
      <c r="M1552">
        <f t="shared" si="148"/>
        <v>762.66</v>
      </c>
      <c r="N1552">
        <f t="shared" si="149"/>
        <v>82.74</v>
      </c>
      <c r="O1552" s="7">
        <f t="shared" si="150"/>
        <v>0.10848871056565179</v>
      </c>
      <c r="P1552" t="str">
        <f t="shared" si="146"/>
        <v>Jan-2025</v>
      </c>
      <c r="Q1552" t="str">
        <f t="shared" si="147"/>
        <v>Q1-2025</v>
      </c>
    </row>
    <row r="1553" spans="1:17" x14ac:dyDescent="0.3">
      <c r="A1553" t="s">
        <v>1701</v>
      </c>
      <c r="B1553" s="15">
        <v>45742</v>
      </c>
      <c r="C1553" t="s">
        <v>88</v>
      </c>
      <c r="D1553" t="s">
        <v>198</v>
      </c>
      <c r="E1553" t="s">
        <v>93</v>
      </c>
      <c r="F1553" t="s">
        <v>124</v>
      </c>
      <c r="G1553" t="s">
        <v>56</v>
      </c>
      <c r="H1553">
        <v>1</v>
      </c>
      <c r="I1553">
        <v>71.52</v>
      </c>
      <c r="J1553">
        <v>3.1E-2</v>
      </c>
      <c r="K1553">
        <v>27.82</v>
      </c>
      <c r="L1553" t="s">
        <v>57</v>
      </c>
      <c r="M1553">
        <f t="shared" si="148"/>
        <v>69.3</v>
      </c>
      <c r="N1553">
        <f t="shared" si="149"/>
        <v>41.48</v>
      </c>
      <c r="O1553" s="7">
        <f t="shared" si="150"/>
        <v>0.59855699855699851</v>
      </c>
      <c r="P1553" t="str">
        <f t="shared" si="146"/>
        <v>Mar-2025</v>
      </c>
      <c r="Q1553" t="str">
        <f t="shared" si="147"/>
        <v>Q1-2025</v>
      </c>
    </row>
    <row r="1554" spans="1:17" x14ac:dyDescent="0.3">
      <c r="A1554" t="s">
        <v>1702</v>
      </c>
      <c r="B1554" s="15">
        <v>45895</v>
      </c>
      <c r="C1554" t="s">
        <v>88</v>
      </c>
      <c r="D1554" t="s">
        <v>206</v>
      </c>
      <c r="E1554" t="s">
        <v>107</v>
      </c>
      <c r="F1554" t="s">
        <v>132</v>
      </c>
      <c r="G1554" t="s">
        <v>56</v>
      </c>
      <c r="H1554">
        <v>3</v>
      </c>
      <c r="I1554">
        <v>14.86</v>
      </c>
      <c r="J1554">
        <v>5.3999999999999999E-2</v>
      </c>
      <c r="K1554">
        <v>4.49</v>
      </c>
      <c r="L1554" t="s">
        <v>57</v>
      </c>
      <c r="M1554">
        <f t="shared" si="148"/>
        <v>42.17</v>
      </c>
      <c r="N1554">
        <f t="shared" si="149"/>
        <v>28.7</v>
      </c>
      <c r="O1554" s="7">
        <f t="shared" si="150"/>
        <v>0.68057861038653067</v>
      </c>
      <c r="P1554" t="str">
        <f t="shared" si="146"/>
        <v>Aug-2025</v>
      </c>
      <c r="Q1554" t="str">
        <f t="shared" si="147"/>
        <v>Q3-2025</v>
      </c>
    </row>
    <row r="1555" spans="1:17" x14ac:dyDescent="0.3">
      <c r="A1555" t="s">
        <v>1703</v>
      </c>
      <c r="B1555" s="15">
        <v>45678</v>
      </c>
      <c r="C1555" t="s">
        <v>84</v>
      </c>
      <c r="D1555" t="s">
        <v>85</v>
      </c>
      <c r="E1555" t="s">
        <v>107</v>
      </c>
      <c r="F1555" t="s">
        <v>139</v>
      </c>
      <c r="G1555" t="s">
        <v>68</v>
      </c>
      <c r="H1555">
        <v>2</v>
      </c>
      <c r="I1555">
        <v>23.38</v>
      </c>
      <c r="J1555">
        <v>0.14699999999999999</v>
      </c>
      <c r="K1555">
        <v>9.02</v>
      </c>
      <c r="L1555" t="s">
        <v>57</v>
      </c>
      <c r="M1555">
        <f t="shared" si="148"/>
        <v>39.89</v>
      </c>
      <c r="N1555">
        <f t="shared" si="149"/>
        <v>21.85</v>
      </c>
      <c r="O1555" s="7">
        <f t="shared" si="150"/>
        <v>0.54775632990724499</v>
      </c>
      <c r="P1555" t="str">
        <f t="shared" si="146"/>
        <v>Jan-2025</v>
      </c>
      <c r="Q1555" t="str">
        <f t="shared" si="147"/>
        <v>Q1-2025</v>
      </c>
    </row>
    <row r="1556" spans="1:17" x14ac:dyDescent="0.3">
      <c r="A1556" t="s">
        <v>1704</v>
      </c>
      <c r="B1556" s="15">
        <v>45456</v>
      </c>
      <c r="C1556" t="s">
        <v>84</v>
      </c>
      <c r="D1556" t="s">
        <v>229</v>
      </c>
      <c r="E1556" t="s">
        <v>60</v>
      </c>
      <c r="F1556" t="s">
        <v>67</v>
      </c>
      <c r="G1556" t="s">
        <v>56</v>
      </c>
      <c r="H1556">
        <v>5</v>
      </c>
      <c r="I1556">
        <v>97.15</v>
      </c>
      <c r="J1556">
        <v>0.151</v>
      </c>
      <c r="K1556">
        <v>50.67</v>
      </c>
      <c r="L1556" t="s">
        <v>57</v>
      </c>
      <c r="M1556">
        <f t="shared" si="148"/>
        <v>412.4</v>
      </c>
      <c r="N1556">
        <f t="shared" si="149"/>
        <v>159.05000000000001</v>
      </c>
      <c r="O1556" s="7">
        <f t="shared" si="150"/>
        <v>0.3856692531522794</v>
      </c>
      <c r="P1556" t="str">
        <f t="shared" si="146"/>
        <v>Jun-2024</v>
      </c>
      <c r="Q1556" t="str">
        <f t="shared" si="147"/>
        <v>Q2-2024</v>
      </c>
    </row>
    <row r="1557" spans="1:17" x14ac:dyDescent="0.3">
      <c r="A1557" t="s">
        <v>1705</v>
      </c>
      <c r="B1557" s="15">
        <v>45658</v>
      </c>
      <c r="C1557" t="s">
        <v>52</v>
      </c>
      <c r="D1557" t="s">
        <v>73</v>
      </c>
      <c r="E1557" t="s">
        <v>93</v>
      </c>
      <c r="F1557" t="s">
        <v>94</v>
      </c>
      <c r="G1557" t="s">
        <v>68</v>
      </c>
      <c r="H1557">
        <v>8</v>
      </c>
      <c r="I1557">
        <v>76.88</v>
      </c>
      <c r="J1557">
        <v>5.0999999999999997E-2</v>
      </c>
      <c r="K1557">
        <v>36.68</v>
      </c>
      <c r="L1557" t="s">
        <v>73</v>
      </c>
      <c r="M1557">
        <f t="shared" si="148"/>
        <v>583.66999999999996</v>
      </c>
      <c r="N1557">
        <f t="shared" si="149"/>
        <v>290.23</v>
      </c>
      <c r="O1557" s="7">
        <f t="shared" si="150"/>
        <v>0.49725015847996307</v>
      </c>
      <c r="P1557" t="str">
        <f t="shared" si="146"/>
        <v>Jan-2025</v>
      </c>
      <c r="Q1557" t="str">
        <f t="shared" si="147"/>
        <v>Q1-2025</v>
      </c>
    </row>
    <row r="1558" spans="1:17" x14ac:dyDescent="0.3">
      <c r="A1558" t="s">
        <v>1706</v>
      </c>
      <c r="C1558" t="s">
        <v>52</v>
      </c>
      <c r="D1558" t="s">
        <v>130</v>
      </c>
      <c r="E1558" t="s">
        <v>71</v>
      </c>
      <c r="F1558" t="s">
        <v>97</v>
      </c>
      <c r="G1558" t="s">
        <v>68</v>
      </c>
      <c r="H1558">
        <v>3</v>
      </c>
      <c r="I1558">
        <v>157.06</v>
      </c>
      <c r="J1558">
        <v>0.112</v>
      </c>
      <c r="K1558">
        <v>121.98</v>
      </c>
      <c r="L1558" t="s">
        <v>57</v>
      </c>
      <c r="M1558">
        <f t="shared" si="148"/>
        <v>418.41</v>
      </c>
      <c r="N1558">
        <f t="shared" si="149"/>
        <v>52.47</v>
      </c>
      <c r="O1558" s="7">
        <f t="shared" si="150"/>
        <v>0.12540331254033124</v>
      </c>
    </row>
    <row r="1559" spans="1:17" x14ac:dyDescent="0.3">
      <c r="A1559" t="s">
        <v>1707</v>
      </c>
      <c r="B1559" s="15">
        <v>45401</v>
      </c>
      <c r="C1559" t="s">
        <v>52</v>
      </c>
      <c r="D1559" t="s">
        <v>59</v>
      </c>
      <c r="E1559" t="s">
        <v>107</v>
      </c>
      <c r="F1559" t="s">
        <v>108</v>
      </c>
      <c r="G1559" t="s">
        <v>56</v>
      </c>
      <c r="H1559">
        <v>3</v>
      </c>
      <c r="I1559">
        <v>54.65</v>
      </c>
      <c r="J1559">
        <v>6.7000000000000004E-2</v>
      </c>
      <c r="K1559">
        <v>20.92</v>
      </c>
      <c r="L1559" t="s">
        <v>57</v>
      </c>
      <c r="M1559">
        <f t="shared" si="148"/>
        <v>152.97</v>
      </c>
      <c r="N1559">
        <f t="shared" si="149"/>
        <v>90.21</v>
      </c>
      <c r="O1559" s="7">
        <f t="shared" si="150"/>
        <v>0.58972347519121393</v>
      </c>
      <c r="P1559" t="str">
        <f t="shared" ref="P1559:P1590" si="151">IF(B1559="","",TEXT(B1559,"mmm-yyyy"))</f>
        <v>Apr-2024</v>
      </c>
      <c r="Q1559" t="str">
        <f t="shared" ref="Q1559:Q1590" si="152">IF(B1559="","","Q"&amp;ROUNDUP(MONTH(B1559)/3,0)&amp;"-"&amp;YEAR(B1559))</f>
        <v>Q2-2024</v>
      </c>
    </row>
    <row r="1560" spans="1:17" x14ac:dyDescent="0.3">
      <c r="A1560" t="s">
        <v>1708</v>
      </c>
      <c r="B1560" s="15">
        <v>45599</v>
      </c>
      <c r="C1560" t="s">
        <v>88</v>
      </c>
      <c r="D1560" t="s">
        <v>89</v>
      </c>
      <c r="E1560" t="s">
        <v>60</v>
      </c>
      <c r="F1560" t="s">
        <v>67</v>
      </c>
      <c r="G1560" t="s">
        <v>68</v>
      </c>
      <c r="H1560">
        <v>4</v>
      </c>
      <c r="I1560">
        <v>66.97</v>
      </c>
      <c r="J1560">
        <v>7.9000000000000001E-2</v>
      </c>
      <c r="K1560">
        <v>29.07</v>
      </c>
      <c r="L1560" t="s">
        <v>57</v>
      </c>
      <c r="M1560">
        <f t="shared" si="148"/>
        <v>246.72</v>
      </c>
      <c r="N1560">
        <f t="shared" si="149"/>
        <v>130.44</v>
      </c>
      <c r="O1560" s="7">
        <f t="shared" si="150"/>
        <v>0.52869649805447472</v>
      </c>
      <c r="P1560" t="str">
        <f t="shared" si="151"/>
        <v>Nov-2024</v>
      </c>
      <c r="Q1560" t="str">
        <f t="shared" si="152"/>
        <v>Q4-2024</v>
      </c>
    </row>
    <row r="1561" spans="1:17" x14ac:dyDescent="0.3">
      <c r="A1561" t="s">
        <v>1709</v>
      </c>
      <c r="B1561" s="15">
        <v>45755</v>
      </c>
      <c r="C1561" t="s">
        <v>52</v>
      </c>
      <c r="D1561" t="s">
        <v>121</v>
      </c>
      <c r="E1561" t="s">
        <v>71</v>
      </c>
      <c r="F1561" t="s">
        <v>97</v>
      </c>
      <c r="G1561" t="s">
        <v>68</v>
      </c>
      <c r="H1561">
        <v>5</v>
      </c>
      <c r="I1561">
        <v>75.67</v>
      </c>
      <c r="J1561">
        <v>6.6000000000000003E-2</v>
      </c>
      <c r="K1561">
        <v>54.94</v>
      </c>
      <c r="L1561" t="s">
        <v>57</v>
      </c>
      <c r="M1561">
        <f t="shared" si="148"/>
        <v>353.38</v>
      </c>
      <c r="N1561">
        <f t="shared" si="149"/>
        <v>78.680000000000007</v>
      </c>
      <c r="O1561" s="7">
        <f t="shared" si="150"/>
        <v>0.222649838700549</v>
      </c>
      <c r="P1561" t="str">
        <f t="shared" si="151"/>
        <v>Apr-2025</v>
      </c>
      <c r="Q1561" t="str">
        <f t="shared" si="152"/>
        <v>Q2-2025</v>
      </c>
    </row>
    <row r="1562" spans="1:17" x14ac:dyDescent="0.3">
      <c r="A1562" t="s">
        <v>1710</v>
      </c>
      <c r="B1562" s="15">
        <v>45928</v>
      </c>
      <c r="C1562" t="s">
        <v>84</v>
      </c>
      <c r="D1562" t="s">
        <v>73</v>
      </c>
      <c r="E1562" t="s">
        <v>93</v>
      </c>
      <c r="F1562" t="s">
        <v>141</v>
      </c>
      <c r="G1562" t="s">
        <v>73</v>
      </c>
      <c r="H1562">
        <v>1</v>
      </c>
      <c r="I1562">
        <v>14.87</v>
      </c>
      <c r="J1562">
        <v>7.8E-2</v>
      </c>
      <c r="K1562">
        <v>6.8</v>
      </c>
      <c r="L1562" t="s">
        <v>57</v>
      </c>
      <c r="M1562">
        <f t="shared" si="148"/>
        <v>13.71</v>
      </c>
      <c r="N1562">
        <f t="shared" si="149"/>
        <v>6.91</v>
      </c>
      <c r="O1562" s="7">
        <f t="shared" si="150"/>
        <v>0.50401167031363969</v>
      </c>
      <c r="P1562" t="str">
        <f t="shared" si="151"/>
        <v>Sep-2025</v>
      </c>
      <c r="Q1562" t="str">
        <f t="shared" si="152"/>
        <v>Q3-2025</v>
      </c>
    </row>
    <row r="1563" spans="1:17" x14ac:dyDescent="0.3">
      <c r="A1563" t="s">
        <v>1711</v>
      </c>
      <c r="B1563" s="15">
        <v>45840</v>
      </c>
      <c r="C1563" t="s">
        <v>84</v>
      </c>
      <c r="D1563" t="s">
        <v>171</v>
      </c>
      <c r="E1563" t="s">
        <v>54</v>
      </c>
      <c r="F1563" t="s">
        <v>156</v>
      </c>
      <c r="G1563" t="s">
        <v>68</v>
      </c>
      <c r="H1563">
        <v>1</v>
      </c>
      <c r="I1563">
        <v>14.89</v>
      </c>
      <c r="J1563">
        <v>4.1000000000000002E-2</v>
      </c>
      <c r="K1563">
        <v>8.2899999999999991</v>
      </c>
      <c r="L1563" t="s">
        <v>57</v>
      </c>
      <c r="M1563">
        <f t="shared" si="148"/>
        <v>14.28</v>
      </c>
      <c r="N1563">
        <f t="shared" si="149"/>
        <v>5.99</v>
      </c>
      <c r="O1563" s="7">
        <f t="shared" si="150"/>
        <v>0.41946778711484595</v>
      </c>
      <c r="P1563" t="str">
        <f t="shared" si="151"/>
        <v>Jul-2025</v>
      </c>
      <c r="Q1563" t="str">
        <f t="shared" si="152"/>
        <v>Q3-2025</v>
      </c>
    </row>
    <row r="1564" spans="1:17" x14ac:dyDescent="0.3">
      <c r="A1564" t="s">
        <v>1712</v>
      </c>
      <c r="B1564" s="15">
        <v>45953</v>
      </c>
      <c r="C1564" t="s">
        <v>52</v>
      </c>
      <c r="D1564" t="s">
        <v>113</v>
      </c>
      <c r="E1564" t="s">
        <v>93</v>
      </c>
      <c r="F1564" t="s">
        <v>255</v>
      </c>
      <c r="G1564" t="s">
        <v>73</v>
      </c>
      <c r="H1564">
        <v>3</v>
      </c>
      <c r="I1564">
        <v>50.88</v>
      </c>
      <c r="J1564">
        <v>0</v>
      </c>
      <c r="K1564">
        <v>19.62</v>
      </c>
      <c r="L1564" t="s">
        <v>57</v>
      </c>
      <c r="M1564">
        <f t="shared" si="148"/>
        <v>152.63999999999999</v>
      </c>
      <c r="N1564">
        <f t="shared" si="149"/>
        <v>93.78</v>
      </c>
      <c r="O1564" s="7">
        <f t="shared" si="150"/>
        <v>0.61438679245283023</v>
      </c>
      <c r="P1564" t="str">
        <f t="shared" si="151"/>
        <v>Oct-2025</v>
      </c>
      <c r="Q1564" t="str">
        <f t="shared" si="152"/>
        <v>Q4-2025</v>
      </c>
    </row>
    <row r="1565" spans="1:17" x14ac:dyDescent="0.3">
      <c r="A1565" t="s">
        <v>1713</v>
      </c>
      <c r="B1565" s="15">
        <v>45575</v>
      </c>
      <c r="C1565" t="s">
        <v>84</v>
      </c>
      <c r="D1565" t="s">
        <v>169</v>
      </c>
      <c r="E1565" t="s">
        <v>107</v>
      </c>
      <c r="F1565" t="s">
        <v>193</v>
      </c>
      <c r="G1565" t="s">
        <v>73</v>
      </c>
      <c r="H1565">
        <v>2</v>
      </c>
      <c r="I1565">
        <v>11.71</v>
      </c>
      <c r="J1565">
        <v>6.3E-2</v>
      </c>
      <c r="K1565">
        <v>7.19</v>
      </c>
      <c r="L1565" t="s">
        <v>57</v>
      </c>
      <c r="M1565">
        <f t="shared" si="148"/>
        <v>21.94</v>
      </c>
      <c r="N1565">
        <f t="shared" si="149"/>
        <v>7.56</v>
      </c>
      <c r="O1565" s="7">
        <f t="shared" si="150"/>
        <v>0.34457611668185956</v>
      </c>
      <c r="P1565" t="str">
        <f t="shared" si="151"/>
        <v>Oct-2024</v>
      </c>
      <c r="Q1565" t="str">
        <f t="shared" si="152"/>
        <v>Q4-2024</v>
      </c>
    </row>
    <row r="1566" spans="1:17" x14ac:dyDescent="0.3">
      <c r="A1566" t="s">
        <v>1714</v>
      </c>
      <c r="B1566" s="15">
        <v>45717</v>
      </c>
      <c r="C1566" t="s">
        <v>52</v>
      </c>
      <c r="D1566" t="s">
        <v>155</v>
      </c>
      <c r="E1566" t="s">
        <v>93</v>
      </c>
      <c r="F1566" t="s">
        <v>94</v>
      </c>
      <c r="G1566" t="s">
        <v>56</v>
      </c>
      <c r="H1566">
        <v>4</v>
      </c>
      <c r="I1566">
        <v>36.799999999999997</v>
      </c>
      <c r="J1566">
        <v>0</v>
      </c>
      <c r="K1566">
        <v>20.79</v>
      </c>
      <c r="L1566" t="s">
        <v>57</v>
      </c>
      <c r="M1566">
        <f t="shared" si="148"/>
        <v>147.19999999999999</v>
      </c>
      <c r="N1566">
        <f t="shared" si="149"/>
        <v>64.040000000000006</v>
      </c>
      <c r="O1566" s="7">
        <f t="shared" si="150"/>
        <v>0.43505434782608704</v>
      </c>
      <c r="P1566" t="str">
        <f t="shared" si="151"/>
        <v>Mar-2025</v>
      </c>
      <c r="Q1566" t="str">
        <f t="shared" si="152"/>
        <v>Q1-2025</v>
      </c>
    </row>
    <row r="1567" spans="1:17" x14ac:dyDescent="0.3">
      <c r="A1567" t="s">
        <v>1715</v>
      </c>
      <c r="B1567" s="15">
        <v>45498</v>
      </c>
      <c r="C1567" t="s">
        <v>88</v>
      </c>
      <c r="D1567" t="s">
        <v>135</v>
      </c>
      <c r="E1567" t="s">
        <v>54</v>
      </c>
      <c r="F1567" t="s">
        <v>55</v>
      </c>
      <c r="G1567" t="s">
        <v>68</v>
      </c>
      <c r="H1567">
        <v>3</v>
      </c>
      <c r="I1567">
        <v>11.1</v>
      </c>
      <c r="J1567">
        <v>5.2999999999999999E-2</v>
      </c>
      <c r="K1567">
        <v>6.59</v>
      </c>
      <c r="L1567" t="s">
        <v>57</v>
      </c>
      <c r="M1567">
        <f t="shared" si="148"/>
        <v>31.54</v>
      </c>
      <c r="N1567">
        <f t="shared" si="149"/>
        <v>11.77</v>
      </c>
      <c r="O1567" s="7">
        <f t="shared" si="150"/>
        <v>0.37317691819911225</v>
      </c>
      <c r="P1567" t="str">
        <f t="shared" si="151"/>
        <v>Jul-2024</v>
      </c>
      <c r="Q1567" t="str">
        <f t="shared" si="152"/>
        <v>Q3-2024</v>
      </c>
    </row>
    <row r="1568" spans="1:17" x14ac:dyDescent="0.3">
      <c r="A1568" t="s">
        <v>1716</v>
      </c>
      <c r="B1568" s="15">
        <v>45863</v>
      </c>
      <c r="C1568" t="s">
        <v>52</v>
      </c>
      <c r="D1568" t="s">
        <v>113</v>
      </c>
      <c r="E1568" t="s">
        <v>93</v>
      </c>
      <c r="F1568" t="s">
        <v>94</v>
      </c>
      <c r="G1568" t="s">
        <v>68</v>
      </c>
      <c r="H1568">
        <v>5</v>
      </c>
      <c r="I1568">
        <v>50.86</v>
      </c>
      <c r="J1568">
        <v>5.0999999999999997E-2</v>
      </c>
      <c r="K1568">
        <v>23.76</v>
      </c>
      <c r="L1568" t="s">
        <v>57</v>
      </c>
      <c r="M1568">
        <f t="shared" si="148"/>
        <v>241.33</v>
      </c>
      <c r="N1568">
        <f t="shared" si="149"/>
        <v>122.53</v>
      </c>
      <c r="O1568" s="7">
        <f t="shared" si="150"/>
        <v>0.50772800729291834</v>
      </c>
      <c r="P1568" t="str">
        <f t="shared" si="151"/>
        <v>Jul-2025</v>
      </c>
      <c r="Q1568" t="str">
        <f t="shared" si="152"/>
        <v>Q3-2025</v>
      </c>
    </row>
    <row r="1569" spans="1:17" x14ac:dyDescent="0.3">
      <c r="A1569" t="s">
        <v>1717</v>
      </c>
      <c r="B1569" s="15">
        <v>45378</v>
      </c>
      <c r="C1569" t="s">
        <v>84</v>
      </c>
      <c r="D1569" t="s">
        <v>144</v>
      </c>
      <c r="E1569" t="s">
        <v>93</v>
      </c>
      <c r="F1569" t="s">
        <v>124</v>
      </c>
      <c r="G1569" t="s">
        <v>68</v>
      </c>
      <c r="H1569">
        <v>5</v>
      </c>
      <c r="I1569">
        <v>12.61</v>
      </c>
      <c r="J1569">
        <v>4.2999999999999997E-2</v>
      </c>
      <c r="K1569">
        <v>5.79</v>
      </c>
      <c r="L1569" t="s">
        <v>57</v>
      </c>
      <c r="M1569">
        <f t="shared" si="148"/>
        <v>60.34</v>
      </c>
      <c r="N1569">
        <f t="shared" si="149"/>
        <v>31.39</v>
      </c>
      <c r="O1569" s="7">
        <f t="shared" si="150"/>
        <v>0.52021876035797143</v>
      </c>
      <c r="P1569" t="str">
        <f t="shared" si="151"/>
        <v>Mar-2024</v>
      </c>
      <c r="Q1569" t="str">
        <f t="shared" si="152"/>
        <v>Q1-2024</v>
      </c>
    </row>
    <row r="1570" spans="1:17" x14ac:dyDescent="0.3">
      <c r="A1570" t="s">
        <v>1718</v>
      </c>
      <c r="B1570" s="15">
        <v>45809</v>
      </c>
      <c r="C1570" t="s">
        <v>52</v>
      </c>
      <c r="D1570" t="s">
        <v>113</v>
      </c>
      <c r="E1570" t="s">
        <v>107</v>
      </c>
      <c r="F1570" t="s">
        <v>132</v>
      </c>
      <c r="G1570" t="s">
        <v>56</v>
      </c>
      <c r="H1570">
        <v>1</v>
      </c>
      <c r="I1570">
        <v>37.4</v>
      </c>
      <c r="J1570">
        <v>6.4000000000000001E-2</v>
      </c>
      <c r="K1570">
        <v>16.82</v>
      </c>
      <c r="L1570" t="s">
        <v>57</v>
      </c>
      <c r="M1570">
        <f t="shared" si="148"/>
        <v>35.01</v>
      </c>
      <c r="N1570">
        <f t="shared" si="149"/>
        <v>18.190000000000001</v>
      </c>
      <c r="O1570" s="7">
        <f t="shared" si="150"/>
        <v>0.51956583833190528</v>
      </c>
      <c r="P1570" t="str">
        <f t="shared" si="151"/>
        <v>Jun-2025</v>
      </c>
      <c r="Q1570" t="str">
        <f t="shared" si="152"/>
        <v>Q2-2025</v>
      </c>
    </row>
    <row r="1571" spans="1:17" x14ac:dyDescent="0.3">
      <c r="A1571" t="s">
        <v>1719</v>
      </c>
      <c r="B1571" s="15">
        <v>45575</v>
      </c>
      <c r="C1571" t="s">
        <v>88</v>
      </c>
      <c r="D1571" t="s">
        <v>116</v>
      </c>
      <c r="E1571" t="s">
        <v>54</v>
      </c>
      <c r="F1571" t="s">
        <v>65</v>
      </c>
      <c r="G1571" t="s">
        <v>56</v>
      </c>
      <c r="H1571">
        <v>3</v>
      </c>
      <c r="I1571">
        <v>20.56</v>
      </c>
      <c r="J1571">
        <v>5.7000000000000002E-2</v>
      </c>
      <c r="K1571">
        <v>13.18</v>
      </c>
      <c r="L1571" t="s">
        <v>57</v>
      </c>
      <c r="M1571">
        <f t="shared" si="148"/>
        <v>58.16</v>
      </c>
      <c r="N1571">
        <f t="shared" si="149"/>
        <v>18.62</v>
      </c>
      <c r="O1571" s="7">
        <f t="shared" si="150"/>
        <v>0.32015130674002756</v>
      </c>
      <c r="P1571" t="str">
        <f t="shared" si="151"/>
        <v>Oct-2024</v>
      </c>
      <c r="Q1571" t="str">
        <f t="shared" si="152"/>
        <v>Q4-2024</v>
      </c>
    </row>
    <row r="1572" spans="1:17" x14ac:dyDescent="0.3">
      <c r="A1572" t="s">
        <v>1720</v>
      </c>
      <c r="B1572" s="15">
        <v>45743</v>
      </c>
      <c r="C1572" t="s">
        <v>88</v>
      </c>
      <c r="D1572" t="s">
        <v>167</v>
      </c>
      <c r="E1572" t="s">
        <v>60</v>
      </c>
      <c r="F1572" t="s">
        <v>76</v>
      </c>
      <c r="G1572" t="s">
        <v>68</v>
      </c>
      <c r="H1572">
        <v>3</v>
      </c>
      <c r="I1572">
        <v>45.77</v>
      </c>
      <c r="J1572">
        <v>8.1000000000000003E-2</v>
      </c>
      <c r="K1572">
        <v>19.98</v>
      </c>
      <c r="L1572" t="s">
        <v>57</v>
      </c>
      <c r="M1572">
        <f t="shared" si="148"/>
        <v>126.19</v>
      </c>
      <c r="N1572">
        <f t="shared" si="149"/>
        <v>66.25</v>
      </c>
      <c r="O1572" s="7">
        <f t="shared" si="150"/>
        <v>0.52500198113955143</v>
      </c>
      <c r="P1572" t="str">
        <f t="shared" si="151"/>
        <v>Mar-2025</v>
      </c>
      <c r="Q1572" t="str">
        <f t="shared" si="152"/>
        <v>Q1-2025</v>
      </c>
    </row>
    <row r="1573" spans="1:17" x14ac:dyDescent="0.3">
      <c r="A1573" t="s">
        <v>1721</v>
      </c>
      <c r="B1573" s="15">
        <v>45885</v>
      </c>
      <c r="C1573" t="s">
        <v>84</v>
      </c>
      <c r="D1573" t="s">
        <v>144</v>
      </c>
      <c r="E1573" t="s">
        <v>93</v>
      </c>
      <c r="F1573" t="s">
        <v>255</v>
      </c>
      <c r="G1573" t="s">
        <v>56</v>
      </c>
      <c r="H1573">
        <v>3</v>
      </c>
      <c r="I1573">
        <v>65.45</v>
      </c>
      <c r="J1573">
        <v>4.9000000000000002E-2</v>
      </c>
      <c r="K1573">
        <v>27.28</v>
      </c>
      <c r="L1573" t="s">
        <v>57</v>
      </c>
      <c r="M1573">
        <f t="shared" si="148"/>
        <v>186.73</v>
      </c>
      <c r="N1573">
        <f t="shared" si="149"/>
        <v>104.89</v>
      </c>
      <c r="O1573" s="7">
        <f t="shared" si="150"/>
        <v>0.5617201306699513</v>
      </c>
      <c r="P1573" t="str">
        <f t="shared" si="151"/>
        <v>Aug-2025</v>
      </c>
      <c r="Q1573" t="str">
        <f t="shared" si="152"/>
        <v>Q3-2025</v>
      </c>
    </row>
    <row r="1574" spans="1:17" x14ac:dyDescent="0.3">
      <c r="A1574" t="s">
        <v>1722</v>
      </c>
      <c r="B1574" s="15">
        <v>45957</v>
      </c>
      <c r="C1574" t="s">
        <v>88</v>
      </c>
      <c r="D1574" t="s">
        <v>167</v>
      </c>
      <c r="E1574" t="s">
        <v>71</v>
      </c>
      <c r="F1574" t="s">
        <v>86</v>
      </c>
      <c r="G1574" t="s">
        <v>56</v>
      </c>
      <c r="H1574">
        <v>3</v>
      </c>
      <c r="I1574">
        <v>164.05</v>
      </c>
      <c r="J1574">
        <v>9.0999999999999998E-2</v>
      </c>
      <c r="K1574">
        <v>129.13999999999999</v>
      </c>
      <c r="L1574" t="s">
        <v>57</v>
      </c>
      <c r="M1574">
        <f t="shared" si="148"/>
        <v>447.36</v>
      </c>
      <c r="N1574">
        <f t="shared" si="149"/>
        <v>59.94</v>
      </c>
      <c r="O1574" s="7">
        <f t="shared" si="150"/>
        <v>0.1339860515021459</v>
      </c>
      <c r="P1574" t="str">
        <f t="shared" si="151"/>
        <v>Oct-2025</v>
      </c>
      <c r="Q1574" t="str">
        <f t="shared" si="152"/>
        <v>Q4-2025</v>
      </c>
    </row>
    <row r="1575" spans="1:17" x14ac:dyDescent="0.3">
      <c r="A1575" t="s">
        <v>1723</v>
      </c>
      <c r="B1575" s="15">
        <v>45930</v>
      </c>
      <c r="C1575" t="s">
        <v>63</v>
      </c>
      <c r="D1575" t="s">
        <v>204</v>
      </c>
      <c r="E1575" t="s">
        <v>54</v>
      </c>
      <c r="F1575" t="s">
        <v>55</v>
      </c>
      <c r="G1575" t="s">
        <v>68</v>
      </c>
      <c r="H1575">
        <v>1</v>
      </c>
      <c r="I1575">
        <v>15.53</v>
      </c>
      <c r="J1575">
        <v>0</v>
      </c>
      <c r="K1575">
        <v>10.47</v>
      </c>
      <c r="L1575" t="s">
        <v>57</v>
      </c>
      <c r="M1575">
        <f t="shared" si="148"/>
        <v>15.53</v>
      </c>
      <c r="N1575">
        <f t="shared" si="149"/>
        <v>5.0599999999999996</v>
      </c>
      <c r="O1575" s="7">
        <f t="shared" si="150"/>
        <v>0.32582099162910494</v>
      </c>
      <c r="P1575" t="str">
        <f t="shared" si="151"/>
        <v>Sep-2025</v>
      </c>
      <c r="Q1575" t="str">
        <f t="shared" si="152"/>
        <v>Q3-2025</v>
      </c>
    </row>
    <row r="1576" spans="1:17" x14ac:dyDescent="0.3">
      <c r="A1576" t="s">
        <v>1724</v>
      </c>
      <c r="B1576" s="15">
        <v>45548</v>
      </c>
      <c r="C1576" t="s">
        <v>63</v>
      </c>
      <c r="D1576" t="s">
        <v>302</v>
      </c>
      <c r="E1576" t="s">
        <v>107</v>
      </c>
      <c r="F1576" t="s">
        <v>139</v>
      </c>
      <c r="G1576" t="s">
        <v>56</v>
      </c>
      <c r="H1576">
        <v>3</v>
      </c>
      <c r="I1576">
        <v>42.63</v>
      </c>
      <c r="J1576">
        <v>0.315</v>
      </c>
      <c r="K1576">
        <v>16.66</v>
      </c>
      <c r="L1576" t="s">
        <v>57</v>
      </c>
      <c r="M1576">
        <f t="shared" si="148"/>
        <v>87.6</v>
      </c>
      <c r="N1576">
        <f t="shared" si="149"/>
        <v>37.619999999999997</v>
      </c>
      <c r="O1576" s="7">
        <f t="shared" si="150"/>
        <v>0.42945205479452053</v>
      </c>
      <c r="P1576" t="str">
        <f t="shared" si="151"/>
        <v>Sep-2024</v>
      </c>
      <c r="Q1576" t="str">
        <f t="shared" si="152"/>
        <v>Q3-2024</v>
      </c>
    </row>
    <row r="1577" spans="1:17" x14ac:dyDescent="0.3">
      <c r="A1577" t="s">
        <v>1725</v>
      </c>
      <c r="B1577" s="15">
        <v>45938</v>
      </c>
      <c r="C1577" t="s">
        <v>84</v>
      </c>
      <c r="D1577" t="s">
        <v>229</v>
      </c>
      <c r="E1577" t="s">
        <v>71</v>
      </c>
      <c r="F1577" t="s">
        <v>126</v>
      </c>
      <c r="G1577" t="s">
        <v>56</v>
      </c>
      <c r="H1577">
        <v>1</v>
      </c>
      <c r="I1577">
        <v>140.78</v>
      </c>
      <c r="J1577">
        <v>6.5000000000000002E-2</v>
      </c>
      <c r="K1577">
        <v>112.27</v>
      </c>
      <c r="L1577" t="s">
        <v>57</v>
      </c>
      <c r="M1577">
        <f t="shared" si="148"/>
        <v>131.63</v>
      </c>
      <c r="N1577">
        <f t="shared" si="149"/>
        <v>19.36</v>
      </c>
      <c r="O1577" s="7">
        <f t="shared" si="150"/>
        <v>0.14707893337385095</v>
      </c>
      <c r="P1577" t="str">
        <f t="shared" si="151"/>
        <v>Oct-2025</v>
      </c>
      <c r="Q1577" t="str">
        <f t="shared" si="152"/>
        <v>Q4-2025</v>
      </c>
    </row>
    <row r="1578" spans="1:17" x14ac:dyDescent="0.3">
      <c r="A1578" t="s">
        <v>1726</v>
      </c>
      <c r="B1578" s="15">
        <v>45655</v>
      </c>
      <c r="C1578" t="s">
        <v>63</v>
      </c>
      <c r="D1578" t="s">
        <v>258</v>
      </c>
      <c r="E1578" t="s">
        <v>71</v>
      </c>
      <c r="F1578" t="s">
        <v>126</v>
      </c>
      <c r="G1578" t="s">
        <v>56</v>
      </c>
      <c r="H1578">
        <v>1</v>
      </c>
      <c r="I1578">
        <v>58.22</v>
      </c>
      <c r="J1578">
        <v>0.154</v>
      </c>
      <c r="K1578">
        <v>40.14</v>
      </c>
      <c r="L1578" t="s">
        <v>73</v>
      </c>
      <c r="M1578">
        <f t="shared" si="148"/>
        <v>49.25</v>
      </c>
      <c r="N1578">
        <f t="shared" si="149"/>
        <v>9.11</v>
      </c>
      <c r="O1578" s="7">
        <f t="shared" si="150"/>
        <v>0.18497461928934009</v>
      </c>
      <c r="P1578" t="str">
        <f t="shared" si="151"/>
        <v>Dec-2024</v>
      </c>
      <c r="Q1578" t="str">
        <f t="shared" si="152"/>
        <v>Q4-2024</v>
      </c>
    </row>
    <row r="1579" spans="1:17" x14ac:dyDescent="0.3">
      <c r="A1579" t="s">
        <v>1727</v>
      </c>
      <c r="B1579" s="15">
        <v>45701</v>
      </c>
      <c r="C1579" t="s">
        <v>88</v>
      </c>
      <c r="D1579" t="s">
        <v>206</v>
      </c>
      <c r="E1579" t="s">
        <v>71</v>
      </c>
      <c r="F1579" t="s">
        <v>97</v>
      </c>
      <c r="G1579" t="s">
        <v>68</v>
      </c>
      <c r="H1579">
        <v>1</v>
      </c>
      <c r="I1579">
        <v>254.31</v>
      </c>
      <c r="J1579">
        <v>4.8000000000000001E-2</v>
      </c>
      <c r="K1579">
        <v>166.21</v>
      </c>
      <c r="L1579" t="s">
        <v>57</v>
      </c>
      <c r="M1579">
        <f t="shared" si="148"/>
        <v>242.1</v>
      </c>
      <c r="N1579">
        <f t="shared" si="149"/>
        <v>75.89</v>
      </c>
      <c r="O1579" s="7">
        <f t="shared" si="150"/>
        <v>0.31346551011978524</v>
      </c>
      <c r="P1579" t="str">
        <f t="shared" si="151"/>
        <v>Feb-2025</v>
      </c>
      <c r="Q1579" t="str">
        <f t="shared" si="152"/>
        <v>Q1-2025</v>
      </c>
    </row>
    <row r="1580" spans="1:17" x14ac:dyDescent="0.3">
      <c r="A1580" t="s">
        <v>1728</v>
      </c>
      <c r="B1580" s="15">
        <v>45359</v>
      </c>
      <c r="C1580" t="s">
        <v>52</v>
      </c>
      <c r="D1580" t="s">
        <v>237</v>
      </c>
      <c r="E1580" t="s">
        <v>93</v>
      </c>
      <c r="F1580" t="s">
        <v>124</v>
      </c>
      <c r="G1580" t="s">
        <v>68</v>
      </c>
      <c r="H1580">
        <v>3</v>
      </c>
      <c r="I1580">
        <v>83.49</v>
      </c>
      <c r="J1580">
        <v>4.8000000000000001E-2</v>
      </c>
      <c r="K1580">
        <v>40.549999999999997</v>
      </c>
      <c r="L1580" t="s">
        <v>57</v>
      </c>
      <c r="M1580">
        <f t="shared" si="148"/>
        <v>238.45</v>
      </c>
      <c r="N1580">
        <f t="shared" si="149"/>
        <v>116.8</v>
      </c>
      <c r="O1580" s="7">
        <f t="shared" si="150"/>
        <v>0.48983015307192285</v>
      </c>
      <c r="P1580" t="str">
        <f t="shared" si="151"/>
        <v>Mar-2024</v>
      </c>
      <c r="Q1580" t="str">
        <f t="shared" si="152"/>
        <v>Q1-2024</v>
      </c>
    </row>
    <row r="1581" spans="1:17" x14ac:dyDescent="0.3">
      <c r="A1581" t="s">
        <v>1729</v>
      </c>
      <c r="B1581" s="15">
        <v>45842</v>
      </c>
      <c r="C1581" t="s">
        <v>88</v>
      </c>
      <c r="D1581" t="s">
        <v>206</v>
      </c>
      <c r="E1581" t="s">
        <v>93</v>
      </c>
      <c r="F1581" t="s">
        <v>94</v>
      </c>
      <c r="G1581" t="s">
        <v>56</v>
      </c>
      <c r="H1581">
        <v>7</v>
      </c>
      <c r="I1581">
        <v>19.52</v>
      </c>
      <c r="J1581">
        <v>0.153</v>
      </c>
      <c r="K1581">
        <v>9.4600000000000009</v>
      </c>
      <c r="L1581" t="s">
        <v>57</v>
      </c>
      <c r="M1581">
        <f t="shared" si="148"/>
        <v>115.73</v>
      </c>
      <c r="N1581">
        <f t="shared" si="149"/>
        <v>49.51</v>
      </c>
      <c r="O1581" s="7">
        <f t="shared" si="150"/>
        <v>0.42780610040611766</v>
      </c>
      <c r="P1581" t="str">
        <f t="shared" si="151"/>
        <v>Jul-2025</v>
      </c>
      <c r="Q1581" t="str">
        <f t="shared" si="152"/>
        <v>Q3-2025</v>
      </c>
    </row>
    <row r="1582" spans="1:17" x14ac:dyDescent="0.3">
      <c r="A1582" t="s">
        <v>1730</v>
      </c>
      <c r="B1582" s="15">
        <v>45447</v>
      </c>
      <c r="C1582" t="s">
        <v>52</v>
      </c>
      <c r="D1582" t="s">
        <v>216</v>
      </c>
      <c r="E1582" t="s">
        <v>71</v>
      </c>
      <c r="F1582" t="s">
        <v>72</v>
      </c>
      <c r="G1582" t="s">
        <v>56</v>
      </c>
      <c r="H1582">
        <v>7</v>
      </c>
      <c r="I1582">
        <v>286.23</v>
      </c>
      <c r="J1582">
        <v>0.10199999999999999</v>
      </c>
      <c r="K1582">
        <v>225.15</v>
      </c>
      <c r="L1582" t="s">
        <v>57</v>
      </c>
      <c r="M1582">
        <f t="shared" si="148"/>
        <v>1799.24</v>
      </c>
      <c r="N1582">
        <f t="shared" si="149"/>
        <v>223.19</v>
      </c>
      <c r="O1582" s="7">
        <f t="shared" si="150"/>
        <v>0.12404681976834664</v>
      </c>
      <c r="P1582" t="str">
        <f t="shared" si="151"/>
        <v>Jun-2024</v>
      </c>
      <c r="Q1582" t="str">
        <f t="shared" si="152"/>
        <v>Q2-2024</v>
      </c>
    </row>
    <row r="1583" spans="1:17" x14ac:dyDescent="0.3">
      <c r="A1583" t="s">
        <v>1731</v>
      </c>
      <c r="B1583" s="15">
        <v>45795</v>
      </c>
      <c r="C1583" t="s">
        <v>88</v>
      </c>
      <c r="D1583" t="s">
        <v>135</v>
      </c>
      <c r="E1583" t="s">
        <v>54</v>
      </c>
      <c r="F1583" t="s">
        <v>55</v>
      </c>
      <c r="G1583" t="s">
        <v>56</v>
      </c>
      <c r="H1583">
        <v>1</v>
      </c>
      <c r="I1583">
        <v>19.14</v>
      </c>
      <c r="J1583">
        <v>2.1000000000000001E-2</v>
      </c>
      <c r="K1583">
        <v>12.6</v>
      </c>
      <c r="L1583" t="s">
        <v>57</v>
      </c>
      <c r="M1583">
        <f t="shared" si="148"/>
        <v>18.739999999999998</v>
      </c>
      <c r="N1583">
        <f t="shared" si="149"/>
        <v>6.14</v>
      </c>
      <c r="O1583" s="7">
        <f t="shared" si="150"/>
        <v>0.32764140875133407</v>
      </c>
      <c r="P1583" t="str">
        <f t="shared" si="151"/>
        <v>May-2025</v>
      </c>
      <c r="Q1583" t="str">
        <f t="shared" si="152"/>
        <v>Q2-2025</v>
      </c>
    </row>
    <row r="1584" spans="1:17" x14ac:dyDescent="0.3">
      <c r="A1584" t="s">
        <v>1732</v>
      </c>
      <c r="B1584" s="15">
        <v>45877</v>
      </c>
      <c r="C1584" t="s">
        <v>52</v>
      </c>
      <c r="D1584" t="s">
        <v>237</v>
      </c>
      <c r="E1584" t="s">
        <v>107</v>
      </c>
      <c r="F1584" t="s">
        <v>139</v>
      </c>
      <c r="G1584" t="s">
        <v>68</v>
      </c>
      <c r="H1584">
        <v>2</v>
      </c>
      <c r="I1584">
        <v>38.840000000000003</v>
      </c>
      <c r="J1584">
        <v>0.108</v>
      </c>
      <c r="K1584">
        <v>15.58</v>
      </c>
      <c r="L1584" t="s">
        <v>57</v>
      </c>
      <c r="M1584">
        <f t="shared" si="148"/>
        <v>69.290000000000006</v>
      </c>
      <c r="N1584">
        <f t="shared" si="149"/>
        <v>38.130000000000003</v>
      </c>
      <c r="O1584" s="7">
        <f t="shared" si="150"/>
        <v>0.55029585798816572</v>
      </c>
      <c r="P1584" t="str">
        <f t="shared" si="151"/>
        <v>Aug-2025</v>
      </c>
      <c r="Q1584" t="str">
        <f t="shared" si="152"/>
        <v>Q3-2025</v>
      </c>
    </row>
    <row r="1585" spans="1:17" x14ac:dyDescent="0.3">
      <c r="A1585" t="s">
        <v>1733</v>
      </c>
      <c r="B1585" s="15">
        <v>45734</v>
      </c>
      <c r="C1585" t="s">
        <v>84</v>
      </c>
      <c r="D1585" t="s">
        <v>572</v>
      </c>
      <c r="E1585" t="s">
        <v>71</v>
      </c>
      <c r="F1585" t="s">
        <v>86</v>
      </c>
      <c r="G1585" t="s">
        <v>68</v>
      </c>
      <c r="H1585">
        <v>3</v>
      </c>
      <c r="I1585">
        <v>101.81</v>
      </c>
      <c r="J1585">
        <v>5.2999999999999999E-2</v>
      </c>
      <c r="K1585">
        <v>77.98</v>
      </c>
      <c r="L1585" t="s">
        <v>57</v>
      </c>
      <c r="M1585">
        <f t="shared" si="148"/>
        <v>289.24</v>
      </c>
      <c r="N1585">
        <f t="shared" si="149"/>
        <v>55.3</v>
      </c>
      <c r="O1585" s="7">
        <f t="shared" si="150"/>
        <v>0.19119070667957405</v>
      </c>
      <c r="P1585" t="str">
        <f t="shared" si="151"/>
        <v>Mar-2025</v>
      </c>
      <c r="Q1585" t="str">
        <f t="shared" si="152"/>
        <v>Q1-2025</v>
      </c>
    </row>
    <row r="1586" spans="1:17" x14ac:dyDescent="0.3">
      <c r="A1586" t="s">
        <v>1734</v>
      </c>
      <c r="B1586" s="15">
        <v>45828</v>
      </c>
      <c r="C1586" t="s">
        <v>88</v>
      </c>
      <c r="D1586" t="s">
        <v>167</v>
      </c>
      <c r="E1586" t="s">
        <v>71</v>
      </c>
      <c r="F1586" t="s">
        <v>86</v>
      </c>
      <c r="G1586" t="s">
        <v>56</v>
      </c>
      <c r="H1586">
        <v>4</v>
      </c>
      <c r="I1586">
        <v>271.76</v>
      </c>
      <c r="J1586">
        <v>0.108</v>
      </c>
      <c r="K1586">
        <v>118.61</v>
      </c>
      <c r="L1586" t="s">
        <v>57</v>
      </c>
      <c r="M1586">
        <f t="shared" si="148"/>
        <v>969.64</v>
      </c>
      <c r="N1586">
        <f t="shared" si="149"/>
        <v>495.2</v>
      </c>
      <c r="O1586" s="7">
        <f t="shared" si="150"/>
        <v>0.51070500391898022</v>
      </c>
      <c r="P1586" t="str">
        <f t="shared" si="151"/>
        <v>Jun-2025</v>
      </c>
      <c r="Q1586" t="str">
        <f t="shared" si="152"/>
        <v>Q2-2025</v>
      </c>
    </row>
    <row r="1587" spans="1:17" x14ac:dyDescent="0.3">
      <c r="A1587" t="s">
        <v>1735</v>
      </c>
      <c r="B1587" s="15">
        <v>45900</v>
      </c>
      <c r="C1587" t="s">
        <v>88</v>
      </c>
      <c r="D1587" t="s">
        <v>135</v>
      </c>
      <c r="E1587" t="s">
        <v>60</v>
      </c>
      <c r="F1587" t="s">
        <v>67</v>
      </c>
      <c r="G1587" t="s">
        <v>68</v>
      </c>
      <c r="H1587">
        <v>1</v>
      </c>
      <c r="I1587">
        <v>94.52</v>
      </c>
      <c r="J1587">
        <v>0.19700000000000001</v>
      </c>
      <c r="K1587">
        <v>51.33</v>
      </c>
      <c r="L1587" t="s">
        <v>57</v>
      </c>
      <c r="M1587">
        <f t="shared" si="148"/>
        <v>75.900000000000006</v>
      </c>
      <c r="N1587">
        <f t="shared" si="149"/>
        <v>24.57</v>
      </c>
      <c r="O1587" s="7">
        <f t="shared" si="150"/>
        <v>0.32371541501976281</v>
      </c>
      <c r="P1587" t="str">
        <f t="shared" si="151"/>
        <v>Aug-2025</v>
      </c>
      <c r="Q1587" t="str">
        <f t="shared" si="152"/>
        <v>Q3-2025</v>
      </c>
    </row>
    <row r="1588" spans="1:17" x14ac:dyDescent="0.3">
      <c r="A1588" t="s">
        <v>1736</v>
      </c>
      <c r="B1588" s="15">
        <v>46006</v>
      </c>
      <c r="C1588" t="s">
        <v>63</v>
      </c>
      <c r="D1588" t="s">
        <v>159</v>
      </c>
      <c r="E1588" t="s">
        <v>93</v>
      </c>
      <c r="F1588" t="s">
        <v>124</v>
      </c>
      <c r="G1588" t="s">
        <v>68</v>
      </c>
      <c r="H1588">
        <v>23</v>
      </c>
      <c r="I1588">
        <v>35.15</v>
      </c>
      <c r="J1588">
        <v>0.17299999999999999</v>
      </c>
      <c r="K1588">
        <v>14.13</v>
      </c>
      <c r="L1588" t="s">
        <v>57</v>
      </c>
      <c r="M1588">
        <f t="shared" si="148"/>
        <v>668.59</v>
      </c>
      <c r="N1588">
        <f t="shared" si="149"/>
        <v>343.6</v>
      </c>
      <c r="O1588" s="7">
        <f t="shared" si="150"/>
        <v>0.51391734844972259</v>
      </c>
      <c r="P1588" t="str">
        <f t="shared" si="151"/>
        <v>Dec-2025</v>
      </c>
      <c r="Q1588" t="str">
        <f t="shared" si="152"/>
        <v>Q4-2025</v>
      </c>
    </row>
    <row r="1589" spans="1:17" x14ac:dyDescent="0.3">
      <c r="A1589" t="s">
        <v>1737</v>
      </c>
      <c r="B1589" s="15">
        <v>45923</v>
      </c>
      <c r="C1589" t="s">
        <v>84</v>
      </c>
      <c r="D1589" t="s">
        <v>372</v>
      </c>
      <c r="E1589" t="s">
        <v>93</v>
      </c>
      <c r="F1589" t="s">
        <v>141</v>
      </c>
      <c r="G1589" t="s">
        <v>56</v>
      </c>
      <c r="H1589">
        <v>3</v>
      </c>
      <c r="I1589">
        <v>80.83</v>
      </c>
      <c r="J1589">
        <v>5.2999999999999999E-2</v>
      </c>
      <c r="K1589">
        <v>31.79</v>
      </c>
      <c r="L1589" t="s">
        <v>57</v>
      </c>
      <c r="M1589">
        <f t="shared" si="148"/>
        <v>229.64</v>
      </c>
      <c r="N1589">
        <f t="shared" si="149"/>
        <v>134.27000000000001</v>
      </c>
      <c r="O1589" s="7">
        <f t="shared" si="150"/>
        <v>0.58469778784183946</v>
      </c>
      <c r="P1589" t="str">
        <f t="shared" si="151"/>
        <v>Sep-2025</v>
      </c>
      <c r="Q1589" t="str">
        <f t="shared" si="152"/>
        <v>Q3-2025</v>
      </c>
    </row>
    <row r="1590" spans="1:17" x14ac:dyDescent="0.3">
      <c r="A1590" t="s">
        <v>1738</v>
      </c>
      <c r="B1590" s="15">
        <v>45862</v>
      </c>
      <c r="C1590" t="s">
        <v>52</v>
      </c>
      <c r="D1590" t="s">
        <v>75</v>
      </c>
      <c r="E1590" t="s">
        <v>71</v>
      </c>
      <c r="F1590" t="s">
        <v>72</v>
      </c>
      <c r="G1590" t="s">
        <v>56</v>
      </c>
      <c r="H1590">
        <v>1</v>
      </c>
      <c r="I1590">
        <v>63.78</v>
      </c>
      <c r="J1590">
        <v>0.113</v>
      </c>
      <c r="K1590">
        <v>43.44</v>
      </c>
      <c r="L1590" t="s">
        <v>57</v>
      </c>
      <c r="M1590">
        <f t="shared" si="148"/>
        <v>56.57</v>
      </c>
      <c r="N1590">
        <f t="shared" si="149"/>
        <v>13.13</v>
      </c>
      <c r="O1590" s="7">
        <f t="shared" si="150"/>
        <v>0.23210182075304933</v>
      </c>
      <c r="P1590" t="str">
        <f t="shared" si="151"/>
        <v>Jul-2025</v>
      </c>
      <c r="Q1590" t="str">
        <f t="shared" si="152"/>
        <v>Q3-2025</v>
      </c>
    </row>
    <row r="1591" spans="1:17" x14ac:dyDescent="0.3">
      <c r="A1591" t="s">
        <v>1739</v>
      </c>
      <c r="B1591" s="15">
        <v>45935</v>
      </c>
      <c r="C1591" t="s">
        <v>63</v>
      </c>
      <c r="D1591" t="s">
        <v>137</v>
      </c>
      <c r="E1591" t="s">
        <v>93</v>
      </c>
      <c r="F1591" t="s">
        <v>255</v>
      </c>
      <c r="G1591" t="s">
        <v>56</v>
      </c>
      <c r="H1591">
        <v>2</v>
      </c>
      <c r="I1591">
        <v>86.79</v>
      </c>
      <c r="J1591">
        <v>0.29199999999999998</v>
      </c>
      <c r="K1591">
        <v>37.4</v>
      </c>
      <c r="L1591" t="s">
        <v>57</v>
      </c>
      <c r="M1591">
        <f t="shared" si="148"/>
        <v>122.89</v>
      </c>
      <c r="N1591">
        <f t="shared" si="149"/>
        <v>48.09</v>
      </c>
      <c r="O1591" s="7">
        <f t="shared" si="150"/>
        <v>0.39132557571812193</v>
      </c>
      <c r="P1591" t="str">
        <f t="shared" ref="P1591:P1622" si="153">IF(B1591="","",TEXT(B1591,"mmm-yyyy"))</f>
        <v>Oct-2025</v>
      </c>
      <c r="Q1591" t="str">
        <f t="shared" ref="Q1591:Q1622" si="154">IF(B1591="","","Q"&amp;ROUNDUP(MONTH(B1591)/3,0)&amp;"-"&amp;YEAR(B1591))</f>
        <v>Q4-2025</v>
      </c>
    </row>
    <row r="1592" spans="1:17" x14ac:dyDescent="0.3">
      <c r="A1592" t="s">
        <v>1740</v>
      </c>
      <c r="B1592" s="15">
        <v>45514</v>
      </c>
      <c r="C1592" t="s">
        <v>52</v>
      </c>
      <c r="D1592" t="s">
        <v>130</v>
      </c>
      <c r="E1592" t="s">
        <v>107</v>
      </c>
      <c r="F1592" t="s">
        <v>148</v>
      </c>
      <c r="G1592" t="s">
        <v>56</v>
      </c>
      <c r="H1592">
        <v>12</v>
      </c>
      <c r="I1592">
        <v>27.22</v>
      </c>
      <c r="J1592">
        <v>0</v>
      </c>
      <c r="K1592">
        <v>9.32</v>
      </c>
      <c r="L1592" t="s">
        <v>57</v>
      </c>
      <c r="M1592">
        <f t="shared" si="148"/>
        <v>326.64</v>
      </c>
      <c r="N1592">
        <f t="shared" si="149"/>
        <v>214.8</v>
      </c>
      <c r="O1592" s="7">
        <f t="shared" si="150"/>
        <v>0.65760470242468783</v>
      </c>
      <c r="P1592" t="str">
        <f t="shared" si="153"/>
        <v>Aug-2024</v>
      </c>
      <c r="Q1592" t="str">
        <f t="shared" si="154"/>
        <v>Q3-2024</v>
      </c>
    </row>
    <row r="1593" spans="1:17" x14ac:dyDescent="0.3">
      <c r="A1593" t="s">
        <v>1741</v>
      </c>
      <c r="B1593" s="15">
        <v>45767</v>
      </c>
      <c r="C1593" t="s">
        <v>88</v>
      </c>
      <c r="D1593" t="s">
        <v>206</v>
      </c>
      <c r="E1593" t="s">
        <v>93</v>
      </c>
      <c r="F1593" t="s">
        <v>141</v>
      </c>
      <c r="G1593" t="s">
        <v>68</v>
      </c>
      <c r="H1593">
        <v>8</v>
      </c>
      <c r="I1593">
        <v>76.48</v>
      </c>
      <c r="J1593">
        <v>6.3E-2</v>
      </c>
      <c r="K1593">
        <v>30.15</v>
      </c>
      <c r="L1593" t="s">
        <v>57</v>
      </c>
      <c r="M1593">
        <f t="shared" si="148"/>
        <v>573.29</v>
      </c>
      <c r="N1593">
        <f t="shared" si="149"/>
        <v>332.09</v>
      </c>
      <c r="O1593" s="7">
        <f t="shared" si="150"/>
        <v>0.57927052626070574</v>
      </c>
      <c r="P1593" t="str">
        <f t="shared" si="153"/>
        <v>Apr-2025</v>
      </c>
      <c r="Q1593" t="str">
        <f t="shared" si="154"/>
        <v>Q2-2025</v>
      </c>
    </row>
    <row r="1594" spans="1:17" x14ac:dyDescent="0.3">
      <c r="A1594" t="s">
        <v>1742</v>
      </c>
      <c r="B1594" s="15">
        <v>45831</v>
      </c>
      <c r="C1594" t="s">
        <v>52</v>
      </c>
      <c r="D1594" t="s">
        <v>130</v>
      </c>
      <c r="E1594" t="s">
        <v>107</v>
      </c>
      <c r="F1594" t="s">
        <v>193</v>
      </c>
      <c r="G1594" t="s">
        <v>56</v>
      </c>
      <c r="H1594">
        <v>2</v>
      </c>
      <c r="I1594">
        <v>21.68</v>
      </c>
      <c r="J1594">
        <v>0.11</v>
      </c>
      <c r="K1594">
        <v>9.32</v>
      </c>
      <c r="L1594" t="s">
        <v>57</v>
      </c>
      <c r="M1594">
        <f t="shared" si="148"/>
        <v>38.590000000000003</v>
      </c>
      <c r="N1594">
        <f t="shared" si="149"/>
        <v>19.95</v>
      </c>
      <c r="O1594" s="7">
        <f t="shared" si="150"/>
        <v>0.51697330914744744</v>
      </c>
      <c r="P1594" t="str">
        <f t="shared" si="153"/>
        <v>Jun-2025</v>
      </c>
      <c r="Q1594" t="str">
        <f t="shared" si="154"/>
        <v>Q2-2025</v>
      </c>
    </row>
    <row r="1595" spans="1:17" x14ac:dyDescent="0.3">
      <c r="A1595" t="s">
        <v>1743</v>
      </c>
      <c r="B1595" s="15">
        <v>45971</v>
      </c>
      <c r="C1595" t="s">
        <v>52</v>
      </c>
      <c r="D1595" t="s">
        <v>155</v>
      </c>
      <c r="E1595" t="s">
        <v>54</v>
      </c>
      <c r="F1595" t="s">
        <v>55</v>
      </c>
      <c r="G1595" t="s">
        <v>73</v>
      </c>
      <c r="H1595">
        <v>8</v>
      </c>
      <c r="I1595">
        <v>10.199999999999999</v>
      </c>
      <c r="J1595">
        <v>7.0000000000000001E-3</v>
      </c>
      <c r="K1595">
        <v>6.39</v>
      </c>
      <c r="L1595" t="s">
        <v>57</v>
      </c>
      <c r="M1595">
        <f t="shared" si="148"/>
        <v>81.03</v>
      </c>
      <c r="N1595">
        <f t="shared" si="149"/>
        <v>29.91</v>
      </c>
      <c r="O1595" s="7">
        <f t="shared" si="150"/>
        <v>0.36912254720473897</v>
      </c>
      <c r="P1595" t="str">
        <f t="shared" si="153"/>
        <v>Nov-2025</v>
      </c>
      <c r="Q1595" t="str">
        <f t="shared" si="154"/>
        <v>Q4-2025</v>
      </c>
    </row>
    <row r="1596" spans="1:17" x14ac:dyDescent="0.3">
      <c r="A1596" t="s">
        <v>1744</v>
      </c>
      <c r="B1596" s="15">
        <v>45983</v>
      </c>
      <c r="C1596" t="s">
        <v>52</v>
      </c>
      <c r="D1596" t="s">
        <v>216</v>
      </c>
      <c r="E1596" t="s">
        <v>54</v>
      </c>
      <c r="F1596" t="s">
        <v>114</v>
      </c>
      <c r="G1596" t="s">
        <v>68</v>
      </c>
      <c r="H1596">
        <v>3</v>
      </c>
      <c r="I1596">
        <v>23.51</v>
      </c>
      <c r="J1596">
        <v>0.14799999999999999</v>
      </c>
      <c r="K1596">
        <v>15.73</v>
      </c>
      <c r="L1596" t="s">
        <v>57</v>
      </c>
      <c r="M1596">
        <f t="shared" si="148"/>
        <v>60.09</v>
      </c>
      <c r="N1596">
        <f t="shared" si="149"/>
        <v>12.9</v>
      </c>
      <c r="O1596" s="7">
        <f t="shared" si="150"/>
        <v>0.21467798302546179</v>
      </c>
      <c r="P1596" t="str">
        <f t="shared" si="153"/>
        <v>Nov-2025</v>
      </c>
      <c r="Q1596" t="str">
        <f t="shared" si="154"/>
        <v>Q4-2025</v>
      </c>
    </row>
    <row r="1597" spans="1:17" x14ac:dyDescent="0.3">
      <c r="A1597" t="s">
        <v>1745</v>
      </c>
      <c r="B1597" s="15">
        <v>45606</v>
      </c>
      <c r="C1597" t="s">
        <v>52</v>
      </c>
      <c r="D1597" t="s">
        <v>73</v>
      </c>
      <c r="E1597" t="s">
        <v>54</v>
      </c>
      <c r="F1597" t="s">
        <v>55</v>
      </c>
      <c r="G1597" t="s">
        <v>56</v>
      </c>
      <c r="H1597">
        <v>5</v>
      </c>
      <c r="I1597">
        <v>11.28</v>
      </c>
      <c r="J1597">
        <v>0</v>
      </c>
      <c r="K1597">
        <v>7.8</v>
      </c>
      <c r="L1597" t="s">
        <v>57</v>
      </c>
      <c r="M1597">
        <f t="shared" si="148"/>
        <v>56.4</v>
      </c>
      <c r="N1597">
        <f t="shared" si="149"/>
        <v>17.399999999999999</v>
      </c>
      <c r="O1597" s="7">
        <f t="shared" si="150"/>
        <v>0.30851063829787234</v>
      </c>
      <c r="P1597" t="str">
        <f t="shared" si="153"/>
        <v>Nov-2024</v>
      </c>
      <c r="Q1597" t="str">
        <f t="shared" si="154"/>
        <v>Q4-2024</v>
      </c>
    </row>
    <row r="1598" spans="1:17" x14ac:dyDescent="0.3">
      <c r="A1598" t="s">
        <v>1746</v>
      </c>
      <c r="B1598" s="15">
        <v>45760</v>
      </c>
      <c r="C1598" t="s">
        <v>84</v>
      </c>
      <c r="D1598" t="s">
        <v>572</v>
      </c>
      <c r="E1598" t="s">
        <v>71</v>
      </c>
      <c r="F1598" t="s">
        <v>78</v>
      </c>
      <c r="G1598" t="s">
        <v>68</v>
      </c>
      <c r="H1598">
        <v>1</v>
      </c>
      <c r="I1598">
        <v>226.73</v>
      </c>
      <c r="J1598">
        <v>0</v>
      </c>
      <c r="K1598">
        <v>156.99</v>
      </c>
      <c r="L1598" t="s">
        <v>104</v>
      </c>
      <c r="M1598">
        <f t="shared" si="148"/>
        <v>226.73</v>
      </c>
      <c r="N1598">
        <f t="shared" si="149"/>
        <v>69.739999999999995</v>
      </c>
      <c r="O1598" s="7">
        <f t="shared" si="150"/>
        <v>0.3075905261765095</v>
      </c>
      <c r="P1598" t="str">
        <f t="shared" si="153"/>
        <v>Apr-2025</v>
      </c>
      <c r="Q1598" t="str">
        <f t="shared" si="154"/>
        <v>Q2-2025</v>
      </c>
    </row>
    <row r="1599" spans="1:17" x14ac:dyDescent="0.3">
      <c r="A1599" t="s">
        <v>1747</v>
      </c>
      <c r="B1599" s="15">
        <v>45376</v>
      </c>
      <c r="C1599" t="s">
        <v>52</v>
      </c>
      <c r="D1599" t="s">
        <v>272</v>
      </c>
      <c r="E1599" t="s">
        <v>107</v>
      </c>
      <c r="F1599" t="s">
        <v>132</v>
      </c>
      <c r="G1599" t="s">
        <v>56</v>
      </c>
      <c r="H1599">
        <v>1</v>
      </c>
      <c r="I1599">
        <v>8.17</v>
      </c>
      <c r="J1599">
        <v>4.0000000000000001E-3</v>
      </c>
      <c r="K1599">
        <v>2.5299999999999998</v>
      </c>
      <c r="L1599" t="s">
        <v>57</v>
      </c>
      <c r="M1599">
        <f t="shared" si="148"/>
        <v>8.14</v>
      </c>
      <c r="N1599">
        <f t="shared" si="149"/>
        <v>5.61</v>
      </c>
      <c r="O1599" s="7">
        <f t="shared" si="150"/>
        <v>0.68918918918918914</v>
      </c>
      <c r="P1599" t="str">
        <f t="shared" si="153"/>
        <v>Mar-2024</v>
      </c>
      <c r="Q1599" t="str">
        <f t="shared" si="154"/>
        <v>Q1-2024</v>
      </c>
    </row>
    <row r="1600" spans="1:17" x14ac:dyDescent="0.3">
      <c r="A1600" t="s">
        <v>1748</v>
      </c>
      <c r="B1600" s="15">
        <v>45661</v>
      </c>
      <c r="C1600" t="s">
        <v>63</v>
      </c>
      <c r="D1600" t="s">
        <v>64</v>
      </c>
      <c r="E1600" t="s">
        <v>71</v>
      </c>
      <c r="F1600" t="s">
        <v>126</v>
      </c>
      <c r="G1600" t="s">
        <v>56</v>
      </c>
      <c r="H1600">
        <v>8</v>
      </c>
      <c r="I1600">
        <v>214.19</v>
      </c>
      <c r="J1600">
        <v>0.22700000000000001</v>
      </c>
      <c r="K1600">
        <v>158.93</v>
      </c>
      <c r="L1600" t="s">
        <v>57</v>
      </c>
      <c r="M1600">
        <f t="shared" si="148"/>
        <v>1324.55</v>
      </c>
      <c r="N1600">
        <f t="shared" si="149"/>
        <v>53.11</v>
      </c>
      <c r="O1600" s="7">
        <f t="shared" si="150"/>
        <v>4.0096636593560081E-2</v>
      </c>
      <c r="P1600" t="str">
        <f t="shared" si="153"/>
        <v>Jan-2025</v>
      </c>
      <c r="Q1600" t="str">
        <f t="shared" si="154"/>
        <v>Q1-2025</v>
      </c>
    </row>
    <row r="1601" spans="1:17" x14ac:dyDescent="0.3">
      <c r="A1601" t="s">
        <v>1749</v>
      </c>
      <c r="B1601" s="15">
        <v>45776</v>
      </c>
      <c r="C1601" t="s">
        <v>63</v>
      </c>
      <c r="D1601" t="s">
        <v>82</v>
      </c>
      <c r="E1601" t="s">
        <v>60</v>
      </c>
      <c r="F1601" t="s">
        <v>76</v>
      </c>
      <c r="G1601" t="s">
        <v>68</v>
      </c>
      <c r="H1601">
        <v>1</v>
      </c>
      <c r="I1601">
        <v>83.98</v>
      </c>
      <c r="J1601">
        <v>0.16600000000000001</v>
      </c>
      <c r="K1601">
        <v>35.86</v>
      </c>
      <c r="L1601" t="s">
        <v>57</v>
      </c>
      <c r="M1601">
        <f t="shared" si="148"/>
        <v>70.040000000000006</v>
      </c>
      <c r="N1601">
        <f t="shared" si="149"/>
        <v>34.18</v>
      </c>
      <c r="O1601" s="7">
        <f t="shared" si="150"/>
        <v>0.48800685322672754</v>
      </c>
      <c r="P1601" t="str">
        <f t="shared" si="153"/>
        <v>Apr-2025</v>
      </c>
      <c r="Q1601" t="str">
        <f t="shared" si="154"/>
        <v>Q2-2025</v>
      </c>
    </row>
    <row r="1602" spans="1:17" x14ac:dyDescent="0.3">
      <c r="A1602" t="s">
        <v>1750</v>
      </c>
      <c r="B1602" s="15">
        <v>45838</v>
      </c>
      <c r="C1602" t="s">
        <v>63</v>
      </c>
      <c r="D1602" t="s">
        <v>258</v>
      </c>
      <c r="E1602" t="s">
        <v>60</v>
      </c>
      <c r="F1602" t="s">
        <v>99</v>
      </c>
      <c r="G1602" t="s">
        <v>56</v>
      </c>
      <c r="H1602">
        <v>3</v>
      </c>
      <c r="I1602">
        <v>66.47</v>
      </c>
      <c r="J1602">
        <v>0.23100000000000001</v>
      </c>
      <c r="K1602">
        <v>32.869999999999997</v>
      </c>
      <c r="L1602" t="s">
        <v>57</v>
      </c>
      <c r="M1602">
        <f t="shared" ref="M1602:M1665" si="155">ROUND(H1602*I1602*(1-J1602),2)</f>
        <v>153.35</v>
      </c>
      <c r="N1602">
        <f t="shared" ref="N1602:N1665" si="156">ROUND(M1602-(H1602*K1602),2)</f>
        <v>54.74</v>
      </c>
      <c r="O1602" s="7">
        <f t="shared" ref="O1602:O1665" si="157">IFERROR(N1602/M1602,0)</f>
        <v>0.35696119986957942</v>
      </c>
      <c r="P1602" t="str">
        <f t="shared" si="153"/>
        <v>Jun-2025</v>
      </c>
      <c r="Q1602" t="str">
        <f t="shared" si="154"/>
        <v>Q2-2025</v>
      </c>
    </row>
    <row r="1603" spans="1:17" x14ac:dyDescent="0.3">
      <c r="A1603" t="s">
        <v>1751</v>
      </c>
      <c r="B1603" s="15">
        <v>45733</v>
      </c>
      <c r="C1603" t="s">
        <v>88</v>
      </c>
      <c r="D1603" t="s">
        <v>135</v>
      </c>
      <c r="E1603" t="s">
        <v>71</v>
      </c>
      <c r="F1603" t="s">
        <v>97</v>
      </c>
      <c r="G1603" t="s">
        <v>56</v>
      </c>
      <c r="H1603">
        <v>3</v>
      </c>
      <c r="I1603">
        <v>289.8</v>
      </c>
      <c r="J1603">
        <v>0.13700000000000001</v>
      </c>
      <c r="K1603">
        <v>227.35</v>
      </c>
      <c r="L1603" t="s">
        <v>57</v>
      </c>
      <c r="M1603">
        <f t="shared" si="155"/>
        <v>750.29</v>
      </c>
      <c r="N1603">
        <f t="shared" si="156"/>
        <v>68.239999999999995</v>
      </c>
      <c r="O1603" s="7">
        <f t="shared" si="157"/>
        <v>9.0951498753815183E-2</v>
      </c>
      <c r="P1603" t="str">
        <f t="shared" si="153"/>
        <v>Mar-2025</v>
      </c>
      <c r="Q1603" t="str">
        <f t="shared" si="154"/>
        <v>Q1-2025</v>
      </c>
    </row>
    <row r="1604" spans="1:17" x14ac:dyDescent="0.3">
      <c r="A1604" t="s">
        <v>1752</v>
      </c>
      <c r="B1604" s="15">
        <v>45556</v>
      </c>
      <c r="C1604" t="s">
        <v>88</v>
      </c>
      <c r="D1604" t="s">
        <v>183</v>
      </c>
      <c r="E1604" t="s">
        <v>60</v>
      </c>
      <c r="F1604" t="s">
        <v>99</v>
      </c>
      <c r="G1604" t="s">
        <v>68</v>
      </c>
      <c r="H1604">
        <v>7</v>
      </c>
      <c r="I1604">
        <v>27.16</v>
      </c>
      <c r="J1604">
        <v>0.125</v>
      </c>
      <c r="K1604">
        <v>12.76</v>
      </c>
      <c r="L1604" t="s">
        <v>57</v>
      </c>
      <c r="M1604">
        <f t="shared" si="155"/>
        <v>166.36</v>
      </c>
      <c r="N1604">
        <f t="shared" si="156"/>
        <v>77.040000000000006</v>
      </c>
      <c r="O1604" s="7">
        <f t="shared" si="157"/>
        <v>0.46309208944457803</v>
      </c>
      <c r="P1604" t="str">
        <f t="shared" si="153"/>
        <v>Sep-2024</v>
      </c>
      <c r="Q1604" t="str">
        <f t="shared" si="154"/>
        <v>Q3-2024</v>
      </c>
    </row>
    <row r="1605" spans="1:17" x14ac:dyDescent="0.3">
      <c r="A1605" t="s">
        <v>1753</v>
      </c>
      <c r="B1605" s="15">
        <v>45637</v>
      </c>
      <c r="C1605" t="s">
        <v>52</v>
      </c>
      <c r="D1605" t="s">
        <v>155</v>
      </c>
      <c r="E1605" t="s">
        <v>54</v>
      </c>
      <c r="F1605" t="s">
        <v>55</v>
      </c>
      <c r="G1605" t="s">
        <v>68</v>
      </c>
      <c r="H1605">
        <v>1</v>
      </c>
      <c r="I1605">
        <v>13.64</v>
      </c>
      <c r="J1605">
        <v>1.4E-2</v>
      </c>
      <c r="K1605">
        <v>9.15</v>
      </c>
      <c r="L1605" t="s">
        <v>57</v>
      </c>
      <c r="M1605">
        <f t="shared" si="155"/>
        <v>13.45</v>
      </c>
      <c r="N1605">
        <f t="shared" si="156"/>
        <v>4.3</v>
      </c>
      <c r="O1605" s="7">
        <f t="shared" si="157"/>
        <v>0.3197026022304833</v>
      </c>
      <c r="P1605" t="str">
        <f t="shared" si="153"/>
        <v>Dec-2024</v>
      </c>
      <c r="Q1605" t="str">
        <f t="shared" si="154"/>
        <v>Q4-2024</v>
      </c>
    </row>
    <row r="1606" spans="1:17" x14ac:dyDescent="0.3">
      <c r="A1606" t="s">
        <v>1754</v>
      </c>
      <c r="B1606" s="15">
        <v>45701</v>
      </c>
      <c r="C1606" t="s">
        <v>88</v>
      </c>
      <c r="D1606" t="s">
        <v>179</v>
      </c>
      <c r="E1606" t="s">
        <v>60</v>
      </c>
      <c r="F1606" t="s">
        <v>67</v>
      </c>
      <c r="G1606" t="s">
        <v>56</v>
      </c>
      <c r="H1606">
        <v>4</v>
      </c>
      <c r="I1606">
        <v>43.13</v>
      </c>
      <c r="J1606">
        <v>1.2999999999999999E-2</v>
      </c>
      <c r="K1606">
        <v>18.64</v>
      </c>
      <c r="L1606" t="s">
        <v>57</v>
      </c>
      <c r="M1606">
        <f t="shared" si="155"/>
        <v>170.28</v>
      </c>
      <c r="N1606">
        <f t="shared" si="156"/>
        <v>95.72</v>
      </c>
      <c r="O1606" s="7">
        <f t="shared" si="157"/>
        <v>0.5621329574817947</v>
      </c>
      <c r="P1606" t="str">
        <f t="shared" si="153"/>
        <v>Feb-2025</v>
      </c>
      <c r="Q1606" t="str">
        <f t="shared" si="154"/>
        <v>Q1-2025</v>
      </c>
    </row>
    <row r="1607" spans="1:17" x14ac:dyDescent="0.3">
      <c r="A1607" t="s">
        <v>1755</v>
      </c>
      <c r="B1607" s="15">
        <v>45580</v>
      </c>
      <c r="C1607" t="s">
        <v>88</v>
      </c>
      <c r="D1607" t="s">
        <v>270</v>
      </c>
      <c r="E1607" t="s">
        <v>93</v>
      </c>
      <c r="F1607" t="s">
        <v>94</v>
      </c>
      <c r="G1607" t="s">
        <v>68</v>
      </c>
      <c r="H1607">
        <v>3</v>
      </c>
      <c r="I1607">
        <v>30.93</v>
      </c>
      <c r="J1607">
        <v>0.107</v>
      </c>
      <c r="K1607">
        <v>12.3</v>
      </c>
      <c r="L1607" t="s">
        <v>57</v>
      </c>
      <c r="M1607">
        <f t="shared" si="155"/>
        <v>82.86</v>
      </c>
      <c r="N1607">
        <f t="shared" si="156"/>
        <v>45.96</v>
      </c>
      <c r="O1607" s="7">
        <f t="shared" si="157"/>
        <v>0.55467052860246202</v>
      </c>
      <c r="P1607" t="str">
        <f t="shared" si="153"/>
        <v>Oct-2024</v>
      </c>
      <c r="Q1607" t="str">
        <f t="shared" si="154"/>
        <v>Q4-2024</v>
      </c>
    </row>
    <row r="1608" spans="1:17" x14ac:dyDescent="0.3">
      <c r="A1608" t="s">
        <v>1756</v>
      </c>
      <c r="B1608" s="15">
        <v>45886</v>
      </c>
      <c r="C1608" t="s">
        <v>88</v>
      </c>
      <c r="D1608" t="s">
        <v>198</v>
      </c>
      <c r="E1608" t="s">
        <v>60</v>
      </c>
      <c r="F1608" t="s">
        <v>61</v>
      </c>
      <c r="G1608" t="s">
        <v>68</v>
      </c>
      <c r="H1608">
        <v>1</v>
      </c>
      <c r="I1608">
        <v>43.17</v>
      </c>
      <c r="J1608">
        <v>6.9000000000000006E-2</v>
      </c>
      <c r="K1608">
        <v>21.98</v>
      </c>
      <c r="L1608" t="s">
        <v>57</v>
      </c>
      <c r="M1608">
        <f t="shared" si="155"/>
        <v>40.19</v>
      </c>
      <c r="N1608">
        <f t="shared" si="156"/>
        <v>18.21</v>
      </c>
      <c r="O1608" s="7">
        <f t="shared" si="157"/>
        <v>0.45309778551878582</v>
      </c>
      <c r="P1608" t="str">
        <f t="shared" si="153"/>
        <v>Aug-2025</v>
      </c>
      <c r="Q1608" t="str">
        <f t="shared" si="154"/>
        <v>Q3-2025</v>
      </c>
    </row>
    <row r="1609" spans="1:17" x14ac:dyDescent="0.3">
      <c r="A1609" t="s">
        <v>1757</v>
      </c>
      <c r="B1609" s="15">
        <v>45943</v>
      </c>
      <c r="C1609" t="s">
        <v>52</v>
      </c>
      <c r="D1609" t="s">
        <v>181</v>
      </c>
      <c r="E1609" t="s">
        <v>60</v>
      </c>
      <c r="F1609" t="s">
        <v>90</v>
      </c>
      <c r="G1609" t="s">
        <v>68</v>
      </c>
      <c r="H1609">
        <v>2</v>
      </c>
      <c r="I1609">
        <v>75.11</v>
      </c>
      <c r="J1609">
        <v>0.08</v>
      </c>
      <c r="K1609">
        <v>31.92</v>
      </c>
      <c r="L1609" t="s">
        <v>57</v>
      </c>
      <c r="M1609">
        <f t="shared" si="155"/>
        <v>138.19999999999999</v>
      </c>
      <c r="N1609">
        <f t="shared" si="156"/>
        <v>74.36</v>
      </c>
      <c r="O1609" s="7">
        <f t="shared" si="157"/>
        <v>0.53806078147612157</v>
      </c>
      <c r="P1609" t="str">
        <f t="shared" si="153"/>
        <v>Oct-2025</v>
      </c>
      <c r="Q1609" t="str">
        <f t="shared" si="154"/>
        <v>Q4-2025</v>
      </c>
    </row>
    <row r="1610" spans="1:17" x14ac:dyDescent="0.3">
      <c r="A1610" t="s">
        <v>1758</v>
      </c>
      <c r="B1610" s="15">
        <v>45868</v>
      </c>
      <c r="C1610" t="s">
        <v>52</v>
      </c>
      <c r="D1610" t="s">
        <v>59</v>
      </c>
      <c r="E1610" t="s">
        <v>93</v>
      </c>
      <c r="F1610" t="s">
        <v>141</v>
      </c>
      <c r="G1610" t="s">
        <v>56</v>
      </c>
      <c r="H1610">
        <v>4</v>
      </c>
      <c r="I1610">
        <v>58.4</v>
      </c>
      <c r="J1610">
        <v>6.0999999999999999E-2</v>
      </c>
      <c r="K1610">
        <v>20.61</v>
      </c>
      <c r="L1610" t="s">
        <v>57</v>
      </c>
      <c r="M1610">
        <f t="shared" si="155"/>
        <v>219.35</v>
      </c>
      <c r="N1610">
        <f t="shared" si="156"/>
        <v>136.91</v>
      </c>
      <c r="O1610" s="7">
        <f t="shared" si="157"/>
        <v>0.62416229769774334</v>
      </c>
      <c r="P1610" t="str">
        <f t="shared" si="153"/>
        <v>Jul-2025</v>
      </c>
      <c r="Q1610" t="str">
        <f t="shared" si="154"/>
        <v>Q3-2025</v>
      </c>
    </row>
    <row r="1611" spans="1:17" x14ac:dyDescent="0.3">
      <c r="A1611" t="s">
        <v>1759</v>
      </c>
      <c r="B1611" s="15">
        <v>45894</v>
      </c>
      <c r="C1611" t="s">
        <v>88</v>
      </c>
      <c r="D1611" t="s">
        <v>234</v>
      </c>
      <c r="E1611" t="s">
        <v>54</v>
      </c>
      <c r="F1611" t="s">
        <v>156</v>
      </c>
      <c r="G1611" t="s">
        <v>56</v>
      </c>
      <c r="H1611">
        <v>6</v>
      </c>
      <c r="I1611">
        <v>23.07</v>
      </c>
      <c r="J1611">
        <v>0.23300000000000001</v>
      </c>
      <c r="K1611">
        <v>15.34</v>
      </c>
      <c r="L1611" t="s">
        <v>57</v>
      </c>
      <c r="M1611">
        <f t="shared" si="155"/>
        <v>106.17</v>
      </c>
      <c r="N1611">
        <f t="shared" si="156"/>
        <v>14.13</v>
      </c>
      <c r="O1611" s="7">
        <f t="shared" si="157"/>
        <v>0.13308844306301215</v>
      </c>
      <c r="P1611" t="str">
        <f t="shared" si="153"/>
        <v>Aug-2025</v>
      </c>
      <c r="Q1611" t="str">
        <f t="shared" si="154"/>
        <v>Q3-2025</v>
      </c>
    </row>
    <row r="1612" spans="1:17" x14ac:dyDescent="0.3">
      <c r="A1612" t="s">
        <v>1760</v>
      </c>
      <c r="B1612" s="15">
        <v>45603</v>
      </c>
      <c r="C1612" t="s">
        <v>52</v>
      </c>
      <c r="D1612" t="s">
        <v>272</v>
      </c>
      <c r="E1612" t="s">
        <v>71</v>
      </c>
      <c r="F1612" t="s">
        <v>86</v>
      </c>
      <c r="G1612" t="s">
        <v>56</v>
      </c>
      <c r="H1612">
        <v>20</v>
      </c>
      <c r="I1612">
        <v>68.17</v>
      </c>
      <c r="J1612">
        <v>8.5999999999999993E-2</v>
      </c>
      <c r="K1612">
        <v>49.79</v>
      </c>
      <c r="L1612" t="s">
        <v>57</v>
      </c>
      <c r="M1612">
        <f t="shared" si="155"/>
        <v>1246.1500000000001</v>
      </c>
      <c r="N1612">
        <f t="shared" si="156"/>
        <v>250.35</v>
      </c>
      <c r="O1612" s="7">
        <f t="shared" si="157"/>
        <v>0.20089876820607469</v>
      </c>
      <c r="P1612" t="str">
        <f t="shared" si="153"/>
        <v>Nov-2024</v>
      </c>
      <c r="Q1612" t="str">
        <f t="shared" si="154"/>
        <v>Q4-2024</v>
      </c>
    </row>
    <row r="1613" spans="1:17" x14ac:dyDescent="0.3">
      <c r="A1613" t="s">
        <v>1761</v>
      </c>
      <c r="B1613" s="15">
        <v>45533</v>
      </c>
      <c r="C1613" t="s">
        <v>63</v>
      </c>
      <c r="D1613" t="s">
        <v>165</v>
      </c>
      <c r="E1613" t="s">
        <v>107</v>
      </c>
      <c r="F1613" t="s">
        <v>108</v>
      </c>
      <c r="G1613" t="s">
        <v>56</v>
      </c>
      <c r="H1613">
        <v>2</v>
      </c>
      <c r="I1613">
        <v>25.24</v>
      </c>
      <c r="J1613">
        <v>0.2</v>
      </c>
      <c r="K1613">
        <v>8.39</v>
      </c>
      <c r="L1613" t="s">
        <v>104</v>
      </c>
      <c r="M1613">
        <f t="shared" si="155"/>
        <v>40.380000000000003</v>
      </c>
      <c r="N1613">
        <f t="shared" si="156"/>
        <v>23.6</v>
      </c>
      <c r="O1613" s="7">
        <f t="shared" si="157"/>
        <v>0.58444774640911346</v>
      </c>
      <c r="P1613" t="str">
        <f t="shared" si="153"/>
        <v>Aug-2024</v>
      </c>
      <c r="Q1613" t="str">
        <f t="shared" si="154"/>
        <v>Q3-2024</v>
      </c>
    </row>
    <row r="1614" spans="1:17" x14ac:dyDescent="0.3">
      <c r="A1614" t="s">
        <v>1762</v>
      </c>
      <c r="B1614" s="15">
        <v>45971</v>
      </c>
      <c r="C1614" t="s">
        <v>52</v>
      </c>
      <c r="D1614" t="s">
        <v>53</v>
      </c>
      <c r="E1614" t="s">
        <v>107</v>
      </c>
      <c r="F1614" t="s">
        <v>139</v>
      </c>
      <c r="G1614" t="s">
        <v>68</v>
      </c>
      <c r="H1614">
        <v>4</v>
      </c>
      <c r="I1614">
        <v>28.69</v>
      </c>
      <c r="J1614">
        <v>5.5E-2</v>
      </c>
      <c r="K1614">
        <v>10.69</v>
      </c>
      <c r="L1614" t="s">
        <v>57</v>
      </c>
      <c r="M1614">
        <f t="shared" si="155"/>
        <v>108.45</v>
      </c>
      <c r="N1614">
        <f t="shared" si="156"/>
        <v>65.69</v>
      </c>
      <c r="O1614" s="7">
        <f t="shared" si="157"/>
        <v>0.60571692023974177</v>
      </c>
      <c r="P1614" t="str">
        <f t="shared" si="153"/>
        <v>Nov-2025</v>
      </c>
      <c r="Q1614" t="str">
        <f t="shared" si="154"/>
        <v>Q4-2025</v>
      </c>
    </row>
    <row r="1615" spans="1:17" x14ac:dyDescent="0.3">
      <c r="A1615" t="s">
        <v>1763</v>
      </c>
      <c r="B1615" s="15">
        <v>45772</v>
      </c>
      <c r="C1615" t="s">
        <v>84</v>
      </c>
      <c r="D1615" t="s">
        <v>171</v>
      </c>
      <c r="E1615" t="s">
        <v>71</v>
      </c>
      <c r="F1615" t="s">
        <v>78</v>
      </c>
      <c r="G1615" t="s">
        <v>56</v>
      </c>
      <c r="H1615">
        <v>3</v>
      </c>
      <c r="I1615">
        <v>34.29</v>
      </c>
      <c r="J1615">
        <v>0</v>
      </c>
      <c r="K1615">
        <v>25.85</v>
      </c>
      <c r="L1615" t="s">
        <v>57</v>
      </c>
      <c r="M1615">
        <f t="shared" si="155"/>
        <v>102.87</v>
      </c>
      <c r="N1615">
        <f t="shared" si="156"/>
        <v>25.32</v>
      </c>
      <c r="O1615" s="7">
        <f t="shared" si="157"/>
        <v>0.24613589967920677</v>
      </c>
      <c r="P1615" t="str">
        <f t="shared" si="153"/>
        <v>Apr-2025</v>
      </c>
      <c r="Q1615" t="str">
        <f t="shared" si="154"/>
        <v>Q2-2025</v>
      </c>
    </row>
    <row r="1616" spans="1:17" x14ac:dyDescent="0.3">
      <c r="A1616" t="s">
        <v>1764</v>
      </c>
      <c r="B1616" s="15">
        <v>45872</v>
      </c>
      <c r="C1616" t="s">
        <v>88</v>
      </c>
      <c r="D1616" t="s">
        <v>179</v>
      </c>
      <c r="E1616" t="s">
        <v>60</v>
      </c>
      <c r="F1616" t="s">
        <v>67</v>
      </c>
      <c r="G1616" t="s">
        <v>68</v>
      </c>
      <c r="H1616">
        <v>1</v>
      </c>
      <c r="I1616">
        <v>105.51</v>
      </c>
      <c r="J1616">
        <v>0</v>
      </c>
      <c r="K1616">
        <v>43.42</v>
      </c>
      <c r="L1616" t="s">
        <v>57</v>
      </c>
      <c r="M1616">
        <f t="shared" si="155"/>
        <v>105.51</v>
      </c>
      <c r="N1616">
        <f t="shared" si="156"/>
        <v>62.09</v>
      </c>
      <c r="O1616" s="7">
        <f t="shared" si="157"/>
        <v>0.58847502606388025</v>
      </c>
      <c r="P1616" t="str">
        <f t="shared" si="153"/>
        <v>Aug-2025</v>
      </c>
      <c r="Q1616" t="str">
        <f t="shared" si="154"/>
        <v>Q3-2025</v>
      </c>
    </row>
    <row r="1617" spans="1:17" x14ac:dyDescent="0.3">
      <c r="A1617" t="s">
        <v>1765</v>
      </c>
      <c r="B1617" s="15">
        <v>45510</v>
      </c>
      <c r="C1617" t="s">
        <v>88</v>
      </c>
      <c r="D1617" t="s">
        <v>270</v>
      </c>
      <c r="E1617" t="s">
        <v>71</v>
      </c>
      <c r="F1617" t="s">
        <v>86</v>
      </c>
      <c r="G1617" t="s">
        <v>56</v>
      </c>
      <c r="H1617">
        <v>9</v>
      </c>
      <c r="I1617">
        <v>191.34</v>
      </c>
      <c r="J1617">
        <v>0.19</v>
      </c>
      <c r="K1617">
        <v>128.72999999999999</v>
      </c>
      <c r="L1617" t="s">
        <v>73</v>
      </c>
      <c r="M1617">
        <f t="shared" si="155"/>
        <v>1394.87</v>
      </c>
      <c r="N1617">
        <f t="shared" si="156"/>
        <v>236.3</v>
      </c>
      <c r="O1617" s="7">
        <f t="shared" si="157"/>
        <v>0.16940646798626396</v>
      </c>
      <c r="P1617" t="str">
        <f t="shared" si="153"/>
        <v>Aug-2024</v>
      </c>
      <c r="Q1617" t="str">
        <f t="shared" si="154"/>
        <v>Q3-2024</v>
      </c>
    </row>
    <row r="1618" spans="1:17" x14ac:dyDescent="0.3">
      <c r="A1618" t="s">
        <v>1766</v>
      </c>
      <c r="B1618" s="15">
        <v>45487</v>
      </c>
      <c r="C1618" t="s">
        <v>88</v>
      </c>
      <c r="D1618" t="s">
        <v>123</v>
      </c>
      <c r="E1618" t="s">
        <v>107</v>
      </c>
      <c r="F1618" t="s">
        <v>108</v>
      </c>
      <c r="G1618" t="s">
        <v>56</v>
      </c>
      <c r="H1618">
        <v>8</v>
      </c>
      <c r="I1618">
        <v>48.81</v>
      </c>
      <c r="J1618">
        <v>4.8000000000000001E-2</v>
      </c>
      <c r="K1618">
        <v>17.760000000000002</v>
      </c>
      <c r="L1618" t="s">
        <v>57</v>
      </c>
      <c r="M1618">
        <f t="shared" si="155"/>
        <v>371.74</v>
      </c>
      <c r="N1618">
        <f t="shared" si="156"/>
        <v>229.66</v>
      </c>
      <c r="O1618" s="7">
        <f t="shared" si="157"/>
        <v>0.61779738526927419</v>
      </c>
      <c r="P1618" t="str">
        <f t="shared" si="153"/>
        <v>Jul-2024</v>
      </c>
      <c r="Q1618" t="str">
        <f t="shared" si="154"/>
        <v>Q3-2024</v>
      </c>
    </row>
    <row r="1619" spans="1:17" x14ac:dyDescent="0.3">
      <c r="A1619" t="s">
        <v>1767</v>
      </c>
      <c r="B1619" s="15">
        <v>45669</v>
      </c>
      <c r="C1619" t="s">
        <v>84</v>
      </c>
      <c r="D1619" t="s">
        <v>372</v>
      </c>
      <c r="E1619" t="s">
        <v>93</v>
      </c>
      <c r="F1619" t="s">
        <v>255</v>
      </c>
      <c r="G1619" t="s">
        <v>68</v>
      </c>
      <c r="H1619">
        <v>1</v>
      </c>
      <c r="I1619">
        <v>31.14</v>
      </c>
      <c r="J1619">
        <v>0.10299999999999999</v>
      </c>
      <c r="K1619">
        <v>13.96</v>
      </c>
      <c r="L1619" t="s">
        <v>57</v>
      </c>
      <c r="M1619">
        <f t="shared" si="155"/>
        <v>27.93</v>
      </c>
      <c r="N1619">
        <f t="shared" si="156"/>
        <v>13.97</v>
      </c>
      <c r="O1619" s="7">
        <f t="shared" si="157"/>
        <v>0.50017901897601147</v>
      </c>
      <c r="P1619" t="str">
        <f t="shared" si="153"/>
        <v>Jan-2025</v>
      </c>
      <c r="Q1619" t="str">
        <f t="shared" si="154"/>
        <v>Q1-2025</v>
      </c>
    </row>
    <row r="1620" spans="1:17" x14ac:dyDescent="0.3">
      <c r="A1620" t="s">
        <v>1768</v>
      </c>
      <c r="B1620" s="15">
        <v>45506</v>
      </c>
      <c r="C1620" t="s">
        <v>84</v>
      </c>
      <c r="D1620" t="s">
        <v>103</v>
      </c>
      <c r="E1620" t="s">
        <v>71</v>
      </c>
      <c r="F1620" t="s">
        <v>126</v>
      </c>
      <c r="G1620" t="s">
        <v>56</v>
      </c>
      <c r="H1620">
        <v>3</v>
      </c>
      <c r="I1620">
        <v>179.27</v>
      </c>
      <c r="J1620">
        <v>0</v>
      </c>
      <c r="K1620">
        <v>129.52000000000001</v>
      </c>
      <c r="L1620" t="s">
        <v>57</v>
      </c>
      <c r="M1620">
        <f t="shared" si="155"/>
        <v>537.80999999999995</v>
      </c>
      <c r="N1620">
        <f t="shared" si="156"/>
        <v>149.25</v>
      </c>
      <c r="O1620" s="7">
        <f t="shared" si="157"/>
        <v>0.27751436380878008</v>
      </c>
      <c r="P1620" t="str">
        <f t="shared" si="153"/>
        <v>Aug-2024</v>
      </c>
      <c r="Q1620" t="str">
        <f t="shared" si="154"/>
        <v>Q3-2024</v>
      </c>
    </row>
    <row r="1621" spans="1:17" x14ac:dyDescent="0.3">
      <c r="A1621" t="s">
        <v>1769</v>
      </c>
      <c r="B1621" s="15">
        <v>45814</v>
      </c>
      <c r="C1621" t="s">
        <v>63</v>
      </c>
      <c r="D1621" t="s">
        <v>159</v>
      </c>
      <c r="E1621" t="s">
        <v>71</v>
      </c>
      <c r="F1621" t="s">
        <v>126</v>
      </c>
      <c r="G1621" t="s">
        <v>56</v>
      </c>
      <c r="H1621">
        <v>7</v>
      </c>
      <c r="I1621">
        <v>225.08</v>
      </c>
      <c r="J1621">
        <v>0.21199999999999999</v>
      </c>
      <c r="K1621">
        <v>178.43</v>
      </c>
      <c r="L1621" t="s">
        <v>57</v>
      </c>
      <c r="M1621">
        <f t="shared" si="155"/>
        <v>1241.54</v>
      </c>
      <c r="N1621">
        <f t="shared" si="156"/>
        <v>-7.47</v>
      </c>
      <c r="O1621" s="7">
        <f t="shared" si="157"/>
        <v>-6.0167211688709182E-3</v>
      </c>
      <c r="P1621" t="str">
        <f t="shared" si="153"/>
        <v>Jun-2025</v>
      </c>
      <c r="Q1621" t="str">
        <f t="shared" si="154"/>
        <v>Q2-2025</v>
      </c>
    </row>
    <row r="1622" spans="1:17" x14ac:dyDescent="0.3">
      <c r="A1622" t="s">
        <v>1770</v>
      </c>
      <c r="B1622" s="15">
        <v>45514</v>
      </c>
      <c r="C1622" t="s">
        <v>52</v>
      </c>
      <c r="D1622" t="s">
        <v>130</v>
      </c>
      <c r="E1622" t="s">
        <v>60</v>
      </c>
      <c r="F1622" t="s">
        <v>61</v>
      </c>
      <c r="G1622" t="s">
        <v>68</v>
      </c>
      <c r="H1622">
        <v>2</v>
      </c>
      <c r="I1622">
        <v>56.72</v>
      </c>
      <c r="J1622">
        <v>0.09</v>
      </c>
      <c r="K1622">
        <v>24.66</v>
      </c>
      <c r="L1622" t="s">
        <v>57</v>
      </c>
      <c r="M1622">
        <f t="shared" si="155"/>
        <v>103.23</v>
      </c>
      <c r="N1622">
        <f t="shared" si="156"/>
        <v>53.91</v>
      </c>
      <c r="O1622" s="7">
        <f t="shared" si="157"/>
        <v>0.52223190932868346</v>
      </c>
      <c r="P1622" t="str">
        <f t="shared" si="153"/>
        <v>Aug-2024</v>
      </c>
      <c r="Q1622" t="str">
        <f t="shared" si="154"/>
        <v>Q3-2024</v>
      </c>
    </row>
    <row r="1623" spans="1:17" x14ac:dyDescent="0.3">
      <c r="A1623" t="s">
        <v>1771</v>
      </c>
      <c r="B1623" s="15">
        <v>45455</v>
      </c>
      <c r="C1623" t="s">
        <v>52</v>
      </c>
      <c r="D1623" t="s">
        <v>101</v>
      </c>
      <c r="E1623" t="s">
        <v>60</v>
      </c>
      <c r="F1623" t="s">
        <v>90</v>
      </c>
      <c r="G1623" t="s">
        <v>68</v>
      </c>
      <c r="H1623">
        <v>3</v>
      </c>
      <c r="I1623">
        <v>100.02</v>
      </c>
      <c r="J1623">
        <v>0.11700000000000001</v>
      </c>
      <c r="K1623">
        <v>54.65</v>
      </c>
      <c r="L1623" t="s">
        <v>57</v>
      </c>
      <c r="M1623">
        <f t="shared" si="155"/>
        <v>264.95</v>
      </c>
      <c r="N1623">
        <f t="shared" si="156"/>
        <v>101</v>
      </c>
      <c r="O1623" s="7">
        <f t="shared" si="157"/>
        <v>0.38120400075485944</v>
      </c>
      <c r="P1623" t="str">
        <f t="shared" ref="P1623:P1645" si="158">IF(B1623="","",TEXT(B1623,"mmm-yyyy"))</f>
        <v>Jun-2024</v>
      </c>
      <c r="Q1623" t="str">
        <f t="shared" ref="Q1623:Q1645" si="159">IF(B1623="","","Q"&amp;ROUNDUP(MONTH(B1623)/3,0)&amp;"-"&amp;YEAR(B1623))</f>
        <v>Q2-2024</v>
      </c>
    </row>
    <row r="1624" spans="1:17" x14ac:dyDescent="0.3">
      <c r="A1624" t="s">
        <v>1772</v>
      </c>
      <c r="B1624" s="15">
        <v>45874</v>
      </c>
      <c r="C1624" t="s">
        <v>63</v>
      </c>
      <c r="D1624" t="s">
        <v>281</v>
      </c>
      <c r="E1624" t="s">
        <v>107</v>
      </c>
      <c r="F1624" t="s">
        <v>193</v>
      </c>
      <c r="G1624" t="s">
        <v>68</v>
      </c>
      <c r="H1624">
        <v>8</v>
      </c>
      <c r="I1624">
        <v>38.86</v>
      </c>
      <c r="J1624">
        <v>0.29099999999999998</v>
      </c>
      <c r="K1624">
        <v>12.15</v>
      </c>
      <c r="L1624" t="s">
        <v>57</v>
      </c>
      <c r="M1624">
        <f t="shared" si="155"/>
        <v>220.41</v>
      </c>
      <c r="N1624">
        <f t="shared" si="156"/>
        <v>123.21</v>
      </c>
      <c r="O1624" s="7">
        <f t="shared" si="157"/>
        <v>0.5590036749693752</v>
      </c>
      <c r="P1624" t="str">
        <f t="shared" si="158"/>
        <v>Aug-2025</v>
      </c>
      <c r="Q1624" t="str">
        <f t="shared" si="159"/>
        <v>Q3-2025</v>
      </c>
    </row>
    <row r="1625" spans="1:17" x14ac:dyDescent="0.3">
      <c r="A1625" t="s">
        <v>1773</v>
      </c>
      <c r="B1625" s="15">
        <v>45521</v>
      </c>
      <c r="C1625" t="s">
        <v>88</v>
      </c>
      <c r="D1625" t="s">
        <v>116</v>
      </c>
      <c r="E1625" t="s">
        <v>54</v>
      </c>
      <c r="F1625" t="s">
        <v>65</v>
      </c>
      <c r="G1625" t="s">
        <v>68</v>
      </c>
      <c r="H1625">
        <v>3</v>
      </c>
      <c r="I1625">
        <v>19.73</v>
      </c>
      <c r="J1625">
        <v>8.2000000000000003E-2</v>
      </c>
      <c r="K1625">
        <v>11.03</v>
      </c>
      <c r="L1625" t="s">
        <v>57</v>
      </c>
      <c r="M1625">
        <f t="shared" si="155"/>
        <v>54.34</v>
      </c>
      <c r="N1625">
        <f t="shared" si="156"/>
        <v>21.25</v>
      </c>
      <c r="O1625" s="7">
        <f t="shared" si="157"/>
        <v>0.39105631210894365</v>
      </c>
      <c r="P1625" t="str">
        <f t="shared" si="158"/>
        <v>Aug-2024</v>
      </c>
      <c r="Q1625" t="str">
        <f t="shared" si="159"/>
        <v>Q3-2024</v>
      </c>
    </row>
    <row r="1626" spans="1:17" x14ac:dyDescent="0.3">
      <c r="A1626" t="s">
        <v>1774</v>
      </c>
      <c r="B1626" s="15">
        <v>45589</v>
      </c>
      <c r="C1626" t="s">
        <v>88</v>
      </c>
      <c r="D1626" t="s">
        <v>135</v>
      </c>
      <c r="E1626" t="s">
        <v>54</v>
      </c>
      <c r="F1626" t="s">
        <v>55</v>
      </c>
      <c r="G1626" t="s">
        <v>56</v>
      </c>
      <c r="H1626">
        <v>2</v>
      </c>
      <c r="I1626">
        <v>3.8</v>
      </c>
      <c r="J1626">
        <v>7.8E-2</v>
      </c>
      <c r="K1626">
        <v>2.48</v>
      </c>
      <c r="L1626" t="s">
        <v>57</v>
      </c>
      <c r="M1626">
        <f t="shared" si="155"/>
        <v>7.01</v>
      </c>
      <c r="N1626">
        <f t="shared" si="156"/>
        <v>2.0499999999999998</v>
      </c>
      <c r="O1626" s="7">
        <f t="shared" si="157"/>
        <v>0.29243937232524964</v>
      </c>
      <c r="P1626" t="str">
        <f t="shared" si="158"/>
        <v>Oct-2024</v>
      </c>
      <c r="Q1626" t="str">
        <f t="shared" si="159"/>
        <v>Q4-2024</v>
      </c>
    </row>
    <row r="1627" spans="1:17" x14ac:dyDescent="0.3">
      <c r="A1627" t="s">
        <v>1775</v>
      </c>
      <c r="B1627" s="15">
        <v>45746</v>
      </c>
      <c r="C1627" t="s">
        <v>52</v>
      </c>
      <c r="D1627" t="s">
        <v>181</v>
      </c>
      <c r="E1627" t="s">
        <v>54</v>
      </c>
      <c r="F1627" t="s">
        <v>65</v>
      </c>
      <c r="G1627" t="s">
        <v>68</v>
      </c>
      <c r="H1627">
        <v>1</v>
      </c>
      <c r="I1627">
        <v>20.48</v>
      </c>
      <c r="J1627">
        <v>9.6000000000000002E-2</v>
      </c>
      <c r="K1627">
        <v>12.94</v>
      </c>
      <c r="L1627" t="s">
        <v>57</v>
      </c>
      <c r="M1627">
        <f t="shared" si="155"/>
        <v>18.510000000000002</v>
      </c>
      <c r="N1627">
        <f t="shared" si="156"/>
        <v>5.57</v>
      </c>
      <c r="O1627" s="7">
        <f t="shared" si="157"/>
        <v>0.3009184224743382</v>
      </c>
      <c r="P1627" t="str">
        <f t="shared" si="158"/>
        <v>Mar-2025</v>
      </c>
      <c r="Q1627" t="str">
        <f t="shared" si="159"/>
        <v>Q1-2025</v>
      </c>
    </row>
    <row r="1628" spans="1:17" x14ac:dyDescent="0.3">
      <c r="A1628" t="s">
        <v>1776</v>
      </c>
      <c r="B1628" s="15">
        <v>45977</v>
      </c>
      <c r="C1628" t="s">
        <v>63</v>
      </c>
      <c r="D1628" t="s">
        <v>175</v>
      </c>
      <c r="E1628" t="s">
        <v>60</v>
      </c>
      <c r="F1628" t="s">
        <v>99</v>
      </c>
      <c r="G1628" t="s">
        <v>68</v>
      </c>
      <c r="H1628">
        <v>2</v>
      </c>
      <c r="I1628">
        <v>105.16</v>
      </c>
      <c r="J1628">
        <v>0.222</v>
      </c>
      <c r="K1628">
        <v>57.72</v>
      </c>
      <c r="L1628" t="s">
        <v>104</v>
      </c>
      <c r="M1628">
        <f t="shared" si="155"/>
        <v>163.63</v>
      </c>
      <c r="N1628">
        <f t="shared" si="156"/>
        <v>48.19</v>
      </c>
      <c r="O1628" s="7">
        <f t="shared" si="157"/>
        <v>0.29450589745156758</v>
      </c>
      <c r="P1628" t="str">
        <f t="shared" si="158"/>
        <v>Nov-2025</v>
      </c>
      <c r="Q1628" t="str">
        <f t="shared" si="159"/>
        <v>Q4-2025</v>
      </c>
    </row>
    <row r="1629" spans="1:17" x14ac:dyDescent="0.3">
      <c r="A1629" t="s">
        <v>1777</v>
      </c>
      <c r="B1629" s="15">
        <v>45982</v>
      </c>
      <c r="C1629" t="s">
        <v>52</v>
      </c>
      <c r="D1629" t="s">
        <v>70</v>
      </c>
      <c r="E1629" t="s">
        <v>54</v>
      </c>
      <c r="F1629" t="s">
        <v>268</v>
      </c>
      <c r="G1629" t="s">
        <v>68</v>
      </c>
      <c r="H1629">
        <v>2</v>
      </c>
      <c r="I1629">
        <v>3.3</v>
      </c>
      <c r="J1629">
        <v>5.6000000000000001E-2</v>
      </c>
      <c r="K1629">
        <v>2.0699999999999998</v>
      </c>
      <c r="L1629" t="s">
        <v>57</v>
      </c>
      <c r="M1629">
        <f t="shared" si="155"/>
        <v>6.23</v>
      </c>
      <c r="N1629">
        <f t="shared" si="156"/>
        <v>2.09</v>
      </c>
      <c r="O1629" s="7">
        <f t="shared" si="157"/>
        <v>0.33547351524879609</v>
      </c>
      <c r="P1629" t="str">
        <f t="shared" si="158"/>
        <v>Nov-2025</v>
      </c>
      <c r="Q1629" t="str">
        <f t="shared" si="159"/>
        <v>Q4-2025</v>
      </c>
    </row>
    <row r="1630" spans="1:17" x14ac:dyDescent="0.3">
      <c r="A1630" t="s">
        <v>1778</v>
      </c>
      <c r="B1630" s="15">
        <v>45937</v>
      </c>
      <c r="C1630" t="s">
        <v>63</v>
      </c>
      <c r="D1630" t="s">
        <v>204</v>
      </c>
      <c r="E1630" t="s">
        <v>107</v>
      </c>
      <c r="F1630" t="s">
        <v>148</v>
      </c>
      <c r="G1630" t="s">
        <v>68</v>
      </c>
      <c r="H1630">
        <v>1</v>
      </c>
      <c r="I1630">
        <v>10.029999999999999</v>
      </c>
      <c r="J1630">
        <v>0.39</v>
      </c>
      <c r="K1630">
        <v>3.65</v>
      </c>
      <c r="L1630" t="s">
        <v>57</v>
      </c>
      <c r="M1630">
        <f t="shared" si="155"/>
        <v>6.12</v>
      </c>
      <c r="N1630">
        <f t="shared" si="156"/>
        <v>2.4700000000000002</v>
      </c>
      <c r="O1630" s="7">
        <f t="shared" si="157"/>
        <v>0.40359477124183007</v>
      </c>
      <c r="P1630" t="str">
        <f t="shared" si="158"/>
        <v>Oct-2025</v>
      </c>
      <c r="Q1630" t="str">
        <f t="shared" si="159"/>
        <v>Q4-2025</v>
      </c>
    </row>
    <row r="1631" spans="1:17" x14ac:dyDescent="0.3">
      <c r="A1631" t="s">
        <v>1779</v>
      </c>
      <c r="B1631" s="15">
        <v>45432</v>
      </c>
      <c r="C1631" t="s">
        <v>88</v>
      </c>
      <c r="D1631" t="s">
        <v>89</v>
      </c>
      <c r="E1631" t="s">
        <v>54</v>
      </c>
      <c r="F1631" t="s">
        <v>65</v>
      </c>
      <c r="G1631" t="s">
        <v>68</v>
      </c>
      <c r="H1631">
        <v>3</v>
      </c>
      <c r="I1631">
        <v>12.2</v>
      </c>
      <c r="J1631">
        <v>5.7000000000000002E-2</v>
      </c>
      <c r="K1631">
        <v>6.73</v>
      </c>
      <c r="L1631" t="s">
        <v>57</v>
      </c>
      <c r="M1631">
        <f t="shared" si="155"/>
        <v>34.51</v>
      </c>
      <c r="N1631">
        <f t="shared" si="156"/>
        <v>14.32</v>
      </c>
      <c r="O1631" s="7">
        <f t="shared" si="157"/>
        <v>0.41495218777166043</v>
      </c>
      <c r="P1631" t="str">
        <f t="shared" si="158"/>
        <v>May-2024</v>
      </c>
      <c r="Q1631" t="str">
        <f t="shared" si="159"/>
        <v>Q2-2024</v>
      </c>
    </row>
    <row r="1632" spans="1:17" x14ac:dyDescent="0.3">
      <c r="A1632" t="s">
        <v>1780</v>
      </c>
      <c r="B1632" s="15">
        <v>45840</v>
      </c>
      <c r="C1632" t="s">
        <v>84</v>
      </c>
      <c r="D1632" t="s">
        <v>243</v>
      </c>
      <c r="E1632" t="s">
        <v>107</v>
      </c>
      <c r="F1632" t="s">
        <v>108</v>
      </c>
      <c r="G1632" t="s">
        <v>68</v>
      </c>
      <c r="H1632">
        <v>10</v>
      </c>
      <c r="I1632">
        <v>35.17</v>
      </c>
      <c r="J1632">
        <v>0</v>
      </c>
      <c r="K1632">
        <v>13.8</v>
      </c>
      <c r="L1632" t="s">
        <v>57</v>
      </c>
      <c r="M1632">
        <f t="shared" si="155"/>
        <v>351.7</v>
      </c>
      <c r="N1632">
        <f t="shared" si="156"/>
        <v>213.7</v>
      </c>
      <c r="O1632" s="7">
        <f t="shared" si="157"/>
        <v>0.60762013079328969</v>
      </c>
      <c r="P1632" t="str">
        <f t="shared" si="158"/>
        <v>Jul-2025</v>
      </c>
      <c r="Q1632" t="str">
        <f t="shared" si="159"/>
        <v>Q3-2025</v>
      </c>
    </row>
    <row r="1633" spans="1:17" x14ac:dyDescent="0.3">
      <c r="A1633" t="s">
        <v>1781</v>
      </c>
      <c r="B1633" s="15">
        <v>45764</v>
      </c>
      <c r="C1633" t="s">
        <v>63</v>
      </c>
      <c r="D1633" t="s">
        <v>188</v>
      </c>
      <c r="E1633" t="s">
        <v>60</v>
      </c>
      <c r="F1633" t="s">
        <v>90</v>
      </c>
      <c r="G1633" t="s">
        <v>68</v>
      </c>
      <c r="H1633">
        <v>4</v>
      </c>
      <c r="I1633">
        <v>99.3</v>
      </c>
      <c r="J1633">
        <v>0.29799999999999999</v>
      </c>
      <c r="K1633">
        <v>53.9</v>
      </c>
      <c r="L1633" t="s">
        <v>57</v>
      </c>
      <c r="M1633">
        <f t="shared" si="155"/>
        <v>278.83</v>
      </c>
      <c r="N1633">
        <f t="shared" si="156"/>
        <v>63.23</v>
      </c>
      <c r="O1633" s="7">
        <f t="shared" si="157"/>
        <v>0.22676899903166806</v>
      </c>
      <c r="P1633" t="str">
        <f t="shared" si="158"/>
        <v>Apr-2025</v>
      </c>
      <c r="Q1633" t="str">
        <f t="shared" si="159"/>
        <v>Q2-2025</v>
      </c>
    </row>
    <row r="1634" spans="1:17" x14ac:dyDescent="0.3">
      <c r="A1634" t="s">
        <v>1782</v>
      </c>
      <c r="B1634" s="15">
        <v>45646</v>
      </c>
      <c r="C1634" t="s">
        <v>84</v>
      </c>
      <c r="D1634" t="s">
        <v>572</v>
      </c>
      <c r="E1634" t="s">
        <v>93</v>
      </c>
      <c r="F1634" t="s">
        <v>94</v>
      </c>
      <c r="G1634" t="s">
        <v>68</v>
      </c>
      <c r="H1634">
        <v>1</v>
      </c>
      <c r="I1634">
        <v>67.61</v>
      </c>
      <c r="J1634">
        <v>0.10199999999999999</v>
      </c>
      <c r="K1634">
        <v>32.31</v>
      </c>
      <c r="L1634" t="s">
        <v>57</v>
      </c>
      <c r="M1634">
        <f t="shared" si="155"/>
        <v>60.71</v>
      </c>
      <c r="N1634">
        <f t="shared" si="156"/>
        <v>28.4</v>
      </c>
      <c r="O1634" s="7">
        <f t="shared" si="157"/>
        <v>0.46779772689836929</v>
      </c>
      <c r="P1634" t="str">
        <f t="shared" si="158"/>
        <v>Dec-2024</v>
      </c>
      <c r="Q1634" t="str">
        <f t="shared" si="159"/>
        <v>Q4-2024</v>
      </c>
    </row>
    <row r="1635" spans="1:17" x14ac:dyDescent="0.3">
      <c r="A1635" t="s">
        <v>1783</v>
      </c>
      <c r="B1635" s="15">
        <v>45880</v>
      </c>
      <c r="C1635" t="s">
        <v>88</v>
      </c>
      <c r="D1635" t="s">
        <v>270</v>
      </c>
      <c r="E1635" t="s">
        <v>60</v>
      </c>
      <c r="F1635" t="s">
        <v>90</v>
      </c>
      <c r="G1635" t="s">
        <v>56</v>
      </c>
      <c r="H1635">
        <v>1</v>
      </c>
      <c r="I1635">
        <v>30.79</v>
      </c>
      <c r="J1635">
        <v>3.4000000000000002E-2</v>
      </c>
      <c r="K1635">
        <v>12.63</v>
      </c>
      <c r="L1635" t="s">
        <v>57</v>
      </c>
      <c r="M1635">
        <f t="shared" si="155"/>
        <v>29.74</v>
      </c>
      <c r="N1635">
        <f t="shared" si="156"/>
        <v>17.11</v>
      </c>
      <c r="O1635" s="7">
        <f t="shared" si="157"/>
        <v>0.57531943510423678</v>
      </c>
      <c r="P1635" t="str">
        <f t="shared" si="158"/>
        <v>Aug-2025</v>
      </c>
      <c r="Q1635" t="str">
        <f t="shared" si="159"/>
        <v>Q3-2025</v>
      </c>
    </row>
    <row r="1636" spans="1:17" x14ac:dyDescent="0.3">
      <c r="A1636" t="s">
        <v>1784</v>
      </c>
      <c r="B1636" s="15">
        <v>45588</v>
      </c>
      <c r="C1636" t="s">
        <v>84</v>
      </c>
      <c r="D1636" t="s">
        <v>243</v>
      </c>
      <c r="E1636" t="s">
        <v>71</v>
      </c>
      <c r="F1636" t="s">
        <v>97</v>
      </c>
      <c r="G1636" t="s">
        <v>68</v>
      </c>
      <c r="H1636">
        <v>1</v>
      </c>
      <c r="I1636">
        <v>172.88</v>
      </c>
      <c r="J1636">
        <v>8.1000000000000003E-2</v>
      </c>
      <c r="K1636">
        <v>120.96</v>
      </c>
      <c r="L1636" t="s">
        <v>57</v>
      </c>
      <c r="M1636">
        <f t="shared" si="155"/>
        <v>158.88</v>
      </c>
      <c r="N1636">
        <f t="shared" si="156"/>
        <v>37.92</v>
      </c>
      <c r="O1636" s="7">
        <f t="shared" si="157"/>
        <v>0.23867069486404835</v>
      </c>
      <c r="P1636" t="str">
        <f t="shared" si="158"/>
        <v>Oct-2024</v>
      </c>
      <c r="Q1636" t="str">
        <f t="shared" si="159"/>
        <v>Q4-2024</v>
      </c>
    </row>
    <row r="1637" spans="1:17" x14ac:dyDescent="0.3">
      <c r="A1637" t="s">
        <v>1785</v>
      </c>
      <c r="B1637" s="15">
        <v>45852</v>
      </c>
      <c r="C1637" t="s">
        <v>88</v>
      </c>
      <c r="D1637" t="s">
        <v>162</v>
      </c>
      <c r="E1637" t="s">
        <v>71</v>
      </c>
      <c r="F1637" t="s">
        <v>72</v>
      </c>
      <c r="G1637" t="s">
        <v>68</v>
      </c>
      <c r="H1637">
        <v>5</v>
      </c>
      <c r="I1637">
        <v>199.99</v>
      </c>
      <c r="J1637">
        <v>0</v>
      </c>
      <c r="K1637">
        <v>156.49</v>
      </c>
      <c r="L1637" t="s">
        <v>57</v>
      </c>
      <c r="M1637">
        <f t="shared" si="155"/>
        <v>999.95</v>
      </c>
      <c r="N1637">
        <f t="shared" si="156"/>
        <v>217.5</v>
      </c>
      <c r="O1637" s="7">
        <f t="shared" si="157"/>
        <v>0.21751087554377718</v>
      </c>
      <c r="P1637" t="str">
        <f t="shared" si="158"/>
        <v>Jul-2025</v>
      </c>
      <c r="Q1637" t="str">
        <f t="shared" si="159"/>
        <v>Q3-2025</v>
      </c>
    </row>
    <row r="1638" spans="1:17" x14ac:dyDescent="0.3">
      <c r="A1638" t="s">
        <v>1786</v>
      </c>
      <c r="B1638" s="15">
        <v>45848</v>
      </c>
      <c r="C1638" t="s">
        <v>52</v>
      </c>
      <c r="D1638" t="s">
        <v>75</v>
      </c>
      <c r="E1638" t="s">
        <v>71</v>
      </c>
      <c r="F1638" t="s">
        <v>72</v>
      </c>
      <c r="G1638" t="s">
        <v>56</v>
      </c>
      <c r="H1638">
        <v>1</v>
      </c>
      <c r="I1638">
        <v>250.71</v>
      </c>
      <c r="J1638">
        <v>9.5000000000000001E-2</v>
      </c>
      <c r="K1638">
        <v>195.61</v>
      </c>
      <c r="L1638" t="s">
        <v>57</v>
      </c>
      <c r="M1638">
        <f t="shared" si="155"/>
        <v>226.89</v>
      </c>
      <c r="N1638">
        <f t="shared" si="156"/>
        <v>31.28</v>
      </c>
      <c r="O1638" s="7">
        <f t="shared" si="157"/>
        <v>0.13786416325091455</v>
      </c>
      <c r="P1638" t="str">
        <f t="shared" si="158"/>
        <v>Jul-2025</v>
      </c>
      <c r="Q1638" t="str">
        <f t="shared" si="159"/>
        <v>Q3-2025</v>
      </c>
    </row>
    <row r="1639" spans="1:17" x14ac:dyDescent="0.3">
      <c r="A1639" t="s">
        <v>1787</v>
      </c>
      <c r="B1639" s="15">
        <v>45873</v>
      </c>
      <c r="C1639" t="s">
        <v>84</v>
      </c>
      <c r="D1639" t="s">
        <v>229</v>
      </c>
      <c r="E1639" t="s">
        <v>93</v>
      </c>
      <c r="F1639" t="s">
        <v>219</v>
      </c>
      <c r="G1639" t="s">
        <v>56</v>
      </c>
      <c r="H1639">
        <v>7</v>
      </c>
      <c r="I1639">
        <v>84.74</v>
      </c>
      <c r="J1639">
        <v>0.106</v>
      </c>
      <c r="K1639">
        <v>36.79</v>
      </c>
      <c r="L1639" t="s">
        <v>57</v>
      </c>
      <c r="M1639">
        <f t="shared" si="155"/>
        <v>530.29999999999995</v>
      </c>
      <c r="N1639">
        <f t="shared" si="156"/>
        <v>272.77</v>
      </c>
      <c r="O1639" s="7">
        <f t="shared" si="157"/>
        <v>0.51436922496699977</v>
      </c>
      <c r="P1639" t="str">
        <f t="shared" si="158"/>
        <v>Aug-2025</v>
      </c>
      <c r="Q1639" t="str">
        <f t="shared" si="159"/>
        <v>Q3-2025</v>
      </c>
    </row>
    <row r="1640" spans="1:17" x14ac:dyDescent="0.3">
      <c r="A1640" t="s">
        <v>1788</v>
      </c>
      <c r="B1640" s="15">
        <v>45820</v>
      </c>
      <c r="C1640" t="s">
        <v>63</v>
      </c>
      <c r="D1640" t="s">
        <v>119</v>
      </c>
      <c r="E1640" t="s">
        <v>93</v>
      </c>
      <c r="F1640" t="s">
        <v>255</v>
      </c>
      <c r="G1640" t="s">
        <v>68</v>
      </c>
      <c r="H1640">
        <v>10</v>
      </c>
      <c r="I1640">
        <v>68.45</v>
      </c>
      <c r="J1640">
        <v>0.251</v>
      </c>
      <c r="K1640">
        <v>26.83</v>
      </c>
      <c r="L1640" t="s">
        <v>104</v>
      </c>
      <c r="M1640">
        <f t="shared" si="155"/>
        <v>512.69000000000005</v>
      </c>
      <c r="N1640">
        <f t="shared" si="156"/>
        <v>244.39</v>
      </c>
      <c r="O1640" s="7">
        <f t="shared" si="157"/>
        <v>0.4766818155220503</v>
      </c>
      <c r="P1640" t="str">
        <f t="shared" si="158"/>
        <v>Jun-2025</v>
      </c>
      <c r="Q1640" t="str">
        <f t="shared" si="159"/>
        <v>Q2-2025</v>
      </c>
    </row>
    <row r="1641" spans="1:17" x14ac:dyDescent="0.3">
      <c r="A1641" t="s">
        <v>1789</v>
      </c>
      <c r="B1641" s="15">
        <v>45892</v>
      </c>
      <c r="C1641" t="s">
        <v>52</v>
      </c>
      <c r="D1641" t="s">
        <v>237</v>
      </c>
      <c r="E1641" t="s">
        <v>54</v>
      </c>
      <c r="F1641" t="s">
        <v>65</v>
      </c>
      <c r="G1641" t="s">
        <v>56</v>
      </c>
      <c r="H1641">
        <v>1</v>
      </c>
      <c r="I1641">
        <v>17.190000000000001</v>
      </c>
      <c r="J1641">
        <v>0.187</v>
      </c>
      <c r="K1641">
        <v>10.44</v>
      </c>
      <c r="L1641" t="s">
        <v>57</v>
      </c>
      <c r="M1641">
        <f t="shared" si="155"/>
        <v>13.98</v>
      </c>
      <c r="N1641">
        <f t="shared" si="156"/>
        <v>3.54</v>
      </c>
      <c r="O1641" s="7">
        <f t="shared" si="157"/>
        <v>0.25321888412017168</v>
      </c>
      <c r="P1641" t="str">
        <f t="shared" si="158"/>
        <v>Aug-2025</v>
      </c>
      <c r="Q1641" t="str">
        <f t="shared" si="159"/>
        <v>Q3-2025</v>
      </c>
    </row>
    <row r="1642" spans="1:17" x14ac:dyDescent="0.3">
      <c r="A1642" t="s">
        <v>1790</v>
      </c>
      <c r="B1642" s="15">
        <v>45836</v>
      </c>
      <c r="C1642" t="s">
        <v>84</v>
      </c>
      <c r="D1642" t="s">
        <v>73</v>
      </c>
      <c r="E1642" t="s">
        <v>54</v>
      </c>
      <c r="F1642" t="s">
        <v>65</v>
      </c>
      <c r="G1642" t="s">
        <v>68</v>
      </c>
      <c r="H1642">
        <v>1</v>
      </c>
      <c r="I1642">
        <v>17.71</v>
      </c>
      <c r="J1642">
        <v>5.3999999999999999E-2</v>
      </c>
      <c r="K1642">
        <v>11</v>
      </c>
      <c r="L1642" t="s">
        <v>57</v>
      </c>
      <c r="M1642">
        <f t="shared" si="155"/>
        <v>16.75</v>
      </c>
      <c r="N1642">
        <f t="shared" si="156"/>
        <v>5.75</v>
      </c>
      <c r="O1642" s="7">
        <f t="shared" si="157"/>
        <v>0.34328358208955223</v>
      </c>
      <c r="P1642" t="str">
        <f t="shared" si="158"/>
        <v>Jun-2025</v>
      </c>
      <c r="Q1642" t="str">
        <f t="shared" si="159"/>
        <v>Q2-2025</v>
      </c>
    </row>
    <row r="1643" spans="1:17" x14ac:dyDescent="0.3">
      <c r="A1643" t="s">
        <v>1791</v>
      </c>
      <c r="B1643" s="15">
        <v>45627</v>
      </c>
      <c r="C1643" t="s">
        <v>63</v>
      </c>
      <c r="D1643" t="s">
        <v>281</v>
      </c>
      <c r="E1643" t="s">
        <v>71</v>
      </c>
      <c r="F1643" t="s">
        <v>86</v>
      </c>
      <c r="G1643" t="s">
        <v>68</v>
      </c>
      <c r="H1643">
        <v>3</v>
      </c>
      <c r="I1643">
        <v>70.33</v>
      </c>
      <c r="J1643">
        <v>0.31</v>
      </c>
      <c r="K1643">
        <v>54.94</v>
      </c>
      <c r="L1643" t="s">
        <v>104</v>
      </c>
      <c r="M1643">
        <f t="shared" si="155"/>
        <v>145.58000000000001</v>
      </c>
      <c r="N1643">
        <f t="shared" si="156"/>
        <v>-19.239999999999998</v>
      </c>
      <c r="O1643" s="7">
        <f t="shared" si="157"/>
        <v>-0.13216101112790216</v>
      </c>
      <c r="P1643" t="str">
        <f t="shared" si="158"/>
        <v>Dec-2024</v>
      </c>
      <c r="Q1643" t="str">
        <f t="shared" si="159"/>
        <v>Q4-2024</v>
      </c>
    </row>
    <row r="1644" spans="1:17" x14ac:dyDescent="0.3">
      <c r="A1644" t="s">
        <v>1792</v>
      </c>
      <c r="B1644" s="15">
        <v>45610</v>
      </c>
      <c r="C1644" t="s">
        <v>52</v>
      </c>
      <c r="D1644" t="s">
        <v>237</v>
      </c>
      <c r="E1644" t="s">
        <v>93</v>
      </c>
      <c r="F1644" t="s">
        <v>219</v>
      </c>
      <c r="G1644" t="s">
        <v>56</v>
      </c>
      <c r="H1644">
        <v>2</v>
      </c>
      <c r="I1644">
        <v>47.74</v>
      </c>
      <c r="J1644">
        <v>0.13100000000000001</v>
      </c>
      <c r="K1644">
        <v>18.88</v>
      </c>
      <c r="L1644" t="s">
        <v>57</v>
      </c>
      <c r="M1644">
        <f t="shared" si="155"/>
        <v>82.97</v>
      </c>
      <c r="N1644">
        <f t="shared" si="156"/>
        <v>45.21</v>
      </c>
      <c r="O1644" s="7">
        <f t="shared" si="157"/>
        <v>0.54489574545016273</v>
      </c>
      <c r="P1644" t="str">
        <f t="shared" si="158"/>
        <v>Nov-2024</v>
      </c>
      <c r="Q1644" t="str">
        <f t="shared" si="159"/>
        <v>Q4-2024</v>
      </c>
    </row>
    <row r="1645" spans="1:17" x14ac:dyDescent="0.3">
      <c r="A1645" t="s">
        <v>1793</v>
      </c>
      <c r="B1645" s="15">
        <v>45567</v>
      </c>
      <c r="C1645" t="s">
        <v>63</v>
      </c>
      <c r="D1645" t="s">
        <v>106</v>
      </c>
      <c r="E1645" t="s">
        <v>60</v>
      </c>
      <c r="F1645" t="s">
        <v>99</v>
      </c>
      <c r="G1645" t="s">
        <v>56</v>
      </c>
      <c r="H1645">
        <v>3</v>
      </c>
      <c r="I1645">
        <v>89.16</v>
      </c>
      <c r="J1645">
        <v>4.4999999999999998E-2</v>
      </c>
      <c r="K1645">
        <v>40.409999999999997</v>
      </c>
      <c r="L1645" t="s">
        <v>57</v>
      </c>
      <c r="M1645">
        <f t="shared" si="155"/>
        <v>255.44</v>
      </c>
      <c r="N1645">
        <f t="shared" si="156"/>
        <v>134.21</v>
      </c>
      <c r="O1645" s="7">
        <f t="shared" si="157"/>
        <v>0.52540714062010652</v>
      </c>
      <c r="P1645" t="str">
        <f t="shared" si="158"/>
        <v>Oct-2024</v>
      </c>
      <c r="Q1645" t="str">
        <f t="shared" si="159"/>
        <v>Q4-2024</v>
      </c>
    </row>
    <row r="1646" spans="1:17" x14ac:dyDescent="0.3">
      <c r="A1646" t="s">
        <v>1794</v>
      </c>
      <c r="C1646" t="s">
        <v>84</v>
      </c>
      <c r="D1646" t="s">
        <v>225</v>
      </c>
      <c r="E1646" t="s">
        <v>71</v>
      </c>
      <c r="F1646" t="s">
        <v>86</v>
      </c>
      <c r="G1646" t="s">
        <v>56</v>
      </c>
      <c r="H1646">
        <v>4</v>
      </c>
      <c r="I1646">
        <v>256.60000000000002</v>
      </c>
      <c r="J1646">
        <v>5.3999999999999999E-2</v>
      </c>
      <c r="K1646">
        <v>203.56</v>
      </c>
      <c r="L1646" t="s">
        <v>57</v>
      </c>
      <c r="M1646">
        <f t="shared" si="155"/>
        <v>970.97</v>
      </c>
      <c r="N1646">
        <f t="shared" si="156"/>
        <v>156.72999999999999</v>
      </c>
      <c r="O1646" s="7">
        <f t="shared" si="157"/>
        <v>0.1614159036839449</v>
      </c>
    </row>
    <row r="1647" spans="1:17" x14ac:dyDescent="0.3">
      <c r="A1647" t="s">
        <v>1795</v>
      </c>
      <c r="B1647" s="15">
        <v>45504</v>
      </c>
      <c r="C1647" t="s">
        <v>84</v>
      </c>
      <c r="D1647" t="s">
        <v>243</v>
      </c>
      <c r="E1647" t="s">
        <v>71</v>
      </c>
      <c r="F1647" t="s">
        <v>126</v>
      </c>
      <c r="G1647" t="s">
        <v>56</v>
      </c>
      <c r="H1647">
        <v>4</v>
      </c>
      <c r="I1647">
        <v>179.13</v>
      </c>
      <c r="J1647">
        <v>5.3999999999999999E-2</v>
      </c>
      <c r="K1647">
        <v>129.6</v>
      </c>
      <c r="L1647" t="s">
        <v>57</v>
      </c>
      <c r="M1647">
        <f t="shared" si="155"/>
        <v>677.83</v>
      </c>
      <c r="N1647">
        <f t="shared" si="156"/>
        <v>159.43</v>
      </c>
      <c r="O1647" s="7">
        <f t="shared" si="157"/>
        <v>0.23520646769839046</v>
      </c>
      <c r="P1647" t="str">
        <f t="shared" ref="P1647:P1678" si="160">IF(B1647="","",TEXT(B1647,"mmm-yyyy"))</f>
        <v>Jul-2024</v>
      </c>
      <c r="Q1647" t="str">
        <f t="shared" ref="Q1647:Q1678" si="161">IF(B1647="","","Q"&amp;ROUNDUP(MONTH(B1647)/3,0)&amp;"-"&amp;YEAR(B1647))</f>
        <v>Q3-2024</v>
      </c>
    </row>
    <row r="1648" spans="1:17" x14ac:dyDescent="0.3">
      <c r="A1648" t="s">
        <v>1796</v>
      </c>
      <c r="B1648" s="15">
        <v>45605</v>
      </c>
      <c r="C1648" t="s">
        <v>52</v>
      </c>
      <c r="D1648" t="s">
        <v>272</v>
      </c>
      <c r="E1648" t="s">
        <v>107</v>
      </c>
      <c r="F1648" t="s">
        <v>108</v>
      </c>
      <c r="G1648" t="s">
        <v>56</v>
      </c>
      <c r="H1648">
        <v>1</v>
      </c>
      <c r="I1648">
        <v>53.04</v>
      </c>
      <c r="J1648">
        <v>5.0999999999999997E-2</v>
      </c>
      <c r="K1648">
        <v>22.72</v>
      </c>
      <c r="L1648" t="s">
        <v>57</v>
      </c>
      <c r="M1648">
        <f t="shared" si="155"/>
        <v>50.33</v>
      </c>
      <c r="N1648">
        <f t="shared" si="156"/>
        <v>27.61</v>
      </c>
      <c r="O1648" s="7">
        <f t="shared" si="157"/>
        <v>0.54857937611762364</v>
      </c>
      <c r="P1648" t="str">
        <f t="shared" si="160"/>
        <v>Nov-2024</v>
      </c>
      <c r="Q1648" t="str">
        <f t="shared" si="161"/>
        <v>Q4-2024</v>
      </c>
    </row>
    <row r="1649" spans="1:17" x14ac:dyDescent="0.3">
      <c r="A1649" t="s">
        <v>1797</v>
      </c>
      <c r="B1649" s="15">
        <v>45368</v>
      </c>
      <c r="C1649" t="s">
        <v>84</v>
      </c>
      <c r="D1649" t="s">
        <v>243</v>
      </c>
      <c r="E1649" t="s">
        <v>93</v>
      </c>
      <c r="F1649" t="s">
        <v>124</v>
      </c>
      <c r="G1649" t="s">
        <v>56</v>
      </c>
      <c r="H1649">
        <v>2</v>
      </c>
      <c r="I1649">
        <v>54.78</v>
      </c>
      <c r="J1649">
        <v>0.16400000000000001</v>
      </c>
      <c r="K1649">
        <v>27.37</v>
      </c>
      <c r="L1649" t="s">
        <v>57</v>
      </c>
      <c r="M1649">
        <f t="shared" si="155"/>
        <v>91.59</v>
      </c>
      <c r="N1649">
        <f t="shared" si="156"/>
        <v>36.85</v>
      </c>
      <c r="O1649" s="7">
        <f t="shared" si="157"/>
        <v>0.40233649961786222</v>
      </c>
      <c r="P1649" t="str">
        <f t="shared" si="160"/>
        <v>Mar-2024</v>
      </c>
      <c r="Q1649" t="str">
        <f t="shared" si="161"/>
        <v>Q1-2024</v>
      </c>
    </row>
    <row r="1650" spans="1:17" x14ac:dyDescent="0.3">
      <c r="A1650" t="s">
        <v>1798</v>
      </c>
      <c r="B1650" s="15">
        <v>45344</v>
      </c>
      <c r="C1650" t="s">
        <v>88</v>
      </c>
      <c r="D1650" t="s">
        <v>167</v>
      </c>
      <c r="E1650" t="s">
        <v>60</v>
      </c>
      <c r="F1650" t="s">
        <v>61</v>
      </c>
      <c r="G1650" t="s">
        <v>68</v>
      </c>
      <c r="H1650">
        <v>5</v>
      </c>
      <c r="I1650">
        <v>64.260000000000005</v>
      </c>
      <c r="J1650">
        <v>0.106</v>
      </c>
      <c r="K1650">
        <v>16.149999999999999</v>
      </c>
      <c r="L1650" t="s">
        <v>57</v>
      </c>
      <c r="M1650">
        <f t="shared" si="155"/>
        <v>287.24</v>
      </c>
      <c r="N1650">
        <f t="shared" si="156"/>
        <v>206.49</v>
      </c>
      <c r="O1650" s="7">
        <f t="shared" si="157"/>
        <v>0.71887620108619965</v>
      </c>
      <c r="P1650" t="str">
        <f t="shared" si="160"/>
        <v>Feb-2024</v>
      </c>
      <c r="Q1650" t="str">
        <f t="shared" si="161"/>
        <v>Q1-2024</v>
      </c>
    </row>
    <row r="1651" spans="1:17" x14ac:dyDescent="0.3">
      <c r="A1651" t="s">
        <v>1799</v>
      </c>
      <c r="B1651" s="15">
        <v>45817</v>
      </c>
      <c r="C1651" t="s">
        <v>84</v>
      </c>
      <c r="D1651" t="s">
        <v>229</v>
      </c>
      <c r="E1651" t="s">
        <v>71</v>
      </c>
      <c r="F1651" t="s">
        <v>72</v>
      </c>
      <c r="G1651" t="s">
        <v>68</v>
      </c>
      <c r="H1651">
        <v>3</v>
      </c>
      <c r="I1651">
        <v>276.85000000000002</v>
      </c>
      <c r="J1651">
        <v>2E-3</v>
      </c>
      <c r="K1651">
        <v>200.83</v>
      </c>
      <c r="L1651" t="s">
        <v>57</v>
      </c>
      <c r="M1651">
        <f t="shared" si="155"/>
        <v>828.89</v>
      </c>
      <c r="N1651">
        <f t="shared" si="156"/>
        <v>226.4</v>
      </c>
      <c r="O1651" s="7">
        <f t="shared" si="157"/>
        <v>0.27313636308798517</v>
      </c>
      <c r="P1651" t="str">
        <f t="shared" si="160"/>
        <v>Jun-2025</v>
      </c>
      <c r="Q1651" t="str">
        <f t="shared" si="161"/>
        <v>Q2-2025</v>
      </c>
    </row>
    <row r="1652" spans="1:17" x14ac:dyDescent="0.3">
      <c r="A1652" t="s">
        <v>1800</v>
      </c>
      <c r="B1652" s="15">
        <v>45707</v>
      </c>
      <c r="C1652" t="s">
        <v>84</v>
      </c>
      <c r="D1652" t="s">
        <v>171</v>
      </c>
      <c r="E1652" t="s">
        <v>54</v>
      </c>
      <c r="F1652" t="s">
        <v>268</v>
      </c>
      <c r="G1652" t="s">
        <v>56</v>
      </c>
      <c r="H1652">
        <v>1</v>
      </c>
      <c r="I1652">
        <v>11.76</v>
      </c>
      <c r="J1652">
        <v>3.6999999999999998E-2</v>
      </c>
      <c r="K1652">
        <v>8.2200000000000006</v>
      </c>
      <c r="L1652" t="s">
        <v>104</v>
      </c>
      <c r="M1652">
        <f t="shared" si="155"/>
        <v>11.32</v>
      </c>
      <c r="N1652">
        <f t="shared" si="156"/>
        <v>3.1</v>
      </c>
      <c r="O1652" s="7">
        <f t="shared" si="157"/>
        <v>0.27385159010600707</v>
      </c>
      <c r="P1652" t="str">
        <f t="shared" si="160"/>
        <v>Feb-2025</v>
      </c>
      <c r="Q1652" t="str">
        <f t="shared" si="161"/>
        <v>Q1-2025</v>
      </c>
    </row>
    <row r="1653" spans="1:17" x14ac:dyDescent="0.3">
      <c r="A1653" t="s">
        <v>1801</v>
      </c>
      <c r="B1653" s="15">
        <v>45697</v>
      </c>
      <c r="C1653" t="s">
        <v>84</v>
      </c>
      <c r="D1653" t="s">
        <v>177</v>
      </c>
      <c r="E1653" t="s">
        <v>71</v>
      </c>
      <c r="F1653" t="s">
        <v>86</v>
      </c>
      <c r="G1653" t="s">
        <v>56</v>
      </c>
      <c r="H1653">
        <v>1</v>
      </c>
      <c r="I1653">
        <v>251.41</v>
      </c>
      <c r="J1653">
        <v>6.8000000000000005E-2</v>
      </c>
      <c r="K1653">
        <v>195.97</v>
      </c>
      <c r="L1653" t="s">
        <v>57</v>
      </c>
      <c r="M1653">
        <f t="shared" si="155"/>
        <v>234.31</v>
      </c>
      <c r="N1653">
        <f t="shared" si="156"/>
        <v>38.340000000000003</v>
      </c>
      <c r="O1653" s="7">
        <f t="shared" si="157"/>
        <v>0.16362937988135379</v>
      </c>
      <c r="P1653" t="str">
        <f t="shared" si="160"/>
        <v>Feb-2025</v>
      </c>
      <c r="Q1653" t="str">
        <f t="shared" si="161"/>
        <v>Q1-2025</v>
      </c>
    </row>
    <row r="1654" spans="1:17" x14ac:dyDescent="0.3">
      <c r="A1654" t="s">
        <v>1802</v>
      </c>
      <c r="B1654" s="15">
        <v>45900</v>
      </c>
      <c r="C1654" t="s">
        <v>88</v>
      </c>
      <c r="D1654" t="s">
        <v>183</v>
      </c>
      <c r="E1654" t="s">
        <v>71</v>
      </c>
      <c r="F1654" t="s">
        <v>86</v>
      </c>
      <c r="G1654" t="s">
        <v>68</v>
      </c>
      <c r="H1654">
        <v>3</v>
      </c>
      <c r="I1654">
        <v>247.04</v>
      </c>
      <c r="J1654">
        <v>9.1999999999999998E-2</v>
      </c>
      <c r="K1654">
        <v>161.99</v>
      </c>
      <c r="L1654" t="s">
        <v>73</v>
      </c>
      <c r="M1654">
        <f t="shared" si="155"/>
        <v>672.94</v>
      </c>
      <c r="N1654">
        <f t="shared" si="156"/>
        <v>186.97</v>
      </c>
      <c r="O1654" s="7">
        <f t="shared" si="157"/>
        <v>0.27784052070021098</v>
      </c>
      <c r="P1654" t="str">
        <f t="shared" si="160"/>
        <v>Aug-2025</v>
      </c>
      <c r="Q1654" t="str">
        <f t="shared" si="161"/>
        <v>Q3-2025</v>
      </c>
    </row>
    <row r="1655" spans="1:17" x14ac:dyDescent="0.3">
      <c r="A1655" t="s">
        <v>1803</v>
      </c>
      <c r="B1655" s="15">
        <v>45933</v>
      </c>
      <c r="C1655" t="s">
        <v>63</v>
      </c>
      <c r="D1655" t="s">
        <v>64</v>
      </c>
      <c r="E1655" t="s">
        <v>54</v>
      </c>
      <c r="F1655" t="s">
        <v>55</v>
      </c>
      <c r="G1655" t="s">
        <v>68</v>
      </c>
      <c r="H1655">
        <v>1</v>
      </c>
      <c r="I1655">
        <v>4.82</v>
      </c>
      <c r="J1655">
        <v>0.1</v>
      </c>
      <c r="K1655">
        <v>3.25</v>
      </c>
      <c r="L1655" t="s">
        <v>104</v>
      </c>
      <c r="M1655">
        <f t="shared" si="155"/>
        <v>4.34</v>
      </c>
      <c r="N1655">
        <f t="shared" si="156"/>
        <v>1.0900000000000001</v>
      </c>
      <c r="O1655" s="7">
        <f t="shared" si="157"/>
        <v>0.25115207373271892</v>
      </c>
      <c r="P1655" t="str">
        <f t="shared" si="160"/>
        <v>Oct-2025</v>
      </c>
      <c r="Q1655" t="str">
        <f t="shared" si="161"/>
        <v>Q4-2025</v>
      </c>
    </row>
    <row r="1656" spans="1:17" x14ac:dyDescent="0.3">
      <c r="A1656" t="s">
        <v>1804</v>
      </c>
      <c r="B1656" s="15">
        <v>45717</v>
      </c>
      <c r="C1656" t="s">
        <v>88</v>
      </c>
      <c r="D1656" t="s">
        <v>179</v>
      </c>
      <c r="E1656" t="s">
        <v>54</v>
      </c>
      <c r="F1656" t="s">
        <v>156</v>
      </c>
      <c r="G1656" t="s">
        <v>56</v>
      </c>
      <c r="H1656">
        <v>7</v>
      </c>
      <c r="I1656">
        <v>5.14</v>
      </c>
      <c r="J1656">
        <v>0.191</v>
      </c>
      <c r="K1656">
        <v>3.25</v>
      </c>
      <c r="L1656" t="s">
        <v>57</v>
      </c>
      <c r="M1656">
        <f t="shared" si="155"/>
        <v>29.11</v>
      </c>
      <c r="N1656">
        <f t="shared" si="156"/>
        <v>6.36</v>
      </c>
      <c r="O1656" s="7">
        <f t="shared" si="157"/>
        <v>0.21848162143593269</v>
      </c>
      <c r="P1656" t="str">
        <f t="shared" si="160"/>
        <v>Mar-2025</v>
      </c>
      <c r="Q1656" t="str">
        <f t="shared" si="161"/>
        <v>Q1-2025</v>
      </c>
    </row>
    <row r="1657" spans="1:17" x14ac:dyDescent="0.3">
      <c r="A1657" t="s">
        <v>1805</v>
      </c>
      <c r="B1657" s="15">
        <v>45641</v>
      </c>
      <c r="C1657" t="s">
        <v>63</v>
      </c>
      <c r="D1657" t="s">
        <v>82</v>
      </c>
      <c r="E1657" t="s">
        <v>54</v>
      </c>
      <c r="F1657" t="s">
        <v>114</v>
      </c>
      <c r="G1657" t="s">
        <v>56</v>
      </c>
      <c r="H1657">
        <v>10</v>
      </c>
      <c r="I1657">
        <v>17.78</v>
      </c>
      <c r="J1657">
        <v>0.27700000000000002</v>
      </c>
      <c r="K1657">
        <v>12.18</v>
      </c>
      <c r="L1657" t="s">
        <v>73</v>
      </c>
      <c r="M1657">
        <f t="shared" si="155"/>
        <v>128.55000000000001</v>
      </c>
      <c r="N1657">
        <f t="shared" si="156"/>
        <v>6.75</v>
      </c>
      <c r="O1657" s="7">
        <f t="shared" si="157"/>
        <v>5.2508751458576426E-2</v>
      </c>
      <c r="P1657" t="str">
        <f t="shared" si="160"/>
        <v>Dec-2024</v>
      </c>
      <c r="Q1657" t="str">
        <f t="shared" si="161"/>
        <v>Q4-2024</v>
      </c>
    </row>
    <row r="1658" spans="1:17" x14ac:dyDescent="0.3">
      <c r="A1658" t="s">
        <v>1806</v>
      </c>
      <c r="B1658" s="15">
        <v>45727</v>
      </c>
      <c r="C1658" t="s">
        <v>63</v>
      </c>
      <c r="D1658" t="s">
        <v>258</v>
      </c>
      <c r="E1658" t="s">
        <v>107</v>
      </c>
      <c r="F1658" t="s">
        <v>108</v>
      </c>
      <c r="G1658" t="s">
        <v>68</v>
      </c>
      <c r="H1658">
        <v>3</v>
      </c>
      <c r="I1658">
        <v>34.85</v>
      </c>
      <c r="J1658">
        <v>0.34</v>
      </c>
      <c r="K1658">
        <v>15.37</v>
      </c>
      <c r="L1658" t="s">
        <v>57</v>
      </c>
      <c r="M1658">
        <f t="shared" si="155"/>
        <v>69</v>
      </c>
      <c r="N1658">
        <f t="shared" si="156"/>
        <v>22.89</v>
      </c>
      <c r="O1658" s="7">
        <f t="shared" si="157"/>
        <v>0.33173913043478259</v>
      </c>
      <c r="P1658" t="str">
        <f t="shared" si="160"/>
        <v>Mar-2025</v>
      </c>
      <c r="Q1658" t="str">
        <f t="shared" si="161"/>
        <v>Q1-2025</v>
      </c>
    </row>
    <row r="1659" spans="1:17" x14ac:dyDescent="0.3">
      <c r="A1659" t="s">
        <v>1807</v>
      </c>
      <c r="B1659" s="15">
        <v>45729</v>
      </c>
      <c r="C1659" t="s">
        <v>52</v>
      </c>
      <c r="D1659" t="s">
        <v>73</v>
      </c>
      <c r="E1659" t="s">
        <v>71</v>
      </c>
      <c r="F1659" t="s">
        <v>86</v>
      </c>
      <c r="G1659" t="s">
        <v>68</v>
      </c>
      <c r="H1659">
        <v>4</v>
      </c>
      <c r="I1659">
        <v>65.569999999999993</v>
      </c>
      <c r="J1659">
        <v>9.0999999999999998E-2</v>
      </c>
      <c r="K1659">
        <v>45.24</v>
      </c>
      <c r="L1659" t="s">
        <v>57</v>
      </c>
      <c r="M1659">
        <f t="shared" si="155"/>
        <v>238.41</v>
      </c>
      <c r="N1659">
        <f t="shared" si="156"/>
        <v>57.45</v>
      </c>
      <c r="O1659" s="7">
        <f t="shared" si="157"/>
        <v>0.24097143576192276</v>
      </c>
      <c r="P1659" t="str">
        <f t="shared" si="160"/>
        <v>Mar-2025</v>
      </c>
      <c r="Q1659" t="str">
        <f t="shared" si="161"/>
        <v>Q1-2025</v>
      </c>
    </row>
    <row r="1660" spans="1:17" x14ac:dyDescent="0.3">
      <c r="A1660" t="s">
        <v>1808</v>
      </c>
      <c r="B1660" s="15">
        <v>45932</v>
      </c>
      <c r="C1660" t="s">
        <v>52</v>
      </c>
      <c r="D1660" t="s">
        <v>181</v>
      </c>
      <c r="E1660" t="s">
        <v>93</v>
      </c>
      <c r="F1660" t="s">
        <v>124</v>
      </c>
      <c r="G1660" t="s">
        <v>56</v>
      </c>
      <c r="H1660">
        <v>5</v>
      </c>
      <c r="I1660">
        <v>42.74</v>
      </c>
      <c r="J1660">
        <v>5.2999999999999999E-2</v>
      </c>
      <c r="K1660">
        <v>21.41</v>
      </c>
      <c r="L1660" t="s">
        <v>57</v>
      </c>
      <c r="M1660">
        <f t="shared" si="155"/>
        <v>202.37</v>
      </c>
      <c r="N1660">
        <f t="shared" si="156"/>
        <v>95.32</v>
      </c>
      <c r="O1660" s="7">
        <f t="shared" si="157"/>
        <v>0.47101843158570927</v>
      </c>
      <c r="P1660" t="str">
        <f t="shared" si="160"/>
        <v>Oct-2025</v>
      </c>
      <c r="Q1660" t="str">
        <f t="shared" si="161"/>
        <v>Q4-2025</v>
      </c>
    </row>
    <row r="1661" spans="1:17" x14ac:dyDescent="0.3">
      <c r="A1661" t="s">
        <v>1809</v>
      </c>
      <c r="B1661" s="15">
        <v>45962</v>
      </c>
      <c r="C1661" t="s">
        <v>52</v>
      </c>
      <c r="D1661" t="s">
        <v>181</v>
      </c>
      <c r="E1661" t="s">
        <v>71</v>
      </c>
      <c r="F1661" t="s">
        <v>72</v>
      </c>
      <c r="G1661" t="s">
        <v>68</v>
      </c>
      <c r="H1661">
        <v>6</v>
      </c>
      <c r="I1661">
        <v>153.22</v>
      </c>
      <c r="J1661">
        <v>0.155</v>
      </c>
      <c r="K1661">
        <v>118.81</v>
      </c>
      <c r="L1661" t="s">
        <v>57</v>
      </c>
      <c r="M1661">
        <f t="shared" si="155"/>
        <v>776.83</v>
      </c>
      <c r="N1661">
        <f t="shared" si="156"/>
        <v>63.97</v>
      </c>
      <c r="O1661" s="7">
        <f t="shared" si="157"/>
        <v>8.2347489154641296E-2</v>
      </c>
      <c r="P1661" t="str">
        <f t="shared" si="160"/>
        <v>Nov-2025</v>
      </c>
      <c r="Q1661" t="str">
        <f t="shared" si="161"/>
        <v>Q4-2025</v>
      </c>
    </row>
    <row r="1662" spans="1:17" x14ac:dyDescent="0.3">
      <c r="A1662" t="s">
        <v>1810</v>
      </c>
      <c r="B1662" s="15">
        <v>45950</v>
      </c>
      <c r="C1662" t="s">
        <v>88</v>
      </c>
      <c r="D1662" t="s">
        <v>234</v>
      </c>
      <c r="E1662" t="s">
        <v>71</v>
      </c>
      <c r="F1662" t="s">
        <v>97</v>
      </c>
      <c r="G1662" t="s">
        <v>68</v>
      </c>
      <c r="H1662">
        <v>7</v>
      </c>
      <c r="I1662">
        <v>75.19</v>
      </c>
      <c r="J1662">
        <v>3.7999999999999999E-2</v>
      </c>
      <c r="K1662">
        <v>49.85</v>
      </c>
      <c r="L1662" t="s">
        <v>57</v>
      </c>
      <c r="M1662">
        <f t="shared" si="155"/>
        <v>506.33</v>
      </c>
      <c r="N1662">
        <f t="shared" si="156"/>
        <v>157.38</v>
      </c>
      <c r="O1662" s="7">
        <f t="shared" si="157"/>
        <v>0.31082495605632693</v>
      </c>
      <c r="P1662" t="str">
        <f t="shared" si="160"/>
        <v>Oct-2025</v>
      </c>
      <c r="Q1662" t="str">
        <f t="shared" si="161"/>
        <v>Q4-2025</v>
      </c>
    </row>
    <row r="1663" spans="1:17" x14ac:dyDescent="0.3">
      <c r="A1663" t="s">
        <v>1811</v>
      </c>
      <c r="B1663" s="15">
        <v>45976</v>
      </c>
      <c r="C1663" t="s">
        <v>52</v>
      </c>
      <c r="D1663" t="s">
        <v>96</v>
      </c>
      <c r="E1663" t="s">
        <v>71</v>
      </c>
      <c r="F1663" t="s">
        <v>97</v>
      </c>
      <c r="G1663" t="s">
        <v>56</v>
      </c>
      <c r="H1663">
        <v>2</v>
      </c>
      <c r="I1663">
        <v>128</v>
      </c>
      <c r="J1663">
        <v>0</v>
      </c>
      <c r="K1663">
        <v>84.76</v>
      </c>
      <c r="L1663" t="s">
        <v>57</v>
      </c>
      <c r="M1663">
        <f t="shared" si="155"/>
        <v>256</v>
      </c>
      <c r="N1663">
        <f t="shared" si="156"/>
        <v>86.48</v>
      </c>
      <c r="O1663" s="7">
        <f t="shared" si="157"/>
        <v>0.33781250000000002</v>
      </c>
      <c r="P1663" t="str">
        <f t="shared" si="160"/>
        <v>Nov-2025</v>
      </c>
      <c r="Q1663" t="str">
        <f t="shared" si="161"/>
        <v>Q4-2025</v>
      </c>
    </row>
    <row r="1664" spans="1:17" x14ac:dyDescent="0.3">
      <c r="A1664" t="s">
        <v>1812</v>
      </c>
      <c r="B1664" s="15">
        <v>45485</v>
      </c>
      <c r="C1664" t="s">
        <v>63</v>
      </c>
      <c r="D1664" t="s">
        <v>165</v>
      </c>
      <c r="E1664" t="s">
        <v>107</v>
      </c>
      <c r="F1664" t="s">
        <v>132</v>
      </c>
      <c r="G1664" t="s">
        <v>68</v>
      </c>
      <c r="H1664">
        <v>11</v>
      </c>
      <c r="I1664">
        <v>46.87</v>
      </c>
      <c r="J1664">
        <v>0.314</v>
      </c>
      <c r="K1664">
        <v>19.25</v>
      </c>
      <c r="L1664" t="s">
        <v>57</v>
      </c>
      <c r="M1664">
        <f t="shared" si="155"/>
        <v>353.68</v>
      </c>
      <c r="N1664">
        <f t="shared" si="156"/>
        <v>141.93</v>
      </c>
      <c r="O1664" s="7">
        <f t="shared" si="157"/>
        <v>0.40129495589233205</v>
      </c>
      <c r="P1664" t="str">
        <f t="shared" si="160"/>
        <v>Jul-2024</v>
      </c>
      <c r="Q1664" t="str">
        <f t="shared" si="161"/>
        <v>Q3-2024</v>
      </c>
    </row>
    <row r="1665" spans="1:17" x14ac:dyDescent="0.3">
      <c r="A1665" t="s">
        <v>1813</v>
      </c>
      <c r="B1665" s="15">
        <v>45994</v>
      </c>
      <c r="C1665" t="s">
        <v>88</v>
      </c>
      <c r="D1665" t="s">
        <v>206</v>
      </c>
      <c r="E1665" t="s">
        <v>71</v>
      </c>
      <c r="F1665" t="s">
        <v>72</v>
      </c>
      <c r="G1665" t="s">
        <v>68</v>
      </c>
      <c r="H1665">
        <v>2</v>
      </c>
      <c r="I1665">
        <v>111.77</v>
      </c>
      <c r="J1665">
        <v>0.16500000000000001</v>
      </c>
      <c r="K1665">
        <v>76.44</v>
      </c>
      <c r="L1665" t="s">
        <v>57</v>
      </c>
      <c r="M1665">
        <f t="shared" si="155"/>
        <v>186.66</v>
      </c>
      <c r="N1665">
        <f t="shared" si="156"/>
        <v>33.78</v>
      </c>
      <c r="O1665" s="7">
        <f t="shared" si="157"/>
        <v>0.18097074895531984</v>
      </c>
      <c r="P1665" t="str">
        <f t="shared" si="160"/>
        <v>Dec-2025</v>
      </c>
      <c r="Q1665" t="str">
        <f t="shared" si="161"/>
        <v>Q4-2025</v>
      </c>
    </row>
    <row r="1666" spans="1:17" x14ac:dyDescent="0.3">
      <c r="A1666" t="s">
        <v>1814</v>
      </c>
      <c r="B1666" s="15">
        <v>45949</v>
      </c>
      <c r="C1666" t="s">
        <v>63</v>
      </c>
      <c r="D1666" t="s">
        <v>188</v>
      </c>
      <c r="E1666" t="s">
        <v>107</v>
      </c>
      <c r="F1666" t="s">
        <v>108</v>
      </c>
      <c r="G1666" t="s">
        <v>68</v>
      </c>
      <c r="H1666">
        <v>2</v>
      </c>
      <c r="I1666">
        <v>44.27</v>
      </c>
      <c r="J1666">
        <v>5.3999999999999999E-2</v>
      </c>
      <c r="K1666">
        <v>15.04</v>
      </c>
      <c r="L1666" t="s">
        <v>57</v>
      </c>
      <c r="M1666">
        <f t="shared" ref="M1666:M1729" si="162">ROUND(H1666*I1666*(1-J1666),2)</f>
        <v>83.76</v>
      </c>
      <c r="N1666">
        <f t="shared" ref="N1666:N1729" si="163">ROUND(M1666-(H1666*K1666),2)</f>
        <v>53.68</v>
      </c>
      <c r="O1666" s="7">
        <f t="shared" ref="O1666:O1729" si="164">IFERROR(N1666/M1666,0)</f>
        <v>0.64087870105062072</v>
      </c>
      <c r="P1666" t="str">
        <f t="shared" si="160"/>
        <v>Oct-2025</v>
      </c>
      <c r="Q1666" t="str">
        <f t="shared" si="161"/>
        <v>Q4-2025</v>
      </c>
    </row>
    <row r="1667" spans="1:17" x14ac:dyDescent="0.3">
      <c r="A1667" t="s">
        <v>1815</v>
      </c>
      <c r="B1667" s="15">
        <v>45991</v>
      </c>
      <c r="C1667" t="s">
        <v>84</v>
      </c>
      <c r="D1667" t="s">
        <v>229</v>
      </c>
      <c r="E1667" t="s">
        <v>54</v>
      </c>
      <c r="F1667" t="s">
        <v>65</v>
      </c>
      <c r="G1667" t="s">
        <v>68</v>
      </c>
      <c r="H1667">
        <v>3</v>
      </c>
      <c r="I1667">
        <v>16.88</v>
      </c>
      <c r="J1667">
        <v>1.7000000000000001E-2</v>
      </c>
      <c r="K1667">
        <v>11.39</v>
      </c>
      <c r="L1667" t="s">
        <v>57</v>
      </c>
      <c r="M1667">
        <f t="shared" si="162"/>
        <v>49.78</v>
      </c>
      <c r="N1667">
        <f t="shared" si="163"/>
        <v>15.61</v>
      </c>
      <c r="O1667" s="7">
        <f t="shared" si="164"/>
        <v>0.31357975090397749</v>
      </c>
      <c r="P1667" t="str">
        <f t="shared" si="160"/>
        <v>Nov-2025</v>
      </c>
      <c r="Q1667" t="str">
        <f t="shared" si="161"/>
        <v>Q4-2025</v>
      </c>
    </row>
    <row r="1668" spans="1:17" x14ac:dyDescent="0.3">
      <c r="A1668" t="s">
        <v>1816</v>
      </c>
      <c r="B1668" s="15">
        <v>45642</v>
      </c>
      <c r="C1668" t="s">
        <v>88</v>
      </c>
      <c r="D1668" t="s">
        <v>89</v>
      </c>
      <c r="E1668" t="s">
        <v>93</v>
      </c>
      <c r="F1668" t="s">
        <v>141</v>
      </c>
      <c r="G1668" t="s">
        <v>56</v>
      </c>
      <c r="H1668">
        <v>3</v>
      </c>
      <c r="I1668">
        <v>44.71</v>
      </c>
      <c r="J1668">
        <v>0.14799999999999999</v>
      </c>
      <c r="K1668">
        <v>19.98</v>
      </c>
      <c r="L1668" t="s">
        <v>57</v>
      </c>
      <c r="M1668">
        <f t="shared" si="162"/>
        <v>114.28</v>
      </c>
      <c r="N1668">
        <f t="shared" si="163"/>
        <v>54.34</v>
      </c>
      <c r="O1668" s="7">
        <f t="shared" si="164"/>
        <v>0.47549877493874698</v>
      </c>
      <c r="P1668" t="str">
        <f t="shared" si="160"/>
        <v>Dec-2024</v>
      </c>
      <c r="Q1668" t="str">
        <f t="shared" si="161"/>
        <v>Q4-2024</v>
      </c>
    </row>
    <row r="1669" spans="1:17" x14ac:dyDescent="0.3">
      <c r="A1669" t="s">
        <v>1817</v>
      </c>
      <c r="B1669" s="15">
        <v>45756</v>
      </c>
      <c r="C1669" t="s">
        <v>84</v>
      </c>
      <c r="D1669" t="s">
        <v>144</v>
      </c>
      <c r="E1669" t="s">
        <v>60</v>
      </c>
      <c r="F1669" t="s">
        <v>76</v>
      </c>
      <c r="G1669" t="s">
        <v>68</v>
      </c>
      <c r="H1669">
        <v>8</v>
      </c>
      <c r="I1669">
        <v>72.92</v>
      </c>
      <c r="J1669">
        <v>0</v>
      </c>
      <c r="K1669">
        <v>37.299999999999997</v>
      </c>
      <c r="L1669" t="s">
        <v>57</v>
      </c>
      <c r="M1669">
        <f t="shared" si="162"/>
        <v>583.36</v>
      </c>
      <c r="N1669">
        <f t="shared" si="163"/>
        <v>284.95999999999998</v>
      </c>
      <c r="O1669" s="7">
        <f t="shared" si="164"/>
        <v>0.48848052660449803</v>
      </c>
      <c r="P1669" t="str">
        <f t="shared" si="160"/>
        <v>Apr-2025</v>
      </c>
      <c r="Q1669" t="str">
        <f t="shared" si="161"/>
        <v>Q2-2025</v>
      </c>
    </row>
    <row r="1670" spans="1:17" x14ac:dyDescent="0.3">
      <c r="A1670" t="s">
        <v>1818</v>
      </c>
      <c r="B1670" s="15">
        <v>45633</v>
      </c>
      <c r="C1670" t="s">
        <v>63</v>
      </c>
      <c r="D1670" t="s">
        <v>165</v>
      </c>
      <c r="E1670" t="s">
        <v>71</v>
      </c>
      <c r="F1670" t="s">
        <v>72</v>
      </c>
      <c r="G1670" t="s">
        <v>68</v>
      </c>
      <c r="H1670">
        <v>1</v>
      </c>
      <c r="I1670">
        <v>56.71</v>
      </c>
      <c r="J1670">
        <v>0.29699999999999999</v>
      </c>
      <c r="K1670">
        <v>42.46</v>
      </c>
      <c r="L1670" t="s">
        <v>57</v>
      </c>
      <c r="M1670">
        <f t="shared" si="162"/>
        <v>39.869999999999997</v>
      </c>
      <c r="N1670">
        <f t="shared" si="163"/>
        <v>-2.59</v>
      </c>
      <c r="O1670" s="7">
        <f t="shared" si="164"/>
        <v>-6.4961123651868569E-2</v>
      </c>
      <c r="P1670" t="str">
        <f t="shared" si="160"/>
        <v>Dec-2024</v>
      </c>
      <c r="Q1670" t="str">
        <f t="shared" si="161"/>
        <v>Q4-2024</v>
      </c>
    </row>
    <row r="1671" spans="1:17" x14ac:dyDescent="0.3">
      <c r="A1671" t="s">
        <v>1819</v>
      </c>
      <c r="B1671" s="15">
        <v>45883</v>
      </c>
      <c r="C1671" t="s">
        <v>63</v>
      </c>
      <c r="D1671" t="s">
        <v>204</v>
      </c>
      <c r="E1671" t="s">
        <v>93</v>
      </c>
      <c r="F1671" t="s">
        <v>94</v>
      </c>
      <c r="G1671" t="s">
        <v>56</v>
      </c>
      <c r="H1671">
        <v>2</v>
      </c>
      <c r="I1671">
        <v>55.1</v>
      </c>
      <c r="J1671">
        <v>0.23799999999999999</v>
      </c>
      <c r="K1671">
        <v>20.79</v>
      </c>
      <c r="L1671" t="s">
        <v>57</v>
      </c>
      <c r="M1671">
        <f t="shared" si="162"/>
        <v>83.97</v>
      </c>
      <c r="N1671">
        <f t="shared" si="163"/>
        <v>42.39</v>
      </c>
      <c r="O1671" s="7">
        <f t="shared" si="164"/>
        <v>0.50482315112540199</v>
      </c>
      <c r="P1671" t="str">
        <f t="shared" si="160"/>
        <v>Aug-2025</v>
      </c>
      <c r="Q1671" t="str">
        <f t="shared" si="161"/>
        <v>Q3-2025</v>
      </c>
    </row>
    <row r="1672" spans="1:17" x14ac:dyDescent="0.3">
      <c r="A1672" t="s">
        <v>1820</v>
      </c>
      <c r="B1672" s="15">
        <v>45598</v>
      </c>
      <c r="C1672" t="s">
        <v>84</v>
      </c>
      <c r="D1672" t="s">
        <v>243</v>
      </c>
      <c r="E1672" t="s">
        <v>71</v>
      </c>
      <c r="F1672" t="s">
        <v>72</v>
      </c>
      <c r="G1672" t="s">
        <v>68</v>
      </c>
      <c r="H1672">
        <v>10</v>
      </c>
      <c r="I1672">
        <v>156.18</v>
      </c>
      <c r="J1672">
        <v>2.9000000000000001E-2</v>
      </c>
      <c r="K1672">
        <v>19.38</v>
      </c>
      <c r="L1672" t="s">
        <v>57</v>
      </c>
      <c r="M1672">
        <f t="shared" si="162"/>
        <v>1516.51</v>
      </c>
      <c r="N1672">
        <f t="shared" si="163"/>
        <v>1322.71</v>
      </c>
      <c r="O1672" s="7">
        <f t="shared" si="164"/>
        <v>0.87220657958074788</v>
      </c>
      <c r="P1672" t="str">
        <f t="shared" si="160"/>
        <v>Nov-2024</v>
      </c>
      <c r="Q1672" t="str">
        <f t="shared" si="161"/>
        <v>Q4-2024</v>
      </c>
    </row>
    <row r="1673" spans="1:17" x14ac:dyDescent="0.3">
      <c r="A1673" t="s">
        <v>1821</v>
      </c>
      <c r="B1673" s="15">
        <v>45832</v>
      </c>
      <c r="C1673" t="s">
        <v>52</v>
      </c>
      <c r="D1673" t="s">
        <v>237</v>
      </c>
      <c r="E1673" t="s">
        <v>107</v>
      </c>
      <c r="F1673" t="s">
        <v>108</v>
      </c>
      <c r="G1673" t="s">
        <v>56</v>
      </c>
      <c r="H1673">
        <v>5</v>
      </c>
      <c r="I1673">
        <v>34.21</v>
      </c>
      <c r="J1673">
        <v>5.0999999999999997E-2</v>
      </c>
      <c r="K1673">
        <v>6.29</v>
      </c>
      <c r="L1673" t="s">
        <v>57</v>
      </c>
      <c r="M1673">
        <f t="shared" si="162"/>
        <v>162.33000000000001</v>
      </c>
      <c r="N1673">
        <f t="shared" si="163"/>
        <v>130.88</v>
      </c>
      <c r="O1673" s="7">
        <f t="shared" si="164"/>
        <v>0.8062588554179756</v>
      </c>
      <c r="P1673" t="str">
        <f t="shared" si="160"/>
        <v>Jun-2025</v>
      </c>
      <c r="Q1673" t="str">
        <f t="shared" si="161"/>
        <v>Q2-2025</v>
      </c>
    </row>
    <row r="1674" spans="1:17" x14ac:dyDescent="0.3">
      <c r="A1674" t="s">
        <v>1822</v>
      </c>
      <c r="B1674" s="15">
        <v>45666</v>
      </c>
      <c r="C1674" t="s">
        <v>88</v>
      </c>
      <c r="D1674" t="s">
        <v>429</v>
      </c>
      <c r="E1674" t="s">
        <v>54</v>
      </c>
      <c r="F1674" t="s">
        <v>65</v>
      </c>
      <c r="G1674" t="s">
        <v>68</v>
      </c>
      <c r="H1674">
        <v>10</v>
      </c>
      <c r="I1674">
        <v>15.67</v>
      </c>
      <c r="J1674">
        <v>4.8000000000000001E-2</v>
      </c>
      <c r="K1674">
        <v>9.64</v>
      </c>
      <c r="L1674" t="s">
        <v>73</v>
      </c>
      <c r="M1674">
        <f t="shared" si="162"/>
        <v>149.18</v>
      </c>
      <c r="N1674">
        <f t="shared" si="163"/>
        <v>52.78</v>
      </c>
      <c r="O1674" s="7">
        <f t="shared" si="164"/>
        <v>0.35380077758412654</v>
      </c>
      <c r="P1674" t="str">
        <f t="shared" si="160"/>
        <v>Jan-2025</v>
      </c>
      <c r="Q1674" t="str">
        <f t="shared" si="161"/>
        <v>Q1-2025</v>
      </c>
    </row>
    <row r="1675" spans="1:17" x14ac:dyDescent="0.3">
      <c r="A1675" t="s">
        <v>1823</v>
      </c>
      <c r="B1675" s="15">
        <v>45368</v>
      </c>
      <c r="C1675" t="s">
        <v>63</v>
      </c>
      <c r="D1675" t="s">
        <v>165</v>
      </c>
      <c r="E1675" t="s">
        <v>54</v>
      </c>
      <c r="F1675" t="s">
        <v>65</v>
      </c>
      <c r="G1675" t="s">
        <v>68</v>
      </c>
      <c r="H1675">
        <v>7</v>
      </c>
      <c r="I1675">
        <v>10.43</v>
      </c>
      <c r="J1675">
        <v>0.23899999999999999</v>
      </c>
      <c r="K1675">
        <v>6.8</v>
      </c>
      <c r="L1675" t="s">
        <v>57</v>
      </c>
      <c r="M1675">
        <f t="shared" si="162"/>
        <v>55.56</v>
      </c>
      <c r="N1675">
        <f t="shared" si="163"/>
        <v>7.96</v>
      </c>
      <c r="O1675" s="7">
        <f t="shared" si="164"/>
        <v>0.14326853851691865</v>
      </c>
      <c r="P1675" t="str">
        <f t="shared" si="160"/>
        <v>Mar-2024</v>
      </c>
      <c r="Q1675" t="str">
        <f t="shared" si="161"/>
        <v>Q1-2024</v>
      </c>
    </row>
    <row r="1676" spans="1:17" x14ac:dyDescent="0.3">
      <c r="A1676" t="s">
        <v>1824</v>
      </c>
      <c r="B1676" s="15">
        <v>45839</v>
      </c>
      <c r="C1676" t="s">
        <v>63</v>
      </c>
      <c r="D1676" t="s">
        <v>302</v>
      </c>
      <c r="E1676" t="s">
        <v>107</v>
      </c>
      <c r="F1676" t="s">
        <v>139</v>
      </c>
      <c r="G1676" t="s">
        <v>68</v>
      </c>
      <c r="H1676">
        <v>4</v>
      </c>
      <c r="I1676">
        <v>13.61</v>
      </c>
      <c r="J1676">
        <v>0.19700000000000001</v>
      </c>
      <c r="K1676">
        <v>4.95</v>
      </c>
      <c r="L1676" t="s">
        <v>57</v>
      </c>
      <c r="M1676">
        <f t="shared" si="162"/>
        <v>43.72</v>
      </c>
      <c r="N1676">
        <f t="shared" si="163"/>
        <v>23.92</v>
      </c>
      <c r="O1676" s="7">
        <f t="shared" si="164"/>
        <v>0.54711802378774022</v>
      </c>
      <c r="P1676" t="str">
        <f t="shared" si="160"/>
        <v>Jul-2025</v>
      </c>
      <c r="Q1676" t="str">
        <f t="shared" si="161"/>
        <v>Q3-2025</v>
      </c>
    </row>
    <row r="1677" spans="1:17" x14ac:dyDescent="0.3">
      <c r="A1677" t="s">
        <v>1825</v>
      </c>
      <c r="B1677" s="15">
        <v>45991</v>
      </c>
      <c r="C1677" t="s">
        <v>88</v>
      </c>
      <c r="D1677" t="s">
        <v>162</v>
      </c>
      <c r="E1677" t="s">
        <v>71</v>
      </c>
      <c r="F1677" t="s">
        <v>86</v>
      </c>
      <c r="G1677" t="s">
        <v>56</v>
      </c>
      <c r="H1677">
        <v>11</v>
      </c>
      <c r="I1677">
        <v>107.66</v>
      </c>
      <c r="J1677">
        <v>0.123</v>
      </c>
      <c r="K1677">
        <v>79.62</v>
      </c>
      <c r="L1677" t="s">
        <v>57</v>
      </c>
      <c r="M1677">
        <f t="shared" si="162"/>
        <v>1038.5999999999999</v>
      </c>
      <c r="N1677">
        <f t="shared" si="163"/>
        <v>162.78</v>
      </c>
      <c r="O1677" s="7">
        <f t="shared" si="164"/>
        <v>0.1567302137492779</v>
      </c>
      <c r="P1677" t="str">
        <f t="shared" si="160"/>
        <v>Nov-2025</v>
      </c>
      <c r="Q1677" t="str">
        <f t="shared" si="161"/>
        <v>Q4-2025</v>
      </c>
    </row>
    <row r="1678" spans="1:17" x14ac:dyDescent="0.3">
      <c r="A1678" t="s">
        <v>1826</v>
      </c>
      <c r="B1678" s="15">
        <v>45850</v>
      </c>
      <c r="C1678" t="s">
        <v>63</v>
      </c>
      <c r="D1678" t="s">
        <v>251</v>
      </c>
      <c r="E1678" t="s">
        <v>54</v>
      </c>
      <c r="F1678" t="s">
        <v>55</v>
      </c>
      <c r="G1678" t="s">
        <v>68</v>
      </c>
      <c r="H1678">
        <v>8</v>
      </c>
      <c r="I1678">
        <v>17.59</v>
      </c>
      <c r="J1678">
        <v>0.20499999999999999</v>
      </c>
      <c r="K1678">
        <v>11.76</v>
      </c>
      <c r="L1678" t="s">
        <v>57</v>
      </c>
      <c r="M1678">
        <f t="shared" si="162"/>
        <v>111.87</v>
      </c>
      <c r="N1678">
        <f t="shared" si="163"/>
        <v>17.79</v>
      </c>
      <c r="O1678" s="7">
        <f t="shared" si="164"/>
        <v>0.15902386698846874</v>
      </c>
      <c r="P1678" t="str">
        <f t="shared" si="160"/>
        <v>Jul-2025</v>
      </c>
      <c r="Q1678" t="str">
        <f t="shared" si="161"/>
        <v>Q3-2025</v>
      </c>
    </row>
    <row r="1679" spans="1:17" x14ac:dyDescent="0.3">
      <c r="A1679" t="s">
        <v>1827</v>
      </c>
      <c r="B1679" s="15">
        <v>45665</v>
      </c>
      <c r="C1679" t="s">
        <v>52</v>
      </c>
      <c r="D1679" t="s">
        <v>181</v>
      </c>
      <c r="E1679" t="s">
        <v>54</v>
      </c>
      <c r="F1679" t="s">
        <v>55</v>
      </c>
      <c r="G1679" t="s">
        <v>68</v>
      </c>
      <c r="H1679">
        <v>6</v>
      </c>
      <c r="I1679">
        <v>20.63</v>
      </c>
      <c r="J1679">
        <v>4.4999999999999998E-2</v>
      </c>
      <c r="K1679">
        <v>12.77</v>
      </c>
      <c r="L1679" t="s">
        <v>57</v>
      </c>
      <c r="M1679">
        <f t="shared" si="162"/>
        <v>118.21</v>
      </c>
      <c r="N1679">
        <f t="shared" si="163"/>
        <v>41.59</v>
      </c>
      <c r="O1679" s="7">
        <f t="shared" si="164"/>
        <v>0.35183148633787331</v>
      </c>
      <c r="P1679" t="str">
        <f t="shared" ref="P1679:P1711" si="165">IF(B1679="","",TEXT(B1679,"mmm-yyyy"))</f>
        <v>Jan-2025</v>
      </c>
      <c r="Q1679" t="str">
        <f t="shared" ref="Q1679:Q1711" si="166">IF(B1679="","","Q"&amp;ROUNDUP(MONTH(B1679)/3,0)&amp;"-"&amp;YEAR(B1679))</f>
        <v>Q1-2025</v>
      </c>
    </row>
    <row r="1680" spans="1:17" x14ac:dyDescent="0.3">
      <c r="A1680" t="s">
        <v>1828</v>
      </c>
      <c r="B1680" s="15">
        <v>45807</v>
      </c>
      <c r="C1680" t="s">
        <v>52</v>
      </c>
      <c r="D1680" t="s">
        <v>101</v>
      </c>
      <c r="E1680" t="s">
        <v>71</v>
      </c>
      <c r="F1680" t="s">
        <v>78</v>
      </c>
      <c r="G1680" t="s">
        <v>68</v>
      </c>
      <c r="H1680">
        <v>2</v>
      </c>
      <c r="I1680">
        <v>107.85</v>
      </c>
      <c r="J1680">
        <v>0.13</v>
      </c>
      <c r="K1680">
        <v>71.400000000000006</v>
      </c>
      <c r="L1680" t="s">
        <v>57</v>
      </c>
      <c r="M1680">
        <f t="shared" si="162"/>
        <v>187.66</v>
      </c>
      <c r="N1680">
        <f t="shared" si="163"/>
        <v>44.86</v>
      </c>
      <c r="O1680" s="7">
        <f t="shared" si="164"/>
        <v>0.2390493445593094</v>
      </c>
      <c r="P1680" t="str">
        <f t="shared" si="165"/>
        <v>May-2025</v>
      </c>
      <c r="Q1680" t="str">
        <f t="shared" si="166"/>
        <v>Q2-2025</v>
      </c>
    </row>
    <row r="1681" spans="1:17" x14ac:dyDescent="0.3">
      <c r="A1681" t="s">
        <v>1829</v>
      </c>
      <c r="B1681" s="15">
        <v>45948</v>
      </c>
      <c r="C1681" t="s">
        <v>63</v>
      </c>
      <c r="D1681" t="s">
        <v>159</v>
      </c>
      <c r="E1681" t="s">
        <v>71</v>
      </c>
      <c r="F1681" t="s">
        <v>78</v>
      </c>
      <c r="G1681" t="s">
        <v>73</v>
      </c>
      <c r="H1681">
        <v>14</v>
      </c>
      <c r="I1681">
        <v>67.39</v>
      </c>
      <c r="J1681">
        <v>0.11600000000000001</v>
      </c>
      <c r="K1681">
        <v>49.42</v>
      </c>
      <c r="L1681" t="s">
        <v>57</v>
      </c>
      <c r="M1681">
        <f t="shared" si="162"/>
        <v>834.02</v>
      </c>
      <c r="N1681">
        <f t="shared" si="163"/>
        <v>142.13999999999999</v>
      </c>
      <c r="O1681" s="7">
        <f t="shared" si="164"/>
        <v>0.17042756768422818</v>
      </c>
      <c r="P1681" t="str">
        <f t="shared" si="165"/>
        <v>Oct-2025</v>
      </c>
      <c r="Q1681" t="str">
        <f t="shared" si="166"/>
        <v>Q4-2025</v>
      </c>
    </row>
    <row r="1682" spans="1:17" x14ac:dyDescent="0.3">
      <c r="A1682" t="s">
        <v>1830</v>
      </c>
      <c r="B1682" s="15">
        <v>45866</v>
      </c>
      <c r="C1682" t="s">
        <v>52</v>
      </c>
      <c r="D1682" t="s">
        <v>130</v>
      </c>
      <c r="E1682" t="s">
        <v>71</v>
      </c>
      <c r="F1682" t="s">
        <v>97</v>
      </c>
      <c r="G1682" t="s">
        <v>56</v>
      </c>
      <c r="H1682">
        <v>1</v>
      </c>
      <c r="I1682">
        <v>154.47</v>
      </c>
      <c r="J1682">
        <v>8.4000000000000005E-2</v>
      </c>
      <c r="K1682">
        <v>116.32</v>
      </c>
      <c r="L1682" t="s">
        <v>57</v>
      </c>
      <c r="M1682">
        <f t="shared" si="162"/>
        <v>141.49</v>
      </c>
      <c r="N1682">
        <f t="shared" si="163"/>
        <v>25.17</v>
      </c>
      <c r="O1682" s="7">
        <f t="shared" si="164"/>
        <v>0.17789243056046364</v>
      </c>
      <c r="P1682" t="str">
        <f t="shared" si="165"/>
        <v>Jul-2025</v>
      </c>
      <c r="Q1682" t="str">
        <f t="shared" si="166"/>
        <v>Q3-2025</v>
      </c>
    </row>
    <row r="1683" spans="1:17" x14ac:dyDescent="0.3">
      <c r="A1683" t="s">
        <v>1831</v>
      </c>
      <c r="B1683" s="15">
        <v>45865</v>
      </c>
      <c r="C1683" t="s">
        <v>88</v>
      </c>
      <c r="D1683" t="s">
        <v>179</v>
      </c>
      <c r="E1683" t="s">
        <v>60</v>
      </c>
      <c r="F1683" t="s">
        <v>99</v>
      </c>
      <c r="G1683" t="s">
        <v>68</v>
      </c>
      <c r="H1683">
        <v>4</v>
      </c>
      <c r="I1683">
        <v>89.15</v>
      </c>
      <c r="J1683">
        <v>0.104</v>
      </c>
      <c r="K1683">
        <v>45.86</v>
      </c>
      <c r="L1683" t="s">
        <v>57</v>
      </c>
      <c r="M1683">
        <f t="shared" si="162"/>
        <v>319.51</v>
      </c>
      <c r="N1683">
        <f t="shared" si="163"/>
        <v>136.07</v>
      </c>
      <c r="O1683" s="7">
        <f t="shared" si="164"/>
        <v>0.4258708647616663</v>
      </c>
      <c r="P1683" t="str">
        <f t="shared" si="165"/>
        <v>Jul-2025</v>
      </c>
      <c r="Q1683" t="str">
        <f t="shared" si="166"/>
        <v>Q3-2025</v>
      </c>
    </row>
    <row r="1684" spans="1:17" x14ac:dyDescent="0.3">
      <c r="A1684" t="s">
        <v>1832</v>
      </c>
      <c r="B1684" s="15">
        <v>45815</v>
      </c>
      <c r="C1684" t="s">
        <v>63</v>
      </c>
      <c r="D1684" t="s">
        <v>175</v>
      </c>
      <c r="E1684" t="s">
        <v>54</v>
      </c>
      <c r="F1684" t="s">
        <v>55</v>
      </c>
      <c r="G1684" t="s">
        <v>68</v>
      </c>
      <c r="H1684">
        <v>4</v>
      </c>
      <c r="I1684">
        <v>11.8</v>
      </c>
      <c r="J1684">
        <v>0.27100000000000002</v>
      </c>
      <c r="K1684">
        <v>7.07</v>
      </c>
      <c r="L1684" t="s">
        <v>57</v>
      </c>
      <c r="M1684">
        <f t="shared" si="162"/>
        <v>34.409999999999997</v>
      </c>
      <c r="N1684">
        <f t="shared" si="163"/>
        <v>6.13</v>
      </c>
      <c r="O1684" s="7">
        <f t="shared" si="164"/>
        <v>0.1781458878233072</v>
      </c>
      <c r="P1684" t="str">
        <f t="shared" si="165"/>
        <v>Jun-2025</v>
      </c>
      <c r="Q1684" t="str">
        <f t="shared" si="166"/>
        <v>Q2-2025</v>
      </c>
    </row>
    <row r="1685" spans="1:17" x14ac:dyDescent="0.3">
      <c r="A1685" t="s">
        <v>1833</v>
      </c>
      <c r="B1685" s="15">
        <v>45414</v>
      </c>
      <c r="C1685" t="s">
        <v>88</v>
      </c>
      <c r="D1685" t="s">
        <v>162</v>
      </c>
      <c r="E1685" t="s">
        <v>93</v>
      </c>
      <c r="F1685" t="s">
        <v>255</v>
      </c>
      <c r="G1685" t="s">
        <v>56</v>
      </c>
      <c r="H1685">
        <v>9</v>
      </c>
      <c r="I1685">
        <v>37.75</v>
      </c>
      <c r="J1685">
        <v>0.124</v>
      </c>
      <c r="K1685">
        <v>17.010000000000002</v>
      </c>
      <c r="L1685" t="s">
        <v>57</v>
      </c>
      <c r="M1685">
        <f t="shared" si="162"/>
        <v>297.62</v>
      </c>
      <c r="N1685">
        <f t="shared" si="163"/>
        <v>144.53</v>
      </c>
      <c r="O1685" s="7">
        <f t="shared" si="164"/>
        <v>0.48561924601841272</v>
      </c>
      <c r="P1685" t="str">
        <f t="shared" si="165"/>
        <v>May-2024</v>
      </c>
      <c r="Q1685" t="str">
        <f t="shared" si="166"/>
        <v>Q2-2024</v>
      </c>
    </row>
    <row r="1686" spans="1:17" x14ac:dyDescent="0.3">
      <c r="A1686" t="s">
        <v>1834</v>
      </c>
      <c r="B1686" s="15">
        <v>45982</v>
      </c>
      <c r="C1686" t="s">
        <v>52</v>
      </c>
      <c r="D1686" t="s">
        <v>121</v>
      </c>
      <c r="E1686" t="s">
        <v>107</v>
      </c>
      <c r="F1686" t="s">
        <v>132</v>
      </c>
      <c r="G1686" t="s">
        <v>56</v>
      </c>
      <c r="H1686">
        <v>2</v>
      </c>
      <c r="I1686">
        <v>27.19</v>
      </c>
      <c r="J1686">
        <v>0.16600000000000001</v>
      </c>
      <c r="K1686">
        <v>9.5399999999999991</v>
      </c>
      <c r="L1686" t="s">
        <v>57</v>
      </c>
      <c r="M1686">
        <f t="shared" si="162"/>
        <v>45.35</v>
      </c>
      <c r="N1686">
        <f t="shared" si="163"/>
        <v>26.27</v>
      </c>
      <c r="O1686" s="7">
        <f t="shared" si="164"/>
        <v>0.57927232635060633</v>
      </c>
      <c r="P1686" t="str">
        <f t="shared" si="165"/>
        <v>Nov-2025</v>
      </c>
      <c r="Q1686" t="str">
        <f t="shared" si="166"/>
        <v>Q4-2025</v>
      </c>
    </row>
    <row r="1687" spans="1:17" x14ac:dyDescent="0.3">
      <c r="A1687" t="s">
        <v>1835</v>
      </c>
      <c r="B1687" s="15">
        <v>45895</v>
      </c>
      <c r="C1687" t="s">
        <v>88</v>
      </c>
      <c r="D1687" t="s">
        <v>92</v>
      </c>
      <c r="E1687" t="s">
        <v>71</v>
      </c>
      <c r="F1687" t="s">
        <v>78</v>
      </c>
      <c r="G1687" t="s">
        <v>68</v>
      </c>
      <c r="H1687">
        <v>1</v>
      </c>
      <c r="I1687">
        <v>62.97</v>
      </c>
      <c r="J1687">
        <v>0.16500000000000001</v>
      </c>
      <c r="K1687">
        <v>42.71</v>
      </c>
      <c r="L1687" t="s">
        <v>57</v>
      </c>
      <c r="M1687">
        <f t="shared" si="162"/>
        <v>52.58</v>
      </c>
      <c r="N1687">
        <f t="shared" si="163"/>
        <v>9.8699999999999992</v>
      </c>
      <c r="O1687" s="7">
        <f t="shared" si="164"/>
        <v>0.18771395968048687</v>
      </c>
      <c r="P1687" t="str">
        <f t="shared" si="165"/>
        <v>Aug-2025</v>
      </c>
      <c r="Q1687" t="str">
        <f t="shared" si="166"/>
        <v>Q3-2025</v>
      </c>
    </row>
    <row r="1688" spans="1:17" x14ac:dyDescent="0.3">
      <c r="A1688" t="s">
        <v>1836</v>
      </c>
      <c r="B1688" s="15">
        <v>45492</v>
      </c>
      <c r="C1688" t="s">
        <v>88</v>
      </c>
      <c r="D1688" t="s">
        <v>234</v>
      </c>
      <c r="E1688" t="s">
        <v>60</v>
      </c>
      <c r="F1688" t="s">
        <v>90</v>
      </c>
      <c r="G1688" t="s">
        <v>68</v>
      </c>
      <c r="H1688">
        <v>1</v>
      </c>
      <c r="I1688">
        <v>59.7</v>
      </c>
      <c r="J1688">
        <v>3.7999999999999999E-2</v>
      </c>
      <c r="K1688">
        <v>26.43</v>
      </c>
      <c r="L1688" t="s">
        <v>57</v>
      </c>
      <c r="M1688">
        <f t="shared" si="162"/>
        <v>57.43</v>
      </c>
      <c r="N1688">
        <f t="shared" si="163"/>
        <v>31</v>
      </c>
      <c r="O1688" s="7">
        <f t="shared" si="164"/>
        <v>0.53978756747344592</v>
      </c>
      <c r="P1688" t="str">
        <f t="shared" si="165"/>
        <v>Jul-2024</v>
      </c>
      <c r="Q1688" t="str">
        <f t="shared" si="166"/>
        <v>Q3-2024</v>
      </c>
    </row>
    <row r="1689" spans="1:17" x14ac:dyDescent="0.3">
      <c r="A1689" t="s">
        <v>1837</v>
      </c>
      <c r="B1689" s="15">
        <v>45597</v>
      </c>
      <c r="C1689" t="s">
        <v>88</v>
      </c>
      <c r="D1689" t="s">
        <v>270</v>
      </c>
      <c r="E1689" t="s">
        <v>60</v>
      </c>
      <c r="F1689" t="s">
        <v>99</v>
      </c>
      <c r="G1689" t="s">
        <v>68</v>
      </c>
      <c r="H1689">
        <v>5</v>
      </c>
      <c r="I1689">
        <v>56.81</v>
      </c>
      <c r="J1689">
        <v>4.3999999999999997E-2</v>
      </c>
      <c r="K1689">
        <v>27.13</v>
      </c>
      <c r="L1689" t="s">
        <v>57</v>
      </c>
      <c r="M1689">
        <f t="shared" si="162"/>
        <v>271.55</v>
      </c>
      <c r="N1689">
        <f t="shared" si="163"/>
        <v>135.9</v>
      </c>
      <c r="O1689" s="7">
        <f t="shared" si="164"/>
        <v>0.5004603203829866</v>
      </c>
      <c r="P1689" t="str">
        <f t="shared" si="165"/>
        <v>Nov-2024</v>
      </c>
      <c r="Q1689" t="str">
        <f t="shared" si="166"/>
        <v>Q4-2024</v>
      </c>
    </row>
    <row r="1690" spans="1:17" x14ac:dyDescent="0.3">
      <c r="A1690" t="s">
        <v>1838</v>
      </c>
      <c r="B1690" s="15">
        <v>45939</v>
      </c>
      <c r="C1690" t="s">
        <v>52</v>
      </c>
      <c r="D1690" t="s">
        <v>155</v>
      </c>
      <c r="E1690" t="s">
        <v>54</v>
      </c>
      <c r="F1690" t="s">
        <v>114</v>
      </c>
      <c r="G1690" t="s">
        <v>56</v>
      </c>
      <c r="H1690">
        <v>1</v>
      </c>
      <c r="I1690">
        <v>17.43</v>
      </c>
      <c r="J1690">
        <v>3.4000000000000002E-2</v>
      </c>
      <c r="K1690">
        <v>10.64</v>
      </c>
      <c r="L1690" t="s">
        <v>57</v>
      </c>
      <c r="M1690">
        <f t="shared" si="162"/>
        <v>16.84</v>
      </c>
      <c r="N1690">
        <f t="shared" si="163"/>
        <v>6.2</v>
      </c>
      <c r="O1690" s="7">
        <f t="shared" si="164"/>
        <v>0.36817102137767221</v>
      </c>
      <c r="P1690" t="str">
        <f t="shared" si="165"/>
        <v>Oct-2025</v>
      </c>
      <c r="Q1690" t="str">
        <f t="shared" si="166"/>
        <v>Q4-2025</v>
      </c>
    </row>
    <row r="1691" spans="1:17" x14ac:dyDescent="0.3">
      <c r="A1691" t="s">
        <v>1839</v>
      </c>
      <c r="B1691" s="15">
        <v>45974</v>
      </c>
      <c r="C1691" t="s">
        <v>63</v>
      </c>
      <c r="D1691" t="s">
        <v>175</v>
      </c>
      <c r="E1691" t="s">
        <v>71</v>
      </c>
      <c r="F1691" t="s">
        <v>86</v>
      </c>
      <c r="G1691" t="s">
        <v>56</v>
      </c>
      <c r="H1691">
        <v>3</v>
      </c>
      <c r="I1691">
        <v>150.04</v>
      </c>
      <c r="J1691">
        <v>0.191</v>
      </c>
      <c r="K1691">
        <v>108.47</v>
      </c>
      <c r="L1691" t="s">
        <v>57</v>
      </c>
      <c r="M1691">
        <f t="shared" si="162"/>
        <v>364.15</v>
      </c>
      <c r="N1691">
        <f t="shared" si="163"/>
        <v>38.74</v>
      </c>
      <c r="O1691" s="7">
        <f t="shared" si="164"/>
        <v>0.1063847315666621</v>
      </c>
      <c r="P1691" t="str">
        <f t="shared" si="165"/>
        <v>Nov-2025</v>
      </c>
      <c r="Q1691" t="str">
        <f t="shared" si="166"/>
        <v>Q4-2025</v>
      </c>
    </row>
    <row r="1692" spans="1:17" x14ac:dyDescent="0.3">
      <c r="A1692" t="s">
        <v>1840</v>
      </c>
      <c r="B1692" s="15">
        <v>45500</v>
      </c>
      <c r="C1692" t="s">
        <v>88</v>
      </c>
      <c r="D1692" t="s">
        <v>198</v>
      </c>
      <c r="E1692" t="s">
        <v>54</v>
      </c>
      <c r="F1692" t="s">
        <v>156</v>
      </c>
      <c r="G1692" t="s">
        <v>68</v>
      </c>
      <c r="H1692">
        <v>2</v>
      </c>
      <c r="I1692">
        <v>12.35</v>
      </c>
      <c r="J1692">
        <v>0.127</v>
      </c>
      <c r="K1692">
        <v>8.17</v>
      </c>
      <c r="L1692" t="s">
        <v>57</v>
      </c>
      <c r="M1692">
        <f t="shared" si="162"/>
        <v>21.56</v>
      </c>
      <c r="N1692">
        <f t="shared" si="163"/>
        <v>5.22</v>
      </c>
      <c r="O1692" s="7">
        <f t="shared" si="164"/>
        <v>0.24211502782931354</v>
      </c>
      <c r="P1692" t="str">
        <f t="shared" si="165"/>
        <v>Jul-2024</v>
      </c>
      <c r="Q1692" t="str">
        <f t="shared" si="166"/>
        <v>Q3-2024</v>
      </c>
    </row>
    <row r="1693" spans="1:17" x14ac:dyDescent="0.3">
      <c r="A1693" t="s">
        <v>1841</v>
      </c>
      <c r="B1693" s="15">
        <v>45920</v>
      </c>
      <c r="C1693" t="s">
        <v>88</v>
      </c>
      <c r="D1693" t="s">
        <v>116</v>
      </c>
      <c r="E1693" t="s">
        <v>60</v>
      </c>
      <c r="F1693" t="s">
        <v>99</v>
      </c>
      <c r="G1693" t="s">
        <v>56</v>
      </c>
      <c r="H1693">
        <v>5</v>
      </c>
      <c r="I1693">
        <v>89.76</v>
      </c>
      <c r="J1693">
        <v>0.11899999999999999</v>
      </c>
      <c r="K1693">
        <v>47.27</v>
      </c>
      <c r="L1693" t="s">
        <v>57</v>
      </c>
      <c r="M1693">
        <f t="shared" si="162"/>
        <v>395.39</v>
      </c>
      <c r="N1693">
        <f t="shared" si="163"/>
        <v>159.04</v>
      </c>
      <c r="O1693" s="7">
        <f t="shared" si="164"/>
        <v>0.40223576721717796</v>
      </c>
      <c r="P1693" t="str">
        <f t="shared" si="165"/>
        <v>Sep-2025</v>
      </c>
      <c r="Q1693" t="str">
        <f t="shared" si="166"/>
        <v>Q3-2025</v>
      </c>
    </row>
    <row r="1694" spans="1:17" x14ac:dyDescent="0.3">
      <c r="A1694" t="s">
        <v>1842</v>
      </c>
      <c r="B1694" s="15">
        <v>45791</v>
      </c>
      <c r="C1694" t="s">
        <v>52</v>
      </c>
      <c r="D1694" t="s">
        <v>96</v>
      </c>
      <c r="E1694" t="s">
        <v>71</v>
      </c>
      <c r="F1694" t="s">
        <v>126</v>
      </c>
      <c r="G1694" t="s">
        <v>56</v>
      </c>
      <c r="H1694">
        <v>4</v>
      </c>
      <c r="I1694">
        <v>171.22</v>
      </c>
      <c r="J1694">
        <v>0.17799999999999999</v>
      </c>
      <c r="K1694">
        <v>121.14</v>
      </c>
      <c r="L1694" t="s">
        <v>57</v>
      </c>
      <c r="M1694">
        <f t="shared" si="162"/>
        <v>562.97</v>
      </c>
      <c r="N1694">
        <f t="shared" si="163"/>
        <v>78.41</v>
      </c>
      <c r="O1694" s="7">
        <f t="shared" si="164"/>
        <v>0.13927918006288079</v>
      </c>
      <c r="P1694" t="str">
        <f t="shared" si="165"/>
        <v>May-2025</v>
      </c>
      <c r="Q1694" t="str">
        <f t="shared" si="166"/>
        <v>Q2-2025</v>
      </c>
    </row>
    <row r="1695" spans="1:17" x14ac:dyDescent="0.3">
      <c r="A1695" t="s">
        <v>1843</v>
      </c>
      <c r="B1695" s="15">
        <v>45862</v>
      </c>
      <c r="C1695" t="s">
        <v>63</v>
      </c>
      <c r="D1695" t="s">
        <v>137</v>
      </c>
      <c r="E1695" t="s">
        <v>60</v>
      </c>
      <c r="F1695" t="s">
        <v>76</v>
      </c>
      <c r="G1695" t="s">
        <v>56</v>
      </c>
      <c r="H1695">
        <v>1</v>
      </c>
      <c r="I1695">
        <v>42.07</v>
      </c>
      <c r="J1695">
        <v>0.217</v>
      </c>
      <c r="K1695">
        <v>20.079999999999998</v>
      </c>
      <c r="L1695" t="s">
        <v>57</v>
      </c>
      <c r="M1695">
        <f t="shared" si="162"/>
        <v>32.94</v>
      </c>
      <c r="N1695">
        <f t="shared" si="163"/>
        <v>12.86</v>
      </c>
      <c r="O1695" s="7">
        <f t="shared" si="164"/>
        <v>0.39040680024286584</v>
      </c>
      <c r="P1695" t="str">
        <f t="shared" si="165"/>
        <v>Jul-2025</v>
      </c>
      <c r="Q1695" t="str">
        <f t="shared" si="166"/>
        <v>Q3-2025</v>
      </c>
    </row>
    <row r="1696" spans="1:17" x14ac:dyDescent="0.3">
      <c r="A1696" t="s">
        <v>1844</v>
      </c>
      <c r="B1696" s="15">
        <v>45798</v>
      </c>
      <c r="C1696" t="s">
        <v>88</v>
      </c>
      <c r="D1696" t="s">
        <v>198</v>
      </c>
      <c r="E1696" t="s">
        <v>71</v>
      </c>
      <c r="F1696" t="s">
        <v>72</v>
      </c>
      <c r="G1696" t="s">
        <v>68</v>
      </c>
      <c r="H1696">
        <v>1</v>
      </c>
      <c r="I1696">
        <v>35.96</v>
      </c>
      <c r="J1696">
        <v>8.5000000000000006E-2</v>
      </c>
      <c r="K1696">
        <v>28.06</v>
      </c>
      <c r="L1696" t="s">
        <v>57</v>
      </c>
      <c r="M1696">
        <f t="shared" si="162"/>
        <v>32.9</v>
      </c>
      <c r="N1696">
        <f t="shared" si="163"/>
        <v>4.84</v>
      </c>
      <c r="O1696" s="7">
        <f t="shared" si="164"/>
        <v>0.14711246200607903</v>
      </c>
      <c r="P1696" t="str">
        <f t="shared" si="165"/>
        <v>May-2025</v>
      </c>
      <c r="Q1696" t="str">
        <f t="shared" si="166"/>
        <v>Q2-2025</v>
      </c>
    </row>
    <row r="1697" spans="1:17" x14ac:dyDescent="0.3">
      <c r="A1697" t="s">
        <v>1845</v>
      </c>
      <c r="B1697" s="15">
        <v>45469</v>
      </c>
      <c r="C1697" t="s">
        <v>52</v>
      </c>
      <c r="D1697" t="s">
        <v>75</v>
      </c>
      <c r="E1697" t="s">
        <v>54</v>
      </c>
      <c r="F1697" t="s">
        <v>156</v>
      </c>
      <c r="G1697" t="s">
        <v>68</v>
      </c>
      <c r="H1697">
        <v>3</v>
      </c>
      <c r="I1697">
        <v>8.5500000000000007</v>
      </c>
      <c r="J1697">
        <v>4.7E-2</v>
      </c>
      <c r="K1697">
        <v>5.14</v>
      </c>
      <c r="L1697" t="s">
        <v>73</v>
      </c>
      <c r="M1697">
        <f t="shared" si="162"/>
        <v>24.44</v>
      </c>
      <c r="N1697">
        <f t="shared" si="163"/>
        <v>9.02</v>
      </c>
      <c r="O1697" s="7">
        <f t="shared" si="164"/>
        <v>0.36906710310965629</v>
      </c>
      <c r="P1697" t="str">
        <f t="shared" si="165"/>
        <v>Jun-2024</v>
      </c>
      <c r="Q1697" t="str">
        <f t="shared" si="166"/>
        <v>Q2-2024</v>
      </c>
    </row>
    <row r="1698" spans="1:17" x14ac:dyDescent="0.3">
      <c r="A1698" t="s">
        <v>1846</v>
      </c>
      <c r="B1698" s="15">
        <v>45929</v>
      </c>
      <c r="C1698" t="s">
        <v>52</v>
      </c>
      <c r="D1698" t="s">
        <v>272</v>
      </c>
      <c r="E1698" t="s">
        <v>71</v>
      </c>
      <c r="F1698" t="s">
        <v>72</v>
      </c>
      <c r="G1698" t="s">
        <v>68</v>
      </c>
      <c r="H1698">
        <v>3</v>
      </c>
      <c r="I1698">
        <v>123.14</v>
      </c>
      <c r="J1698">
        <v>0</v>
      </c>
      <c r="K1698">
        <v>80.36</v>
      </c>
      <c r="L1698" t="s">
        <v>57</v>
      </c>
      <c r="M1698">
        <f t="shared" si="162"/>
        <v>369.42</v>
      </c>
      <c r="N1698">
        <f t="shared" si="163"/>
        <v>128.34</v>
      </c>
      <c r="O1698" s="7">
        <f t="shared" si="164"/>
        <v>0.34740945265551404</v>
      </c>
      <c r="P1698" t="str">
        <f t="shared" si="165"/>
        <v>Sep-2025</v>
      </c>
      <c r="Q1698" t="str">
        <f t="shared" si="166"/>
        <v>Q3-2025</v>
      </c>
    </row>
    <row r="1699" spans="1:17" x14ac:dyDescent="0.3">
      <c r="A1699" t="s">
        <v>1847</v>
      </c>
      <c r="B1699" s="15">
        <v>45466</v>
      </c>
      <c r="C1699" t="s">
        <v>52</v>
      </c>
      <c r="D1699" t="s">
        <v>59</v>
      </c>
      <c r="E1699" t="s">
        <v>71</v>
      </c>
      <c r="F1699" t="s">
        <v>97</v>
      </c>
      <c r="G1699" t="s">
        <v>68</v>
      </c>
      <c r="H1699">
        <v>4</v>
      </c>
      <c r="I1699">
        <v>171.1</v>
      </c>
      <c r="J1699">
        <v>9.1999999999999998E-2</v>
      </c>
      <c r="K1699">
        <v>121.38</v>
      </c>
      <c r="L1699" t="s">
        <v>57</v>
      </c>
      <c r="M1699">
        <f t="shared" si="162"/>
        <v>621.44000000000005</v>
      </c>
      <c r="N1699">
        <f t="shared" si="163"/>
        <v>135.91999999999999</v>
      </c>
      <c r="O1699" s="7">
        <f t="shared" si="164"/>
        <v>0.21871781668383106</v>
      </c>
      <c r="P1699" t="str">
        <f t="shared" si="165"/>
        <v>Jun-2024</v>
      </c>
      <c r="Q1699" t="str">
        <f t="shared" si="166"/>
        <v>Q2-2024</v>
      </c>
    </row>
    <row r="1700" spans="1:17" x14ac:dyDescent="0.3">
      <c r="A1700" t="s">
        <v>1848</v>
      </c>
      <c r="B1700" s="15">
        <v>45647</v>
      </c>
      <c r="C1700" t="s">
        <v>52</v>
      </c>
      <c r="D1700" t="s">
        <v>237</v>
      </c>
      <c r="E1700" t="s">
        <v>54</v>
      </c>
      <c r="F1700" t="s">
        <v>268</v>
      </c>
      <c r="G1700" t="s">
        <v>56</v>
      </c>
      <c r="H1700">
        <v>3</v>
      </c>
      <c r="I1700">
        <v>9.0399999999999991</v>
      </c>
      <c r="J1700">
        <v>5.2999999999999999E-2</v>
      </c>
      <c r="K1700">
        <v>6.29</v>
      </c>
      <c r="L1700" t="s">
        <v>57</v>
      </c>
      <c r="M1700">
        <f t="shared" si="162"/>
        <v>25.68</v>
      </c>
      <c r="N1700">
        <f t="shared" si="163"/>
        <v>6.81</v>
      </c>
      <c r="O1700" s="7">
        <f t="shared" si="164"/>
        <v>0.26518691588785043</v>
      </c>
      <c r="P1700" t="str">
        <f t="shared" si="165"/>
        <v>Dec-2024</v>
      </c>
      <c r="Q1700" t="str">
        <f t="shared" si="166"/>
        <v>Q4-2024</v>
      </c>
    </row>
    <row r="1701" spans="1:17" x14ac:dyDescent="0.3">
      <c r="A1701" t="s">
        <v>1849</v>
      </c>
      <c r="B1701" s="15">
        <v>45868</v>
      </c>
      <c r="C1701" t="s">
        <v>63</v>
      </c>
      <c r="D1701" t="s">
        <v>258</v>
      </c>
      <c r="E1701" t="s">
        <v>107</v>
      </c>
      <c r="F1701" t="s">
        <v>139</v>
      </c>
      <c r="G1701" t="s">
        <v>68</v>
      </c>
      <c r="H1701">
        <v>2</v>
      </c>
      <c r="I1701">
        <v>37.590000000000003</v>
      </c>
      <c r="J1701">
        <v>0.193</v>
      </c>
      <c r="K1701">
        <v>11.51</v>
      </c>
      <c r="L1701" t="s">
        <v>104</v>
      </c>
      <c r="M1701">
        <f t="shared" si="162"/>
        <v>60.67</v>
      </c>
      <c r="N1701">
        <f t="shared" si="163"/>
        <v>37.65</v>
      </c>
      <c r="O1701" s="7">
        <f t="shared" si="164"/>
        <v>0.62057029833525623</v>
      </c>
      <c r="P1701" t="str">
        <f t="shared" si="165"/>
        <v>Jul-2025</v>
      </c>
      <c r="Q1701" t="str">
        <f t="shared" si="166"/>
        <v>Q3-2025</v>
      </c>
    </row>
    <row r="1702" spans="1:17" x14ac:dyDescent="0.3">
      <c r="A1702" t="s">
        <v>1850</v>
      </c>
      <c r="B1702" s="15">
        <v>46003</v>
      </c>
      <c r="C1702" t="s">
        <v>52</v>
      </c>
      <c r="D1702" t="s">
        <v>237</v>
      </c>
      <c r="E1702" t="s">
        <v>93</v>
      </c>
      <c r="F1702" t="s">
        <v>255</v>
      </c>
      <c r="G1702" t="s">
        <v>56</v>
      </c>
      <c r="H1702">
        <v>5</v>
      </c>
      <c r="I1702">
        <v>88.42</v>
      </c>
      <c r="J1702">
        <v>2.4E-2</v>
      </c>
      <c r="K1702">
        <v>31.99</v>
      </c>
      <c r="L1702" t="s">
        <v>57</v>
      </c>
      <c r="M1702">
        <f t="shared" si="162"/>
        <v>431.49</v>
      </c>
      <c r="N1702">
        <f t="shared" si="163"/>
        <v>271.54000000000002</v>
      </c>
      <c r="O1702" s="7">
        <f t="shared" si="164"/>
        <v>0.62930774757236552</v>
      </c>
      <c r="P1702" t="str">
        <f t="shared" si="165"/>
        <v>Dec-2025</v>
      </c>
      <c r="Q1702" t="str">
        <f t="shared" si="166"/>
        <v>Q4-2025</v>
      </c>
    </row>
    <row r="1703" spans="1:17" x14ac:dyDescent="0.3">
      <c r="A1703" t="s">
        <v>1851</v>
      </c>
      <c r="B1703" s="15">
        <v>45917</v>
      </c>
      <c r="C1703" t="s">
        <v>84</v>
      </c>
      <c r="D1703" t="s">
        <v>103</v>
      </c>
      <c r="E1703" t="s">
        <v>60</v>
      </c>
      <c r="F1703" t="s">
        <v>90</v>
      </c>
      <c r="G1703" t="s">
        <v>56</v>
      </c>
      <c r="H1703">
        <v>5</v>
      </c>
      <c r="I1703">
        <v>114.79</v>
      </c>
      <c r="J1703">
        <v>9.1999999999999998E-2</v>
      </c>
      <c r="K1703">
        <v>50.34</v>
      </c>
      <c r="L1703" t="s">
        <v>104</v>
      </c>
      <c r="M1703">
        <f t="shared" si="162"/>
        <v>521.15</v>
      </c>
      <c r="N1703">
        <f t="shared" si="163"/>
        <v>269.45</v>
      </c>
      <c r="O1703" s="7">
        <f t="shared" si="164"/>
        <v>0.51702964597524703</v>
      </c>
      <c r="P1703" t="str">
        <f t="shared" si="165"/>
        <v>Sep-2025</v>
      </c>
      <c r="Q1703" t="str">
        <f t="shared" si="166"/>
        <v>Q3-2025</v>
      </c>
    </row>
    <row r="1704" spans="1:17" x14ac:dyDescent="0.3">
      <c r="A1704" t="s">
        <v>1852</v>
      </c>
      <c r="B1704" s="15">
        <v>45457</v>
      </c>
      <c r="C1704" t="s">
        <v>52</v>
      </c>
      <c r="D1704" t="s">
        <v>73</v>
      </c>
      <c r="E1704" t="s">
        <v>107</v>
      </c>
      <c r="F1704" t="s">
        <v>148</v>
      </c>
      <c r="G1704" t="s">
        <v>56</v>
      </c>
      <c r="H1704">
        <v>1</v>
      </c>
      <c r="I1704">
        <v>49.27</v>
      </c>
      <c r="J1704">
        <v>0.06</v>
      </c>
      <c r="K1704">
        <v>19</v>
      </c>
      <c r="L1704" t="s">
        <v>57</v>
      </c>
      <c r="M1704">
        <f t="shared" si="162"/>
        <v>46.31</v>
      </c>
      <c r="N1704">
        <f t="shared" si="163"/>
        <v>27.31</v>
      </c>
      <c r="O1704" s="7">
        <f t="shared" si="164"/>
        <v>0.58972144245303382</v>
      </c>
      <c r="P1704" t="str">
        <f t="shared" si="165"/>
        <v>Jun-2024</v>
      </c>
      <c r="Q1704" t="str">
        <f t="shared" si="166"/>
        <v>Q2-2024</v>
      </c>
    </row>
    <row r="1705" spans="1:17" x14ac:dyDescent="0.3">
      <c r="A1705" t="s">
        <v>1853</v>
      </c>
      <c r="B1705" s="15">
        <v>45550</v>
      </c>
      <c r="C1705" t="s">
        <v>63</v>
      </c>
      <c r="D1705" t="s">
        <v>64</v>
      </c>
      <c r="E1705" t="s">
        <v>54</v>
      </c>
      <c r="F1705" t="s">
        <v>156</v>
      </c>
      <c r="G1705" t="s">
        <v>56</v>
      </c>
      <c r="H1705">
        <v>2</v>
      </c>
      <c r="I1705">
        <v>15.61</v>
      </c>
      <c r="J1705">
        <v>0.123</v>
      </c>
      <c r="K1705">
        <v>9.09</v>
      </c>
      <c r="L1705" t="s">
        <v>104</v>
      </c>
      <c r="M1705">
        <f t="shared" si="162"/>
        <v>27.38</v>
      </c>
      <c r="N1705">
        <f t="shared" si="163"/>
        <v>9.1999999999999993</v>
      </c>
      <c r="O1705" s="7">
        <f t="shared" si="164"/>
        <v>0.33601168736303871</v>
      </c>
      <c r="P1705" t="str">
        <f t="shared" si="165"/>
        <v>Sep-2024</v>
      </c>
      <c r="Q1705" t="str">
        <f t="shared" si="166"/>
        <v>Q3-2024</v>
      </c>
    </row>
    <row r="1706" spans="1:17" x14ac:dyDescent="0.3">
      <c r="A1706" t="s">
        <v>1854</v>
      </c>
      <c r="B1706" s="15">
        <v>45924</v>
      </c>
      <c r="C1706" t="s">
        <v>84</v>
      </c>
      <c r="D1706" t="s">
        <v>243</v>
      </c>
      <c r="E1706" t="s">
        <v>54</v>
      </c>
      <c r="F1706" t="s">
        <v>55</v>
      </c>
      <c r="G1706" t="s">
        <v>56</v>
      </c>
      <c r="H1706">
        <v>1</v>
      </c>
      <c r="I1706">
        <v>9.09</v>
      </c>
      <c r="J1706">
        <v>0</v>
      </c>
      <c r="K1706">
        <v>5.92</v>
      </c>
      <c r="L1706" t="s">
        <v>57</v>
      </c>
      <c r="M1706">
        <f t="shared" si="162"/>
        <v>9.09</v>
      </c>
      <c r="N1706">
        <f t="shared" si="163"/>
        <v>3.17</v>
      </c>
      <c r="O1706" s="7">
        <f t="shared" si="164"/>
        <v>0.34873487348734872</v>
      </c>
      <c r="P1706" t="str">
        <f t="shared" si="165"/>
        <v>Sep-2025</v>
      </c>
      <c r="Q1706" t="str">
        <f t="shared" si="166"/>
        <v>Q3-2025</v>
      </c>
    </row>
    <row r="1707" spans="1:17" x14ac:dyDescent="0.3">
      <c r="A1707" t="s">
        <v>1855</v>
      </c>
      <c r="B1707" s="15">
        <v>45747</v>
      </c>
      <c r="C1707" t="s">
        <v>63</v>
      </c>
      <c r="D1707" t="s">
        <v>82</v>
      </c>
      <c r="E1707" t="s">
        <v>60</v>
      </c>
      <c r="F1707" t="s">
        <v>61</v>
      </c>
      <c r="G1707" t="s">
        <v>68</v>
      </c>
      <c r="H1707">
        <v>1</v>
      </c>
      <c r="I1707">
        <v>57.75</v>
      </c>
      <c r="J1707">
        <v>0.33500000000000002</v>
      </c>
      <c r="K1707">
        <v>23.26</v>
      </c>
      <c r="L1707" t="s">
        <v>57</v>
      </c>
      <c r="M1707">
        <f t="shared" si="162"/>
        <v>38.4</v>
      </c>
      <c r="N1707">
        <f t="shared" si="163"/>
        <v>15.14</v>
      </c>
      <c r="O1707" s="7">
        <f t="shared" si="164"/>
        <v>0.39427083333333335</v>
      </c>
      <c r="P1707" t="str">
        <f t="shared" si="165"/>
        <v>Mar-2025</v>
      </c>
      <c r="Q1707" t="str">
        <f t="shared" si="166"/>
        <v>Q1-2025</v>
      </c>
    </row>
    <row r="1708" spans="1:17" x14ac:dyDescent="0.3">
      <c r="A1708" t="s">
        <v>1856</v>
      </c>
      <c r="B1708" s="15">
        <v>45729</v>
      </c>
      <c r="C1708" t="s">
        <v>63</v>
      </c>
      <c r="D1708" t="s">
        <v>165</v>
      </c>
      <c r="E1708" t="s">
        <v>60</v>
      </c>
      <c r="F1708" t="s">
        <v>76</v>
      </c>
      <c r="G1708" t="s">
        <v>68</v>
      </c>
      <c r="H1708">
        <v>1</v>
      </c>
      <c r="I1708">
        <v>97.98</v>
      </c>
      <c r="J1708">
        <v>0.13600000000000001</v>
      </c>
      <c r="K1708">
        <v>48.52</v>
      </c>
      <c r="L1708" t="s">
        <v>57</v>
      </c>
      <c r="M1708">
        <f t="shared" si="162"/>
        <v>84.65</v>
      </c>
      <c r="N1708">
        <f t="shared" si="163"/>
        <v>36.130000000000003</v>
      </c>
      <c r="O1708" s="7">
        <f t="shared" si="164"/>
        <v>0.42681630242173657</v>
      </c>
      <c r="P1708" t="str">
        <f t="shared" si="165"/>
        <v>Mar-2025</v>
      </c>
      <c r="Q1708" t="str">
        <f t="shared" si="166"/>
        <v>Q1-2025</v>
      </c>
    </row>
    <row r="1709" spans="1:17" x14ac:dyDescent="0.3">
      <c r="A1709" t="s">
        <v>1857</v>
      </c>
      <c r="B1709" s="15">
        <v>45824</v>
      </c>
      <c r="C1709" t="s">
        <v>63</v>
      </c>
      <c r="D1709" t="s">
        <v>137</v>
      </c>
      <c r="E1709" t="s">
        <v>54</v>
      </c>
      <c r="F1709" t="s">
        <v>55</v>
      </c>
      <c r="G1709" t="s">
        <v>56</v>
      </c>
      <c r="H1709">
        <v>4</v>
      </c>
      <c r="I1709">
        <v>4.4000000000000004</v>
      </c>
      <c r="J1709">
        <v>0.19500000000000001</v>
      </c>
      <c r="K1709">
        <v>2.61</v>
      </c>
      <c r="L1709" t="s">
        <v>57</v>
      </c>
      <c r="M1709">
        <f t="shared" si="162"/>
        <v>14.17</v>
      </c>
      <c r="N1709">
        <f t="shared" si="163"/>
        <v>3.73</v>
      </c>
      <c r="O1709" s="7">
        <f t="shared" si="164"/>
        <v>0.26323218066337334</v>
      </c>
      <c r="P1709" t="str">
        <f t="shared" si="165"/>
        <v>Jun-2025</v>
      </c>
      <c r="Q1709" t="str">
        <f t="shared" si="166"/>
        <v>Q2-2025</v>
      </c>
    </row>
    <row r="1710" spans="1:17" x14ac:dyDescent="0.3">
      <c r="A1710" t="s">
        <v>1858</v>
      </c>
      <c r="B1710" s="15">
        <v>45833</v>
      </c>
      <c r="C1710" t="s">
        <v>88</v>
      </c>
      <c r="D1710" t="s">
        <v>162</v>
      </c>
      <c r="E1710" t="s">
        <v>60</v>
      </c>
      <c r="F1710" t="s">
        <v>76</v>
      </c>
      <c r="G1710" t="s">
        <v>56</v>
      </c>
      <c r="H1710">
        <v>2</v>
      </c>
      <c r="I1710">
        <v>49.52</v>
      </c>
      <c r="J1710">
        <v>0.104</v>
      </c>
      <c r="K1710">
        <v>22.7</v>
      </c>
      <c r="L1710" t="s">
        <v>104</v>
      </c>
      <c r="M1710">
        <f t="shared" si="162"/>
        <v>88.74</v>
      </c>
      <c r="N1710">
        <f t="shared" si="163"/>
        <v>43.34</v>
      </c>
      <c r="O1710" s="7">
        <f t="shared" si="164"/>
        <v>0.48839305837277447</v>
      </c>
      <c r="P1710" t="str">
        <f t="shared" si="165"/>
        <v>Jun-2025</v>
      </c>
      <c r="Q1710" t="str">
        <f t="shared" si="166"/>
        <v>Q2-2025</v>
      </c>
    </row>
    <row r="1711" spans="1:17" x14ac:dyDescent="0.3">
      <c r="A1711" t="s">
        <v>1859</v>
      </c>
      <c r="B1711" s="15">
        <v>45824</v>
      </c>
      <c r="C1711" t="s">
        <v>52</v>
      </c>
      <c r="D1711" t="s">
        <v>155</v>
      </c>
      <c r="E1711" t="s">
        <v>60</v>
      </c>
      <c r="F1711" t="s">
        <v>67</v>
      </c>
      <c r="G1711" t="s">
        <v>56</v>
      </c>
      <c r="H1711">
        <v>1</v>
      </c>
      <c r="I1711">
        <v>101.38</v>
      </c>
      <c r="J1711">
        <v>6.9000000000000006E-2</v>
      </c>
      <c r="K1711">
        <v>42.86</v>
      </c>
      <c r="L1711" t="s">
        <v>57</v>
      </c>
      <c r="M1711">
        <f t="shared" si="162"/>
        <v>94.38</v>
      </c>
      <c r="N1711">
        <f t="shared" si="163"/>
        <v>51.52</v>
      </c>
      <c r="O1711" s="7">
        <f t="shared" si="164"/>
        <v>0.54587836406018231</v>
      </c>
      <c r="P1711" t="str">
        <f t="shared" si="165"/>
        <v>Jun-2025</v>
      </c>
      <c r="Q1711" t="str">
        <f t="shared" si="166"/>
        <v>Q2-2025</v>
      </c>
    </row>
    <row r="1712" spans="1:17" x14ac:dyDescent="0.3">
      <c r="A1712" t="s">
        <v>1860</v>
      </c>
      <c r="C1712" t="s">
        <v>88</v>
      </c>
      <c r="D1712" t="s">
        <v>123</v>
      </c>
      <c r="E1712" t="s">
        <v>93</v>
      </c>
      <c r="F1712" t="s">
        <v>141</v>
      </c>
      <c r="G1712" t="s">
        <v>68</v>
      </c>
      <c r="H1712">
        <v>2</v>
      </c>
      <c r="I1712">
        <v>63.84</v>
      </c>
      <c r="J1712">
        <v>7.8E-2</v>
      </c>
      <c r="K1712">
        <v>24.79</v>
      </c>
      <c r="L1712" t="s">
        <v>57</v>
      </c>
      <c r="M1712">
        <f t="shared" si="162"/>
        <v>117.72</v>
      </c>
      <c r="N1712">
        <f t="shared" si="163"/>
        <v>68.14</v>
      </c>
      <c r="O1712" s="7">
        <f t="shared" si="164"/>
        <v>0.57883112470268439</v>
      </c>
    </row>
    <row r="1713" spans="1:17" x14ac:dyDescent="0.3">
      <c r="A1713" t="s">
        <v>1861</v>
      </c>
      <c r="B1713" s="15">
        <v>45720</v>
      </c>
      <c r="C1713" t="s">
        <v>52</v>
      </c>
      <c r="D1713" t="s">
        <v>101</v>
      </c>
      <c r="E1713" t="s">
        <v>93</v>
      </c>
      <c r="F1713" t="s">
        <v>94</v>
      </c>
      <c r="G1713" t="s">
        <v>68</v>
      </c>
      <c r="H1713">
        <v>1</v>
      </c>
      <c r="I1713">
        <v>16.649999999999999</v>
      </c>
      <c r="J1713">
        <v>2.1999999999999999E-2</v>
      </c>
      <c r="K1713">
        <v>9.7100000000000009</v>
      </c>
      <c r="L1713" t="s">
        <v>57</v>
      </c>
      <c r="M1713">
        <f t="shared" si="162"/>
        <v>16.28</v>
      </c>
      <c r="N1713">
        <f t="shared" si="163"/>
        <v>6.57</v>
      </c>
      <c r="O1713" s="7">
        <f t="shared" si="164"/>
        <v>0.40356265356265353</v>
      </c>
      <c r="P1713" t="str">
        <f t="shared" ref="P1713:P1718" si="167">IF(B1713="","",TEXT(B1713,"mmm-yyyy"))</f>
        <v>Mar-2025</v>
      </c>
      <c r="Q1713" t="str">
        <f t="shared" ref="Q1713:Q1718" si="168">IF(B1713="","","Q"&amp;ROUNDUP(MONTH(B1713)/3,0)&amp;"-"&amp;YEAR(B1713))</f>
        <v>Q1-2025</v>
      </c>
    </row>
    <row r="1714" spans="1:17" x14ac:dyDescent="0.3">
      <c r="A1714" t="s">
        <v>1862</v>
      </c>
      <c r="B1714" s="15">
        <v>46017</v>
      </c>
      <c r="C1714" t="s">
        <v>84</v>
      </c>
      <c r="D1714" t="s">
        <v>372</v>
      </c>
      <c r="E1714" t="s">
        <v>54</v>
      </c>
      <c r="F1714" t="s">
        <v>268</v>
      </c>
      <c r="G1714" t="s">
        <v>68</v>
      </c>
      <c r="H1714">
        <v>4</v>
      </c>
      <c r="I1714">
        <v>3.65</v>
      </c>
      <c r="J1714">
        <v>0.112</v>
      </c>
      <c r="K1714">
        <v>2.35</v>
      </c>
      <c r="L1714" t="s">
        <v>57</v>
      </c>
      <c r="M1714">
        <f t="shared" si="162"/>
        <v>12.96</v>
      </c>
      <c r="N1714">
        <f t="shared" si="163"/>
        <v>3.56</v>
      </c>
      <c r="O1714" s="7">
        <f t="shared" si="164"/>
        <v>0.27469135802469136</v>
      </c>
      <c r="P1714" t="str">
        <f t="shared" si="167"/>
        <v>Dec-2025</v>
      </c>
      <c r="Q1714" t="str">
        <f t="shared" si="168"/>
        <v>Q4-2025</v>
      </c>
    </row>
    <row r="1715" spans="1:17" x14ac:dyDescent="0.3">
      <c r="A1715" t="s">
        <v>1863</v>
      </c>
      <c r="B1715" s="15">
        <v>45440</v>
      </c>
      <c r="C1715" t="s">
        <v>84</v>
      </c>
      <c r="D1715" t="s">
        <v>150</v>
      </c>
      <c r="E1715" t="s">
        <v>93</v>
      </c>
      <c r="F1715" t="s">
        <v>255</v>
      </c>
      <c r="G1715" t="s">
        <v>56</v>
      </c>
      <c r="H1715">
        <v>3</v>
      </c>
      <c r="I1715">
        <v>70.11</v>
      </c>
      <c r="J1715">
        <v>0.16200000000000001</v>
      </c>
      <c r="K1715">
        <v>27.52</v>
      </c>
      <c r="L1715" t="s">
        <v>57</v>
      </c>
      <c r="M1715">
        <f t="shared" si="162"/>
        <v>176.26</v>
      </c>
      <c r="N1715">
        <f t="shared" si="163"/>
        <v>93.7</v>
      </c>
      <c r="O1715" s="7">
        <f t="shared" si="164"/>
        <v>0.53160104391240215</v>
      </c>
      <c r="P1715" t="str">
        <f t="shared" si="167"/>
        <v>May-2024</v>
      </c>
      <c r="Q1715" t="str">
        <f t="shared" si="168"/>
        <v>Q2-2024</v>
      </c>
    </row>
    <row r="1716" spans="1:17" x14ac:dyDescent="0.3">
      <c r="A1716" t="s">
        <v>1864</v>
      </c>
      <c r="B1716" s="15">
        <v>45647</v>
      </c>
      <c r="C1716" t="s">
        <v>63</v>
      </c>
      <c r="D1716" t="s">
        <v>159</v>
      </c>
      <c r="E1716" t="s">
        <v>107</v>
      </c>
      <c r="F1716" t="s">
        <v>132</v>
      </c>
      <c r="G1716" t="s">
        <v>68</v>
      </c>
      <c r="H1716">
        <v>2</v>
      </c>
      <c r="I1716">
        <v>57.34</v>
      </c>
      <c r="J1716">
        <v>0.16800000000000001</v>
      </c>
      <c r="K1716">
        <v>18.260000000000002</v>
      </c>
      <c r="L1716" t="s">
        <v>104</v>
      </c>
      <c r="M1716">
        <f t="shared" si="162"/>
        <v>95.41</v>
      </c>
      <c r="N1716">
        <f t="shared" si="163"/>
        <v>58.89</v>
      </c>
      <c r="O1716" s="7">
        <f t="shared" si="164"/>
        <v>0.61723089822869726</v>
      </c>
      <c r="P1716" t="str">
        <f t="shared" si="167"/>
        <v>Dec-2024</v>
      </c>
      <c r="Q1716" t="str">
        <f t="shared" si="168"/>
        <v>Q4-2024</v>
      </c>
    </row>
    <row r="1717" spans="1:17" x14ac:dyDescent="0.3">
      <c r="A1717" t="s">
        <v>1865</v>
      </c>
      <c r="B1717" s="15">
        <v>45734</v>
      </c>
      <c r="C1717" t="s">
        <v>63</v>
      </c>
      <c r="D1717" t="s">
        <v>119</v>
      </c>
      <c r="E1717" t="s">
        <v>93</v>
      </c>
      <c r="F1717" t="s">
        <v>141</v>
      </c>
      <c r="G1717" t="s">
        <v>56</v>
      </c>
      <c r="H1717">
        <v>2</v>
      </c>
      <c r="I1717">
        <v>50.26</v>
      </c>
      <c r="J1717">
        <v>0.28100000000000003</v>
      </c>
      <c r="K1717">
        <v>36.83</v>
      </c>
      <c r="L1717" t="s">
        <v>104</v>
      </c>
      <c r="M1717">
        <f t="shared" si="162"/>
        <v>72.27</v>
      </c>
      <c r="N1717">
        <f t="shared" si="163"/>
        <v>-1.39</v>
      </c>
      <c r="O1717" s="7">
        <f t="shared" si="164"/>
        <v>-1.9233430192334301E-2</v>
      </c>
      <c r="P1717" t="str">
        <f t="shared" si="167"/>
        <v>Mar-2025</v>
      </c>
      <c r="Q1717" t="str">
        <f t="shared" si="168"/>
        <v>Q1-2025</v>
      </c>
    </row>
    <row r="1718" spans="1:17" x14ac:dyDescent="0.3">
      <c r="A1718" t="s">
        <v>1866</v>
      </c>
      <c r="B1718" s="15">
        <v>45994</v>
      </c>
      <c r="C1718" t="s">
        <v>88</v>
      </c>
      <c r="D1718" t="s">
        <v>116</v>
      </c>
      <c r="E1718" t="s">
        <v>60</v>
      </c>
      <c r="F1718" t="s">
        <v>90</v>
      </c>
      <c r="G1718" t="s">
        <v>68</v>
      </c>
      <c r="H1718">
        <v>2</v>
      </c>
      <c r="I1718">
        <v>77.92</v>
      </c>
      <c r="J1718">
        <v>9.7000000000000003E-2</v>
      </c>
      <c r="K1718">
        <v>34.9</v>
      </c>
      <c r="L1718" t="s">
        <v>57</v>
      </c>
      <c r="M1718">
        <f t="shared" si="162"/>
        <v>140.72</v>
      </c>
      <c r="N1718">
        <f t="shared" si="163"/>
        <v>70.92</v>
      </c>
      <c r="O1718" s="7">
        <f t="shared" si="164"/>
        <v>0.50397953382603755</v>
      </c>
      <c r="P1718" t="str">
        <f t="shared" si="167"/>
        <v>Dec-2025</v>
      </c>
      <c r="Q1718" t="str">
        <f t="shared" si="168"/>
        <v>Q4-2025</v>
      </c>
    </row>
    <row r="1719" spans="1:17" x14ac:dyDescent="0.3">
      <c r="A1719" t="s">
        <v>1867</v>
      </c>
      <c r="C1719" t="s">
        <v>52</v>
      </c>
      <c r="D1719" t="s">
        <v>101</v>
      </c>
      <c r="E1719" t="s">
        <v>107</v>
      </c>
      <c r="F1719" t="s">
        <v>108</v>
      </c>
      <c r="G1719" t="s">
        <v>68</v>
      </c>
      <c r="H1719">
        <v>3</v>
      </c>
      <c r="I1719">
        <v>34.119999999999997</v>
      </c>
      <c r="J1719">
        <v>0.06</v>
      </c>
      <c r="K1719">
        <v>12.96</v>
      </c>
      <c r="L1719" t="s">
        <v>57</v>
      </c>
      <c r="M1719">
        <f t="shared" si="162"/>
        <v>96.22</v>
      </c>
      <c r="N1719">
        <f t="shared" si="163"/>
        <v>57.34</v>
      </c>
      <c r="O1719" s="7">
        <f t="shared" si="164"/>
        <v>0.59592600290999798</v>
      </c>
    </row>
    <row r="1720" spans="1:17" x14ac:dyDescent="0.3">
      <c r="A1720" t="s">
        <v>1868</v>
      </c>
      <c r="B1720" s="15">
        <v>45742</v>
      </c>
      <c r="C1720" t="s">
        <v>88</v>
      </c>
      <c r="D1720" t="s">
        <v>183</v>
      </c>
      <c r="E1720" t="s">
        <v>54</v>
      </c>
      <c r="F1720" t="s">
        <v>156</v>
      </c>
      <c r="G1720" t="s">
        <v>56</v>
      </c>
      <c r="H1720">
        <v>2</v>
      </c>
      <c r="I1720">
        <v>21.18</v>
      </c>
      <c r="J1720">
        <v>7.5999999999999998E-2</v>
      </c>
      <c r="K1720">
        <v>13.08</v>
      </c>
      <c r="L1720" t="s">
        <v>57</v>
      </c>
      <c r="M1720">
        <f t="shared" si="162"/>
        <v>39.14</v>
      </c>
      <c r="N1720">
        <f t="shared" si="163"/>
        <v>12.98</v>
      </c>
      <c r="O1720" s="7">
        <f t="shared" si="164"/>
        <v>0.33163004598875828</v>
      </c>
      <c r="P1720" t="str">
        <f t="shared" ref="P1720:P1751" si="169">IF(B1720="","",TEXT(B1720,"mmm-yyyy"))</f>
        <v>Mar-2025</v>
      </c>
      <c r="Q1720" t="str">
        <f t="shared" ref="Q1720:Q1751" si="170">IF(B1720="","","Q"&amp;ROUNDUP(MONTH(B1720)/3,0)&amp;"-"&amp;YEAR(B1720))</f>
        <v>Q1-2025</v>
      </c>
    </row>
    <row r="1721" spans="1:17" x14ac:dyDescent="0.3">
      <c r="A1721" t="s">
        <v>1869</v>
      </c>
      <c r="B1721" s="15">
        <v>45740</v>
      </c>
      <c r="C1721" t="s">
        <v>63</v>
      </c>
      <c r="D1721" t="s">
        <v>159</v>
      </c>
      <c r="E1721" t="s">
        <v>60</v>
      </c>
      <c r="F1721" t="s">
        <v>76</v>
      </c>
      <c r="G1721" t="s">
        <v>56</v>
      </c>
      <c r="H1721">
        <v>6</v>
      </c>
      <c r="I1721">
        <v>102.14</v>
      </c>
      <c r="J1721">
        <v>0.186</v>
      </c>
      <c r="K1721">
        <v>52.54</v>
      </c>
      <c r="L1721" t="s">
        <v>57</v>
      </c>
      <c r="M1721">
        <f t="shared" si="162"/>
        <v>498.85</v>
      </c>
      <c r="N1721">
        <f t="shared" si="163"/>
        <v>183.61</v>
      </c>
      <c r="O1721" s="7">
        <f t="shared" si="164"/>
        <v>0.36806655307206576</v>
      </c>
      <c r="P1721" t="str">
        <f t="shared" si="169"/>
        <v>Mar-2025</v>
      </c>
      <c r="Q1721" t="str">
        <f t="shared" si="170"/>
        <v>Q1-2025</v>
      </c>
    </row>
    <row r="1722" spans="1:17" x14ac:dyDescent="0.3">
      <c r="A1722" t="s">
        <v>1870</v>
      </c>
      <c r="B1722" s="15">
        <v>45675</v>
      </c>
      <c r="C1722" t="s">
        <v>52</v>
      </c>
      <c r="D1722" t="s">
        <v>70</v>
      </c>
      <c r="E1722" t="s">
        <v>93</v>
      </c>
      <c r="F1722" t="s">
        <v>219</v>
      </c>
      <c r="G1722" t="s">
        <v>56</v>
      </c>
      <c r="H1722">
        <v>2</v>
      </c>
      <c r="I1722">
        <v>87.94</v>
      </c>
      <c r="J1722">
        <v>4.1000000000000002E-2</v>
      </c>
      <c r="K1722">
        <v>36.19</v>
      </c>
      <c r="L1722" t="s">
        <v>57</v>
      </c>
      <c r="M1722">
        <f t="shared" si="162"/>
        <v>168.67</v>
      </c>
      <c r="N1722">
        <f t="shared" si="163"/>
        <v>96.29</v>
      </c>
      <c r="O1722" s="7">
        <f t="shared" si="164"/>
        <v>0.57087804588842128</v>
      </c>
      <c r="P1722" t="str">
        <f t="shared" si="169"/>
        <v>Jan-2025</v>
      </c>
      <c r="Q1722" t="str">
        <f t="shared" si="170"/>
        <v>Q1-2025</v>
      </c>
    </row>
    <row r="1723" spans="1:17" x14ac:dyDescent="0.3">
      <c r="A1723" t="s">
        <v>1871</v>
      </c>
      <c r="B1723" s="15">
        <v>45716</v>
      </c>
      <c r="C1723" t="s">
        <v>63</v>
      </c>
      <c r="D1723" t="s">
        <v>188</v>
      </c>
      <c r="E1723" t="s">
        <v>93</v>
      </c>
      <c r="F1723" t="s">
        <v>124</v>
      </c>
      <c r="G1723" t="s">
        <v>56</v>
      </c>
      <c r="H1723">
        <v>3</v>
      </c>
      <c r="I1723">
        <v>89.91</v>
      </c>
      <c r="J1723">
        <v>0.16500000000000001</v>
      </c>
      <c r="K1723">
        <v>39.549999999999997</v>
      </c>
      <c r="L1723" t="s">
        <v>57</v>
      </c>
      <c r="M1723">
        <f t="shared" si="162"/>
        <v>225.22</v>
      </c>
      <c r="N1723">
        <f t="shared" si="163"/>
        <v>106.57</v>
      </c>
      <c r="O1723" s="7">
        <f t="shared" si="164"/>
        <v>0.47318177781724535</v>
      </c>
      <c r="P1723" t="str">
        <f t="shared" si="169"/>
        <v>Feb-2025</v>
      </c>
      <c r="Q1723" t="str">
        <f t="shared" si="170"/>
        <v>Q1-2025</v>
      </c>
    </row>
    <row r="1724" spans="1:17" x14ac:dyDescent="0.3">
      <c r="A1724" t="s">
        <v>1872</v>
      </c>
      <c r="B1724" s="15">
        <v>45977</v>
      </c>
      <c r="C1724" t="s">
        <v>52</v>
      </c>
      <c r="D1724" t="s">
        <v>155</v>
      </c>
      <c r="E1724" t="s">
        <v>93</v>
      </c>
      <c r="F1724" t="s">
        <v>141</v>
      </c>
      <c r="G1724" t="s">
        <v>68</v>
      </c>
      <c r="H1724">
        <v>2</v>
      </c>
      <c r="I1724">
        <v>47.75</v>
      </c>
      <c r="J1724">
        <v>0</v>
      </c>
      <c r="K1724">
        <v>21.19</v>
      </c>
      <c r="L1724" t="s">
        <v>57</v>
      </c>
      <c r="M1724">
        <f t="shared" si="162"/>
        <v>95.5</v>
      </c>
      <c r="N1724">
        <f t="shared" si="163"/>
        <v>53.12</v>
      </c>
      <c r="O1724" s="7">
        <f t="shared" si="164"/>
        <v>0.55623036649214652</v>
      </c>
      <c r="P1724" t="str">
        <f t="shared" si="169"/>
        <v>Nov-2025</v>
      </c>
      <c r="Q1724" t="str">
        <f t="shared" si="170"/>
        <v>Q4-2025</v>
      </c>
    </row>
    <row r="1725" spans="1:17" x14ac:dyDescent="0.3">
      <c r="A1725" t="s">
        <v>1873</v>
      </c>
      <c r="B1725" s="15">
        <v>45830</v>
      </c>
      <c r="C1725" t="s">
        <v>88</v>
      </c>
      <c r="D1725" t="s">
        <v>116</v>
      </c>
      <c r="E1725" t="s">
        <v>93</v>
      </c>
      <c r="F1725" t="s">
        <v>141</v>
      </c>
      <c r="G1725" t="s">
        <v>68</v>
      </c>
      <c r="H1725">
        <v>4</v>
      </c>
      <c r="I1725">
        <v>78.02</v>
      </c>
      <c r="J1725">
        <v>9.9000000000000005E-2</v>
      </c>
      <c r="K1725">
        <v>29.2</v>
      </c>
      <c r="L1725" t="s">
        <v>57</v>
      </c>
      <c r="M1725">
        <f t="shared" si="162"/>
        <v>281.18</v>
      </c>
      <c r="N1725">
        <f t="shared" si="163"/>
        <v>164.38</v>
      </c>
      <c r="O1725" s="7">
        <f t="shared" si="164"/>
        <v>0.58460772458923105</v>
      </c>
      <c r="P1725" t="str">
        <f t="shared" si="169"/>
        <v>Jun-2025</v>
      </c>
      <c r="Q1725" t="str">
        <f t="shared" si="170"/>
        <v>Q2-2025</v>
      </c>
    </row>
    <row r="1726" spans="1:17" x14ac:dyDescent="0.3">
      <c r="A1726" t="s">
        <v>1874</v>
      </c>
      <c r="B1726" s="15">
        <v>45956</v>
      </c>
      <c r="C1726" t="s">
        <v>63</v>
      </c>
      <c r="D1726" t="s">
        <v>188</v>
      </c>
      <c r="E1726" t="s">
        <v>93</v>
      </c>
      <c r="F1726" t="s">
        <v>141</v>
      </c>
      <c r="G1726" t="s">
        <v>56</v>
      </c>
      <c r="H1726">
        <v>4</v>
      </c>
      <c r="I1726">
        <v>35.82</v>
      </c>
      <c r="J1726">
        <v>0.21199999999999999</v>
      </c>
      <c r="K1726">
        <v>14.11</v>
      </c>
      <c r="L1726" t="s">
        <v>57</v>
      </c>
      <c r="M1726">
        <f t="shared" si="162"/>
        <v>112.9</v>
      </c>
      <c r="N1726">
        <f t="shared" si="163"/>
        <v>56.46</v>
      </c>
      <c r="O1726" s="7">
        <f t="shared" si="164"/>
        <v>0.50008857395925599</v>
      </c>
      <c r="P1726" t="str">
        <f t="shared" si="169"/>
        <v>Oct-2025</v>
      </c>
      <c r="Q1726" t="str">
        <f t="shared" si="170"/>
        <v>Q4-2025</v>
      </c>
    </row>
    <row r="1727" spans="1:17" x14ac:dyDescent="0.3">
      <c r="A1727" t="s">
        <v>1875</v>
      </c>
      <c r="B1727" s="15">
        <v>45779</v>
      </c>
      <c r="C1727" t="s">
        <v>63</v>
      </c>
      <c r="D1727" t="s">
        <v>251</v>
      </c>
      <c r="E1727" t="s">
        <v>93</v>
      </c>
      <c r="F1727" t="s">
        <v>141</v>
      </c>
      <c r="G1727" t="s">
        <v>68</v>
      </c>
      <c r="H1727">
        <v>2</v>
      </c>
      <c r="I1727">
        <v>64.69</v>
      </c>
      <c r="J1727">
        <v>9.8000000000000004E-2</v>
      </c>
      <c r="K1727">
        <v>26.95</v>
      </c>
      <c r="L1727" t="s">
        <v>57</v>
      </c>
      <c r="M1727">
        <f t="shared" si="162"/>
        <v>116.7</v>
      </c>
      <c r="N1727">
        <f t="shared" si="163"/>
        <v>62.8</v>
      </c>
      <c r="O1727" s="7">
        <f t="shared" si="164"/>
        <v>0.53813196229648663</v>
      </c>
      <c r="P1727" t="str">
        <f t="shared" si="169"/>
        <v>May-2025</v>
      </c>
      <c r="Q1727" t="str">
        <f t="shared" si="170"/>
        <v>Q2-2025</v>
      </c>
    </row>
    <row r="1728" spans="1:17" x14ac:dyDescent="0.3">
      <c r="A1728" t="s">
        <v>1876</v>
      </c>
      <c r="B1728" s="15">
        <v>45708</v>
      </c>
      <c r="C1728" t="s">
        <v>63</v>
      </c>
      <c r="D1728" t="s">
        <v>204</v>
      </c>
      <c r="E1728" t="s">
        <v>93</v>
      </c>
      <c r="F1728" t="s">
        <v>255</v>
      </c>
      <c r="G1728" t="s">
        <v>56</v>
      </c>
      <c r="H1728">
        <v>4</v>
      </c>
      <c r="I1728">
        <v>74.290000000000006</v>
      </c>
      <c r="J1728">
        <v>0.222</v>
      </c>
      <c r="K1728">
        <v>35.340000000000003</v>
      </c>
      <c r="L1728" t="s">
        <v>57</v>
      </c>
      <c r="M1728">
        <f t="shared" si="162"/>
        <v>231.19</v>
      </c>
      <c r="N1728">
        <f t="shared" si="163"/>
        <v>89.83</v>
      </c>
      <c r="O1728" s="7">
        <f t="shared" si="164"/>
        <v>0.38855486829015096</v>
      </c>
      <c r="P1728" t="str">
        <f t="shared" si="169"/>
        <v>Feb-2025</v>
      </c>
      <c r="Q1728" t="str">
        <f t="shared" si="170"/>
        <v>Q1-2025</v>
      </c>
    </row>
    <row r="1729" spans="1:17" x14ac:dyDescent="0.3">
      <c r="A1729" t="s">
        <v>1877</v>
      </c>
      <c r="B1729" s="15">
        <v>45667</v>
      </c>
      <c r="C1729" t="s">
        <v>63</v>
      </c>
      <c r="D1729" t="s">
        <v>281</v>
      </c>
      <c r="E1729" t="s">
        <v>93</v>
      </c>
      <c r="F1729" t="s">
        <v>255</v>
      </c>
      <c r="G1729" t="s">
        <v>56</v>
      </c>
      <c r="H1729">
        <v>8</v>
      </c>
      <c r="I1729">
        <v>10.55</v>
      </c>
      <c r="J1729">
        <v>0.2</v>
      </c>
      <c r="K1729">
        <v>3.74</v>
      </c>
      <c r="L1729" t="s">
        <v>57</v>
      </c>
      <c r="M1729">
        <f t="shared" si="162"/>
        <v>67.52</v>
      </c>
      <c r="N1729">
        <f t="shared" si="163"/>
        <v>37.6</v>
      </c>
      <c r="O1729" s="7">
        <f t="shared" si="164"/>
        <v>0.55687203791469198</v>
      </c>
      <c r="P1729" t="str">
        <f t="shared" si="169"/>
        <v>Jan-2025</v>
      </c>
      <c r="Q1729" t="str">
        <f t="shared" si="170"/>
        <v>Q1-2025</v>
      </c>
    </row>
    <row r="1730" spans="1:17" x14ac:dyDescent="0.3">
      <c r="A1730" t="s">
        <v>1878</v>
      </c>
      <c r="B1730" s="15">
        <v>45494</v>
      </c>
      <c r="C1730" t="s">
        <v>88</v>
      </c>
      <c r="D1730" t="s">
        <v>202</v>
      </c>
      <c r="E1730" t="s">
        <v>60</v>
      </c>
      <c r="F1730" t="s">
        <v>99</v>
      </c>
      <c r="G1730" t="s">
        <v>68</v>
      </c>
      <c r="H1730">
        <v>4</v>
      </c>
      <c r="I1730">
        <v>115.55</v>
      </c>
      <c r="J1730">
        <v>6.4000000000000001E-2</v>
      </c>
      <c r="K1730">
        <v>61.53</v>
      </c>
      <c r="L1730" t="s">
        <v>57</v>
      </c>
      <c r="M1730">
        <f t="shared" ref="M1730:M1793" si="171">ROUND(H1730*I1730*(1-J1730),2)</f>
        <v>432.62</v>
      </c>
      <c r="N1730">
        <f t="shared" ref="N1730:N1793" si="172">ROUND(M1730-(H1730*K1730),2)</f>
        <v>186.5</v>
      </c>
      <c r="O1730" s="7">
        <f t="shared" ref="O1730:O1793" si="173">IFERROR(N1730/M1730,0)</f>
        <v>0.43109426286348296</v>
      </c>
      <c r="P1730" t="str">
        <f t="shared" si="169"/>
        <v>Jul-2024</v>
      </c>
      <c r="Q1730" t="str">
        <f t="shared" si="170"/>
        <v>Q3-2024</v>
      </c>
    </row>
    <row r="1731" spans="1:17" x14ac:dyDescent="0.3">
      <c r="A1731" t="s">
        <v>1879</v>
      </c>
      <c r="B1731" s="15">
        <v>45950</v>
      </c>
      <c r="C1731" t="s">
        <v>52</v>
      </c>
      <c r="D1731" t="s">
        <v>130</v>
      </c>
      <c r="E1731" t="s">
        <v>93</v>
      </c>
      <c r="F1731" t="s">
        <v>255</v>
      </c>
      <c r="G1731" t="s">
        <v>56</v>
      </c>
      <c r="H1731">
        <v>2</v>
      </c>
      <c r="I1731">
        <v>33.44</v>
      </c>
      <c r="J1731">
        <v>6.2E-2</v>
      </c>
      <c r="K1731">
        <v>13.7</v>
      </c>
      <c r="L1731" t="s">
        <v>57</v>
      </c>
      <c r="M1731">
        <f t="shared" si="171"/>
        <v>62.73</v>
      </c>
      <c r="N1731">
        <f t="shared" si="172"/>
        <v>35.33</v>
      </c>
      <c r="O1731" s="7">
        <f t="shared" si="173"/>
        <v>0.5632073967798501</v>
      </c>
      <c r="P1731" t="str">
        <f t="shared" si="169"/>
        <v>Oct-2025</v>
      </c>
      <c r="Q1731" t="str">
        <f t="shared" si="170"/>
        <v>Q4-2025</v>
      </c>
    </row>
    <row r="1732" spans="1:17" x14ac:dyDescent="0.3">
      <c r="A1732" t="s">
        <v>1880</v>
      </c>
      <c r="B1732" s="15">
        <v>45822</v>
      </c>
      <c r="C1732" t="s">
        <v>52</v>
      </c>
      <c r="D1732" t="s">
        <v>155</v>
      </c>
      <c r="E1732" t="s">
        <v>60</v>
      </c>
      <c r="F1732" t="s">
        <v>76</v>
      </c>
      <c r="G1732" t="s">
        <v>56</v>
      </c>
      <c r="H1732">
        <v>1</v>
      </c>
      <c r="I1732">
        <v>81.069999999999993</v>
      </c>
      <c r="J1732">
        <v>0.19500000000000001</v>
      </c>
      <c r="K1732">
        <v>37.78</v>
      </c>
      <c r="L1732" t="s">
        <v>57</v>
      </c>
      <c r="M1732">
        <f t="shared" si="171"/>
        <v>65.260000000000005</v>
      </c>
      <c r="N1732">
        <f t="shared" si="172"/>
        <v>27.48</v>
      </c>
      <c r="O1732" s="7">
        <f t="shared" si="173"/>
        <v>0.42108489120441311</v>
      </c>
      <c r="P1732" t="str">
        <f t="shared" si="169"/>
        <v>Jun-2025</v>
      </c>
      <c r="Q1732" t="str">
        <f t="shared" si="170"/>
        <v>Q2-2025</v>
      </c>
    </row>
    <row r="1733" spans="1:17" x14ac:dyDescent="0.3">
      <c r="A1733" t="s">
        <v>1881</v>
      </c>
      <c r="B1733" s="15">
        <v>45908</v>
      </c>
      <c r="C1733" t="s">
        <v>52</v>
      </c>
      <c r="D1733" t="s">
        <v>73</v>
      </c>
      <c r="E1733" t="s">
        <v>107</v>
      </c>
      <c r="F1733" t="s">
        <v>139</v>
      </c>
      <c r="G1733" t="s">
        <v>68</v>
      </c>
      <c r="H1733">
        <v>7</v>
      </c>
      <c r="I1733">
        <v>47.19</v>
      </c>
      <c r="J1733">
        <v>7.6999999999999999E-2</v>
      </c>
      <c r="K1733">
        <v>14.95</v>
      </c>
      <c r="L1733" t="s">
        <v>57</v>
      </c>
      <c r="M1733">
        <f t="shared" si="171"/>
        <v>304.89</v>
      </c>
      <c r="N1733">
        <f t="shared" si="172"/>
        <v>200.24</v>
      </c>
      <c r="O1733" s="7">
        <f t="shared" si="173"/>
        <v>0.65676145495096594</v>
      </c>
      <c r="P1733" t="str">
        <f t="shared" si="169"/>
        <v>Sep-2025</v>
      </c>
      <c r="Q1733" t="str">
        <f t="shared" si="170"/>
        <v>Q3-2025</v>
      </c>
    </row>
    <row r="1734" spans="1:17" x14ac:dyDescent="0.3">
      <c r="A1734" t="s">
        <v>1882</v>
      </c>
      <c r="B1734" s="15">
        <v>45751</v>
      </c>
      <c r="C1734" t="s">
        <v>88</v>
      </c>
      <c r="D1734" t="s">
        <v>179</v>
      </c>
      <c r="E1734" t="s">
        <v>60</v>
      </c>
      <c r="F1734" t="s">
        <v>90</v>
      </c>
      <c r="G1734" t="s">
        <v>68</v>
      </c>
      <c r="H1734">
        <v>3</v>
      </c>
      <c r="I1734">
        <v>98.53</v>
      </c>
      <c r="J1734">
        <v>7.4999999999999997E-2</v>
      </c>
      <c r="K1734">
        <v>42.52</v>
      </c>
      <c r="L1734" t="s">
        <v>57</v>
      </c>
      <c r="M1734">
        <f t="shared" si="171"/>
        <v>273.42</v>
      </c>
      <c r="N1734">
        <f t="shared" si="172"/>
        <v>145.86000000000001</v>
      </c>
      <c r="O1734" s="7">
        <f t="shared" si="173"/>
        <v>0.53346499890278698</v>
      </c>
      <c r="P1734" t="str">
        <f t="shared" si="169"/>
        <v>Apr-2025</v>
      </c>
      <c r="Q1734" t="str">
        <f t="shared" si="170"/>
        <v>Q2-2025</v>
      </c>
    </row>
    <row r="1735" spans="1:17" x14ac:dyDescent="0.3">
      <c r="A1735" t="s">
        <v>1883</v>
      </c>
      <c r="B1735" s="15">
        <v>45829</v>
      </c>
      <c r="C1735" t="s">
        <v>52</v>
      </c>
      <c r="D1735" t="s">
        <v>130</v>
      </c>
      <c r="E1735" t="s">
        <v>107</v>
      </c>
      <c r="F1735" t="s">
        <v>193</v>
      </c>
      <c r="G1735" t="s">
        <v>68</v>
      </c>
      <c r="H1735">
        <v>1</v>
      </c>
      <c r="I1735">
        <v>47.13</v>
      </c>
      <c r="J1735">
        <v>8.5000000000000006E-2</v>
      </c>
      <c r="K1735">
        <v>19.489999999999998</v>
      </c>
      <c r="L1735" t="s">
        <v>57</v>
      </c>
      <c r="M1735">
        <f t="shared" si="171"/>
        <v>43.12</v>
      </c>
      <c r="N1735">
        <f t="shared" si="172"/>
        <v>23.63</v>
      </c>
      <c r="O1735" s="7">
        <f t="shared" si="173"/>
        <v>0.54800556586270877</v>
      </c>
      <c r="P1735" t="str">
        <f t="shared" si="169"/>
        <v>Jun-2025</v>
      </c>
      <c r="Q1735" t="str">
        <f t="shared" si="170"/>
        <v>Q2-2025</v>
      </c>
    </row>
    <row r="1736" spans="1:17" x14ac:dyDescent="0.3">
      <c r="A1736" t="s">
        <v>1884</v>
      </c>
      <c r="B1736" s="15">
        <v>45594</v>
      </c>
      <c r="C1736" t="s">
        <v>88</v>
      </c>
      <c r="D1736" t="s">
        <v>167</v>
      </c>
      <c r="E1736" t="s">
        <v>54</v>
      </c>
      <c r="F1736" t="s">
        <v>156</v>
      </c>
      <c r="G1736" t="s">
        <v>56</v>
      </c>
      <c r="H1736">
        <v>7</v>
      </c>
      <c r="I1736">
        <v>14.49</v>
      </c>
      <c r="J1736">
        <v>7.6999999999999999E-2</v>
      </c>
      <c r="K1736">
        <v>9.91</v>
      </c>
      <c r="L1736" t="s">
        <v>57</v>
      </c>
      <c r="M1736">
        <f t="shared" si="171"/>
        <v>93.62</v>
      </c>
      <c r="N1736">
        <f t="shared" si="172"/>
        <v>24.25</v>
      </c>
      <c r="O1736" s="7">
        <f t="shared" si="173"/>
        <v>0.25902584917752614</v>
      </c>
      <c r="P1736" t="str">
        <f t="shared" si="169"/>
        <v>Oct-2024</v>
      </c>
      <c r="Q1736" t="str">
        <f t="shared" si="170"/>
        <v>Q4-2024</v>
      </c>
    </row>
    <row r="1737" spans="1:17" x14ac:dyDescent="0.3">
      <c r="A1737" t="s">
        <v>1885</v>
      </c>
      <c r="B1737" s="15">
        <v>45625</v>
      </c>
      <c r="C1737" t="s">
        <v>63</v>
      </c>
      <c r="D1737" t="s">
        <v>106</v>
      </c>
      <c r="E1737" t="s">
        <v>60</v>
      </c>
      <c r="F1737" t="s">
        <v>90</v>
      </c>
      <c r="G1737" t="s">
        <v>68</v>
      </c>
      <c r="H1737">
        <v>3</v>
      </c>
      <c r="I1737">
        <v>74.17</v>
      </c>
      <c r="J1737">
        <v>0.17100000000000001</v>
      </c>
      <c r="K1737">
        <v>37.61</v>
      </c>
      <c r="L1737" t="s">
        <v>57</v>
      </c>
      <c r="M1737">
        <f t="shared" si="171"/>
        <v>184.46</v>
      </c>
      <c r="N1737">
        <f t="shared" si="172"/>
        <v>71.63</v>
      </c>
      <c r="O1737" s="7">
        <f t="shared" si="173"/>
        <v>0.38832267158191475</v>
      </c>
      <c r="P1737" t="str">
        <f t="shared" si="169"/>
        <v>Nov-2024</v>
      </c>
      <c r="Q1737" t="str">
        <f t="shared" si="170"/>
        <v>Q4-2024</v>
      </c>
    </row>
    <row r="1738" spans="1:17" x14ac:dyDescent="0.3">
      <c r="A1738" t="s">
        <v>1886</v>
      </c>
      <c r="B1738" s="15">
        <v>45356</v>
      </c>
      <c r="C1738" t="s">
        <v>63</v>
      </c>
      <c r="D1738" t="s">
        <v>251</v>
      </c>
      <c r="E1738" t="s">
        <v>54</v>
      </c>
      <c r="F1738" t="s">
        <v>268</v>
      </c>
      <c r="G1738" t="s">
        <v>68</v>
      </c>
      <c r="H1738">
        <v>2</v>
      </c>
      <c r="I1738">
        <v>18.690000000000001</v>
      </c>
      <c r="J1738">
        <v>0.19400000000000001</v>
      </c>
      <c r="K1738">
        <v>12.17</v>
      </c>
      <c r="L1738" t="s">
        <v>57</v>
      </c>
      <c r="M1738">
        <f t="shared" si="171"/>
        <v>30.13</v>
      </c>
      <c r="N1738">
        <f t="shared" si="172"/>
        <v>5.79</v>
      </c>
      <c r="O1738" s="7">
        <f t="shared" si="173"/>
        <v>0.19216727514105544</v>
      </c>
      <c r="P1738" t="str">
        <f t="shared" si="169"/>
        <v>Mar-2024</v>
      </c>
      <c r="Q1738" t="str">
        <f t="shared" si="170"/>
        <v>Q1-2024</v>
      </c>
    </row>
    <row r="1739" spans="1:17" x14ac:dyDescent="0.3">
      <c r="A1739" t="s">
        <v>1887</v>
      </c>
      <c r="B1739" s="15">
        <v>45445</v>
      </c>
      <c r="C1739" t="s">
        <v>63</v>
      </c>
      <c r="D1739" t="s">
        <v>188</v>
      </c>
      <c r="E1739" t="s">
        <v>54</v>
      </c>
      <c r="F1739" t="s">
        <v>268</v>
      </c>
      <c r="G1739" t="s">
        <v>56</v>
      </c>
      <c r="H1739">
        <v>1</v>
      </c>
      <c r="I1739">
        <v>8.66</v>
      </c>
      <c r="J1739">
        <v>0.11799999999999999</v>
      </c>
      <c r="K1739">
        <v>5.0599999999999996</v>
      </c>
      <c r="L1739" t="s">
        <v>57</v>
      </c>
      <c r="M1739">
        <f t="shared" si="171"/>
        <v>7.64</v>
      </c>
      <c r="N1739">
        <f t="shared" si="172"/>
        <v>2.58</v>
      </c>
      <c r="O1739" s="7">
        <f t="shared" si="173"/>
        <v>0.33769633507853408</v>
      </c>
      <c r="P1739" t="str">
        <f t="shared" si="169"/>
        <v>Jun-2024</v>
      </c>
      <c r="Q1739" t="str">
        <f t="shared" si="170"/>
        <v>Q2-2024</v>
      </c>
    </row>
    <row r="1740" spans="1:17" x14ac:dyDescent="0.3">
      <c r="A1740" t="s">
        <v>1888</v>
      </c>
      <c r="B1740" s="15">
        <v>45833</v>
      </c>
      <c r="C1740" t="s">
        <v>84</v>
      </c>
      <c r="D1740" t="s">
        <v>147</v>
      </c>
      <c r="E1740" t="s">
        <v>93</v>
      </c>
      <c r="F1740" t="s">
        <v>94</v>
      </c>
      <c r="G1740" t="s">
        <v>56</v>
      </c>
      <c r="H1740">
        <v>5</v>
      </c>
      <c r="I1740">
        <v>39.130000000000003</v>
      </c>
      <c r="J1740">
        <v>0.13</v>
      </c>
      <c r="K1740">
        <v>16.68</v>
      </c>
      <c r="L1740" t="s">
        <v>57</v>
      </c>
      <c r="M1740">
        <f t="shared" si="171"/>
        <v>170.22</v>
      </c>
      <c r="N1740">
        <f t="shared" si="172"/>
        <v>86.82</v>
      </c>
      <c r="O1740" s="7">
        <f t="shared" si="173"/>
        <v>0.51004582305252022</v>
      </c>
      <c r="P1740" t="str">
        <f t="shared" si="169"/>
        <v>Jun-2025</v>
      </c>
      <c r="Q1740" t="str">
        <f t="shared" si="170"/>
        <v>Q2-2025</v>
      </c>
    </row>
    <row r="1741" spans="1:17" x14ac:dyDescent="0.3">
      <c r="A1741" t="s">
        <v>1889</v>
      </c>
      <c r="B1741" s="15">
        <v>45533</v>
      </c>
      <c r="C1741" t="s">
        <v>88</v>
      </c>
      <c r="D1741" t="s">
        <v>183</v>
      </c>
      <c r="E1741" t="s">
        <v>54</v>
      </c>
      <c r="F1741" t="s">
        <v>55</v>
      </c>
      <c r="G1741" t="s">
        <v>56</v>
      </c>
      <c r="H1741">
        <v>2</v>
      </c>
      <c r="I1741">
        <v>24.39</v>
      </c>
      <c r="J1741">
        <v>0</v>
      </c>
      <c r="K1741">
        <v>15.77</v>
      </c>
      <c r="L1741" t="s">
        <v>57</v>
      </c>
      <c r="M1741">
        <f t="shared" si="171"/>
        <v>48.78</v>
      </c>
      <c r="N1741">
        <f t="shared" si="172"/>
        <v>17.239999999999998</v>
      </c>
      <c r="O1741" s="7">
        <f t="shared" si="173"/>
        <v>0.35342353423534234</v>
      </c>
      <c r="P1741" t="str">
        <f t="shared" si="169"/>
        <v>Aug-2024</v>
      </c>
      <c r="Q1741" t="str">
        <f t="shared" si="170"/>
        <v>Q3-2024</v>
      </c>
    </row>
    <row r="1742" spans="1:17" x14ac:dyDescent="0.3">
      <c r="A1742" t="s">
        <v>1890</v>
      </c>
      <c r="B1742" s="15">
        <v>45636</v>
      </c>
      <c r="C1742" t="s">
        <v>84</v>
      </c>
      <c r="D1742" t="s">
        <v>225</v>
      </c>
      <c r="E1742" t="s">
        <v>60</v>
      </c>
      <c r="F1742" t="s">
        <v>99</v>
      </c>
      <c r="G1742" t="s">
        <v>68</v>
      </c>
      <c r="H1742">
        <v>1</v>
      </c>
      <c r="I1742">
        <v>106.43</v>
      </c>
      <c r="J1742">
        <v>7.9000000000000001E-2</v>
      </c>
      <c r="K1742">
        <v>50.27</v>
      </c>
      <c r="L1742" t="s">
        <v>57</v>
      </c>
      <c r="M1742">
        <f t="shared" si="171"/>
        <v>98.02</v>
      </c>
      <c r="N1742">
        <f t="shared" si="172"/>
        <v>47.75</v>
      </c>
      <c r="O1742" s="7">
        <f t="shared" si="173"/>
        <v>0.48714548051418077</v>
      </c>
      <c r="P1742" t="str">
        <f t="shared" si="169"/>
        <v>Dec-2024</v>
      </c>
      <c r="Q1742" t="str">
        <f t="shared" si="170"/>
        <v>Q4-2024</v>
      </c>
    </row>
    <row r="1743" spans="1:17" x14ac:dyDescent="0.3">
      <c r="A1743" t="s">
        <v>1891</v>
      </c>
      <c r="B1743" s="15">
        <v>45947</v>
      </c>
      <c r="C1743" t="s">
        <v>88</v>
      </c>
      <c r="D1743" t="s">
        <v>270</v>
      </c>
      <c r="E1743" t="s">
        <v>54</v>
      </c>
      <c r="F1743" t="s">
        <v>114</v>
      </c>
      <c r="G1743" t="s">
        <v>68</v>
      </c>
      <c r="H1743">
        <v>8</v>
      </c>
      <c r="I1743">
        <v>10.53</v>
      </c>
      <c r="J1743">
        <v>0.17899999999999999</v>
      </c>
      <c r="K1743">
        <v>6.28</v>
      </c>
      <c r="L1743" t="s">
        <v>57</v>
      </c>
      <c r="M1743">
        <f t="shared" si="171"/>
        <v>69.16</v>
      </c>
      <c r="N1743">
        <f t="shared" si="172"/>
        <v>18.920000000000002</v>
      </c>
      <c r="O1743" s="7">
        <f t="shared" si="173"/>
        <v>0.2735685367264315</v>
      </c>
      <c r="P1743" t="str">
        <f t="shared" si="169"/>
        <v>Oct-2025</v>
      </c>
      <c r="Q1743" t="str">
        <f t="shared" si="170"/>
        <v>Q4-2025</v>
      </c>
    </row>
    <row r="1744" spans="1:17" x14ac:dyDescent="0.3">
      <c r="A1744" t="s">
        <v>1892</v>
      </c>
      <c r="B1744" s="15">
        <v>46013</v>
      </c>
      <c r="C1744" t="s">
        <v>84</v>
      </c>
      <c r="D1744" t="s">
        <v>150</v>
      </c>
      <c r="E1744" t="s">
        <v>54</v>
      </c>
      <c r="F1744" t="s">
        <v>114</v>
      </c>
      <c r="G1744" t="s">
        <v>56</v>
      </c>
      <c r="H1744">
        <v>2</v>
      </c>
      <c r="I1744">
        <v>10.84</v>
      </c>
      <c r="J1744">
        <v>0.09</v>
      </c>
      <c r="K1744">
        <v>6.71</v>
      </c>
      <c r="L1744" t="s">
        <v>57</v>
      </c>
      <c r="M1744">
        <f t="shared" si="171"/>
        <v>19.73</v>
      </c>
      <c r="N1744">
        <f t="shared" si="172"/>
        <v>6.31</v>
      </c>
      <c r="O1744" s="7">
        <f t="shared" si="173"/>
        <v>0.31981753674607194</v>
      </c>
      <c r="P1744" t="str">
        <f t="shared" si="169"/>
        <v>Dec-2025</v>
      </c>
      <c r="Q1744" t="str">
        <f t="shared" si="170"/>
        <v>Q4-2025</v>
      </c>
    </row>
    <row r="1745" spans="1:17" x14ac:dyDescent="0.3">
      <c r="A1745" t="s">
        <v>1893</v>
      </c>
      <c r="B1745" s="15">
        <v>45821</v>
      </c>
      <c r="C1745" t="s">
        <v>52</v>
      </c>
      <c r="D1745" t="s">
        <v>200</v>
      </c>
      <c r="E1745" t="s">
        <v>54</v>
      </c>
      <c r="F1745" t="s">
        <v>65</v>
      </c>
      <c r="G1745" t="s">
        <v>68</v>
      </c>
      <c r="H1745">
        <v>1</v>
      </c>
      <c r="I1745">
        <v>22.76</v>
      </c>
      <c r="J1745">
        <v>7.8E-2</v>
      </c>
      <c r="K1745">
        <v>15.05</v>
      </c>
      <c r="L1745" t="s">
        <v>57</v>
      </c>
      <c r="M1745">
        <f t="shared" si="171"/>
        <v>20.98</v>
      </c>
      <c r="N1745">
        <f t="shared" si="172"/>
        <v>5.93</v>
      </c>
      <c r="O1745" s="7">
        <f t="shared" si="173"/>
        <v>0.28265014299332697</v>
      </c>
      <c r="P1745" t="str">
        <f t="shared" si="169"/>
        <v>Jun-2025</v>
      </c>
      <c r="Q1745" t="str">
        <f t="shared" si="170"/>
        <v>Q2-2025</v>
      </c>
    </row>
    <row r="1746" spans="1:17" x14ac:dyDescent="0.3">
      <c r="A1746" t="s">
        <v>1894</v>
      </c>
      <c r="B1746" s="15">
        <v>45639</v>
      </c>
      <c r="C1746" t="s">
        <v>52</v>
      </c>
      <c r="D1746" t="s">
        <v>70</v>
      </c>
      <c r="E1746" t="s">
        <v>54</v>
      </c>
      <c r="F1746" t="s">
        <v>156</v>
      </c>
      <c r="G1746" t="s">
        <v>56</v>
      </c>
      <c r="H1746">
        <v>5</v>
      </c>
      <c r="I1746">
        <v>8.9700000000000006</v>
      </c>
      <c r="J1746">
        <v>0.109</v>
      </c>
      <c r="K1746">
        <v>6.23</v>
      </c>
      <c r="L1746" t="s">
        <v>57</v>
      </c>
      <c r="M1746">
        <f t="shared" si="171"/>
        <v>39.96</v>
      </c>
      <c r="N1746">
        <f t="shared" si="172"/>
        <v>8.81</v>
      </c>
      <c r="O1746" s="7">
        <f t="shared" si="173"/>
        <v>0.22047047047047047</v>
      </c>
      <c r="P1746" t="str">
        <f t="shared" si="169"/>
        <v>Dec-2024</v>
      </c>
      <c r="Q1746" t="str">
        <f t="shared" si="170"/>
        <v>Q4-2024</v>
      </c>
    </row>
    <row r="1747" spans="1:17" x14ac:dyDescent="0.3">
      <c r="A1747" t="s">
        <v>1895</v>
      </c>
      <c r="B1747" s="15">
        <v>45449</v>
      </c>
      <c r="C1747" t="s">
        <v>52</v>
      </c>
      <c r="D1747" t="s">
        <v>96</v>
      </c>
      <c r="E1747" t="s">
        <v>71</v>
      </c>
      <c r="F1747" t="s">
        <v>86</v>
      </c>
      <c r="G1747" t="s">
        <v>56</v>
      </c>
      <c r="H1747">
        <v>2</v>
      </c>
      <c r="I1747">
        <v>168.81</v>
      </c>
      <c r="J1747">
        <v>4.4999999999999998E-2</v>
      </c>
      <c r="K1747">
        <v>115.92</v>
      </c>
      <c r="L1747" t="s">
        <v>57</v>
      </c>
      <c r="M1747">
        <f t="shared" si="171"/>
        <v>322.43</v>
      </c>
      <c r="N1747">
        <f t="shared" si="172"/>
        <v>90.59</v>
      </c>
      <c r="O1747" s="7">
        <f t="shared" si="173"/>
        <v>0.28096020841733088</v>
      </c>
      <c r="P1747" t="str">
        <f t="shared" si="169"/>
        <v>Jun-2024</v>
      </c>
      <c r="Q1747" t="str">
        <f t="shared" si="170"/>
        <v>Q2-2024</v>
      </c>
    </row>
    <row r="1748" spans="1:17" x14ac:dyDescent="0.3">
      <c r="A1748" t="s">
        <v>1896</v>
      </c>
      <c r="B1748" s="15">
        <v>45644</v>
      </c>
      <c r="C1748" t="s">
        <v>63</v>
      </c>
      <c r="D1748" t="s">
        <v>64</v>
      </c>
      <c r="E1748" t="s">
        <v>107</v>
      </c>
      <c r="F1748" t="s">
        <v>132</v>
      </c>
      <c r="G1748" t="s">
        <v>56</v>
      </c>
      <c r="H1748">
        <v>6</v>
      </c>
      <c r="I1748">
        <v>45.3</v>
      </c>
      <c r="J1748">
        <v>0.36499999999999999</v>
      </c>
      <c r="K1748">
        <v>14.8</v>
      </c>
      <c r="L1748" t="s">
        <v>104</v>
      </c>
      <c r="M1748">
        <f t="shared" si="171"/>
        <v>172.59</v>
      </c>
      <c r="N1748">
        <f t="shared" si="172"/>
        <v>83.79</v>
      </c>
      <c r="O1748" s="7">
        <f t="shared" si="173"/>
        <v>0.4854858334781853</v>
      </c>
      <c r="P1748" t="str">
        <f t="shared" si="169"/>
        <v>Dec-2024</v>
      </c>
      <c r="Q1748" t="str">
        <f t="shared" si="170"/>
        <v>Q4-2024</v>
      </c>
    </row>
    <row r="1749" spans="1:17" x14ac:dyDescent="0.3">
      <c r="A1749" t="s">
        <v>1897</v>
      </c>
      <c r="B1749" s="15">
        <v>45677</v>
      </c>
      <c r="C1749" t="s">
        <v>84</v>
      </c>
      <c r="D1749" t="s">
        <v>225</v>
      </c>
      <c r="E1749" t="s">
        <v>60</v>
      </c>
      <c r="F1749" t="s">
        <v>90</v>
      </c>
      <c r="G1749" t="s">
        <v>73</v>
      </c>
      <c r="H1749">
        <v>5</v>
      </c>
      <c r="I1749">
        <v>92</v>
      </c>
      <c r="J1749">
        <v>0.13</v>
      </c>
      <c r="K1749">
        <v>49.46</v>
      </c>
      <c r="L1749" t="s">
        <v>57</v>
      </c>
      <c r="M1749">
        <f t="shared" si="171"/>
        <v>400.2</v>
      </c>
      <c r="N1749">
        <f t="shared" si="172"/>
        <v>152.9</v>
      </c>
      <c r="O1749" s="7">
        <f t="shared" si="173"/>
        <v>0.38205897051474264</v>
      </c>
      <c r="P1749" t="str">
        <f t="shared" si="169"/>
        <v>Jan-2025</v>
      </c>
      <c r="Q1749" t="str">
        <f t="shared" si="170"/>
        <v>Q1-2025</v>
      </c>
    </row>
    <row r="1750" spans="1:17" x14ac:dyDescent="0.3">
      <c r="A1750" t="s">
        <v>1898</v>
      </c>
      <c r="B1750" s="15">
        <v>45571</v>
      </c>
      <c r="C1750" t="s">
        <v>63</v>
      </c>
      <c r="D1750" t="s">
        <v>106</v>
      </c>
      <c r="E1750" t="s">
        <v>60</v>
      </c>
      <c r="F1750" t="s">
        <v>90</v>
      </c>
      <c r="G1750" t="s">
        <v>56</v>
      </c>
      <c r="H1750">
        <v>1</v>
      </c>
      <c r="I1750">
        <v>38.9</v>
      </c>
      <c r="J1750">
        <v>0.14799999999999999</v>
      </c>
      <c r="K1750">
        <v>18.98</v>
      </c>
      <c r="L1750" t="s">
        <v>57</v>
      </c>
      <c r="M1750">
        <f t="shared" si="171"/>
        <v>33.14</v>
      </c>
      <c r="N1750">
        <f t="shared" si="172"/>
        <v>14.16</v>
      </c>
      <c r="O1750" s="7">
        <f t="shared" si="173"/>
        <v>0.42727821363910684</v>
      </c>
      <c r="P1750" t="str">
        <f t="shared" si="169"/>
        <v>Oct-2024</v>
      </c>
      <c r="Q1750" t="str">
        <f t="shared" si="170"/>
        <v>Q4-2024</v>
      </c>
    </row>
    <row r="1751" spans="1:17" x14ac:dyDescent="0.3">
      <c r="A1751" t="s">
        <v>1899</v>
      </c>
      <c r="B1751" s="15">
        <v>45738</v>
      </c>
      <c r="C1751" t="s">
        <v>88</v>
      </c>
      <c r="D1751" t="s">
        <v>234</v>
      </c>
      <c r="E1751" t="s">
        <v>93</v>
      </c>
      <c r="F1751" t="s">
        <v>255</v>
      </c>
      <c r="G1751" t="s">
        <v>68</v>
      </c>
      <c r="H1751">
        <v>4</v>
      </c>
      <c r="I1751">
        <v>35.51</v>
      </c>
      <c r="J1751">
        <v>4.9000000000000002E-2</v>
      </c>
      <c r="K1751">
        <v>15.8</v>
      </c>
      <c r="L1751" t="s">
        <v>57</v>
      </c>
      <c r="M1751">
        <f t="shared" si="171"/>
        <v>135.08000000000001</v>
      </c>
      <c r="N1751">
        <f t="shared" si="172"/>
        <v>71.88</v>
      </c>
      <c r="O1751" s="7">
        <f t="shared" si="173"/>
        <v>0.53212910867633989</v>
      </c>
      <c r="P1751" t="str">
        <f t="shared" si="169"/>
        <v>Mar-2025</v>
      </c>
      <c r="Q1751" t="str">
        <f t="shared" si="170"/>
        <v>Q1-2025</v>
      </c>
    </row>
    <row r="1752" spans="1:17" x14ac:dyDescent="0.3">
      <c r="A1752" t="s">
        <v>1900</v>
      </c>
      <c r="B1752" s="15">
        <v>45814</v>
      </c>
      <c r="C1752" t="s">
        <v>52</v>
      </c>
      <c r="D1752" t="s">
        <v>130</v>
      </c>
      <c r="E1752" t="s">
        <v>71</v>
      </c>
      <c r="F1752" t="s">
        <v>78</v>
      </c>
      <c r="G1752" t="s">
        <v>56</v>
      </c>
      <c r="H1752">
        <v>4</v>
      </c>
      <c r="I1752">
        <v>52.47</v>
      </c>
      <c r="J1752">
        <v>0.129</v>
      </c>
      <c r="K1752">
        <v>38.74</v>
      </c>
      <c r="L1752" t="s">
        <v>57</v>
      </c>
      <c r="M1752">
        <f t="shared" si="171"/>
        <v>182.81</v>
      </c>
      <c r="N1752">
        <f t="shared" si="172"/>
        <v>27.85</v>
      </c>
      <c r="O1752" s="7">
        <f t="shared" si="173"/>
        <v>0.15234396367813577</v>
      </c>
      <c r="P1752" t="str">
        <f t="shared" ref="P1752:P1783" si="174">IF(B1752="","",TEXT(B1752,"mmm-yyyy"))</f>
        <v>Jun-2025</v>
      </c>
      <c r="Q1752" t="str">
        <f t="shared" ref="Q1752:Q1783" si="175">IF(B1752="","","Q"&amp;ROUNDUP(MONTH(B1752)/3,0)&amp;"-"&amp;YEAR(B1752))</f>
        <v>Q2-2025</v>
      </c>
    </row>
    <row r="1753" spans="1:17" x14ac:dyDescent="0.3">
      <c r="A1753" t="s">
        <v>1901</v>
      </c>
      <c r="B1753" s="15">
        <v>45608</v>
      </c>
      <c r="C1753" t="s">
        <v>84</v>
      </c>
      <c r="D1753" t="s">
        <v>150</v>
      </c>
      <c r="E1753" t="s">
        <v>71</v>
      </c>
      <c r="F1753" t="s">
        <v>126</v>
      </c>
      <c r="G1753" t="s">
        <v>56</v>
      </c>
      <c r="H1753">
        <v>7</v>
      </c>
      <c r="I1753">
        <v>55.67</v>
      </c>
      <c r="J1753">
        <v>1E-3</v>
      </c>
      <c r="K1753">
        <v>43.59</v>
      </c>
      <c r="L1753" t="s">
        <v>57</v>
      </c>
      <c r="M1753">
        <f t="shared" si="171"/>
        <v>389.3</v>
      </c>
      <c r="N1753">
        <f t="shared" si="172"/>
        <v>84.17</v>
      </c>
      <c r="O1753" s="7">
        <f t="shared" si="173"/>
        <v>0.21620857950166966</v>
      </c>
      <c r="P1753" t="str">
        <f t="shared" si="174"/>
        <v>Nov-2024</v>
      </c>
      <c r="Q1753" t="str">
        <f t="shared" si="175"/>
        <v>Q4-2024</v>
      </c>
    </row>
    <row r="1754" spans="1:17" x14ac:dyDescent="0.3">
      <c r="A1754" t="s">
        <v>1902</v>
      </c>
      <c r="B1754" s="15">
        <v>45970</v>
      </c>
      <c r="C1754" t="s">
        <v>63</v>
      </c>
      <c r="D1754" t="s">
        <v>251</v>
      </c>
      <c r="E1754" t="s">
        <v>54</v>
      </c>
      <c r="F1754" t="s">
        <v>65</v>
      </c>
      <c r="G1754" t="s">
        <v>68</v>
      </c>
      <c r="H1754">
        <v>4</v>
      </c>
      <c r="I1754">
        <v>24.83</v>
      </c>
      <c r="J1754">
        <v>0.191</v>
      </c>
      <c r="K1754">
        <v>14.59</v>
      </c>
      <c r="L1754" t="s">
        <v>104</v>
      </c>
      <c r="M1754">
        <f t="shared" si="171"/>
        <v>80.349999999999994</v>
      </c>
      <c r="N1754">
        <f t="shared" si="172"/>
        <v>21.99</v>
      </c>
      <c r="O1754" s="7">
        <f t="shared" si="173"/>
        <v>0.27367766023646545</v>
      </c>
      <c r="P1754" t="str">
        <f t="shared" si="174"/>
        <v>Nov-2025</v>
      </c>
      <c r="Q1754" t="str">
        <f t="shared" si="175"/>
        <v>Q4-2025</v>
      </c>
    </row>
    <row r="1755" spans="1:17" x14ac:dyDescent="0.3">
      <c r="A1755" t="s">
        <v>1903</v>
      </c>
      <c r="B1755" s="15">
        <v>45458</v>
      </c>
      <c r="C1755" t="s">
        <v>84</v>
      </c>
      <c r="D1755" t="s">
        <v>73</v>
      </c>
      <c r="E1755" t="s">
        <v>54</v>
      </c>
      <c r="F1755" t="s">
        <v>156</v>
      </c>
      <c r="G1755" t="s">
        <v>56</v>
      </c>
      <c r="H1755">
        <v>1</v>
      </c>
      <c r="I1755">
        <v>14.16</v>
      </c>
      <c r="J1755">
        <v>0.1</v>
      </c>
      <c r="K1755">
        <v>8.8800000000000008</v>
      </c>
      <c r="L1755" t="s">
        <v>57</v>
      </c>
      <c r="M1755">
        <f t="shared" si="171"/>
        <v>12.74</v>
      </c>
      <c r="N1755">
        <f t="shared" si="172"/>
        <v>3.86</v>
      </c>
      <c r="O1755" s="7">
        <f t="shared" si="173"/>
        <v>0.30298273155416011</v>
      </c>
      <c r="P1755" t="str">
        <f t="shared" si="174"/>
        <v>Jun-2024</v>
      </c>
      <c r="Q1755" t="str">
        <f t="shared" si="175"/>
        <v>Q2-2024</v>
      </c>
    </row>
    <row r="1756" spans="1:17" x14ac:dyDescent="0.3">
      <c r="A1756" t="s">
        <v>1904</v>
      </c>
      <c r="B1756" s="15">
        <v>45820</v>
      </c>
      <c r="C1756" t="s">
        <v>84</v>
      </c>
      <c r="D1756" t="s">
        <v>372</v>
      </c>
      <c r="E1756" t="s">
        <v>107</v>
      </c>
      <c r="F1756" t="s">
        <v>132</v>
      </c>
      <c r="G1756" t="s">
        <v>68</v>
      </c>
      <c r="H1756">
        <v>4</v>
      </c>
      <c r="I1756">
        <v>25.74</v>
      </c>
      <c r="J1756">
        <v>8.7999999999999995E-2</v>
      </c>
      <c r="K1756">
        <v>10.34</v>
      </c>
      <c r="L1756" t="s">
        <v>57</v>
      </c>
      <c r="M1756">
        <f t="shared" si="171"/>
        <v>93.9</v>
      </c>
      <c r="N1756">
        <f t="shared" si="172"/>
        <v>52.54</v>
      </c>
      <c r="O1756" s="7">
        <f t="shared" si="173"/>
        <v>0.55953141640042592</v>
      </c>
      <c r="P1756" t="str">
        <f t="shared" si="174"/>
        <v>Jun-2025</v>
      </c>
      <c r="Q1756" t="str">
        <f t="shared" si="175"/>
        <v>Q2-2025</v>
      </c>
    </row>
    <row r="1757" spans="1:17" x14ac:dyDescent="0.3">
      <c r="A1757" t="s">
        <v>1905</v>
      </c>
      <c r="B1757" s="15">
        <v>45790</v>
      </c>
      <c r="C1757" t="s">
        <v>88</v>
      </c>
      <c r="D1757" t="s">
        <v>234</v>
      </c>
      <c r="E1757" t="s">
        <v>107</v>
      </c>
      <c r="F1757" t="s">
        <v>132</v>
      </c>
      <c r="G1757" t="s">
        <v>56</v>
      </c>
      <c r="H1757">
        <v>1</v>
      </c>
      <c r="I1757">
        <v>33.35</v>
      </c>
      <c r="J1757">
        <v>0.125</v>
      </c>
      <c r="K1757">
        <v>11.6</v>
      </c>
      <c r="L1757" t="s">
        <v>57</v>
      </c>
      <c r="M1757">
        <f t="shared" si="171"/>
        <v>29.18</v>
      </c>
      <c r="N1757">
        <f t="shared" si="172"/>
        <v>17.579999999999998</v>
      </c>
      <c r="O1757" s="7">
        <f t="shared" si="173"/>
        <v>0.60246744345442083</v>
      </c>
      <c r="P1757" t="str">
        <f t="shared" si="174"/>
        <v>May-2025</v>
      </c>
      <c r="Q1757" t="str">
        <f t="shared" si="175"/>
        <v>Q2-2025</v>
      </c>
    </row>
    <row r="1758" spans="1:17" x14ac:dyDescent="0.3">
      <c r="A1758" t="s">
        <v>1906</v>
      </c>
      <c r="B1758" s="15">
        <v>45558</v>
      </c>
      <c r="C1758" t="s">
        <v>88</v>
      </c>
      <c r="D1758" t="s">
        <v>183</v>
      </c>
      <c r="E1758" t="s">
        <v>71</v>
      </c>
      <c r="F1758" t="s">
        <v>97</v>
      </c>
      <c r="G1758" t="s">
        <v>68</v>
      </c>
      <c r="H1758">
        <v>2</v>
      </c>
      <c r="I1758">
        <v>234.12</v>
      </c>
      <c r="J1758">
        <v>8.5000000000000006E-2</v>
      </c>
      <c r="K1758">
        <v>175.81</v>
      </c>
      <c r="L1758" t="s">
        <v>57</v>
      </c>
      <c r="M1758">
        <f t="shared" si="171"/>
        <v>428.44</v>
      </c>
      <c r="N1758">
        <f t="shared" si="172"/>
        <v>76.819999999999993</v>
      </c>
      <c r="O1758" s="7">
        <f t="shared" si="173"/>
        <v>0.17930165250676872</v>
      </c>
      <c r="P1758" t="str">
        <f t="shared" si="174"/>
        <v>Sep-2024</v>
      </c>
      <c r="Q1758" t="str">
        <f t="shared" si="175"/>
        <v>Q3-2024</v>
      </c>
    </row>
    <row r="1759" spans="1:17" x14ac:dyDescent="0.3">
      <c r="A1759" t="s">
        <v>1907</v>
      </c>
      <c r="B1759" s="15">
        <v>45889</v>
      </c>
      <c r="C1759" t="s">
        <v>88</v>
      </c>
      <c r="D1759" t="s">
        <v>167</v>
      </c>
      <c r="E1759" t="s">
        <v>54</v>
      </c>
      <c r="F1759" t="s">
        <v>65</v>
      </c>
      <c r="G1759" t="s">
        <v>68</v>
      </c>
      <c r="H1759">
        <v>1</v>
      </c>
      <c r="I1759">
        <v>21.1</v>
      </c>
      <c r="J1759">
        <v>4.2999999999999997E-2</v>
      </c>
      <c r="K1759">
        <v>12.22</v>
      </c>
      <c r="L1759" t="s">
        <v>57</v>
      </c>
      <c r="M1759">
        <f t="shared" si="171"/>
        <v>20.190000000000001</v>
      </c>
      <c r="N1759">
        <f t="shared" si="172"/>
        <v>7.97</v>
      </c>
      <c r="O1759" s="7">
        <f t="shared" si="173"/>
        <v>0.3947498761763249</v>
      </c>
      <c r="P1759" t="str">
        <f t="shared" si="174"/>
        <v>Aug-2025</v>
      </c>
      <c r="Q1759" t="str">
        <f t="shared" si="175"/>
        <v>Q3-2025</v>
      </c>
    </row>
    <row r="1760" spans="1:17" x14ac:dyDescent="0.3">
      <c r="A1760" t="s">
        <v>1908</v>
      </c>
      <c r="B1760" s="15">
        <v>45400</v>
      </c>
      <c r="C1760" t="s">
        <v>63</v>
      </c>
      <c r="D1760" t="s">
        <v>281</v>
      </c>
      <c r="E1760" t="s">
        <v>60</v>
      </c>
      <c r="F1760" t="s">
        <v>67</v>
      </c>
      <c r="G1760" t="s">
        <v>68</v>
      </c>
      <c r="H1760">
        <v>7</v>
      </c>
      <c r="I1760">
        <v>48.6</v>
      </c>
      <c r="J1760">
        <v>0.106</v>
      </c>
      <c r="K1760">
        <v>23.31</v>
      </c>
      <c r="L1760" t="s">
        <v>57</v>
      </c>
      <c r="M1760">
        <f t="shared" si="171"/>
        <v>304.14</v>
      </c>
      <c r="N1760">
        <f t="shared" si="172"/>
        <v>140.97</v>
      </c>
      <c r="O1760" s="7">
        <f t="shared" si="173"/>
        <v>0.46350364963503654</v>
      </c>
      <c r="P1760" t="str">
        <f t="shared" si="174"/>
        <v>Apr-2024</v>
      </c>
      <c r="Q1760" t="str">
        <f t="shared" si="175"/>
        <v>Q2-2024</v>
      </c>
    </row>
    <row r="1761" spans="1:17" x14ac:dyDescent="0.3">
      <c r="A1761" t="s">
        <v>1909</v>
      </c>
      <c r="B1761" s="15">
        <v>45887</v>
      </c>
      <c r="C1761" t="s">
        <v>84</v>
      </c>
      <c r="D1761" t="s">
        <v>196</v>
      </c>
      <c r="E1761" t="s">
        <v>93</v>
      </c>
      <c r="F1761" t="s">
        <v>124</v>
      </c>
      <c r="G1761" t="s">
        <v>68</v>
      </c>
      <c r="H1761">
        <v>1</v>
      </c>
      <c r="I1761">
        <v>63.75</v>
      </c>
      <c r="J1761">
        <v>0.05</v>
      </c>
      <c r="K1761">
        <v>25.41</v>
      </c>
      <c r="L1761" t="s">
        <v>57</v>
      </c>
      <c r="M1761">
        <f t="shared" si="171"/>
        <v>60.56</v>
      </c>
      <c r="N1761">
        <f t="shared" si="172"/>
        <v>35.15</v>
      </c>
      <c r="O1761" s="7">
        <f t="shared" si="173"/>
        <v>0.58041611624834866</v>
      </c>
      <c r="P1761" t="str">
        <f t="shared" si="174"/>
        <v>Aug-2025</v>
      </c>
      <c r="Q1761" t="str">
        <f t="shared" si="175"/>
        <v>Q3-2025</v>
      </c>
    </row>
    <row r="1762" spans="1:17" x14ac:dyDescent="0.3">
      <c r="A1762" t="s">
        <v>1910</v>
      </c>
      <c r="B1762" s="15">
        <v>45489</v>
      </c>
      <c r="C1762" t="s">
        <v>88</v>
      </c>
      <c r="D1762" t="s">
        <v>429</v>
      </c>
      <c r="E1762" t="s">
        <v>71</v>
      </c>
      <c r="F1762" t="s">
        <v>78</v>
      </c>
      <c r="G1762" t="s">
        <v>56</v>
      </c>
      <c r="H1762">
        <v>4</v>
      </c>
      <c r="I1762">
        <v>192.78</v>
      </c>
      <c r="J1762">
        <v>8.7999999999999995E-2</v>
      </c>
      <c r="K1762">
        <v>129.85</v>
      </c>
      <c r="L1762" t="s">
        <v>57</v>
      </c>
      <c r="M1762">
        <f t="shared" si="171"/>
        <v>703.26</v>
      </c>
      <c r="N1762">
        <f t="shared" si="172"/>
        <v>183.86</v>
      </c>
      <c r="O1762" s="7">
        <f t="shared" si="173"/>
        <v>0.26143958137815321</v>
      </c>
      <c r="P1762" t="str">
        <f t="shared" si="174"/>
        <v>Jul-2024</v>
      </c>
      <c r="Q1762" t="str">
        <f t="shared" si="175"/>
        <v>Q3-2024</v>
      </c>
    </row>
    <row r="1763" spans="1:17" x14ac:dyDescent="0.3">
      <c r="A1763" t="s">
        <v>1911</v>
      </c>
      <c r="B1763" s="15">
        <v>45789</v>
      </c>
      <c r="C1763" t="s">
        <v>88</v>
      </c>
      <c r="D1763" t="s">
        <v>179</v>
      </c>
      <c r="E1763" t="s">
        <v>93</v>
      </c>
      <c r="F1763" t="s">
        <v>219</v>
      </c>
      <c r="G1763" t="s">
        <v>56</v>
      </c>
      <c r="H1763">
        <v>3</v>
      </c>
      <c r="I1763">
        <v>72.38</v>
      </c>
      <c r="J1763">
        <v>8.8999999999999996E-2</v>
      </c>
      <c r="K1763">
        <v>28.26</v>
      </c>
      <c r="L1763" t="s">
        <v>57</v>
      </c>
      <c r="M1763">
        <f t="shared" si="171"/>
        <v>197.81</v>
      </c>
      <c r="N1763">
        <f t="shared" si="172"/>
        <v>113.03</v>
      </c>
      <c r="O1763" s="7">
        <f t="shared" si="173"/>
        <v>0.57140690561650065</v>
      </c>
      <c r="P1763" t="str">
        <f t="shared" si="174"/>
        <v>May-2025</v>
      </c>
      <c r="Q1763" t="str">
        <f t="shared" si="175"/>
        <v>Q2-2025</v>
      </c>
    </row>
    <row r="1764" spans="1:17" x14ac:dyDescent="0.3">
      <c r="A1764" t="s">
        <v>1912</v>
      </c>
      <c r="B1764" s="15">
        <v>45733</v>
      </c>
      <c r="C1764" t="s">
        <v>88</v>
      </c>
      <c r="D1764" t="s">
        <v>92</v>
      </c>
      <c r="E1764" t="s">
        <v>107</v>
      </c>
      <c r="F1764" t="s">
        <v>108</v>
      </c>
      <c r="G1764" t="s">
        <v>56</v>
      </c>
      <c r="H1764">
        <v>1</v>
      </c>
      <c r="I1764">
        <v>27.28</v>
      </c>
      <c r="J1764">
        <v>9.8000000000000004E-2</v>
      </c>
      <c r="K1764">
        <v>12.93</v>
      </c>
      <c r="L1764" t="s">
        <v>57</v>
      </c>
      <c r="M1764">
        <f t="shared" si="171"/>
        <v>24.61</v>
      </c>
      <c r="N1764">
        <f t="shared" si="172"/>
        <v>11.68</v>
      </c>
      <c r="O1764" s="7">
        <f t="shared" si="173"/>
        <v>0.47460381958553433</v>
      </c>
      <c r="P1764" t="str">
        <f t="shared" si="174"/>
        <v>Mar-2025</v>
      </c>
      <c r="Q1764" t="str">
        <f t="shared" si="175"/>
        <v>Q1-2025</v>
      </c>
    </row>
    <row r="1765" spans="1:17" x14ac:dyDescent="0.3">
      <c r="A1765" t="s">
        <v>1913</v>
      </c>
      <c r="B1765" s="15">
        <v>45660</v>
      </c>
      <c r="C1765" t="s">
        <v>84</v>
      </c>
      <c r="D1765" t="s">
        <v>572</v>
      </c>
      <c r="E1765" t="s">
        <v>60</v>
      </c>
      <c r="F1765" t="s">
        <v>76</v>
      </c>
      <c r="G1765" t="s">
        <v>56</v>
      </c>
      <c r="H1765">
        <v>1</v>
      </c>
      <c r="I1765">
        <v>56.32</v>
      </c>
      <c r="J1765">
        <v>0.13</v>
      </c>
      <c r="K1765">
        <v>26.05</v>
      </c>
      <c r="L1765" t="s">
        <v>57</v>
      </c>
      <c r="M1765">
        <f t="shared" si="171"/>
        <v>49</v>
      </c>
      <c r="N1765">
        <f t="shared" si="172"/>
        <v>22.95</v>
      </c>
      <c r="O1765" s="7">
        <f t="shared" si="173"/>
        <v>0.46836734693877552</v>
      </c>
      <c r="P1765" t="str">
        <f t="shared" si="174"/>
        <v>Jan-2025</v>
      </c>
      <c r="Q1765" t="str">
        <f t="shared" si="175"/>
        <v>Q1-2025</v>
      </c>
    </row>
    <row r="1766" spans="1:17" x14ac:dyDescent="0.3">
      <c r="A1766" t="s">
        <v>1914</v>
      </c>
      <c r="B1766" s="15">
        <v>45886</v>
      </c>
      <c r="C1766" t="s">
        <v>88</v>
      </c>
      <c r="D1766" t="s">
        <v>270</v>
      </c>
      <c r="E1766" t="s">
        <v>107</v>
      </c>
      <c r="F1766" t="s">
        <v>108</v>
      </c>
      <c r="G1766" t="s">
        <v>68</v>
      </c>
      <c r="H1766">
        <v>9</v>
      </c>
      <c r="I1766">
        <v>41.58</v>
      </c>
      <c r="J1766">
        <v>2.3E-2</v>
      </c>
      <c r="K1766">
        <v>13.35</v>
      </c>
      <c r="L1766" t="s">
        <v>57</v>
      </c>
      <c r="M1766">
        <f t="shared" si="171"/>
        <v>365.61</v>
      </c>
      <c r="N1766">
        <f t="shared" si="172"/>
        <v>245.46</v>
      </c>
      <c r="O1766" s="7">
        <f t="shared" si="173"/>
        <v>0.67137113317469432</v>
      </c>
      <c r="P1766" t="str">
        <f t="shared" si="174"/>
        <v>Aug-2025</v>
      </c>
      <c r="Q1766" t="str">
        <f t="shared" si="175"/>
        <v>Q3-2025</v>
      </c>
    </row>
    <row r="1767" spans="1:17" x14ac:dyDescent="0.3">
      <c r="A1767" t="s">
        <v>1915</v>
      </c>
      <c r="B1767" s="15">
        <v>45871</v>
      </c>
      <c r="C1767" t="s">
        <v>84</v>
      </c>
      <c r="D1767" t="s">
        <v>171</v>
      </c>
      <c r="E1767" t="s">
        <v>107</v>
      </c>
      <c r="F1767" t="s">
        <v>132</v>
      </c>
      <c r="G1767" t="s">
        <v>68</v>
      </c>
      <c r="H1767">
        <v>1</v>
      </c>
      <c r="I1767">
        <v>18.850000000000001</v>
      </c>
      <c r="J1767">
        <v>7.1999999999999995E-2</v>
      </c>
      <c r="K1767">
        <v>7.68</v>
      </c>
      <c r="L1767" t="s">
        <v>57</v>
      </c>
      <c r="M1767">
        <f t="shared" si="171"/>
        <v>17.489999999999998</v>
      </c>
      <c r="N1767">
        <f t="shared" si="172"/>
        <v>9.81</v>
      </c>
      <c r="O1767" s="7">
        <f t="shared" si="173"/>
        <v>0.56089193825042893</v>
      </c>
      <c r="P1767" t="str">
        <f t="shared" si="174"/>
        <v>Aug-2025</v>
      </c>
      <c r="Q1767" t="str">
        <f t="shared" si="175"/>
        <v>Q3-2025</v>
      </c>
    </row>
    <row r="1768" spans="1:17" x14ac:dyDescent="0.3">
      <c r="A1768" t="s">
        <v>1916</v>
      </c>
      <c r="B1768" s="15">
        <v>45392</v>
      </c>
      <c r="C1768" t="s">
        <v>84</v>
      </c>
      <c r="D1768" t="s">
        <v>171</v>
      </c>
      <c r="E1768" t="s">
        <v>60</v>
      </c>
      <c r="F1768" t="s">
        <v>99</v>
      </c>
      <c r="G1768" t="s">
        <v>68</v>
      </c>
      <c r="H1768">
        <v>14</v>
      </c>
      <c r="I1768">
        <v>49.2</v>
      </c>
      <c r="J1768">
        <v>2.1000000000000001E-2</v>
      </c>
      <c r="K1768">
        <v>23.81</v>
      </c>
      <c r="L1768" t="s">
        <v>104</v>
      </c>
      <c r="M1768">
        <f t="shared" si="171"/>
        <v>674.34</v>
      </c>
      <c r="N1768">
        <f t="shared" si="172"/>
        <v>341</v>
      </c>
      <c r="O1768" s="7">
        <f t="shared" si="173"/>
        <v>0.50567962748761752</v>
      </c>
      <c r="P1768" t="str">
        <f t="shared" si="174"/>
        <v>Apr-2024</v>
      </c>
      <c r="Q1768" t="str">
        <f t="shared" si="175"/>
        <v>Q2-2024</v>
      </c>
    </row>
    <row r="1769" spans="1:17" x14ac:dyDescent="0.3">
      <c r="A1769" t="s">
        <v>1917</v>
      </c>
      <c r="B1769" s="15">
        <v>45761</v>
      </c>
      <c r="C1769" t="s">
        <v>63</v>
      </c>
      <c r="D1769" t="s">
        <v>251</v>
      </c>
      <c r="E1769" t="s">
        <v>93</v>
      </c>
      <c r="F1769" t="s">
        <v>94</v>
      </c>
      <c r="G1769" t="s">
        <v>68</v>
      </c>
      <c r="H1769">
        <v>1</v>
      </c>
      <c r="I1769">
        <v>18.55</v>
      </c>
      <c r="J1769">
        <v>0</v>
      </c>
      <c r="K1769">
        <v>7.17</v>
      </c>
      <c r="L1769" t="s">
        <v>57</v>
      </c>
      <c r="M1769">
        <f t="shared" si="171"/>
        <v>18.55</v>
      </c>
      <c r="N1769">
        <f t="shared" si="172"/>
        <v>11.38</v>
      </c>
      <c r="O1769" s="7">
        <f t="shared" si="173"/>
        <v>0.61347708894878705</v>
      </c>
      <c r="P1769" t="str">
        <f t="shared" si="174"/>
        <v>Apr-2025</v>
      </c>
      <c r="Q1769" t="str">
        <f t="shared" si="175"/>
        <v>Q2-2025</v>
      </c>
    </row>
    <row r="1770" spans="1:17" x14ac:dyDescent="0.3">
      <c r="A1770" t="s">
        <v>1918</v>
      </c>
      <c r="B1770" s="15">
        <v>45533</v>
      </c>
      <c r="C1770" t="s">
        <v>88</v>
      </c>
      <c r="D1770" t="s">
        <v>206</v>
      </c>
      <c r="E1770" t="s">
        <v>93</v>
      </c>
      <c r="F1770" t="s">
        <v>255</v>
      </c>
      <c r="G1770" t="s">
        <v>56</v>
      </c>
      <c r="H1770">
        <v>5</v>
      </c>
      <c r="I1770">
        <v>72.5</v>
      </c>
      <c r="J1770">
        <v>0.13100000000000001</v>
      </c>
      <c r="K1770">
        <v>29.62</v>
      </c>
      <c r="L1770" t="s">
        <v>57</v>
      </c>
      <c r="M1770">
        <f t="shared" si="171"/>
        <v>315.01</v>
      </c>
      <c r="N1770">
        <f t="shared" si="172"/>
        <v>166.91</v>
      </c>
      <c r="O1770" s="7">
        <f t="shared" si="173"/>
        <v>0.52985619504142722</v>
      </c>
      <c r="P1770" t="str">
        <f t="shared" si="174"/>
        <v>Aug-2024</v>
      </c>
      <c r="Q1770" t="str">
        <f t="shared" si="175"/>
        <v>Q3-2024</v>
      </c>
    </row>
    <row r="1771" spans="1:17" x14ac:dyDescent="0.3">
      <c r="A1771" t="s">
        <v>1919</v>
      </c>
      <c r="B1771" s="15">
        <v>45740</v>
      </c>
      <c r="C1771" t="s">
        <v>88</v>
      </c>
      <c r="D1771" t="s">
        <v>123</v>
      </c>
      <c r="E1771" t="s">
        <v>60</v>
      </c>
      <c r="F1771" t="s">
        <v>76</v>
      </c>
      <c r="G1771" t="s">
        <v>68</v>
      </c>
      <c r="H1771">
        <v>1</v>
      </c>
      <c r="I1771">
        <v>76.540000000000006</v>
      </c>
      <c r="J1771">
        <v>0.14599999999999999</v>
      </c>
      <c r="K1771">
        <v>31.3</v>
      </c>
      <c r="L1771" t="s">
        <v>57</v>
      </c>
      <c r="M1771">
        <f t="shared" si="171"/>
        <v>65.37</v>
      </c>
      <c r="N1771">
        <f t="shared" si="172"/>
        <v>34.07</v>
      </c>
      <c r="O1771" s="7">
        <f t="shared" si="173"/>
        <v>0.52118708887869047</v>
      </c>
      <c r="P1771" t="str">
        <f t="shared" si="174"/>
        <v>Mar-2025</v>
      </c>
      <c r="Q1771" t="str">
        <f t="shared" si="175"/>
        <v>Q1-2025</v>
      </c>
    </row>
    <row r="1772" spans="1:17" x14ac:dyDescent="0.3">
      <c r="A1772" t="s">
        <v>1920</v>
      </c>
      <c r="B1772" s="15">
        <v>45796</v>
      </c>
      <c r="C1772" t="s">
        <v>84</v>
      </c>
      <c r="D1772" t="s">
        <v>372</v>
      </c>
      <c r="E1772" t="s">
        <v>93</v>
      </c>
      <c r="F1772" t="s">
        <v>219</v>
      </c>
      <c r="G1772" t="s">
        <v>68</v>
      </c>
      <c r="H1772">
        <v>3</v>
      </c>
      <c r="I1772">
        <v>83.89</v>
      </c>
      <c r="J1772">
        <v>0.14499999999999999</v>
      </c>
      <c r="K1772">
        <v>30.76</v>
      </c>
      <c r="L1772" t="s">
        <v>57</v>
      </c>
      <c r="M1772">
        <f t="shared" si="171"/>
        <v>215.18</v>
      </c>
      <c r="N1772">
        <f t="shared" si="172"/>
        <v>122.9</v>
      </c>
      <c r="O1772" s="7">
        <f t="shared" si="173"/>
        <v>0.57114973510549305</v>
      </c>
      <c r="P1772" t="str">
        <f t="shared" si="174"/>
        <v>May-2025</v>
      </c>
      <c r="Q1772" t="str">
        <f t="shared" si="175"/>
        <v>Q2-2025</v>
      </c>
    </row>
    <row r="1773" spans="1:17" x14ac:dyDescent="0.3">
      <c r="A1773" t="s">
        <v>1921</v>
      </c>
      <c r="B1773" s="15">
        <v>45528</v>
      </c>
      <c r="C1773" t="s">
        <v>52</v>
      </c>
      <c r="D1773" t="s">
        <v>155</v>
      </c>
      <c r="E1773" t="s">
        <v>107</v>
      </c>
      <c r="F1773" t="s">
        <v>193</v>
      </c>
      <c r="G1773" t="s">
        <v>56</v>
      </c>
      <c r="H1773">
        <v>10</v>
      </c>
      <c r="I1773">
        <v>50.86</v>
      </c>
      <c r="J1773">
        <v>0.02</v>
      </c>
      <c r="K1773">
        <v>21.93</v>
      </c>
      <c r="L1773" t="s">
        <v>57</v>
      </c>
      <c r="M1773">
        <f t="shared" si="171"/>
        <v>498.43</v>
      </c>
      <c r="N1773">
        <f t="shared" si="172"/>
        <v>279.13</v>
      </c>
      <c r="O1773" s="7">
        <f t="shared" si="173"/>
        <v>0.5600184579579881</v>
      </c>
      <c r="P1773" t="str">
        <f t="shared" si="174"/>
        <v>Aug-2024</v>
      </c>
      <c r="Q1773" t="str">
        <f t="shared" si="175"/>
        <v>Q3-2024</v>
      </c>
    </row>
    <row r="1774" spans="1:17" x14ac:dyDescent="0.3">
      <c r="A1774" t="s">
        <v>1922</v>
      </c>
      <c r="B1774" s="15">
        <v>45835</v>
      </c>
      <c r="C1774" t="s">
        <v>63</v>
      </c>
      <c r="D1774" t="s">
        <v>106</v>
      </c>
      <c r="E1774" t="s">
        <v>71</v>
      </c>
      <c r="F1774" t="s">
        <v>78</v>
      </c>
      <c r="G1774" t="s">
        <v>56</v>
      </c>
      <c r="H1774">
        <v>5</v>
      </c>
      <c r="I1774">
        <v>115.16</v>
      </c>
      <c r="J1774">
        <v>0.32200000000000001</v>
      </c>
      <c r="K1774">
        <v>84.3</v>
      </c>
      <c r="L1774" t="s">
        <v>57</v>
      </c>
      <c r="M1774">
        <f t="shared" si="171"/>
        <v>390.39</v>
      </c>
      <c r="N1774">
        <f t="shared" si="172"/>
        <v>-31.11</v>
      </c>
      <c r="O1774" s="7">
        <f t="shared" si="173"/>
        <v>-7.9689541228002772E-2</v>
      </c>
      <c r="P1774" t="str">
        <f t="shared" si="174"/>
        <v>Jun-2025</v>
      </c>
      <c r="Q1774" t="str">
        <f t="shared" si="175"/>
        <v>Q2-2025</v>
      </c>
    </row>
    <row r="1775" spans="1:17" x14ac:dyDescent="0.3">
      <c r="A1775" t="s">
        <v>1923</v>
      </c>
      <c r="B1775" s="15">
        <v>45999</v>
      </c>
      <c r="C1775" t="s">
        <v>84</v>
      </c>
      <c r="D1775" t="s">
        <v>243</v>
      </c>
      <c r="E1775" t="s">
        <v>71</v>
      </c>
      <c r="F1775" t="s">
        <v>97</v>
      </c>
      <c r="G1775" t="s">
        <v>56</v>
      </c>
      <c r="H1775">
        <v>1</v>
      </c>
      <c r="I1775">
        <v>217.29</v>
      </c>
      <c r="J1775">
        <v>5.0999999999999997E-2</v>
      </c>
      <c r="K1775">
        <v>165.33</v>
      </c>
      <c r="L1775" t="s">
        <v>57</v>
      </c>
      <c r="M1775">
        <f t="shared" si="171"/>
        <v>206.21</v>
      </c>
      <c r="N1775">
        <f t="shared" si="172"/>
        <v>40.880000000000003</v>
      </c>
      <c r="O1775" s="7">
        <f t="shared" si="173"/>
        <v>0.19824450802579896</v>
      </c>
      <c r="P1775" t="str">
        <f t="shared" si="174"/>
        <v>Dec-2025</v>
      </c>
      <c r="Q1775" t="str">
        <f t="shared" si="175"/>
        <v>Q4-2025</v>
      </c>
    </row>
    <row r="1776" spans="1:17" x14ac:dyDescent="0.3">
      <c r="A1776" t="s">
        <v>1924</v>
      </c>
      <c r="B1776" s="15">
        <v>45618</v>
      </c>
      <c r="C1776" t="s">
        <v>84</v>
      </c>
      <c r="D1776" t="s">
        <v>196</v>
      </c>
      <c r="E1776" t="s">
        <v>54</v>
      </c>
      <c r="F1776" t="s">
        <v>55</v>
      </c>
      <c r="G1776" t="s">
        <v>68</v>
      </c>
      <c r="H1776">
        <v>2</v>
      </c>
      <c r="I1776">
        <v>13.3</v>
      </c>
      <c r="J1776">
        <v>3.9E-2</v>
      </c>
      <c r="K1776">
        <v>8.23</v>
      </c>
      <c r="L1776" t="s">
        <v>57</v>
      </c>
      <c r="M1776">
        <f t="shared" si="171"/>
        <v>25.56</v>
      </c>
      <c r="N1776">
        <f t="shared" si="172"/>
        <v>9.1</v>
      </c>
      <c r="O1776" s="7">
        <f t="shared" si="173"/>
        <v>0.3560250391236307</v>
      </c>
      <c r="P1776" t="str">
        <f t="shared" si="174"/>
        <v>Nov-2024</v>
      </c>
      <c r="Q1776" t="str">
        <f t="shared" si="175"/>
        <v>Q4-2024</v>
      </c>
    </row>
    <row r="1777" spans="1:17" x14ac:dyDescent="0.3">
      <c r="A1777" t="s">
        <v>1925</v>
      </c>
      <c r="B1777" s="15">
        <v>45886</v>
      </c>
      <c r="C1777" t="s">
        <v>84</v>
      </c>
      <c r="D1777" t="s">
        <v>372</v>
      </c>
      <c r="E1777" t="s">
        <v>93</v>
      </c>
      <c r="F1777" t="s">
        <v>255</v>
      </c>
      <c r="G1777" t="s">
        <v>68</v>
      </c>
      <c r="H1777">
        <v>4</v>
      </c>
      <c r="I1777">
        <v>21.22</v>
      </c>
      <c r="J1777">
        <v>7.8E-2</v>
      </c>
      <c r="K1777">
        <v>9.4700000000000006</v>
      </c>
      <c r="L1777" t="s">
        <v>57</v>
      </c>
      <c r="M1777">
        <f t="shared" si="171"/>
        <v>78.260000000000005</v>
      </c>
      <c r="N1777">
        <f t="shared" si="172"/>
        <v>40.380000000000003</v>
      </c>
      <c r="O1777" s="7">
        <f t="shared" si="173"/>
        <v>0.51597239969332998</v>
      </c>
      <c r="P1777" t="str">
        <f t="shared" si="174"/>
        <v>Aug-2025</v>
      </c>
      <c r="Q1777" t="str">
        <f t="shared" si="175"/>
        <v>Q3-2025</v>
      </c>
    </row>
    <row r="1778" spans="1:17" x14ac:dyDescent="0.3">
      <c r="A1778" t="s">
        <v>1926</v>
      </c>
      <c r="B1778" s="15">
        <v>45784</v>
      </c>
      <c r="C1778" t="s">
        <v>88</v>
      </c>
      <c r="D1778" t="s">
        <v>429</v>
      </c>
      <c r="E1778" t="s">
        <v>71</v>
      </c>
      <c r="F1778" t="s">
        <v>86</v>
      </c>
      <c r="G1778" t="s">
        <v>68</v>
      </c>
      <c r="H1778">
        <v>1</v>
      </c>
      <c r="I1778">
        <v>41.58</v>
      </c>
      <c r="J1778">
        <v>0.13800000000000001</v>
      </c>
      <c r="K1778">
        <v>33.200000000000003</v>
      </c>
      <c r="L1778" t="s">
        <v>57</v>
      </c>
      <c r="M1778">
        <f t="shared" si="171"/>
        <v>35.840000000000003</v>
      </c>
      <c r="N1778">
        <f t="shared" si="172"/>
        <v>2.64</v>
      </c>
      <c r="O1778" s="7">
        <f t="shared" si="173"/>
        <v>7.3660714285714288E-2</v>
      </c>
      <c r="P1778" t="str">
        <f t="shared" si="174"/>
        <v>May-2025</v>
      </c>
      <c r="Q1778" t="str">
        <f t="shared" si="175"/>
        <v>Q2-2025</v>
      </c>
    </row>
    <row r="1779" spans="1:17" x14ac:dyDescent="0.3">
      <c r="A1779" t="s">
        <v>1927</v>
      </c>
      <c r="B1779" s="15">
        <v>45842</v>
      </c>
      <c r="C1779" t="s">
        <v>88</v>
      </c>
      <c r="D1779" t="s">
        <v>270</v>
      </c>
      <c r="E1779" t="s">
        <v>107</v>
      </c>
      <c r="F1779" t="s">
        <v>108</v>
      </c>
      <c r="G1779" t="s">
        <v>56</v>
      </c>
      <c r="H1779">
        <v>1</v>
      </c>
      <c r="I1779">
        <v>34.21</v>
      </c>
      <c r="J1779">
        <v>0</v>
      </c>
      <c r="K1779">
        <v>18.350000000000001</v>
      </c>
      <c r="L1779" t="s">
        <v>57</v>
      </c>
      <c r="M1779">
        <f t="shared" si="171"/>
        <v>34.21</v>
      </c>
      <c r="N1779">
        <f t="shared" si="172"/>
        <v>15.86</v>
      </c>
      <c r="O1779" s="7">
        <f t="shared" si="173"/>
        <v>0.4636071324174218</v>
      </c>
      <c r="P1779" t="str">
        <f t="shared" si="174"/>
        <v>Jul-2025</v>
      </c>
      <c r="Q1779" t="str">
        <f t="shared" si="175"/>
        <v>Q3-2025</v>
      </c>
    </row>
    <row r="1780" spans="1:17" x14ac:dyDescent="0.3">
      <c r="A1780" t="s">
        <v>1928</v>
      </c>
      <c r="B1780" s="15">
        <v>45515</v>
      </c>
      <c r="C1780" t="s">
        <v>52</v>
      </c>
      <c r="D1780" t="s">
        <v>216</v>
      </c>
      <c r="E1780" t="s">
        <v>71</v>
      </c>
      <c r="F1780" t="s">
        <v>97</v>
      </c>
      <c r="G1780" t="s">
        <v>68</v>
      </c>
      <c r="H1780">
        <v>3</v>
      </c>
      <c r="I1780">
        <v>292.91000000000003</v>
      </c>
      <c r="J1780">
        <v>6.2E-2</v>
      </c>
      <c r="K1780">
        <v>224.69</v>
      </c>
      <c r="L1780" t="s">
        <v>57</v>
      </c>
      <c r="M1780">
        <f t="shared" si="171"/>
        <v>824.25</v>
      </c>
      <c r="N1780">
        <f t="shared" si="172"/>
        <v>150.18</v>
      </c>
      <c r="O1780" s="7">
        <f t="shared" si="173"/>
        <v>0.18220200181983623</v>
      </c>
      <c r="P1780" t="str">
        <f t="shared" si="174"/>
        <v>Aug-2024</v>
      </c>
      <c r="Q1780" t="str">
        <f t="shared" si="175"/>
        <v>Q3-2024</v>
      </c>
    </row>
    <row r="1781" spans="1:17" x14ac:dyDescent="0.3">
      <c r="A1781" t="s">
        <v>1929</v>
      </c>
      <c r="B1781" s="15">
        <v>45970</v>
      </c>
      <c r="C1781" t="s">
        <v>52</v>
      </c>
      <c r="D1781" t="s">
        <v>59</v>
      </c>
      <c r="E1781" t="s">
        <v>107</v>
      </c>
      <c r="F1781" t="s">
        <v>139</v>
      </c>
      <c r="G1781" t="s">
        <v>56</v>
      </c>
      <c r="H1781">
        <v>1</v>
      </c>
      <c r="I1781">
        <v>17.93</v>
      </c>
      <c r="J1781">
        <v>6.3E-2</v>
      </c>
      <c r="K1781">
        <v>12.82</v>
      </c>
      <c r="L1781" t="s">
        <v>57</v>
      </c>
      <c r="M1781">
        <f t="shared" si="171"/>
        <v>16.8</v>
      </c>
      <c r="N1781">
        <f t="shared" si="172"/>
        <v>3.98</v>
      </c>
      <c r="O1781" s="7">
        <f t="shared" si="173"/>
        <v>0.2369047619047619</v>
      </c>
      <c r="P1781" t="str">
        <f t="shared" si="174"/>
        <v>Nov-2025</v>
      </c>
      <c r="Q1781" t="str">
        <f t="shared" si="175"/>
        <v>Q4-2025</v>
      </c>
    </row>
    <row r="1782" spans="1:17" x14ac:dyDescent="0.3">
      <c r="A1782" t="s">
        <v>1930</v>
      </c>
      <c r="B1782" s="15">
        <v>45992</v>
      </c>
      <c r="C1782" t="s">
        <v>84</v>
      </c>
      <c r="D1782" t="s">
        <v>572</v>
      </c>
      <c r="E1782" t="s">
        <v>60</v>
      </c>
      <c r="F1782" t="s">
        <v>90</v>
      </c>
      <c r="G1782" t="s">
        <v>68</v>
      </c>
      <c r="H1782">
        <v>2</v>
      </c>
      <c r="I1782">
        <v>22.67</v>
      </c>
      <c r="J1782">
        <v>2.1000000000000001E-2</v>
      </c>
      <c r="K1782">
        <v>11.27</v>
      </c>
      <c r="L1782" t="s">
        <v>57</v>
      </c>
      <c r="M1782">
        <f t="shared" si="171"/>
        <v>44.39</v>
      </c>
      <c r="N1782">
        <f t="shared" si="172"/>
        <v>21.85</v>
      </c>
      <c r="O1782" s="7">
        <f t="shared" si="173"/>
        <v>0.49222797927461143</v>
      </c>
      <c r="P1782" t="str">
        <f t="shared" si="174"/>
        <v>Dec-2025</v>
      </c>
      <c r="Q1782" t="str">
        <f t="shared" si="175"/>
        <v>Q4-2025</v>
      </c>
    </row>
    <row r="1783" spans="1:17" x14ac:dyDescent="0.3">
      <c r="A1783" t="s">
        <v>1931</v>
      </c>
      <c r="B1783" s="15">
        <v>45419</v>
      </c>
      <c r="C1783" t="s">
        <v>88</v>
      </c>
      <c r="D1783" t="s">
        <v>92</v>
      </c>
      <c r="E1783" t="s">
        <v>71</v>
      </c>
      <c r="F1783" t="s">
        <v>86</v>
      </c>
      <c r="G1783" t="s">
        <v>68</v>
      </c>
      <c r="H1783">
        <v>1</v>
      </c>
      <c r="I1783">
        <v>105.8</v>
      </c>
      <c r="J1783">
        <v>2.3E-2</v>
      </c>
      <c r="K1783">
        <v>78.67</v>
      </c>
      <c r="L1783" t="s">
        <v>57</v>
      </c>
      <c r="M1783">
        <f t="shared" si="171"/>
        <v>103.37</v>
      </c>
      <c r="N1783">
        <f t="shared" si="172"/>
        <v>24.7</v>
      </c>
      <c r="O1783" s="7">
        <f t="shared" si="173"/>
        <v>0.23894747025249102</v>
      </c>
      <c r="P1783" t="str">
        <f t="shared" si="174"/>
        <v>May-2024</v>
      </c>
      <c r="Q1783" t="str">
        <f t="shared" si="175"/>
        <v>Q2-2024</v>
      </c>
    </row>
    <row r="1784" spans="1:17" x14ac:dyDescent="0.3">
      <c r="A1784" t="s">
        <v>1932</v>
      </c>
      <c r="B1784" s="15">
        <v>45907</v>
      </c>
      <c r="C1784" t="s">
        <v>52</v>
      </c>
      <c r="D1784" t="s">
        <v>121</v>
      </c>
      <c r="E1784" t="s">
        <v>60</v>
      </c>
      <c r="F1784" t="s">
        <v>90</v>
      </c>
      <c r="G1784" t="s">
        <v>56</v>
      </c>
      <c r="H1784">
        <v>4</v>
      </c>
      <c r="I1784">
        <v>42.18</v>
      </c>
      <c r="J1784">
        <v>0</v>
      </c>
      <c r="K1784">
        <v>18.28</v>
      </c>
      <c r="L1784" t="s">
        <v>57</v>
      </c>
      <c r="M1784">
        <f t="shared" si="171"/>
        <v>168.72</v>
      </c>
      <c r="N1784">
        <f t="shared" si="172"/>
        <v>95.6</v>
      </c>
      <c r="O1784" s="7">
        <f t="shared" si="173"/>
        <v>0.56661925082977715</v>
      </c>
      <c r="P1784" t="str">
        <f t="shared" ref="P1784:P1815" si="176">IF(B1784="","",TEXT(B1784,"mmm-yyyy"))</f>
        <v>Sep-2025</v>
      </c>
      <c r="Q1784" t="str">
        <f t="shared" ref="Q1784:Q1815" si="177">IF(B1784="","","Q"&amp;ROUNDUP(MONTH(B1784)/3,0)&amp;"-"&amp;YEAR(B1784))</f>
        <v>Q3-2025</v>
      </c>
    </row>
    <row r="1785" spans="1:17" x14ac:dyDescent="0.3">
      <c r="A1785" t="s">
        <v>1933</v>
      </c>
      <c r="B1785" s="15">
        <v>46006</v>
      </c>
      <c r="C1785" t="s">
        <v>84</v>
      </c>
      <c r="D1785" t="s">
        <v>73</v>
      </c>
      <c r="E1785" t="s">
        <v>60</v>
      </c>
      <c r="F1785" t="s">
        <v>90</v>
      </c>
      <c r="G1785" t="s">
        <v>56</v>
      </c>
      <c r="H1785">
        <v>8</v>
      </c>
      <c r="I1785">
        <v>75.319999999999993</v>
      </c>
      <c r="J1785">
        <v>0.13900000000000001</v>
      </c>
      <c r="K1785">
        <v>34.130000000000003</v>
      </c>
      <c r="L1785" t="s">
        <v>57</v>
      </c>
      <c r="M1785">
        <f t="shared" si="171"/>
        <v>518.79999999999995</v>
      </c>
      <c r="N1785">
        <f t="shared" si="172"/>
        <v>245.76</v>
      </c>
      <c r="O1785" s="7">
        <f t="shared" si="173"/>
        <v>0.47370855821125679</v>
      </c>
      <c r="P1785" t="str">
        <f t="shared" si="176"/>
        <v>Dec-2025</v>
      </c>
      <c r="Q1785" t="str">
        <f t="shared" si="177"/>
        <v>Q4-2025</v>
      </c>
    </row>
    <row r="1786" spans="1:17" x14ac:dyDescent="0.3">
      <c r="A1786" t="s">
        <v>1934</v>
      </c>
      <c r="B1786" s="15">
        <v>45694</v>
      </c>
      <c r="C1786" t="s">
        <v>63</v>
      </c>
      <c r="D1786" t="s">
        <v>281</v>
      </c>
      <c r="E1786" t="s">
        <v>54</v>
      </c>
      <c r="F1786" t="s">
        <v>55</v>
      </c>
      <c r="G1786" t="s">
        <v>68</v>
      </c>
      <c r="H1786">
        <v>2</v>
      </c>
      <c r="I1786">
        <v>9.7899999999999991</v>
      </c>
      <c r="J1786">
        <v>0.24</v>
      </c>
      <c r="K1786">
        <v>5.53</v>
      </c>
      <c r="L1786" t="s">
        <v>104</v>
      </c>
      <c r="M1786">
        <f t="shared" si="171"/>
        <v>14.88</v>
      </c>
      <c r="N1786">
        <f t="shared" si="172"/>
        <v>3.82</v>
      </c>
      <c r="O1786" s="7">
        <f t="shared" si="173"/>
        <v>0.25672043010752688</v>
      </c>
      <c r="P1786" t="str">
        <f t="shared" si="176"/>
        <v>Feb-2025</v>
      </c>
      <c r="Q1786" t="str">
        <f t="shared" si="177"/>
        <v>Q1-2025</v>
      </c>
    </row>
    <row r="1787" spans="1:17" x14ac:dyDescent="0.3">
      <c r="A1787" t="s">
        <v>1935</v>
      </c>
      <c r="B1787" s="15">
        <v>45927</v>
      </c>
      <c r="C1787" t="s">
        <v>52</v>
      </c>
      <c r="D1787" t="s">
        <v>96</v>
      </c>
      <c r="E1787" t="s">
        <v>71</v>
      </c>
      <c r="F1787" t="s">
        <v>72</v>
      </c>
      <c r="G1787" t="s">
        <v>68</v>
      </c>
      <c r="H1787">
        <v>2</v>
      </c>
      <c r="I1787">
        <v>287.52999999999997</v>
      </c>
      <c r="J1787">
        <v>0.14000000000000001</v>
      </c>
      <c r="K1787">
        <v>201.02</v>
      </c>
      <c r="L1787" t="s">
        <v>57</v>
      </c>
      <c r="M1787">
        <f t="shared" si="171"/>
        <v>494.55</v>
      </c>
      <c r="N1787">
        <f t="shared" si="172"/>
        <v>92.51</v>
      </c>
      <c r="O1787" s="7">
        <f t="shared" si="173"/>
        <v>0.18705894247295521</v>
      </c>
      <c r="P1787" t="str">
        <f t="shared" si="176"/>
        <v>Sep-2025</v>
      </c>
      <c r="Q1787" t="str">
        <f t="shared" si="177"/>
        <v>Q3-2025</v>
      </c>
    </row>
    <row r="1788" spans="1:17" x14ac:dyDescent="0.3">
      <c r="A1788" t="s">
        <v>1936</v>
      </c>
      <c r="B1788" s="15">
        <v>45424</v>
      </c>
      <c r="C1788" t="s">
        <v>63</v>
      </c>
      <c r="D1788" t="s">
        <v>82</v>
      </c>
      <c r="E1788" t="s">
        <v>60</v>
      </c>
      <c r="F1788" t="s">
        <v>67</v>
      </c>
      <c r="G1788" t="s">
        <v>68</v>
      </c>
      <c r="H1788">
        <v>5</v>
      </c>
      <c r="I1788">
        <v>32.15</v>
      </c>
      <c r="J1788">
        <v>0.224</v>
      </c>
      <c r="K1788">
        <v>17.64</v>
      </c>
      <c r="L1788" t="s">
        <v>57</v>
      </c>
      <c r="M1788">
        <f t="shared" si="171"/>
        <v>124.74</v>
      </c>
      <c r="N1788">
        <f t="shared" si="172"/>
        <v>36.54</v>
      </c>
      <c r="O1788" s="7">
        <f t="shared" si="173"/>
        <v>0.29292929292929293</v>
      </c>
      <c r="P1788" t="str">
        <f t="shared" si="176"/>
        <v>May-2024</v>
      </c>
      <c r="Q1788" t="str">
        <f t="shared" si="177"/>
        <v>Q2-2024</v>
      </c>
    </row>
    <row r="1789" spans="1:17" x14ac:dyDescent="0.3">
      <c r="A1789" t="s">
        <v>1937</v>
      </c>
      <c r="B1789" s="15">
        <v>45965</v>
      </c>
      <c r="C1789" t="s">
        <v>63</v>
      </c>
      <c r="D1789" t="s">
        <v>302</v>
      </c>
      <c r="E1789" t="s">
        <v>60</v>
      </c>
      <c r="F1789" t="s">
        <v>90</v>
      </c>
      <c r="G1789" t="s">
        <v>56</v>
      </c>
      <c r="H1789">
        <v>1</v>
      </c>
      <c r="I1789">
        <v>114.16</v>
      </c>
      <c r="J1789">
        <v>0.183</v>
      </c>
      <c r="K1789">
        <v>47.77</v>
      </c>
      <c r="L1789" t="s">
        <v>57</v>
      </c>
      <c r="M1789">
        <f t="shared" si="171"/>
        <v>93.27</v>
      </c>
      <c r="N1789">
        <f t="shared" si="172"/>
        <v>45.5</v>
      </c>
      <c r="O1789" s="7">
        <f t="shared" si="173"/>
        <v>0.48783102819770563</v>
      </c>
      <c r="P1789" t="str">
        <f t="shared" si="176"/>
        <v>Nov-2025</v>
      </c>
      <c r="Q1789" t="str">
        <f t="shared" si="177"/>
        <v>Q4-2025</v>
      </c>
    </row>
    <row r="1790" spans="1:17" x14ac:dyDescent="0.3">
      <c r="A1790" t="s">
        <v>1938</v>
      </c>
      <c r="B1790" s="15">
        <v>45527</v>
      </c>
      <c r="C1790" t="s">
        <v>52</v>
      </c>
      <c r="D1790" t="s">
        <v>130</v>
      </c>
      <c r="E1790" t="s">
        <v>107</v>
      </c>
      <c r="F1790" t="s">
        <v>132</v>
      </c>
      <c r="G1790" t="s">
        <v>68</v>
      </c>
      <c r="H1790">
        <v>3</v>
      </c>
      <c r="I1790">
        <v>27.78</v>
      </c>
      <c r="J1790">
        <v>5.7000000000000002E-2</v>
      </c>
      <c r="K1790">
        <v>10.199999999999999</v>
      </c>
      <c r="L1790" t="s">
        <v>57</v>
      </c>
      <c r="M1790">
        <f t="shared" si="171"/>
        <v>78.59</v>
      </c>
      <c r="N1790">
        <f t="shared" si="172"/>
        <v>47.99</v>
      </c>
      <c r="O1790" s="7">
        <f t="shared" si="173"/>
        <v>0.61063748568520171</v>
      </c>
      <c r="P1790" t="str">
        <f t="shared" si="176"/>
        <v>Aug-2024</v>
      </c>
      <c r="Q1790" t="str">
        <f t="shared" si="177"/>
        <v>Q3-2024</v>
      </c>
    </row>
    <row r="1791" spans="1:17" x14ac:dyDescent="0.3">
      <c r="A1791" t="s">
        <v>1939</v>
      </c>
      <c r="B1791" s="15">
        <v>45991</v>
      </c>
      <c r="C1791" t="s">
        <v>63</v>
      </c>
      <c r="D1791" t="s">
        <v>302</v>
      </c>
      <c r="E1791" t="s">
        <v>60</v>
      </c>
      <c r="F1791" t="s">
        <v>61</v>
      </c>
      <c r="G1791" t="s">
        <v>56</v>
      </c>
      <c r="H1791">
        <v>1</v>
      </c>
      <c r="I1791">
        <v>33.39</v>
      </c>
      <c r="J1791">
        <v>0.376</v>
      </c>
      <c r="K1791">
        <v>17.93</v>
      </c>
      <c r="L1791" t="s">
        <v>104</v>
      </c>
      <c r="M1791">
        <f t="shared" si="171"/>
        <v>20.84</v>
      </c>
      <c r="N1791">
        <f t="shared" si="172"/>
        <v>2.91</v>
      </c>
      <c r="O1791" s="7">
        <f t="shared" si="173"/>
        <v>0.13963531669865645</v>
      </c>
      <c r="P1791" t="str">
        <f t="shared" si="176"/>
        <v>Nov-2025</v>
      </c>
      <c r="Q1791" t="str">
        <f t="shared" si="177"/>
        <v>Q4-2025</v>
      </c>
    </row>
    <row r="1792" spans="1:17" x14ac:dyDescent="0.3">
      <c r="A1792" t="s">
        <v>1940</v>
      </c>
      <c r="B1792" s="15">
        <v>45440</v>
      </c>
      <c r="C1792" t="s">
        <v>52</v>
      </c>
      <c r="D1792" t="s">
        <v>237</v>
      </c>
      <c r="E1792" t="s">
        <v>54</v>
      </c>
      <c r="F1792" t="s">
        <v>114</v>
      </c>
      <c r="G1792" t="s">
        <v>68</v>
      </c>
      <c r="H1792">
        <v>8</v>
      </c>
      <c r="I1792">
        <v>23.7</v>
      </c>
      <c r="J1792">
        <v>0.127</v>
      </c>
      <c r="K1792">
        <v>15.67</v>
      </c>
      <c r="L1792" t="s">
        <v>57</v>
      </c>
      <c r="M1792">
        <f t="shared" si="171"/>
        <v>165.52</v>
      </c>
      <c r="N1792">
        <f t="shared" si="172"/>
        <v>40.159999999999997</v>
      </c>
      <c r="O1792" s="7">
        <f t="shared" si="173"/>
        <v>0.24262928951184143</v>
      </c>
      <c r="P1792" t="str">
        <f t="shared" si="176"/>
        <v>May-2024</v>
      </c>
      <c r="Q1792" t="str">
        <f t="shared" si="177"/>
        <v>Q2-2024</v>
      </c>
    </row>
    <row r="1793" spans="1:17" x14ac:dyDescent="0.3">
      <c r="A1793" t="s">
        <v>1941</v>
      </c>
      <c r="B1793" s="15">
        <v>45723</v>
      </c>
      <c r="C1793" t="s">
        <v>84</v>
      </c>
      <c r="D1793" t="s">
        <v>103</v>
      </c>
      <c r="E1793" t="s">
        <v>71</v>
      </c>
      <c r="F1793" t="s">
        <v>97</v>
      </c>
      <c r="G1793" t="s">
        <v>68</v>
      </c>
      <c r="H1793">
        <v>1</v>
      </c>
      <c r="I1793">
        <v>244.94</v>
      </c>
      <c r="J1793">
        <v>0</v>
      </c>
      <c r="K1793">
        <v>172.43</v>
      </c>
      <c r="L1793" t="s">
        <v>57</v>
      </c>
      <c r="M1793">
        <f t="shared" si="171"/>
        <v>244.94</v>
      </c>
      <c r="N1793">
        <f t="shared" si="172"/>
        <v>72.510000000000005</v>
      </c>
      <c r="O1793" s="7">
        <f t="shared" si="173"/>
        <v>0.2960316812280559</v>
      </c>
      <c r="P1793" t="str">
        <f t="shared" si="176"/>
        <v>Mar-2025</v>
      </c>
      <c r="Q1793" t="str">
        <f t="shared" si="177"/>
        <v>Q1-2025</v>
      </c>
    </row>
    <row r="1794" spans="1:17" x14ac:dyDescent="0.3">
      <c r="A1794" t="s">
        <v>1942</v>
      </c>
      <c r="B1794" s="15">
        <v>45862</v>
      </c>
      <c r="C1794" t="s">
        <v>52</v>
      </c>
      <c r="D1794" t="s">
        <v>130</v>
      </c>
      <c r="E1794" t="s">
        <v>71</v>
      </c>
      <c r="F1794" t="s">
        <v>126</v>
      </c>
      <c r="G1794" t="s">
        <v>56</v>
      </c>
      <c r="H1794">
        <v>2</v>
      </c>
      <c r="I1794">
        <v>245.94</v>
      </c>
      <c r="J1794">
        <v>7.2999999999999995E-2</v>
      </c>
      <c r="K1794">
        <v>174.63</v>
      </c>
      <c r="L1794" t="s">
        <v>57</v>
      </c>
      <c r="M1794">
        <f t="shared" ref="M1794:M1857" si="178">ROUND(H1794*I1794*(1-J1794),2)</f>
        <v>455.97</v>
      </c>
      <c r="N1794">
        <f t="shared" ref="N1794:N1857" si="179">ROUND(M1794-(H1794*K1794),2)</f>
        <v>106.71</v>
      </c>
      <c r="O1794" s="7">
        <f t="shared" ref="O1794:O1857" si="180">IFERROR(N1794/M1794,0)</f>
        <v>0.2340285545101651</v>
      </c>
      <c r="P1794" t="str">
        <f t="shared" si="176"/>
        <v>Jul-2025</v>
      </c>
      <c r="Q1794" t="str">
        <f t="shared" si="177"/>
        <v>Q3-2025</v>
      </c>
    </row>
    <row r="1795" spans="1:17" x14ac:dyDescent="0.3">
      <c r="A1795" t="s">
        <v>1943</v>
      </c>
      <c r="B1795" s="15">
        <v>45520</v>
      </c>
      <c r="C1795" t="s">
        <v>84</v>
      </c>
      <c r="D1795" t="s">
        <v>229</v>
      </c>
      <c r="E1795" t="s">
        <v>107</v>
      </c>
      <c r="F1795" t="s">
        <v>148</v>
      </c>
      <c r="G1795" t="s">
        <v>68</v>
      </c>
      <c r="H1795">
        <v>2</v>
      </c>
      <c r="I1795">
        <v>30.58</v>
      </c>
      <c r="J1795">
        <v>0.217</v>
      </c>
      <c r="K1795">
        <v>13.06</v>
      </c>
      <c r="L1795" t="s">
        <v>57</v>
      </c>
      <c r="M1795">
        <f t="shared" si="178"/>
        <v>47.89</v>
      </c>
      <c r="N1795">
        <f t="shared" si="179"/>
        <v>21.77</v>
      </c>
      <c r="O1795" s="7">
        <f t="shared" si="180"/>
        <v>0.4545834203382752</v>
      </c>
      <c r="P1795" t="str">
        <f t="shared" si="176"/>
        <v>Aug-2024</v>
      </c>
      <c r="Q1795" t="str">
        <f t="shared" si="177"/>
        <v>Q3-2024</v>
      </c>
    </row>
    <row r="1796" spans="1:17" x14ac:dyDescent="0.3">
      <c r="A1796" t="s">
        <v>1944</v>
      </c>
      <c r="B1796" s="15">
        <v>45737</v>
      </c>
      <c r="C1796" t="s">
        <v>52</v>
      </c>
      <c r="D1796" t="s">
        <v>101</v>
      </c>
      <c r="E1796" t="s">
        <v>54</v>
      </c>
      <c r="F1796" t="s">
        <v>268</v>
      </c>
      <c r="G1796" t="s">
        <v>56</v>
      </c>
      <c r="H1796">
        <v>2</v>
      </c>
      <c r="I1796">
        <v>22.27</v>
      </c>
      <c r="J1796">
        <v>3.9E-2</v>
      </c>
      <c r="K1796">
        <v>12.3</v>
      </c>
      <c r="L1796" t="s">
        <v>57</v>
      </c>
      <c r="M1796">
        <f t="shared" si="178"/>
        <v>42.8</v>
      </c>
      <c r="N1796">
        <f t="shared" si="179"/>
        <v>18.2</v>
      </c>
      <c r="O1796" s="7">
        <f t="shared" si="180"/>
        <v>0.42523364485981308</v>
      </c>
      <c r="P1796" t="str">
        <f t="shared" si="176"/>
        <v>Mar-2025</v>
      </c>
      <c r="Q1796" t="str">
        <f t="shared" si="177"/>
        <v>Q1-2025</v>
      </c>
    </row>
    <row r="1797" spans="1:17" x14ac:dyDescent="0.3">
      <c r="A1797" t="s">
        <v>1945</v>
      </c>
      <c r="B1797" s="15">
        <v>45835</v>
      </c>
      <c r="C1797" t="s">
        <v>84</v>
      </c>
      <c r="D1797" t="s">
        <v>171</v>
      </c>
      <c r="E1797" t="s">
        <v>71</v>
      </c>
      <c r="F1797" t="s">
        <v>78</v>
      </c>
      <c r="G1797" t="s">
        <v>68</v>
      </c>
      <c r="H1797">
        <v>5</v>
      </c>
      <c r="I1797">
        <v>73.77</v>
      </c>
      <c r="J1797">
        <v>5.6000000000000001E-2</v>
      </c>
      <c r="K1797">
        <v>48.05</v>
      </c>
      <c r="L1797" t="s">
        <v>57</v>
      </c>
      <c r="M1797">
        <f t="shared" si="178"/>
        <v>348.19</v>
      </c>
      <c r="N1797">
        <f t="shared" si="179"/>
        <v>107.94</v>
      </c>
      <c r="O1797" s="7">
        <f t="shared" si="180"/>
        <v>0.31000315919469257</v>
      </c>
      <c r="P1797" t="str">
        <f t="shared" si="176"/>
        <v>Jun-2025</v>
      </c>
      <c r="Q1797" t="str">
        <f t="shared" si="177"/>
        <v>Q2-2025</v>
      </c>
    </row>
    <row r="1798" spans="1:17" x14ac:dyDescent="0.3">
      <c r="A1798" t="s">
        <v>1946</v>
      </c>
      <c r="B1798" s="15">
        <v>45677</v>
      </c>
      <c r="C1798" t="s">
        <v>63</v>
      </c>
      <c r="D1798" t="s">
        <v>64</v>
      </c>
      <c r="E1798" t="s">
        <v>93</v>
      </c>
      <c r="F1798" t="s">
        <v>255</v>
      </c>
      <c r="G1798" t="s">
        <v>56</v>
      </c>
      <c r="H1798">
        <v>3</v>
      </c>
      <c r="I1798">
        <v>14.89</v>
      </c>
      <c r="J1798">
        <v>0.19800000000000001</v>
      </c>
      <c r="K1798">
        <v>7</v>
      </c>
      <c r="L1798" t="s">
        <v>57</v>
      </c>
      <c r="M1798">
        <f t="shared" si="178"/>
        <v>35.83</v>
      </c>
      <c r="N1798">
        <f t="shared" si="179"/>
        <v>14.83</v>
      </c>
      <c r="O1798" s="7">
        <f t="shared" si="180"/>
        <v>0.41389896734579962</v>
      </c>
      <c r="P1798" t="str">
        <f t="shared" si="176"/>
        <v>Jan-2025</v>
      </c>
      <c r="Q1798" t="str">
        <f t="shared" si="177"/>
        <v>Q1-2025</v>
      </c>
    </row>
    <row r="1799" spans="1:17" x14ac:dyDescent="0.3">
      <c r="A1799" t="s">
        <v>1947</v>
      </c>
      <c r="B1799" s="15">
        <v>45910</v>
      </c>
      <c r="C1799" t="s">
        <v>84</v>
      </c>
      <c r="D1799" t="s">
        <v>229</v>
      </c>
      <c r="E1799" t="s">
        <v>93</v>
      </c>
      <c r="F1799" t="s">
        <v>141</v>
      </c>
      <c r="G1799" t="s">
        <v>68</v>
      </c>
      <c r="H1799">
        <v>1</v>
      </c>
      <c r="I1799">
        <v>43.54</v>
      </c>
      <c r="J1799">
        <v>0.113</v>
      </c>
      <c r="K1799">
        <v>16.38</v>
      </c>
      <c r="L1799" t="s">
        <v>57</v>
      </c>
      <c r="M1799">
        <f t="shared" si="178"/>
        <v>38.619999999999997</v>
      </c>
      <c r="N1799">
        <f t="shared" si="179"/>
        <v>22.24</v>
      </c>
      <c r="O1799" s="7">
        <f t="shared" si="180"/>
        <v>0.5758674262040393</v>
      </c>
      <c r="P1799" t="str">
        <f t="shared" si="176"/>
        <v>Sep-2025</v>
      </c>
      <c r="Q1799" t="str">
        <f t="shared" si="177"/>
        <v>Q3-2025</v>
      </c>
    </row>
    <row r="1800" spans="1:17" x14ac:dyDescent="0.3">
      <c r="A1800" t="s">
        <v>1948</v>
      </c>
      <c r="B1800" s="15">
        <v>45705</v>
      </c>
      <c r="C1800" t="s">
        <v>63</v>
      </c>
      <c r="D1800" t="s">
        <v>64</v>
      </c>
      <c r="E1800" t="s">
        <v>107</v>
      </c>
      <c r="F1800" t="s">
        <v>132</v>
      </c>
      <c r="G1800" t="s">
        <v>56</v>
      </c>
      <c r="H1800">
        <v>5</v>
      </c>
      <c r="I1800">
        <v>26.98</v>
      </c>
      <c r="J1800">
        <v>0.33300000000000002</v>
      </c>
      <c r="K1800">
        <v>11.84</v>
      </c>
      <c r="L1800" t="s">
        <v>57</v>
      </c>
      <c r="M1800">
        <f t="shared" si="178"/>
        <v>89.98</v>
      </c>
      <c r="N1800">
        <f t="shared" si="179"/>
        <v>30.78</v>
      </c>
      <c r="O1800" s="7">
        <f t="shared" si="180"/>
        <v>0.34207601689264283</v>
      </c>
      <c r="P1800" t="str">
        <f t="shared" si="176"/>
        <v>Feb-2025</v>
      </c>
      <c r="Q1800" t="str">
        <f t="shared" si="177"/>
        <v>Q1-2025</v>
      </c>
    </row>
    <row r="1801" spans="1:17" x14ac:dyDescent="0.3">
      <c r="A1801" t="s">
        <v>1949</v>
      </c>
      <c r="B1801" s="15">
        <v>45742</v>
      </c>
      <c r="C1801" t="s">
        <v>52</v>
      </c>
      <c r="D1801" t="s">
        <v>73</v>
      </c>
      <c r="E1801" t="s">
        <v>71</v>
      </c>
      <c r="F1801" t="s">
        <v>126</v>
      </c>
      <c r="G1801" t="s">
        <v>68</v>
      </c>
      <c r="H1801">
        <v>1</v>
      </c>
      <c r="I1801">
        <v>196.96</v>
      </c>
      <c r="J1801">
        <v>9.0999999999999998E-2</v>
      </c>
      <c r="K1801">
        <v>154.88</v>
      </c>
      <c r="L1801" t="s">
        <v>57</v>
      </c>
      <c r="M1801">
        <f t="shared" si="178"/>
        <v>179.04</v>
      </c>
      <c r="N1801">
        <f t="shared" si="179"/>
        <v>24.16</v>
      </c>
      <c r="O1801" s="7">
        <f t="shared" si="180"/>
        <v>0.1349419124218052</v>
      </c>
      <c r="P1801" t="str">
        <f t="shared" si="176"/>
        <v>Mar-2025</v>
      </c>
      <c r="Q1801" t="str">
        <f t="shared" si="177"/>
        <v>Q1-2025</v>
      </c>
    </row>
    <row r="1802" spans="1:17" x14ac:dyDescent="0.3">
      <c r="A1802" t="s">
        <v>1950</v>
      </c>
      <c r="B1802" s="15">
        <v>45842</v>
      </c>
      <c r="C1802" t="s">
        <v>84</v>
      </c>
      <c r="D1802" t="s">
        <v>171</v>
      </c>
      <c r="E1802" t="s">
        <v>54</v>
      </c>
      <c r="F1802" t="s">
        <v>156</v>
      </c>
      <c r="G1802" t="s">
        <v>56</v>
      </c>
      <c r="H1802">
        <v>10</v>
      </c>
      <c r="I1802">
        <v>3.63</v>
      </c>
      <c r="J1802">
        <v>7.5999999999999998E-2</v>
      </c>
      <c r="K1802">
        <v>2.25</v>
      </c>
      <c r="L1802" t="s">
        <v>57</v>
      </c>
      <c r="M1802">
        <f t="shared" si="178"/>
        <v>33.54</v>
      </c>
      <c r="N1802">
        <f t="shared" si="179"/>
        <v>11.04</v>
      </c>
      <c r="O1802" s="7">
        <f t="shared" si="180"/>
        <v>0.3291592128801431</v>
      </c>
      <c r="P1802" t="str">
        <f t="shared" si="176"/>
        <v>Jul-2025</v>
      </c>
      <c r="Q1802" t="str">
        <f t="shared" si="177"/>
        <v>Q3-2025</v>
      </c>
    </row>
    <row r="1803" spans="1:17" x14ac:dyDescent="0.3">
      <c r="A1803" t="s">
        <v>1951</v>
      </c>
      <c r="B1803" s="15">
        <v>45896</v>
      </c>
      <c r="C1803" t="s">
        <v>63</v>
      </c>
      <c r="D1803" t="s">
        <v>258</v>
      </c>
      <c r="E1803" t="s">
        <v>60</v>
      </c>
      <c r="F1803" t="s">
        <v>76</v>
      </c>
      <c r="G1803" t="s">
        <v>68</v>
      </c>
      <c r="H1803">
        <v>12</v>
      </c>
      <c r="I1803">
        <v>54.59</v>
      </c>
      <c r="J1803">
        <v>0.20200000000000001</v>
      </c>
      <c r="K1803">
        <v>26.74</v>
      </c>
      <c r="L1803" t="s">
        <v>57</v>
      </c>
      <c r="M1803">
        <f t="shared" si="178"/>
        <v>522.75</v>
      </c>
      <c r="N1803">
        <f t="shared" si="179"/>
        <v>201.87</v>
      </c>
      <c r="O1803" s="7">
        <f t="shared" si="180"/>
        <v>0.38616929698708752</v>
      </c>
      <c r="P1803" t="str">
        <f t="shared" si="176"/>
        <v>Aug-2025</v>
      </c>
      <c r="Q1803" t="str">
        <f t="shared" si="177"/>
        <v>Q3-2025</v>
      </c>
    </row>
    <row r="1804" spans="1:17" x14ac:dyDescent="0.3">
      <c r="A1804" t="s">
        <v>1952</v>
      </c>
      <c r="B1804" s="15">
        <v>45839</v>
      </c>
      <c r="C1804" t="s">
        <v>63</v>
      </c>
      <c r="D1804" t="s">
        <v>119</v>
      </c>
      <c r="E1804" t="s">
        <v>71</v>
      </c>
      <c r="F1804" t="s">
        <v>78</v>
      </c>
      <c r="G1804" t="s">
        <v>68</v>
      </c>
      <c r="H1804">
        <v>3</v>
      </c>
      <c r="I1804">
        <v>50.33</v>
      </c>
      <c r="J1804">
        <v>0.247</v>
      </c>
      <c r="K1804">
        <v>40.17</v>
      </c>
      <c r="L1804" t="s">
        <v>57</v>
      </c>
      <c r="M1804">
        <f t="shared" si="178"/>
        <v>113.7</v>
      </c>
      <c r="N1804">
        <f t="shared" si="179"/>
        <v>-6.81</v>
      </c>
      <c r="O1804" s="7">
        <f t="shared" si="180"/>
        <v>-5.9894459102902371E-2</v>
      </c>
      <c r="P1804" t="str">
        <f t="shared" si="176"/>
        <v>Jul-2025</v>
      </c>
      <c r="Q1804" t="str">
        <f t="shared" si="177"/>
        <v>Q3-2025</v>
      </c>
    </row>
    <row r="1805" spans="1:17" x14ac:dyDescent="0.3">
      <c r="A1805" t="s">
        <v>1953</v>
      </c>
      <c r="B1805" s="15">
        <v>45769</v>
      </c>
      <c r="C1805" t="s">
        <v>88</v>
      </c>
      <c r="D1805" t="s">
        <v>183</v>
      </c>
      <c r="E1805" t="s">
        <v>107</v>
      </c>
      <c r="F1805" t="s">
        <v>139</v>
      </c>
      <c r="G1805" t="s">
        <v>56</v>
      </c>
      <c r="H1805">
        <v>4</v>
      </c>
      <c r="I1805">
        <v>30.9</v>
      </c>
      <c r="J1805">
        <v>0</v>
      </c>
      <c r="K1805">
        <v>13.24</v>
      </c>
      <c r="L1805" t="s">
        <v>57</v>
      </c>
      <c r="M1805">
        <f t="shared" si="178"/>
        <v>123.6</v>
      </c>
      <c r="N1805">
        <f t="shared" si="179"/>
        <v>70.64</v>
      </c>
      <c r="O1805" s="7">
        <f t="shared" si="180"/>
        <v>0.57152103559870548</v>
      </c>
      <c r="P1805" t="str">
        <f t="shared" si="176"/>
        <v>Apr-2025</v>
      </c>
      <c r="Q1805" t="str">
        <f t="shared" si="177"/>
        <v>Q2-2025</v>
      </c>
    </row>
    <row r="1806" spans="1:17" x14ac:dyDescent="0.3">
      <c r="A1806" t="s">
        <v>1954</v>
      </c>
      <c r="B1806" s="15">
        <v>45541</v>
      </c>
      <c r="C1806" t="s">
        <v>52</v>
      </c>
      <c r="D1806" t="s">
        <v>181</v>
      </c>
      <c r="E1806" t="s">
        <v>93</v>
      </c>
      <c r="F1806" t="s">
        <v>94</v>
      </c>
      <c r="G1806" t="s">
        <v>68</v>
      </c>
      <c r="H1806">
        <v>6</v>
      </c>
      <c r="I1806">
        <v>20.260000000000002</v>
      </c>
      <c r="J1806">
        <v>0.20300000000000001</v>
      </c>
      <c r="K1806">
        <v>9.09</v>
      </c>
      <c r="L1806" t="s">
        <v>57</v>
      </c>
      <c r="M1806">
        <f t="shared" si="178"/>
        <v>96.88</v>
      </c>
      <c r="N1806">
        <f t="shared" si="179"/>
        <v>42.34</v>
      </c>
      <c r="O1806" s="7">
        <f t="shared" si="180"/>
        <v>0.43703550784475648</v>
      </c>
      <c r="P1806" t="str">
        <f t="shared" si="176"/>
        <v>Sep-2024</v>
      </c>
      <c r="Q1806" t="str">
        <f t="shared" si="177"/>
        <v>Q3-2024</v>
      </c>
    </row>
    <row r="1807" spans="1:17" x14ac:dyDescent="0.3">
      <c r="A1807" t="s">
        <v>1955</v>
      </c>
      <c r="B1807" s="15">
        <v>45731</v>
      </c>
      <c r="C1807" t="s">
        <v>52</v>
      </c>
      <c r="D1807" t="s">
        <v>130</v>
      </c>
      <c r="E1807" t="s">
        <v>93</v>
      </c>
      <c r="F1807" t="s">
        <v>124</v>
      </c>
      <c r="G1807" t="s">
        <v>68</v>
      </c>
      <c r="H1807">
        <v>4</v>
      </c>
      <c r="I1807">
        <v>25.7</v>
      </c>
      <c r="J1807">
        <v>0.14199999999999999</v>
      </c>
      <c r="K1807">
        <v>9.84</v>
      </c>
      <c r="L1807" t="s">
        <v>57</v>
      </c>
      <c r="M1807">
        <f t="shared" si="178"/>
        <v>88.2</v>
      </c>
      <c r="N1807">
        <f t="shared" si="179"/>
        <v>48.84</v>
      </c>
      <c r="O1807" s="7">
        <f t="shared" si="180"/>
        <v>0.55374149659863947</v>
      </c>
      <c r="P1807" t="str">
        <f t="shared" si="176"/>
        <v>Mar-2025</v>
      </c>
      <c r="Q1807" t="str">
        <f t="shared" si="177"/>
        <v>Q1-2025</v>
      </c>
    </row>
    <row r="1808" spans="1:17" x14ac:dyDescent="0.3">
      <c r="A1808" t="s">
        <v>1956</v>
      </c>
      <c r="B1808" s="15">
        <v>45763</v>
      </c>
      <c r="C1808" t="s">
        <v>63</v>
      </c>
      <c r="D1808" t="s">
        <v>281</v>
      </c>
      <c r="E1808" t="s">
        <v>54</v>
      </c>
      <c r="F1808" t="s">
        <v>114</v>
      </c>
      <c r="G1808" t="s">
        <v>56</v>
      </c>
      <c r="H1808">
        <v>3</v>
      </c>
      <c r="I1808">
        <v>18.78</v>
      </c>
      <c r="J1808">
        <v>0.318</v>
      </c>
      <c r="K1808">
        <v>11.12</v>
      </c>
      <c r="L1808" t="s">
        <v>104</v>
      </c>
      <c r="M1808">
        <f t="shared" si="178"/>
        <v>38.42</v>
      </c>
      <c r="N1808">
        <f t="shared" si="179"/>
        <v>5.0599999999999996</v>
      </c>
      <c r="O1808" s="7">
        <f t="shared" si="180"/>
        <v>0.13170223841749087</v>
      </c>
      <c r="P1808" t="str">
        <f t="shared" si="176"/>
        <v>Apr-2025</v>
      </c>
      <c r="Q1808" t="str">
        <f t="shared" si="177"/>
        <v>Q2-2025</v>
      </c>
    </row>
    <row r="1809" spans="1:17" x14ac:dyDescent="0.3">
      <c r="A1809" t="s">
        <v>1957</v>
      </c>
      <c r="B1809" s="15">
        <v>45684</v>
      </c>
      <c r="C1809" t="s">
        <v>63</v>
      </c>
      <c r="D1809" t="s">
        <v>281</v>
      </c>
      <c r="E1809" t="s">
        <v>60</v>
      </c>
      <c r="F1809" t="s">
        <v>67</v>
      </c>
      <c r="G1809" t="s">
        <v>56</v>
      </c>
      <c r="H1809">
        <v>2</v>
      </c>
      <c r="I1809">
        <v>49.51</v>
      </c>
      <c r="J1809">
        <v>0.378</v>
      </c>
      <c r="K1809">
        <v>27.04</v>
      </c>
      <c r="L1809" t="s">
        <v>57</v>
      </c>
      <c r="M1809">
        <f t="shared" si="178"/>
        <v>61.59</v>
      </c>
      <c r="N1809">
        <f t="shared" si="179"/>
        <v>7.51</v>
      </c>
      <c r="O1809" s="7">
        <f t="shared" si="180"/>
        <v>0.121935379119987</v>
      </c>
      <c r="P1809" t="str">
        <f t="shared" si="176"/>
        <v>Jan-2025</v>
      </c>
      <c r="Q1809" t="str">
        <f t="shared" si="177"/>
        <v>Q1-2025</v>
      </c>
    </row>
    <row r="1810" spans="1:17" x14ac:dyDescent="0.3">
      <c r="A1810" t="s">
        <v>1958</v>
      </c>
      <c r="B1810" s="15">
        <v>45705</v>
      </c>
      <c r="C1810" t="s">
        <v>84</v>
      </c>
      <c r="D1810" t="s">
        <v>110</v>
      </c>
      <c r="E1810" t="s">
        <v>107</v>
      </c>
      <c r="F1810" t="s">
        <v>108</v>
      </c>
      <c r="G1810" t="s">
        <v>56</v>
      </c>
      <c r="H1810">
        <v>6</v>
      </c>
      <c r="I1810">
        <v>29.95</v>
      </c>
      <c r="J1810">
        <v>0.15</v>
      </c>
      <c r="K1810">
        <v>11.96</v>
      </c>
      <c r="L1810" t="s">
        <v>57</v>
      </c>
      <c r="M1810">
        <f t="shared" si="178"/>
        <v>152.75</v>
      </c>
      <c r="N1810">
        <f t="shared" si="179"/>
        <v>80.989999999999995</v>
      </c>
      <c r="O1810" s="7">
        <f t="shared" si="180"/>
        <v>0.53021276595744682</v>
      </c>
      <c r="P1810" t="str">
        <f t="shared" si="176"/>
        <v>Feb-2025</v>
      </c>
      <c r="Q1810" t="str">
        <f t="shared" si="177"/>
        <v>Q1-2025</v>
      </c>
    </row>
    <row r="1811" spans="1:17" x14ac:dyDescent="0.3">
      <c r="A1811" t="s">
        <v>1959</v>
      </c>
      <c r="B1811" s="15">
        <v>45645</v>
      </c>
      <c r="C1811" t="s">
        <v>52</v>
      </c>
      <c r="D1811" t="s">
        <v>216</v>
      </c>
      <c r="E1811" t="s">
        <v>107</v>
      </c>
      <c r="F1811" t="s">
        <v>193</v>
      </c>
      <c r="G1811" t="s">
        <v>68</v>
      </c>
      <c r="H1811">
        <v>1</v>
      </c>
      <c r="I1811">
        <v>49.3</v>
      </c>
      <c r="J1811">
        <v>9.5000000000000001E-2</v>
      </c>
      <c r="K1811">
        <v>22.03</v>
      </c>
      <c r="L1811" t="s">
        <v>57</v>
      </c>
      <c r="M1811">
        <f t="shared" si="178"/>
        <v>44.62</v>
      </c>
      <c r="N1811">
        <f t="shared" si="179"/>
        <v>22.59</v>
      </c>
      <c r="O1811" s="7">
        <f t="shared" si="180"/>
        <v>0.50627521290900945</v>
      </c>
      <c r="P1811" t="str">
        <f t="shared" si="176"/>
        <v>Dec-2024</v>
      </c>
      <c r="Q1811" t="str">
        <f t="shared" si="177"/>
        <v>Q4-2024</v>
      </c>
    </row>
    <row r="1812" spans="1:17" x14ac:dyDescent="0.3">
      <c r="A1812" t="s">
        <v>1960</v>
      </c>
      <c r="B1812" s="15">
        <v>45623</v>
      </c>
      <c r="C1812" t="s">
        <v>52</v>
      </c>
      <c r="D1812" t="s">
        <v>200</v>
      </c>
      <c r="E1812" t="s">
        <v>54</v>
      </c>
      <c r="F1812" t="s">
        <v>55</v>
      </c>
      <c r="G1812" t="s">
        <v>56</v>
      </c>
      <c r="H1812">
        <v>1</v>
      </c>
      <c r="I1812">
        <v>3.26</v>
      </c>
      <c r="J1812">
        <v>3.3000000000000002E-2</v>
      </c>
      <c r="K1812">
        <v>2.0299999999999998</v>
      </c>
      <c r="L1812" t="s">
        <v>57</v>
      </c>
      <c r="M1812">
        <f t="shared" si="178"/>
        <v>3.15</v>
      </c>
      <c r="N1812">
        <f t="shared" si="179"/>
        <v>1.1200000000000001</v>
      </c>
      <c r="O1812" s="7">
        <f t="shared" si="180"/>
        <v>0.35555555555555562</v>
      </c>
      <c r="P1812" t="str">
        <f t="shared" si="176"/>
        <v>Nov-2024</v>
      </c>
      <c r="Q1812" t="str">
        <f t="shared" si="177"/>
        <v>Q4-2024</v>
      </c>
    </row>
    <row r="1813" spans="1:17" x14ac:dyDescent="0.3">
      <c r="A1813" t="s">
        <v>1961</v>
      </c>
      <c r="B1813" s="15">
        <v>45730</v>
      </c>
      <c r="C1813" t="s">
        <v>63</v>
      </c>
      <c r="D1813" t="s">
        <v>82</v>
      </c>
      <c r="E1813" t="s">
        <v>107</v>
      </c>
      <c r="F1813" t="s">
        <v>139</v>
      </c>
      <c r="G1813" t="s">
        <v>68</v>
      </c>
      <c r="H1813">
        <v>7</v>
      </c>
      <c r="I1813">
        <v>29.09</v>
      </c>
      <c r="J1813">
        <v>9.4E-2</v>
      </c>
      <c r="K1813">
        <v>13.06</v>
      </c>
      <c r="L1813" t="s">
        <v>57</v>
      </c>
      <c r="M1813">
        <f t="shared" si="178"/>
        <v>184.49</v>
      </c>
      <c r="N1813">
        <f t="shared" si="179"/>
        <v>93.07</v>
      </c>
      <c r="O1813" s="7">
        <f t="shared" si="180"/>
        <v>0.50447178708873108</v>
      </c>
      <c r="P1813" t="str">
        <f t="shared" si="176"/>
        <v>Mar-2025</v>
      </c>
      <c r="Q1813" t="str">
        <f t="shared" si="177"/>
        <v>Q1-2025</v>
      </c>
    </row>
    <row r="1814" spans="1:17" x14ac:dyDescent="0.3">
      <c r="A1814" t="s">
        <v>1962</v>
      </c>
      <c r="B1814" s="15">
        <v>45658</v>
      </c>
      <c r="C1814" t="s">
        <v>84</v>
      </c>
      <c r="D1814" t="s">
        <v>225</v>
      </c>
      <c r="E1814" t="s">
        <v>93</v>
      </c>
      <c r="F1814" t="s">
        <v>94</v>
      </c>
      <c r="G1814" t="s">
        <v>68</v>
      </c>
      <c r="H1814">
        <v>1</v>
      </c>
      <c r="I1814">
        <v>62.44</v>
      </c>
      <c r="J1814">
        <v>5.8999999999999997E-2</v>
      </c>
      <c r="K1814">
        <v>26.67</v>
      </c>
      <c r="L1814" t="s">
        <v>57</v>
      </c>
      <c r="M1814">
        <f t="shared" si="178"/>
        <v>58.76</v>
      </c>
      <c r="N1814">
        <f t="shared" si="179"/>
        <v>32.090000000000003</v>
      </c>
      <c r="O1814" s="7">
        <f t="shared" si="180"/>
        <v>0.54611980939414573</v>
      </c>
      <c r="P1814" t="str">
        <f t="shared" si="176"/>
        <v>Jan-2025</v>
      </c>
      <c r="Q1814" t="str">
        <f t="shared" si="177"/>
        <v>Q1-2025</v>
      </c>
    </row>
    <row r="1815" spans="1:17" x14ac:dyDescent="0.3">
      <c r="A1815" t="s">
        <v>1963</v>
      </c>
      <c r="B1815" s="15">
        <v>45872</v>
      </c>
      <c r="C1815" t="s">
        <v>63</v>
      </c>
      <c r="D1815" t="s">
        <v>165</v>
      </c>
      <c r="E1815" t="s">
        <v>60</v>
      </c>
      <c r="F1815" t="s">
        <v>99</v>
      </c>
      <c r="G1815" t="s">
        <v>68</v>
      </c>
      <c r="H1815">
        <v>5</v>
      </c>
      <c r="I1815">
        <v>96.06</v>
      </c>
      <c r="J1815">
        <v>0.21299999999999999</v>
      </c>
      <c r="K1815">
        <v>45</v>
      </c>
      <c r="L1815" t="s">
        <v>104</v>
      </c>
      <c r="M1815">
        <f t="shared" si="178"/>
        <v>378</v>
      </c>
      <c r="N1815">
        <f t="shared" si="179"/>
        <v>153</v>
      </c>
      <c r="O1815" s="7">
        <f t="shared" si="180"/>
        <v>0.40476190476190477</v>
      </c>
      <c r="P1815" t="str">
        <f t="shared" si="176"/>
        <v>Aug-2025</v>
      </c>
      <c r="Q1815" t="str">
        <f t="shared" si="177"/>
        <v>Q3-2025</v>
      </c>
    </row>
    <row r="1816" spans="1:17" x14ac:dyDescent="0.3">
      <c r="A1816" t="s">
        <v>1964</v>
      </c>
      <c r="B1816" s="15">
        <v>45721</v>
      </c>
      <c r="C1816" t="s">
        <v>84</v>
      </c>
      <c r="D1816" t="s">
        <v>110</v>
      </c>
      <c r="E1816" t="s">
        <v>93</v>
      </c>
      <c r="F1816" t="s">
        <v>255</v>
      </c>
      <c r="G1816" t="s">
        <v>68</v>
      </c>
      <c r="H1816">
        <v>2</v>
      </c>
      <c r="I1816">
        <v>72.56</v>
      </c>
      <c r="J1816">
        <v>8.2000000000000003E-2</v>
      </c>
      <c r="K1816">
        <v>30.04</v>
      </c>
      <c r="L1816" t="s">
        <v>57</v>
      </c>
      <c r="M1816">
        <f t="shared" si="178"/>
        <v>133.22</v>
      </c>
      <c r="N1816">
        <f t="shared" si="179"/>
        <v>73.14</v>
      </c>
      <c r="O1816" s="7">
        <f t="shared" si="180"/>
        <v>0.54901666416453987</v>
      </c>
      <c r="P1816" t="str">
        <f t="shared" ref="P1816:P1847" si="181">IF(B1816="","",TEXT(B1816,"mmm-yyyy"))</f>
        <v>Mar-2025</v>
      </c>
      <c r="Q1816" t="str">
        <f t="shared" ref="Q1816:Q1847" si="182">IF(B1816="","","Q"&amp;ROUNDUP(MONTH(B1816)/3,0)&amp;"-"&amp;YEAR(B1816))</f>
        <v>Q1-2025</v>
      </c>
    </row>
    <row r="1817" spans="1:17" x14ac:dyDescent="0.3">
      <c r="A1817" t="s">
        <v>1965</v>
      </c>
      <c r="B1817" s="15">
        <v>45871</v>
      </c>
      <c r="C1817" t="s">
        <v>63</v>
      </c>
      <c r="D1817" t="s">
        <v>119</v>
      </c>
      <c r="E1817" t="s">
        <v>71</v>
      </c>
      <c r="F1817" t="s">
        <v>126</v>
      </c>
      <c r="G1817" t="s">
        <v>56</v>
      </c>
      <c r="H1817">
        <v>2</v>
      </c>
      <c r="I1817">
        <v>253.27</v>
      </c>
      <c r="J1817">
        <v>0.20100000000000001</v>
      </c>
      <c r="K1817">
        <v>169.19</v>
      </c>
      <c r="L1817" t="s">
        <v>104</v>
      </c>
      <c r="M1817">
        <f t="shared" si="178"/>
        <v>404.73</v>
      </c>
      <c r="N1817">
        <f t="shared" si="179"/>
        <v>66.349999999999994</v>
      </c>
      <c r="O1817" s="7">
        <f t="shared" si="180"/>
        <v>0.16393645146146812</v>
      </c>
      <c r="P1817" t="str">
        <f t="shared" si="181"/>
        <v>Aug-2025</v>
      </c>
      <c r="Q1817" t="str">
        <f t="shared" si="182"/>
        <v>Q3-2025</v>
      </c>
    </row>
    <row r="1818" spans="1:17" x14ac:dyDescent="0.3">
      <c r="A1818" t="s">
        <v>1966</v>
      </c>
      <c r="B1818" s="15">
        <v>45677</v>
      </c>
      <c r="C1818" t="s">
        <v>63</v>
      </c>
      <c r="D1818" t="s">
        <v>263</v>
      </c>
      <c r="E1818" t="s">
        <v>60</v>
      </c>
      <c r="F1818" t="s">
        <v>99</v>
      </c>
      <c r="G1818" t="s">
        <v>68</v>
      </c>
      <c r="H1818">
        <v>2</v>
      </c>
      <c r="I1818">
        <v>60.8</v>
      </c>
      <c r="J1818">
        <v>0.22600000000000001</v>
      </c>
      <c r="K1818">
        <v>33.299999999999997</v>
      </c>
      <c r="L1818" t="s">
        <v>57</v>
      </c>
      <c r="M1818">
        <f t="shared" si="178"/>
        <v>94.12</v>
      </c>
      <c r="N1818">
        <f t="shared" si="179"/>
        <v>27.52</v>
      </c>
      <c r="O1818" s="7">
        <f t="shared" si="180"/>
        <v>0.29239269018274539</v>
      </c>
      <c r="P1818" t="str">
        <f t="shared" si="181"/>
        <v>Jan-2025</v>
      </c>
      <c r="Q1818" t="str">
        <f t="shared" si="182"/>
        <v>Q1-2025</v>
      </c>
    </row>
    <row r="1819" spans="1:17" x14ac:dyDescent="0.3">
      <c r="A1819" t="s">
        <v>1967</v>
      </c>
      <c r="B1819" s="15">
        <v>45585</v>
      </c>
      <c r="C1819" t="s">
        <v>63</v>
      </c>
      <c r="D1819" t="s">
        <v>159</v>
      </c>
      <c r="E1819" t="s">
        <v>107</v>
      </c>
      <c r="F1819" t="s">
        <v>139</v>
      </c>
      <c r="G1819" t="s">
        <v>68</v>
      </c>
      <c r="H1819">
        <v>20</v>
      </c>
      <c r="I1819">
        <v>18.13</v>
      </c>
      <c r="J1819">
        <v>0.27800000000000002</v>
      </c>
      <c r="K1819">
        <v>7.72</v>
      </c>
      <c r="L1819" t="s">
        <v>57</v>
      </c>
      <c r="M1819">
        <f t="shared" si="178"/>
        <v>261.8</v>
      </c>
      <c r="N1819">
        <f t="shared" si="179"/>
        <v>107.4</v>
      </c>
      <c r="O1819" s="7">
        <f t="shared" si="180"/>
        <v>0.41023682200152789</v>
      </c>
      <c r="P1819" t="str">
        <f t="shared" si="181"/>
        <v>Oct-2024</v>
      </c>
      <c r="Q1819" t="str">
        <f t="shared" si="182"/>
        <v>Q4-2024</v>
      </c>
    </row>
    <row r="1820" spans="1:17" x14ac:dyDescent="0.3">
      <c r="A1820" t="s">
        <v>1968</v>
      </c>
      <c r="B1820" s="15">
        <v>45661</v>
      </c>
      <c r="C1820" t="s">
        <v>52</v>
      </c>
      <c r="D1820" t="s">
        <v>121</v>
      </c>
      <c r="E1820" t="s">
        <v>54</v>
      </c>
      <c r="F1820" t="s">
        <v>156</v>
      </c>
      <c r="G1820" t="s">
        <v>56</v>
      </c>
      <c r="H1820">
        <v>3</v>
      </c>
      <c r="I1820">
        <v>14.56</v>
      </c>
      <c r="J1820">
        <v>8.3000000000000004E-2</v>
      </c>
      <c r="K1820">
        <v>9.7100000000000009</v>
      </c>
      <c r="L1820" t="s">
        <v>57</v>
      </c>
      <c r="M1820">
        <f t="shared" si="178"/>
        <v>40.049999999999997</v>
      </c>
      <c r="N1820">
        <f t="shared" si="179"/>
        <v>10.92</v>
      </c>
      <c r="O1820" s="7">
        <f t="shared" si="180"/>
        <v>0.27265917602996259</v>
      </c>
      <c r="P1820" t="str">
        <f t="shared" si="181"/>
        <v>Jan-2025</v>
      </c>
      <c r="Q1820" t="str">
        <f t="shared" si="182"/>
        <v>Q1-2025</v>
      </c>
    </row>
    <row r="1821" spans="1:17" x14ac:dyDescent="0.3">
      <c r="A1821" t="s">
        <v>1969</v>
      </c>
      <c r="B1821" s="15">
        <v>45542</v>
      </c>
      <c r="C1821" t="s">
        <v>52</v>
      </c>
      <c r="D1821" t="s">
        <v>96</v>
      </c>
      <c r="E1821" t="s">
        <v>93</v>
      </c>
      <c r="F1821" t="s">
        <v>124</v>
      </c>
      <c r="G1821" t="s">
        <v>68</v>
      </c>
      <c r="H1821">
        <v>2</v>
      </c>
      <c r="I1821">
        <v>28.43</v>
      </c>
      <c r="J1821">
        <v>0</v>
      </c>
      <c r="K1821">
        <v>13.99</v>
      </c>
      <c r="L1821" t="s">
        <v>57</v>
      </c>
      <c r="M1821">
        <f t="shared" si="178"/>
        <v>56.86</v>
      </c>
      <c r="N1821">
        <f t="shared" si="179"/>
        <v>28.88</v>
      </c>
      <c r="O1821" s="7">
        <f t="shared" si="180"/>
        <v>0.50791417516707704</v>
      </c>
      <c r="P1821" t="str">
        <f t="shared" si="181"/>
        <v>Sep-2024</v>
      </c>
      <c r="Q1821" t="str">
        <f t="shared" si="182"/>
        <v>Q3-2024</v>
      </c>
    </row>
    <row r="1822" spans="1:17" x14ac:dyDescent="0.3">
      <c r="A1822" t="s">
        <v>1970</v>
      </c>
      <c r="B1822" s="15">
        <v>45525</v>
      </c>
      <c r="C1822" t="s">
        <v>84</v>
      </c>
      <c r="D1822" t="s">
        <v>147</v>
      </c>
      <c r="E1822" t="s">
        <v>71</v>
      </c>
      <c r="F1822" t="s">
        <v>78</v>
      </c>
      <c r="G1822" t="s">
        <v>68</v>
      </c>
      <c r="H1822">
        <v>5</v>
      </c>
      <c r="I1822">
        <v>199.6</v>
      </c>
      <c r="J1822">
        <v>9.4E-2</v>
      </c>
      <c r="K1822">
        <v>155.46</v>
      </c>
      <c r="L1822" t="s">
        <v>57</v>
      </c>
      <c r="M1822">
        <f t="shared" si="178"/>
        <v>904.19</v>
      </c>
      <c r="N1822">
        <f t="shared" si="179"/>
        <v>126.89</v>
      </c>
      <c r="O1822" s="7">
        <f t="shared" si="180"/>
        <v>0.14033554894435904</v>
      </c>
      <c r="P1822" t="str">
        <f t="shared" si="181"/>
        <v>Aug-2024</v>
      </c>
      <c r="Q1822" t="str">
        <f t="shared" si="182"/>
        <v>Q3-2024</v>
      </c>
    </row>
    <row r="1823" spans="1:17" x14ac:dyDescent="0.3">
      <c r="A1823" t="s">
        <v>1971</v>
      </c>
      <c r="B1823" s="15">
        <v>45896</v>
      </c>
      <c r="C1823" t="s">
        <v>63</v>
      </c>
      <c r="D1823" t="s">
        <v>106</v>
      </c>
      <c r="E1823" t="s">
        <v>107</v>
      </c>
      <c r="F1823" t="s">
        <v>139</v>
      </c>
      <c r="G1823" t="s">
        <v>68</v>
      </c>
      <c r="H1823">
        <v>1</v>
      </c>
      <c r="I1823">
        <v>30.05</v>
      </c>
      <c r="J1823">
        <v>0.154</v>
      </c>
      <c r="K1823">
        <v>9.93</v>
      </c>
      <c r="L1823" t="s">
        <v>57</v>
      </c>
      <c r="M1823">
        <f t="shared" si="178"/>
        <v>25.42</v>
      </c>
      <c r="N1823">
        <f t="shared" si="179"/>
        <v>15.49</v>
      </c>
      <c r="O1823" s="7">
        <f t="shared" si="180"/>
        <v>0.60936270653029112</v>
      </c>
      <c r="P1823" t="str">
        <f t="shared" si="181"/>
        <v>Aug-2025</v>
      </c>
      <c r="Q1823" t="str">
        <f t="shared" si="182"/>
        <v>Q3-2025</v>
      </c>
    </row>
    <row r="1824" spans="1:17" x14ac:dyDescent="0.3">
      <c r="A1824" t="s">
        <v>1972</v>
      </c>
      <c r="B1824" s="15">
        <v>45604</v>
      </c>
      <c r="C1824" t="s">
        <v>88</v>
      </c>
      <c r="D1824" t="s">
        <v>135</v>
      </c>
      <c r="E1824" t="s">
        <v>60</v>
      </c>
      <c r="F1824" t="s">
        <v>76</v>
      </c>
      <c r="G1824" t="s">
        <v>68</v>
      </c>
      <c r="H1824">
        <v>4</v>
      </c>
      <c r="I1824">
        <v>108.84</v>
      </c>
      <c r="J1824">
        <v>0.10199999999999999</v>
      </c>
      <c r="K1824">
        <v>51.18</v>
      </c>
      <c r="L1824" t="s">
        <v>57</v>
      </c>
      <c r="M1824">
        <f t="shared" si="178"/>
        <v>390.95</v>
      </c>
      <c r="N1824">
        <f t="shared" si="179"/>
        <v>186.23</v>
      </c>
      <c r="O1824" s="7">
        <f t="shared" si="180"/>
        <v>0.47635247474101544</v>
      </c>
      <c r="P1824" t="str">
        <f t="shared" si="181"/>
        <v>Nov-2024</v>
      </c>
      <c r="Q1824" t="str">
        <f t="shared" si="182"/>
        <v>Q4-2024</v>
      </c>
    </row>
    <row r="1825" spans="1:17" x14ac:dyDescent="0.3">
      <c r="A1825" t="s">
        <v>1973</v>
      </c>
      <c r="B1825" s="15">
        <v>45661</v>
      </c>
      <c r="C1825" t="s">
        <v>84</v>
      </c>
      <c r="D1825" t="s">
        <v>171</v>
      </c>
      <c r="E1825" t="s">
        <v>71</v>
      </c>
      <c r="F1825" t="s">
        <v>86</v>
      </c>
      <c r="G1825" t="s">
        <v>56</v>
      </c>
      <c r="H1825">
        <v>7</v>
      </c>
      <c r="I1825">
        <v>208.73</v>
      </c>
      <c r="J1825">
        <v>4.1000000000000002E-2</v>
      </c>
      <c r="K1825">
        <v>142.21</v>
      </c>
      <c r="L1825" t="s">
        <v>57</v>
      </c>
      <c r="M1825">
        <f t="shared" si="178"/>
        <v>1401.2</v>
      </c>
      <c r="N1825">
        <f t="shared" si="179"/>
        <v>405.73</v>
      </c>
      <c r="O1825" s="7">
        <f t="shared" si="180"/>
        <v>0.28955894947188127</v>
      </c>
      <c r="P1825" t="str">
        <f t="shared" si="181"/>
        <v>Jan-2025</v>
      </c>
      <c r="Q1825" t="str">
        <f t="shared" si="182"/>
        <v>Q1-2025</v>
      </c>
    </row>
    <row r="1826" spans="1:17" x14ac:dyDescent="0.3">
      <c r="A1826" t="s">
        <v>1974</v>
      </c>
      <c r="B1826" s="15">
        <v>45791</v>
      </c>
      <c r="C1826" t="s">
        <v>52</v>
      </c>
      <c r="D1826" t="s">
        <v>53</v>
      </c>
      <c r="E1826" t="s">
        <v>54</v>
      </c>
      <c r="F1826" t="s">
        <v>55</v>
      </c>
      <c r="G1826" t="s">
        <v>56</v>
      </c>
      <c r="H1826">
        <v>2</v>
      </c>
      <c r="I1826">
        <v>6.16</v>
      </c>
      <c r="J1826">
        <v>8.6999999999999994E-2</v>
      </c>
      <c r="K1826">
        <v>4.1500000000000004</v>
      </c>
      <c r="L1826" t="s">
        <v>57</v>
      </c>
      <c r="M1826">
        <f t="shared" si="178"/>
        <v>11.25</v>
      </c>
      <c r="N1826">
        <f t="shared" si="179"/>
        <v>2.95</v>
      </c>
      <c r="O1826" s="7">
        <f t="shared" si="180"/>
        <v>0.26222222222222225</v>
      </c>
      <c r="P1826" t="str">
        <f t="shared" si="181"/>
        <v>May-2025</v>
      </c>
      <c r="Q1826" t="str">
        <f t="shared" si="182"/>
        <v>Q2-2025</v>
      </c>
    </row>
    <row r="1827" spans="1:17" x14ac:dyDescent="0.3">
      <c r="A1827" t="s">
        <v>1975</v>
      </c>
      <c r="B1827" s="15">
        <v>45800</v>
      </c>
      <c r="C1827" t="s">
        <v>63</v>
      </c>
      <c r="D1827" t="s">
        <v>159</v>
      </c>
      <c r="E1827" t="s">
        <v>54</v>
      </c>
      <c r="F1827" t="s">
        <v>268</v>
      </c>
      <c r="G1827" t="s">
        <v>56</v>
      </c>
      <c r="H1827">
        <v>2</v>
      </c>
      <c r="I1827">
        <v>11.6</v>
      </c>
      <c r="J1827">
        <v>0.14199999999999999</v>
      </c>
      <c r="K1827">
        <v>6.72</v>
      </c>
      <c r="L1827" t="s">
        <v>57</v>
      </c>
      <c r="M1827">
        <f t="shared" si="178"/>
        <v>19.91</v>
      </c>
      <c r="N1827">
        <f t="shared" si="179"/>
        <v>6.47</v>
      </c>
      <c r="O1827" s="7">
        <f t="shared" si="180"/>
        <v>0.32496233048719236</v>
      </c>
      <c r="P1827" t="str">
        <f t="shared" si="181"/>
        <v>May-2025</v>
      </c>
      <c r="Q1827" t="str">
        <f t="shared" si="182"/>
        <v>Q2-2025</v>
      </c>
    </row>
    <row r="1828" spans="1:17" x14ac:dyDescent="0.3">
      <c r="A1828" t="s">
        <v>1976</v>
      </c>
      <c r="B1828" s="15">
        <v>45693</v>
      </c>
      <c r="C1828" t="s">
        <v>52</v>
      </c>
      <c r="D1828" t="s">
        <v>121</v>
      </c>
      <c r="E1828" t="s">
        <v>107</v>
      </c>
      <c r="F1828" t="s">
        <v>108</v>
      </c>
      <c r="G1828" t="s">
        <v>56</v>
      </c>
      <c r="H1828">
        <v>3</v>
      </c>
      <c r="I1828">
        <v>15.3</v>
      </c>
      <c r="J1828">
        <v>5.0000000000000001E-3</v>
      </c>
      <c r="K1828">
        <v>5.51</v>
      </c>
      <c r="L1828" t="s">
        <v>57</v>
      </c>
      <c r="M1828">
        <f t="shared" si="178"/>
        <v>45.67</v>
      </c>
      <c r="N1828">
        <f t="shared" si="179"/>
        <v>29.14</v>
      </c>
      <c r="O1828" s="7">
        <f t="shared" si="180"/>
        <v>0.6380556163783665</v>
      </c>
      <c r="P1828" t="str">
        <f t="shared" si="181"/>
        <v>Feb-2025</v>
      </c>
      <c r="Q1828" t="str">
        <f t="shared" si="182"/>
        <v>Q1-2025</v>
      </c>
    </row>
    <row r="1829" spans="1:17" x14ac:dyDescent="0.3">
      <c r="A1829" t="s">
        <v>1977</v>
      </c>
      <c r="B1829" s="15">
        <v>45878</v>
      </c>
      <c r="C1829" t="s">
        <v>63</v>
      </c>
      <c r="D1829" t="s">
        <v>281</v>
      </c>
      <c r="E1829" t="s">
        <v>60</v>
      </c>
      <c r="F1829" t="s">
        <v>67</v>
      </c>
      <c r="G1829" t="s">
        <v>68</v>
      </c>
      <c r="H1829">
        <v>1</v>
      </c>
      <c r="I1829">
        <v>94.86</v>
      </c>
      <c r="J1829">
        <v>0.223</v>
      </c>
      <c r="K1829">
        <v>38.1</v>
      </c>
      <c r="L1829" t="s">
        <v>57</v>
      </c>
      <c r="M1829">
        <f t="shared" si="178"/>
        <v>73.709999999999994</v>
      </c>
      <c r="N1829">
        <f t="shared" si="179"/>
        <v>35.61</v>
      </c>
      <c r="O1829" s="7">
        <f t="shared" si="180"/>
        <v>0.48310948310948315</v>
      </c>
      <c r="P1829" t="str">
        <f t="shared" si="181"/>
        <v>Aug-2025</v>
      </c>
      <c r="Q1829" t="str">
        <f t="shared" si="182"/>
        <v>Q3-2025</v>
      </c>
    </row>
    <row r="1830" spans="1:17" x14ac:dyDescent="0.3">
      <c r="A1830" t="s">
        <v>1978</v>
      </c>
      <c r="B1830" s="15">
        <v>45904</v>
      </c>
      <c r="C1830" t="s">
        <v>84</v>
      </c>
      <c r="D1830" t="s">
        <v>225</v>
      </c>
      <c r="E1830" t="s">
        <v>71</v>
      </c>
      <c r="F1830" t="s">
        <v>86</v>
      </c>
      <c r="G1830" t="s">
        <v>68</v>
      </c>
      <c r="H1830">
        <v>1</v>
      </c>
      <c r="I1830">
        <v>154.56</v>
      </c>
      <c r="J1830">
        <v>6.9000000000000006E-2</v>
      </c>
      <c r="K1830">
        <v>115.78</v>
      </c>
      <c r="L1830" t="s">
        <v>57</v>
      </c>
      <c r="M1830">
        <f t="shared" si="178"/>
        <v>143.9</v>
      </c>
      <c r="N1830">
        <f t="shared" si="179"/>
        <v>28.12</v>
      </c>
      <c r="O1830" s="7">
        <f t="shared" si="180"/>
        <v>0.19541348158443364</v>
      </c>
      <c r="P1830" t="str">
        <f t="shared" si="181"/>
        <v>Sep-2025</v>
      </c>
      <c r="Q1830" t="str">
        <f t="shared" si="182"/>
        <v>Q3-2025</v>
      </c>
    </row>
    <row r="1831" spans="1:17" x14ac:dyDescent="0.3">
      <c r="A1831" t="s">
        <v>1979</v>
      </c>
      <c r="B1831" s="15">
        <v>45620</v>
      </c>
      <c r="C1831" t="s">
        <v>52</v>
      </c>
      <c r="D1831" t="s">
        <v>272</v>
      </c>
      <c r="E1831" t="s">
        <v>54</v>
      </c>
      <c r="F1831" t="s">
        <v>268</v>
      </c>
      <c r="G1831" t="s">
        <v>56</v>
      </c>
      <c r="H1831">
        <v>3</v>
      </c>
      <c r="I1831">
        <v>14.25</v>
      </c>
      <c r="J1831">
        <v>5.8999999999999997E-2</v>
      </c>
      <c r="K1831">
        <v>8.08</v>
      </c>
      <c r="L1831" t="s">
        <v>57</v>
      </c>
      <c r="M1831">
        <f t="shared" si="178"/>
        <v>40.229999999999997</v>
      </c>
      <c r="N1831">
        <f t="shared" si="179"/>
        <v>15.99</v>
      </c>
      <c r="O1831" s="7">
        <f t="shared" si="180"/>
        <v>0.39746457867263241</v>
      </c>
      <c r="P1831" t="str">
        <f t="shared" si="181"/>
        <v>Nov-2024</v>
      </c>
      <c r="Q1831" t="str">
        <f t="shared" si="182"/>
        <v>Q4-2024</v>
      </c>
    </row>
    <row r="1832" spans="1:17" x14ac:dyDescent="0.3">
      <c r="A1832" t="s">
        <v>1980</v>
      </c>
      <c r="B1832" s="15">
        <v>45486</v>
      </c>
      <c r="C1832" t="s">
        <v>84</v>
      </c>
      <c r="D1832" t="s">
        <v>171</v>
      </c>
      <c r="E1832" t="s">
        <v>60</v>
      </c>
      <c r="F1832" t="s">
        <v>67</v>
      </c>
      <c r="G1832" t="s">
        <v>56</v>
      </c>
      <c r="H1832">
        <v>4</v>
      </c>
      <c r="I1832">
        <v>26.85</v>
      </c>
      <c r="J1832">
        <v>0.106</v>
      </c>
      <c r="K1832">
        <v>12.62</v>
      </c>
      <c r="L1832" t="s">
        <v>57</v>
      </c>
      <c r="M1832">
        <f t="shared" si="178"/>
        <v>96.02</v>
      </c>
      <c r="N1832">
        <f t="shared" si="179"/>
        <v>45.54</v>
      </c>
      <c r="O1832" s="7">
        <f t="shared" si="180"/>
        <v>0.47427619245990421</v>
      </c>
      <c r="P1832" t="str">
        <f t="shared" si="181"/>
        <v>Jul-2024</v>
      </c>
      <c r="Q1832" t="str">
        <f t="shared" si="182"/>
        <v>Q3-2024</v>
      </c>
    </row>
    <row r="1833" spans="1:17" x14ac:dyDescent="0.3">
      <c r="A1833" t="s">
        <v>1981</v>
      </c>
      <c r="B1833" s="15">
        <v>45875</v>
      </c>
      <c r="C1833" t="s">
        <v>88</v>
      </c>
      <c r="D1833" t="s">
        <v>429</v>
      </c>
      <c r="E1833" t="s">
        <v>60</v>
      </c>
      <c r="F1833" t="s">
        <v>76</v>
      </c>
      <c r="G1833" t="s">
        <v>56</v>
      </c>
      <c r="H1833">
        <v>9</v>
      </c>
      <c r="I1833">
        <v>25.82</v>
      </c>
      <c r="J1833">
        <v>9.9000000000000005E-2</v>
      </c>
      <c r="K1833">
        <v>14.19</v>
      </c>
      <c r="L1833" t="s">
        <v>57</v>
      </c>
      <c r="M1833">
        <f t="shared" si="178"/>
        <v>209.37</v>
      </c>
      <c r="N1833">
        <f t="shared" si="179"/>
        <v>81.66</v>
      </c>
      <c r="O1833" s="7">
        <f t="shared" si="180"/>
        <v>0.39002722453073502</v>
      </c>
      <c r="P1833" t="str">
        <f t="shared" si="181"/>
        <v>Aug-2025</v>
      </c>
      <c r="Q1833" t="str">
        <f t="shared" si="182"/>
        <v>Q3-2025</v>
      </c>
    </row>
    <row r="1834" spans="1:17" x14ac:dyDescent="0.3">
      <c r="A1834" t="s">
        <v>1982</v>
      </c>
      <c r="B1834" s="15">
        <v>45716</v>
      </c>
      <c r="C1834" t="s">
        <v>84</v>
      </c>
      <c r="D1834" t="s">
        <v>144</v>
      </c>
      <c r="E1834" t="s">
        <v>107</v>
      </c>
      <c r="F1834" t="s">
        <v>193</v>
      </c>
      <c r="G1834" t="s">
        <v>68</v>
      </c>
      <c r="H1834">
        <v>2</v>
      </c>
      <c r="I1834">
        <v>51.51</v>
      </c>
      <c r="J1834">
        <v>5.0999999999999997E-2</v>
      </c>
      <c r="K1834">
        <v>22.9</v>
      </c>
      <c r="L1834" t="s">
        <v>57</v>
      </c>
      <c r="M1834">
        <f t="shared" si="178"/>
        <v>97.77</v>
      </c>
      <c r="N1834">
        <f t="shared" si="179"/>
        <v>51.97</v>
      </c>
      <c r="O1834" s="7">
        <f t="shared" si="180"/>
        <v>0.53155364631277491</v>
      </c>
      <c r="P1834" t="str">
        <f t="shared" si="181"/>
        <v>Feb-2025</v>
      </c>
      <c r="Q1834" t="str">
        <f t="shared" si="182"/>
        <v>Q1-2025</v>
      </c>
    </row>
    <row r="1835" spans="1:17" x14ac:dyDescent="0.3">
      <c r="A1835" t="s">
        <v>1983</v>
      </c>
      <c r="B1835" s="15">
        <v>45974</v>
      </c>
      <c r="C1835" t="s">
        <v>52</v>
      </c>
      <c r="D1835" t="s">
        <v>200</v>
      </c>
      <c r="E1835" t="s">
        <v>54</v>
      </c>
      <c r="F1835" t="s">
        <v>156</v>
      </c>
      <c r="G1835" t="s">
        <v>56</v>
      </c>
      <c r="H1835">
        <v>1</v>
      </c>
      <c r="I1835">
        <v>17.09</v>
      </c>
      <c r="J1835">
        <v>7.6999999999999999E-2</v>
      </c>
      <c r="K1835">
        <v>10.24</v>
      </c>
      <c r="L1835" t="s">
        <v>57</v>
      </c>
      <c r="M1835">
        <f t="shared" si="178"/>
        <v>15.77</v>
      </c>
      <c r="N1835">
        <f t="shared" si="179"/>
        <v>5.53</v>
      </c>
      <c r="O1835" s="7">
        <f t="shared" si="180"/>
        <v>0.35066582117945466</v>
      </c>
      <c r="P1835" t="str">
        <f t="shared" si="181"/>
        <v>Nov-2025</v>
      </c>
      <c r="Q1835" t="str">
        <f t="shared" si="182"/>
        <v>Q4-2025</v>
      </c>
    </row>
    <row r="1836" spans="1:17" x14ac:dyDescent="0.3">
      <c r="A1836" t="s">
        <v>1984</v>
      </c>
      <c r="B1836" s="15">
        <v>45936</v>
      </c>
      <c r="C1836" t="s">
        <v>84</v>
      </c>
      <c r="D1836" t="s">
        <v>229</v>
      </c>
      <c r="E1836" t="s">
        <v>71</v>
      </c>
      <c r="F1836" t="s">
        <v>97</v>
      </c>
      <c r="G1836" t="s">
        <v>56</v>
      </c>
      <c r="H1836">
        <v>1</v>
      </c>
      <c r="I1836">
        <v>221.1</v>
      </c>
      <c r="J1836">
        <v>4.2999999999999997E-2</v>
      </c>
      <c r="K1836">
        <v>159.82</v>
      </c>
      <c r="L1836" t="s">
        <v>57</v>
      </c>
      <c r="M1836">
        <f t="shared" si="178"/>
        <v>211.59</v>
      </c>
      <c r="N1836">
        <f t="shared" si="179"/>
        <v>51.77</v>
      </c>
      <c r="O1836" s="7">
        <f t="shared" si="180"/>
        <v>0.24467129826551351</v>
      </c>
      <c r="P1836" t="str">
        <f t="shared" si="181"/>
        <v>Oct-2025</v>
      </c>
      <c r="Q1836" t="str">
        <f t="shared" si="182"/>
        <v>Q4-2025</v>
      </c>
    </row>
    <row r="1837" spans="1:17" x14ac:dyDescent="0.3">
      <c r="A1837" t="s">
        <v>1985</v>
      </c>
      <c r="B1837" s="15">
        <v>45823</v>
      </c>
      <c r="C1837" t="s">
        <v>63</v>
      </c>
      <c r="D1837" t="s">
        <v>251</v>
      </c>
      <c r="E1837" t="s">
        <v>60</v>
      </c>
      <c r="F1837" t="s">
        <v>67</v>
      </c>
      <c r="G1837" t="s">
        <v>56</v>
      </c>
      <c r="H1837">
        <v>6</v>
      </c>
      <c r="I1837">
        <v>25.92</v>
      </c>
      <c r="J1837">
        <v>5.7000000000000002E-2</v>
      </c>
      <c r="K1837">
        <v>13.4</v>
      </c>
      <c r="L1837" t="s">
        <v>57</v>
      </c>
      <c r="M1837">
        <f t="shared" si="178"/>
        <v>146.66</v>
      </c>
      <c r="N1837">
        <f t="shared" si="179"/>
        <v>66.260000000000005</v>
      </c>
      <c r="O1837" s="7">
        <f t="shared" si="180"/>
        <v>0.45179326333015141</v>
      </c>
      <c r="P1837" t="str">
        <f t="shared" si="181"/>
        <v>Jun-2025</v>
      </c>
      <c r="Q1837" t="str">
        <f t="shared" si="182"/>
        <v>Q2-2025</v>
      </c>
    </row>
    <row r="1838" spans="1:17" x14ac:dyDescent="0.3">
      <c r="A1838" t="s">
        <v>1986</v>
      </c>
      <c r="B1838" s="15">
        <v>45779</v>
      </c>
      <c r="C1838" t="s">
        <v>88</v>
      </c>
      <c r="D1838" t="s">
        <v>162</v>
      </c>
      <c r="E1838" t="s">
        <v>93</v>
      </c>
      <c r="F1838" t="s">
        <v>219</v>
      </c>
      <c r="G1838" t="s">
        <v>56</v>
      </c>
      <c r="H1838">
        <v>4</v>
      </c>
      <c r="I1838">
        <v>13.37</v>
      </c>
      <c r="J1838">
        <v>4.9000000000000002E-2</v>
      </c>
      <c r="K1838">
        <v>4.9000000000000004</v>
      </c>
      <c r="L1838" t="s">
        <v>57</v>
      </c>
      <c r="M1838">
        <f t="shared" si="178"/>
        <v>50.86</v>
      </c>
      <c r="N1838">
        <f t="shared" si="179"/>
        <v>31.26</v>
      </c>
      <c r="O1838" s="7">
        <f t="shared" si="180"/>
        <v>0.61462839166338978</v>
      </c>
      <c r="P1838" t="str">
        <f t="shared" si="181"/>
        <v>May-2025</v>
      </c>
      <c r="Q1838" t="str">
        <f t="shared" si="182"/>
        <v>Q2-2025</v>
      </c>
    </row>
    <row r="1839" spans="1:17" x14ac:dyDescent="0.3">
      <c r="A1839" t="s">
        <v>1987</v>
      </c>
      <c r="B1839" s="15">
        <v>45895</v>
      </c>
      <c r="C1839" t="s">
        <v>52</v>
      </c>
      <c r="D1839" t="s">
        <v>59</v>
      </c>
      <c r="E1839" t="s">
        <v>71</v>
      </c>
      <c r="F1839" t="s">
        <v>78</v>
      </c>
      <c r="G1839" t="s">
        <v>56</v>
      </c>
      <c r="H1839">
        <v>1</v>
      </c>
      <c r="I1839">
        <v>124.19</v>
      </c>
      <c r="J1839">
        <v>4.7E-2</v>
      </c>
      <c r="K1839">
        <v>93.25</v>
      </c>
      <c r="L1839" t="s">
        <v>57</v>
      </c>
      <c r="M1839">
        <f t="shared" si="178"/>
        <v>118.35</v>
      </c>
      <c r="N1839">
        <f t="shared" si="179"/>
        <v>25.1</v>
      </c>
      <c r="O1839" s="7">
        <f t="shared" si="180"/>
        <v>0.2120828052386988</v>
      </c>
      <c r="P1839" t="str">
        <f t="shared" si="181"/>
        <v>Aug-2025</v>
      </c>
      <c r="Q1839" t="str">
        <f t="shared" si="182"/>
        <v>Q3-2025</v>
      </c>
    </row>
    <row r="1840" spans="1:17" x14ac:dyDescent="0.3">
      <c r="A1840" t="s">
        <v>1988</v>
      </c>
      <c r="B1840" s="15">
        <v>45985</v>
      </c>
      <c r="C1840" t="s">
        <v>88</v>
      </c>
      <c r="D1840" t="s">
        <v>202</v>
      </c>
      <c r="E1840" t="s">
        <v>60</v>
      </c>
      <c r="F1840" t="s">
        <v>61</v>
      </c>
      <c r="G1840" t="s">
        <v>56</v>
      </c>
      <c r="H1840">
        <v>8</v>
      </c>
      <c r="I1840">
        <v>97.75</v>
      </c>
      <c r="J1840">
        <v>0.127</v>
      </c>
      <c r="K1840">
        <v>51.6</v>
      </c>
      <c r="L1840" t="s">
        <v>57</v>
      </c>
      <c r="M1840">
        <f t="shared" si="178"/>
        <v>682.69</v>
      </c>
      <c r="N1840">
        <f t="shared" si="179"/>
        <v>269.89</v>
      </c>
      <c r="O1840" s="7">
        <f t="shared" si="180"/>
        <v>0.39533316732338247</v>
      </c>
      <c r="P1840" t="str">
        <f t="shared" si="181"/>
        <v>Nov-2025</v>
      </c>
      <c r="Q1840" t="str">
        <f t="shared" si="182"/>
        <v>Q4-2025</v>
      </c>
    </row>
    <row r="1841" spans="1:17" x14ac:dyDescent="0.3">
      <c r="A1841" t="s">
        <v>1989</v>
      </c>
      <c r="B1841" s="15">
        <v>45680</v>
      </c>
      <c r="C1841" t="s">
        <v>52</v>
      </c>
      <c r="D1841" t="s">
        <v>70</v>
      </c>
      <c r="E1841" t="s">
        <v>107</v>
      </c>
      <c r="F1841" t="s">
        <v>193</v>
      </c>
      <c r="G1841" t="s">
        <v>56</v>
      </c>
      <c r="H1841">
        <v>4</v>
      </c>
      <c r="I1841">
        <v>42.79</v>
      </c>
      <c r="J1841">
        <v>0.115</v>
      </c>
      <c r="K1841">
        <v>13</v>
      </c>
      <c r="L1841" t="s">
        <v>57</v>
      </c>
      <c r="M1841">
        <f t="shared" si="178"/>
        <v>151.47999999999999</v>
      </c>
      <c r="N1841">
        <f t="shared" si="179"/>
        <v>99.48</v>
      </c>
      <c r="O1841" s="7">
        <f t="shared" si="180"/>
        <v>0.65672035912331672</v>
      </c>
      <c r="P1841" t="str">
        <f t="shared" si="181"/>
        <v>Jan-2025</v>
      </c>
      <c r="Q1841" t="str">
        <f t="shared" si="182"/>
        <v>Q1-2025</v>
      </c>
    </row>
    <row r="1842" spans="1:17" x14ac:dyDescent="0.3">
      <c r="A1842" t="s">
        <v>1990</v>
      </c>
      <c r="B1842" s="15">
        <v>45488</v>
      </c>
      <c r="C1842" t="s">
        <v>52</v>
      </c>
      <c r="D1842" t="s">
        <v>101</v>
      </c>
      <c r="E1842" t="s">
        <v>107</v>
      </c>
      <c r="F1842" t="s">
        <v>148</v>
      </c>
      <c r="G1842" t="s">
        <v>68</v>
      </c>
      <c r="H1842">
        <v>3</v>
      </c>
      <c r="I1842">
        <v>23.2</v>
      </c>
      <c r="J1842">
        <v>3.7999999999999999E-2</v>
      </c>
      <c r="K1842">
        <v>8.39</v>
      </c>
      <c r="L1842" t="s">
        <v>57</v>
      </c>
      <c r="M1842">
        <f t="shared" si="178"/>
        <v>66.959999999999994</v>
      </c>
      <c r="N1842">
        <f t="shared" si="179"/>
        <v>41.79</v>
      </c>
      <c r="O1842" s="7">
        <f t="shared" si="180"/>
        <v>0.62410394265232982</v>
      </c>
      <c r="P1842" t="str">
        <f t="shared" si="181"/>
        <v>Jul-2024</v>
      </c>
      <c r="Q1842" t="str">
        <f t="shared" si="182"/>
        <v>Q3-2024</v>
      </c>
    </row>
    <row r="1843" spans="1:17" x14ac:dyDescent="0.3">
      <c r="A1843" t="s">
        <v>1991</v>
      </c>
      <c r="B1843" s="15">
        <v>45908</v>
      </c>
      <c r="C1843" t="s">
        <v>88</v>
      </c>
      <c r="D1843" t="s">
        <v>202</v>
      </c>
      <c r="E1843" t="s">
        <v>107</v>
      </c>
      <c r="F1843" t="s">
        <v>108</v>
      </c>
      <c r="G1843" t="s">
        <v>56</v>
      </c>
      <c r="H1843">
        <v>3</v>
      </c>
      <c r="I1843">
        <v>50.56</v>
      </c>
      <c r="J1843">
        <v>0.06</v>
      </c>
      <c r="K1843">
        <v>17.78</v>
      </c>
      <c r="L1843" t="s">
        <v>57</v>
      </c>
      <c r="M1843">
        <f t="shared" si="178"/>
        <v>142.58000000000001</v>
      </c>
      <c r="N1843">
        <f t="shared" si="179"/>
        <v>89.24</v>
      </c>
      <c r="O1843" s="7">
        <f t="shared" si="180"/>
        <v>0.62589423481554207</v>
      </c>
      <c r="P1843" t="str">
        <f t="shared" si="181"/>
        <v>Sep-2025</v>
      </c>
      <c r="Q1843" t="str">
        <f t="shared" si="182"/>
        <v>Q3-2025</v>
      </c>
    </row>
    <row r="1844" spans="1:17" x14ac:dyDescent="0.3">
      <c r="A1844" t="s">
        <v>1992</v>
      </c>
      <c r="B1844" s="15">
        <v>45736</v>
      </c>
      <c r="C1844" t="s">
        <v>63</v>
      </c>
      <c r="D1844" t="s">
        <v>165</v>
      </c>
      <c r="E1844" t="s">
        <v>93</v>
      </c>
      <c r="F1844" t="s">
        <v>255</v>
      </c>
      <c r="G1844" t="s">
        <v>56</v>
      </c>
      <c r="H1844">
        <v>8</v>
      </c>
      <c r="I1844">
        <v>35.96</v>
      </c>
      <c r="J1844">
        <v>0.27100000000000002</v>
      </c>
      <c r="K1844">
        <v>16.36</v>
      </c>
      <c r="L1844" t="s">
        <v>57</v>
      </c>
      <c r="M1844">
        <f t="shared" si="178"/>
        <v>209.72</v>
      </c>
      <c r="N1844">
        <f t="shared" si="179"/>
        <v>78.84</v>
      </c>
      <c r="O1844" s="7">
        <f t="shared" si="180"/>
        <v>0.37592981117680718</v>
      </c>
      <c r="P1844" t="str">
        <f t="shared" si="181"/>
        <v>Mar-2025</v>
      </c>
      <c r="Q1844" t="str">
        <f t="shared" si="182"/>
        <v>Q1-2025</v>
      </c>
    </row>
    <row r="1845" spans="1:17" x14ac:dyDescent="0.3">
      <c r="A1845" t="s">
        <v>1993</v>
      </c>
      <c r="B1845" s="15">
        <v>45991</v>
      </c>
      <c r="C1845" t="s">
        <v>63</v>
      </c>
      <c r="D1845" t="s">
        <v>281</v>
      </c>
      <c r="E1845" t="s">
        <v>93</v>
      </c>
      <c r="F1845" t="s">
        <v>124</v>
      </c>
      <c r="G1845" t="s">
        <v>56</v>
      </c>
      <c r="H1845">
        <v>8</v>
      </c>
      <c r="I1845">
        <v>69.260000000000005</v>
      </c>
      <c r="J1845">
        <v>0.192</v>
      </c>
      <c r="K1845">
        <v>32.07</v>
      </c>
      <c r="L1845" t="s">
        <v>57</v>
      </c>
      <c r="M1845">
        <f t="shared" si="178"/>
        <v>447.7</v>
      </c>
      <c r="N1845">
        <f t="shared" si="179"/>
        <v>191.14</v>
      </c>
      <c r="O1845" s="7">
        <f t="shared" si="180"/>
        <v>0.42693768148313599</v>
      </c>
      <c r="P1845" t="str">
        <f t="shared" si="181"/>
        <v>Nov-2025</v>
      </c>
      <c r="Q1845" t="str">
        <f t="shared" si="182"/>
        <v>Q4-2025</v>
      </c>
    </row>
    <row r="1846" spans="1:17" x14ac:dyDescent="0.3">
      <c r="A1846" t="s">
        <v>1994</v>
      </c>
      <c r="B1846" s="15">
        <v>45381</v>
      </c>
      <c r="C1846" t="s">
        <v>63</v>
      </c>
      <c r="D1846" t="s">
        <v>263</v>
      </c>
      <c r="E1846" t="s">
        <v>93</v>
      </c>
      <c r="F1846" t="s">
        <v>255</v>
      </c>
      <c r="G1846" t="s">
        <v>56</v>
      </c>
      <c r="H1846">
        <v>1</v>
      </c>
      <c r="I1846">
        <v>36.700000000000003</v>
      </c>
      <c r="J1846">
        <v>0.33500000000000002</v>
      </c>
      <c r="K1846">
        <v>16.239999999999998</v>
      </c>
      <c r="L1846" t="s">
        <v>57</v>
      </c>
      <c r="M1846">
        <f t="shared" si="178"/>
        <v>24.41</v>
      </c>
      <c r="N1846">
        <f t="shared" si="179"/>
        <v>8.17</v>
      </c>
      <c r="O1846" s="7">
        <f t="shared" si="180"/>
        <v>0.33469889389594426</v>
      </c>
      <c r="P1846" t="str">
        <f t="shared" si="181"/>
        <v>Mar-2024</v>
      </c>
      <c r="Q1846" t="str">
        <f t="shared" si="182"/>
        <v>Q1-2024</v>
      </c>
    </row>
    <row r="1847" spans="1:17" x14ac:dyDescent="0.3">
      <c r="A1847" t="s">
        <v>1995</v>
      </c>
      <c r="B1847" s="15">
        <v>45707</v>
      </c>
      <c r="C1847" t="s">
        <v>63</v>
      </c>
      <c r="D1847" t="s">
        <v>175</v>
      </c>
      <c r="E1847" t="s">
        <v>107</v>
      </c>
      <c r="F1847" t="s">
        <v>148</v>
      </c>
      <c r="G1847" t="s">
        <v>68</v>
      </c>
      <c r="H1847">
        <v>3</v>
      </c>
      <c r="I1847">
        <v>55.54</v>
      </c>
      <c r="J1847">
        <v>0.154</v>
      </c>
      <c r="K1847">
        <v>17.420000000000002</v>
      </c>
      <c r="L1847" t="s">
        <v>57</v>
      </c>
      <c r="M1847">
        <f t="shared" si="178"/>
        <v>140.96</v>
      </c>
      <c r="N1847">
        <f t="shared" si="179"/>
        <v>88.7</v>
      </c>
      <c r="O1847" s="7">
        <f t="shared" si="180"/>
        <v>0.62925652667423382</v>
      </c>
      <c r="P1847" t="str">
        <f t="shared" si="181"/>
        <v>Feb-2025</v>
      </c>
      <c r="Q1847" t="str">
        <f t="shared" si="182"/>
        <v>Q1-2025</v>
      </c>
    </row>
    <row r="1848" spans="1:17" x14ac:dyDescent="0.3">
      <c r="A1848" t="s">
        <v>1996</v>
      </c>
      <c r="C1848" t="s">
        <v>88</v>
      </c>
      <c r="D1848" t="s">
        <v>179</v>
      </c>
      <c r="E1848" t="s">
        <v>71</v>
      </c>
      <c r="F1848" t="s">
        <v>126</v>
      </c>
      <c r="G1848" t="s">
        <v>68</v>
      </c>
      <c r="H1848">
        <v>4</v>
      </c>
      <c r="I1848">
        <v>80.59</v>
      </c>
      <c r="J1848">
        <v>8.5999999999999993E-2</v>
      </c>
      <c r="K1848">
        <v>62.73</v>
      </c>
      <c r="L1848" t="s">
        <v>57</v>
      </c>
      <c r="M1848">
        <f t="shared" si="178"/>
        <v>294.64</v>
      </c>
      <c r="N1848">
        <f t="shared" si="179"/>
        <v>43.72</v>
      </c>
      <c r="O1848" s="7">
        <f t="shared" si="180"/>
        <v>0.14838446918273146</v>
      </c>
    </row>
    <row r="1849" spans="1:17" x14ac:dyDescent="0.3">
      <c r="A1849" t="s">
        <v>1997</v>
      </c>
      <c r="B1849" s="15">
        <v>45600</v>
      </c>
      <c r="C1849" t="s">
        <v>84</v>
      </c>
      <c r="D1849" t="s">
        <v>110</v>
      </c>
      <c r="E1849" t="s">
        <v>93</v>
      </c>
      <c r="F1849" t="s">
        <v>94</v>
      </c>
      <c r="G1849" t="s">
        <v>68</v>
      </c>
      <c r="H1849">
        <v>5</v>
      </c>
      <c r="I1849">
        <v>86.74</v>
      </c>
      <c r="J1849">
        <v>0.124</v>
      </c>
      <c r="K1849">
        <v>34.56</v>
      </c>
      <c r="L1849" t="s">
        <v>57</v>
      </c>
      <c r="M1849">
        <f t="shared" si="178"/>
        <v>379.92</v>
      </c>
      <c r="N1849">
        <f t="shared" si="179"/>
        <v>207.12</v>
      </c>
      <c r="O1849" s="7">
        <f t="shared" si="180"/>
        <v>0.54516740366392924</v>
      </c>
      <c r="P1849" t="str">
        <f t="shared" ref="P1849:P1912" si="183">IF(B1849="","",TEXT(B1849,"mmm-yyyy"))</f>
        <v>Nov-2024</v>
      </c>
      <c r="Q1849" t="str">
        <f t="shared" ref="Q1849:Q1912" si="184">IF(B1849="","","Q"&amp;ROUNDUP(MONTH(B1849)/3,0)&amp;"-"&amp;YEAR(B1849))</f>
        <v>Q4-2024</v>
      </c>
    </row>
    <row r="1850" spans="1:17" x14ac:dyDescent="0.3">
      <c r="A1850" t="s">
        <v>1998</v>
      </c>
      <c r="B1850" s="15">
        <v>45774</v>
      </c>
      <c r="C1850" t="s">
        <v>84</v>
      </c>
      <c r="D1850" t="s">
        <v>196</v>
      </c>
      <c r="E1850" t="s">
        <v>93</v>
      </c>
      <c r="F1850" t="s">
        <v>124</v>
      </c>
      <c r="G1850" t="s">
        <v>68</v>
      </c>
      <c r="H1850">
        <v>2</v>
      </c>
      <c r="I1850">
        <v>33.700000000000003</v>
      </c>
      <c r="J1850">
        <v>8.6999999999999994E-2</v>
      </c>
      <c r="K1850">
        <v>14.63</v>
      </c>
      <c r="L1850" t="s">
        <v>57</v>
      </c>
      <c r="M1850">
        <f t="shared" si="178"/>
        <v>61.54</v>
      </c>
      <c r="N1850">
        <f t="shared" si="179"/>
        <v>32.28</v>
      </c>
      <c r="O1850" s="7">
        <f t="shared" si="180"/>
        <v>0.52453688657783559</v>
      </c>
      <c r="P1850" t="str">
        <f t="shared" si="183"/>
        <v>Apr-2025</v>
      </c>
      <c r="Q1850" t="str">
        <f t="shared" si="184"/>
        <v>Q2-2025</v>
      </c>
    </row>
    <row r="1851" spans="1:17" x14ac:dyDescent="0.3">
      <c r="A1851" t="s">
        <v>1999</v>
      </c>
      <c r="B1851" s="15">
        <v>45330</v>
      </c>
      <c r="C1851" t="s">
        <v>52</v>
      </c>
      <c r="D1851" t="s">
        <v>121</v>
      </c>
      <c r="E1851" t="s">
        <v>71</v>
      </c>
      <c r="F1851" t="s">
        <v>86</v>
      </c>
      <c r="G1851" t="s">
        <v>56</v>
      </c>
      <c r="H1851">
        <v>2</v>
      </c>
      <c r="I1851">
        <v>276.54000000000002</v>
      </c>
      <c r="J1851">
        <v>0.14399999999999999</v>
      </c>
      <c r="K1851">
        <v>207.26</v>
      </c>
      <c r="L1851" t="s">
        <v>57</v>
      </c>
      <c r="M1851">
        <f t="shared" si="178"/>
        <v>473.44</v>
      </c>
      <c r="N1851">
        <f t="shared" si="179"/>
        <v>58.92</v>
      </c>
      <c r="O1851" s="7">
        <f t="shared" si="180"/>
        <v>0.1244508279824265</v>
      </c>
      <c r="P1851" t="str">
        <f t="shared" si="183"/>
        <v>Feb-2024</v>
      </c>
      <c r="Q1851" t="str">
        <f t="shared" si="184"/>
        <v>Q1-2024</v>
      </c>
    </row>
    <row r="1852" spans="1:17" x14ac:dyDescent="0.3">
      <c r="A1852" t="s">
        <v>2000</v>
      </c>
      <c r="B1852" s="15">
        <v>45596</v>
      </c>
      <c r="C1852" t="s">
        <v>63</v>
      </c>
      <c r="D1852" t="s">
        <v>64</v>
      </c>
      <c r="E1852" t="s">
        <v>60</v>
      </c>
      <c r="F1852" t="s">
        <v>67</v>
      </c>
      <c r="G1852" t="s">
        <v>68</v>
      </c>
      <c r="H1852">
        <v>10</v>
      </c>
      <c r="I1852">
        <v>56.66</v>
      </c>
      <c r="J1852">
        <v>0.26500000000000001</v>
      </c>
      <c r="K1852">
        <v>30.49</v>
      </c>
      <c r="L1852" t="s">
        <v>57</v>
      </c>
      <c r="M1852">
        <f t="shared" si="178"/>
        <v>416.45</v>
      </c>
      <c r="N1852">
        <f t="shared" si="179"/>
        <v>111.55</v>
      </c>
      <c r="O1852" s="7">
        <f t="shared" si="180"/>
        <v>0.26785928682915117</v>
      </c>
      <c r="P1852" t="str">
        <f t="shared" si="183"/>
        <v>Oct-2024</v>
      </c>
      <c r="Q1852" t="str">
        <f t="shared" si="184"/>
        <v>Q4-2024</v>
      </c>
    </row>
    <row r="1853" spans="1:17" x14ac:dyDescent="0.3">
      <c r="A1853" t="s">
        <v>2001</v>
      </c>
      <c r="B1853" s="15">
        <v>45765</v>
      </c>
      <c r="C1853" t="s">
        <v>84</v>
      </c>
      <c r="D1853" t="s">
        <v>73</v>
      </c>
      <c r="E1853" t="s">
        <v>93</v>
      </c>
      <c r="F1853" t="s">
        <v>255</v>
      </c>
      <c r="G1853" t="s">
        <v>73</v>
      </c>
      <c r="H1853">
        <v>1</v>
      </c>
      <c r="I1853">
        <v>35.909999999999997</v>
      </c>
      <c r="J1853">
        <v>0.11899999999999999</v>
      </c>
      <c r="K1853">
        <v>13.78</v>
      </c>
      <c r="L1853" t="s">
        <v>57</v>
      </c>
      <c r="M1853">
        <f t="shared" si="178"/>
        <v>31.64</v>
      </c>
      <c r="N1853">
        <f t="shared" si="179"/>
        <v>17.86</v>
      </c>
      <c r="O1853" s="7">
        <f t="shared" si="180"/>
        <v>0.56447534766118834</v>
      </c>
      <c r="P1853" t="str">
        <f t="shared" si="183"/>
        <v>Apr-2025</v>
      </c>
      <c r="Q1853" t="str">
        <f t="shared" si="184"/>
        <v>Q2-2025</v>
      </c>
    </row>
    <row r="1854" spans="1:17" x14ac:dyDescent="0.3">
      <c r="A1854" t="s">
        <v>2002</v>
      </c>
      <c r="B1854" s="15">
        <v>45897</v>
      </c>
      <c r="C1854" t="s">
        <v>63</v>
      </c>
      <c r="D1854" t="s">
        <v>106</v>
      </c>
      <c r="E1854" t="s">
        <v>71</v>
      </c>
      <c r="F1854" t="s">
        <v>72</v>
      </c>
      <c r="G1854" t="s">
        <v>56</v>
      </c>
      <c r="H1854">
        <v>7</v>
      </c>
      <c r="I1854">
        <v>32.25</v>
      </c>
      <c r="J1854">
        <v>0.13300000000000001</v>
      </c>
      <c r="K1854">
        <v>22.05</v>
      </c>
      <c r="L1854" t="s">
        <v>57</v>
      </c>
      <c r="M1854">
        <f t="shared" si="178"/>
        <v>195.73</v>
      </c>
      <c r="N1854">
        <f t="shared" si="179"/>
        <v>41.38</v>
      </c>
      <c r="O1854" s="7">
        <f t="shared" si="180"/>
        <v>0.21141368211311504</v>
      </c>
      <c r="P1854" t="str">
        <f t="shared" si="183"/>
        <v>Aug-2025</v>
      </c>
      <c r="Q1854" t="str">
        <f t="shared" si="184"/>
        <v>Q3-2025</v>
      </c>
    </row>
    <row r="1855" spans="1:17" x14ac:dyDescent="0.3">
      <c r="A1855" t="s">
        <v>2003</v>
      </c>
      <c r="B1855" s="15">
        <v>45754</v>
      </c>
      <c r="C1855" t="s">
        <v>63</v>
      </c>
      <c r="D1855" t="s">
        <v>281</v>
      </c>
      <c r="E1855" t="s">
        <v>107</v>
      </c>
      <c r="F1855" t="s">
        <v>193</v>
      </c>
      <c r="G1855" t="s">
        <v>68</v>
      </c>
      <c r="H1855">
        <v>3</v>
      </c>
      <c r="I1855">
        <v>41.69</v>
      </c>
      <c r="J1855">
        <v>0.17799999999999999</v>
      </c>
      <c r="K1855">
        <v>13.86</v>
      </c>
      <c r="L1855" t="s">
        <v>57</v>
      </c>
      <c r="M1855">
        <f t="shared" si="178"/>
        <v>102.81</v>
      </c>
      <c r="N1855">
        <f t="shared" si="179"/>
        <v>61.23</v>
      </c>
      <c r="O1855" s="7">
        <f t="shared" si="180"/>
        <v>0.5955646337904873</v>
      </c>
      <c r="P1855" t="str">
        <f t="shared" si="183"/>
        <v>Apr-2025</v>
      </c>
      <c r="Q1855" t="str">
        <f t="shared" si="184"/>
        <v>Q2-2025</v>
      </c>
    </row>
    <row r="1856" spans="1:17" x14ac:dyDescent="0.3">
      <c r="A1856" t="s">
        <v>2004</v>
      </c>
      <c r="B1856" s="15">
        <v>46006</v>
      </c>
      <c r="C1856" t="s">
        <v>63</v>
      </c>
      <c r="D1856" t="s">
        <v>137</v>
      </c>
      <c r="E1856" t="s">
        <v>107</v>
      </c>
      <c r="F1856" t="s">
        <v>193</v>
      </c>
      <c r="G1856" t="s">
        <v>56</v>
      </c>
      <c r="H1856">
        <v>1</v>
      </c>
      <c r="I1856">
        <v>29.56</v>
      </c>
      <c r="J1856">
        <v>0.224</v>
      </c>
      <c r="K1856">
        <v>11.31</v>
      </c>
      <c r="L1856" t="s">
        <v>57</v>
      </c>
      <c r="M1856">
        <f t="shared" si="178"/>
        <v>22.94</v>
      </c>
      <c r="N1856">
        <f t="shared" si="179"/>
        <v>11.63</v>
      </c>
      <c r="O1856" s="7">
        <f t="shared" si="180"/>
        <v>0.506974716652136</v>
      </c>
      <c r="P1856" t="str">
        <f t="shared" si="183"/>
        <v>Dec-2025</v>
      </c>
      <c r="Q1856" t="str">
        <f t="shared" si="184"/>
        <v>Q4-2025</v>
      </c>
    </row>
    <row r="1857" spans="1:17" x14ac:dyDescent="0.3">
      <c r="A1857" t="s">
        <v>2005</v>
      </c>
      <c r="B1857" s="15">
        <v>45884</v>
      </c>
      <c r="C1857" t="s">
        <v>88</v>
      </c>
      <c r="D1857" t="s">
        <v>89</v>
      </c>
      <c r="E1857" t="s">
        <v>107</v>
      </c>
      <c r="F1857" t="s">
        <v>139</v>
      </c>
      <c r="G1857" t="s">
        <v>56</v>
      </c>
      <c r="H1857">
        <v>1</v>
      </c>
      <c r="I1857">
        <v>28.78</v>
      </c>
      <c r="J1857">
        <v>0.11</v>
      </c>
      <c r="K1857">
        <v>11.12</v>
      </c>
      <c r="L1857" t="s">
        <v>57</v>
      </c>
      <c r="M1857">
        <f t="shared" si="178"/>
        <v>25.61</v>
      </c>
      <c r="N1857">
        <f t="shared" si="179"/>
        <v>14.49</v>
      </c>
      <c r="O1857" s="7">
        <f t="shared" si="180"/>
        <v>0.56579461147989074</v>
      </c>
      <c r="P1857" t="str">
        <f t="shared" si="183"/>
        <v>Aug-2025</v>
      </c>
      <c r="Q1857" t="str">
        <f t="shared" si="184"/>
        <v>Q3-2025</v>
      </c>
    </row>
    <row r="1858" spans="1:17" x14ac:dyDescent="0.3">
      <c r="A1858" t="s">
        <v>2006</v>
      </c>
      <c r="B1858" s="15">
        <v>45676</v>
      </c>
      <c r="C1858" t="s">
        <v>88</v>
      </c>
      <c r="D1858" t="s">
        <v>206</v>
      </c>
      <c r="E1858" t="s">
        <v>60</v>
      </c>
      <c r="F1858" t="s">
        <v>67</v>
      </c>
      <c r="G1858" t="s">
        <v>73</v>
      </c>
      <c r="H1858">
        <v>1</v>
      </c>
      <c r="I1858">
        <v>99.36</v>
      </c>
      <c r="J1858">
        <v>8.5000000000000006E-2</v>
      </c>
      <c r="K1858">
        <v>43.67</v>
      </c>
      <c r="L1858" t="s">
        <v>57</v>
      </c>
      <c r="M1858">
        <f t="shared" ref="M1858:M1921" si="185">ROUND(H1858*I1858*(1-J1858),2)</f>
        <v>90.91</v>
      </c>
      <c r="N1858">
        <f t="shared" ref="N1858:N1921" si="186">ROUND(M1858-(H1858*K1858),2)</f>
        <v>47.24</v>
      </c>
      <c r="O1858" s="7">
        <f t="shared" ref="O1858:O1921" si="187">IFERROR(N1858/M1858,0)</f>
        <v>0.51963480365196357</v>
      </c>
      <c r="P1858" t="str">
        <f t="shared" si="183"/>
        <v>Jan-2025</v>
      </c>
      <c r="Q1858" t="str">
        <f t="shared" si="184"/>
        <v>Q1-2025</v>
      </c>
    </row>
    <row r="1859" spans="1:17" x14ac:dyDescent="0.3">
      <c r="A1859" t="s">
        <v>2007</v>
      </c>
      <c r="B1859" s="15">
        <v>45997</v>
      </c>
      <c r="C1859" t="s">
        <v>63</v>
      </c>
      <c r="D1859" t="s">
        <v>175</v>
      </c>
      <c r="E1859" t="s">
        <v>93</v>
      </c>
      <c r="F1859" t="s">
        <v>255</v>
      </c>
      <c r="G1859" t="s">
        <v>56</v>
      </c>
      <c r="H1859">
        <v>1</v>
      </c>
      <c r="I1859">
        <v>20.76</v>
      </c>
      <c r="J1859">
        <v>0</v>
      </c>
      <c r="K1859">
        <v>9.94</v>
      </c>
      <c r="L1859" t="s">
        <v>57</v>
      </c>
      <c r="M1859">
        <f t="shared" si="185"/>
        <v>20.76</v>
      </c>
      <c r="N1859">
        <f t="shared" si="186"/>
        <v>10.82</v>
      </c>
      <c r="O1859" s="7">
        <f t="shared" si="187"/>
        <v>0.52119460500963388</v>
      </c>
      <c r="P1859" t="str">
        <f t="shared" si="183"/>
        <v>Dec-2025</v>
      </c>
      <c r="Q1859" t="str">
        <f t="shared" si="184"/>
        <v>Q4-2025</v>
      </c>
    </row>
    <row r="1860" spans="1:17" x14ac:dyDescent="0.3">
      <c r="A1860" t="s">
        <v>2008</v>
      </c>
      <c r="B1860" s="15">
        <v>45944</v>
      </c>
      <c r="C1860" t="s">
        <v>63</v>
      </c>
      <c r="D1860" t="s">
        <v>302</v>
      </c>
      <c r="E1860" t="s">
        <v>93</v>
      </c>
      <c r="F1860" t="s">
        <v>141</v>
      </c>
      <c r="G1860" t="s">
        <v>56</v>
      </c>
      <c r="H1860">
        <v>4</v>
      </c>
      <c r="I1860">
        <v>17.73</v>
      </c>
      <c r="J1860">
        <v>0.14599999999999999</v>
      </c>
      <c r="K1860">
        <v>8.65</v>
      </c>
      <c r="L1860" t="s">
        <v>104</v>
      </c>
      <c r="M1860">
        <f t="shared" si="185"/>
        <v>60.57</v>
      </c>
      <c r="N1860">
        <f t="shared" si="186"/>
        <v>25.97</v>
      </c>
      <c r="O1860" s="7">
        <f t="shared" si="187"/>
        <v>0.42876011226679872</v>
      </c>
      <c r="P1860" t="str">
        <f t="shared" si="183"/>
        <v>Oct-2025</v>
      </c>
      <c r="Q1860" t="str">
        <f t="shared" si="184"/>
        <v>Q4-2025</v>
      </c>
    </row>
    <row r="1861" spans="1:17" x14ac:dyDescent="0.3">
      <c r="A1861" t="s">
        <v>2009</v>
      </c>
      <c r="B1861" s="15">
        <v>46006</v>
      </c>
      <c r="C1861" t="s">
        <v>88</v>
      </c>
      <c r="D1861" t="s">
        <v>116</v>
      </c>
      <c r="E1861" t="s">
        <v>60</v>
      </c>
      <c r="F1861" t="s">
        <v>76</v>
      </c>
      <c r="G1861" t="s">
        <v>56</v>
      </c>
      <c r="H1861">
        <v>8</v>
      </c>
      <c r="I1861">
        <v>51.58</v>
      </c>
      <c r="J1861">
        <v>8.7999999999999995E-2</v>
      </c>
      <c r="K1861">
        <v>26.06</v>
      </c>
      <c r="L1861" t="s">
        <v>57</v>
      </c>
      <c r="M1861">
        <f t="shared" si="185"/>
        <v>376.33</v>
      </c>
      <c r="N1861">
        <f t="shared" si="186"/>
        <v>167.85</v>
      </c>
      <c r="O1861" s="7">
        <f t="shared" si="187"/>
        <v>0.44601812239258098</v>
      </c>
      <c r="P1861" t="str">
        <f t="shared" si="183"/>
        <v>Dec-2025</v>
      </c>
      <c r="Q1861" t="str">
        <f t="shared" si="184"/>
        <v>Q4-2025</v>
      </c>
    </row>
    <row r="1862" spans="1:17" x14ac:dyDescent="0.3">
      <c r="A1862" t="s">
        <v>2010</v>
      </c>
      <c r="B1862" s="15">
        <v>45642</v>
      </c>
      <c r="C1862" t="s">
        <v>63</v>
      </c>
      <c r="D1862" t="s">
        <v>204</v>
      </c>
      <c r="E1862" t="s">
        <v>60</v>
      </c>
      <c r="F1862" t="s">
        <v>61</v>
      </c>
      <c r="G1862" t="s">
        <v>68</v>
      </c>
      <c r="H1862">
        <v>5</v>
      </c>
      <c r="I1862">
        <v>60.98</v>
      </c>
      <c r="J1862">
        <v>0.36499999999999999</v>
      </c>
      <c r="K1862">
        <v>29.8</v>
      </c>
      <c r="L1862" t="s">
        <v>57</v>
      </c>
      <c r="M1862">
        <f t="shared" si="185"/>
        <v>193.61</v>
      </c>
      <c r="N1862">
        <f t="shared" si="186"/>
        <v>44.61</v>
      </c>
      <c r="O1862" s="7">
        <f t="shared" si="187"/>
        <v>0.23041165229068744</v>
      </c>
      <c r="P1862" t="str">
        <f t="shared" si="183"/>
        <v>Dec-2024</v>
      </c>
      <c r="Q1862" t="str">
        <f t="shared" si="184"/>
        <v>Q4-2024</v>
      </c>
    </row>
    <row r="1863" spans="1:17" x14ac:dyDescent="0.3">
      <c r="A1863" t="s">
        <v>2011</v>
      </c>
      <c r="B1863" s="15">
        <v>45796</v>
      </c>
      <c r="C1863" t="s">
        <v>63</v>
      </c>
      <c r="D1863" t="s">
        <v>137</v>
      </c>
      <c r="E1863" t="s">
        <v>93</v>
      </c>
      <c r="F1863" t="s">
        <v>124</v>
      </c>
      <c r="G1863" t="s">
        <v>68</v>
      </c>
      <c r="H1863">
        <v>7</v>
      </c>
      <c r="I1863">
        <v>62.02</v>
      </c>
      <c r="J1863">
        <v>0.22600000000000001</v>
      </c>
      <c r="K1863">
        <v>30.04</v>
      </c>
      <c r="L1863" t="s">
        <v>57</v>
      </c>
      <c r="M1863">
        <f t="shared" si="185"/>
        <v>336.02</v>
      </c>
      <c r="N1863">
        <f t="shared" si="186"/>
        <v>125.74</v>
      </c>
      <c r="O1863" s="7">
        <f t="shared" si="187"/>
        <v>0.37420391643354561</v>
      </c>
      <c r="P1863" t="str">
        <f t="shared" si="183"/>
        <v>May-2025</v>
      </c>
      <c r="Q1863" t="str">
        <f t="shared" si="184"/>
        <v>Q2-2025</v>
      </c>
    </row>
    <row r="1864" spans="1:17" x14ac:dyDescent="0.3">
      <c r="A1864" t="s">
        <v>2012</v>
      </c>
      <c r="B1864" s="15">
        <v>45379</v>
      </c>
      <c r="C1864" t="s">
        <v>63</v>
      </c>
      <c r="D1864" t="s">
        <v>119</v>
      </c>
      <c r="E1864" t="s">
        <v>54</v>
      </c>
      <c r="F1864" t="s">
        <v>114</v>
      </c>
      <c r="G1864" t="s">
        <v>68</v>
      </c>
      <c r="H1864">
        <v>3</v>
      </c>
      <c r="I1864">
        <v>24</v>
      </c>
      <c r="J1864">
        <v>0.249</v>
      </c>
      <c r="K1864">
        <v>14.19</v>
      </c>
      <c r="L1864" t="s">
        <v>57</v>
      </c>
      <c r="M1864">
        <f t="shared" si="185"/>
        <v>54.07</v>
      </c>
      <c r="N1864">
        <f t="shared" si="186"/>
        <v>11.5</v>
      </c>
      <c r="O1864" s="7">
        <f t="shared" si="187"/>
        <v>0.21268725725910856</v>
      </c>
      <c r="P1864" t="str">
        <f t="shared" si="183"/>
        <v>Mar-2024</v>
      </c>
      <c r="Q1864" t="str">
        <f t="shared" si="184"/>
        <v>Q1-2024</v>
      </c>
    </row>
    <row r="1865" spans="1:17" x14ac:dyDescent="0.3">
      <c r="A1865" t="s">
        <v>2013</v>
      </c>
      <c r="B1865" s="15">
        <v>45396</v>
      </c>
      <c r="C1865" t="s">
        <v>52</v>
      </c>
      <c r="D1865" t="s">
        <v>216</v>
      </c>
      <c r="E1865" t="s">
        <v>54</v>
      </c>
      <c r="F1865" t="s">
        <v>268</v>
      </c>
      <c r="G1865" t="s">
        <v>56</v>
      </c>
      <c r="H1865">
        <v>4</v>
      </c>
      <c r="I1865">
        <v>18.489999999999998</v>
      </c>
      <c r="J1865">
        <v>0.11</v>
      </c>
      <c r="K1865">
        <v>12.78</v>
      </c>
      <c r="L1865" t="s">
        <v>57</v>
      </c>
      <c r="M1865">
        <f t="shared" si="185"/>
        <v>65.819999999999993</v>
      </c>
      <c r="N1865">
        <f t="shared" si="186"/>
        <v>14.7</v>
      </c>
      <c r="O1865" s="7">
        <f t="shared" si="187"/>
        <v>0.22333637192342753</v>
      </c>
      <c r="P1865" t="str">
        <f t="shared" si="183"/>
        <v>Apr-2024</v>
      </c>
      <c r="Q1865" t="str">
        <f t="shared" si="184"/>
        <v>Q2-2024</v>
      </c>
    </row>
    <row r="1866" spans="1:17" x14ac:dyDescent="0.3">
      <c r="A1866" t="s">
        <v>2014</v>
      </c>
      <c r="B1866" s="15">
        <v>45917</v>
      </c>
      <c r="C1866" t="s">
        <v>63</v>
      </c>
      <c r="D1866" t="s">
        <v>82</v>
      </c>
      <c r="E1866" t="s">
        <v>60</v>
      </c>
      <c r="F1866" t="s">
        <v>76</v>
      </c>
      <c r="G1866" t="s">
        <v>68</v>
      </c>
      <c r="H1866">
        <v>8</v>
      </c>
      <c r="I1866">
        <v>88.21</v>
      </c>
      <c r="J1866">
        <v>0.255</v>
      </c>
      <c r="K1866">
        <v>39.32</v>
      </c>
      <c r="L1866" t="s">
        <v>57</v>
      </c>
      <c r="M1866">
        <f t="shared" si="185"/>
        <v>525.73</v>
      </c>
      <c r="N1866">
        <f t="shared" si="186"/>
        <v>211.17</v>
      </c>
      <c r="O1866" s="7">
        <f t="shared" si="187"/>
        <v>0.401670058775417</v>
      </c>
      <c r="P1866" t="str">
        <f t="shared" si="183"/>
        <v>Sep-2025</v>
      </c>
      <c r="Q1866" t="str">
        <f t="shared" si="184"/>
        <v>Q3-2025</v>
      </c>
    </row>
    <row r="1867" spans="1:17" x14ac:dyDescent="0.3">
      <c r="A1867" t="s">
        <v>2015</v>
      </c>
      <c r="B1867" s="15">
        <v>45357</v>
      </c>
      <c r="C1867" t="s">
        <v>88</v>
      </c>
      <c r="D1867" t="s">
        <v>89</v>
      </c>
      <c r="E1867" t="s">
        <v>54</v>
      </c>
      <c r="F1867" t="s">
        <v>65</v>
      </c>
      <c r="G1867" t="s">
        <v>56</v>
      </c>
      <c r="H1867">
        <v>3</v>
      </c>
      <c r="I1867">
        <v>9.92</v>
      </c>
      <c r="J1867">
        <v>5.2999999999999999E-2</v>
      </c>
      <c r="K1867">
        <v>5.47</v>
      </c>
      <c r="L1867" t="s">
        <v>57</v>
      </c>
      <c r="M1867">
        <f t="shared" si="185"/>
        <v>28.18</v>
      </c>
      <c r="N1867">
        <f t="shared" si="186"/>
        <v>11.77</v>
      </c>
      <c r="O1867" s="7">
        <f t="shared" si="187"/>
        <v>0.41767210787792758</v>
      </c>
      <c r="P1867" t="str">
        <f t="shared" si="183"/>
        <v>Mar-2024</v>
      </c>
      <c r="Q1867" t="str">
        <f t="shared" si="184"/>
        <v>Q1-2024</v>
      </c>
    </row>
    <row r="1868" spans="1:17" x14ac:dyDescent="0.3">
      <c r="A1868" t="s">
        <v>2016</v>
      </c>
      <c r="B1868" s="15">
        <v>45552</v>
      </c>
      <c r="C1868" t="s">
        <v>84</v>
      </c>
      <c r="D1868" t="s">
        <v>150</v>
      </c>
      <c r="E1868" t="s">
        <v>71</v>
      </c>
      <c r="F1868" t="s">
        <v>97</v>
      </c>
      <c r="G1868" t="s">
        <v>56</v>
      </c>
      <c r="H1868">
        <v>2</v>
      </c>
      <c r="I1868">
        <v>193.81</v>
      </c>
      <c r="J1868">
        <v>0.14399999999999999</v>
      </c>
      <c r="K1868">
        <v>141.38</v>
      </c>
      <c r="L1868" t="s">
        <v>57</v>
      </c>
      <c r="M1868">
        <f t="shared" si="185"/>
        <v>331.8</v>
      </c>
      <c r="N1868">
        <f t="shared" si="186"/>
        <v>49.04</v>
      </c>
      <c r="O1868" s="7">
        <f t="shared" si="187"/>
        <v>0.14779987944544906</v>
      </c>
      <c r="P1868" t="str">
        <f t="shared" si="183"/>
        <v>Sep-2024</v>
      </c>
      <c r="Q1868" t="str">
        <f t="shared" si="184"/>
        <v>Q3-2024</v>
      </c>
    </row>
    <row r="1869" spans="1:17" x14ac:dyDescent="0.3">
      <c r="A1869" t="s">
        <v>2017</v>
      </c>
      <c r="B1869" s="15">
        <v>45929</v>
      </c>
      <c r="C1869" t="s">
        <v>63</v>
      </c>
      <c r="D1869" t="s">
        <v>281</v>
      </c>
      <c r="E1869" t="s">
        <v>107</v>
      </c>
      <c r="F1869" t="s">
        <v>132</v>
      </c>
      <c r="G1869" t="s">
        <v>56</v>
      </c>
      <c r="H1869">
        <v>5</v>
      </c>
      <c r="I1869">
        <v>51.46</v>
      </c>
      <c r="J1869">
        <v>0.32700000000000001</v>
      </c>
      <c r="K1869">
        <v>15.67</v>
      </c>
      <c r="L1869" t="s">
        <v>57</v>
      </c>
      <c r="M1869">
        <f t="shared" si="185"/>
        <v>173.16</v>
      </c>
      <c r="N1869">
        <f t="shared" si="186"/>
        <v>94.81</v>
      </c>
      <c r="O1869" s="7">
        <f t="shared" si="187"/>
        <v>0.54752829752829757</v>
      </c>
      <c r="P1869" t="str">
        <f t="shared" si="183"/>
        <v>Sep-2025</v>
      </c>
      <c r="Q1869" t="str">
        <f t="shared" si="184"/>
        <v>Q3-2025</v>
      </c>
    </row>
    <row r="1870" spans="1:17" x14ac:dyDescent="0.3">
      <c r="A1870" t="s">
        <v>2018</v>
      </c>
      <c r="B1870" s="15">
        <v>45457</v>
      </c>
      <c r="C1870" t="s">
        <v>52</v>
      </c>
      <c r="D1870" t="s">
        <v>155</v>
      </c>
      <c r="E1870" t="s">
        <v>71</v>
      </c>
      <c r="F1870" t="s">
        <v>126</v>
      </c>
      <c r="G1870" t="s">
        <v>68</v>
      </c>
      <c r="H1870">
        <v>7</v>
      </c>
      <c r="I1870">
        <v>164.57</v>
      </c>
      <c r="J1870">
        <v>0.152</v>
      </c>
      <c r="K1870">
        <v>144.88</v>
      </c>
      <c r="L1870" t="s">
        <v>57</v>
      </c>
      <c r="M1870">
        <f t="shared" si="185"/>
        <v>976.89</v>
      </c>
      <c r="N1870">
        <f t="shared" si="186"/>
        <v>-37.270000000000003</v>
      </c>
      <c r="O1870" s="7">
        <f t="shared" si="187"/>
        <v>-3.8151685450767234E-2</v>
      </c>
      <c r="P1870" t="str">
        <f t="shared" si="183"/>
        <v>Jun-2024</v>
      </c>
      <c r="Q1870" t="str">
        <f t="shared" si="184"/>
        <v>Q2-2024</v>
      </c>
    </row>
    <row r="1871" spans="1:17" x14ac:dyDescent="0.3">
      <c r="A1871" t="s">
        <v>2019</v>
      </c>
      <c r="B1871" s="15">
        <v>45751</v>
      </c>
      <c r="C1871" t="s">
        <v>88</v>
      </c>
      <c r="D1871" t="s">
        <v>198</v>
      </c>
      <c r="E1871" t="s">
        <v>54</v>
      </c>
      <c r="F1871" t="s">
        <v>55</v>
      </c>
      <c r="G1871" t="s">
        <v>68</v>
      </c>
      <c r="H1871">
        <v>2</v>
      </c>
      <c r="I1871">
        <v>21.64</v>
      </c>
      <c r="J1871">
        <v>0.16800000000000001</v>
      </c>
      <c r="K1871">
        <v>12.5</v>
      </c>
      <c r="L1871" t="s">
        <v>57</v>
      </c>
      <c r="M1871">
        <f t="shared" si="185"/>
        <v>36.01</v>
      </c>
      <c r="N1871">
        <f t="shared" si="186"/>
        <v>11.01</v>
      </c>
      <c r="O1871" s="7">
        <f t="shared" si="187"/>
        <v>0.3057484032213274</v>
      </c>
      <c r="P1871" t="str">
        <f t="shared" si="183"/>
        <v>Apr-2025</v>
      </c>
      <c r="Q1871" t="str">
        <f t="shared" si="184"/>
        <v>Q2-2025</v>
      </c>
    </row>
    <row r="1872" spans="1:17" x14ac:dyDescent="0.3">
      <c r="A1872" t="s">
        <v>2020</v>
      </c>
      <c r="B1872" s="15">
        <v>45681</v>
      </c>
      <c r="C1872" t="s">
        <v>63</v>
      </c>
      <c r="D1872" t="s">
        <v>64</v>
      </c>
      <c r="E1872" t="s">
        <v>93</v>
      </c>
      <c r="F1872" t="s">
        <v>94</v>
      </c>
      <c r="G1872" t="s">
        <v>68</v>
      </c>
      <c r="H1872">
        <v>3</v>
      </c>
      <c r="I1872">
        <v>49.97</v>
      </c>
      <c r="J1872">
        <v>0.20300000000000001</v>
      </c>
      <c r="K1872">
        <v>18.87</v>
      </c>
      <c r="L1872" t="s">
        <v>57</v>
      </c>
      <c r="M1872">
        <f t="shared" si="185"/>
        <v>119.48</v>
      </c>
      <c r="N1872">
        <f t="shared" si="186"/>
        <v>62.87</v>
      </c>
      <c r="O1872" s="7">
        <f t="shared" si="187"/>
        <v>0.5261968530297958</v>
      </c>
      <c r="P1872" t="str">
        <f t="shared" si="183"/>
        <v>Jan-2025</v>
      </c>
      <c r="Q1872" t="str">
        <f t="shared" si="184"/>
        <v>Q1-2025</v>
      </c>
    </row>
    <row r="1873" spans="1:17" x14ac:dyDescent="0.3">
      <c r="A1873" t="s">
        <v>2021</v>
      </c>
      <c r="B1873" s="15">
        <v>45892</v>
      </c>
      <c r="C1873" t="s">
        <v>63</v>
      </c>
      <c r="D1873" t="s">
        <v>175</v>
      </c>
      <c r="E1873" t="s">
        <v>107</v>
      </c>
      <c r="F1873" t="s">
        <v>148</v>
      </c>
      <c r="G1873" t="s">
        <v>68</v>
      </c>
      <c r="H1873">
        <v>3</v>
      </c>
      <c r="I1873">
        <v>25.67</v>
      </c>
      <c r="J1873">
        <v>8.4000000000000005E-2</v>
      </c>
      <c r="K1873">
        <v>10.6</v>
      </c>
      <c r="L1873" t="s">
        <v>57</v>
      </c>
      <c r="M1873">
        <f t="shared" si="185"/>
        <v>70.540000000000006</v>
      </c>
      <c r="N1873">
        <f t="shared" si="186"/>
        <v>38.74</v>
      </c>
      <c r="O1873" s="7">
        <f t="shared" si="187"/>
        <v>0.54919194783101788</v>
      </c>
      <c r="P1873" t="str">
        <f t="shared" si="183"/>
        <v>Aug-2025</v>
      </c>
      <c r="Q1873" t="str">
        <f t="shared" si="184"/>
        <v>Q3-2025</v>
      </c>
    </row>
    <row r="1874" spans="1:17" x14ac:dyDescent="0.3">
      <c r="A1874" t="s">
        <v>2022</v>
      </c>
      <c r="B1874" s="15">
        <v>45689</v>
      </c>
      <c r="C1874" t="s">
        <v>52</v>
      </c>
      <c r="D1874" t="s">
        <v>75</v>
      </c>
      <c r="E1874" t="s">
        <v>93</v>
      </c>
      <c r="F1874" t="s">
        <v>124</v>
      </c>
      <c r="G1874" t="s">
        <v>68</v>
      </c>
      <c r="H1874">
        <v>8</v>
      </c>
      <c r="I1874">
        <v>14.73</v>
      </c>
      <c r="J1874">
        <v>0</v>
      </c>
      <c r="K1874">
        <v>5.98</v>
      </c>
      <c r="L1874" t="s">
        <v>57</v>
      </c>
      <c r="M1874">
        <f t="shared" si="185"/>
        <v>117.84</v>
      </c>
      <c r="N1874">
        <f t="shared" si="186"/>
        <v>70</v>
      </c>
      <c r="O1874" s="7">
        <f t="shared" si="187"/>
        <v>0.59402579769178543</v>
      </c>
      <c r="P1874" t="str">
        <f t="shared" si="183"/>
        <v>Feb-2025</v>
      </c>
      <c r="Q1874" t="str">
        <f t="shared" si="184"/>
        <v>Q1-2025</v>
      </c>
    </row>
    <row r="1875" spans="1:17" x14ac:dyDescent="0.3">
      <c r="A1875" t="s">
        <v>2023</v>
      </c>
      <c r="B1875" s="15">
        <v>45612</v>
      </c>
      <c r="C1875" t="s">
        <v>52</v>
      </c>
      <c r="D1875" t="s">
        <v>53</v>
      </c>
      <c r="E1875" t="s">
        <v>60</v>
      </c>
      <c r="F1875" t="s">
        <v>67</v>
      </c>
      <c r="G1875" t="s">
        <v>56</v>
      </c>
      <c r="H1875">
        <v>1</v>
      </c>
      <c r="I1875">
        <v>110.04</v>
      </c>
      <c r="J1875">
        <v>3.6999999999999998E-2</v>
      </c>
      <c r="K1875">
        <v>53.31</v>
      </c>
      <c r="L1875" t="s">
        <v>57</v>
      </c>
      <c r="M1875">
        <f t="shared" si="185"/>
        <v>105.97</v>
      </c>
      <c r="N1875">
        <f t="shared" si="186"/>
        <v>52.66</v>
      </c>
      <c r="O1875" s="7">
        <f t="shared" si="187"/>
        <v>0.49693309427196375</v>
      </c>
      <c r="P1875" t="str">
        <f t="shared" si="183"/>
        <v>Nov-2024</v>
      </c>
      <c r="Q1875" t="str">
        <f t="shared" si="184"/>
        <v>Q4-2024</v>
      </c>
    </row>
    <row r="1876" spans="1:17" x14ac:dyDescent="0.3">
      <c r="A1876" t="s">
        <v>2024</v>
      </c>
      <c r="B1876" s="15">
        <v>45931</v>
      </c>
      <c r="C1876" t="s">
        <v>63</v>
      </c>
      <c r="D1876" t="s">
        <v>281</v>
      </c>
      <c r="E1876" t="s">
        <v>93</v>
      </c>
      <c r="F1876" t="s">
        <v>219</v>
      </c>
      <c r="G1876" t="s">
        <v>68</v>
      </c>
      <c r="H1876">
        <v>4</v>
      </c>
      <c r="I1876">
        <v>24.54</v>
      </c>
      <c r="J1876">
        <v>0.14599999999999999</v>
      </c>
      <c r="K1876">
        <v>9.39</v>
      </c>
      <c r="L1876" t="s">
        <v>57</v>
      </c>
      <c r="M1876">
        <f t="shared" si="185"/>
        <v>83.83</v>
      </c>
      <c r="N1876">
        <f t="shared" si="186"/>
        <v>46.27</v>
      </c>
      <c r="O1876" s="7">
        <f t="shared" si="187"/>
        <v>0.55195037576046768</v>
      </c>
      <c r="P1876" t="str">
        <f t="shared" si="183"/>
        <v>Oct-2025</v>
      </c>
      <c r="Q1876" t="str">
        <f t="shared" si="184"/>
        <v>Q4-2025</v>
      </c>
    </row>
    <row r="1877" spans="1:17" x14ac:dyDescent="0.3">
      <c r="A1877" t="s">
        <v>2025</v>
      </c>
      <c r="B1877" s="15">
        <v>45932</v>
      </c>
      <c r="C1877" t="s">
        <v>63</v>
      </c>
      <c r="D1877" t="s">
        <v>251</v>
      </c>
      <c r="E1877" t="s">
        <v>60</v>
      </c>
      <c r="F1877" t="s">
        <v>90</v>
      </c>
      <c r="G1877" t="s">
        <v>56</v>
      </c>
      <c r="H1877">
        <v>4</v>
      </c>
      <c r="I1877">
        <v>108.6</v>
      </c>
      <c r="J1877">
        <v>0.126</v>
      </c>
      <c r="K1877">
        <v>54.95</v>
      </c>
      <c r="L1877" t="s">
        <v>57</v>
      </c>
      <c r="M1877">
        <f t="shared" si="185"/>
        <v>379.67</v>
      </c>
      <c r="N1877">
        <f t="shared" si="186"/>
        <v>159.87</v>
      </c>
      <c r="O1877" s="7">
        <f t="shared" si="187"/>
        <v>0.42107619775067823</v>
      </c>
      <c r="P1877" t="str">
        <f t="shared" si="183"/>
        <v>Oct-2025</v>
      </c>
      <c r="Q1877" t="str">
        <f t="shared" si="184"/>
        <v>Q4-2025</v>
      </c>
    </row>
    <row r="1878" spans="1:17" x14ac:dyDescent="0.3">
      <c r="A1878" t="s">
        <v>2026</v>
      </c>
      <c r="B1878" s="15">
        <v>45707</v>
      </c>
      <c r="C1878" t="s">
        <v>63</v>
      </c>
      <c r="D1878" t="s">
        <v>106</v>
      </c>
      <c r="E1878" t="s">
        <v>71</v>
      </c>
      <c r="F1878" t="s">
        <v>126</v>
      </c>
      <c r="G1878" t="s">
        <v>68</v>
      </c>
      <c r="H1878">
        <v>2</v>
      </c>
      <c r="I1878">
        <v>33.340000000000003</v>
      </c>
      <c r="J1878">
        <v>0.29599999999999999</v>
      </c>
      <c r="K1878">
        <v>21.86</v>
      </c>
      <c r="L1878" t="s">
        <v>57</v>
      </c>
      <c r="M1878">
        <f t="shared" si="185"/>
        <v>46.94</v>
      </c>
      <c r="N1878">
        <f t="shared" si="186"/>
        <v>3.22</v>
      </c>
      <c r="O1878" s="7">
        <f t="shared" si="187"/>
        <v>6.8598210481465707E-2</v>
      </c>
      <c r="P1878" t="str">
        <f t="shared" si="183"/>
        <v>Feb-2025</v>
      </c>
      <c r="Q1878" t="str">
        <f t="shared" si="184"/>
        <v>Q1-2025</v>
      </c>
    </row>
    <row r="1879" spans="1:17" x14ac:dyDescent="0.3">
      <c r="A1879" t="s">
        <v>2027</v>
      </c>
      <c r="B1879" s="15">
        <v>45673</v>
      </c>
      <c r="C1879" t="s">
        <v>52</v>
      </c>
      <c r="D1879" t="s">
        <v>96</v>
      </c>
      <c r="E1879" t="s">
        <v>107</v>
      </c>
      <c r="F1879" t="s">
        <v>108</v>
      </c>
      <c r="G1879" t="s">
        <v>56</v>
      </c>
      <c r="H1879">
        <v>1</v>
      </c>
      <c r="I1879">
        <v>13.6</v>
      </c>
      <c r="J1879">
        <v>4.4999999999999998E-2</v>
      </c>
      <c r="K1879">
        <v>5.47</v>
      </c>
      <c r="L1879" t="s">
        <v>57</v>
      </c>
      <c r="M1879">
        <f t="shared" si="185"/>
        <v>12.99</v>
      </c>
      <c r="N1879">
        <f t="shared" si="186"/>
        <v>7.52</v>
      </c>
      <c r="O1879" s="7">
        <f t="shared" si="187"/>
        <v>0.57890685142417242</v>
      </c>
      <c r="P1879" t="str">
        <f t="shared" si="183"/>
        <v>Jan-2025</v>
      </c>
      <c r="Q1879" t="str">
        <f t="shared" si="184"/>
        <v>Q1-2025</v>
      </c>
    </row>
    <row r="1880" spans="1:17" x14ac:dyDescent="0.3">
      <c r="A1880" t="s">
        <v>2028</v>
      </c>
      <c r="B1880" s="15">
        <v>45795</v>
      </c>
      <c r="C1880" t="s">
        <v>63</v>
      </c>
      <c r="D1880" t="s">
        <v>258</v>
      </c>
      <c r="E1880" t="s">
        <v>71</v>
      </c>
      <c r="F1880" t="s">
        <v>78</v>
      </c>
      <c r="G1880" t="s">
        <v>56</v>
      </c>
      <c r="H1880">
        <v>4</v>
      </c>
      <c r="I1880">
        <v>190.96</v>
      </c>
      <c r="J1880">
        <v>0.34100000000000003</v>
      </c>
      <c r="K1880">
        <v>152.69</v>
      </c>
      <c r="L1880" t="s">
        <v>57</v>
      </c>
      <c r="M1880">
        <f t="shared" si="185"/>
        <v>503.37</v>
      </c>
      <c r="N1880">
        <f t="shared" si="186"/>
        <v>-107.39</v>
      </c>
      <c r="O1880" s="7">
        <f t="shared" si="187"/>
        <v>-0.21334207441841985</v>
      </c>
      <c r="P1880" t="str">
        <f t="shared" si="183"/>
        <v>May-2025</v>
      </c>
      <c r="Q1880" t="str">
        <f t="shared" si="184"/>
        <v>Q2-2025</v>
      </c>
    </row>
    <row r="1881" spans="1:17" x14ac:dyDescent="0.3">
      <c r="A1881" t="s">
        <v>2029</v>
      </c>
      <c r="B1881" s="15">
        <v>45747</v>
      </c>
      <c r="C1881" t="s">
        <v>88</v>
      </c>
      <c r="D1881" t="s">
        <v>92</v>
      </c>
      <c r="E1881" t="s">
        <v>54</v>
      </c>
      <c r="F1881" t="s">
        <v>268</v>
      </c>
      <c r="G1881" t="s">
        <v>56</v>
      </c>
      <c r="H1881">
        <v>5</v>
      </c>
      <c r="I1881">
        <v>20.25</v>
      </c>
      <c r="J1881">
        <v>0.13600000000000001</v>
      </c>
      <c r="K1881">
        <v>14</v>
      </c>
      <c r="L1881" t="s">
        <v>57</v>
      </c>
      <c r="M1881">
        <f t="shared" si="185"/>
        <v>87.48</v>
      </c>
      <c r="N1881">
        <f t="shared" si="186"/>
        <v>17.48</v>
      </c>
      <c r="O1881" s="7">
        <f t="shared" si="187"/>
        <v>0.19981710105166894</v>
      </c>
      <c r="P1881" t="str">
        <f t="shared" si="183"/>
        <v>Mar-2025</v>
      </c>
      <c r="Q1881" t="str">
        <f t="shared" si="184"/>
        <v>Q1-2025</v>
      </c>
    </row>
    <row r="1882" spans="1:17" x14ac:dyDescent="0.3">
      <c r="A1882" t="s">
        <v>2030</v>
      </c>
      <c r="B1882" s="15">
        <v>45910</v>
      </c>
      <c r="C1882" t="s">
        <v>52</v>
      </c>
      <c r="D1882" t="s">
        <v>155</v>
      </c>
      <c r="E1882" t="s">
        <v>71</v>
      </c>
      <c r="F1882" t="s">
        <v>78</v>
      </c>
      <c r="G1882" t="s">
        <v>68</v>
      </c>
      <c r="H1882">
        <v>2</v>
      </c>
      <c r="I1882">
        <v>90.85</v>
      </c>
      <c r="J1882">
        <v>0.05</v>
      </c>
      <c r="K1882">
        <v>70.19</v>
      </c>
      <c r="L1882" t="s">
        <v>57</v>
      </c>
      <c r="M1882">
        <f t="shared" si="185"/>
        <v>172.62</v>
      </c>
      <c r="N1882">
        <f t="shared" si="186"/>
        <v>32.24</v>
      </c>
      <c r="O1882" s="7">
        <f t="shared" si="187"/>
        <v>0.18676862472482911</v>
      </c>
      <c r="P1882" t="str">
        <f t="shared" si="183"/>
        <v>Sep-2025</v>
      </c>
      <c r="Q1882" t="str">
        <f t="shared" si="184"/>
        <v>Q3-2025</v>
      </c>
    </row>
    <row r="1883" spans="1:17" x14ac:dyDescent="0.3">
      <c r="A1883" t="s">
        <v>2031</v>
      </c>
      <c r="B1883" s="15">
        <v>45328</v>
      </c>
      <c r="C1883" t="s">
        <v>88</v>
      </c>
      <c r="D1883" t="s">
        <v>270</v>
      </c>
      <c r="E1883" t="s">
        <v>60</v>
      </c>
      <c r="F1883" t="s">
        <v>99</v>
      </c>
      <c r="G1883" t="s">
        <v>56</v>
      </c>
      <c r="H1883">
        <v>2</v>
      </c>
      <c r="I1883">
        <v>100.15</v>
      </c>
      <c r="J1883">
        <v>7.6999999999999999E-2</v>
      </c>
      <c r="K1883">
        <v>53.73</v>
      </c>
      <c r="L1883" t="s">
        <v>104</v>
      </c>
      <c r="M1883">
        <f t="shared" si="185"/>
        <v>184.88</v>
      </c>
      <c r="N1883">
        <f t="shared" si="186"/>
        <v>77.42</v>
      </c>
      <c r="O1883" s="7">
        <f t="shared" si="187"/>
        <v>0.41875811337083518</v>
      </c>
      <c r="P1883" t="str">
        <f t="shared" si="183"/>
        <v>Feb-2024</v>
      </c>
      <c r="Q1883" t="str">
        <f t="shared" si="184"/>
        <v>Q1-2024</v>
      </c>
    </row>
    <row r="1884" spans="1:17" x14ac:dyDescent="0.3">
      <c r="A1884" t="s">
        <v>2032</v>
      </c>
      <c r="B1884" s="15">
        <v>45676</v>
      </c>
      <c r="C1884" t="s">
        <v>52</v>
      </c>
      <c r="D1884" t="s">
        <v>200</v>
      </c>
      <c r="E1884" t="s">
        <v>93</v>
      </c>
      <c r="F1884" t="s">
        <v>94</v>
      </c>
      <c r="G1884" t="s">
        <v>56</v>
      </c>
      <c r="H1884">
        <v>9</v>
      </c>
      <c r="I1884">
        <v>82.95</v>
      </c>
      <c r="J1884">
        <v>6.0000000000000001E-3</v>
      </c>
      <c r="K1884">
        <v>36.04</v>
      </c>
      <c r="L1884" t="s">
        <v>57</v>
      </c>
      <c r="M1884">
        <f t="shared" si="185"/>
        <v>742.07</v>
      </c>
      <c r="N1884">
        <f t="shared" si="186"/>
        <v>417.71</v>
      </c>
      <c r="O1884" s="7">
        <f t="shared" si="187"/>
        <v>0.56289837885913718</v>
      </c>
      <c r="P1884" t="str">
        <f t="shared" si="183"/>
        <v>Jan-2025</v>
      </c>
      <c r="Q1884" t="str">
        <f t="shared" si="184"/>
        <v>Q1-2025</v>
      </c>
    </row>
    <row r="1885" spans="1:17" x14ac:dyDescent="0.3">
      <c r="A1885" t="s">
        <v>2033</v>
      </c>
      <c r="B1885" s="15">
        <v>45879</v>
      </c>
      <c r="C1885" t="s">
        <v>88</v>
      </c>
      <c r="D1885" t="s">
        <v>429</v>
      </c>
      <c r="E1885" t="s">
        <v>93</v>
      </c>
      <c r="F1885" t="s">
        <v>141</v>
      </c>
      <c r="G1885" t="s">
        <v>56</v>
      </c>
      <c r="H1885">
        <v>2</v>
      </c>
      <c r="I1885">
        <v>32.6</v>
      </c>
      <c r="J1885">
        <v>6.8000000000000005E-2</v>
      </c>
      <c r="K1885">
        <v>12.07</v>
      </c>
      <c r="L1885" t="s">
        <v>57</v>
      </c>
      <c r="M1885">
        <f t="shared" si="185"/>
        <v>60.77</v>
      </c>
      <c r="N1885">
        <f t="shared" si="186"/>
        <v>36.630000000000003</v>
      </c>
      <c r="O1885" s="7">
        <f t="shared" si="187"/>
        <v>0.60276452196807639</v>
      </c>
      <c r="P1885" t="str">
        <f t="shared" si="183"/>
        <v>Aug-2025</v>
      </c>
      <c r="Q1885" t="str">
        <f t="shared" si="184"/>
        <v>Q3-2025</v>
      </c>
    </row>
    <row r="1886" spans="1:17" x14ac:dyDescent="0.3">
      <c r="A1886" t="s">
        <v>2034</v>
      </c>
      <c r="B1886" s="15">
        <v>45974</v>
      </c>
      <c r="C1886" t="s">
        <v>84</v>
      </c>
      <c r="D1886" t="s">
        <v>177</v>
      </c>
      <c r="E1886" t="s">
        <v>60</v>
      </c>
      <c r="F1886" t="s">
        <v>99</v>
      </c>
      <c r="G1886" t="s">
        <v>68</v>
      </c>
      <c r="H1886">
        <v>1</v>
      </c>
      <c r="I1886">
        <v>66.5</v>
      </c>
      <c r="J1886">
        <v>8.5000000000000006E-2</v>
      </c>
      <c r="K1886">
        <v>31.5</v>
      </c>
      <c r="L1886" t="s">
        <v>57</v>
      </c>
      <c r="M1886">
        <f t="shared" si="185"/>
        <v>60.85</v>
      </c>
      <c r="N1886">
        <f t="shared" si="186"/>
        <v>29.35</v>
      </c>
      <c r="O1886" s="7">
        <f t="shared" si="187"/>
        <v>0.48233360723089563</v>
      </c>
      <c r="P1886" t="str">
        <f t="shared" si="183"/>
        <v>Nov-2025</v>
      </c>
      <c r="Q1886" t="str">
        <f t="shared" si="184"/>
        <v>Q4-2025</v>
      </c>
    </row>
    <row r="1887" spans="1:17" x14ac:dyDescent="0.3">
      <c r="A1887" t="s">
        <v>2035</v>
      </c>
      <c r="B1887" s="15">
        <v>45640</v>
      </c>
      <c r="C1887" t="s">
        <v>88</v>
      </c>
      <c r="D1887" t="s">
        <v>162</v>
      </c>
      <c r="E1887" t="s">
        <v>60</v>
      </c>
      <c r="F1887" t="s">
        <v>99</v>
      </c>
      <c r="G1887" t="s">
        <v>56</v>
      </c>
      <c r="H1887">
        <v>20</v>
      </c>
      <c r="I1887">
        <v>95.93</v>
      </c>
      <c r="J1887">
        <v>5.2999999999999999E-2</v>
      </c>
      <c r="K1887">
        <v>49.46</v>
      </c>
      <c r="L1887" t="s">
        <v>57</v>
      </c>
      <c r="M1887">
        <f t="shared" si="185"/>
        <v>1816.91</v>
      </c>
      <c r="N1887">
        <f t="shared" si="186"/>
        <v>827.71</v>
      </c>
      <c r="O1887" s="7">
        <f t="shared" si="187"/>
        <v>0.45555916363496268</v>
      </c>
      <c r="P1887" t="str">
        <f t="shared" si="183"/>
        <v>Dec-2024</v>
      </c>
      <c r="Q1887" t="str">
        <f t="shared" si="184"/>
        <v>Q4-2024</v>
      </c>
    </row>
    <row r="1888" spans="1:17" x14ac:dyDescent="0.3">
      <c r="A1888" t="s">
        <v>2036</v>
      </c>
      <c r="B1888" s="15">
        <v>45980</v>
      </c>
      <c r="C1888" t="s">
        <v>52</v>
      </c>
      <c r="D1888" t="s">
        <v>121</v>
      </c>
      <c r="E1888" t="s">
        <v>107</v>
      </c>
      <c r="F1888" t="s">
        <v>108</v>
      </c>
      <c r="G1888" t="s">
        <v>68</v>
      </c>
      <c r="H1888">
        <v>1</v>
      </c>
      <c r="I1888">
        <v>46.89</v>
      </c>
      <c r="J1888">
        <v>0.13500000000000001</v>
      </c>
      <c r="K1888">
        <v>18.09</v>
      </c>
      <c r="L1888" t="s">
        <v>57</v>
      </c>
      <c r="M1888">
        <f t="shared" si="185"/>
        <v>40.56</v>
      </c>
      <c r="N1888">
        <f t="shared" si="186"/>
        <v>22.47</v>
      </c>
      <c r="O1888" s="7">
        <f t="shared" si="187"/>
        <v>0.55399408284023666</v>
      </c>
      <c r="P1888" t="str">
        <f t="shared" si="183"/>
        <v>Nov-2025</v>
      </c>
      <c r="Q1888" t="str">
        <f t="shared" si="184"/>
        <v>Q4-2025</v>
      </c>
    </row>
    <row r="1889" spans="1:17" x14ac:dyDescent="0.3">
      <c r="A1889" t="s">
        <v>2037</v>
      </c>
      <c r="B1889" s="15">
        <v>45881</v>
      </c>
      <c r="C1889" t="s">
        <v>84</v>
      </c>
      <c r="D1889" t="s">
        <v>243</v>
      </c>
      <c r="E1889" t="s">
        <v>71</v>
      </c>
      <c r="F1889" t="s">
        <v>97</v>
      </c>
      <c r="G1889" t="s">
        <v>68</v>
      </c>
      <c r="H1889">
        <v>6</v>
      </c>
      <c r="I1889">
        <v>37.979999999999997</v>
      </c>
      <c r="J1889">
        <v>9.0999999999999998E-2</v>
      </c>
      <c r="K1889">
        <v>26.41</v>
      </c>
      <c r="L1889" t="s">
        <v>57</v>
      </c>
      <c r="M1889">
        <f t="shared" si="185"/>
        <v>207.14</v>
      </c>
      <c r="N1889">
        <f t="shared" si="186"/>
        <v>48.68</v>
      </c>
      <c r="O1889" s="7">
        <f t="shared" si="187"/>
        <v>0.23501013807086996</v>
      </c>
      <c r="P1889" t="str">
        <f t="shared" si="183"/>
        <v>Aug-2025</v>
      </c>
      <c r="Q1889" t="str">
        <f t="shared" si="184"/>
        <v>Q3-2025</v>
      </c>
    </row>
    <row r="1890" spans="1:17" x14ac:dyDescent="0.3">
      <c r="A1890" t="s">
        <v>2038</v>
      </c>
      <c r="B1890" s="15">
        <v>45574</v>
      </c>
      <c r="C1890" t="s">
        <v>52</v>
      </c>
      <c r="D1890" t="s">
        <v>200</v>
      </c>
      <c r="E1890" t="s">
        <v>107</v>
      </c>
      <c r="F1890" t="s">
        <v>193</v>
      </c>
      <c r="G1890" t="s">
        <v>68</v>
      </c>
      <c r="H1890">
        <v>3</v>
      </c>
      <c r="I1890">
        <v>46.4</v>
      </c>
      <c r="J1890">
        <v>0</v>
      </c>
      <c r="K1890">
        <v>17.57</v>
      </c>
      <c r="L1890" t="s">
        <v>57</v>
      </c>
      <c r="M1890">
        <f t="shared" si="185"/>
        <v>139.19999999999999</v>
      </c>
      <c r="N1890">
        <f t="shared" si="186"/>
        <v>86.49</v>
      </c>
      <c r="O1890" s="7">
        <f t="shared" si="187"/>
        <v>0.62133620689655178</v>
      </c>
      <c r="P1890" t="str">
        <f t="shared" si="183"/>
        <v>Oct-2024</v>
      </c>
      <c r="Q1890" t="str">
        <f t="shared" si="184"/>
        <v>Q4-2024</v>
      </c>
    </row>
    <row r="1891" spans="1:17" x14ac:dyDescent="0.3">
      <c r="A1891" t="s">
        <v>2039</v>
      </c>
      <c r="B1891" s="15">
        <v>45840</v>
      </c>
      <c r="C1891" t="s">
        <v>84</v>
      </c>
      <c r="D1891" t="s">
        <v>73</v>
      </c>
      <c r="E1891" t="s">
        <v>54</v>
      </c>
      <c r="F1891" t="s">
        <v>55</v>
      </c>
      <c r="G1891" t="s">
        <v>56</v>
      </c>
      <c r="H1891">
        <v>9</v>
      </c>
      <c r="I1891">
        <v>5.17</v>
      </c>
      <c r="J1891">
        <v>0.128</v>
      </c>
      <c r="K1891">
        <v>3.58</v>
      </c>
      <c r="L1891" t="s">
        <v>57</v>
      </c>
      <c r="M1891">
        <f t="shared" si="185"/>
        <v>40.57</v>
      </c>
      <c r="N1891">
        <f t="shared" si="186"/>
        <v>8.35</v>
      </c>
      <c r="O1891" s="7">
        <f t="shared" si="187"/>
        <v>0.20581710623613506</v>
      </c>
      <c r="P1891" t="str">
        <f t="shared" si="183"/>
        <v>Jul-2025</v>
      </c>
      <c r="Q1891" t="str">
        <f t="shared" si="184"/>
        <v>Q3-2025</v>
      </c>
    </row>
    <row r="1892" spans="1:17" x14ac:dyDescent="0.3">
      <c r="A1892" t="s">
        <v>2040</v>
      </c>
      <c r="B1892" s="15">
        <v>45832</v>
      </c>
      <c r="C1892" t="s">
        <v>84</v>
      </c>
      <c r="D1892" t="s">
        <v>85</v>
      </c>
      <c r="E1892" t="s">
        <v>54</v>
      </c>
      <c r="F1892" t="s">
        <v>268</v>
      </c>
      <c r="G1892" t="s">
        <v>68</v>
      </c>
      <c r="H1892">
        <v>3</v>
      </c>
      <c r="I1892">
        <v>7.55</v>
      </c>
      <c r="J1892">
        <v>4.1000000000000002E-2</v>
      </c>
      <c r="K1892">
        <v>4.88</v>
      </c>
      <c r="L1892" t="s">
        <v>57</v>
      </c>
      <c r="M1892">
        <f t="shared" si="185"/>
        <v>21.72</v>
      </c>
      <c r="N1892">
        <f t="shared" si="186"/>
        <v>7.08</v>
      </c>
      <c r="O1892" s="7">
        <f t="shared" si="187"/>
        <v>0.32596685082872928</v>
      </c>
      <c r="P1892" t="str">
        <f t="shared" si="183"/>
        <v>Jun-2025</v>
      </c>
      <c r="Q1892" t="str">
        <f t="shared" si="184"/>
        <v>Q2-2025</v>
      </c>
    </row>
    <row r="1893" spans="1:17" x14ac:dyDescent="0.3">
      <c r="A1893" t="s">
        <v>2041</v>
      </c>
      <c r="B1893" s="15">
        <v>45552</v>
      </c>
      <c r="C1893" t="s">
        <v>88</v>
      </c>
      <c r="D1893" t="s">
        <v>123</v>
      </c>
      <c r="E1893" t="s">
        <v>107</v>
      </c>
      <c r="F1893" t="s">
        <v>148</v>
      </c>
      <c r="G1893" t="s">
        <v>68</v>
      </c>
      <c r="H1893">
        <v>11</v>
      </c>
      <c r="I1893">
        <v>56.06</v>
      </c>
      <c r="J1893">
        <v>0.14499999999999999</v>
      </c>
      <c r="K1893">
        <v>16.86</v>
      </c>
      <c r="L1893" t="s">
        <v>57</v>
      </c>
      <c r="M1893">
        <f t="shared" si="185"/>
        <v>527.24</v>
      </c>
      <c r="N1893">
        <f t="shared" si="186"/>
        <v>341.78</v>
      </c>
      <c r="O1893" s="7">
        <f t="shared" si="187"/>
        <v>0.64824368409073663</v>
      </c>
      <c r="P1893" t="str">
        <f t="shared" si="183"/>
        <v>Sep-2024</v>
      </c>
      <c r="Q1893" t="str">
        <f t="shared" si="184"/>
        <v>Q3-2024</v>
      </c>
    </row>
    <row r="1894" spans="1:17" x14ac:dyDescent="0.3">
      <c r="A1894" t="s">
        <v>2042</v>
      </c>
      <c r="B1894" s="15">
        <v>45966</v>
      </c>
      <c r="C1894" t="s">
        <v>84</v>
      </c>
      <c r="D1894" t="s">
        <v>147</v>
      </c>
      <c r="E1894" t="s">
        <v>107</v>
      </c>
      <c r="F1894" t="s">
        <v>132</v>
      </c>
      <c r="G1894" t="s">
        <v>68</v>
      </c>
      <c r="H1894">
        <v>3</v>
      </c>
      <c r="I1894">
        <v>51.56</v>
      </c>
      <c r="J1894">
        <v>0.13100000000000001</v>
      </c>
      <c r="K1894">
        <v>15.81</v>
      </c>
      <c r="L1894" t="s">
        <v>57</v>
      </c>
      <c r="M1894">
        <f t="shared" si="185"/>
        <v>134.41999999999999</v>
      </c>
      <c r="N1894">
        <f t="shared" si="186"/>
        <v>86.99</v>
      </c>
      <c r="O1894" s="7">
        <f t="shared" si="187"/>
        <v>0.64715072161880671</v>
      </c>
      <c r="P1894" t="str">
        <f t="shared" si="183"/>
        <v>Nov-2025</v>
      </c>
      <c r="Q1894" t="str">
        <f t="shared" si="184"/>
        <v>Q4-2025</v>
      </c>
    </row>
    <row r="1895" spans="1:17" x14ac:dyDescent="0.3">
      <c r="A1895" t="s">
        <v>2043</v>
      </c>
      <c r="B1895" s="15">
        <v>45858</v>
      </c>
      <c r="C1895" t="s">
        <v>63</v>
      </c>
      <c r="D1895" t="s">
        <v>251</v>
      </c>
      <c r="E1895" t="s">
        <v>54</v>
      </c>
      <c r="F1895" t="s">
        <v>268</v>
      </c>
      <c r="G1895" t="s">
        <v>56</v>
      </c>
      <c r="H1895">
        <v>2</v>
      </c>
      <c r="I1895">
        <v>17.97</v>
      </c>
      <c r="J1895">
        <v>0.25800000000000001</v>
      </c>
      <c r="K1895">
        <v>11.8</v>
      </c>
      <c r="L1895" t="s">
        <v>57</v>
      </c>
      <c r="M1895">
        <f t="shared" si="185"/>
        <v>26.67</v>
      </c>
      <c r="N1895">
        <f t="shared" si="186"/>
        <v>3.07</v>
      </c>
      <c r="O1895" s="7">
        <f t="shared" si="187"/>
        <v>0.11511061117360329</v>
      </c>
      <c r="P1895" t="str">
        <f t="shared" si="183"/>
        <v>Jul-2025</v>
      </c>
      <c r="Q1895" t="str">
        <f t="shared" si="184"/>
        <v>Q3-2025</v>
      </c>
    </row>
    <row r="1896" spans="1:17" x14ac:dyDescent="0.3">
      <c r="A1896" t="s">
        <v>2044</v>
      </c>
      <c r="B1896" s="15">
        <v>45769</v>
      </c>
      <c r="C1896" t="s">
        <v>84</v>
      </c>
      <c r="D1896" t="s">
        <v>144</v>
      </c>
      <c r="E1896" t="s">
        <v>107</v>
      </c>
      <c r="F1896" t="s">
        <v>108</v>
      </c>
      <c r="G1896" t="s">
        <v>56</v>
      </c>
      <c r="H1896">
        <v>3</v>
      </c>
      <c r="I1896">
        <v>29.28</v>
      </c>
      <c r="J1896">
        <v>0.153</v>
      </c>
      <c r="K1896">
        <v>8.83</v>
      </c>
      <c r="L1896" t="s">
        <v>57</v>
      </c>
      <c r="M1896">
        <f t="shared" si="185"/>
        <v>74.400000000000006</v>
      </c>
      <c r="N1896">
        <f t="shared" si="186"/>
        <v>47.91</v>
      </c>
      <c r="O1896" s="7">
        <f t="shared" si="187"/>
        <v>0.64395161290322567</v>
      </c>
      <c r="P1896" t="str">
        <f t="shared" si="183"/>
        <v>Apr-2025</v>
      </c>
      <c r="Q1896" t="str">
        <f t="shared" si="184"/>
        <v>Q2-2025</v>
      </c>
    </row>
    <row r="1897" spans="1:17" x14ac:dyDescent="0.3">
      <c r="A1897" t="s">
        <v>2045</v>
      </c>
      <c r="B1897" s="15">
        <v>45649</v>
      </c>
      <c r="C1897" t="s">
        <v>88</v>
      </c>
      <c r="D1897" t="s">
        <v>135</v>
      </c>
      <c r="E1897" t="s">
        <v>107</v>
      </c>
      <c r="F1897" t="s">
        <v>132</v>
      </c>
      <c r="G1897" t="s">
        <v>56</v>
      </c>
      <c r="H1897">
        <v>3</v>
      </c>
      <c r="I1897">
        <v>33.39</v>
      </c>
      <c r="J1897">
        <v>9.2999999999999999E-2</v>
      </c>
      <c r="K1897">
        <v>13.02</v>
      </c>
      <c r="L1897" t="s">
        <v>57</v>
      </c>
      <c r="M1897">
        <f t="shared" si="185"/>
        <v>90.85</v>
      </c>
      <c r="N1897">
        <f t="shared" si="186"/>
        <v>51.79</v>
      </c>
      <c r="O1897" s="7">
        <f t="shared" si="187"/>
        <v>0.57006053935057788</v>
      </c>
      <c r="P1897" t="str">
        <f t="shared" si="183"/>
        <v>Dec-2024</v>
      </c>
      <c r="Q1897" t="str">
        <f t="shared" si="184"/>
        <v>Q4-2024</v>
      </c>
    </row>
    <row r="1898" spans="1:17" x14ac:dyDescent="0.3">
      <c r="A1898" t="s">
        <v>2046</v>
      </c>
      <c r="B1898" s="15">
        <v>45760</v>
      </c>
      <c r="C1898" t="s">
        <v>88</v>
      </c>
      <c r="D1898" t="s">
        <v>270</v>
      </c>
      <c r="E1898" t="s">
        <v>54</v>
      </c>
      <c r="F1898" t="s">
        <v>268</v>
      </c>
      <c r="G1898" t="s">
        <v>68</v>
      </c>
      <c r="H1898">
        <v>1</v>
      </c>
      <c r="I1898">
        <v>5.84</v>
      </c>
      <c r="J1898">
        <v>8.5999999999999993E-2</v>
      </c>
      <c r="K1898">
        <v>3.82</v>
      </c>
      <c r="L1898" t="s">
        <v>57</v>
      </c>
      <c r="M1898">
        <f t="shared" si="185"/>
        <v>5.34</v>
      </c>
      <c r="N1898">
        <f t="shared" si="186"/>
        <v>1.52</v>
      </c>
      <c r="O1898" s="7">
        <f t="shared" si="187"/>
        <v>0.28464419475655434</v>
      </c>
      <c r="P1898" t="str">
        <f t="shared" si="183"/>
        <v>Apr-2025</v>
      </c>
      <c r="Q1898" t="str">
        <f t="shared" si="184"/>
        <v>Q2-2025</v>
      </c>
    </row>
    <row r="1899" spans="1:17" x14ac:dyDescent="0.3">
      <c r="A1899" t="s">
        <v>2047</v>
      </c>
      <c r="B1899" s="15">
        <v>45791</v>
      </c>
      <c r="C1899" t="s">
        <v>52</v>
      </c>
      <c r="D1899" t="s">
        <v>113</v>
      </c>
      <c r="E1899" t="s">
        <v>71</v>
      </c>
      <c r="F1899" t="s">
        <v>126</v>
      </c>
      <c r="G1899" t="s">
        <v>68</v>
      </c>
      <c r="H1899">
        <v>1</v>
      </c>
      <c r="I1899">
        <v>43.29</v>
      </c>
      <c r="J1899">
        <v>0.09</v>
      </c>
      <c r="K1899">
        <v>31.63</v>
      </c>
      <c r="L1899" t="s">
        <v>57</v>
      </c>
      <c r="M1899">
        <f t="shared" si="185"/>
        <v>39.39</v>
      </c>
      <c r="N1899">
        <f t="shared" si="186"/>
        <v>7.76</v>
      </c>
      <c r="O1899" s="7">
        <f t="shared" si="187"/>
        <v>0.19700431581619698</v>
      </c>
      <c r="P1899" t="str">
        <f t="shared" si="183"/>
        <v>May-2025</v>
      </c>
      <c r="Q1899" t="str">
        <f t="shared" si="184"/>
        <v>Q2-2025</v>
      </c>
    </row>
    <row r="1900" spans="1:17" x14ac:dyDescent="0.3">
      <c r="A1900" t="s">
        <v>2048</v>
      </c>
      <c r="B1900" s="15">
        <v>45811</v>
      </c>
      <c r="C1900" t="s">
        <v>84</v>
      </c>
      <c r="D1900" t="s">
        <v>177</v>
      </c>
      <c r="E1900" t="s">
        <v>54</v>
      </c>
      <c r="F1900" t="s">
        <v>268</v>
      </c>
      <c r="G1900" t="s">
        <v>56</v>
      </c>
      <c r="H1900">
        <v>4</v>
      </c>
      <c r="I1900">
        <v>9.27</v>
      </c>
      <c r="J1900">
        <v>5.3999999999999999E-2</v>
      </c>
      <c r="K1900">
        <v>5.5</v>
      </c>
      <c r="L1900" t="s">
        <v>57</v>
      </c>
      <c r="M1900">
        <f t="shared" si="185"/>
        <v>35.08</v>
      </c>
      <c r="N1900">
        <f t="shared" si="186"/>
        <v>13.08</v>
      </c>
      <c r="O1900" s="7">
        <f t="shared" si="187"/>
        <v>0.37286202964652226</v>
      </c>
      <c r="P1900" t="str">
        <f t="shared" si="183"/>
        <v>Jun-2025</v>
      </c>
      <c r="Q1900" t="str">
        <f t="shared" si="184"/>
        <v>Q2-2025</v>
      </c>
    </row>
    <row r="1901" spans="1:17" x14ac:dyDescent="0.3">
      <c r="A1901" t="s">
        <v>2049</v>
      </c>
      <c r="B1901" s="15">
        <v>45576</v>
      </c>
      <c r="C1901" t="s">
        <v>84</v>
      </c>
      <c r="D1901" t="s">
        <v>85</v>
      </c>
      <c r="E1901" t="s">
        <v>54</v>
      </c>
      <c r="F1901" t="s">
        <v>268</v>
      </c>
      <c r="G1901" t="s">
        <v>56</v>
      </c>
      <c r="H1901">
        <v>6</v>
      </c>
      <c r="I1901">
        <v>21.1</v>
      </c>
      <c r="J1901">
        <v>4.7E-2</v>
      </c>
      <c r="K1901">
        <v>14.4</v>
      </c>
      <c r="L1901" t="s">
        <v>57</v>
      </c>
      <c r="M1901">
        <f t="shared" si="185"/>
        <v>120.65</v>
      </c>
      <c r="N1901">
        <f t="shared" si="186"/>
        <v>34.25</v>
      </c>
      <c r="O1901" s="7">
        <f t="shared" si="187"/>
        <v>0.28387898881060919</v>
      </c>
      <c r="P1901" t="str">
        <f t="shared" si="183"/>
        <v>Oct-2024</v>
      </c>
      <c r="Q1901" t="str">
        <f t="shared" si="184"/>
        <v>Q4-2024</v>
      </c>
    </row>
    <row r="1902" spans="1:17" x14ac:dyDescent="0.3">
      <c r="A1902" t="s">
        <v>2050</v>
      </c>
      <c r="B1902" s="15">
        <v>45693</v>
      </c>
      <c r="C1902" t="s">
        <v>88</v>
      </c>
      <c r="D1902" t="s">
        <v>123</v>
      </c>
      <c r="E1902" t="s">
        <v>71</v>
      </c>
      <c r="F1902" t="s">
        <v>97</v>
      </c>
      <c r="G1902" t="s">
        <v>68</v>
      </c>
      <c r="H1902">
        <v>4</v>
      </c>
      <c r="I1902">
        <v>153.96</v>
      </c>
      <c r="J1902">
        <v>0.108</v>
      </c>
      <c r="K1902">
        <v>102.6</v>
      </c>
      <c r="L1902" t="s">
        <v>57</v>
      </c>
      <c r="M1902">
        <f t="shared" si="185"/>
        <v>549.33000000000004</v>
      </c>
      <c r="N1902">
        <f t="shared" si="186"/>
        <v>138.93</v>
      </c>
      <c r="O1902" s="7">
        <f t="shared" si="187"/>
        <v>0.25290808803451476</v>
      </c>
      <c r="P1902" t="str">
        <f t="shared" si="183"/>
        <v>Feb-2025</v>
      </c>
      <c r="Q1902" t="str">
        <f t="shared" si="184"/>
        <v>Q1-2025</v>
      </c>
    </row>
    <row r="1903" spans="1:17" x14ac:dyDescent="0.3">
      <c r="A1903" t="s">
        <v>2051</v>
      </c>
      <c r="B1903" s="15">
        <v>45927</v>
      </c>
      <c r="C1903" t="s">
        <v>88</v>
      </c>
      <c r="D1903" t="s">
        <v>89</v>
      </c>
      <c r="E1903" t="s">
        <v>71</v>
      </c>
      <c r="F1903" t="s">
        <v>97</v>
      </c>
      <c r="G1903" t="s">
        <v>68</v>
      </c>
      <c r="H1903">
        <v>3</v>
      </c>
      <c r="I1903">
        <v>91.48</v>
      </c>
      <c r="J1903">
        <v>0.04</v>
      </c>
      <c r="K1903">
        <v>67.91</v>
      </c>
      <c r="L1903" t="s">
        <v>57</v>
      </c>
      <c r="M1903">
        <f t="shared" si="185"/>
        <v>263.45999999999998</v>
      </c>
      <c r="N1903">
        <f t="shared" si="186"/>
        <v>59.73</v>
      </c>
      <c r="O1903" s="7">
        <f t="shared" si="187"/>
        <v>0.22671373263493511</v>
      </c>
      <c r="P1903" t="str">
        <f t="shared" si="183"/>
        <v>Sep-2025</v>
      </c>
      <c r="Q1903" t="str">
        <f t="shared" si="184"/>
        <v>Q3-2025</v>
      </c>
    </row>
    <row r="1904" spans="1:17" x14ac:dyDescent="0.3">
      <c r="A1904" t="s">
        <v>2052</v>
      </c>
      <c r="B1904" s="15">
        <v>45813</v>
      </c>
      <c r="C1904" t="s">
        <v>63</v>
      </c>
      <c r="D1904" t="s">
        <v>204</v>
      </c>
      <c r="E1904" t="s">
        <v>93</v>
      </c>
      <c r="F1904" t="s">
        <v>255</v>
      </c>
      <c r="G1904" t="s">
        <v>56</v>
      </c>
      <c r="H1904">
        <v>1</v>
      </c>
      <c r="I1904">
        <v>63.03</v>
      </c>
      <c r="J1904">
        <v>0.33300000000000002</v>
      </c>
      <c r="K1904">
        <v>26.82</v>
      </c>
      <c r="L1904" t="s">
        <v>57</v>
      </c>
      <c r="M1904">
        <f t="shared" si="185"/>
        <v>42.04</v>
      </c>
      <c r="N1904">
        <f t="shared" si="186"/>
        <v>15.22</v>
      </c>
      <c r="O1904" s="7">
        <f t="shared" si="187"/>
        <v>0.3620361560418649</v>
      </c>
      <c r="P1904" t="str">
        <f t="shared" si="183"/>
        <v>Jun-2025</v>
      </c>
      <c r="Q1904" t="str">
        <f t="shared" si="184"/>
        <v>Q2-2025</v>
      </c>
    </row>
    <row r="1905" spans="1:17" x14ac:dyDescent="0.3">
      <c r="A1905" t="s">
        <v>2053</v>
      </c>
      <c r="B1905" s="15">
        <v>45833</v>
      </c>
      <c r="C1905" t="s">
        <v>63</v>
      </c>
      <c r="D1905" t="s">
        <v>64</v>
      </c>
      <c r="E1905" t="s">
        <v>60</v>
      </c>
      <c r="F1905" t="s">
        <v>76</v>
      </c>
      <c r="G1905" t="s">
        <v>56</v>
      </c>
      <c r="H1905">
        <v>1</v>
      </c>
      <c r="I1905">
        <v>16.489999999999998</v>
      </c>
      <c r="J1905">
        <v>0.29199999999999998</v>
      </c>
      <c r="K1905">
        <v>6.97</v>
      </c>
      <c r="L1905" t="s">
        <v>57</v>
      </c>
      <c r="M1905">
        <f t="shared" si="185"/>
        <v>11.67</v>
      </c>
      <c r="N1905">
        <f t="shared" si="186"/>
        <v>4.7</v>
      </c>
      <c r="O1905" s="7">
        <f t="shared" si="187"/>
        <v>0.40274207369323051</v>
      </c>
      <c r="P1905" t="str">
        <f t="shared" si="183"/>
        <v>Jun-2025</v>
      </c>
      <c r="Q1905" t="str">
        <f t="shared" si="184"/>
        <v>Q2-2025</v>
      </c>
    </row>
    <row r="1906" spans="1:17" x14ac:dyDescent="0.3">
      <c r="A1906" t="s">
        <v>2054</v>
      </c>
      <c r="B1906" s="15">
        <v>45509</v>
      </c>
      <c r="C1906" t="s">
        <v>84</v>
      </c>
      <c r="D1906" t="s">
        <v>196</v>
      </c>
      <c r="E1906" t="s">
        <v>71</v>
      </c>
      <c r="F1906" t="s">
        <v>126</v>
      </c>
      <c r="G1906" t="s">
        <v>68</v>
      </c>
      <c r="H1906">
        <v>2</v>
      </c>
      <c r="I1906">
        <v>80.180000000000007</v>
      </c>
      <c r="J1906">
        <v>0.14599999999999999</v>
      </c>
      <c r="K1906">
        <v>59.86</v>
      </c>
      <c r="L1906" t="s">
        <v>57</v>
      </c>
      <c r="M1906">
        <f t="shared" si="185"/>
        <v>136.94999999999999</v>
      </c>
      <c r="N1906">
        <f t="shared" si="186"/>
        <v>17.23</v>
      </c>
      <c r="O1906" s="7">
        <f t="shared" si="187"/>
        <v>0.1258123402701716</v>
      </c>
      <c r="P1906" t="str">
        <f t="shared" si="183"/>
        <v>Aug-2024</v>
      </c>
      <c r="Q1906" t="str">
        <f t="shared" si="184"/>
        <v>Q3-2024</v>
      </c>
    </row>
    <row r="1907" spans="1:17" x14ac:dyDescent="0.3">
      <c r="A1907" t="s">
        <v>2055</v>
      </c>
      <c r="B1907" s="15">
        <v>45876</v>
      </c>
      <c r="C1907" t="s">
        <v>63</v>
      </c>
      <c r="D1907" t="s">
        <v>165</v>
      </c>
      <c r="E1907" t="s">
        <v>93</v>
      </c>
      <c r="F1907" t="s">
        <v>141</v>
      </c>
      <c r="G1907" t="s">
        <v>56</v>
      </c>
      <c r="H1907">
        <v>2</v>
      </c>
      <c r="I1907">
        <v>50.26</v>
      </c>
      <c r="J1907">
        <v>0.23699999999999999</v>
      </c>
      <c r="K1907">
        <v>9.3699999999999992</v>
      </c>
      <c r="L1907" t="s">
        <v>57</v>
      </c>
      <c r="M1907">
        <f t="shared" si="185"/>
        <v>76.7</v>
      </c>
      <c r="N1907">
        <f t="shared" si="186"/>
        <v>57.96</v>
      </c>
      <c r="O1907" s="7">
        <f t="shared" si="187"/>
        <v>0.75567144719687096</v>
      </c>
      <c r="P1907" t="str">
        <f t="shared" si="183"/>
        <v>Aug-2025</v>
      </c>
      <c r="Q1907" t="str">
        <f t="shared" si="184"/>
        <v>Q3-2025</v>
      </c>
    </row>
    <row r="1908" spans="1:17" x14ac:dyDescent="0.3">
      <c r="A1908" t="s">
        <v>2056</v>
      </c>
      <c r="B1908" s="15">
        <v>45890</v>
      </c>
      <c r="C1908" t="s">
        <v>88</v>
      </c>
      <c r="D1908" t="s">
        <v>270</v>
      </c>
      <c r="E1908" t="s">
        <v>107</v>
      </c>
      <c r="F1908" t="s">
        <v>148</v>
      </c>
      <c r="G1908" t="s">
        <v>68</v>
      </c>
      <c r="H1908">
        <v>1</v>
      </c>
      <c r="I1908">
        <v>51.86</v>
      </c>
      <c r="J1908">
        <v>0.111</v>
      </c>
      <c r="K1908">
        <v>20.239999999999998</v>
      </c>
      <c r="L1908" t="s">
        <v>57</v>
      </c>
      <c r="M1908">
        <f t="shared" si="185"/>
        <v>46.1</v>
      </c>
      <c r="N1908">
        <f t="shared" si="186"/>
        <v>25.86</v>
      </c>
      <c r="O1908" s="7">
        <f t="shared" si="187"/>
        <v>0.56095444685466378</v>
      </c>
      <c r="P1908" t="str">
        <f t="shared" si="183"/>
        <v>Aug-2025</v>
      </c>
      <c r="Q1908" t="str">
        <f t="shared" si="184"/>
        <v>Q3-2025</v>
      </c>
    </row>
    <row r="1909" spans="1:17" x14ac:dyDescent="0.3">
      <c r="A1909" t="s">
        <v>2057</v>
      </c>
      <c r="B1909" s="15">
        <v>45718</v>
      </c>
      <c r="C1909" t="s">
        <v>63</v>
      </c>
      <c r="D1909" t="s">
        <v>188</v>
      </c>
      <c r="E1909" t="s">
        <v>93</v>
      </c>
      <c r="F1909" t="s">
        <v>94</v>
      </c>
      <c r="G1909" t="s">
        <v>68</v>
      </c>
      <c r="H1909">
        <v>3</v>
      </c>
      <c r="I1909">
        <v>14.54</v>
      </c>
      <c r="J1909">
        <v>0.13300000000000001</v>
      </c>
      <c r="K1909">
        <v>6.58</v>
      </c>
      <c r="L1909" t="s">
        <v>57</v>
      </c>
      <c r="M1909">
        <f t="shared" si="185"/>
        <v>37.82</v>
      </c>
      <c r="N1909">
        <f t="shared" si="186"/>
        <v>18.079999999999998</v>
      </c>
      <c r="O1909" s="7">
        <f t="shared" si="187"/>
        <v>0.47805393971443677</v>
      </c>
      <c r="P1909" t="str">
        <f t="shared" si="183"/>
        <v>Mar-2025</v>
      </c>
      <c r="Q1909" t="str">
        <f t="shared" si="184"/>
        <v>Q1-2025</v>
      </c>
    </row>
    <row r="1910" spans="1:17" x14ac:dyDescent="0.3">
      <c r="A1910" t="s">
        <v>2058</v>
      </c>
      <c r="B1910" s="15">
        <v>45698</v>
      </c>
      <c r="C1910" t="s">
        <v>52</v>
      </c>
      <c r="D1910" t="s">
        <v>59</v>
      </c>
      <c r="E1910" t="s">
        <v>54</v>
      </c>
      <c r="F1910" t="s">
        <v>156</v>
      </c>
      <c r="G1910" t="s">
        <v>68</v>
      </c>
      <c r="H1910">
        <v>3</v>
      </c>
      <c r="I1910">
        <v>11.15</v>
      </c>
      <c r="J1910">
        <v>3.1E-2</v>
      </c>
      <c r="K1910">
        <v>6.37</v>
      </c>
      <c r="L1910" t="s">
        <v>57</v>
      </c>
      <c r="M1910">
        <f t="shared" si="185"/>
        <v>32.409999999999997</v>
      </c>
      <c r="N1910">
        <f t="shared" si="186"/>
        <v>13.3</v>
      </c>
      <c r="O1910" s="7">
        <f t="shared" si="187"/>
        <v>0.41036717062634998</v>
      </c>
      <c r="P1910" t="str">
        <f t="shared" si="183"/>
        <v>Feb-2025</v>
      </c>
      <c r="Q1910" t="str">
        <f t="shared" si="184"/>
        <v>Q1-2025</v>
      </c>
    </row>
    <row r="1911" spans="1:17" x14ac:dyDescent="0.3">
      <c r="A1911" t="s">
        <v>2059</v>
      </c>
      <c r="B1911" s="15">
        <v>45894</v>
      </c>
      <c r="C1911" t="s">
        <v>63</v>
      </c>
      <c r="D1911" t="s">
        <v>137</v>
      </c>
      <c r="E1911" t="s">
        <v>60</v>
      </c>
      <c r="F1911" t="s">
        <v>76</v>
      </c>
      <c r="G1911" t="s">
        <v>56</v>
      </c>
      <c r="H1911">
        <v>5</v>
      </c>
      <c r="I1911">
        <v>66.489999999999995</v>
      </c>
      <c r="J1911">
        <v>0.29899999999999999</v>
      </c>
      <c r="K1911">
        <v>9.68</v>
      </c>
      <c r="L1911" t="s">
        <v>57</v>
      </c>
      <c r="M1911">
        <f t="shared" si="185"/>
        <v>233.05</v>
      </c>
      <c r="N1911">
        <f t="shared" si="186"/>
        <v>184.65</v>
      </c>
      <c r="O1911" s="7">
        <f t="shared" si="187"/>
        <v>0.7923192447972538</v>
      </c>
      <c r="P1911" t="str">
        <f t="shared" si="183"/>
        <v>Aug-2025</v>
      </c>
      <c r="Q1911" t="str">
        <f t="shared" si="184"/>
        <v>Q3-2025</v>
      </c>
    </row>
    <row r="1912" spans="1:17" x14ac:dyDescent="0.3">
      <c r="A1912" t="s">
        <v>2060</v>
      </c>
      <c r="B1912" s="15">
        <v>45687</v>
      </c>
      <c r="C1912" t="s">
        <v>63</v>
      </c>
      <c r="D1912" t="s">
        <v>302</v>
      </c>
      <c r="E1912" t="s">
        <v>54</v>
      </c>
      <c r="F1912" t="s">
        <v>65</v>
      </c>
      <c r="G1912" t="s">
        <v>56</v>
      </c>
      <c r="H1912">
        <v>4</v>
      </c>
      <c r="I1912">
        <v>15</v>
      </c>
      <c r="J1912">
        <v>0.19800000000000001</v>
      </c>
      <c r="K1912">
        <v>8.2899999999999991</v>
      </c>
      <c r="L1912" t="s">
        <v>104</v>
      </c>
      <c r="M1912">
        <f t="shared" si="185"/>
        <v>48.12</v>
      </c>
      <c r="N1912">
        <f t="shared" si="186"/>
        <v>14.96</v>
      </c>
      <c r="O1912" s="7">
        <f t="shared" si="187"/>
        <v>0.31088944305901917</v>
      </c>
      <c r="P1912" t="str">
        <f t="shared" si="183"/>
        <v>Jan-2025</v>
      </c>
      <c r="Q1912" t="str">
        <f t="shared" si="184"/>
        <v>Q1-2025</v>
      </c>
    </row>
    <row r="1913" spans="1:17" x14ac:dyDescent="0.3">
      <c r="A1913" t="s">
        <v>2061</v>
      </c>
      <c r="B1913" s="15">
        <v>45554</v>
      </c>
      <c r="C1913" t="s">
        <v>88</v>
      </c>
      <c r="D1913" t="s">
        <v>92</v>
      </c>
      <c r="E1913" t="s">
        <v>93</v>
      </c>
      <c r="F1913" t="s">
        <v>219</v>
      </c>
      <c r="G1913" t="s">
        <v>68</v>
      </c>
      <c r="H1913">
        <v>4</v>
      </c>
      <c r="I1913">
        <v>32.6</v>
      </c>
      <c r="J1913">
        <v>0.1</v>
      </c>
      <c r="K1913">
        <v>14.42</v>
      </c>
      <c r="L1913" t="s">
        <v>57</v>
      </c>
      <c r="M1913">
        <f t="shared" si="185"/>
        <v>117.36</v>
      </c>
      <c r="N1913">
        <f t="shared" si="186"/>
        <v>59.68</v>
      </c>
      <c r="O1913" s="7">
        <f t="shared" si="187"/>
        <v>0.50852079072937972</v>
      </c>
      <c r="P1913" t="str">
        <f t="shared" ref="P1913:P1976" si="188">IF(B1913="","",TEXT(B1913,"mmm-yyyy"))</f>
        <v>Sep-2024</v>
      </c>
      <c r="Q1913" t="str">
        <f t="shared" ref="Q1913:Q1976" si="189">IF(B1913="","","Q"&amp;ROUNDUP(MONTH(B1913)/3,0)&amp;"-"&amp;YEAR(B1913))</f>
        <v>Q3-2024</v>
      </c>
    </row>
    <row r="1914" spans="1:17" x14ac:dyDescent="0.3">
      <c r="A1914" t="s">
        <v>2062</v>
      </c>
      <c r="B1914" s="15">
        <v>45489</v>
      </c>
      <c r="C1914" t="s">
        <v>63</v>
      </c>
      <c r="D1914" t="s">
        <v>82</v>
      </c>
      <c r="E1914" t="s">
        <v>93</v>
      </c>
      <c r="F1914" t="s">
        <v>94</v>
      </c>
      <c r="G1914" t="s">
        <v>68</v>
      </c>
      <c r="H1914">
        <v>5</v>
      </c>
      <c r="I1914">
        <v>37.61</v>
      </c>
      <c r="J1914">
        <v>0.253</v>
      </c>
      <c r="K1914">
        <v>18.739999999999998</v>
      </c>
      <c r="L1914" t="s">
        <v>57</v>
      </c>
      <c r="M1914">
        <f t="shared" si="185"/>
        <v>140.47</v>
      </c>
      <c r="N1914">
        <f t="shared" si="186"/>
        <v>46.77</v>
      </c>
      <c r="O1914" s="7">
        <f t="shared" si="187"/>
        <v>0.33295365558482243</v>
      </c>
      <c r="P1914" t="str">
        <f t="shared" si="188"/>
        <v>Jul-2024</v>
      </c>
      <c r="Q1914" t="str">
        <f t="shared" si="189"/>
        <v>Q3-2024</v>
      </c>
    </row>
    <row r="1915" spans="1:17" x14ac:dyDescent="0.3">
      <c r="A1915" t="s">
        <v>2063</v>
      </c>
      <c r="B1915" s="15">
        <v>45818</v>
      </c>
      <c r="C1915" t="s">
        <v>63</v>
      </c>
      <c r="D1915" t="s">
        <v>204</v>
      </c>
      <c r="E1915" t="s">
        <v>93</v>
      </c>
      <c r="F1915" t="s">
        <v>94</v>
      </c>
      <c r="G1915" t="s">
        <v>56</v>
      </c>
      <c r="H1915">
        <v>5</v>
      </c>
      <c r="I1915">
        <v>27.91</v>
      </c>
      <c r="J1915">
        <v>0.23799999999999999</v>
      </c>
      <c r="K1915">
        <v>10.97</v>
      </c>
      <c r="L1915" t="s">
        <v>57</v>
      </c>
      <c r="M1915">
        <f t="shared" si="185"/>
        <v>106.34</v>
      </c>
      <c r="N1915">
        <f t="shared" si="186"/>
        <v>51.49</v>
      </c>
      <c r="O1915" s="7">
        <f t="shared" si="187"/>
        <v>0.48420161745345119</v>
      </c>
      <c r="P1915" t="str">
        <f t="shared" si="188"/>
        <v>Jun-2025</v>
      </c>
      <c r="Q1915" t="str">
        <f t="shared" si="189"/>
        <v>Q2-2025</v>
      </c>
    </row>
    <row r="1916" spans="1:17" x14ac:dyDescent="0.3">
      <c r="A1916" t="s">
        <v>2064</v>
      </c>
      <c r="B1916" s="15">
        <v>45706</v>
      </c>
      <c r="C1916" t="s">
        <v>88</v>
      </c>
      <c r="D1916" t="s">
        <v>135</v>
      </c>
      <c r="E1916" t="s">
        <v>107</v>
      </c>
      <c r="F1916" t="s">
        <v>108</v>
      </c>
      <c r="G1916" t="s">
        <v>68</v>
      </c>
      <c r="H1916">
        <v>3</v>
      </c>
      <c r="I1916">
        <v>46.48</v>
      </c>
      <c r="J1916">
        <v>2.3E-2</v>
      </c>
      <c r="K1916">
        <v>16.95</v>
      </c>
      <c r="L1916" t="s">
        <v>57</v>
      </c>
      <c r="M1916">
        <f t="shared" si="185"/>
        <v>136.22999999999999</v>
      </c>
      <c r="N1916">
        <f t="shared" si="186"/>
        <v>85.38</v>
      </c>
      <c r="O1916" s="7">
        <f t="shared" si="187"/>
        <v>0.62673419951552523</v>
      </c>
      <c r="P1916" t="str">
        <f t="shared" si="188"/>
        <v>Feb-2025</v>
      </c>
      <c r="Q1916" t="str">
        <f t="shared" si="189"/>
        <v>Q1-2025</v>
      </c>
    </row>
    <row r="1917" spans="1:17" x14ac:dyDescent="0.3">
      <c r="A1917" t="s">
        <v>2065</v>
      </c>
      <c r="B1917" s="15">
        <v>45497</v>
      </c>
      <c r="C1917" t="s">
        <v>52</v>
      </c>
      <c r="D1917" t="s">
        <v>130</v>
      </c>
      <c r="E1917" t="s">
        <v>93</v>
      </c>
      <c r="F1917" t="s">
        <v>124</v>
      </c>
      <c r="G1917" t="s">
        <v>68</v>
      </c>
      <c r="H1917">
        <v>10</v>
      </c>
      <c r="I1917">
        <v>78.13</v>
      </c>
      <c r="J1917">
        <v>4.5999999999999999E-2</v>
      </c>
      <c r="K1917">
        <v>38.92</v>
      </c>
      <c r="L1917" t="s">
        <v>57</v>
      </c>
      <c r="M1917">
        <f t="shared" si="185"/>
        <v>745.36</v>
      </c>
      <c r="N1917">
        <f t="shared" si="186"/>
        <v>356.16</v>
      </c>
      <c r="O1917" s="7">
        <f t="shared" si="187"/>
        <v>0.47783621337340348</v>
      </c>
      <c r="P1917" t="str">
        <f t="shared" si="188"/>
        <v>Jul-2024</v>
      </c>
      <c r="Q1917" t="str">
        <f t="shared" si="189"/>
        <v>Q3-2024</v>
      </c>
    </row>
    <row r="1918" spans="1:17" x14ac:dyDescent="0.3">
      <c r="A1918" t="s">
        <v>2066</v>
      </c>
      <c r="B1918" s="15">
        <v>45961</v>
      </c>
      <c r="C1918" t="s">
        <v>84</v>
      </c>
      <c r="D1918" t="s">
        <v>144</v>
      </c>
      <c r="E1918" t="s">
        <v>107</v>
      </c>
      <c r="F1918" t="s">
        <v>193</v>
      </c>
      <c r="G1918" t="s">
        <v>68</v>
      </c>
      <c r="H1918">
        <v>2</v>
      </c>
      <c r="I1918">
        <v>53.95</v>
      </c>
      <c r="J1918">
        <v>0.13</v>
      </c>
      <c r="K1918">
        <v>19.91</v>
      </c>
      <c r="L1918" t="s">
        <v>57</v>
      </c>
      <c r="M1918">
        <f t="shared" si="185"/>
        <v>93.87</v>
      </c>
      <c r="N1918">
        <f t="shared" si="186"/>
        <v>54.05</v>
      </c>
      <c r="O1918" s="7">
        <f t="shared" si="187"/>
        <v>0.57579631405134757</v>
      </c>
      <c r="P1918" t="str">
        <f t="shared" si="188"/>
        <v>Oct-2025</v>
      </c>
      <c r="Q1918" t="str">
        <f t="shared" si="189"/>
        <v>Q4-2025</v>
      </c>
    </row>
    <row r="1919" spans="1:17" x14ac:dyDescent="0.3">
      <c r="A1919" t="s">
        <v>2067</v>
      </c>
      <c r="B1919" s="15">
        <v>45738</v>
      </c>
      <c r="C1919" t="s">
        <v>88</v>
      </c>
      <c r="D1919" t="s">
        <v>183</v>
      </c>
      <c r="E1919" t="s">
        <v>60</v>
      </c>
      <c r="F1919" t="s">
        <v>67</v>
      </c>
      <c r="G1919" t="s">
        <v>68</v>
      </c>
      <c r="H1919">
        <v>5</v>
      </c>
      <c r="I1919">
        <v>84.86</v>
      </c>
      <c r="J1919">
        <v>0</v>
      </c>
      <c r="K1919">
        <v>35.64</v>
      </c>
      <c r="L1919" t="s">
        <v>57</v>
      </c>
      <c r="M1919">
        <f t="shared" si="185"/>
        <v>424.3</v>
      </c>
      <c r="N1919">
        <f t="shared" si="186"/>
        <v>246.1</v>
      </c>
      <c r="O1919" s="7">
        <f t="shared" si="187"/>
        <v>0.58001414093801551</v>
      </c>
      <c r="P1919" t="str">
        <f t="shared" si="188"/>
        <v>Mar-2025</v>
      </c>
      <c r="Q1919" t="str">
        <f t="shared" si="189"/>
        <v>Q1-2025</v>
      </c>
    </row>
    <row r="1920" spans="1:17" x14ac:dyDescent="0.3">
      <c r="A1920" t="s">
        <v>2068</v>
      </c>
      <c r="B1920" s="15">
        <v>45965</v>
      </c>
      <c r="C1920" t="s">
        <v>63</v>
      </c>
      <c r="D1920" t="s">
        <v>281</v>
      </c>
      <c r="E1920" t="s">
        <v>54</v>
      </c>
      <c r="F1920" t="s">
        <v>65</v>
      </c>
      <c r="G1920" t="s">
        <v>56</v>
      </c>
      <c r="H1920">
        <v>4</v>
      </c>
      <c r="I1920">
        <v>22.22</v>
      </c>
      <c r="J1920">
        <v>0.13700000000000001</v>
      </c>
      <c r="K1920">
        <v>14.42</v>
      </c>
      <c r="L1920" t="s">
        <v>57</v>
      </c>
      <c r="M1920">
        <f t="shared" si="185"/>
        <v>76.7</v>
      </c>
      <c r="N1920">
        <f t="shared" si="186"/>
        <v>19.02</v>
      </c>
      <c r="O1920" s="7">
        <f t="shared" si="187"/>
        <v>0.24797913950456321</v>
      </c>
      <c r="P1920" t="str">
        <f t="shared" si="188"/>
        <v>Nov-2025</v>
      </c>
      <c r="Q1920" t="str">
        <f t="shared" si="189"/>
        <v>Q4-2025</v>
      </c>
    </row>
    <row r="1921" spans="1:17" x14ac:dyDescent="0.3">
      <c r="A1921" t="s">
        <v>2069</v>
      </c>
      <c r="B1921" s="15">
        <v>45506</v>
      </c>
      <c r="C1921" t="s">
        <v>88</v>
      </c>
      <c r="D1921" t="s">
        <v>116</v>
      </c>
      <c r="E1921" t="s">
        <v>107</v>
      </c>
      <c r="F1921" t="s">
        <v>193</v>
      </c>
      <c r="G1921" t="s">
        <v>68</v>
      </c>
      <c r="H1921">
        <v>2</v>
      </c>
      <c r="I1921">
        <v>27.49</v>
      </c>
      <c r="J1921">
        <v>0.15</v>
      </c>
      <c r="K1921">
        <v>9.51</v>
      </c>
      <c r="L1921" t="s">
        <v>57</v>
      </c>
      <c r="M1921">
        <f t="shared" si="185"/>
        <v>46.73</v>
      </c>
      <c r="N1921">
        <f t="shared" si="186"/>
        <v>27.71</v>
      </c>
      <c r="O1921" s="7">
        <f t="shared" si="187"/>
        <v>0.59298095441900289</v>
      </c>
      <c r="P1921" t="str">
        <f t="shared" si="188"/>
        <v>Aug-2024</v>
      </c>
      <c r="Q1921" t="str">
        <f t="shared" si="189"/>
        <v>Q3-2024</v>
      </c>
    </row>
    <row r="1922" spans="1:17" x14ac:dyDescent="0.3">
      <c r="A1922" t="s">
        <v>2070</v>
      </c>
      <c r="B1922" s="15">
        <v>45543</v>
      </c>
      <c r="C1922" t="s">
        <v>88</v>
      </c>
      <c r="D1922" t="s">
        <v>234</v>
      </c>
      <c r="E1922" t="s">
        <v>93</v>
      </c>
      <c r="F1922" t="s">
        <v>219</v>
      </c>
      <c r="G1922" t="s">
        <v>56</v>
      </c>
      <c r="H1922">
        <v>5</v>
      </c>
      <c r="I1922">
        <v>34.03</v>
      </c>
      <c r="J1922">
        <v>0.106</v>
      </c>
      <c r="K1922">
        <v>16.16</v>
      </c>
      <c r="L1922" t="s">
        <v>57</v>
      </c>
      <c r="M1922">
        <f t="shared" ref="M1922:M1985" si="190">ROUND(H1922*I1922*(1-J1922),2)</f>
        <v>152.11000000000001</v>
      </c>
      <c r="N1922">
        <f t="shared" ref="N1922:N1985" si="191">ROUND(M1922-(H1922*K1922),2)</f>
        <v>71.31</v>
      </c>
      <c r="O1922" s="7">
        <f t="shared" ref="O1922:O1985" si="192">IFERROR(N1922/M1922,0)</f>
        <v>0.46880546972585624</v>
      </c>
      <c r="P1922" t="str">
        <f t="shared" si="188"/>
        <v>Sep-2024</v>
      </c>
      <c r="Q1922" t="str">
        <f t="shared" si="189"/>
        <v>Q3-2024</v>
      </c>
    </row>
    <row r="1923" spans="1:17" x14ac:dyDescent="0.3">
      <c r="A1923" t="s">
        <v>2071</v>
      </c>
      <c r="B1923" s="15">
        <v>45685</v>
      </c>
      <c r="C1923" t="s">
        <v>88</v>
      </c>
      <c r="D1923" t="s">
        <v>270</v>
      </c>
      <c r="E1923" t="s">
        <v>71</v>
      </c>
      <c r="F1923" t="s">
        <v>72</v>
      </c>
      <c r="G1923" t="s">
        <v>68</v>
      </c>
      <c r="H1923">
        <v>2</v>
      </c>
      <c r="I1923">
        <v>176.72</v>
      </c>
      <c r="J1923">
        <v>6.3E-2</v>
      </c>
      <c r="K1923">
        <v>119.02</v>
      </c>
      <c r="L1923" t="s">
        <v>57</v>
      </c>
      <c r="M1923">
        <f t="shared" si="190"/>
        <v>331.17</v>
      </c>
      <c r="N1923">
        <f t="shared" si="191"/>
        <v>93.13</v>
      </c>
      <c r="O1923" s="7">
        <f t="shared" si="192"/>
        <v>0.28121508590753991</v>
      </c>
      <c r="P1923" t="str">
        <f t="shared" si="188"/>
        <v>Jan-2025</v>
      </c>
      <c r="Q1923" t="str">
        <f t="shared" si="189"/>
        <v>Q1-2025</v>
      </c>
    </row>
    <row r="1924" spans="1:17" x14ac:dyDescent="0.3">
      <c r="A1924" t="s">
        <v>2072</v>
      </c>
      <c r="B1924" s="15">
        <v>45858</v>
      </c>
      <c r="C1924" t="s">
        <v>88</v>
      </c>
      <c r="D1924" t="s">
        <v>89</v>
      </c>
      <c r="E1924" t="s">
        <v>107</v>
      </c>
      <c r="F1924" t="s">
        <v>148</v>
      </c>
      <c r="G1924" t="s">
        <v>56</v>
      </c>
      <c r="H1924">
        <v>4</v>
      </c>
      <c r="I1924">
        <v>44.09</v>
      </c>
      <c r="J1924">
        <v>9.2999999999999999E-2</v>
      </c>
      <c r="K1924">
        <v>15.78</v>
      </c>
      <c r="L1924" t="s">
        <v>57</v>
      </c>
      <c r="M1924">
        <f t="shared" si="190"/>
        <v>159.96</v>
      </c>
      <c r="N1924">
        <f t="shared" si="191"/>
        <v>96.84</v>
      </c>
      <c r="O1924" s="7">
        <f t="shared" si="192"/>
        <v>0.60540135033758435</v>
      </c>
      <c r="P1924" t="str">
        <f t="shared" si="188"/>
        <v>Jul-2025</v>
      </c>
      <c r="Q1924" t="str">
        <f t="shared" si="189"/>
        <v>Q3-2025</v>
      </c>
    </row>
    <row r="1925" spans="1:17" x14ac:dyDescent="0.3">
      <c r="A1925" t="s">
        <v>2073</v>
      </c>
      <c r="B1925" s="15">
        <v>45389</v>
      </c>
      <c r="C1925" t="s">
        <v>84</v>
      </c>
      <c r="D1925" t="s">
        <v>243</v>
      </c>
      <c r="E1925" t="s">
        <v>54</v>
      </c>
      <c r="F1925" t="s">
        <v>55</v>
      </c>
      <c r="G1925" t="s">
        <v>56</v>
      </c>
      <c r="H1925">
        <v>1</v>
      </c>
      <c r="I1925">
        <v>17.11</v>
      </c>
      <c r="J1925">
        <v>7.0000000000000007E-2</v>
      </c>
      <c r="K1925">
        <v>10.89</v>
      </c>
      <c r="L1925" t="s">
        <v>57</v>
      </c>
      <c r="M1925">
        <f t="shared" si="190"/>
        <v>15.91</v>
      </c>
      <c r="N1925">
        <f t="shared" si="191"/>
        <v>5.0199999999999996</v>
      </c>
      <c r="O1925" s="7">
        <f t="shared" si="192"/>
        <v>0.31552482715273411</v>
      </c>
      <c r="P1925" t="str">
        <f t="shared" si="188"/>
        <v>Apr-2024</v>
      </c>
      <c r="Q1925" t="str">
        <f t="shared" si="189"/>
        <v>Q2-2024</v>
      </c>
    </row>
    <row r="1926" spans="1:17" x14ac:dyDescent="0.3">
      <c r="A1926" t="s">
        <v>2074</v>
      </c>
      <c r="B1926" s="15">
        <v>45871</v>
      </c>
      <c r="C1926" t="s">
        <v>63</v>
      </c>
      <c r="D1926" t="s">
        <v>159</v>
      </c>
      <c r="E1926" t="s">
        <v>60</v>
      </c>
      <c r="F1926" t="s">
        <v>90</v>
      </c>
      <c r="G1926" t="s">
        <v>56</v>
      </c>
      <c r="H1926">
        <v>5</v>
      </c>
      <c r="I1926">
        <v>106.14</v>
      </c>
      <c r="J1926">
        <v>0.10100000000000001</v>
      </c>
      <c r="K1926">
        <v>44.53</v>
      </c>
      <c r="L1926" t="s">
        <v>57</v>
      </c>
      <c r="M1926">
        <f t="shared" si="190"/>
        <v>477.1</v>
      </c>
      <c r="N1926">
        <f t="shared" si="191"/>
        <v>254.45</v>
      </c>
      <c r="O1926" s="7">
        <f t="shared" si="192"/>
        <v>0.53332634667784529</v>
      </c>
      <c r="P1926" t="str">
        <f t="shared" si="188"/>
        <v>Aug-2025</v>
      </c>
      <c r="Q1926" t="str">
        <f t="shared" si="189"/>
        <v>Q3-2025</v>
      </c>
    </row>
    <row r="1927" spans="1:17" x14ac:dyDescent="0.3">
      <c r="A1927" t="s">
        <v>2075</v>
      </c>
      <c r="B1927" s="15">
        <v>45809</v>
      </c>
      <c r="C1927" t="s">
        <v>84</v>
      </c>
      <c r="D1927" t="s">
        <v>150</v>
      </c>
      <c r="E1927" t="s">
        <v>107</v>
      </c>
      <c r="F1927" t="s">
        <v>139</v>
      </c>
      <c r="G1927" t="s">
        <v>68</v>
      </c>
      <c r="H1927">
        <v>5</v>
      </c>
      <c r="I1927">
        <v>35.590000000000003</v>
      </c>
      <c r="J1927">
        <v>2.4E-2</v>
      </c>
      <c r="K1927">
        <v>14.03</v>
      </c>
      <c r="L1927" t="s">
        <v>57</v>
      </c>
      <c r="M1927">
        <f t="shared" si="190"/>
        <v>173.68</v>
      </c>
      <c r="N1927">
        <f t="shared" si="191"/>
        <v>103.53</v>
      </c>
      <c r="O1927" s="7">
        <f t="shared" si="192"/>
        <v>0.59609626900046064</v>
      </c>
      <c r="P1927" t="str">
        <f t="shared" si="188"/>
        <v>Jun-2025</v>
      </c>
      <c r="Q1927" t="str">
        <f t="shared" si="189"/>
        <v>Q2-2025</v>
      </c>
    </row>
    <row r="1928" spans="1:17" x14ac:dyDescent="0.3">
      <c r="A1928" t="s">
        <v>2076</v>
      </c>
      <c r="B1928" s="15">
        <v>45498</v>
      </c>
      <c r="C1928" t="s">
        <v>52</v>
      </c>
      <c r="D1928" t="s">
        <v>96</v>
      </c>
      <c r="E1928" t="s">
        <v>71</v>
      </c>
      <c r="F1928" t="s">
        <v>97</v>
      </c>
      <c r="G1928" t="s">
        <v>68</v>
      </c>
      <c r="H1928">
        <v>1</v>
      </c>
      <c r="I1928">
        <v>27.38</v>
      </c>
      <c r="J1928">
        <v>0.115</v>
      </c>
      <c r="K1928">
        <v>21.34</v>
      </c>
      <c r="L1928" t="s">
        <v>104</v>
      </c>
      <c r="M1928">
        <f t="shared" si="190"/>
        <v>24.23</v>
      </c>
      <c r="N1928">
        <f t="shared" si="191"/>
        <v>2.89</v>
      </c>
      <c r="O1928" s="7">
        <f t="shared" si="192"/>
        <v>0.11927362773421379</v>
      </c>
      <c r="P1928" t="str">
        <f t="shared" si="188"/>
        <v>Jul-2024</v>
      </c>
      <c r="Q1928" t="str">
        <f t="shared" si="189"/>
        <v>Q3-2024</v>
      </c>
    </row>
    <row r="1929" spans="1:17" x14ac:dyDescent="0.3">
      <c r="A1929" t="s">
        <v>2077</v>
      </c>
      <c r="B1929" s="15">
        <v>45435</v>
      </c>
      <c r="C1929" t="s">
        <v>52</v>
      </c>
      <c r="D1929" t="s">
        <v>155</v>
      </c>
      <c r="E1929" t="s">
        <v>107</v>
      </c>
      <c r="F1929" t="s">
        <v>108</v>
      </c>
      <c r="G1929" t="s">
        <v>68</v>
      </c>
      <c r="H1929">
        <v>8</v>
      </c>
      <c r="I1929">
        <v>18.559999999999999</v>
      </c>
      <c r="J1929">
        <v>6.3E-2</v>
      </c>
      <c r="K1929">
        <v>5.99</v>
      </c>
      <c r="L1929" t="s">
        <v>57</v>
      </c>
      <c r="M1929">
        <f t="shared" si="190"/>
        <v>139.13</v>
      </c>
      <c r="N1929">
        <f t="shared" si="191"/>
        <v>91.21</v>
      </c>
      <c r="O1929" s="7">
        <f t="shared" si="192"/>
        <v>0.65557392366851142</v>
      </c>
      <c r="P1929" t="str">
        <f t="shared" si="188"/>
        <v>May-2024</v>
      </c>
      <c r="Q1929" t="str">
        <f t="shared" si="189"/>
        <v>Q2-2024</v>
      </c>
    </row>
    <row r="1930" spans="1:17" x14ac:dyDescent="0.3">
      <c r="A1930" t="s">
        <v>2078</v>
      </c>
      <c r="B1930" s="15">
        <v>45982</v>
      </c>
      <c r="C1930" t="s">
        <v>52</v>
      </c>
      <c r="D1930" t="s">
        <v>155</v>
      </c>
      <c r="E1930" t="s">
        <v>93</v>
      </c>
      <c r="F1930" t="s">
        <v>94</v>
      </c>
      <c r="G1930" t="s">
        <v>56</v>
      </c>
      <c r="H1930">
        <v>5</v>
      </c>
      <c r="I1930">
        <v>76.260000000000005</v>
      </c>
      <c r="J1930">
        <v>0.113</v>
      </c>
      <c r="K1930">
        <v>32.130000000000003</v>
      </c>
      <c r="L1930" t="s">
        <v>57</v>
      </c>
      <c r="M1930">
        <f t="shared" si="190"/>
        <v>338.21</v>
      </c>
      <c r="N1930">
        <f t="shared" si="191"/>
        <v>177.56</v>
      </c>
      <c r="O1930" s="7">
        <f t="shared" si="192"/>
        <v>0.52499926081428705</v>
      </c>
      <c r="P1930" t="str">
        <f t="shared" si="188"/>
        <v>Nov-2025</v>
      </c>
      <c r="Q1930" t="str">
        <f t="shared" si="189"/>
        <v>Q4-2025</v>
      </c>
    </row>
    <row r="1931" spans="1:17" x14ac:dyDescent="0.3">
      <c r="A1931" t="s">
        <v>2079</v>
      </c>
      <c r="B1931" s="15">
        <v>45875</v>
      </c>
      <c r="C1931" t="s">
        <v>84</v>
      </c>
      <c r="D1931" t="s">
        <v>372</v>
      </c>
      <c r="E1931" t="s">
        <v>71</v>
      </c>
      <c r="F1931" t="s">
        <v>86</v>
      </c>
      <c r="G1931" t="s">
        <v>68</v>
      </c>
      <c r="H1931">
        <v>9</v>
      </c>
      <c r="I1931">
        <v>68.95</v>
      </c>
      <c r="J1931">
        <v>5.3999999999999999E-2</v>
      </c>
      <c r="K1931">
        <v>53.92</v>
      </c>
      <c r="L1931" t="s">
        <v>57</v>
      </c>
      <c r="M1931">
        <f t="shared" si="190"/>
        <v>587.04</v>
      </c>
      <c r="N1931">
        <f t="shared" si="191"/>
        <v>101.76</v>
      </c>
      <c r="O1931" s="7">
        <f t="shared" si="192"/>
        <v>0.1733442354865086</v>
      </c>
      <c r="P1931" t="str">
        <f t="shared" si="188"/>
        <v>Aug-2025</v>
      </c>
      <c r="Q1931" t="str">
        <f t="shared" si="189"/>
        <v>Q3-2025</v>
      </c>
    </row>
    <row r="1932" spans="1:17" x14ac:dyDescent="0.3">
      <c r="A1932" t="s">
        <v>2080</v>
      </c>
      <c r="B1932" s="15">
        <v>45599</v>
      </c>
      <c r="C1932" t="s">
        <v>52</v>
      </c>
      <c r="D1932" t="s">
        <v>272</v>
      </c>
      <c r="E1932" t="s">
        <v>107</v>
      </c>
      <c r="F1932" t="s">
        <v>193</v>
      </c>
      <c r="G1932" t="s">
        <v>56</v>
      </c>
      <c r="H1932">
        <v>1</v>
      </c>
      <c r="I1932">
        <v>36.72</v>
      </c>
      <c r="J1932">
        <v>0.128</v>
      </c>
      <c r="K1932">
        <v>13.6</v>
      </c>
      <c r="L1932" t="s">
        <v>57</v>
      </c>
      <c r="M1932">
        <f t="shared" si="190"/>
        <v>32.020000000000003</v>
      </c>
      <c r="N1932">
        <f t="shared" si="191"/>
        <v>18.420000000000002</v>
      </c>
      <c r="O1932" s="7">
        <f t="shared" si="192"/>
        <v>0.57526545908806992</v>
      </c>
      <c r="P1932" t="str">
        <f t="shared" si="188"/>
        <v>Nov-2024</v>
      </c>
      <c r="Q1932" t="str">
        <f t="shared" si="189"/>
        <v>Q4-2024</v>
      </c>
    </row>
    <row r="1933" spans="1:17" x14ac:dyDescent="0.3">
      <c r="A1933" t="s">
        <v>2081</v>
      </c>
      <c r="B1933" s="15">
        <v>45619</v>
      </c>
      <c r="C1933" t="s">
        <v>63</v>
      </c>
      <c r="D1933" t="s">
        <v>73</v>
      </c>
      <c r="E1933" t="s">
        <v>54</v>
      </c>
      <c r="F1933" t="s">
        <v>55</v>
      </c>
      <c r="G1933" t="s">
        <v>56</v>
      </c>
      <c r="H1933">
        <v>1</v>
      </c>
      <c r="I1933">
        <v>5.14</v>
      </c>
      <c r="J1933">
        <v>0.21299999999999999</v>
      </c>
      <c r="K1933">
        <v>2.86</v>
      </c>
      <c r="L1933" t="s">
        <v>57</v>
      </c>
      <c r="M1933">
        <f t="shared" si="190"/>
        <v>4.05</v>
      </c>
      <c r="N1933">
        <f t="shared" si="191"/>
        <v>1.19</v>
      </c>
      <c r="O1933" s="7">
        <f t="shared" si="192"/>
        <v>0.29382716049382718</v>
      </c>
      <c r="P1933" t="str">
        <f t="shared" si="188"/>
        <v>Nov-2024</v>
      </c>
      <c r="Q1933" t="str">
        <f t="shared" si="189"/>
        <v>Q4-2024</v>
      </c>
    </row>
    <row r="1934" spans="1:17" x14ac:dyDescent="0.3">
      <c r="A1934" t="s">
        <v>2082</v>
      </c>
      <c r="B1934" s="15">
        <v>46015</v>
      </c>
      <c r="C1934" t="s">
        <v>88</v>
      </c>
      <c r="D1934" t="s">
        <v>198</v>
      </c>
      <c r="E1934" t="s">
        <v>93</v>
      </c>
      <c r="F1934" t="s">
        <v>255</v>
      </c>
      <c r="G1934" t="s">
        <v>68</v>
      </c>
      <c r="H1934">
        <v>5</v>
      </c>
      <c r="I1934">
        <v>89.02</v>
      </c>
      <c r="J1934">
        <v>4.7E-2</v>
      </c>
      <c r="K1934">
        <v>36</v>
      </c>
      <c r="L1934" t="s">
        <v>57</v>
      </c>
      <c r="M1934">
        <f t="shared" si="190"/>
        <v>424.18</v>
      </c>
      <c r="N1934">
        <f t="shared" si="191"/>
        <v>244.18</v>
      </c>
      <c r="O1934" s="7">
        <f t="shared" si="192"/>
        <v>0.57565184591447027</v>
      </c>
      <c r="P1934" t="str">
        <f t="shared" si="188"/>
        <v>Dec-2025</v>
      </c>
      <c r="Q1934" t="str">
        <f t="shared" si="189"/>
        <v>Q4-2025</v>
      </c>
    </row>
    <row r="1935" spans="1:17" x14ac:dyDescent="0.3">
      <c r="A1935" t="s">
        <v>2083</v>
      </c>
      <c r="B1935" s="15">
        <v>45973</v>
      </c>
      <c r="C1935" t="s">
        <v>63</v>
      </c>
      <c r="D1935" t="s">
        <v>204</v>
      </c>
      <c r="E1935" t="s">
        <v>107</v>
      </c>
      <c r="F1935" t="s">
        <v>193</v>
      </c>
      <c r="G1935" t="s">
        <v>56</v>
      </c>
      <c r="H1935">
        <v>6</v>
      </c>
      <c r="I1935">
        <v>37.47</v>
      </c>
      <c r="J1935">
        <v>0.224</v>
      </c>
      <c r="K1935">
        <v>16.22</v>
      </c>
      <c r="L1935" t="s">
        <v>57</v>
      </c>
      <c r="M1935">
        <f t="shared" si="190"/>
        <v>174.46</v>
      </c>
      <c r="N1935">
        <f t="shared" si="191"/>
        <v>77.14</v>
      </c>
      <c r="O1935" s="7">
        <f t="shared" si="192"/>
        <v>0.44216439298406512</v>
      </c>
      <c r="P1935" t="str">
        <f t="shared" si="188"/>
        <v>Nov-2025</v>
      </c>
      <c r="Q1935" t="str">
        <f t="shared" si="189"/>
        <v>Q4-2025</v>
      </c>
    </row>
    <row r="1936" spans="1:17" x14ac:dyDescent="0.3">
      <c r="A1936" t="s">
        <v>2084</v>
      </c>
      <c r="B1936" s="15">
        <v>45757</v>
      </c>
      <c r="C1936" t="s">
        <v>84</v>
      </c>
      <c r="D1936" t="s">
        <v>85</v>
      </c>
      <c r="E1936" t="s">
        <v>71</v>
      </c>
      <c r="F1936" t="s">
        <v>86</v>
      </c>
      <c r="G1936" t="s">
        <v>68</v>
      </c>
      <c r="H1936">
        <v>2</v>
      </c>
      <c r="I1936">
        <v>107.53</v>
      </c>
      <c r="J1936">
        <v>7.1999999999999995E-2</v>
      </c>
      <c r="K1936">
        <v>76.239999999999995</v>
      </c>
      <c r="L1936" t="s">
        <v>57</v>
      </c>
      <c r="M1936">
        <f t="shared" si="190"/>
        <v>199.58</v>
      </c>
      <c r="N1936">
        <f t="shared" si="191"/>
        <v>47.1</v>
      </c>
      <c r="O1936" s="7">
        <f t="shared" si="192"/>
        <v>0.23599559074055515</v>
      </c>
      <c r="P1936" t="str">
        <f t="shared" si="188"/>
        <v>Apr-2025</v>
      </c>
      <c r="Q1936" t="str">
        <f t="shared" si="189"/>
        <v>Q2-2025</v>
      </c>
    </row>
    <row r="1937" spans="1:17" x14ac:dyDescent="0.3">
      <c r="A1937" t="s">
        <v>2085</v>
      </c>
      <c r="B1937" s="15">
        <v>45976</v>
      </c>
      <c r="C1937" t="s">
        <v>63</v>
      </c>
      <c r="D1937" t="s">
        <v>82</v>
      </c>
      <c r="E1937" t="s">
        <v>60</v>
      </c>
      <c r="F1937" t="s">
        <v>61</v>
      </c>
      <c r="G1937" t="s">
        <v>56</v>
      </c>
      <c r="H1937">
        <v>2</v>
      </c>
      <c r="I1937">
        <v>118.27</v>
      </c>
      <c r="J1937">
        <v>0.17599999999999999</v>
      </c>
      <c r="K1937">
        <v>56.09</v>
      </c>
      <c r="L1937" t="s">
        <v>57</v>
      </c>
      <c r="M1937">
        <f t="shared" si="190"/>
        <v>194.91</v>
      </c>
      <c r="N1937">
        <f t="shared" si="191"/>
        <v>82.73</v>
      </c>
      <c r="O1937" s="7">
        <f t="shared" si="192"/>
        <v>0.42445231132317485</v>
      </c>
      <c r="P1937" t="str">
        <f t="shared" si="188"/>
        <v>Nov-2025</v>
      </c>
      <c r="Q1937" t="str">
        <f t="shared" si="189"/>
        <v>Q4-2025</v>
      </c>
    </row>
    <row r="1938" spans="1:17" x14ac:dyDescent="0.3">
      <c r="A1938" t="s">
        <v>2086</v>
      </c>
      <c r="B1938" s="15">
        <v>45534</v>
      </c>
      <c r="C1938" t="s">
        <v>88</v>
      </c>
      <c r="D1938" t="s">
        <v>89</v>
      </c>
      <c r="E1938" t="s">
        <v>60</v>
      </c>
      <c r="F1938" t="s">
        <v>67</v>
      </c>
      <c r="G1938" t="s">
        <v>68</v>
      </c>
      <c r="H1938">
        <v>5</v>
      </c>
      <c r="I1938">
        <v>35.159999999999997</v>
      </c>
      <c r="J1938">
        <v>5.1999999999999998E-2</v>
      </c>
      <c r="K1938">
        <v>15.54</v>
      </c>
      <c r="L1938" t="s">
        <v>104</v>
      </c>
      <c r="M1938">
        <f t="shared" si="190"/>
        <v>166.66</v>
      </c>
      <c r="N1938">
        <f t="shared" si="191"/>
        <v>88.96</v>
      </c>
      <c r="O1938" s="7">
        <f t="shared" si="192"/>
        <v>0.53378135125405013</v>
      </c>
      <c r="P1938" t="str">
        <f t="shared" si="188"/>
        <v>Aug-2024</v>
      </c>
      <c r="Q1938" t="str">
        <f t="shared" si="189"/>
        <v>Q3-2024</v>
      </c>
    </row>
    <row r="1939" spans="1:17" x14ac:dyDescent="0.3">
      <c r="A1939" t="s">
        <v>2087</v>
      </c>
      <c r="B1939" s="15">
        <v>45743</v>
      </c>
      <c r="C1939" t="s">
        <v>52</v>
      </c>
      <c r="D1939" t="s">
        <v>130</v>
      </c>
      <c r="E1939" t="s">
        <v>60</v>
      </c>
      <c r="F1939" t="s">
        <v>90</v>
      </c>
      <c r="G1939" t="s">
        <v>68</v>
      </c>
      <c r="H1939">
        <v>5</v>
      </c>
      <c r="I1939">
        <v>20.46</v>
      </c>
      <c r="J1939">
        <v>0.111</v>
      </c>
      <c r="K1939">
        <v>8.92</v>
      </c>
      <c r="L1939" t="s">
        <v>57</v>
      </c>
      <c r="M1939">
        <f t="shared" si="190"/>
        <v>90.94</v>
      </c>
      <c r="N1939">
        <f t="shared" si="191"/>
        <v>46.34</v>
      </c>
      <c r="O1939" s="7">
        <f t="shared" si="192"/>
        <v>0.509566747305916</v>
      </c>
      <c r="P1939" t="str">
        <f t="shared" si="188"/>
        <v>Mar-2025</v>
      </c>
      <c r="Q1939" t="str">
        <f t="shared" si="189"/>
        <v>Q1-2025</v>
      </c>
    </row>
    <row r="1940" spans="1:17" x14ac:dyDescent="0.3">
      <c r="A1940" t="s">
        <v>2088</v>
      </c>
      <c r="B1940" s="15">
        <v>45826</v>
      </c>
      <c r="C1940" t="s">
        <v>88</v>
      </c>
      <c r="D1940" t="s">
        <v>198</v>
      </c>
      <c r="E1940" t="s">
        <v>60</v>
      </c>
      <c r="F1940" t="s">
        <v>67</v>
      </c>
      <c r="G1940" t="s">
        <v>68</v>
      </c>
      <c r="H1940">
        <v>6</v>
      </c>
      <c r="I1940">
        <v>93.75</v>
      </c>
      <c r="J1940">
        <v>0</v>
      </c>
      <c r="K1940">
        <v>48.18</v>
      </c>
      <c r="L1940" t="s">
        <v>57</v>
      </c>
      <c r="M1940">
        <f t="shared" si="190"/>
        <v>562.5</v>
      </c>
      <c r="N1940">
        <f t="shared" si="191"/>
        <v>273.42</v>
      </c>
      <c r="O1940" s="7">
        <f t="shared" si="192"/>
        <v>0.48608000000000001</v>
      </c>
      <c r="P1940" t="str">
        <f t="shared" si="188"/>
        <v>Jun-2025</v>
      </c>
      <c r="Q1940" t="str">
        <f t="shared" si="189"/>
        <v>Q2-2025</v>
      </c>
    </row>
    <row r="1941" spans="1:17" x14ac:dyDescent="0.3">
      <c r="A1941" t="s">
        <v>2089</v>
      </c>
      <c r="B1941" s="15">
        <v>46010</v>
      </c>
      <c r="C1941" t="s">
        <v>52</v>
      </c>
      <c r="D1941" t="s">
        <v>155</v>
      </c>
      <c r="E1941" t="s">
        <v>93</v>
      </c>
      <c r="F1941" t="s">
        <v>141</v>
      </c>
      <c r="G1941" t="s">
        <v>56</v>
      </c>
      <c r="H1941">
        <v>15</v>
      </c>
      <c r="I1941">
        <v>84.12</v>
      </c>
      <c r="J1941">
        <v>4.2000000000000003E-2</v>
      </c>
      <c r="K1941">
        <v>29.58</v>
      </c>
      <c r="L1941" t="s">
        <v>57</v>
      </c>
      <c r="M1941">
        <f t="shared" si="190"/>
        <v>1208.8</v>
      </c>
      <c r="N1941">
        <f t="shared" si="191"/>
        <v>765.1</v>
      </c>
      <c r="O1941" s="7">
        <f t="shared" si="192"/>
        <v>0.63294176042356065</v>
      </c>
      <c r="P1941" t="str">
        <f t="shared" si="188"/>
        <v>Dec-2025</v>
      </c>
      <c r="Q1941" t="str">
        <f t="shared" si="189"/>
        <v>Q4-2025</v>
      </c>
    </row>
    <row r="1942" spans="1:17" x14ac:dyDescent="0.3">
      <c r="A1942" t="s">
        <v>2090</v>
      </c>
      <c r="B1942" s="15">
        <v>45890</v>
      </c>
      <c r="C1942" t="s">
        <v>84</v>
      </c>
      <c r="D1942" t="s">
        <v>103</v>
      </c>
      <c r="E1942" t="s">
        <v>71</v>
      </c>
      <c r="F1942" t="s">
        <v>126</v>
      </c>
      <c r="G1942" t="s">
        <v>56</v>
      </c>
      <c r="H1942">
        <v>7</v>
      </c>
      <c r="I1942">
        <v>129.5</v>
      </c>
      <c r="J1942">
        <v>7.9000000000000001E-2</v>
      </c>
      <c r="K1942">
        <v>84.87</v>
      </c>
      <c r="L1942" t="s">
        <v>57</v>
      </c>
      <c r="M1942">
        <f t="shared" si="190"/>
        <v>834.89</v>
      </c>
      <c r="N1942">
        <f t="shared" si="191"/>
        <v>240.8</v>
      </c>
      <c r="O1942" s="7">
        <f t="shared" si="192"/>
        <v>0.28842122914395912</v>
      </c>
      <c r="P1942" t="str">
        <f t="shared" si="188"/>
        <v>Aug-2025</v>
      </c>
      <c r="Q1942" t="str">
        <f t="shared" si="189"/>
        <v>Q3-2025</v>
      </c>
    </row>
    <row r="1943" spans="1:17" x14ac:dyDescent="0.3">
      <c r="A1943" t="s">
        <v>2091</v>
      </c>
      <c r="B1943" s="15">
        <v>45647</v>
      </c>
      <c r="C1943" t="s">
        <v>88</v>
      </c>
      <c r="D1943" t="s">
        <v>167</v>
      </c>
      <c r="E1943" t="s">
        <v>60</v>
      </c>
      <c r="F1943" t="s">
        <v>76</v>
      </c>
      <c r="G1943" t="s">
        <v>68</v>
      </c>
      <c r="H1943">
        <v>6</v>
      </c>
      <c r="I1943">
        <v>97.33</v>
      </c>
      <c r="J1943">
        <v>5.1999999999999998E-2</v>
      </c>
      <c r="K1943">
        <v>44.88</v>
      </c>
      <c r="L1943" t="s">
        <v>57</v>
      </c>
      <c r="M1943">
        <f t="shared" si="190"/>
        <v>553.61</v>
      </c>
      <c r="N1943">
        <f t="shared" si="191"/>
        <v>284.33</v>
      </c>
      <c r="O1943" s="7">
        <f t="shared" si="192"/>
        <v>0.51359260128971651</v>
      </c>
      <c r="P1943" t="str">
        <f t="shared" si="188"/>
        <v>Dec-2024</v>
      </c>
      <c r="Q1943" t="str">
        <f t="shared" si="189"/>
        <v>Q4-2024</v>
      </c>
    </row>
    <row r="1944" spans="1:17" x14ac:dyDescent="0.3">
      <c r="A1944" t="s">
        <v>2092</v>
      </c>
      <c r="B1944" s="15">
        <v>45746</v>
      </c>
      <c r="C1944" t="s">
        <v>84</v>
      </c>
      <c r="D1944" t="s">
        <v>243</v>
      </c>
      <c r="E1944" t="s">
        <v>60</v>
      </c>
      <c r="F1944" t="s">
        <v>90</v>
      </c>
      <c r="G1944" t="s">
        <v>56</v>
      </c>
      <c r="H1944">
        <v>1</v>
      </c>
      <c r="I1944">
        <v>66.33</v>
      </c>
      <c r="J1944">
        <v>7.0999999999999994E-2</v>
      </c>
      <c r="K1944">
        <v>29.19</v>
      </c>
      <c r="L1944" t="s">
        <v>57</v>
      </c>
      <c r="M1944">
        <f t="shared" si="190"/>
        <v>61.62</v>
      </c>
      <c r="N1944">
        <f t="shared" si="191"/>
        <v>32.43</v>
      </c>
      <c r="O1944" s="7">
        <f t="shared" si="192"/>
        <v>0.52629016553067187</v>
      </c>
      <c r="P1944" t="str">
        <f t="shared" si="188"/>
        <v>Mar-2025</v>
      </c>
      <c r="Q1944" t="str">
        <f t="shared" si="189"/>
        <v>Q1-2025</v>
      </c>
    </row>
    <row r="1945" spans="1:17" x14ac:dyDescent="0.3">
      <c r="A1945" t="s">
        <v>2093</v>
      </c>
      <c r="B1945" s="15">
        <v>45814</v>
      </c>
      <c r="C1945" t="s">
        <v>52</v>
      </c>
      <c r="D1945" t="s">
        <v>96</v>
      </c>
      <c r="E1945" t="s">
        <v>54</v>
      </c>
      <c r="F1945" t="s">
        <v>156</v>
      </c>
      <c r="G1945" t="s">
        <v>68</v>
      </c>
      <c r="H1945">
        <v>1</v>
      </c>
      <c r="I1945">
        <v>21.95</v>
      </c>
      <c r="J1945">
        <v>0.10299999999999999</v>
      </c>
      <c r="K1945">
        <v>15.02</v>
      </c>
      <c r="L1945" t="s">
        <v>104</v>
      </c>
      <c r="M1945">
        <f t="shared" si="190"/>
        <v>19.690000000000001</v>
      </c>
      <c r="N1945">
        <f t="shared" si="191"/>
        <v>4.67</v>
      </c>
      <c r="O1945" s="7">
        <f t="shared" si="192"/>
        <v>0.23717623158963938</v>
      </c>
      <c r="P1945" t="str">
        <f t="shared" si="188"/>
        <v>Jun-2025</v>
      </c>
      <c r="Q1945" t="str">
        <f t="shared" si="189"/>
        <v>Q2-2025</v>
      </c>
    </row>
    <row r="1946" spans="1:17" x14ac:dyDescent="0.3">
      <c r="A1946" t="s">
        <v>2094</v>
      </c>
      <c r="B1946" s="15">
        <v>45605</v>
      </c>
      <c r="C1946" t="s">
        <v>63</v>
      </c>
      <c r="D1946" t="s">
        <v>302</v>
      </c>
      <c r="E1946" t="s">
        <v>54</v>
      </c>
      <c r="F1946" t="s">
        <v>55</v>
      </c>
      <c r="G1946" t="s">
        <v>56</v>
      </c>
      <c r="H1946">
        <v>4</v>
      </c>
      <c r="I1946">
        <v>11.21</v>
      </c>
      <c r="J1946">
        <v>0.29499999999999998</v>
      </c>
      <c r="K1946">
        <v>6.42</v>
      </c>
      <c r="L1946" t="s">
        <v>57</v>
      </c>
      <c r="M1946">
        <f t="shared" si="190"/>
        <v>31.61</v>
      </c>
      <c r="N1946">
        <f t="shared" si="191"/>
        <v>5.93</v>
      </c>
      <c r="O1946" s="7">
        <f t="shared" si="192"/>
        <v>0.18759886111989876</v>
      </c>
      <c r="P1946" t="str">
        <f t="shared" si="188"/>
        <v>Nov-2024</v>
      </c>
      <c r="Q1946" t="str">
        <f t="shared" si="189"/>
        <v>Q4-2024</v>
      </c>
    </row>
    <row r="1947" spans="1:17" x14ac:dyDescent="0.3">
      <c r="A1947" t="s">
        <v>2095</v>
      </c>
      <c r="B1947" s="15">
        <v>45942</v>
      </c>
      <c r="C1947" t="s">
        <v>52</v>
      </c>
      <c r="D1947" t="s">
        <v>200</v>
      </c>
      <c r="E1947" t="s">
        <v>71</v>
      </c>
      <c r="F1947" t="s">
        <v>97</v>
      </c>
      <c r="G1947" t="s">
        <v>56</v>
      </c>
      <c r="H1947">
        <v>1</v>
      </c>
      <c r="I1947">
        <v>227.54</v>
      </c>
      <c r="J1947">
        <v>1.7000000000000001E-2</v>
      </c>
      <c r="K1947">
        <v>159.54</v>
      </c>
      <c r="L1947" t="s">
        <v>57</v>
      </c>
      <c r="M1947">
        <f t="shared" si="190"/>
        <v>223.67</v>
      </c>
      <c r="N1947">
        <f t="shared" si="191"/>
        <v>64.13</v>
      </c>
      <c r="O1947" s="7">
        <f t="shared" si="192"/>
        <v>0.28671703849421021</v>
      </c>
      <c r="P1947" t="str">
        <f t="shared" si="188"/>
        <v>Oct-2025</v>
      </c>
      <c r="Q1947" t="str">
        <f t="shared" si="189"/>
        <v>Q4-2025</v>
      </c>
    </row>
    <row r="1948" spans="1:17" x14ac:dyDescent="0.3">
      <c r="A1948" t="s">
        <v>2096</v>
      </c>
      <c r="B1948" s="15">
        <v>45948</v>
      </c>
      <c r="C1948" t="s">
        <v>52</v>
      </c>
      <c r="D1948" t="s">
        <v>237</v>
      </c>
      <c r="E1948" t="s">
        <v>93</v>
      </c>
      <c r="F1948" t="s">
        <v>219</v>
      </c>
      <c r="G1948" t="s">
        <v>56</v>
      </c>
      <c r="H1948">
        <v>1</v>
      </c>
      <c r="I1948">
        <v>60.48</v>
      </c>
      <c r="J1948">
        <v>0.113</v>
      </c>
      <c r="K1948">
        <v>24.17</v>
      </c>
      <c r="L1948" t="s">
        <v>57</v>
      </c>
      <c r="M1948">
        <f t="shared" si="190"/>
        <v>53.65</v>
      </c>
      <c r="N1948">
        <f t="shared" si="191"/>
        <v>29.48</v>
      </c>
      <c r="O1948" s="7">
        <f t="shared" si="192"/>
        <v>0.54948741845293569</v>
      </c>
      <c r="P1948" t="str">
        <f t="shared" si="188"/>
        <v>Oct-2025</v>
      </c>
      <c r="Q1948" t="str">
        <f t="shared" si="189"/>
        <v>Q4-2025</v>
      </c>
    </row>
    <row r="1949" spans="1:17" x14ac:dyDescent="0.3">
      <c r="A1949" t="s">
        <v>2097</v>
      </c>
      <c r="B1949" s="15">
        <v>45587</v>
      </c>
      <c r="C1949" t="s">
        <v>52</v>
      </c>
      <c r="D1949" t="s">
        <v>53</v>
      </c>
      <c r="E1949" t="s">
        <v>54</v>
      </c>
      <c r="F1949" t="s">
        <v>55</v>
      </c>
      <c r="G1949" t="s">
        <v>73</v>
      </c>
      <c r="H1949">
        <v>6</v>
      </c>
      <c r="I1949">
        <v>23.2</v>
      </c>
      <c r="J1949">
        <v>0.03</v>
      </c>
      <c r="K1949">
        <v>15.98</v>
      </c>
      <c r="L1949" t="s">
        <v>57</v>
      </c>
      <c r="M1949">
        <f t="shared" si="190"/>
        <v>135.02000000000001</v>
      </c>
      <c r="N1949">
        <f t="shared" si="191"/>
        <v>39.14</v>
      </c>
      <c r="O1949" s="7">
        <f t="shared" si="192"/>
        <v>0.28988298029921489</v>
      </c>
      <c r="P1949" t="str">
        <f t="shared" si="188"/>
        <v>Oct-2024</v>
      </c>
      <c r="Q1949" t="str">
        <f t="shared" si="189"/>
        <v>Q4-2024</v>
      </c>
    </row>
    <row r="1950" spans="1:17" x14ac:dyDescent="0.3">
      <c r="A1950" t="s">
        <v>2098</v>
      </c>
      <c r="B1950" s="15">
        <v>45581</v>
      </c>
      <c r="C1950" t="s">
        <v>52</v>
      </c>
      <c r="D1950" t="s">
        <v>53</v>
      </c>
      <c r="E1950" t="s">
        <v>93</v>
      </c>
      <c r="F1950" t="s">
        <v>141</v>
      </c>
      <c r="G1950" t="s">
        <v>68</v>
      </c>
      <c r="H1950">
        <v>3</v>
      </c>
      <c r="I1950">
        <v>26.82</v>
      </c>
      <c r="J1950">
        <v>0.17299999999999999</v>
      </c>
      <c r="K1950">
        <v>12.27</v>
      </c>
      <c r="L1950" t="s">
        <v>57</v>
      </c>
      <c r="M1950">
        <f t="shared" si="190"/>
        <v>66.540000000000006</v>
      </c>
      <c r="N1950">
        <f t="shared" si="191"/>
        <v>29.73</v>
      </c>
      <c r="O1950" s="7">
        <f t="shared" si="192"/>
        <v>0.44679891794409377</v>
      </c>
      <c r="P1950" t="str">
        <f t="shared" si="188"/>
        <v>Oct-2024</v>
      </c>
      <c r="Q1950" t="str">
        <f t="shared" si="189"/>
        <v>Q4-2024</v>
      </c>
    </row>
    <row r="1951" spans="1:17" x14ac:dyDescent="0.3">
      <c r="A1951" t="s">
        <v>2099</v>
      </c>
      <c r="B1951" s="15">
        <v>45915</v>
      </c>
      <c r="C1951" t="s">
        <v>63</v>
      </c>
      <c r="D1951" t="s">
        <v>204</v>
      </c>
      <c r="E1951" t="s">
        <v>54</v>
      </c>
      <c r="F1951" t="s">
        <v>268</v>
      </c>
      <c r="G1951" t="s">
        <v>68</v>
      </c>
      <c r="H1951">
        <v>6</v>
      </c>
      <c r="I1951">
        <v>16.32</v>
      </c>
      <c r="J1951">
        <v>0.29099999999999998</v>
      </c>
      <c r="K1951">
        <v>9.43</v>
      </c>
      <c r="L1951" t="s">
        <v>73</v>
      </c>
      <c r="M1951">
        <f t="shared" si="190"/>
        <v>69.430000000000007</v>
      </c>
      <c r="N1951">
        <f t="shared" si="191"/>
        <v>12.85</v>
      </c>
      <c r="O1951" s="7">
        <f t="shared" si="192"/>
        <v>0.18507849632723605</v>
      </c>
      <c r="P1951" t="str">
        <f t="shared" si="188"/>
        <v>Sep-2025</v>
      </c>
      <c r="Q1951" t="str">
        <f t="shared" si="189"/>
        <v>Q3-2025</v>
      </c>
    </row>
    <row r="1952" spans="1:17" x14ac:dyDescent="0.3">
      <c r="A1952" t="s">
        <v>2100</v>
      </c>
      <c r="B1952" s="15">
        <v>45576</v>
      </c>
      <c r="C1952" t="s">
        <v>52</v>
      </c>
      <c r="D1952" t="s">
        <v>130</v>
      </c>
      <c r="E1952" t="s">
        <v>71</v>
      </c>
      <c r="F1952" t="s">
        <v>97</v>
      </c>
      <c r="G1952" t="s">
        <v>68</v>
      </c>
      <c r="H1952">
        <v>6</v>
      </c>
      <c r="I1952">
        <v>46.88</v>
      </c>
      <c r="J1952">
        <v>0.10199999999999999</v>
      </c>
      <c r="K1952">
        <v>37.32</v>
      </c>
      <c r="L1952" t="s">
        <v>104</v>
      </c>
      <c r="M1952">
        <f t="shared" si="190"/>
        <v>252.59</v>
      </c>
      <c r="N1952">
        <f t="shared" si="191"/>
        <v>28.67</v>
      </c>
      <c r="O1952" s="7">
        <f t="shared" si="192"/>
        <v>0.11350409754938834</v>
      </c>
      <c r="P1952" t="str">
        <f t="shared" si="188"/>
        <v>Oct-2024</v>
      </c>
      <c r="Q1952" t="str">
        <f t="shared" si="189"/>
        <v>Q4-2024</v>
      </c>
    </row>
    <row r="1953" spans="1:17" x14ac:dyDescent="0.3">
      <c r="A1953" t="s">
        <v>2101</v>
      </c>
      <c r="B1953" s="15">
        <v>45739</v>
      </c>
      <c r="C1953" t="s">
        <v>63</v>
      </c>
      <c r="D1953" t="s">
        <v>64</v>
      </c>
      <c r="E1953" t="s">
        <v>71</v>
      </c>
      <c r="F1953" t="s">
        <v>97</v>
      </c>
      <c r="G1953" t="s">
        <v>56</v>
      </c>
      <c r="H1953">
        <v>5</v>
      </c>
      <c r="I1953">
        <v>76.75</v>
      </c>
      <c r="J1953">
        <v>0.246</v>
      </c>
      <c r="K1953">
        <v>59.66</v>
      </c>
      <c r="L1953" t="s">
        <v>57</v>
      </c>
      <c r="M1953">
        <f t="shared" si="190"/>
        <v>289.35000000000002</v>
      </c>
      <c r="N1953">
        <f t="shared" si="191"/>
        <v>-8.9499999999999993</v>
      </c>
      <c r="O1953" s="7">
        <f t="shared" si="192"/>
        <v>-3.0931397960946946E-2</v>
      </c>
      <c r="P1953" t="str">
        <f t="shared" si="188"/>
        <v>Mar-2025</v>
      </c>
      <c r="Q1953" t="str">
        <f t="shared" si="189"/>
        <v>Q1-2025</v>
      </c>
    </row>
    <row r="1954" spans="1:17" x14ac:dyDescent="0.3">
      <c r="A1954" t="s">
        <v>2102</v>
      </c>
      <c r="B1954" s="15">
        <v>45647</v>
      </c>
      <c r="C1954" t="s">
        <v>63</v>
      </c>
      <c r="D1954" t="s">
        <v>188</v>
      </c>
      <c r="E1954" t="s">
        <v>60</v>
      </c>
      <c r="F1954" t="s">
        <v>76</v>
      </c>
      <c r="G1954" t="s">
        <v>68</v>
      </c>
      <c r="H1954">
        <v>1</v>
      </c>
      <c r="I1954">
        <v>58.29</v>
      </c>
      <c r="J1954">
        <v>0.27200000000000002</v>
      </c>
      <c r="K1954">
        <v>28.92</v>
      </c>
      <c r="L1954" t="s">
        <v>57</v>
      </c>
      <c r="M1954">
        <f t="shared" si="190"/>
        <v>42.44</v>
      </c>
      <c r="N1954">
        <f t="shared" si="191"/>
        <v>13.52</v>
      </c>
      <c r="O1954" s="7">
        <f t="shared" si="192"/>
        <v>0.31856738925541944</v>
      </c>
      <c r="P1954" t="str">
        <f t="shared" si="188"/>
        <v>Dec-2024</v>
      </c>
      <c r="Q1954" t="str">
        <f t="shared" si="189"/>
        <v>Q4-2024</v>
      </c>
    </row>
    <row r="1955" spans="1:17" x14ac:dyDescent="0.3">
      <c r="A1955" t="s">
        <v>2103</v>
      </c>
      <c r="B1955" s="15">
        <v>45630</v>
      </c>
      <c r="C1955" t="s">
        <v>84</v>
      </c>
      <c r="D1955" t="s">
        <v>169</v>
      </c>
      <c r="E1955" t="s">
        <v>60</v>
      </c>
      <c r="F1955" t="s">
        <v>90</v>
      </c>
      <c r="G1955" t="s">
        <v>68</v>
      </c>
      <c r="H1955">
        <v>1</v>
      </c>
      <c r="I1955">
        <v>83.76</v>
      </c>
      <c r="J1955">
        <v>0.14000000000000001</v>
      </c>
      <c r="K1955">
        <v>45.67</v>
      </c>
      <c r="L1955" t="s">
        <v>57</v>
      </c>
      <c r="M1955">
        <f t="shared" si="190"/>
        <v>72.03</v>
      </c>
      <c r="N1955">
        <f t="shared" si="191"/>
        <v>26.36</v>
      </c>
      <c r="O1955" s="7">
        <f t="shared" si="192"/>
        <v>0.36595862834929888</v>
      </c>
      <c r="P1955" t="str">
        <f t="shared" si="188"/>
        <v>Dec-2024</v>
      </c>
      <c r="Q1955" t="str">
        <f t="shared" si="189"/>
        <v>Q4-2024</v>
      </c>
    </row>
    <row r="1956" spans="1:17" x14ac:dyDescent="0.3">
      <c r="A1956" t="s">
        <v>2104</v>
      </c>
      <c r="B1956" s="15">
        <v>45526</v>
      </c>
      <c r="C1956" t="s">
        <v>63</v>
      </c>
      <c r="D1956" t="s">
        <v>119</v>
      </c>
      <c r="E1956" t="s">
        <v>71</v>
      </c>
      <c r="F1956" t="s">
        <v>126</v>
      </c>
      <c r="G1956" t="s">
        <v>56</v>
      </c>
      <c r="H1956">
        <v>1</v>
      </c>
      <c r="I1956">
        <v>119.66</v>
      </c>
      <c r="J1956">
        <v>0.23599999999999999</v>
      </c>
      <c r="K1956">
        <v>90.93</v>
      </c>
      <c r="L1956" t="s">
        <v>57</v>
      </c>
      <c r="M1956">
        <f t="shared" si="190"/>
        <v>91.42</v>
      </c>
      <c r="N1956">
        <f t="shared" si="191"/>
        <v>0.49</v>
      </c>
      <c r="O1956" s="7">
        <f t="shared" si="192"/>
        <v>5.3598774885145481E-3</v>
      </c>
      <c r="P1956" t="str">
        <f t="shared" si="188"/>
        <v>Aug-2024</v>
      </c>
      <c r="Q1956" t="str">
        <f t="shared" si="189"/>
        <v>Q3-2024</v>
      </c>
    </row>
    <row r="1957" spans="1:17" x14ac:dyDescent="0.3">
      <c r="A1957" t="s">
        <v>2105</v>
      </c>
      <c r="B1957" s="15">
        <v>45668</v>
      </c>
      <c r="C1957" t="s">
        <v>88</v>
      </c>
      <c r="D1957" t="s">
        <v>234</v>
      </c>
      <c r="E1957" t="s">
        <v>54</v>
      </c>
      <c r="F1957" t="s">
        <v>268</v>
      </c>
      <c r="G1957" t="s">
        <v>68</v>
      </c>
      <c r="H1957">
        <v>1</v>
      </c>
      <c r="I1957">
        <v>3.26</v>
      </c>
      <c r="J1957">
        <v>9.1999999999999998E-2</v>
      </c>
      <c r="K1957">
        <v>2.16</v>
      </c>
      <c r="L1957" t="s">
        <v>57</v>
      </c>
      <c r="M1957">
        <f t="shared" si="190"/>
        <v>2.96</v>
      </c>
      <c r="N1957">
        <f t="shared" si="191"/>
        <v>0.8</v>
      </c>
      <c r="O1957" s="7">
        <f t="shared" si="192"/>
        <v>0.27027027027027029</v>
      </c>
      <c r="P1957" t="str">
        <f t="shared" si="188"/>
        <v>Jan-2025</v>
      </c>
      <c r="Q1957" t="str">
        <f t="shared" si="189"/>
        <v>Q1-2025</v>
      </c>
    </row>
    <row r="1958" spans="1:17" x14ac:dyDescent="0.3">
      <c r="A1958" t="s">
        <v>2106</v>
      </c>
      <c r="B1958" s="15">
        <v>45571</v>
      </c>
      <c r="C1958" t="s">
        <v>84</v>
      </c>
      <c r="D1958" t="s">
        <v>243</v>
      </c>
      <c r="E1958" t="s">
        <v>54</v>
      </c>
      <c r="F1958" t="s">
        <v>114</v>
      </c>
      <c r="G1958" t="s">
        <v>68</v>
      </c>
      <c r="H1958">
        <v>3</v>
      </c>
      <c r="I1958">
        <v>15.52</v>
      </c>
      <c r="J1958">
        <v>1.7999999999999999E-2</v>
      </c>
      <c r="K1958">
        <v>10.23</v>
      </c>
      <c r="L1958" t="s">
        <v>104</v>
      </c>
      <c r="M1958">
        <f t="shared" si="190"/>
        <v>45.72</v>
      </c>
      <c r="N1958">
        <f t="shared" si="191"/>
        <v>15.03</v>
      </c>
      <c r="O1958" s="7">
        <f t="shared" si="192"/>
        <v>0.32874015748031493</v>
      </c>
      <c r="P1958" t="str">
        <f t="shared" si="188"/>
        <v>Oct-2024</v>
      </c>
      <c r="Q1958" t="str">
        <f t="shared" si="189"/>
        <v>Q4-2024</v>
      </c>
    </row>
    <row r="1959" spans="1:17" x14ac:dyDescent="0.3">
      <c r="A1959" t="s">
        <v>2107</v>
      </c>
      <c r="B1959" s="15">
        <v>45455</v>
      </c>
      <c r="C1959" t="s">
        <v>84</v>
      </c>
      <c r="D1959" t="s">
        <v>243</v>
      </c>
      <c r="E1959" t="s">
        <v>107</v>
      </c>
      <c r="F1959" t="s">
        <v>108</v>
      </c>
      <c r="G1959" t="s">
        <v>68</v>
      </c>
      <c r="H1959">
        <v>3</v>
      </c>
      <c r="I1959">
        <v>33.979999999999997</v>
      </c>
      <c r="J1959">
        <v>0.10100000000000001</v>
      </c>
      <c r="K1959">
        <v>14.09</v>
      </c>
      <c r="L1959" t="s">
        <v>57</v>
      </c>
      <c r="M1959">
        <f t="shared" si="190"/>
        <v>91.64</v>
      </c>
      <c r="N1959">
        <f t="shared" si="191"/>
        <v>49.37</v>
      </c>
      <c r="O1959" s="7">
        <f t="shared" si="192"/>
        <v>0.53873854212134431</v>
      </c>
      <c r="P1959" t="str">
        <f t="shared" si="188"/>
        <v>Jun-2024</v>
      </c>
      <c r="Q1959" t="str">
        <f t="shared" si="189"/>
        <v>Q2-2024</v>
      </c>
    </row>
    <row r="1960" spans="1:17" x14ac:dyDescent="0.3">
      <c r="A1960" t="s">
        <v>2108</v>
      </c>
      <c r="B1960" s="15">
        <v>45368</v>
      </c>
      <c r="C1960" t="s">
        <v>63</v>
      </c>
      <c r="D1960" t="s">
        <v>281</v>
      </c>
      <c r="E1960" t="s">
        <v>54</v>
      </c>
      <c r="F1960" t="s">
        <v>114</v>
      </c>
      <c r="G1960" t="s">
        <v>56</v>
      </c>
      <c r="H1960">
        <v>3</v>
      </c>
      <c r="I1960">
        <v>18.2</v>
      </c>
      <c r="J1960">
        <v>0.23400000000000001</v>
      </c>
      <c r="K1960">
        <v>11.13</v>
      </c>
      <c r="L1960" t="s">
        <v>57</v>
      </c>
      <c r="M1960">
        <f t="shared" si="190"/>
        <v>41.82</v>
      </c>
      <c r="N1960">
        <f t="shared" si="191"/>
        <v>8.43</v>
      </c>
      <c r="O1960" s="7">
        <f t="shared" si="192"/>
        <v>0.20157819225251075</v>
      </c>
      <c r="P1960" t="str">
        <f t="shared" si="188"/>
        <v>Mar-2024</v>
      </c>
      <c r="Q1960" t="str">
        <f t="shared" si="189"/>
        <v>Q1-2024</v>
      </c>
    </row>
    <row r="1961" spans="1:17" x14ac:dyDescent="0.3">
      <c r="A1961" t="s">
        <v>2109</v>
      </c>
      <c r="B1961" s="15">
        <v>45752</v>
      </c>
      <c r="C1961" t="s">
        <v>84</v>
      </c>
      <c r="D1961" t="s">
        <v>196</v>
      </c>
      <c r="E1961" t="s">
        <v>54</v>
      </c>
      <c r="F1961" t="s">
        <v>268</v>
      </c>
      <c r="G1961" t="s">
        <v>68</v>
      </c>
      <c r="H1961">
        <v>4</v>
      </c>
      <c r="I1961">
        <v>13.2</v>
      </c>
      <c r="J1961">
        <v>9.8000000000000004E-2</v>
      </c>
      <c r="K1961">
        <v>9.0399999999999991</v>
      </c>
      <c r="L1961" t="s">
        <v>57</v>
      </c>
      <c r="M1961">
        <f t="shared" si="190"/>
        <v>47.63</v>
      </c>
      <c r="N1961">
        <f t="shared" si="191"/>
        <v>11.47</v>
      </c>
      <c r="O1961" s="7">
        <f t="shared" si="192"/>
        <v>0.24081461263909301</v>
      </c>
      <c r="P1961" t="str">
        <f t="shared" si="188"/>
        <v>Apr-2025</v>
      </c>
      <c r="Q1961" t="str">
        <f t="shared" si="189"/>
        <v>Q2-2025</v>
      </c>
    </row>
    <row r="1962" spans="1:17" x14ac:dyDescent="0.3">
      <c r="A1962" t="s">
        <v>2110</v>
      </c>
      <c r="B1962" s="15">
        <v>45590</v>
      </c>
      <c r="C1962" t="s">
        <v>63</v>
      </c>
      <c r="D1962" t="s">
        <v>64</v>
      </c>
      <c r="E1962" t="s">
        <v>54</v>
      </c>
      <c r="F1962" t="s">
        <v>268</v>
      </c>
      <c r="G1962" t="s">
        <v>56</v>
      </c>
      <c r="H1962">
        <v>2</v>
      </c>
      <c r="I1962">
        <v>23.89</v>
      </c>
      <c r="J1962">
        <v>0.21</v>
      </c>
      <c r="K1962">
        <v>16.27</v>
      </c>
      <c r="L1962" t="s">
        <v>57</v>
      </c>
      <c r="M1962">
        <f t="shared" si="190"/>
        <v>37.75</v>
      </c>
      <c r="N1962">
        <f t="shared" si="191"/>
        <v>5.21</v>
      </c>
      <c r="O1962" s="7">
        <f t="shared" si="192"/>
        <v>0.13801324503311257</v>
      </c>
      <c r="P1962" t="str">
        <f t="shared" si="188"/>
        <v>Oct-2024</v>
      </c>
      <c r="Q1962" t="str">
        <f t="shared" si="189"/>
        <v>Q4-2024</v>
      </c>
    </row>
    <row r="1963" spans="1:17" x14ac:dyDescent="0.3">
      <c r="A1963" t="s">
        <v>2111</v>
      </c>
      <c r="B1963" s="15">
        <v>45997</v>
      </c>
      <c r="C1963" t="s">
        <v>88</v>
      </c>
      <c r="D1963" t="s">
        <v>202</v>
      </c>
      <c r="E1963" t="s">
        <v>93</v>
      </c>
      <c r="F1963" t="s">
        <v>219</v>
      </c>
      <c r="G1963" t="s">
        <v>56</v>
      </c>
      <c r="H1963">
        <v>2</v>
      </c>
      <c r="I1963">
        <v>44.75</v>
      </c>
      <c r="J1963">
        <v>0.126</v>
      </c>
      <c r="K1963">
        <v>21.15</v>
      </c>
      <c r="L1963" t="s">
        <v>57</v>
      </c>
      <c r="M1963">
        <f t="shared" si="190"/>
        <v>78.22</v>
      </c>
      <c r="N1963">
        <f t="shared" si="191"/>
        <v>35.92</v>
      </c>
      <c r="O1963" s="7">
        <f t="shared" si="192"/>
        <v>0.45921759140884688</v>
      </c>
      <c r="P1963" t="str">
        <f t="shared" si="188"/>
        <v>Dec-2025</v>
      </c>
      <c r="Q1963" t="str">
        <f t="shared" si="189"/>
        <v>Q4-2025</v>
      </c>
    </row>
    <row r="1964" spans="1:17" x14ac:dyDescent="0.3">
      <c r="A1964" t="s">
        <v>2112</v>
      </c>
      <c r="B1964" s="15">
        <v>45952</v>
      </c>
      <c r="C1964" t="s">
        <v>63</v>
      </c>
      <c r="D1964" t="s">
        <v>251</v>
      </c>
      <c r="E1964" t="s">
        <v>107</v>
      </c>
      <c r="F1964" t="s">
        <v>132</v>
      </c>
      <c r="G1964" t="s">
        <v>68</v>
      </c>
      <c r="H1964">
        <v>5</v>
      </c>
      <c r="I1964">
        <v>12.93</v>
      </c>
      <c r="J1964">
        <v>0.309</v>
      </c>
      <c r="K1964">
        <v>4.6399999999999997</v>
      </c>
      <c r="L1964" t="s">
        <v>57</v>
      </c>
      <c r="M1964">
        <f t="shared" si="190"/>
        <v>44.67</v>
      </c>
      <c r="N1964">
        <f t="shared" si="191"/>
        <v>21.47</v>
      </c>
      <c r="O1964" s="7">
        <f t="shared" si="192"/>
        <v>0.48063577344974251</v>
      </c>
      <c r="P1964" t="str">
        <f t="shared" si="188"/>
        <v>Oct-2025</v>
      </c>
      <c r="Q1964" t="str">
        <f t="shared" si="189"/>
        <v>Q4-2025</v>
      </c>
    </row>
    <row r="1965" spans="1:17" x14ac:dyDescent="0.3">
      <c r="A1965" t="s">
        <v>2113</v>
      </c>
      <c r="B1965" s="15">
        <v>45677</v>
      </c>
      <c r="C1965" t="s">
        <v>84</v>
      </c>
      <c r="D1965" t="s">
        <v>144</v>
      </c>
      <c r="E1965" t="s">
        <v>71</v>
      </c>
      <c r="F1965" t="s">
        <v>126</v>
      </c>
      <c r="G1965" t="s">
        <v>56</v>
      </c>
      <c r="H1965">
        <v>1</v>
      </c>
      <c r="I1965">
        <v>68.540000000000006</v>
      </c>
      <c r="J1965">
        <v>9.6000000000000002E-2</v>
      </c>
      <c r="K1965">
        <v>53.08</v>
      </c>
      <c r="L1965" t="s">
        <v>57</v>
      </c>
      <c r="M1965">
        <f t="shared" si="190"/>
        <v>61.96</v>
      </c>
      <c r="N1965">
        <f t="shared" si="191"/>
        <v>8.8800000000000008</v>
      </c>
      <c r="O1965" s="7">
        <f t="shared" si="192"/>
        <v>0.1433182698515171</v>
      </c>
      <c r="P1965" t="str">
        <f t="shared" si="188"/>
        <v>Jan-2025</v>
      </c>
      <c r="Q1965" t="str">
        <f t="shared" si="189"/>
        <v>Q1-2025</v>
      </c>
    </row>
    <row r="1966" spans="1:17" x14ac:dyDescent="0.3">
      <c r="A1966" t="s">
        <v>2114</v>
      </c>
      <c r="B1966" s="15">
        <v>45649</v>
      </c>
      <c r="C1966" t="s">
        <v>84</v>
      </c>
      <c r="D1966" t="s">
        <v>144</v>
      </c>
      <c r="E1966" t="s">
        <v>71</v>
      </c>
      <c r="F1966" t="s">
        <v>86</v>
      </c>
      <c r="G1966" t="s">
        <v>68</v>
      </c>
      <c r="H1966">
        <v>7</v>
      </c>
      <c r="I1966">
        <v>144.04</v>
      </c>
      <c r="J1966">
        <v>6.2E-2</v>
      </c>
      <c r="K1966">
        <v>114.09</v>
      </c>
      <c r="L1966" t="s">
        <v>104</v>
      </c>
      <c r="M1966">
        <f t="shared" si="190"/>
        <v>945.77</v>
      </c>
      <c r="N1966">
        <f t="shared" si="191"/>
        <v>147.13999999999999</v>
      </c>
      <c r="O1966" s="7">
        <f t="shared" si="192"/>
        <v>0.15557693731033972</v>
      </c>
      <c r="P1966" t="str">
        <f t="shared" si="188"/>
        <v>Dec-2024</v>
      </c>
      <c r="Q1966" t="str">
        <f t="shared" si="189"/>
        <v>Q4-2024</v>
      </c>
    </row>
    <row r="1967" spans="1:17" x14ac:dyDescent="0.3">
      <c r="A1967" t="s">
        <v>2115</v>
      </c>
      <c r="B1967" s="15">
        <v>45838</v>
      </c>
      <c r="C1967" t="s">
        <v>52</v>
      </c>
      <c r="D1967" t="s">
        <v>155</v>
      </c>
      <c r="E1967" t="s">
        <v>107</v>
      </c>
      <c r="F1967" t="s">
        <v>148</v>
      </c>
      <c r="G1967" t="s">
        <v>56</v>
      </c>
      <c r="H1967">
        <v>1</v>
      </c>
      <c r="I1967">
        <v>57.55</v>
      </c>
      <c r="J1967">
        <v>0.105</v>
      </c>
      <c r="K1967">
        <v>23.36</v>
      </c>
      <c r="L1967" t="s">
        <v>57</v>
      </c>
      <c r="M1967">
        <f t="shared" si="190"/>
        <v>51.51</v>
      </c>
      <c r="N1967">
        <f t="shared" si="191"/>
        <v>28.15</v>
      </c>
      <c r="O1967" s="7">
        <f t="shared" si="192"/>
        <v>0.54649582605319358</v>
      </c>
      <c r="P1967" t="str">
        <f t="shared" si="188"/>
        <v>Jun-2025</v>
      </c>
      <c r="Q1967" t="str">
        <f t="shared" si="189"/>
        <v>Q2-2025</v>
      </c>
    </row>
    <row r="1968" spans="1:17" x14ac:dyDescent="0.3">
      <c r="A1968" t="s">
        <v>2116</v>
      </c>
      <c r="B1968" s="15">
        <v>45471</v>
      </c>
      <c r="C1968" t="s">
        <v>63</v>
      </c>
      <c r="D1968" t="s">
        <v>281</v>
      </c>
      <c r="E1968" t="s">
        <v>93</v>
      </c>
      <c r="F1968" t="s">
        <v>219</v>
      </c>
      <c r="G1968" t="s">
        <v>68</v>
      </c>
      <c r="H1968">
        <v>8</v>
      </c>
      <c r="I1968">
        <v>74.290000000000006</v>
      </c>
      <c r="J1968">
        <v>0.247</v>
      </c>
      <c r="K1968">
        <v>30.64</v>
      </c>
      <c r="L1968" t="s">
        <v>57</v>
      </c>
      <c r="M1968">
        <f t="shared" si="190"/>
        <v>447.52</v>
      </c>
      <c r="N1968">
        <f t="shared" si="191"/>
        <v>202.4</v>
      </c>
      <c r="O1968" s="7">
        <f t="shared" si="192"/>
        <v>0.45227028959599574</v>
      </c>
      <c r="P1968" t="str">
        <f t="shared" si="188"/>
        <v>Jun-2024</v>
      </c>
      <c r="Q1968" t="str">
        <f t="shared" si="189"/>
        <v>Q2-2024</v>
      </c>
    </row>
    <row r="1969" spans="1:17" x14ac:dyDescent="0.3">
      <c r="A1969" t="s">
        <v>2117</v>
      </c>
      <c r="B1969" s="15">
        <v>45871</v>
      </c>
      <c r="C1969" t="s">
        <v>84</v>
      </c>
      <c r="D1969" t="s">
        <v>177</v>
      </c>
      <c r="E1969" t="s">
        <v>71</v>
      </c>
      <c r="F1969" t="s">
        <v>72</v>
      </c>
      <c r="G1969" t="s">
        <v>68</v>
      </c>
      <c r="H1969">
        <v>5</v>
      </c>
      <c r="I1969">
        <v>213.12</v>
      </c>
      <c r="J1969">
        <v>0</v>
      </c>
      <c r="K1969">
        <v>152.24</v>
      </c>
      <c r="L1969" t="s">
        <v>57</v>
      </c>
      <c r="M1969">
        <f t="shared" si="190"/>
        <v>1065.5999999999999</v>
      </c>
      <c r="N1969">
        <f t="shared" si="191"/>
        <v>304.39999999999998</v>
      </c>
      <c r="O1969" s="7">
        <f t="shared" si="192"/>
        <v>0.28566066066066065</v>
      </c>
      <c r="P1969" t="str">
        <f t="shared" si="188"/>
        <v>Aug-2025</v>
      </c>
      <c r="Q1969" t="str">
        <f t="shared" si="189"/>
        <v>Q3-2025</v>
      </c>
    </row>
    <row r="1970" spans="1:17" x14ac:dyDescent="0.3">
      <c r="A1970" t="s">
        <v>2118</v>
      </c>
      <c r="B1970" s="15">
        <v>45509</v>
      </c>
      <c r="C1970" t="s">
        <v>63</v>
      </c>
      <c r="D1970" t="s">
        <v>106</v>
      </c>
      <c r="E1970" t="s">
        <v>60</v>
      </c>
      <c r="F1970" t="s">
        <v>67</v>
      </c>
      <c r="G1970" t="s">
        <v>68</v>
      </c>
      <c r="H1970">
        <v>10</v>
      </c>
      <c r="I1970">
        <v>99.75</v>
      </c>
      <c r="J1970">
        <v>0.27500000000000002</v>
      </c>
      <c r="K1970">
        <v>52.83</v>
      </c>
      <c r="L1970" t="s">
        <v>57</v>
      </c>
      <c r="M1970">
        <f t="shared" si="190"/>
        <v>723.19</v>
      </c>
      <c r="N1970">
        <f t="shared" si="191"/>
        <v>194.89</v>
      </c>
      <c r="O1970" s="7">
        <f t="shared" si="192"/>
        <v>0.26948658029010353</v>
      </c>
      <c r="P1970" t="str">
        <f t="shared" si="188"/>
        <v>Aug-2024</v>
      </c>
      <c r="Q1970" t="str">
        <f t="shared" si="189"/>
        <v>Q3-2024</v>
      </c>
    </row>
    <row r="1971" spans="1:17" x14ac:dyDescent="0.3">
      <c r="A1971" t="s">
        <v>2119</v>
      </c>
      <c r="B1971" s="15">
        <v>45428</v>
      </c>
      <c r="C1971" t="s">
        <v>88</v>
      </c>
      <c r="D1971" t="s">
        <v>234</v>
      </c>
      <c r="E1971" t="s">
        <v>71</v>
      </c>
      <c r="F1971" t="s">
        <v>72</v>
      </c>
      <c r="G1971" t="s">
        <v>68</v>
      </c>
      <c r="H1971">
        <v>2</v>
      </c>
      <c r="I1971">
        <v>139.68</v>
      </c>
      <c r="J1971">
        <v>9.4E-2</v>
      </c>
      <c r="K1971">
        <v>95.18</v>
      </c>
      <c r="L1971" t="s">
        <v>57</v>
      </c>
      <c r="M1971">
        <f t="shared" si="190"/>
        <v>253.1</v>
      </c>
      <c r="N1971">
        <f t="shared" si="191"/>
        <v>62.74</v>
      </c>
      <c r="O1971" s="7">
        <f t="shared" si="192"/>
        <v>0.24788621098380087</v>
      </c>
      <c r="P1971" t="str">
        <f t="shared" si="188"/>
        <v>May-2024</v>
      </c>
      <c r="Q1971" t="str">
        <f t="shared" si="189"/>
        <v>Q2-2024</v>
      </c>
    </row>
    <row r="1972" spans="1:17" x14ac:dyDescent="0.3">
      <c r="A1972" t="s">
        <v>2120</v>
      </c>
      <c r="B1972" s="15">
        <v>45733</v>
      </c>
      <c r="C1972" t="s">
        <v>63</v>
      </c>
      <c r="D1972" t="s">
        <v>258</v>
      </c>
      <c r="E1972" t="s">
        <v>107</v>
      </c>
      <c r="F1972" t="s">
        <v>108</v>
      </c>
      <c r="G1972" t="s">
        <v>68</v>
      </c>
      <c r="H1972">
        <v>9</v>
      </c>
      <c r="I1972">
        <v>40.96</v>
      </c>
      <c r="J1972">
        <v>0.26600000000000001</v>
      </c>
      <c r="K1972">
        <v>17.829999999999998</v>
      </c>
      <c r="L1972" t="s">
        <v>104</v>
      </c>
      <c r="M1972">
        <f t="shared" si="190"/>
        <v>270.58</v>
      </c>
      <c r="N1972">
        <f t="shared" si="191"/>
        <v>110.11</v>
      </c>
      <c r="O1972" s="7">
        <f t="shared" si="192"/>
        <v>0.40694064601966151</v>
      </c>
      <c r="P1972" t="str">
        <f t="shared" si="188"/>
        <v>Mar-2025</v>
      </c>
      <c r="Q1972" t="str">
        <f t="shared" si="189"/>
        <v>Q1-2025</v>
      </c>
    </row>
    <row r="1973" spans="1:17" x14ac:dyDescent="0.3">
      <c r="A1973" t="s">
        <v>2121</v>
      </c>
      <c r="B1973" s="15">
        <v>45453</v>
      </c>
      <c r="C1973" t="s">
        <v>84</v>
      </c>
      <c r="D1973" t="s">
        <v>225</v>
      </c>
      <c r="E1973" t="s">
        <v>60</v>
      </c>
      <c r="F1973" t="s">
        <v>67</v>
      </c>
      <c r="G1973" t="s">
        <v>56</v>
      </c>
      <c r="H1973">
        <v>6</v>
      </c>
      <c r="I1973">
        <v>88.32</v>
      </c>
      <c r="J1973">
        <v>0</v>
      </c>
      <c r="K1973">
        <v>47.28</v>
      </c>
      <c r="L1973" t="s">
        <v>104</v>
      </c>
      <c r="M1973">
        <f t="shared" si="190"/>
        <v>529.91999999999996</v>
      </c>
      <c r="N1973">
        <f t="shared" si="191"/>
        <v>246.24</v>
      </c>
      <c r="O1973" s="7">
        <f t="shared" si="192"/>
        <v>0.46467391304347833</v>
      </c>
      <c r="P1973" t="str">
        <f t="shared" si="188"/>
        <v>Jun-2024</v>
      </c>
      <c r="Q1973" t="str">
        <f t="shared" si="189"/>
        <v>Q2-2024</v>
      </c>
    </row>
    <row r="1974" spans="1:17" x14ac:dyDescent="0.3">
      <c r="A1974" t="s">
        <v>2122</v>
      </c>
      <c r="B1974" s="15">
        <v>45815</v>
      </c>
      <c r="C1974" t="s">
        <v>63</v>
      </c>
      <c r="D1974" t="s">
        <v>64</v>
      </c>
      <c r="E1974" t="s">
        <v>93</v>
      </c>
      <c r="F1974" t="s">
        <v>141</v>
      </c>
      <c r="G1974" t="s">
        <v>56</v>
      </c>
      <c r="H1974">
        <v>1</v>
      </c>
      <c r="I1974">
        <v>75.069999999999993</v>
      </c>
      <c r="J1974">
        <v>0.23300000000000001</v>
      </c>
      <c r="K1974">
        <v>29.08</v>
      </c>
      <c r="L1974" t="s">
        <v>57</v>
      </c>
      <c r="M1974">
        <f t="shared" si="190"/>
        <v>57.58</v>
      </c>
      <c r="N1974">
        <f t="shared" si="191"/>
        <v>28.5</v>
      </c>
      <c r="O1974" s="7">
        <f t="shared" si="192"/>
        <v>0.49496352900312612</v>
      </c>
      <c r="P1974" t="str">
        <f t="shared" si="188"/>
        <v>Jun-2025</v>
      </c>
      <c r="Q1974" t="str">
        <f t="shared" si="189"/>
        <v>Q2-2025</v>
      </c>
    </row>
    <row r="1975" spans="1:17" x14ac:dyDescent="0.3">
      <c r="A1975" t="s">
        <v>2123</v>
      </c>
      <c r="B1975" s="15">
        <v>45859</v>
      </c>
      <c r="C1975" t="s">
        <v>52</v>
      </c>
      <c r="D1975" t="s">
        <v>155</v>
      </c>
      <c r="E1975" t="s">
        <v>93</v>
      </c>
      <c r="F1975" t="s">
        <v>255</v>
      </c>
      <c r="G1975" t="s">
        <v>68</v>
      </c>
      <c r="H1975">
        <v>6</v>
      </c>
      <c r="I1975">
        <v>40.729999999999997</v>
      </c>
      <c r="J1975">
        <v>4.2000000000000003E-2</v>
      </c>
      <c r="K1975">
        <v>15.16</v>
      </c>
      <c r="L1975" t="s">
        <v>57</v>
      </c>
      <c r="M1975">
        <f t="shared" si="190"/>
        <v>234.12</v>
      </c>
      <c r="N1975">
        <f t="shared" si="191"/>
        <v>143.16</v>
      </c>
      <c r="O1975" s="7">
        <f t="shared" si="192"/>
        <v>0.61148129164531007</v>
      </c>
      <c r="P1975" t="str">
        <f t="shared" si="188"/>
        <v>Jul-2025</v>
      </c>
      <c r="Q1975" t="str">
        <f t="shared" si="189"/>
        <v>Q3-2025</v>
      </c>
    </row>
    <row r="1976" spans="1:17" x14ac:dyDescent="0.3">
      <c r="A1976" t="s">
        <v>2124</v>
      </c>
      <c r="B1976" s="15">
        <v>45726</v>
      </c>
      <c r="C1976" t="s">
        <v>88</v>
      </c>
      <c r="D1976" t="s">
        <v>183</v>
      </c>
      <c r="E1976" t="s">
        <v>93</v>
      </c>
      <c r="F1976" t="s">
        <v>94</v>
      </c>
      <c r="G1976" t="s">
        <v>68</v>
      </c>
      <c r="H1976">
        <v>5</v>
      </c>
      <c r="I1976">
        <v>15.35</v>
      </c>
      <c r="J1976">
        <v>0.13700000000000001</v>
      </c>
      <c r="K1976">
        <v>6.27</v>
      </c>
      <c r="L1976" t="s">
        <v>57</v>
      </c>
      <c r="M1976">
        <f t="shared" si="190"/>
        <v>66.239999999999995</v>
      </c>
      <c r="N1976">
        <f t="shared" si="191"/>
        <v>34.89</v>
      </c>
      <c r="O1976" s="7">
        <f t="shared" si="192"/>
        <v>0.52672101449275366</v>
      </c>
      <c r="P1976" t="str">
        <f t="shared" si="188"/>
        <v>Mar-2025</v>
      </c>
      <c r="Q1976" t="str">
        <f t="shared" si="189"/>
        <v>Q1-2025</v>
      </c>
    </row>
    <row r="1977" spans="1:17" x14ac:dyDescent="0.3">
      <c r="A1977" t="s">
        <v>2125</v>
      </c>
      <c r="B1977" s="15">
        <v>45526</v>
      </c>
      <c r="C1977" t="s">
        <v>84</v>
      </c>
      <c r="D1977" t="s">
        <v>243</v>
      </c>
      <c r="E1977" t="s">
        <v>71</v>
      </c>
      <c r="F1977" t="s">
        <v>97</v>
      </c>
      <c r="G1977" t="s">
        <v>68</v>
      </c>
      <c r="H1977">
        <v>5</v>
      </c>
      <c r="I1977">
        <v>155.28</v>
      </c>
      <c r="J1977">
        <v>0.13200000000000001</v>
      </c>
      <c r="K1977">
        <v>106.13</v>
      </c>
      <c r="L1977" t="s">
        <v>57</v>
      </c>
      <c r="M1977">
        <f t="shared" si="190"/>
        <v>673.92</v>
      </c>
      <c r="N1977">
        <f t="shared" si="191"/>
        <v>143.27000000000001</v>
      </c>
      <c r="O1977" s="7">
        <f t="shared" si="192"/>
        <v>0.21259199905033241</v>
      </c>
      <c r="P1977" t="str">
        <f t="shared" ref="P1977:P2040" si="193">IF(B1977="","",TEXT(B1977,"mmm-yyyy"))</f>
        <v>Aug-2024</v>
      </c>
      <c r="Q1977" t="str">
        <f t="shared" ref="Q1977:Q2040" si="194">IF(B1977="","","Q"&amp;ROUNDUP(MONTH(B1977)/3,0)&amp;"-"&amp;YEAR(B1977))</f>
        <v>Q3-2024</v>
      </c>
    </row>
    <row r="1978" spans="1:17" x14ac:dyDescent="0.3">
      <c r="A1978" t="s">
        <v>2126</v>
      </c>
      <c r="B1978" s="15">
        <v>45725</v>
      </c>
      <c r="C1978" t="s">
        <v>84</v>
      </c>
      <c r="D1978" t="s">
        <v>169</v>
      </c>
      <c r="E1978" t="s">
        <v>54</v>
      </c>
      <c r="F1978" t="s">
        <v>65</v>
      </c>
      <c r="G1978" t="s">
        <v>68</v>
      </c>
      <c r="H1978">
        <v>2</v>
      </c>
      <c r="I1978">
        <v>6.21</v>
      </c>
      <c r="J1978">
        <v>6.9000000000000006E-2</v>
      </c>
      <c r="K1978">
        <v>3.67</v>
      </c>
      <c r="L1978" t="s">
        <v>57</v>
      </c>
      <c r="M1978">
        <f t="shared" si="190"/>
        <v>11.56</v>
      </c>
      <c r="N1978">
        <f t="shared" si="191"/>
        <v>4.22</v>
      </c>
      <c r="O1978" s="7">
        <f t="shared" si="192"/>
        <v>0.36505190311418684</v>
      </c>
      <c r="P1978" t="str">
        <f t="shared" si="193"/>
        <v>Mar-2025</v>
      </c>
      <c r="Q1978" t="str">
        <f t="shared" si="194"/>
        <v>Q1-2025</v>
      </c>
    </row>
    <row r="1979" spans="1:17" x14ac:dyDescent="0.3">
      <c r="A1979" t="s">
        <v>2127</v>
      </c>
      <c r="B1979" s="15">
        <v>45651</v>
      </c>
      <c r="C1979" t="s">
        <v>84</v>
      </c>
      <c r="D1979" t="s">
        <v>150</v>
      </c>
      <c r="E1979" t="s">
        <v>107</v>
      </c>
      <c r="F1979" t="s">
        <v>132</v>
      </c>
      <c r="G1979" t="s">
        <v>56</v>
      </c>
      <c r="H1979">
        <v>1</v>
      </c>
      <c r="I1979">
        <v>41.58</v>
      </c>
      <c r="J1979">
        <v>3.9E-2</v>
      </c>
      <c r="K1979">
        <v>18.45</v>
      </c>
      <c r="L1979" t="s">
        <v>57</v>
      </c>
      <c r="M1979">
        <f t="shared" si="190"/>
        <v>39.96</v>
      </c>
      <c r="N1979">
        <f t="shared" si="191"/>
        <v>21.51</v>
      </c>
      <c r="O1979" s="7">
        <f t="shared" si="192"/>
        <v>0.53828828828828834</v>
      </c>
      <c r="P1979" t="str">
        <f t="shared" si="193"/>
        <v>Dec-2024</v>
      </c>
      <c r="Q1979" t="str">
        <f t="shared" si="194"/>
        <v>Q4-2024</v>
      </c>
    </row>
    <row r="1980" spans="1:17" x14ac:dyDescent="0.3">
      <c r="A1980" t="s">
        <v>2128</v>
      </c>
      <c r="B1980" s="15">
        <v>45653</v>
      </c>
      <c r="C1980" t="s">
        <v>52</v>
      </c>
      <c r="D1980" t="s">
        <v>181</v>
      </c>
      <c r="E1980" t="s">
        <v>54</v>
      </c>
      <c r="F1980" t="s">
        <v>55</v>
      </c>
      <c r="G1980" t="s">
        <v>68</v>
      </c>
      <c r="H1980">
        <v>6</v>
      </c>
      <c r="I1980">
        <v>14.09</v>
      </c>
      <c r="J1980">
        <v>0.14599999999999999</v>
      </c>
      <c r="K1980">
        <v>8.27</v>
      </c>
      <c r="L1980" t="s">
        <v>57</v>
      </c>
      <c r="M1980">
        <f t="shared" si="190"/>
        <v>72.2</v>
      </c>
      <c r="N1980">
        <f t="shared" si="191"/>
        <v>22.58</v>
      </c>
      <c r="O1980" s="7">
        <f t="shared" si="192"/>
        <v>0.31274238227146811</v>
      </c>
      <c r="P1980" t="str">
        <f t="shared" si="193"/>
        <v>Dec-2024</v>
      </c>
      <c r="Q1980" t="str">
        <f t="shared" si="194"/>
        <v>Q4-2024</v>
      </c>
    </row>
    <row r="1981" spans="1:17" x14ac:dyDescent="0.3">
      <c r="A1981" t="s">
        <v>2129</v>
      </c>
      <c r="B1981" s="15">
        <v>45562</v>
      </c>
      <c r="C1981" t="s">
        <v>52</v>
      </c>
      <c r="D1981" t="s">
        <v>181</v>
      </c>
      <c r="E1981" t="s">
        <v>60</v>
      </c>
      <c r="F1981" t="s">
        <v>90</v>
      </c>
      <c r="G1981" t="s">
        <v>56</v>
      </c>
      <c r="H1981">
        <v>2</v>
      </c>
      <c r="I1981">
        <v>46.09</v>
      </c>
      <c r="J1981">
        <v>0.16800000000000001</v>
      </c>
      <c r="K1981">
        <v>18.64</v>
      </c>
      <c r="L1981" t="s">
        <v>57</v>
      </c>
      <c r="M1981">
        <f t="shared" si="190"/>
        <v>76.69</v>
      </c>
      <c r="N1981">
        <f t="shared" si="191"/>
        <v>39.409999999999997</v>
      </c>
      <c r="O1981" s="7">
        <f t="shared" si="192"/>
        <v>0.51388707784587295</v>
      </c>
      <c r="P1981" t="str">
        <f t="shared" si="193"/>
        <v>Sep-2024</v>
      </c>
      <c r="Q1981" t="str">
        <f t="shared" si="194"/>
        <v>Q3-2024</v>
      </c>
    </row>
    <row r="1982" spans="1:17" x14ac:dyDescent="0.3">
      <c r="A1982" t="s">
        <v>2130</v>
      </c>
      <c r="B1982" s="15">
        <v>45565</v>
      </c>
      <c r="C1982" t="s">
        <v>88</v>
      </c>
      <c r="D1982" t="s">
        <v>234</v>
      </c>
      <c r="E1982" t="s">
        <v>60</v>
      </c>
      <c r="F1982" t="s">
        <v>90</v>
      </c>
      <c r="G1982" t="s">
        <v>68</v>
      </c>
      <c r="H1982">
        <v>2</v>
      </c>
      <c r="I1982">
        <v>61.9</v>
      </c>
      <c r="J1982">
        <v>4.9000000000000002E-2</v>
      </c>
      <c r="K1982">
        <v>28.31</v>
      </c>
      <c r="L1982" t="s">
        <v>57</v>
      </c>
      <c r="M1982">
        <f t="shared" si="190"/>
        <v>117.73</v>
      </c>
      <c r="N1982">
        <f t="shared" si="191"/>
        <v>61.11</v>
      </c>
      <c r="O1982" s="7">
        <f t="shared" si="192"/>
        <v>0.51906905631529765</v>
      </c>
      <c r="P1982" t="str">
        <f t="shared" si="193"/>
        <v>Sep-2024</v>
      </c>
      <c r="Q1982" t="str">
        <f t="shared" si="194"/>
        <v>Q3-2024</v>
      </c>
    </row>
    <row r="1983" spans="1:17" x14ac:dyDescent="0.3">
      <c r="A1983" t="s">
        <v>2131</v>
      </c>
      <c r="B1983" s="15">
        <v>45807</v>
      </c>
      <c r="C1983" t="s">
        <v>88</v>
      </c>
      <c r="D1983" t="s">
        <v>429</v>
      </c>
      <c r="E1983" t="s">
        <v>60</v>
      </c>
      <c r="F1983" t="s">
        <v>67</v>
      </c>
      <c r="G1983" t="s">
        <v>56</v>
      </c>
      <c r="H1983">
        <v>6</v>
      </c>
      <c r="I1983">
        <v>62.87</v>
      </c>
      <c r="J1983">
        <v>0.115</v>
      </c>
      <c r="K1983">
        <v>27.01</v>
      </c>
      <c r="L1983" t="s">
        <v>57</v>
      </c>
      <c r="M1983">
        <f t="shared" si="190"/>
        <v>333.84</v>
      </c>
      <c r="N1983">
        <f t="shared" si="191"/>
        <v>171.78</v>
      </c>
      <c r="O1983" s="7">
        <f t="shared" si="192"/>
        <v>0.51455787203450754</v>
      </c>
      <c r="P1983" t="str">
        <f t="shared" si="193"/>
        <v>May-2025</v>
      </c>
      <c r="Q1983" t="str">
        <f t="shared" si="194"/>
        <v>Q2-2025</v>
      </c>
    </row>
    <row r="1984" spans="1:17" x14ac:dyDescent="0.3">
      <c r="A1984" t="s">
        <v>2132</v>
      </c>
      <c r="B1984" s="15">
        <v>45654</v>
      </c>
      <c r="C1984" t="s">
        <v>84</v>
      </c>
      <c r="D1984" t="s">
        <v>147</v>
      </c>
      <c r="E1984" t="s">
        <v>93</v>
      </c>
      <c r="F1984" t="s">
        <v>94</v>
      </c>
      <c r="G1984" t="s">
        <v>56</v>
      </c>
      <c r="H1984">
        <v>1</v>
      </c>
      <c r="I1984">
        <v>19.91</v>
      </c>
      <c r="J1984">
        <v>0.14799999999999999</v>
      </c>
      <c r="K1984">
        <v>9.56</v>
      </c>
      <c r="L1984" t="s">
        <v>57</v>
      </c>
      <c r="M1984">
        <f t="shared" si="190"/>
        <v>16.96</v>
      </c>
      <c r="N1984">
        <f t="shared" si="191"/>
        <v>7.4</v>
      </c>
      <c r="O1984" s="7">
        <f t="shared" si="192"/>
        <v>0.43632075471698112</v>
      </c>
      <c r="P1984" t="str">
        <f t="shared" si="193"/>
        <v>Dec-2024</v>
      </c>
      <c r="Q1984" t="str">
        <f t="shared" si="194"/>
        <v>Q4-2024</v>
      </c>
    </row>
    <row r="1985" spans="1:17" x14ac:dyDescent="0.3">
      <c r="A1985" t="s">
        <v>2133</v>
      </c>
      <c r="B1985" s="15">
        <v>45661</v>
      </c>
      <c r="C1985" t="s">
        <v>84</v>
      </c>
      <c r="D1985" t="s">
        <v>147</v>
      </c>
      <c r="E1985" t="s">
        <v>60</v>
      </c>
      <c r="F1985" t="s">
        <v>99</v>
      </c>
      <c r="G1985" t="s">
        <v>56</v>
      </c>
      <c r="H1985">
        <v>5</v>
      </c>
      <c r="I1985">
        <v>72.760000000000005</v>
      </c>
      <c r="J1985">
        <v>3.4000000000000002E-2</v>
      </c>
      <c r="K1985">
        <v>35.97</v>
      </c>
      <c r="L1985" t="s">
        <v>57</v>
      </c>
      <c r="M1985">
        <f t="shared" si="190"/>
        <v>351.43</v>
      </c>
      <c r="N1985">
        <f t="shared" si="191"/>
        <v>171.58</v>
      </c>
      <c r="O1985" s="7">
        <f t="shared" si="192"/>
        <v>0.48823378766752984</v>
      </c>
      <c r="P1985" t="str">
        <f t="shared" si="193"/>
        <v>Jan-2025</v>
      </c>
      <c r="Q1985" t="str">
        <f t="shared" si="194"/>
        <v>Q1-2025</v>
      </c>
    </row>
    <row r="1986" spans="1:17" x14ac:dyDescent="0.3">
      <c r="A1986" t="s">
        <v>2134</v>
      </c>
      <c r="B1986" s="15">
        <v>45821</v>
      </c>
      <c r="C1986" t="s">
        <v>88</v>
      </c>
      <c r="D1986" t="s">
        <v>89</v>
      </c>
      <c r="E1986" t="s">
        <v>60</v>
      </c>
      <c r="F1986" t="s">
        <v>61</v>
      </c>
      <c r="G1986" t="s">
        <v>56</v>
      </c>
      <c r="H1986">
        <v>4</v>
      </c>
      <c r="I1986">
        <v>82.58</v>
      </c>
      <c r="J1986">
        <v>8.0000000000000002E-3</v>
      </c>
      <c r="K1986">
        <v>37.049999999999997</v>
      </c>
      <c r="L1986" t="s">
        <v>57</v>
      </c>
      <c r="M1986">
        <f t="shared" ref="M1986:M2049" si="195">ROUND(H1986*I1986*(1-J1986),2)</f>
        <v>327.68</v>
      </c>
      <c r="N1986">
        <f t="shared" ref="N1986:N2049" si="196">ROUND(M1986-(H1986*K1986),2)</f>
        <v>179.48</v>
      </c>
      <c r="O1986" s="7">
        <f t="shared" ref="O1986:O2049" si="197">IFERROR(N1986/M1986,0)</f>
        <v>0.5477294921875</v>
      </c>
      <c r="P1986" t="str">
        <f t="shared" si="193"/>
        <v>Jun-2025</v>
      </c>
      <c r="Q1986" t="str">
        <f t="shared" si="194"/>
        <v>Q2-2025</v>
      </c>
    </row>
    <row r="1987" spans="1:17" x14ac:dyDescent="0.3">
      <c r="A1987" t="s">
        <v>2135</v>
      </c>
      <c r="B1987" s="15">
        <v>45984</v>
      </c>
      <c r="C1987" t="s">
        <v>52</v>
      </c>
      <c r="D1987" t="s">
        <v>75</v>
      </c>
      <c r="E1987" t="s">
        <v>93</v>
      </c>
      <c r="F1987" t="s">
        <v>141</v>
      </c>
      <c r="G1987" t="s">
        <v>68</v>
      </c>
      <c r="H1987">
        <v>1</v>
      </c>
      <c r="I1987">
        <v>84.16</v>
      </c>
      <c r="J1987">
        <v>0</v>
      </c>
      <c r="K1987">
        <v>31.22</v>
      </c>
      <c r="L1987" t="s">
        <v>57</v>
      </c>
      <c r="M1987">
        <f t="shared" si="195"/>
        <v>84.16</v>
      </c>
      <c r="N1987">
        <f t="shared" si="196"/>
        <v>52.94</v>
      </c>
      <c r="O1987" s="7">
        <f t="shared" si="197"/>
        <v>0.62903992395437258</v>
      </c>
      <c r="P1987" t="str">
        <f t="shared" si="193"/>
        <v>Nov-2025</v>
      </c>
      <c r="Q1987" t="str">
        <f t="shared" si="194"/>
        <v>Q4-2025</v>
      </c>
    </row>
    <row r="1988" spans="1:17" x14ac:dyDescent="0.3">
      <c r="A1988" t="s">
        <v>2136</v>
      </c>
      <c r="B1988" s="15">
        <v>45670</v>
      </c>
      <c r="C1988" t="s">
        <v>63</v>
      </c>
      <c r="D1988" t="s">
        <v>64</v>
      </c>
      <c r="E1988" t="s">
        <v>60</v>
      </c>
      <c r="F1988" t="s">
        <v>67</v>
      </c>
      <c r="G1988" t="s">
        <v>68</v>
      </c>
      <c r="H1988">
        <v>6</v>
      </c>
      <c r="I1988">
        <v>117.09</v>
      </c>
      <c r="J1988">
        <v>3.9E-2</v>
      </c>
      <c r="K1988">
        <v>52.78</v>
      </c>
      <c r="L1988" t="s">
        <v>57</v>
      </c>
      <c r="M1988">
        <f t="shared" si="195"/>
        <v>675.14</v>
      </c>
      <c r="N1988">
        <f t="shared" si="196"/>
        <v>358.46</v>
      </c>
      <c r="O1988" s="7">
        <f t="shared" si="197"/>
        <v>0.53094173060402283</v>
      </c>
      <c r="P1988" t="str">
        <f t="shared" si="193"/>
        <v>Jan-2025</v>
      </c>
      <c r="Q1988" t="str">
        <f t="shared" si="194"/>
        <v>Q1-2025</v>
      </c>
    </row>
    <row r="1989" spans="1:17" x14ac:dyDescent="0.3">
      <c r="A1989" t="s">
        <v>2137</v>
      </c>
      <c r="B1989" s="15">
        <v>45924</v>
      </c>
      <c r="C1989" t="s">
        <v>52</v>
      </c>
      <c r="D1989" t="s">
        <v>130</v>
      </c>
      <c r="E1989" t="s">
        <v>60</v>
      </c>
      <c r="F1989" t="s">
        <v>61</v>
      </c>
      <c r="G1989" t="s">
        <v>68</v>
      </c>
      <c r="H1989">
        <v>4</v>
      </c>
      <c r="I1989">
        <v>70.09</v>
      </c>
      <c r="J1989">
        <v>0.03</v>
      </c>
      <c r="K1989">
        <v>34.78</v>
      </c>
      <c r="L1989" t="s">
        <v>57</v>
      </c>
      <c r="M1989">
        <f t="shared" si="195"/>
        <v>271.95</v>
      </c>
      <c r="N1989">
        <f t="shared" si="196"/>
        <v>132.83000000000001</v>
      </c>
      <c r="O1989" s="7">
        <f t="shared" si="197"/>
        <v>0.48843537414965993</v>
      </c>
      <c r="P1989" t="str">
        <f t="shared" si="193"/>
        <v>Sep-2025</v>
      </c>
      <c r="Q1989" t="str">
        <f t="shared" si="194"/>
        <v>Q3-2025</v>
      </c>
    </row>
    <row r="1990" spans="1:17" x14ac:dyDescent="0.3">
      <c r="A1990" t="s">
        <v>2138</v>
      </c>
      <c r="B1990" s="15">
        <v>45574</v>
      </c>
      <c r="C1990" t="s">
        <v>63</v>
      </c>
      <c r="D1990" t="s">
        <v>106</v>
      </c>
      <c r="E1990" t="s">
        <v>107</v>
      </c>
      <c r="F1990" t="s">
        <v>132</v>
      </c>
      <c r="G1990" t="s">
        <v>73</v>
      </c>
      <c r="H1990">
        <v>2</v>
      </c>
      <c r="I1990">
        <v>31.32</v>
      </c>
      <c r="J1990">
        <v>0.24099999999999999</v>
      </c>
      <c r="K1990">
        <v>9.94</v>
      </c>
      <c r="L1990" t="s">
        <v>57</v>
      </c>
      <c r="M1990">
        <f t="shared" si="195"/>
        <v>47.54</v>
      </c>
      <c r="N1990">
        <f t="shared" si="196"/>
        <v>27.66</v>
      </c>
      <c r="O1990" s="7">
        <f t="shared" si="197"/>
        <v>0.58182583087925954</v>
      </c>
      <c r="P1990" t="str">
        <f t="shared" si="193"/>
        <v>Oct-2024</v>
      </c>
      <c r="Q1990" t="str">
        <f t="shared" si="194"/>
        <v>Q4-2024</v>
      </c>
    </row>
    <row r="1991" spans="1:17" x14ac:dyDescent="0.3">
      <c r="A1991" t="s">
        <v>2139</v>
      </c>
      <c r="B1991" s="15">
        <v>45834</v>
      </c>
      <c r="C1991" t="s">
        <v>84</v>
      </c>
      <c r="D1991" t="s">
        <v>144</v>
      </c>
      <c r="E1991" t="s">
        <v>71</v>
      </c>
      <c r="F1991" t="s">
        <v>86</v>
      </c>
      <c r="G1991" t="s">
        <v>56</v>
      </c>
      <c r="H1991">
        <v>6</v>
      </c>
      <c r="I1991">
        <v>31.66</v>
      </c>
      <c r="J1991">
        <v>7.5999999999999998E-2</v>
      </c>
      <c r="K1991">
        <v>23.63</v>
      </c>
      <c r="L1991" t="s">
        <v>57</v>
      </c>
      <c r="M1991">
        <f t="shared" si="195"/>
        <v>175.52</v>
      </c>
      <c r="N1991">
        <f t="shared" si="196"/>
        <v>33.74</v>
      </c>
      <c r="O1991" s="7">
        <f t="shared" si="197"/>
        <v>0.19222880583409299</v>
      </c>
      <c r="P1991" t="str">
        <f t="shared" si="193"/>
        <v>Jun-2025</v>
      </c>
      <c r="Q1991" t="str">
        <f t="shared" si="194"/>
        <v>Q2-2025</v>
      </c>
    </row>
    <row r="1992" spans="1:17" x14ac:dyDescent="0.3">
      <c r="A1992" t="s">
        <v>2140</v>
      </c>
      <c r="B1992" s="15">
        <v>45755</v>
      </c>
      <c r="C1992" t="s">
        <v>88</v>
      </c>
      <c r="D1992" t="s">
        <v>270</v>
      </c>
      <c r="E1992" t="s">
        <v>71</v>
      </c>
      <c r="F1992" t="s">
        <v>78</v>
      </c>
      <c r="G1992" t="s">
        <v>68</v>
      </c>
      <c r="H1992">
        <v>4</v>
      </c>
      <c r="I1992">
        <v>286.24</v>
      </c>
      <c r="J1992">
        <v>2.8000000000000001E-2</v>
      </c>
      <c r="K1992">
        <v>227.04</v>
      </c>
      <c r="L1992" t="s">
        <v>57</v>
      </c>
      <c r="M1992">
        <f t="shared" si="195"/>
        <v>1112.9000000000001</v>
      </c>
      <c r="N1992">
        <f t="shared" si="196"/>
        <v>204.74</v>
      </c>
      <c r="O1992" s="7">
        <f t="shared" si="197"/>
        <v>0.18396980860814088</v>
      </c>
      <c r="P1992" t="str">
        <f t="shared" si="193"/>
        <v>Apr-2025</v>
      </c>
      <c r="Q1992" t="str">
        <f t="shared" si="194"/>
        <v>Q2-2025</v>
      </c>
    </row>
    <row r="1993" spans="1:17" x14ac:dyDescent="0.3">
      <c r="A1993" t="s">
        <v>2141</v>
      </c>
      <c r="B1993" s="15">
        <v>45988</v>
      </c>
      <c r="C1993" t="s">
        <v>84</v>
      </c>
      <c r="D1993" t="s">
        <v>229</v>
      </c>
      <c r="E1993" t="s">
        <v>60</v>
      </c>
      <c r="F1993" t="s">
        <v>99</v>
      </c>
      <c r="G1993" t="s">
        <v>56</v>
      </c>
      <c r="H1993">
        <v>1</v>
      </c>
      <c r="I1993">
        <v>95.38</v>
      </c>
      <c r="J1993">
        <v>0.11899999999999999</v>
      </c>
      <c r="K1993">
        <v>45.19</v>
      </c>
      <c r="L1993" t="s">
        <v>104</v>
      </c>
      <c r="M1993">
        <f t="shared" si="195"/>
        <v>84.03</v>
      </c>
      <c r="N1993">
        <f t="shared" si="196"/>
        <v>38.840000000000003</v>
      </c>
      <c r="O1993" s="7">
        <f t="shared" si="197"/>
        <v>0.46221587528263719</v>
      </c>
      <c r="P1993" t="str">
        <f t="shared" si="193"/>
        <v>Nov-2025</v>
      </c>
      <c r="Q1993" t="str">
        <f t="shared" si="194"/>
        <v>Q4-2025</v>
      </c>
    </row>
    <row r="1994" spans="1:17" x14ac:dyDescent="0.3">
      <c r="A1994" t="s">
        <v>2142</v>
      </c>
      <c r="B1994" s="15">
        <v>45958</v>
      </c>
      <c r="C1994" t="s">
        <v>88</v>
      </c>
      <c r="D1994" t="s">
        <v>116</v>
      </c>
      <c r="E1994" t="s">
        <v>71</v>
      </c>
      <c r="F1994" t="s">
        <v>78</v>
      </c>
      <c r="G1994" t="s">
        <v>56</v>
      </c>
      <c r="H1994">
        <v>12</v>
      </c>
      <c r="I1994">
        <v>187.16</v>
      </c>
      <c r="J1994">
        <v>0.12</v>
      </c>
      <c r="K1994">
        <v>127.52</v>
      </c>
      <c r="L1994" t="s">
        <v>57</v>
      </c>
      <c r="M1994">
        <f t="shared" si="195"/>
        <v>1976.41</v>
      </c>
      <c r="N1994">
        <f t="shared" si="196"/>
        <v>446.17</v>
      </c>
      <c r="O1994" s="7">
        <f t="shared" si="197"/>
        <v>0.22574769405133549</v>
      </c>
      <c r="P1994" t="str">
        <f t="shared" si="193"/>
        <v>Oct-2025</v>
      </c>
      <c r="Q1994" t="str">
        <f t="shared" si="194"/>
        <v>Q4-2025</v>
      </c>
    </row>
    <row r="1995" spans="1:17" x14ac:dyDescent="0.3">
      <c r="A1995" t="s">
        <v>2143</v>
      </c>
      <c r="B1995" s="15">
        <v>45890</v>
      </c>
      <c r="C1995" t="s">
        <v>52</v>
      </c>
      <c r="D1995" t="s">
        <v>155</v>
      </c>
      <c r="E1995" t="s">
        <v>54</v>
      </c>
      <c r="F1995" t="s">
        <v>65</v>
      </c>
      <c r="G1995" t="s">
        <v>56</v>
      </c>
      <c r="H1995">
        <v>2</v>
      </c>
      <c r="I1995">
        <v>22.4</v>
      </c>
      <c r="J1995">
        <v>0.17699999999999999</v>
      </c>
      <c r="K1995">
        <v>14.03</v>
      </c>
      <c r="L1995" t="s">
        <v>57</v>
      </c>
      <c r="M1995">
        <f t="shared" si="195"/>
        <v>36.869999999999997</v>
      </c>
      <c r="N1995">
        <f t="shared" si="196"/>
        <v>8.81</v>
      </c>
      <c r="O1995" s="7">
        <f t="shared" si="197"/>
        <v>0.23894765391917552</v>
      </c>
      <c r="P1995" t="str">
        <f t="shared" si="193"/>
        <v>Aug-2025</v>
      </c>
      <c r="Q1995" t="str">
        <f t="shared" si="194"/>
        <v>Q3-2025</v>
      </c>
    </row>
    <row r="1996" spans="1:17" x14ac:dyDescent="0.3">
      <c r="A1996" t="s">
        <v>2144</v>
      </c>
      <c r="B1996" s="15">
        <v>45906</v>
      </c>
      <c r="C1996" t="s">
        <v>88</v>
      </c>
      <c r="D1996" t="s">
        <v>123</v>
      </c>
      <c r="E1996" t="s">
        <v>71</v>
      </c>
      <c r="F1996" t="s">
        <v>97</v>
      </c>
      <c r="G1996" t="s">
        <v>68</v>
      </c>
      <c r="H1996">
        <v>1</v>
      </c>
      <c r="I1996">
        <v>276.68</v>
      </c>
      <c r="J1996">
        <v>2.5999999999999999E-2</v>
      </c>
      <c r="K1996">
        <v>210.73</v>
      </c>
      <c r="L1996" t="s">
        <v>57</v>
      </c>
      <c r="M1996">
        <f t="shared" si="195"/>
        <v>269.49</v>
      </c>
      <c r="N1996">
        <f t="shared" si="196"/>
        <v>58.76</v>
      </c>
      <c r="O1996" s="7">
        <f t="shared" si="197"/>
        <v>0.21804148576941629</v>
      </c>
      <c r="P1996" t="str">
        <f t="shared" si="193"/>
        <v>Sep-2025</v>
      </c>
      <c r="Q1996" t="str">
        <f t="shared" si="194"/>
        <v>Q3-2025</v>
      </c>
    </row>
    <row r="1997" spans="1:17" x14ac:dyDescent="0.3">
      <c r="A1997" t="s">
        <v>2145</v>
      </c>
      <c r="B1997" s="15">
        <v>45811</v>
      </c>
      <c r="C1997" t="s">
        <v>84</v>
      </c>
      <c r="D1997" t="s">
        <v>225</v>
      </c>
      <c r="E1997" t="s">
        <v>60</v>
      </c>
      <c r="F1997" t="s">
        <v>90</v>
      </c>
      <c r="G1997" t="s">
        <v>68</v>
      </c>
      <c r="H1997">
        <v>1</v>
      </c>
      <c r="I1997">
        <v>94.19</v>
      </c>
      <c r="J1997">
        <v>6.6000000000000003E-2</v>
      </c>
      <c r="K1997">
        <v>41.3</v>
      </c>
      <c r="L1997" t="s">
        <v>73</v>
      </c>
      <c r="M1997">
        <f t="shared" si="195"/>
        <v>87.97</v>
      </c>
      <c r="N1997">
        <f t="shared" si="196"/>
        <v>46.67</v>
      </c>
      <c r="O1997" s="7">
        <f t="shared" si="197"/>
        <v>0.53052176878481305</v>
      </c>
      <c r="P1997" t="str">
        <f t="shared" si="193"/>
        <v>Jun-2025</v>
      </c>
      <c r="Q1997" t="str">
        <f t="shared" si="194"/>
        <v>Q2-2025</v>
      </c>
    </row>
    <row r="1998" spans="1:17" x14ac:dyDescent="0.3">
      <c r="A1998" t="s">
        <v>2146</v>
      </c>
      <c r="B1998" s="15">
        <v>45664</v>
      </c>
      <c r="C1998" t="s">
        <v>84</v>
      </c>
      <c r="D1998" t="s">
        <v>103</v>
      </c>
      <c r="E1998" t="s">
        <v>71</v>
      </c>
      <c r="F1998" t="s">
        <v>72</v>
      </c>
      <c r="G1998" t="s">
        <v>56</v>
      </c>
      <c r="H1998">
        <v>7</v>
      </c>
      <c r="I1998">
        <v>149.19999999999999</v>
      </c>
      <c r="J1998">
        <v>0.16300000000000001</v>
      </c>
      <c r="K1998">
        <v>106.95</v>
      </c>
      <c r="L1998" t="s">
        <v>57</v>
      </c>
      <c r="M1998">
        <f t="shared" si="195"/>
        <v>874.16</v>
      </c>
      <c r="N1998">
        <f t="shared" si="196"/>
        <v>125.51</v>
      </c>
      <c r="O1998" s="7">
        <f t="shared" si="197"/>
        <v>0.14357783472133248</v>
      </c>
      <c r="P1998" t="str">
        <f t="shared" si="193"/>
        <v>Jan-2025</v>
      </c>
      <c r="Q1998" t="str">
        <f t="shared" si="194"/>
        <v>Q1-2025</v>
      </c>
    </row>
    <row r="1999" spans="1:17" x14ac:dyDescent="0.3">
      <c r="A1999" t="s">
        <v>2147</v>
      </c>
      <c r="B1999" s="15">
        <v>45762</v>
      </c>
      <c r="C1999" t="s">
        <v>88</v>
      </c>
      <c r="D1999" t="s">
        <v>123</v>
      </c>
      <c r="E1999" t="s">
        <v>71</v>
      </c>
      <c r="F1999" t="s">
        <v>97</v>
      </c>
      <c r="G1999" t="s">
        <v>56</v>
      </c>
      <c r="H1999">
        <v>4</v>
      </c>
      <c r="I1999">
        <v>131.55000000000001</v>
      </c>
      <c r="J1999">
        <v>0.16200000000000001</v>
      </c>
      <c r="K1999">
        <v>87.61</v>
      </c>
      <c r="L1999" t="s">
        <v>57</v>
      </c>
      <c r="M1999">
        <f t="shared" si="195"/>
        <v>440.96</v>
      </c>
      <c r="N1999">
        <f t="shared" si="196"/>
        <v>90.52</v>
      </c>
      <c r="O1999" s="7">
        <f t="shared" si="197"/>
        <v>0.20527939042089985</v>
      </c>
      <c r="P1999" t="str">
        <f t="shared" si="193"/>
        <v>Apr-2025</v>
      </c>
      <c r="Q1999" t="str">
        <f t="shared" si="194"/>
        <v>Q2-2025</v>
      </c>
    </row>
    <row r="2000" spans="1:17" x14ac:dyDescent="0.3">
      <c r="A2000" t="s">
        <v>2148</v>
      </c>
      <c r="B2000" s="15">
        <v>45942</v>
      </c>
      <c r="C2000" t="s">
        <v>63</v>
      </c>
      <c r="D2000" t="s">
        <v>281</v>
      </c>
      <c r="E2000" t="s">
        <v>54</v>
      </c>
      <c r="F2000" t="s">
        <v>156</v>
      </c>
      <c r="G2000" t="s">
        <v>56</v>
      </c>
      <c r="H2000">
        <v>3</v>
      </c>
      <c r="I2000">
        <v>21.32</v>
      </c>
      <c r="J2000">
        <v>0.125</v>
      </c>
      <c r="K2000">
        <v>13.88</v>
      </c>
      <c r="L2000" t="s">
        <v>57</v>
      </c>
      <c r="M2000">
        <f t="shared" si="195"/>
        <v>55.97</v>
      </c>
      <c r="N2000">
        <f t="shared" si="196"/>
        <v>14.33</v>
      </c>
      <c r="O2000" s="7">
        <f t="shared" si="197"/>
        <v>0.25603001608004289</v>
      </c>
      <c r="P2000" t="str">
        <f t="shared" si="193"/>
        <v>Oct-2025</v>
      </c>
      <c r="Q2000" t="str">
        <f t="shared" si="194"/>
        <v>Q4-2025</v>
      </c>
    </row>
    <row r="2001" spans="1:17" x14ac:dyDescent="0.3">
      <c r="A2001" t="s">
        <v>2149</v>
      </c>
      <c r="B2001" s="15">
        <v>45915</v>
      </c>
      <c r="C2001" t="s">
        <v>84</v>
      </c>
      <c r="D2001" t="s">
        <v>229</v>
      </c>
      <c r="E2001" t="s">
        <v>93</v>
      </c>
      <c r="F2001" t="s">
        <v>141</v>
      </c>
      <c r="G2001" t="s">
        <v>68</v>
      </c>
      <c r="H2001">
        <v>10</v>
      </c>
      <c r="I2001">
        <v>55.35</v>
      </c>
      <c r="J2001">
        <v>1.6E-2</v>
      </c>
      <c r="K2001">
        <v>26.72</v>
      </c>
      <c r="L2001" t="s">
        <v>57</v>
      </c>
      <c r="M2001">
        <f t="shared" si="195"/>
        <v>544.64</v>
      </c>
      <c r="N2001">
        <f t="shared" si="196"/>
        <v>277.44</v>
      </c>
      <c r="O2001" s="7">
        <f t="shared" si="197"/>
        <v>0.50940070505287893</v>
      </c>
      <c r="P2001" t="str">
        <f t="shared" si="193"/>
        <v>Sep-2025</v>
      </c>
      <c r="Q2001" t="str">
        <f t="shared" si="194"/>
        <v>Q3-2025</v>
      </c>
    </row>
    <row r="2002" spans="1:17" x14ac:dyDescent="0.3">
      <c r="A2002" t="s">
        <v>2150</v>
      </c>
      <c r="B2002" s="15">
        <v>45602</v>
      </c>
      <c r="C2002" t="s">
        <v>52</v>
      </c>
      <c r="D2002" t="s">
        <v>181</v>
      </c>
      <c r="E2002" t="s">
        <v>71</v>
      </c>
      <c r="F2002" t="s">
        <v>78</v>
      </c>
      <c r="G2002" t="s">
        <v>68</v>
      </c>
      <c r="H2002">
        <v>9</v>
      </c>
      <c r="I2002">
        <v>81.75</v>
      </c>
      <c r="J2002">
        <v>7.5999999999999998E-2</v>
      </c>
      <c r="K2002">
        <v>64.75</v>
      </c>
      <c r="L2002" t="s">
        <v>57</v>
      </c>
      <c r="M2002">
        <f t="shared" si="195"/>
        <v>679.83</v>
      </c>
      <c r="N2002">
        <f t="shared" si="196"/>
        <v>97.08</v>
      </c>
      <c r="O2002" s="7">
        <f t="shared" si="197"/>
        <v>0.14280040598384888</v>
      </c>
      <c r="P2002" t="str">
        <f t="shared" si="193"/>
        <v>Nov-2024</v>
      </c>
      <c r="Q2002" t="str">
        <f t="shared" si="194"/>
        <v>Q4-2024</v>
      </c>
    </row>
    <row r="2003" spans="1:17" x14ac:dyDescent="0.3">
      <c r="A2003" t="s">
        <v>2151</v>
      </c>
      <c r="B2003" s="15">
        <v>45965</v>
      </c>
      <c r="C2003" t="s">
        <v>84</v>
      </c>
      <c r="D2003" t="s">
        <v>572</v>
      </c>
      <c r="E2003" t="s">
        <v>107</v>
      </c>
      <c r="F2003" t="s">
        <v>139</v>
      </c>
      <c r="G2003" t="s">
        <v>56</v>
      </c>
      <c r="H2003">
        <v>2</v>
      </c>
      <c r="I2003">
        <v>55.88</v>
      </c>
      <c r="J2003">
        <v>7.0000000000000007E-2</v>
      </c>
      <c r="K2003">
        <v>20.79</v>
      </c>
      <c r="L2003" t="s">
        <v>57</v>
      </c>
      <c r="M2003">
        <f t="shared" si="195"/>
        <v>103.94</v>
      </c>
      <c r="N2003">
        <f t="shared" si="196"/>
        <v>62.36</v>
      </c>
      <c r="O2003" s="7">
        <f t="shared" si="197"/>
        <v>0.59996151625938043</v>
      </c>
      <c r="P2003" t="str">
        <f t="shared" si="193"/>
        <v>Nov-2025</v>
      </c>
      <c r="Q2003" t="str">
        <f t="shared" si="194"/>
        <v>Q4-2025</v>
      </c>
    </row>
    <row r="2004" spans="1:17" x14ac:dyDescent="0.3">
      <c r="A2004" t="s">
        <v>2152</v>
      </c>
      <c r="B2004" s="15">
        <v>45701</v>
      </c>
      <c r="C2004" t="s">
        <v>63</v>
      </c>
      <c r="D2004" t="s">
        <v>119</v>
      </c>
      <c r="E2004" t="s">
        <v>93</v>
      </c>
      <c r="F2004" t="s">
        <v>255</v>
      </c>
      <c r="G2004" t="s">
        <v>56</v>
      </c>
      <c r="H2004">
        <v>3</v>
      </c>
      <c r="I2004">
        <v>78.209999999999994</v>
      </c>
      <c r="J2004">
        <v>0.109</v>
      </c>
      <c r="K2004">
        <v>34.64</v>
      </c>
      <c r="L2004" t="s">
        <v>104</v>
      </c>
      <c r="M2004">
        <f t="shared" si="195"/>
        <v>209.06</v>
      </c>
      <c r="N2004">
        <f t="shared" si="196"/>
        <v>105.14</v>
      </c>
      <c r="O2004" s="7">
        <f t="shared" si="197"/>
        <v>0.50291782263465035</v>
      </c>
      <c r="P2004" t="str">
        <f t="shared" si="193"/>
        <v>Feb-2025</v>
      </c>
      <c r="Q2004" t="str">
        <f t="shared" si="194"/>
        <v>Q1-2025</v>
      </c>
    </row>
    <row r="2005" spans="1:17" x14ac:dyDescent="0.3">
      <c r="A2005" t="s">
        <v>2153</v>
      </c>
      <c r="B2005" s="15">
        <v>45965</v>
      </c>
      <c r="C2005" t="s">
        <v>84</v>
      </c>
      <c r="D2005" t="s">
        <v>196</v>
      </c>
      <c r="E2005" t="s">
        <v>71</v>
      </c>
      <c r="F2005" t="s">
        <v>126</v>
      </c>
      <c r="G2005" t="s">
        <v>68</v>
      </c>
      <c r="H2005">
        <v>1</v>
      </c>
      <c r="I2005">
        <v>181.23</v>
      </c>
      <c r="J2005">
        <v>8.2000000000000003E-2</v>
      </c>
      <c r="K2005">
        <v>122.14</v>
      </c>
      <c r="L2005" t="s">
        <v>57</v>
      </c>
      <c r="M2005">
        <f t="shared" si="195"/>
        <v>166.37</v>
      </c>
      <c r="N2005">
        <f t="shared" si="196"/>
        <v>44.23</v>
      </c>
      <c r="O2005" s="7">
        <f t="shared" si="197"/>
        <v>0.2658532187293382</v>
      </c>
      <c r="P2005" t="str">
        <f t="shared" si="193"/>
        <v>Nov-2025</v>
      </c>
      <c r="Q2005" t="str">
        <f t="shared" si="194"/>
        <v>Q4-2025</v>
      </c>
    </row>
    <row r="2006" spans="1:17" x14ac:dyDescent="0.3">
      <c r="A2006" t="s">
        <v>2154</v>
      </c>
      <c r="B2006" s="15">
        <v>45746</v>
      </c>
      <c r="C2006" t="s">
        <v>63</v>
      </c>
      <c r="D2006" t="s">
        <v>82</v>
      </c>
      <c r="E2006" t="s">
        <v>71</v>
      </c>
      <c r="F2006" t="s">
        <v>126</v>
      </c>
      <c r="G2006" t="s">
        <v>68</v>
      </c>
      <c r="H2006">
        <v>1</v>
      </c>
      <c r="I2006">
        <v>229.01</v>
      </c>
      <c r="J2006">
        <v>0.308</v>
      </c>
      <c r="K2006">
        <v>161.66</v>
      </c>
      <c r="L2006" t="s">
        <v>57</v>
      </c>
      <c r="M2006">
        <f t="shared" si="195"/>
        <v>158.47</v>
      </c>
      <c r="N2006">
        <f t="shared" si="196"/>
        <v>-3.19</v>
      </c>
      <c r="O2006" s="7">
        <f t="shared" si="197"/>
        <v>-2.0129993058623084E-2</v>
      </c>
      <c r="P2006" t="str">
        <f t="shared" si="193"/>
        <v>Mar-2025</v>
      </c>
      <c r="Q2006" t="str">
        <f t="shared" si="194"/>
        <v>Q1-2025</v>
      </c>
    </row>
    <row r="2007" spans="1:17" x14ac:dyDescent="0.3">
      <c r="A2007" t="s">
        <v>2155</v>
      </c>
      <c r="B2007" s="15">
        <v>45890</v>
      </c>
      <c r="C2007" t="s">
        <v>52</v>
      </c>
      <c r="D2007" t="s">
        <v>181</v>
      </c>
      <c r="E2007" t="s">
        <v>54</v>
      </c>
      <c r="F2007" t="s">
        <v>114</v>
      </c>
      <c r="G2007" t="s">
        <v>56</v>
      </c>
      <c r="H2007">
        <v>3</v>
      </c>
      <c r="I2007">
        <v>9.65</v>
      </c>
      <c r="J2007">
        <v>0.13900000000000001</v>
      </c>
      <c r="K2007">
        <v>5.69</v>
      </c>
      <c r="L2007" t="s">
        <v>57</v>
      </c>
      <c r="M2007">
        <f t="shared" si="195"/>
        <v>24.93</v>
      </c>
      <c r="N2007">
        <f t="shared" si="196"/>
        <v>7.86</v>
      </c>
      <c r="O2007" s="7">
        <f t="shared" si="197"/>
        <v>0.31528279181708785</v>
      </c>
      <c r="P2007" t="str">
        <f t="shared" si="193"/>
        <v>Aug-2025</v>
      </c>
      <c r="Q2007" t="str">
        <f t="shared" si="194"/>
        <v>Q3-2025</v>
      </c>
    </row>
    <row r="2008" spans="1:17" x14ac:dyDescent="0.3">
      <c r="A2008" t="s">
        <v>2156</v>
      </c>
      <c r="B2008" s="15">
        <v>45808</v>
      </c>
      <c r="C2008" t="s">
        <v>63</v>
      </c>
      <c r="D2008" t="s">
        <v>119</v>
      </c>
      <c r="E2008" t="s">
        <v>107</v>
      </c>
      <c r="F2008" t="s">
        <v>148</v>
      </c>
      <c r="G2008" t="s">
        <v>68</v>
      </c>
      <c r="H2008">
        <v>1</v>
      </c>
      <c r="I2008">
        <v>53.78</v>
      </c>
      <c r="J2008">
        <v>0.245</v>
      </c>
      <c r="K2008">
        <v>23.65</v>
      </c>
      <c r="L2008" t="s">
        <v>104</v>
      </c>
      <c r="M2008">
        <f t="shared" si="195"/>
        <v>40.6</v>
      </c>
      <c r="N2008">
        <f t="shared" si="196"/>
        <v>16.95</v>
      </c>
      <c r="O2008" s="7">
        <f t="shared" si="197"/>
        <v>0.417487684729064</v>
      </c>
      <c r="P2008" t="str">
        <f t="shared" si="193"/>
        <v>May-2025</v>
      </c>
      <c r="Q2008" t="str">
        <f t="shared" si="194"/>
        <v>Q2-2025</v>
      </c>
    </row>
    <row r="2009" spans="1:17" x14ac:dyDescent="0.3">
      <c r="A2009" t="s">
        <v>2157</v>
      </c>
      <c r="B2009" s="15">
        <v>45713</v>
      </c>
      <c r="C2009" t="s">
        <v>52</v>
      </c>
      <c r="D2009" t="s">
        <v>113</v>
      </c>
      <c r="E2009" t="s">
        <v>54</v>
      </c>
      <c r="F2009" t="s">
        <v>268</v>
      </c>
      <c r="G2009" t="s">
        <v>56</v>
      </c>
      <c r="H2009">
        <v>1</v>
      </c>
      <c r="I2009">
        <v>22.14</v>
      </c>
      <c r="J2009">
        <v>8.1000000000000003E-2</v>
      </c>
      <c r="K2009">
        <v>14.1</v>
      </c>
      <c r="L2009" t="s">
        <v>57</v>
      </c>
      <c r="M2009">
        <f t="shared" si="195"/>
        <v>20.350000000000001</v>
      </c>
      <c r="N2009">
        <f t="shared" si="196"/>
        <v>6.25</v>
      </c>
      <c r="O2009" s="7">
        <f t="shared" si="197"/>
        <v>0.30712530712530711</v>
      </c>
      <c r="P2009" t="str">
        <f t="shared" si="193"/>
        <v>Feb-2025</v>
      </c>
      <c r="Q2009" t="str">
        <f t="shared" si="194"/>
        <v>Q1-2025</v>
      </c>
    </row>
    <row r="2010" spans="1:17" x14ac:dyDescent="0.3">
      <c r="A2010" t="s">
        <v>2158</v>
      </c>
      <c r="B2010" s="15">
        <v>45554</v>
      </c>
      <c r="C2010" t="s">
        <v>84</v>
      </c>
      <c r="D2010" t="s">
        <v>171</v>
      </c>
      <c r="E2010" t="s">
        <v>54</v>
      </c>
      <c r="F2010" t="s">
        <v>268</v>
      </c>
      <c r="G2010" t="s">
        <v>68</v>
      </c>
      <c r="H2010">
        <v>1</v>
      </c>
      <c r="I2010">
        <v>4.3899999999999997</v>
      </c>
      <c r="J2010">
        <v>7.3999999999999996E-2</v>
      </c>
      <c r="K2010">
        <v>2.87</v>
      </c>
      <c r="L2010" t="s">
        <v>57</v>
      </c>
      <c r="M2010">
        <f t="shared" si="195"/>
        <v>4.07</v>
      </c>
      <c r="N2010">
        <f t="shared" si="196"/>
        <v>1.2</v>
      </c>
      <c r="O2010" s="7">
        <f t="shared" si="197"/>
        <v>0.29484029484029484</v>
      </c>
      <c r="P2010" t="str">
        <f t="shared" si="193"/>
        <v>Sep-2024</v>
      </c>
      <c r="Q2010" t="str">
        <f t="shared" si="194"/>
        <v>Q3-2024</v>
      </c>
    </row>
    <row r="2011" spans="1:17" x14ac:dyDescent="0.3">
      <c r="A2011" t="s">
        <v>2159</v>
      </c>
      <c r="B2011" s="15">
        <v>45594</v>
      </c>
      <c r="C2011" t="s">
        <v>88</v>
      </c>
      <c r="D2011" t="s">
        <v>179</v>
      </c>
      <c r="E2011" t="s">
        <v>60</v>
      </c>
      <c r="F2011" t="s">
        <v>61</v>
      </c>
      <c r="G2011" t="s">
        <v>68</v>
      </c>
      <c r="H2011">
        <v>5</v>
      </c>
      <c r="I2011">
        <v>67.23</v>
      </c>
      <c r="J2011">
        <v>3.7999999999999999E-2</v>
      </c>
      <c r="K2011">
        <v>35.270000000000003</v>
      </c>
      <c r="L2011" t="s">
        <v>57</v>
      </c>
      <c r="M2011">
        <f t="shared" si="195"/>
        <v>323.38</v>
      </c>
      <c r="N2011">
        <f t="shared" si="196"/>
        <v>147.03</v>
      </c>
      <c r="O2011" s="7">
        <f t="shared" si="197"/>
        <v>0.45466633681736657</v>
      </c>
      <c r="P2011" t="str">
        <f t="shared" si="193"/>
        <v>Oct-2024</v>
      </c>
      <c r="Q2011" t="str">
        <f t="shared" si="194"/>
        <v>Q4-2024</v>
      </c>
    </row>
    <row r="2012" spans="1:17" x14ac:dyDescent="0.3">
      <c r="A2012" t="s">
        <v>2160</v>
      </c>
      <c r="B2012" s="15">
        <v>45765</v>
      </c>
      <c r="C2012" t="s">
        <v>52</v>
      </c>
      <c r="D2012" t="s">
        <v>59</v>
      </c>
      <c r="E2012" t="s">
        <v>107</v>
      </c>
      <c r="F2012" t="s">
        <v>148</v>
      </c>
      <c r="G2012" t="s">
        <v>56</v>
      </c>
      <c r="H2012">
        <v>5</v>
      </c>
      <c r="I2012">
        <v>57.89</v>
      </c>
      <c r="J2012">
        <v>0.121</v>
      </c>
      <c r="K2012">
        <v>24.98</v>
      </c>
      <c r="L2012" t="s">
        <v>57</v>
      </c>
      <c r="M2012">
        <f t="shared" si="195"/>
        <v>254.43</v>
      </c>
      <c r="N2012">
        <f t="shared" si="196"/>
        <v>129.53</v>
      </c>
      <c r="O2012" s="7">
        <f t="shared" si="197"/>
        <v>0.50909876979915891</v>
      </c>
      <c r="P2012" t="str">
        <f t="shared" si="193"/>
        <v>Apr-2025</v>
      </c>
      <c r="Q2012" t="str">
        <f t="shared" si="194"/>
        <v>Q2-2025</v>
      </c>
    </row>
    <row r="2013" spans="1:17" x14ac:dyDescent="0.3">
      <c r="A2013" t="s">
        <v>2161</v>
      </c>
      <c r="B2013" s="15">
        <v>45871</v>
      </c>
      <c r="C2013" t="s">
        <v>88</v>
      </c>
      <c r="D2013" t="s">
        <v>123</v>
      </c>
      <c r="E2013" t="s">
        <v>54</v>
      </c>
      <c r="F2013" t="s">
        <v>114</v>
      </c>
      <c r="G2013" t="s">
        <v>68</v>
      </c>
      <c r="H2013">
        <v>1</v>
      </c>
      <c r="I2013">
        <v>17.77</v>
      </c>
      <c r="J2013">
        <v>0.13600000000000001</v>
      </c>
      <c r="K2013">
        <v>12.34</v>
      </c>
      <c r="L2013" t="s">
        <v>57</v>
      </c>
      <c r="M2013">
        <f t="shared" si="195"/>
        <v>15.35</v>
      </c>
      <c r="N2013">
        <f t="shared" si="196"/>
        <v>3.01</v>
      </c>
      <c r="O2013" s="7">
        <f t="shared" si="197"/>
        <v>0.19609120521172638</v>
      </c>
      <c r="P2013" t="str">
        <f t="shared" si="193"/>
        <v>Aug-2025</v>
      </c>
      <c r="Q2013" t="str">
        <f t="shared" si="194"/>
        <v>Q3-2025</v>
      </c>
    </row>
    <row r="2014" spans="1:17" x14ac:dyDescent="0.3">
      <c r="A2014" t="s">
        <v>2162</v>
      </c>
      <c r="B2014" s="15">
        <v>45833</v>
      </c>
      <c r="C2014" t="s">
        <v>88</v>
      </c>
      <c r="D2014" t="s">
        <v>429</v>
      </c>
      <c r="E2014" t="s">
        <v>71</v>
      </c>
      <c r="F2014" t="s">
        <v>97</v>
      </c>
      <c r="G2014" t="s">
        <v>68</v>
      </c>
      <c r="H2014">
        <v>8</v>
      </c>
      <c r="I2014">
        <v>265.22000000000003</v>
      </c>
      <c r="J2014">
        <v>5.6000000000000001E-2</v>
      </c>
      <c r="K2014">
        <v>205.63</v>
      </c>
      <c r="L2014" t="s">
        <v>57</v>
      </c>
      <c r="M2014">
        <f t="shared" si="195"/>
        <v>2002.94</v>
      </c>
      <c r="N2014">
        <f t="shared" si="196"/>
        <v>357.9</v>
      </c>
      <c r="O2014" s="7">
        <f t="shared" si="197"/>
        <v>0.17868732962545056</v>
      </c>
      <c r="P2014" t="str">
        <f t="shared" si="193"/>
        <v>Jun-2025</v>
      </c>
      <c r="Q2014" t="str">
        <f t="shared" si="194"/>
        <v>Q2-2025</v>
      </c>
    </row>
    <row r="2015" spans="1:17" x14ac:dyDescent="0.3">
      <c r="A2015" t="s">
        <v>2163</v>
      </c>
      <c r="B2015" s="15">
        <v>45602</v>
      </c>
      <c r="C2015" t="s">
        <v>88</v>
      </c>
      <c r="D2015" t="s">
        <v>429</v>
      </c>
      <c r="E2015" t="s">
        <v>60</v>
      </c>
      <c r="F2015" t="s">
        <v>61</v>
      </c>
      <c r="G2015" t="s">
        <v>56</v>
      </c>
      <c r="H2015">
        <v>1</v>
      </c>
      <c r="I2015">
        <v>24.28</v>
      </c>
      <c r="J2015">
        <v>0.182</v>
      </c>
      <c r="K2015">
        <v>11.05</v>
      </c>
      <c r="L2015" t="s">
        <v>57</v>
      </c>
      <c r="M2015">
        <f t="shared" si="195"/>
        <v>19.86</v>
      </c>
      <c r="N2015">
        <f t="shared" si="196"/>
        <v>8.81</v>
      </c>
      <c r="O2015" s="7">
        <f t="shared" si="197"/>
        <v>0.44360523665659624</v>
      </c>
      <c r="P2015" t="str">
        <f t="shared" si="193"/>
        <v>Nov-2024</v>
      </c>
      <c r="Q2015" t="str">
        <f t="shared" si="194"/>
        <v>Q4-2024</v>
      </c>
    </row>
    <row r="2016" spans="1:17" x14ac:dyDescent="0.3">
      <c r="A2016" t="s">
        <v>2164</v>
      </c>
      <c r="B2016" s="15">
        <v>45618</v>
      </c>
      <c r="C2016" t="s">
        <v>63</v>
      </c>
      <c r="D2016" t="s">
        <v>175</v>
      </c>
      <c r="E2016" t="s">
        <v>54</v>
      </c>
      <c r="F2016" t="s">
        <v>156</v>
      </c>
      <c r="G2016" t="s">
        <v>56</v>
      </c>
      <c r="H2016">
        <v>5</v>
      </c>
      <c r="I2016">
        <v>14.9</v>
      </c>
      <c r="J2016">
        <v>0.23799999999999999</v>
      </c>
      <c r="K2016">
        <v>8.91</v>
      </c>
      <c r="L2016" t="s">
        <v>57</v>
      </c>
      <c r="M2016">
        <f t="shared" si="195"/>
        <v>56.77</v>
      </c>
      <c r="N2016">
        <f t="shared" si="196"/>
        <v>12.22</v>
      </c>
      <c r="O2016" s="7">
        <f t="shared" si="197"/>
        <v>0.21525453584639775</v>
      </c>
      <c r="P2016" t="str">
        <f t="shared" si="193"/>
        <v>Nov-2024</v>
      </c>
      <c r="Q2016" t="str">
        <f t="shared" si="194"/>
        <v>Q4-2024</v>
      </c>
    </row>
    <row r="2017" spans="1:17" x14ac:dyDescent="0.3">
      <c r="A2017" t="s">
        <v>2165</v>
      </c>
      <c r="B2017" s="15">
        <v>45453</v>
      </c>
      <c r="C2017" t="s">
        <v>88</v>
      </c>
      <c r="D2017" t="s">
        <v>89</v>
      </c>
      <c r="E2017" t="s">
        <v>93</v>
      </c>
      <c r="F2017" t="s">
        <v>94</v>
      </c>
      <c r="G2017" t="s">
        <v>68</v>
      </c>
      <c r="H2017">
        <v>7</v>
      </c>
      <c r="I2017">
        <v>47.4</v>
      </c>
      <c r="J2017">
        <v>7.5999999999999998E-2</v>
      </c>
      <c r="K2017">
        <v>19.059999999999999</v>
      </c>
      <c r="L2017" t="s">
        <v>57</v>
      </c>
      <c r="M2017">
        <f t="shared" si="195"/>
        <v>306.58</v>
      </c>
      <c r="N2017">
        <f t="shared" si="196"/>
        <v>173.16</v>
      </c>
      <c r="O2017" s="7">
        <f t="shared" si="197"/>
        <v>0.56481179463761499</v>
      </c>
      <c r="P2017" t="str">
        <f t="shared" si="193"/>
        <v>Jun-2024</v>
      </c>
      <c r="Q2017" t="str">
        <f t="shared" si="194"/>
        <v>Q2-2024</v>
      </c>
    </row>
    <row r="2018" spans="1:17" x14ac:dyDescent="0.3">
      <c r="A2018" t="s">
        <v>2166</v>
      </c>
      <c r="B2018" s="15">
        <v>45538</v>
      </c>
      <c r="C2018" t="s">
        <v>88</v>
      </c>
      <c r="D2018" t="s">
        <v>179</v>
      </c>
      <c r="E2018" t="s">
        <v>93</v>
      </c>
      <c r="F2018" t="s">
        <v>94</v>
      </c>
      <c r="G2018" t="s">
        <v>68</v>
      </c>
      <c r="H2018">
        <v>1</v>
      </c>
      <c r="I2018">
        <v>86.91</v>
      </c>
      <c r="J2018">
        <v>7.6999999999999999E-2</v>
      </c>
      <c r="K2018">
        <v>31.55</v>
      </c>
      <c r="L2018" t="s">
        <v>57</v>
      </c>
      <c r="M2018">
        <f t="shared" si="195"/>
        <v>80.22</v>
      </c>
      <c r="N2018">
        <f t="shared" si="196"/>
        <v>48.67</v>
      </c>
      <c r="O2018" s="7">
        <f t="shared" si="197"/>
        <v>0.60670655696833709</v>
      </c>
      <c r="P2018" t="str">
        <f t="shared" si="193"/>
        <v>Sep-2024</v>
      </c>
      <c r="Q2018" t="str">
        <f t="shared" si="194"/>
        <v>Q3-2024</v>
      </c>
    </row>
    <row r="2019" spans="1:17" x14ac:dyDescent="0.3">
      <c r="A2019" t="s">
        <v>2167</v>
      </c>
      <c r="B2019" s="15">
        <v>45425</v>
      </c>
      <c r="C2019" t="s">
        <v>63</v>
      </c>
      <c r="D2019" t="s">
        <v>175</v>
      </c>
      <c r="E2019" t="s">
        <v>107</v>
      </c>
      <c r="F2019" t="s">
        <v>193</v>
      </c>
      <c r="G2019" t="s">
        <v>56</v>
      </c>
      <c r="H2019">
        <v>5</v>
      </c>
      <c r="I2019">
        <v>31.44</v>
      </c>
      <c r="J2019">
        <v>0.27300000000000002</v>
      </c>
      <c r="K2019">
        <v>11.97</v>
      </c>
      <c r="L2019" t="s">
        <v>57</v>
      </c>
      <c r="M2019">
        <f t="shared" si="195"/>
        <v>114.28</v>
      </c>
      <c r="N2019">
        <f t="shared" si="196"/>
        <v>54.43</v>
      </c>
      <c r="O2019" s="7">
        <f t="shared" si="197"/>
        <v>0.47628631431571578</v>
      </c>
      <c r="P2019" t="str">
        <f t="shared" si="193"/>
        <v>May-2024</v>
      </c>
      <c r="Q2019" t="str">
        <f t="shared" si="194"/>
        <v>Q2-2024</v>
      </c>
    </row>
    <row r="2020" spans="1:17" x14ac:dyDescent="0.3">
      <c r="A2020" t="s">
        <v>2168</v>
      </c>
      <c r="B2020" s="15">
        <v>45611</v>
      </c>
      <c r="C2020" t="s">
        <v>52</v>
      </c>
      <c r="D2020" t="s">
        <v>155</v>
      </c>
      <c r="E2020" t="s">
        <v>93</v>
      </c>
      <c r="F2020" t="s">
        <v>141</v>
      </c>
      <c r="G2020" t="s">
        <v>68</v>
      </c>
      <c r="H2020">
        <v>2</v>
      </c>
      <c r="I2020">
        <v>53.22</v>
      </c>
      <c r="J2020">
        <v>0.11</v>
      </c>
      <c r="K2020">
        <v>25.27</v>
      </c>
      <c r="L2020" t="s">
        <v>57</v>
      </c>
      <c r="M2020">
        <f t="shared" si="195"/>
        <v>94.73</v>
      </c>
      <c r="N2020">
        <f t="shared" si="196"/>
        <v>44.19</v>
      </c>
      <c r="O2020" s="7">
        <f t="shared" si="197"/>
        <v>0.46648369048875749</v>
      </c>
      <c r="P2020" t="str">
        <f t="shared" si="193"/>
        <v>Nov-2024</v>
      </c>
      <c r="Q2020" t="str">
        <f t="shared" si="194"/>
        <v>Q4-2024</v>
      </c>
    </row>
    <row r="2021" spans="1:17" x14ac:dyDescent="0.3">
      <c r="A2021" t="s">
        <v>2169</v>
      </c>
      <c r="B2021" s="15">
        <v>45853</v>
      </c>
      <c r="C2021" t="s">
        <v>63</v>
      </c>
      <c r="D2021" t="s">
        <v>263</v>
      </c>
      <c r="E2021" t="s">
        <v>54</v>
      </c>
      <c r="F2021" t="s">
        <v>268</v>
      </c>
      <c r="G2021" t="s">
        <v>68</v>
      </c>
      <c r="H2021">
        <v>4</v>
      </c>
      <c r="I2021">
        <v>4.8</v>
      </c>
      <c r="J2021">
        <v>0.188</v>
      </c>
      <c r="K2021">
        <v>2.94</v>
      </c>
      <c r="L2021" t="s">
        <v>57</v>
      </c>
      <c r="M2021">
        <f t="shared" si="195"/>
        <v>15.59</v>
      </c>
      <c r="N2021">
        <f t="shared" si="196"/>
        <v>3.83</v>
      </c>
      <c r="O2021" s="7">
        <f t="shared" si="197"/>
        <v>0.24567030147530469</v>
      </c>
      <c r="P2021" t="str">
        <f t="shared" si="193"/>
        <v>Jul-2025</v>
      </c>
      <c r="Q2021" t="str">
        <f t="shared" si="194"/>
        <v>Q3-2025</v>
      </c>
    </row>
    <row r="2022" spans="1:17" x14ac:dyDescent="0.3">
      <c r="A2022" t="s">
        <v>2170</v>
      </c>
      <c r="B2022" s="15">
        <v>45790</v>
      </c>
      <c r="C2022" t="s">
        <v>52</v>
      </c>
      <c r="D2022" t="s">
        <v>272</v>
      </c>
      <c r="E2022" t="s">
        <v>71</v>
      </c>
      <c r="F2022" t="s">
        <v>97</v>
      </c>
      <c r="G2022" t="s">
        <v>56</v>
      </c>
      <c r="H2022">
        <v>4</v>
      </c>
      <c r="I2022">
        <v>95.05</v>
      </c>
      <c r="J2022">
        <v>0.11899999999999999</v>
      </c>
      <c r="K2022">
        <v>69.63</v>
      </c>
      <c r="L2022" t="s">
        <v>57</v>
      </c>
      <c r="M2022">
        <f t="shared" si="195"/>
        <v>334.96</v>
      </c>
      <c r="N2022">
        <f t="shared" si="196"/>
        <v>56.44</v>
      </c>
      <c r="O2022" s="7">
        <f t="shared" si="197"/>
        <v>0.16849773107236685</v>
      </c>
      <c r="P2022" t="str">
        <f t="shared" si="193"/>
        <v>May-2025</v>
      </c>
      <c r="Q2022" t="str">
        <f t="shared" si="194"/>
        <v>Q2-2025</v>
      </c>
    </row>
    <row r="2023" spans="1:17" x14ac:dyDescent="0.3">
      <c r="A2023" t="s">
        <v>2171</v>
      </c>
      <c r="B2023" s="15">
        <v>45852</v>
      </c>
      <c r="C2023" t="s">
        <v>63</v>
      </c>
      <c r="D2023" t="s">
        <v>82</v>
      </c>
      <c r="E2023" t="s">
        <v>54</v>
      </c>
      <c r="F2023" t="s">
        <v>156</v>
      </c>
      <c r="G2023" t="s">
        <v>56</v>
      </c>
      <c r="H2023">
        <v>2</v>
      </c>
      <c r="I2023">
        <v>13.76</v>
      </c>
      <c r="J2023">
        <v>0.27800000000000002</v>
      </c>
      <c r="K2023">
        <v>8.24</v>
      </c>
      <c r="L2023" t="s">
        <v>57</v>
      </c>
      <c r="M2023">
        <f t="shared" si="195"/>
        <v>19.87</v>
      </c>
      <c r="N2023">
        <f t="shared" si="196"/>
        <v>3.39</v>
      </c>
      <c r="O2023" s="7">
        <f t="shared" si="197"/>
        <v>0.17060895822848515</v>
      </c>
      <c r="P2023" t="str">
        <f t="shared" si="193"/>
        <v>Jul-2025</v>
      </c>
      <c r="Q2023" t="str">
        <f t="shared" si="194"/>
        <v>Q3-2025</v>
      </c>
    </row>
    <row r="2024" spans="1:17" x14ac:dyDescent="0.3">
      <c r="A2024" t="s">
        <v>2172</v>
      </c>
      <c r="B2024" s="15">
        <v>45333</v>
      </c>
      <c r="C2024" t="s">
        <v>84</v>
      </c>
      <c r="D2024" t="s">
        <v>225</v>
      </c>
      <c r="E2024" t="s">
        <v>107</v>
      </c>
      <c r="F2024" t="s">
        <v>139</v>
      </c>
      <c r="G2024" t="s">
        <v>56</v>
      </c>
      <c r="H2024">
        <v>1</v>
      </c>
      <c r="I2024">
        <v>42.16</v>
      </c>
      <c r="J2024">
        <v>3.7999999999999999E-2</v>
      </c>
      <c r="K2024">
        <v>15.13</v>
      </c>
      <c r="L2024" t="s">
        <v>57</v>
      </c>
      <c r="M2024">
        <f t="shared" si="195"/>
        <v>40.56</v>
      </c>
      <c r="N2024">
        <f t="shared" si="196"/>
        <v>25.43</v>
      </c>
      <c r="O2024" s="7">
        <f t="shared" si="197"/>
        <v>0.62697238658777121</v>
      </c>
      <c r="P2024" t="str">
        <f t="shared" si="193"/>
        <v>Feb-2024</v>
      </c>
      <c r="Q2024" t="str">
        <f t="shared" si="194"/>
        <v>Q1-2024</v>
      </c>
    </row>
    <row r="2025" spans="1:17" x14ac:dyDescent="0.3">
      <c r="A2025" t="s">
        <v>2173</v>
      </c>
      <c r="B2025" s="15">
        <v>45546</v>
      </c>
      <c r="C2025" t="s">
        <v>88</v>
      </c>
      <c r="D2025" t="s">
        <v>206</v>
      </c>
      <c r="E2025" t="s">
        <v>54</v>
      </c>
      <c r="F2025" t="s">
        <v>114</v>
      </c>
      <c r="G2025" t="s">
        <v>68</v>
      </c>
      <c r="H2025">
        <v>1</v>
      </c>
      <c r="I2025">
        <v>7.97</v>
      </c>
      <c r="J2025">
        <v>2.3E-2</v>
      </c>
      <c r="K2025">
        <v>5.15</v>
      </c>
      <c r="L2025" t="s">
        <v>57</v>
      </c>
      <c r="M2025">
        <f t="shared" si="195"/>
        <v>7.79</v>
      </c>
      <c r="N2025">
        <f t="shared" si="196"/>
        <v>2.64</v>
      </c>
      <c r="O2025" s="7">
        <f t="shared" si="197"/>
        <v>0.3388960205391528</v>
      </c>
      <c r="P2025" t="str">
        <f t="shared" si="193"/>
        <v>Sep-2024</v>
      </c>
      <c r="Q2025" t="str">
        <f t="shared" si="194"/>
        <v>Q3-2024</v>
      </c>
    </row>
    <row r="2026" spans="1:17" x14ac:dyDescent="0.3">
      <c r="A2026" t="s">
        <v>2174</v>
      </c>
      <c r="B2026" s="15">
        <v>45896</v>
      </c>
      <c r="C2026" t="s">
        <v>63</v>
      </c>
      <c r="D2026" t="s">
        <v>64</v>
      </c>
      <c r="E2026" t="s">
        <v>71</v>
      </c>
      <c r="F2026" t="s">
        <v>86</v>
      </c>
      <c r="G2026" t="s">
        <v>56</v>
      </c>
      <c r="H2026">
        <v>4</v>
      </c>
      <c r="I2026">
        <v>244.98</v>
      </c>
      <c r="J2026">
        <v>0.36499999999999999</v>
      </c>
      <c r="K2026">
        <v>177.43</v>
      </c>
      <c r="L2026" t="s">
        <v>57</v>
      </c>
      <c r="M2026">
        <f t="shared" si="195"/>
        <v>622.25</v>
      </c>
      <c r="N2026">
        <f t="shared" si="196"/>
        <v>-87.47</v>
      </c>
      <c r="O2026" s="7">
        <f t="shared" si="197"/>
        <v>-0.14057051024507836</v>
      </c>
      <c r="P2026" t="str">
        <f t="shared" si="193"/>
        <v>Aug-2025</v>
      </c>
      <c r="Q2026" t="str">
        <f t="shared" si="194"/>
        <v>Q3-2025</v>
      </c>
    </row>
    <row r="2027" spans="1:17" x14ac:dyDescent="0.3">
      <c r="A2027" t="s">
        <v>2175</v>
      </c>
      <c r="B2027" s="15">
        <v>45769</v>
      </c>
      <c r="C2027" t="s">
        <v>84</v>
      </c>
      <c r="D2027" t="s">
        <v>144</v>
      </c>
      <c r="E2027" t="s">
        <v>54</v>
      </c>
      <c r="F2027" t="s">
        <v>156</v>
      </c>
      <c r="G2027" t="s">
        <v>68</v>
      </c>
      <c r="H2027">
        <v>4</v>
      </c>
      <c r="I2027">
        <v>21.16</v>
      </c>
      <c r="J2027">
        <v>0.13</v>
      </c>
      <c r="K2027">
        <v>13.36</v>
      </c>
      <c r="L2027" t="s">
        <v>57</v>
      </c>
      <c r="M2027">
        <f t="shared" si="195"/>
        <v>73.64</v>
      </c>
      <c r="N2027">
        <f t="shared" si="196"/>
        <v>20.2</v>
      </c>
      <c r="O2027" s="7">
        <f t="shared" si="197"/>
        <v>0.27430744160782183</v>
      </c>
      <c r="P2027" t="str">
        <f t="shared" si="193"/>
        <v>Apr-2025</v>
      </c>
      <c r="Q2027" t="str">
        <f t="shared" si="194"/>
        <v>Q2-2025</v>
      </c>
    </row>
    <row r="2028" spans="1:17" x14ac:dyDescent="0.3">
      <c r="A2028" t="s">
        <v>2176</v>
      </c>
      <c r="B2028" s="15">
        <v>45583</v>
      </c>
      <c r="C2028" t="s">
        <v>63</v>
      </c>
      <c r="D2028" t="s">
        <v>137</v>
      </c>
      <c r="E2028" t="s">
        <v>71</v>
      </c>
      <c r="F2028" t="s">
        <v>72</v>
      </c>
      <c r="G2028" t="s">
        <v>56</v>
      </c>
      <c r="H2028">
        <v>3</v>
      </c>
      <c r="I2028">
        <v>156.18</v>
      </c>
      <c r="J2028">
        <v>2.4E-2</v>
      </c>
      <c r="K2028">
        <v>39.520000000000003</v>
      </c>
      <c r="L2028" t="s">
        <v>57</v>
      </c>
      <c r="M2028">
        <f t="shared" si="195"/>
        <v>457.3</v>
      </c>
      <c r="N2028">
        <f t="shared" si="196"/>
        <v>338.74</v>
      </c>
      <c r="O2028" s="7">
        <f t="shared" si="197"/>
        <v>0.7407391209271813</v>
      </c>
      <c r="P2028" t="str">
        <f t="shared" si="193"/>
        <v>Oct-2024</v>
      </c>
      <c r="Q2028" t="str">
        <f t="shared" si="194"/>
        <v>Q4-2024</v>
      </c>
    </row>
    <row r="2029" spans="1:17" x14ac:dyDescent="0.3">
      <c r="A2029" t="s">
        <v>2177</v>
      </c>
      <c r="B2029" s="15">
        <v>45667</v>
      </c>
      <c r="C2029" t="s">
        <v>52</v>
      </c>
      <c r="D2029" t="s">
        <v>113</v>
      </c>
      <c r="E2029" t="s">
        <v>60</v>
      </c>
      <c r="F2029" t="s">
        <v>61</v>
      </c>
      <c r="G2029" t="s">
        <v>68</v>
      </c>
      <c r="H2029">
        <v>1</v>
      </c>
      <c r="I2029">
        <v>59.3</v>
      </c>
      <c r="J2029">
        <v>0.10299999999999999</v>
      </c>
      <c r="K2029">
        <v>26.9</v>
      </c>
      <c r="L2029" t="s">
        <v>57</v>
      </c>
      <c r="M2029">
        <f t="shared" si="195"/>
        <v>53.19</v>
      </c>
      <c r="N2029">
        <f t="shared" si="196"/>
        <v>26.29</v>
      </c>
      <c r="O2029" s="7">
        <f t="shared" si="197"/>
        <v>0.49426583944350444</v>
      </c>
      <c r="P2029" t="str">
        <f t="shared" si="193"/>
        <v>Jan-2025</v>
      </c>
      <c r="Q2029" t="str">
        <f t="shared" si="194"/>
        <v>Q1-2025</v>
      </c>
    </row>
    <row r="2030" spans="1:17" x14ac:dyDescent="0.3">
      <c r="A2030" t="s">
        <v>2178</v>
      </c>
      <c r="B2030" s="15">
        <v>45791</v>
      </c>
      <c r="C2030" t="s">
        <v>84</v>
      </c>
      <c r="D2030" t="s">
        <v>229</v>
      </c>
      <c r="E2030" t="s">
        <v>60</v>
      </c>
      <c r="F2030" t="s">
        <v>90</v>
      </c>
      <c r="G2030" t="s">
        <v>56</v>
      </c>
      <c r="H2030">
        <v>2</v>
      </c>
      <c r="I2030">
        <v>46.9</v>
      </c>
      <c r="J2030">
        <v>4.0000000000000001E-3</v>
      </c>
      <c r="K2030">
        <v>23.12</v>
      </c>
      <c r="L2030" t="s">
        <v>57</v>
      </c>
      <c r="M2030">
        <f t="shared" si="195"/>
        <v>93.42</v>
      </c>
      <c r="N2030">
        <f t="shared" si="196"/>
        <v>47.18</v>
      </c>
      <c r="O2030" s="7">
        <f t="shared" si="197"/>
        <v>0.5050310426032969</v>
      </c>
      <c r="P2030" t="str">
        <f t="shared" si="193"/>
        <v>May-2025</v>
      </c>
      <c r="Q2030" t="str">
        <f t="shared" si="194"/>
        <v>Q2-2025</v>
      </c>
    </row>
    <row r="2031" spans="1:17" x14ac:dyDescent="0.3">
      <c r="A2031" t="s">
        <v>2179</v>
      </c>
      <c r="B2031" s="15">
        <v>45635</v>
      </c>
      <c r="C2031" t="s">
        <v>52</v>
      </c>
      <c r="D2031" t="s">
        <v>101</v>
      </c>
      <c r="E2031" t="s">
        <v>93</v>
      </c>
      <c r="F2031" t="s">
        <v>255</v>
      </c>
      <c r="G2031" t="s">
        <v>68</v>
      </c>
      <c r="H2031">
        <v>5</v>
      </c>
      <c r="I2031">
        <v>38.119999999999997</v>
      </c>
      <c r="J2031">
        <v>0.13600000000000001</v>
      </c>
      <c r="K2031">
        <v>14.8</v>
      </c>
      <c r="L2031" t="s">
        <v>57</v>
      </c>
      <c r="M2031">
        <f t="shared" si="195"/>
        <v>164.68</v>
      </c>
      <c r="N2031">
        <f t="shared" si="196"/>
        <v>90.68</v>
      </c>
      <c r="O2031" s="7">
        <f t="shared" si="197"/>
        <v>0.55064367257711933</v>
      </c>
      <c r="P2031" t="str">
        <f t="shared" si="193"/>
        <v>Dec-2024</v>
      </c>
      <c r="Q2031" t="str">
        <f t="shared" si="194"/>
        <v>Q4-2024</v>
      </c>
    </row>
    <row r="2032" spans="1:17" x14ac:dyDescent="0.3">
      <c r="A2032" t="s">
        <v>2180</v>
      </c>
      <c r="B2032" s="15">
        <v>45384</v>
      </c>
      <c r="C2032" t="s">
        <v>88</v>
      </c>
      <c r="D2032" t="s">
        <v>429</v>
      </c>
      <c r="E2032" t="s">
        <v>93</v>
      </c>
      <c r="F2032" t="s">
        <v>255</v>
      </c>
      <c r="G2032" t="s">
        <v>56</v>
      </c>
      <c r="H2032">
        <v>5</v>
      </c>
      <c r="I2032">
        <v>43.82</v>
      </c>
      <c r="J2032">
        <v>0.109</v>
      </c>
      <c r="K2032">
        <v>19.2</v>
      </c>
      <c r="L2032" t="s">
        <v>57</v>
      </c>
      <c r="M2032">
        <f t="shared" si="195"/>
        <v>195.22</v>
      </c>
      <c r="N2032">
        <f t="shared" si="196"/>
        <v>99.22</v>
      </c>
      <c r="O2032" s="7">
        <f t="shared" si="197"/>
        <v>0.50824710582932076</v>
      </c>
      <c r="P2032" t="str">
        <f t="shared" si="193"/>
        <v>Apr-2024</v>
      </c>
      <c r="Q2032" t="str">
        <f t="shared" si="194"/>
        <v>Q2-2024</v>
      </c>
    </row>
    <row r="2033" spans="1:17" x14ac:dyDescent="0.3">
      <c r="A2033" t="s">
        <v>2181</v>
      </c>
      <c r="B2033" s="15">
        <v>45764</v>
      </c>
      <c r="C2033" t="s">
        <v>88</v>
      </c>
      <c r="D2033" t="s">
        <v>270</v>
      </c>
      <c r="E2033" t="s">
        <v>60</v>
      </c>
      <c r="F2033" t="s">
        <v>99</v>
      </c>
      <c r="G2033" t="s">
        <v>68</v>
      </c>
      <c r="H2033">
        <v>11</v>
      </c>
      <c r="I2033">
        <v>94.7</v>
      </c>
      <c r="J2033">
        <v>0.01</v>
      </c>
      <c r="K2033">
        <v>39.11</v>
      </c>
      <c r="L2033" t="s">
        <v>57</v>
      </c>
      <c r="M2033">
        <f t="shared" si="195"/>
        <v>1031.28</v>
      </c>
      <c r="N2033">
        <f t="shared" si="196"/>
        <v>601.07000000000005</v>
      </c>
      <c r="O2033" s="7">
        <f t="shared" si="197"/>
        <v>0.58283880226514628</v>
      </c>
      <c r="P2033" t="str">
        <f t="shared" si="193"/>
        <v>Apr-2025</v>
      </c>
      <c r="Q2033" t="str">
        <f t="shared" si="194"/>
        <v>Q2-2025</v>
      </c>
    </row>
    <row r="2034" spans="1:17" x14ac:dyDescent="0.3">
      <c r="A2034" t="s">
        <v>2182</v>
      </c>
      <c r="B2034" s="15">
        <v>45824</v>
      </c>
      <c r="C2034" t="s">
        <v>52</v>
      </c>
      <c r="D2034" t="s">
        <v>113</v>
      </c>
      <c r="E2034" t="s">
        <v>71</v>
      </c>
      <c r="F2034" t="s">
        <v>97</v>
      </c>
      <c r="G2034" t="s">
        <v>68</v>
      </c>
      <c r="H2034">
        <v>3</v>
      </c>
      <c r="I2034">
        <v>150.04</v>
      </c>
      <c r="J2034">
        <v>0.10100000000000001</v>
      </c>
      <c r="K2034">
        <v>114.38</v>
      </c>
      <c r="L2034" t="s">
        <v>57</v>
      </c>
      <c r="M2034">
        <f t="shared" si="195"/>
        <v>404.66</v>
      </c>
      <c r="N2034">
        <f t="shared" si="196"/>
        <v>61.52</v>
      </c>
      <c r="O2034" s="7">
        <f t="shared" si="197"/>
        <v>0.15202886373745861</v>
      </c>
      <c r="P2034" t="str">
        <f t="shared" si="193"/>
        <v>Jun-2025</v>
      </c>
      <c r="Q2034" t="str">
        <f t="shared" si="194"/>
        <v>Q2-2025</v>
      </c>
    </row>
    <row r="2035" spans="1:17" x14ac:dyDescent="0.3">
      <c r="A2035" t="s">
        <v>2183</v>
      </c>
      <c r="B2035" s="15">
        <v>45577</v>
      </c>
      <c r="C2035" t="s">
        <v>88</v>
      </c>
      <c r="D2035" t="s">
        <v>270</v>
      </c>
      <c r="E2035" t="s">
        <v>60</v>
      </c>
      <c r="F2035" t="s">
        <v>76</v>
      </c>
      <c r="G2035" t="s">
        <v>68</v>
      </c>
      <c r="H2035">
        <v>4</v>
      </c>
      <c r="I2035">
        <v>96.6</v>
      </c>
      <c r="J2035">
        <v>0.13900000000000001</v>
      </c>
      <c r="K2035">
        <v>51.02</v>
      </c>
      <c r="L2035" t="s">
        <v>57</v>
      </c>
      <c r="M2035">
        <f t="shared" si="195"/>
        <v>332.69</v>
      </c>
      <c r="N2035">
        <f t="shared" si="196"/>
        <v>128.61000000000001</v>
      </c>
      <c r="O2035" s="7">
        <f t="shared" si="197"/>
        <v>0.38657609185728459</v>
      </c>
      <c r="P2035" t="str">
        <f t="shared" si="193"/>
        <v>Oct-2024</v>
      </c>
      <c r="Q2035" t="str">
        <f t="shared" si="194"/>
        <v>Q4-2024</v>
      </c>
    </row>
    <row r="2036" spans="1:17" x14ac:dyDescent="0.3">
      <c r="A2036" t="s">
        <v>2184</v>
      </c>
      <c r="B2036" s="15">
        <v>45884</v>
      </c>
      <c r="C2036" t="s">
        <v>88</v>
      </c>
      <c r="D2036" t="s">
        <v>234</v>
      </c>
      <c r="E2036" t="s">
        <v>71</v>
      </c>
      <c r="F2036" t="s">
        <v>78</v>
      </c>
      <c r="G2036" t="s">
        <v>68</v>
      </c>
      <c r="H2036">
        <v>2</v>
      </c>
      <c r="I2036">
        <v>188.19</v>
      </c>
      <c r="J2036">
        <v>5.8000000000000003E-2</v>
      </c>
      <c r="K2036">
        <v>141.38</v>
      </c>
      <c r="L2036" t="s">
        <v>57</v>
      </c>
      <c r="M2036">
        <f t="shared" si="195"/>
        <v>354.55</v>
      </c>
      <c r="N2036">
        <f t="shared" si="196"/>
        <v>71.790000000000006</v>
      </c>
      <c r="O2036" s="7">
        <f t="shared" si="197"/>
        <v>0.20248201946128896</v>
      </c>
      <c r="P2036" t="str">
        <f t="shared" si="193"/>
        <v>Aug-2025</v>
      </c>
      <c r="Q2036" t="str">
        <f t="shared" si="194"/>
        <v>Q3-2025</v>
      </c>
    </row>
    <row r="2037" spans="1:17" x14ac:dyDescent="0.3">
      <c r="A2037" t="s">
        <v>2185</v>
      </c>
      <c r="B2037" s="15">
        <v>45980</v>
      </c>
      <c r="C2037" t="s">
        <v>88</v>
      </c>
      <c r="D2037" t="s">
        <v>234</v>
      </c>
      <c r="E2037" t="s">
        <v>93</v>
      </c>
      <c r="F2037" t="s">
        <v>219</v>
      </c>
      <c r="G2037" t="s">
        <v>68</v>
      </c>
      <c r="H2037">
        <v>9</v>
      </c>
      <c r="I2037">
        <v>55.2</v>
      </c>
      <c r="J2037">
        <v>0.123</v>
      </c>
      <c r="K2037">
        <v>25.95</v>
      </c>
      <c r="L2037" t="s">
        <v>57</v>
      </c>
      <c r="M2037">
        <f t="shared" si="195"/>
        <v>435.69</v>
      </c>
      <c r="N2037">
        <f t="shared" si="196"/>
        <v>202.14</v>
      </c>
      <c r="O2037" s="7">
        <f t="shared" si="197"/>
        <v>0.46395372856847755</v>
      </c>
      <c r="P2037" t="str">
        <f t="shared" si="193"/>
        <v>Nov-2025</v>
      </c>
      <c r="Q2037" t="str">
        <f t="shared" si="194"/>
        <v>Q4-2025</v>
      </c>
    </row>
    <row r="2038" spans="1:17" x14ac:dyDescent="0.3">
      <c r="A2038" t="s">
        <v>2186</v>
      </c>
      <c r="B2038" s="15">
        <v>45799</v>
      </c>
      <c r="C2038" t="s">
        <v>52</v>
      </c>
      <c r="D2038" t="s">
        <v>181</v>
      </c>
      <c r="E2038" t="s">
        <v>93</v>
      </c>
      <c r="F2038" t="s">
        <v>124</v>
      </c>
      <c r="G2038" t="s">
        <v>68</v>
      </c>
      <c r="H2038">
        <v>3</v>
      </c>
      <c r="I2038">
        <v>49.29</v>
      </c>
      <c r="J2038">
        <v>0.13100000000000001</v>
      </c>
      <c r="K2038">
        <v>23.92</v>
      </c>
      <c r="L2038" t="s">
        <v>104</v>
      </c>
      <c r="M2038">
        <f t="shared" si="195"/>
        <v>128.5</v>
      </c>
      <c r="N2038">
        <f t="shared" si="196"/>
        <v>56.74</v>
      </c>
      <c r="O2038" s="7">
        <f t="shared" si="197"/>
        <v>0.44155642023346303</v>
      </c>
      <c r="P2038" t="str">
        <f t="shared" si="193"/>
        <v>May-2025</v>
      </c>
      <c r="Q2038" t="str">
        <f t="shared" si="194"/>
        <v>Q2-2025</v>
      </c>
    </row>
    <row r="2039" spans="1:17" x14ac:dyDescent="0.3">
      <c r="A2039" t="s">
        <v>2187</v>
      </c>
      <c r="B2039" s="15">
        <v>45838</v>
      </c>
      <c r="C2039" t="s">
        <v>63</v>
      </c>
      <c r="D2039" t="s">
        <v>137</v>
      </c>
      <c r="E2039" t="s">
        <v>60</v>
      </c>
      <c r="F2039" t="s">
        <v>67</v>
      </c>
      <c r="G2039" t="s">
        <v>56</v>
      </c>
      <c r="H2039">
        <v>11</v>
      </c>
      <c r="I2039">
        <v>59.81</v>
      </c>
      <c r="J2039">
        <v>0.28799999999999998</v>
      </c>
      <c r="K2039">
        <v>30.09</v>
      </c>
      <c r="L2039" t="s">
        <v>57</v>
      </c>
      <c r="M2039">
        <f t="shared" si="195"/>
        <v>468.43</v>
      </c>
      <c r="N2039">
        <f t="shared" si="196"/>
        <v>137.44</v>
      </c>
      <c r="O2039" s="7">
        <f t="shared" si="197"/>
        <v>0.29340563157782379</v>
      </c>
      <c r="P2039" t="str">
        <f t="shared" si="193"/>
        <v>Jun-2025</v>
      </c>
      <c r="Q2039" t="str">
        <f t="shared" si="194"/>
        <v>Q2-2025</v>
      </c>
    </row>
    <row r="2040" spans="1:17" x14ac:dyDescent="0.3">
      <c r="A2040" t="s">
        <v>2188</v>
      </c>
      <c r="B2040" s="15">
        <v>45759</v>
      </c>
      <c r="C2040" t="s">
        <v>52</v>
      </c>
      <c r="D2040" t="s">
        <v>121</v>
      </c>
      <c r="E2040" t="s">
        <v>93</v>
      </c>
      <c r="F2040" t="s">
        <v>141</v>
      </c>
      <c r="G2040" t="s">
        <v>56</v>
      </c>
      <c r="H2040">
        <v>1</v>
      </c>
      <c r="I2040">
        <v>10.46</v>
      </c>
      <c r="J2040">
        <v>3.4000000000000002E-2</v>
      </c>
      <c r="K2040">
        <v>4.88</v>
      </c>
      <c r="L2040" t="s">
        <v>57</v>
      </c>
      <c r="M2040">
        <f t="shared" si="195"/>
        <v>10.1</v>
      </c>
      <c r="N2040">
        <f t="shared" si="196"/>
        <v>5.22</v>
      </c>
      <c r="O2040" s="7">
        <f t="shared" si="197"/>
        <v>0.51683168316831685</v>
      </c>
      <c r="P2040" t="str">
        <f t="shared" si="193"/>
        <v>Apr-2025</v>
      </c>
      <c r="Q2040" t="str">
        <f t="shared" si="194"/>
        <v>Q2-2025</v>
      </c>
    </row>
    <row r="2041" spans="1:17" x14ac:dyDescent="0.3">
      <c r="A2041" t="s">
        <v>2189</v>
      </c>
      <c r="B2041" s="15">
        <v>45560</v>
      </c>
      <c r="C2041" t="s">
        <v>63</v>
      </c>
      <c r="D2041" t="s">
        <v>302</v>
      </c>
      <c r="E2041" t="s">
        <v>60</v>
      </c>
      <c r="F2041" t="s">
        <v>67</v>
      </c>
      <c r="G2041" t="s">
        <v>56</v>
      </c>
      <c r="H2041">
        <v>4</v>
      </c>
      <c r="I2041">
        <v>34.18</v>
      </c>
      <c r="J2041">
        <v>0.16800000000000001</v>
      </c>
      <c r="K2041">
        <v>15.42</v>
      </c>
      <c r="L2041" t="s">
        <v>57</v>
      </c>
      <c r="M2041">
        <f t="shared" si="195"/>
        <v>113.75</v>
      </c>
      <c r="N2041">
        <f t="shared" si="196"/>
        <v>52.07</v>
      </c>
      <c r="O2041" s="7">
        <f t="shared" si="197"/>
        <v>0.45775824175824176</v>
      </c>
      <c r="P2041" t="str">
        <f t="shared" ref="P2041:P2086" si="198">IF(B2041="","",TEXT(B2041,"mmm-yyyy"))</f>
        <v>Sep-2024</v>
      </c>
      <c r="Q2041" t="str">
        <f t="shared" ref="Q2041:Q2086" si="199">IF(B2041="","","Q"&amp;ROUNDUP(MONTH(B2041)/3,0)&amp;"-"&amp;YEAR(B2041))</f>
        <v>Q3-2024</v>
      </c>
    </row>
    <row r="2042" spans="1:17" x14ac:dyDescent="0.3">
      <c r="A2042" t="s">
        <v>2190</v>
      </c>
      <c r="B2042" s="15">
        <v>45707</v>
      </c>
      <c r="C2042" t="s">
        <v>88</v>
      </c>
      <c r="D2042" t="s">
        <v>123</v>
      </c>
      <c r="E2042" t="s">
        <v>54</v>
      </c>
      <c r="F2042" t="s">
        <v>114</v>
      </c>
      <c r="G2042" t="s">
        <v>56</v>
      </c>
      <c r="H2042">
        <v>10</v>
      </c>
      <c r="I2042">
        <v>5.23</v>
      </c>
      <c r="J2042">
        <v>1.7999999999999999E-2</v>
      </c>
      <c r="K2042">
        <v>2.99</v>
      </c>
      <c r="L2042" t="s">
        <v>57</v>
      </c>
      <c r="M2042">
        <f t="shared" si="195"/>
        <v>51.36</v>
      </c>
      <c r="N2042">
        <f t="shared" si="196"/>
        <v>21.46</v>
      </c>
      <c r="O2042" s="7">
        <f t="shared" si="197"/>
        <v>0.41783489096573212</v>
      </c>
      <c r="P2042" t="str">
        <f t="shared" si="198"/>
        <v>Feb-2025</v>
      </c>
      <c r="Q2042" t="str">
        <f t="shared" si="199"/>
        <v>Q1-2025</v>
      </c>
    </row>
    <row r="2043" spans="1:17" x14ac:dyDescent="0.3">
      <c r="A2043" t="s">
        <v>2191</v>
      </c>
      <c r="B2043" s="15">
        <v>45440</v>
      </c>
      <c r="C2043" t="s">
        <v>52</v>
      </c>
      <c r="D2043" t="s">
        <v>130</v>
      </c>
      <c r="E2043" t="s">
        <v>93</v>
      </c>
      <c r="F2043" t="s">
        <v>219</v>
      </c>
      <c r="G2043" t="s">
        <v>56</v>
      </c>
      <c r="H2043">
        <v>2</v>
      </c>
      <c r="I2043">
        <v>11.64</v>
      </c>
      <c r="J2043">
        <v>5.0999999999999997E-2</v>
      </c>
      <c r="K2043">
        <v>4.99</v>
      </c>
      <c r="L2043" t="s">
        <v>57</v>
      </c>
      <c r="M2043">
        <f t="shared" si="195"/>
        <v>22.09</v>
      </c>
      <c r="N2043">
        <f t="shared" si="196"/>
        <v>12.11</v>
      </c>
      <c r="O2043" s="7">
        <f t="shared" si="197"/>
        <v>0.54821186057039384</v>
      </c>
      <c r="P2043" t="str">
        <f t="shared" si="198"/>
        <v>May-2024</v>
      </c>
      <c r="Q2043" t="str">
        <f t="shared" si="199"/>
        <v>Q2-2024</v>
      </c>
    </row>
    <row r="2044" spans="1:17" x14ac:dyDescent="0.3">
      <c r="A2044" t="s">
        <v>2192</v>
      </c>
      <c r="B2044" s="15">
        <v>45397</v>
      </c>
      <c r="C2044" t="s">
        <v>52</v>
      </c>
      <c r="D2044" t="s">
        <v>70</v>
      </c>
      <c r="E2044" t="s">
        <v>93</v>
      </c>
      <c r="F2044" t="s">
        <v>94</v>
      </c>
      <c r="G2044" t="s">
        <v>68</v>
      </c>
      <c r="H2044">
        <v>1</v>
      </c>
      <c r="I2044">
        <v>44.9</v>
      </c>
      <c r="J2044">
        <v>0</v>
      </c>
      <c r="K2044">
        <v>20.440000000000001</v>
      </c>
      <c r="L2044" t="s">
        <v>57</v>
      </c>
      <c r="M2044">
        <f t="shared" si="195"/>
        <v>44.9</v>
      </c>
      <c r="N2044">
        <f t="shared" si="196"/>
        <v>24.46</v>
      </c>
      <c r="O2044" s="7">
        <f t="shared" si="197"/>
        <v>0.54476614699331849</v>
      </c>
      <c r="P2044" t="str">
        <f t="shared" si="198"/>
        <v>Apr-2024</v>
      </c>
      <c r="Q2044" t="str">
        <f t="shared" si="199"/>
        <v>Q2-2024</v>
      </c>
    </row>
    <row r="2045" spans="1:17" x14ac:dyDescent="0.3">
      <c r="A2045" t="s">
        <v>2193</v>
      </c>
      <c r="B2045" s="15">
        <v>45845</v>
      </c>
      <c r="C2045" t="s">
        <v>52</v>
      </c>
      <c r="D2045" t="s">
        <v>181</v>
      </c>
      <c r="E2045" t="s">
        <v>107</v>
      </c>
      <c r="F2045" t="s">
        <v>108</v>
      </c>
      <c r="G2045" t="s">
        <v>68</v>
      </c>
      <c r="H2045">
        <v>7</v>
      </c>
      <c r="I2045">
        <v>32.68</v>
      </c>
      <c r="J2045">
        <v>6.8000000000000005E-2</v>
      </c>
      <c r="K2045">
        <v>12.29</v>
      </c>
      <c r="L2045" t="s">
        <v>57</v>
      </c>
      <c r="M2045">
        <f t="shared" si="195"/>
        <v>213.2</v>
      </c>
      <c r="N2045">
        <f t="shared" si="196"/>
        <v>127.17</v>
      </c>
      <c r="O2045" s="7">
        <f t="shared" si="197"/>
        <v>0.59648217636022516</v>
      </c>
      <c r="P2045" t="str">
        <f t="shared" si="198"/>
        <v>Jul-2025</v>
      </c>
      <c r="Q2045" t="str">
        <f t="shared" si="199"/>
        <v>Q3-2025</v>
      </c>
    </row>
    <row r="2046" spans="1:17" x14ac:dyDescent="0.3">
      <c r="A2046" t="s">
        <v>2194</v>
      </c>
      <c r="B2046" s="15">
        <v>45521</v>
      </c>
      <c r="C2046" t="s">
        <v>63</v>
      </c>
      <c r="D2046" t="s">
        <v>119</v>
      </c>
      <c r="E2046" t="s">
        <v>71</v>
      </c>
      <c r="F2046" t="s">
        <v>97</v>
      </c>
      <c r="G2046" t="s">
        <v>68</v>
      </c>
      <c r="H2046">
        <v>6</v>
      </c>
      <c r="I2046">
        <v>181.87</v>
      </c>
      <c r="J2046">
        <v>0.218</v>
      </c>
      <c r="K2046">
        <v>136.35</v>
      </c>
      <c r="L2046" t="s">
        <v>57</v>
      </c>
      <c r="M2046">
        <f t="shared" si="195"/>
        <v>853.33</v>
      </c>
      <c r="N2046">
        <f t="shared" si="196"/>
        <v>35.229999999999997</v>
      </c>
      <c r="O2046" s="7">
        <f t="shared" si="197"/>
        <v>4.128531752077156E-2</v>
      </c>
      <c r="P2046" t="str">
        <f t="shared" si="198"/>
        <v>Aug-2024</v>
      </c>
      <c r="Q2046" t="str">
        <f t="shared" si="199"/>
        <v>Q3-2024</v>
      </c>
    </row>
    <row r="2047" spans="1:17" x14ac:dyDescent="0.3">
      <c r="A2047" t="s">
        <v>2195</v>
      </c>
      <c r="B2047" s="15">
        <v>45860</v>
      </c>
      <c r="C2047" t="s">
        <v>84</v>
      </c>
      <c r="D2047" t="s">
        <v>225</v>
      </c>
      <c r="E2047" t="s">
        <v>71</v>
      </c>
      <c r="F2047" t="s">
        <v>97</v>
      </c>
      <c r="G2047" t="s">
        <v>56</v>
      </c>
      <c r="H2047">
        <v>2</v>
      </c>
      <c r="I2047">
        <v>291.99</v>
      </c>
      <c r="J2047">
        <v>0.14499999999999999</v>
      </c>
      <c r="K2047">
        <v>218.54</v>
      </c>
      <c r="L2047" t="s">
        <v>57</v>
      </c>
      <c r="M2047">
        <f t="shared" si="195"/>
        <v>499.3</v>
      </c>
      <c r="N2047">
        <f t="shared" si="196"/>
        <v>62.22</v>
      </c>
      <c r="O2047" s="7">
        <f t="shared" si="197"/>
        <v>0.12461446024434207</v>
      </c>
      <c r="P2047" t="str">
        <f t="shared" si="198"/>
        <v>Jul-2025</v>
      </c>
      <c r="Q2047" t="str">
        <f t="shared" si="199"/>
        <v>Q3-2025</v>
      </c>
    </row>
    <row r="2048" spans="1:17" x14ac:dyDescent="0.3">
      <c r="A2048" t="s">
        <v>2196</v>
      </c>
      <c r="B2048" s="15">
        <v>45906</v>
      </c>
      <c r="C2048" t="s">
        <v>52</v>
      </c>
      <c r="D2048" t="s">
        <v>272</v>
      </c>
      <c r="E2048" t="s">
        <v>71</v>
      </c>
      <c r="F2048" t="s">
        <v>78</v>
      </c>
      <c r="G2048" t="s">
        <v>56</v>
      </c>
      <c r="H2048">
        <v>10</v>
      </c>
      <c r="I2048">
        <v>65.53</v>
      </c>
      <c r="J2048">
        <v>3.2000000000000001E-2</v>
      </c>
      <c r="K2048">
        <v>43.9</v>
      </c>
      <c r="L2048" t="s">
        <v>57</v>
      </c>
      <c r="M2048">
        <f t="shared" si="195"/>
        <v>634.33000000000004</v>
      </c>
      <c r="N2048">
        <f t="shared" si="196"/>
        <v>195.33</v>
      </c>
      <c r="O2048" s="7">
        <f t="shared" si="197"/>
        <v>0.30793120300159221</v>
      </c>
      <c r="P2048" t="str">
        <f t="shared" si="198"/>
        <v>Sep-2025</v>
      </c>
      <c r="Q2048" t="str">
        <f t="shared" si="199"/>
        <v>Q3-2025</v>
      </c>
    </row>
    <row r="2049" spans="1:17" x14ac:dyDescent="0.3">
      <c r="A2049" t="s">
        <v>2197</v>
      </c>
      <c r="B2049" s="15">
        <v>45577</v>
      </c>
      <c r="C2049" t="s">
        <v>52</v>
      </c>
      <c r="D2049" t="s">
        <v>155</v>
      </c>
      <c r="E2049" t="s">
        <v>71</v>
      </c>
      <c r="F2049" t="s">
        <v>97</v>
      </c>
      <c r="G2049" t="s">
        <v>56</v>
      </c>
      <c r="H2049">
        <v>2</v>
      </c>
      <c r="I2049">
        <v>56.01</v>
      </c>
      <c r="J2049">
        <v>7.4999999999999997E-2</v>
      </c>
      <c r="K2049">
        <v>42</v>
      </c>
      <c r="L2049" t="s">
        <v>57</v>
      </c>
      <c r="M2049">
        <f t="shared" si="195"/>
        <v>103.62</v>
      </c>
      <c r="N2049">
        <f t="shared" si="196"/>
        <v>19.62</v>
      </c>
      <c r="O2049" s="7">
        <f t="shared" si="197"/>
        <v>0.18934568616097278</v>
      </c>
      <c r="P2049" t="str">
        <f t="shared" si="198"/>
        <v>Oct-2024</v>
      </c>
      <c r="Q2049" t="str">
        <f t="shared" si="199"/>
        <v>Q4-2024</v>
      </c>
    </row>
    <row r="2050" spans="1:17" x14ac:dyDescent="0.3">
      <c r="A2050" t="s">
        <v>2198</v>
      </c>
      <c r="B2050" s="15">
        <v>45738</v>
      </c>
      <c r="C2050" t="s">
        <v>52</v>
      </c>
      <c r="D2050" t="s">
        <v>181</v>
      </c>
      <c r="E2050" t="s">
        <v>107</v>
      </c>
      <c r="F2050" t="s">
        <v>132</v>
      </c>
      <c r="G2050" t="s">
        <v>68</v>
      </c>
      <c r="H2050">
        <v>1</v>
      </c>
      <c r="I2050">
        <v>24.62</v>
      </c>
      <c r="J2050">
        <v>0.123</v>
      </c>
      <c r="K2050">
        <v>8.2899999999999991</v>
      </c>
      <c r="L2050" t="s">
        <v>57</v>
      </c>
      <c r="M2050">
        <f t="shared" ref="M2050:M2113" si="200">ROUND(H2050*I2050*(1-J2050),2)</f>
        <v>21.59</v>
      </c>
      <c r="N2050">
        <f t="shared" ref="N2050:N2113" si="201">ROUND(M2050-(H2050*K2050),2)</f>
        <v>13.3</v>
      </c>
      <c r="O2050" s="7">
        <f t="shared" ref="O2050:O2113" si="202">IFERROR(N2050/M2050,0)</f>
        <v>0.61602593793422888</v>
      </c>
      <c r="P2050" t="str">
        <f t="shared" si="198"/>
        <v>Mar-2025</v>
      </c>
      <c r="Q2050" t="str">
        <f t="shared" si="199"/>
        <v>Q1-2025</v>
      </c>
    </row>
    <row r="2051" spans="1:17" x14ac:dyDescent="0.3">
      <c r="A2051" t="s">
        <v>2199</v>
      </c>
      <c r="B2051" s="15">
        <v>45513</v>
      </c>
      <c r="C2051" t="s">
        <v>63</v>
      </c>
      <c r="D2051" t="s">
        <v>281</v>
      </c>
      <c r="E2051" t="s">
        <v>54</v>
      </c>
      <c r="F2051" t="s">
        <v>268</v>
      </c>
      <c r="G2051" t="s">
        <v>68</v>
      </c>
      <c r="H2051">
        <v>4</v>
      </c>
      <c r="I2051">
        <v>13.53</v>
      </c>
      <c r="J2051">
        <v>0.14599999999999999</v>
      </c>
      <c r="K2051">
        <v>8.8699999999999992</v>
      </c>
      <c r="L2051" t="s">
        <v>57</v>
      </c>
      <c r="M2051">
        <f t="shared" si="200"/>
        <v>46.22</v>
      </c>
      <c r="N2051">
        <f t="shared" si="201"/>
        <v>10.74</v>
      </c>
      <c r="O2051" s="7">
        <f t="shared" si="202"/>
        <v>0.23236694071830377</v>
      </c>
      <c r="P2051" t="str">
        <f t="shared" si="198"/>
        <v>Aug-2024</v>
      </c>
      <c r="Q2051" t="str">
        <f t="shared" si="199"/>
        <v>Q3-2024</v>
      </c>
    </row>
    <row r="2052" spans="1:17" x14ac:dyDescent="0.3">
      <c r="A2052" t="s">
        <v>2200</v>
      </c>
      <c r="B2052" s="15">
        <v>45977</v>
      </c>
      <c r="C2052" t="s">
        <v>52</v>
      </c>
      <c r="D2052" t="s">
        <v>237</v>
      </c>
      <c r="E2052" t="s">
        <v>54</v>
      </c>
      <c r="F2052" t="s">
        <v>65</v>
      </c>
      <c r="G2052" t="s">
        <v>56</v>
      </c>
      <c r="H2052">
        <v>5</v>
      </c>
      <c r="I2052">
        <v>14</v>
      </c>
      <c r="J2052">
        <v>2.5000000000000001E-2</v>
      </c>
      <c r="K2052">
        <v>12.27</v>
      </c>
      <c r="L2052" t="s">
        <v>57</v>
      </c>
      <c r="M2052">
        <f t="shared" si="200"/>
        <v>68.25</v>
      </c>
      <c r="N2052">
        <f t="shared" si="201"/>
        <v>6.9</v>
      </c>
      <c r="O2052" s="7">
        <f t="shared" si="202"/>
        <v>0.1010989010989011</v>
      </c>
      <c r="P2052" t="str">
        <f t="shared" si="198"/>
        <v>Nov-2025</v>
      </c>
      <c r="Q2052" t="str">
        <f t="shared" si="199"/>
        <v>Q4-2025</v>
      </c>
    </row>
    <row r="2053" spans="1:17" x14ac:dyDescent="0.3">
      <c r="A2053" t="s">
        <v>2201</v>
      </c>
      <c r="B2053" s="15">
        <v>45661</v>
      </c>
      <c r="C2053" t="s">
        <v>52</v>
      </c>
      <c r="D2053" t="s">
        <v>59</v>
      </c>
      <c r="E2053" t="s">
        <v>71</v>
      </c>
      <c r="F2053" t="s">
        <v>126</v>
      </c>
      <c r="G2053" t="s">
        <v>68</v>
      </c>
      <c r="H2053">
        <v>2</v>
      </c>
      <c r="I2053">
        <v>255.94</v>
      </c>
      <c r="J2053">
        <v>8.5999999999999993E-2</v>
      </c>
      <c r="K2053">
        <v>180.25</v>
      </c>
      <c r="L2053" t="s">
        <v>57</v>
      </c>
      <c r="M2053">
        <f t="shared" si="200"/>
        <v>467.86</v>
      </c>
      <c r="N2053">
        <f t="shared" si="201"/>
        <v>107.36</v>
      </c>
      <c r="O2053" s="7">
        <f t="shared" si="202"/>
        <v>0.22947035437951524</v>
      </c>
      <c r="P2053" t="str">
        <f t="shared" si="198"/>
        <v>Jan-2025</v>
      </c>
      <c r="Q2053" t="str">
        <f t="shared" si="199"/>
        <v>Q1-2025</v>
      </c>
    </row>
    <row r="2054" spans="1:17" x14ac:dyDescent="0.3">
      <c r="A2054" t="s">
        <v>2202</v>
      </c>
      <c r="B2054" s="15">
        <v>45797</v>
      </c>
      <c r="C2054" t="s">
        <v>84</v>
      </c>
      <c r="D2054" t="s">
        <v>103</v>
      </c>
      <c r="E2054" t="s">
        <v>71</v>
      </c>
      <c r="F2054" t="s">
        <v>126</v>
      </c>
      <c r="G2054" t="s">
        <v>68</v>
      </c>
      <c r="H2054">
        <v>2</v>
      </c>
      <c r="I2054">
        <v>36.799999999999997</v>
      </c>
      <c r="J2054">
        <v>3.9E-2</v>
      </c>
      <c r="K2054">
        <v>25.69</v>
      </c>
      <c r="L2054" t="s">
        <v>57</v>
      </c>
      <c r="M2054">
        <f t="shared" si="200"/>
        <v>70.73</v>
      </c>
      <c r="N2054">
        <f t="shared" si="201"/>
        <v>19.350000000000001</v>
      </c>
      <c r="O2054" s="7">
        <f t="shared" si="202"/>
        <v>0.27357556906546021</v>
      </c>
      <c r="P2054" t="str">
        <f t="shared" si="198"/>
        <v>May-2025</v>
      </c>
      <c r="Q2054" t="str">
        <f t="shared" si="199"/>
        <v>Q2-2025</v>
      </c>
    </row>
    <row r="2055" spans="1:17" x14ac:dyDescent="0.3">
      <c r="A2055" t="s">
        <v>2203</v>
      </c>
      <c r="B2055" s="15">
        <v>45860</v>
      </c>
      <c r="C2055" t="s">
        <v>63</v>
      </c>
      <c r="D2055" t="s">
        <v>82</v>
      </c>
      <c r="E2055" t="s">
        <v>54</v>
      </c>
      <c r="F2055" t="s">
        <v>156</v>
      </c>
      <c r="G2055" t="s">
        <v>56</v>
      </c>
      <c r="H2055">
        <v>1</v>
      </c>
      <c r="I2055">
        <v>14.49</v>
      </c>
      <c r="J2055">
        <v>0.105</v>
      </c>
      <c r="K2055">
        <v>7.44</v>
      </c>
      <c r="L2055" t="s">
        <v>57</v>
      </c>
      <c r="M2055">
        <f t="shared" si="200"/>
        <v>12.97</v>
      </c>
      <c r="N2055">
        <f t="shared" si="201"/>
        <v>5.53</v>
      </c>
      <c r="O2055" s="7">
        <f t="shared" si="202"/>
        <v>0.42636854279105629</v>
      </c>
      <c r="P2055" t="str">
        <f t="shared" si="198"/>
        <v>Jul-2025</v>
      </c>
      <c r="Q2055" t="str">
        <f t="shared" si="199"/>
        <v>Q3-2025</v>
      </c>
    </row>
    <row r="2056" spans="1:17" x14ac:dyDescent="0.3">
      <c r="A2056" t="s">
        <v>2204</v>
      </c>
      <c r="B2056" s="15">
        <v>45798</v>
      </c>
      <c r="C2056" t="s">
        <v>63</v>
      </c>
      <c r="D2056" t="s">
        <v>204</v>
      </c>
      <c r="E2056" t="s">
        <v>93</v>
      </c>
      <c r="F2056" t="s">
        <v>124</v>
      </c>
      <c r="G2056" t="s">
        <v>56</v>
      </c>
      <c r="H2056">
        <v>1</v>
      </c>
      <c r="I2056">
        <v>81.099999999999994</v>
      </c>
      <c r="J2056">
        <v>0.252</v>
      </c>
      <c r="K2056">
        <v>36.24</v>
      </c>
      <c r="L2056" t="s">
        <v>57</v>
      </c>
      <c r="M2056">
        <f t="shared" si="200"/>
        <v>60.66</v>
      </c>
      <c r="N2056">
        <f t="shared" si="201"/>
        <v>24.42</v>
      </c>
      <c r="O2056" s="7">
        <f t="shared" si="202"/>
        <v>0.40257171117705248</v>
      </c>
      <c r="P2056" t="str">
        <f t="shared" si="198"/>
        <v>May-2025</v>
      </c>
      <c r="Q2056" t="str">
        <f t="shared" si="199"/>
        <v>Q2-2025</v>
      </c>
    </row>
    <row r="2057" spans="1:17" x14ac:dyDescent="0.3">
      <c r="A2057" t="s">
        <v>2205</v>
      </c>
      <c r="B2057" s="15">
        <v>45442</v>
      </c>
      <c r="C2057" t="s">
        <v>63</v>
      </c>
      <c r="D2057" t="s">
        <v>281</v>
      </c>
      <c r="E2057" t="s">
        <v>54</v>
      </c>
      <c r="F2057" t="s">
        <v>156</v>
      </c>
      <c r="G2057" t="s">
        <v>56</v>
      </c>
      <c r="H2057">
        <v>2</v>
      </c>
      <c r="I2057">
        <v>13.94</v>
      </c>
      <c r="J2057">
        <v>0.104</v>
      </c>
      <c r="K2057">
        <v>7.82</v>
      </c>
      <c r="L2057" t="s">
        <v>73</v>
      </c>
      <c r="M2057">
        <f t="shared" si="200"/>
        <v>24.98</v>
      </c>
      <c r="N2057">
        <f t="shared" si="201"/>
        <v>9.34</v>
      </c>
      <c r="O2057" s="7">
        <f t="shared" si="202"/>
        <v>0.37389911929543634</v>
      </c>
      <c r="P2057" t="str">
        <f t="shared" si="198"/>
        <v>May-2024</v>
      </c>
      <c r="Q2057" t="str">
        <f t="shared" si="199"/>
        <v>Q2-2024</v>
      </c>
    </row>
    <row r="2058" spans="1:17" x14ac:dyDescent="0.3">
      <c r="A2058" t="s">
        <v>2206</v>
      </c>
      <c r="B2058" s="15">
        <v>45638</v>
      </c>
      <c r="C2058" t="s">
        <v>88</v>
      </c>
      <c r="D2058" t="s">
        <v>234</v>
      </c>
      <c r="E2058" t="s">
        <v>93</v>
      </c>
      <c r="F2058" t="s">
        <v>141</v>
      </c>
      <c r="G2058" t="s">
        <v>68</v>
      </c>
      <c r="H2058">
        <v>1</v>
      </c>
      <c r="I2058">
        <v>13.2</v>
      </c>
      <c r="J2058">
        <v>0.111</v>
      </c>
      <c r="K2058">
        <v>5.17</v>
      </c>
      <c r="L2058" t="s">
        <v>57</v>
      </c>
      <c r="M2058">
        <f t="shared" si="200"/>
        <v>11.73</v>
      </c>
      <c r="N2058">
        <f t="shared" si="201"/>
        <v>6.56</v>
      </c>
      <c r="O2058" s="7">
        <f t="shared" si="202"/>
        <v>0.55924978687127025</v>
      </c>
      <c r="P2058" t="str">
        <f t="shared" si="198"/>
        <v>Dec-2024</v>
      </c>
      <c r="Q2058" t="str">
        <f t="shared" si="199"/>
        <v>Q4-2024</v>
      </c>
    </row>
    <row r="2059" spans="1:17" x14ac:dyDescent="0.3">
      <c r="A2059" t="s">
        <v>2207</v>
      </c>
      <c r="B2059" s="15">
        <v>45824</v>
      </c>
      <c r="C2059" t="s">
        <v>84</v>
      </c>
      <c r="D2059" t="s">
        <v>372</v>
      </c>
      <c r="E2059" t="s">
        <v>107</v>
      </c>
      <c r="F2059" t="s">
        <v>139</v>
      </c>
      <c r="G2059" t="s">
        <v>56</v>
      </c>
      <c r="H2059">
        <v>9</v>
      </c>
      <c r="I2059">
        <v>25.01</v>
      </c>
      <c r="J2059">
        <v>4.2000000000000003E-2</v>
      </c>
      <c r="K2059">
        <v>8.66</v>
      </c>
      <c r="L2059" t="s">
        <v>57</v>
      </c>
      <c r="M2059">
        <f t="shared" si="200"/>
        <v>215.64</v>
      </c>
      <c r="N2059">
        <f t="shared" si="201"/>
        <v>137.69999999999999</v>
      </c>
      <c r="O2059" s="7">
        <f t="shared" si="202"/>
        <v>0.63856427378964942</v>
      </c>
      <c r="P2059" t="str">
        <f t="shared" si="198"/>
        <v>Jun-2025</v>
      </c>
      <c r="Q2059" t="str">
        <f t="shared" si="199"/>
        <v>Q2-2025</v>
      </c>
    </row>
    <row r="2060" spans="1:17" x14ac:dyDescent="0.3">
      <c r="A2060" t="s">
        <v>2208</v>
      </c>
      <c r="B2060" s="15">
        <v>45700</v>
      </c>
      <c r="C2060" t="s">
        <v>88</v>
      </c>
      <c r="D2060" t="s">
        <v>198</v>
      </c>
      <c r="E2060" t="s">
        <v>54</v>
      </c>
      <c r="F2060" t="s">
        <v>65</v>
      </c>
      <c r="G2060" t="s">
        <v>56</v>
      </c>
      <c r="H2060">
        <v>2</v>
      </c>
      <c r="I2060">
        <v>18.3</v>
      </c>
      <c r="J2060">
        <v>6.0999999999999999E-2</v>
      </c>
      <c r="K2060">
        <v>12.6</v>
      </c>
      <c r="L2060" t="s">
        <v>57</v>
      </c>
      <c r="M2060">
        <f t="shared" si="200"/>
        <v>34.369999999999997</v>
      </c>
      <c r="N2060">
        <f t="shared" si="201"/>
        <v>9.17</v>
      </c>
      <c r="O2060" s="7">
        <f t="shared" si="202"/>
        <v>0.26680244399185338</v>
      </c>
      <c r="P2060" t="str">
        <f t="shared" si="198"/>
        <v>Feb-2025</v>
      </c>
      <c r="Q2060" t="str">
        <f t="shared" si="199"/>
        <v>Q1-2025</v>
      </c>
    </row>
    <row r="2061" spans="1:17" x14ac:dyDescent="0.3">
      <c r="A2061" t="s">
        <v>2209</v>
      </c>
      <c r="B2061" s="15">
        <v>45708</v>
      </c>
      <c r="C2061" t="s">
        <v>63</v>
      </c>
      <c r="D2061" t="s">
        <v>204</v>
      </c>
      <c r="E2061" t="s">
        <v>60</v>
      </c>
      <c r="F2061" t="s">
        <v>99</v>
      </c>
      <c r="G2061" t="s">
        <v>56</v>
      </c>
      <c r="H2061">
        <v>3</v>
      </c>
      <c r="I2061">
        <v>117.4</v>
      </c>
      <c r="J2061">
        <v>0.27500000000000002</v>
      </c>
      <c r="K2061">
        <v>56.34</v>
      </c>
      <c r="L2061" t="s">
        <v>57</v>
      </c>
      <c r="M2061">
        <f t="shared" si="200"/>
        <v>255.35</v>
      </c>
      <c r="N2061">
        <f t="shared" si="201"/>
        <v>86.33</v>
      </c>
      <c r="O2061" s="7">
        <f t="shared" si="202"/>
        <v>0.33808498139808107</v>
      </c>
      <c r="P2061" t="str">
        <f t="shared" si="198"/>
        <v>Feb-2025</v>
      </c>
      <c r="Q2061" t="str">
        <f t="shared" si="199"/>
        <v>Q1-2025</v>
      </c>
    </row>
    <row r="2062" spans="1:17" x14ac:dyDescent="0.3">
      <c r="A2062" t="s">
        <v>2210</v>
      </c>
      <c r="B2062" s="15">
        <v>45669</v>
      </c>
      <c r="C2062" t="s">
        <v>52</v>
      </c>
      <c r="D2062" t="s">
        <v>181</v>
      </c>
      <c r="E2062" t="s">
        <v>54</v>
      </c>
      <c r="F2062" t="s">
        <v>156</v>
      </c>
      <c r="G2062" t="s">
        <v>68</v>
      </c>
      <c r="H2062">
        <v>1</v>
      </c>
      <c r="I2062">
        <v>22.24</v>
      </c>
      <c r="J2062">
        <v>7.5999999999999998E-2</v>
      </c>
      <c r="K2062">
        <v>14.22</v>
      </c>
      <c r="L2062" t="s">
        <v>57</v>
      </c>
      <c r="M2062">
        <f t="shared" si="200"/>
        <v>20.55</v>
      </c>
      <c r="N2062">
        <f t="shared" si="201"/>
        <v>6.33</v>
      </c>
      <c r="O2062" s="7">
        <f t="shared" si="202"/>
        <v>0.30802919708029197</v>
      </c>
      <c r="P2062" t="str">
        <f t="shared" si="198"/>
        <v>Jan-2025</v>
      </c>
      <c r="Q2062" t="str">
        <f t="shared" si="199"/>
        <v>Q1-2025</v>
      </c>
    </row>
    <row r="2063" spans="1:17" x14ac:dyDescent="0.3">
      <c r="A2063" t="s">
        <v>2211</v>
      </c>
      <c r="B2063" s="15">
        <v>45929</v>
      </c>
      <c r="C2063" t="s">
        <v>84</v>
      </c>
      <c r="D2063" t="s">
        <v>196</v>
      </c>
      <c r="E2063" t="s">
        <v>71</v>
      </c>
      <c r="F2063" t="s">
        <v>78</v>
      </c>
      <c r="G2063" t="s">
        <v>56</v>
      </c>
      <c r="H2063">
        <v>1</v>
      </c>
      <c r="I2063">
        <v>167.83</v>
      </c>
      <c r="J2063">
        <v>4.7E-2</v>
      </c>
      <c r="K2063">
        <v>84.1</v>
      </c>
      <c r="L2063" t="s">
        <v>57</v>
      </c>
      <c r="M2063">
        <f t="shared" si="200"/>
        <v>159.94</v>
      </c>
      <c r="N2063">
        <f t="shared" si="201"/>
        <v>75.84</v>
      </c>
      <c r="O2063" s="7">
        <f t="shared" si="202"/>
        <v>0.47417781668125553</v>
      </c>
      <c r="P2063" t="str">
        <f t="shared" si="198"/>
        <v>Sep-2025</v>
      </c>
      <c r="Q2063" t="str">
        <f t="shared" si="199"/>
        <v>Q3-2025</v>
      </c>
    </row>
    <row r="2064" spans="1:17" x14ac:dyDescent="0.3">
      <c r="A2064" t="s">
        <v>2212</v>
      </c>
      <c r="B2064" s="15">
        <v>45789</v>
      </c>
      <c r="C2064" t="s">
        <v>88</v>
      </c>
      <c r="D2064" t="s">
        <v>135</v>
      </c>
      <c r="E2064" t="s">
        <v>60</v>
      </c>
      <c r="F2064" t="s">
        <v>99</v>
      </c>
      <c r="G2064" t="s">
        <v>56</v>
      </c>
      <c r="H2064">
        <v>3</v>
      </c>
      <c r="I2064">
        <v>85.32</v>
      </c>
      <c r="J2064">
        <v>0.13900000000000001</v>
      </c>
      <c r="K2064">
        <v>36.54</v>
      </c>
      <c r="L2064" t="s">
        <v>57</v>
      </c>
      <c r="M2064">
        <f t="shared" si="200"/>
        <v>220.38</v>
      </c>
      <c r="N2064">
        <f t="shared" si="201"/>
        <v>110.76</v>
      </c>
      <c r="O2064" s="7">
        <f t="shared" si="202"/>
        <v>0.50258644160087129</v>
      </c>
      <c r="P2064" t="str">
        <f t="shared" si="198"/>
        <v>May-2025</v>
      </c>
      <c r="Q2064" t="str">
        <f t="shared" si="199"/>
        <v>Q2-2025</v>
      </c>
    </row>
    <row r="2065" spans="1:17" x14ac:dyDescent="0.3">
      <c r="A2065" t="s">
        <v>2213</v>
      </c>
      <c r="B2065" s="15">
        <v>45580</v>
      </c>
      <c r="C2065" t="s">
        <v>63</v>
      </c>
      <c r="D2065" t="s">
        <v>302</v>
      </c>
      <c r="E2065" t="s">
        <v>54</v>
      </c>
      <c r="F2065" t="s">
        <v>156</v>
      </c>
      <c r="G2065" t="s">
        <v>56</v>
      </c>
      <c r="H2065">
        <v>2</v>
      </c>
      <c r="I2065">
        <v>7.18</v>
      </c>
      <c r="J2065">
        <v>0.246</v>
      </c>
      <c r="K2065">
        <v>4.6900000000000004</v>
      </c>
      <c r="L2065" t="s">
        <v>57</v>
      </c>
      <c r="M2065">
        <f t="shared" si="200"/>
        <v>10.83</v>
      </c>
      <c r="N2065">
        <f t="shared" si="201"/>
        <v>1.45</v>
      </c>
      <c r="O2065" s="7">
        <f t="shared" si="202"/>
        <v>0.13388734995383195</v>
      </c>
      <c r="P2065" t="str">
        <f t="shared" si="198"/>
        <v>Oct-2024</v>
      </c>
      <c r="Q2065" t="str">
        <f t="shared" si="199"/>
        <v>Q4-2024</v>
      </c>
    </row>
    <row r="2066" spans="1:17" x14ac:dyDescent="0.3">
      <c r="A2066" t="s">
        <v>2214</v>
      </c>
      <c r="B2066" s="15">
        <v>45978</v>
      </c>
      <c r="C2066" t="s">
        <v>84</v>
      </c>
      <c r="D2066" t="s">
        <v>144</v>
      </c>
      <c r="E2066" t="s">
        <v>54</v>
      </c>
      <c r="F2066" t="s">
        <v>65</v>
      </c>
      <c r="G2066" t="s">
        <v>68</v>
      </c>
      <c r="H2066">
        <v>6</v>
      </c>
      <c r="I2066">
        <v>5.58</v>
      </c>
      <c r="J2066">
        <v>9.0999999999999998E-2</v>
      </c>
      <c r="K2066">
        <v>3.67</v>
      </c>
      <c r="L2066" t="s">
        <v>57</v>
      </c>
      <c r="M2066">
        <f t="shared" si="200"/>
        <v>30.43</v>
      </c>
      <c r="N2066">
        <f t="shared" si="201"/>
        <v>8.41</v>
      </c>
      <c r="O2066" s="7">
        <f t="shared" si="202"/>
        <v>0.2763720013144923</v>
      </c>
      <c r="P2066" t="str">
        <f t="shared" si="198"/>
        <v>Nov-2025</v>
      </c>
      <c r="Q2066" t="str">
        <f t="shared" si="199"/>
        <v>Q4-2025</v>
      </c>
    </row>
    <row r="2067" spans="1:17" x14ac:dyDescent="0.3">
      <c r="A2067" t="s">
        <v>2215</v>
      </c>
      <c r="B2067" s="15">
        <v>46003</v>
      </c>
      <c r="C2067" t="s">
        <v>63</v>
      </c>
      <c r="D2067" t="s">
        <v>281</v>
      </c>
      <c r="E2067" t="s">
        <v>93</v>
      </c>
      <c r="F2067" t="s">
        <v>94</v>
      </c>
      <c r="G2067" t="s">
        <v>68</v>
      </c>
      <c r="H2067">
        <v>3</v>
      </c>
      <c r="I2067">
        <v>61.8</v>
      </c>
      <c r="J2067">
        <v>0.40799999999999997</v>
      </c>
      <c r="K2067">
        <v>26.24</v>
      </c>
      <c r="L2067" t="s">
        <v>57</v>
      </c>
      <c r="M2067">
        <f t="shared" si="200"/>
        <v>109.76</v>
      </c>
      <c r="N2067">
        <f t="shared" si="201"/>
        <v>31.04</v>
      </c>
      <c r="O2067" s="7">
        <f t="shared" si="202"/>
        <v>0.28279883381924198</v>
      </c>
      <c r="P2067" t="str">
        <f t="shared" si="198"/>
        <v>Dec-2025</v>
      </c>
      <c r="Q2067" t="str">
        <f t="shared" si="199"/>
        <v>Q4-2025</v>
      </c>
    </row>
    <row r="2068" spans="1:17" x14ac:dyDescent="0.3">
      <c r="A2068" t="s">
        <v>2216</v>
      </c>
      <c r="B2068" s="15">
        <v>45794</v>
      </c>
      <c r="C2068" t="s">
        <v>88</v>
      </c>
      <c r="D2068" t="s">
        <v>206</v>
      </c>
      <c r="E2068" t="s">
        <v>60</v>
      </c>
      <c r="F2068" t="s">
        <v>76</v>
      </c>
      <c r="G2068" t="s">
        <v>68</v>
      </c>
      <c r="H2068">
        <v>3</v>
      </c>
      <c r="I2068">
        <v>63.2</v>
      </c>
      <c r="J2068">
        <v>1.4999999999999999E-2</v>
      </c>
      <c r="K2068">
        <v>28.52</v>
      </c>
      <c r="L2068" t="s">
        <v>57</v>
      </c>
      <c r="M2068">
        <f t="shared" si="200"/>
        <v>186.76</v>
      </c>
      <c r="N2068">
        <f t="shared" si="201"/>
        <v>101.2</v>
      </c>
      <c r="O2068" s="7">
        <f t="shared" si="202"/>
        <v>0.54187192118226601</v>
      </c>
      <c r="P2068" t="str">
        <f t="shared" si="198"/>
        <v>May-2025</v>
      </c>
      <c r="Q2068" t="str">
        <f t="shared" si="199"/>
        <v>Q2-2025</v>
      </c>
    </row>
    <row r="2069" spans="1:17" x14ac:dyDescent="0.3">
      <c r="A2069" t="s">
        <v>2217</v>
      </c>
      <c r="B2069" s="15">
        <v>45809</v>
      </c>
      <c r="C2069" t="s">
        <v>52</v>
      </c>
      <c r="D2069" t="s">
        <v>181</v>
      </c>
      <c r="E2069" t="s">
        <v>71</v>
      </c>
      <c r="F2069" t="s">
        <v>126</v>
      </c>
      <c r="G2069" t="s">
        <v>68</v>
      </c>
      <c r="H2069">
        <v>1</v>
      </c>
      <c r="I2069">
        <v>248.61</v>
      </c>
      <c r="J2069">
        <v>0.04</v>
      </c>
      <c r="K2069">
        <v>198.29</v>
      </c>
      <c r="L2069" t="s">
        <v>57</v>
      </c>
      <c r="M2069">
        <f t="shared" si="200"/>
        <v>238.67</v>
      </c>
      <c r="N2069">
        <f t="shared" si="201"/>
        <v>40.380000000000003</v>
      </c>
      <c r="O2069" s="7">
        <f t="shared" si="202"/>
        <v>0.16918758117903382</v>
      </c>
      <c r="P2069" t="str">
        <f t="shared" si="198"/>
        <v>Jun-2025</v>
      </c>
      <c r="Q2069" t="str">
        <f t="shared" si="199"/>
        <v>Q2-2025</v>
      </c>
    </row>
    <row r="2070" spans="1:17" x14ac:dyDescent="0.3">
      <c r="A2070" t="s">
        <v>2218</v>
      </c>
      <c r="B2070" s="15">
        <v>45402</v>
      </c>
      <c r="C2070" t="s">
        <v>63</v>
      </c>
      <c r="D2070" t="s">
        <v>302</v>
      </c>
      <c r="E2070" t="s">
        <v>107</v>
      </c>
      <c r="F2070" t="s">
        <v>193</v>
      </c>
      <c r="G2070" t="s">
        <v>73</v>
      </c>
      <c r="H2070">
        <v>6</v>
      </c>
      <c r="I2070">
        <v>31.65</v>
      </c>
      <c r="J2070">
        <v>0.312</v>
      </c>
      <c r="K2070">
        <v>14.2</v>
      </c>
      <c r="L2070" t="s">
        <v>57</v>
      </c>
      <c r="M2070">
        <f t="shared" si="200"/>
        <v>130.65</v>
      </c>
      <c r="N2070">
        <f t="shared" si="201"/>
        <v>45.45</v>
      </c>
      <c r="O2070" s="7">
        <f t="shared" si="202"/>
        <v>0.34787600459242252</v>
      </c>
      <c r="P2070" t="str">
        <f t="shared" si="198"/>
        <v>Apr-2024</v>
      </c>
      <c r="Q2070" t="str">
        <f t="shared" si="199"/>
        <v>Q2-2024</v>
      </c>
    </row>
    <row r="2071" spans="1:17" x14ac:dyDescent="0.3">
      <c r="A2071" t="s">
        <v>2219</v>
      </c>
      <c r="B2071" s="15">
        <v>45841</v>
      </c>
      <c r="C2071" t="s">
        <v>84</v>
      </c>
      <c r="D2071" t="s">
        <v>225</v>
      </c>
      <c r="E2071" t="s">
        <v>93</v>
      </c>
      <c r="F2071" t="s">
        <v>141</v>
      </c>
      <c r="G2071" t="s">
        <v>56</v>
      </c>
      <c r="H2071">
        <v>3</v>
      </c>
      <c r="I2071">
        <v>31.26</v>
      </c>
      <c r="J2071">
        <v>0.121</v>
      </c>
      <c r="K2071">
        <v>15.54</v>
      </c>
      <c r="L2071" t="s">
        <v>57</v>
      </c>
      <c r="M2071">
        <f t="shared" si="200"/>
        <v>82.43</v>
      </c>
      <c r="N2071">
        <f t="shared" si="201"/>
        <v>35.81</v>
      </c>
      <c r="O2071" s="7">
        <f t="shared" si="202"/>
        <v>0.43442921266529178</v>
      </c>
      <c r="P2071" t="str">
        <f t="shared" si="198"/>
        <v>Jul-2025</v>
      </c>
      <c r="Q2071" t="str">
        <f t="shared" si="199"/>
        <v>Q3-2025</v>
      </c>
    </row>
    <row r="2072" spans="1:17" x14ac:dyDescent="0.3">
      <c r="A2072" t="s">
        <v>2220</v>
      </c>
      <c r="B2072" s="15">
        <v>45833</v>
      </c>
      <c r="C2072" t="s">
        <v>88</v>
      </c>
      <c r="D2072" t="s">
        <v>162</v>
      </c>
      <c r="E2072" t="s">
        <v>71</v>
      </c>
      <c r="F2072" t="s">
        <v>126</v>
      </c>
      <c r="G2072" t="s">
        <v>68</v>
      </c>
      <c r="H2072">
        <v>5</v>
      </c>
      <c r="I2072">
        <v>131.38999999999999</v>
      </c>
      <c r="J2072">
        <v>1.7000000000000001E-2</v>
      </c>
      <c r="K2072">
        <v>87.76</v>
      </c>
      <c r="L2072" t="s">
        <v>57</v>
      </c>
      <c r="M2072">
        <f t="shared" si="200"/>
        <v>645.78</v>
      </c>
      <c r="N2072">
        <f t="shared" si="201"/>
        <v>206.98</v>
      </c>
      <c r="O2072" s="7">
        <f t="shared" si="202"/>
        <v>0.32051162934745581</v>
      </c>
      <c r="P2072" t="str">
        <f t="shared" si="198"/>
        <v>Jun-2025</v>
      </c>
      <c r="Q2072" t="str">
        <f t="shared" si="199"/>
        <v>Q2-2025</v>
      </c>
    </row>
    <row r="2073" spans="1:17" x14ac:dyDescent="0.3">
      <c r="A2073" t="s">
        <v>2221</v>
      </c>
      <c r="B2073" s="15">
        <v>45828</v>
      </c>
      <c r="C2073" t="s">
        <v>84</v>
      </c>
      <c r="D2073" t="s">
        <v>110</v>
      </c>
      <c r="E2073" t="s">
        <v>54</v>
      </c>
      <c r="F2073" t="s">
        <v>114</v>
      </c>
      <c r="G2073" t="s">
        <v>68</v>
      </c>
      <c r="H2073">
        <v>1</v>
      </c>
      <c r="I2073">
        <v>3.9</v>
      </c>
      <c r="J2073">
        <v>7.0999999999999994E-2</v>
      </c>
      <c r="K2073">
        <v>2.19</v>
      </c>
      <c r="L2073" t="s">
        <v>57</v>
      </c>
      <c r="M2073">
        <f t="shared" si="200"/>
        <v>3.62</v>
      </c>
      <c r="N2073">
        <f t="shared" si="201"/>
        <v>1.43</v>
      </c>
      <c r="O2073" s="7">
        <f t="shared" si="202"/>
        <v>0.39502762430939226</v>
      </c>
      <c r="P2073" t="str">
        <f t="shared" si="198"/>
        <v>Jun-2025</v>
      </c>
      <c r="Q2073" t="str">
        <f t="shared" si="199"/>
        <v>Q2-2025</v>
      </c>
    </row>
    <row r="2074" spans="1:17" x14ac:dyDescent="0.3">
      <c r="A2074" t="s">
        <v>2222</v>
      </c>
      <c r="B2074" s="15">
        <v>45666</v>
      </c>
      <c r="C2074" t="s">
        <v>84</v>
      </c>
      <c r="D2074" t="s">
        <v>147</v>
      </c>
      <c r="E2074" t="s">
        <v>54</v>
      </c>
      <c r="F2074" t="s">
        <v>268</v>
      </c>
      <c r="G2074" t="s">
        <v>56</v>
      </c>
      <c r="H2074">
        <v>4</v>
      </c>
      <c r="I2074">
        <v>7.51</v>
      </c>
      <c r="J2074">
        <v>0</v>
      </c>
      <c r="K2074">
        <v>5.13</v>
      </c>
      <c r="L2074" t="s">
        <v>57</v>
      </c>
      <c r="M2074">
        <f t="shared" si="200"/>
        <v>30.04</v>
      </c>
      <c r="N2074">
        <f t="shared" si="201"/>
        <v>9.52</v>
      </c>
      <c r="O2074" s="7">
        <f t="shared" si="202"/>
        <v>0.31691078561917441</v>
      </c>
      <c r="P2074" t="str">
        <f t="shared" si="198"/>
        <v>Jan-2025</v>
      </c>
      <c r="Q2074" t="str">
        <f t="shared" si="199"/>
        <v>Q1-2025</v>
      </c>
    </row>
    <row r="2075" spans="1:17" x14ac:dyDescent="0.3">
      <c r="A2075" t="s">
        <v>2223</v>
      </c>
      <c r="B2075" s="15">
        <v>45856</v>
      </c>
      <c r="C2075" t="s">
        <v>52</v>
      </c>
      <c r="D2075" t="s">
        <v>113</v>
      </c>
      <c r="E2075" t="s">
        <v>60</v>
      </c>
      <c r="F2075" t="s">
        <v>76</v>
      </c>
      <c r="G2075" t="s">
        <v>68</v>
      </c>
      <c r="H2075">
        <v>5</v>
      </c>
      <c r="I2075">
        <v>90.56</v>
      </c>
      <c r="J2075">
        <v>0.108</v>
      </c>
      <c r="K2075">
        <v>40.08</v>
      </c>
      <c r="L2075" t="s">
        <v>57</v>
      </c>
      <c r="M2075">
        <f t="shared" si="200"/>
        <v>403.9</v>
      </c>
      <c r="N2075">
        <f t="shared" si="201"/>
        <v>203.5</v>
      </c>
      <c r="O2075" s="7">
        <f t="shared" si="202"/>
        <v>0.50383758356028718</v>
      </c>
      <c r="P2075" t="str">
        <f t="shared" si="198"/>
        <v>Jul-2025</v>
      </c>
      <c r="Q2075" t="str">
        <f t="shared" si="199"/>
        <v>Q3-2025</v>
      </c>
    </row>
    <row r="2076" spans="1:17" x14ac:dyDescent="0.3">
      <c r="A2076" t="s">
        <v>2224</v>
      </c>
      <c r="B2076" s="15">
        <v>45743</v>
      </c>
      <c r="C2076" t="s">
        <v>63</v>
      </c>
      <c r="D2076" t="s">
        <v>251</v>
      </c>
      <c r="E2076" t="s">
        <v>93</v>
      </c>
      <c r="F2076" t="s">
        <v>94</v>
      </c>
      <c r="G2076" t="s">
        <v>68</v>
      </c>
      <c r="H2076">
        <v>6</v>
      </c>
      <c r="I2076">
        <v>84.23</v>
      </c>
      <c r="J2076">
        <v>0.129</v>
      </c>
      <c r="K2076">
        <v>33.950000000000003</v>
      </c>
      <c r="L2076" t="s">
        <v>57</v>
      </c>
      <c r="M2076">
        <f t="shared" si="200"/>
        <v>440.19</v>
      </c>
      <c r="N2076">
        <f t="shared" si="201"/>
        <v>236.49</v>
      </c>
      <c r="O2076" s="7">
        <f t="shared" si="202"/>
        <v>0.53724528044707964</v>
      </c>
      <c r="P2076" t="str">
        <f t="shared" si="198"/>
        <v>Mar-2025</v>
      </c>
      <c r="Q2076" t="str">
        <f t="shared" si="199"/>
        <v>Q1-2025</v>
      </c>
    </row>
    <row r="2077" spans="1:17" x14ac:dyDescent="0.3">
      <c r="A2077" t="s">
        <v>2225</v>
      </c>
      <c r="B2077" s="15">
        <v>46011</v>
      </c>
      <c r="C2077" t="s">
        <v>52</v>
      </c>
      <c r="D2077" t="s">
        <v>272</v>
      </c>
      <c r="E2077" t="s">
        <v>93</v>
      </c>
      <c r="F2077" t="s">
        <v>141</v>
      </c>
      <c r="G2077" t="s">
        <v>68</v>
      </c>
      <c r="H2077">
        <v>7</v>
      </c>
      <c r="I2077">
        <v>87.31</v>
      </c>
      <c r="J2077">
        <v>6.0999999999999999E-2</v>
      </c>
      <c r="K2077">
        <v>35.58</v>
      </c>
      <c r="L2077" t="s">
        <v>57</v>
      </c>
      <c r="M2077">
        <f t="shared" si="200"/>
        <v>573.89</v>
      </c>
      <c r="N2077">
        <f t="shared" si="201"/>
        <v>324.83</v>
      </c>
      <c r="O2077" s="7">
        <f t="shared" si="202"/>
        <v>0.56601439300214329</v>
      </c>
      <c r="P2077" t="str">
        <f t="shared" si="198"/>
        <v>Dec-2025</v>
      </c>
      <c r="Q2077" t="str">
        <f t="shared" si="199"/>
        <v>Q4-2025</v>
      </c>
    </row>
    <row r="2078" spans="1:17" x14ac:dyDescent="0.3">
      <c r="A2078" t="s">
        <v>2226</v>
      </c>
      <c r="B2078" s="15">
        <v>45704</v>
      </c>
      <c r="C2078" t="s">
        <v>52</v>
      </c>
      <c r="D2078" t="s">
        <v>237</v>
      </c>
      <c r="E2078" t="s">
        <v>71</v>
      </c>
      <c r="F2078" t="s">
        <v>86</v>
      </c>
      <c r="G2078" t="s">
        <v>68</v>
      </c>
      <c r="H2078">
        <v>5</v>
      </c>
      <c r="I2078">
        <v>294.13</v>
      </c>
      <c r="J2078">
        <v>0.14499999999999999</v>
      </c>
      <c r="K2078">
        <v>203.08</v>
      </c>
      <c r="L2078" t="s">
        <v>57</v>
      </c>
      <c r="M2078">
        <f t="shared" si="200"/>
        <v>1257.4100000000001</v>
      </c>
      <c r="N2078">
        <f t="shared" si="201"/>
        <v>242.01</v>
      </c>
      <c r="O2078" s="7">
        <f t="shared" si="202"/>
        <v>0.19246705529620409</v>
      </c>
      <c r="P2078" t="str">
        <f t="shared" si="198"/>
        <v>Feb-2025</v>
      </c>
      <c r="Q2078" t="str">
        <f t="shared" si="199"/>
        <v>Q1-2025</v>
      </c>
    </row>
    <row r="2079" spans="1:17" x14ac:dyDescent="0.3">
      <c r="A2079" t="s">
        <v>2227</v>
      </c>
      <c r="B2079" s="15">
        <v>46000</v>
      </c>
      <c r="C2079" t="s">
        <v>52</v>
      </c>
      <c r="D2079" t="s">
        <v>121</v>
      </c>
      <c r="E2079" t="s">
        <v>107</v>
      </c>
      <c r="F2079" t="s">
        <v>132</v>
      </c>
      <c r="G2079" t="s">
        <v>56</v>
      </c>
      <c r="H2079">
        <v>3</v>
      </c>
      <c r="I2079">
        <v>39.700000000000003</v>
      </c>
      <c r="J2079">
        <v>1.7000000000000001E-2</v>
      </c>
      <c r="K2079">
        <v>17.22</v>
      </c>
      <c r="L2079" t="s">
        <v>57</v>
      </c>
      <c r="M2079">
        <f t="shared" si="200"/>
        <v>117.08</v>
      </c>
      <c r="N2079">
        <f t="shared" si="201"/>
        <v>65.42</v>
      </c>
      <c r="O2079" s="7">
        <f t="shared" si="202"/>
        <v>0.55876323881106937</v>
      </c>
      <c r="P2079" t="str">
        <f t="shared" si="198"/>
        <v>Dec-2025</v>
      </c>
      <c r="Q2079" t="str">
        <f t="shared" si="199"/>
        <v>Q4-2025</v>
      </c>
    </row>
    <row r="2080" spans="1:17" x14ac:dyDescent="0.3">
      <c r="A2080" t="s">
        <v>2228</v>
      </c>
      <c r="B2080" s="15">
        <v>45451</v>
      </c>
      <c r="C2080" t="s">
        <v>84</v>
      </c>
      <c r="D2080" t="s">
        <v>85</v>
      </c>
      <c r="E2080" t="s">
        <v>71</v>
      </c>
      <c r="F2080" t="s">
        <v>72</v>
      </c>
      <c r="G2080" t="s">
        <v>56</v>
      </c>
      <c r="H2080">
        <v>9</v>
      </c>
      <c r="I2080">
        <v>144.68</v>
      </c>
      <c r="J2080">
        <v>0.10299999999999999</v>
      </c>
      <c r="K2080">
        <v>112.73</v>
      </c>
      <c r="L2080" t="s">
        <v>57</v>
      </c>
      <c r="M2080">
        <f t="shared" si="200"/>
        <v>1168</v>
      </c>
      <c r="N2080">
        <f t="shared" si="201"/>
        <v>153.43</v>
      </c>
      <c r="O2080" s="7">
        <f t="shared" si="202"/>
        <v>0.13136130136986301</v>
      </c>
      <c r="P2080" t="str">
        <f t="shared" si="198"/>
        <v>Jun-2024</v>
      </c>
      <c r="Q2080" t="str">
        <f t="shared" si="199"/>
        <v>Q2-2024</v>
      </c>
    </row>
    <row r="2081" spans="1:17" x14ac:dyDescent="0.3">
      <c r="A2081" t="s">
        <v>2229</v>
      </c>
      <c r="B2081" s="15">
        <v>45701</v>
      </c>
      <c r="C2081" t="s">
        <v>88</v>
      </c>
      <c r="D2081" t="s">
        <v>123</v>
      </c>
      <c r="E2081" t="s">
        <v>71</v>
      </c>
      <c r="F2081" t="s">
        <v>97</v>
      </c>
      <c r="G2081" t="s">
        <v>68</v>
      </c>
      <c r="H2081">
        <v>7</v>
      </c>
      <c r="I2081">
        <v>137.35</v>
      </c>
      <c r="J2081">
        <v>0.10299999999999999</v>
      </c>
      <c r="K2081">
        <v>98.43</v>
      </c>
      <c r="L2081" t="s">
        <v>57</v>
      </c>
      <c r="M2081">
        <f t="shared" si="200"/>
        <v>862.42</v>
      </c>
      <c r="N2081">
        <f t="shared" si="201"/>
        <v>173.41</v>
      </c>
      <c r="O2081" s="7">
        <f t="shared" si="202"/>
        <v>0.20107372278008395</v>
      </c>
      <c r="P2081" t="str">
        <f t="shared" si="198"/>
        <v>Feb-2025</v>
      </c>
      <c r="Q2081" t="str">
        <f t="shared" si="199"/>
        <v>Q1-2025</v>
      </c>
    </row>
    <row r="2082" spans="1:17" x14ac:dyDescent="0.3">
      <c r="A2082" t="s">
        <v>2230</v>
      </c>
      <c r="B2082" s="15">
        <v>45584</v>
      </c>
      <c r="C2082" t="s">
        <v>88</v>
      </c>
      <c r="D2082" t="s">
        <v>202</v>
      </c>
      <c r="E2082" t="s">
        <v>54</v>
      </c>
      <c r="F2082" t="s">
        <v>268</v>
      </c>
      <c r="G2082" t="s">
        <v>68</v>
      </c>
      <c r="H2082">
        <v>2</v>
      </c>
      <c r="I2082">
        <v>3.51</v>
      </c>
      <c r="J2082">
        <v>3.1E-2</v>
      </c>
      <c r="K2082">
        <v>2.33</v>
      </c>
      <c r="L2082" t="s">
        <v>57</v>
      </c>
      <c r="M2082">
        <f t="shared" si="200"/>
        <v>6.8</v>
      </c>
      <c r="N2082">
        <f t="shared" si="201"/>
        <v>2.14</v>
      </c>
      <c r="O2082" s="7">
        <f t="shared" si="202"/>
        <v>0.31470588235294122</v>
      </c>
      <c r="P2082" t="str">
        <f t="shared" si="198"/>
        <v>Oct-2024</v>
      </c>
      <c r="Q2082" t="str">
        <f t="shared" si="199"/>
        <v>Q4-2024</v>
      </c>
    </row>
    <row r="2083" spans="1:17" x14ac:dyDescent="0.3">
      <c r="A2083" t="s">
        <v>2231</v>
      </c>
      <c r="B2083" s="15">
        <v>45663</v>
      </c>
      <c r="C2083" t="s">
        <v>88</v>
      </c>
      <c r="D2083" t="s">
        <v>198</v>
      </c>
      <c r="E2083" t="s">
        <v>54</v>
      </c>
      <c r="F2083" t="s">
        <v>65</v>
      </c>
      <c r="G2083" t="s">
        <v>68</v>
      </c>
      <c r="H2083">
        <v>2</v>
      </c>
      <c r="I2083">
        <v>10.53</v>
      </c>
      <c r="J2083">
        <v>0.01</v>
      </c>
      <c r="K2083">
        <v>5.82</v>
      </c>
      <c r="L2083" t="s">
        <v>57</v>
      </c>
      <c r="M2083">
        <f t="shared" si="200"/>
        <v>20.85</v>
      </c>
      <c r="N2083">
        <f t="shared" si="201"/>
        <v>9.2100000000000009</v>
      </c>
      <c r="O2083" s="7">
        <f t="shared" si="202"/>
        <v>0.44172661870503599</v>
      </c>
      <c r="P2083" t="str">
        <f t="shared" si="198"/>
        <v>Jan-2025</v>
      </c>
      <c r="Q2083" t="str">
        <f t="shared" si="199"/>
        <v>Q1-2025</v>
      </c>
    </row>
    <row r="2084" spans="1:17" x14ac:dyDescent="0.3">
      <c r="A2084" t="s">
        <v>2232</v>
      </c>
      <c r="B2084" s="15">
        <v>45653</v>
      </c>
      <c r="C2084" t="s">
        <v>88</v>
      </c>
      <c r="D2084" t="s">
        <v>202</v>
      </c>
      <c r="E2084" t="s">
        <v>93</v>
      </c>
      <c r="F2084" t="s">
        <v>141</v>
      </c>
      <c r="G2084" t="s">
        <v>56</v>
      </c>
      <c r="H2084">
        <v>3</v>
      </c>
      <c r="I2084">
        <v>66.28</v>
      </c>
      <c r="J2084">
        <v>0.10199999999999999</v>
      </c>
      <c r="K2084">
        <v>29.17</v>
      </c>
      <c r="L2084" t="s">
        <v>57</v>
      </c>
      <c r="M2084">
        <f t="shared" si="200"/>
        <v>178.56</v>
      </c>
      <c r="N2084">
        <f t="shared" si="201"/>
        <v>91.05</v>
      </c>
      <c r="O2084" s="7">
        <f t="shared" si="202"/>
        <v>0.50991263440860213</v>
      </c>
      <c r="P2084" t="str">
        <f t="shared" si="198"/>
        <v>Dec-2024</v>
      </c>
      <c r="Q2084" t="str">
        <f t="shared" si="199"/>
        <v>Q4-2024</v>
      </c>
    </row>
    <row r="2085" spans="1:17" x14ac:dyDescent="0.3">
      <c r="A2085" t="s">
        <v>2233</v>
      </c>
      <c r="B2085" s="15">
        <v>45643</v>
      </c>
      <c r="C2085" t="s">
        <v>88</v>
      </c>
      <c r="D2085" t="s">
        <v>89</v>
      </c>
      <c r="E2085" t="s">
        <v>54</v>
      </c>
      <c r="F2085" t="s">
        <v>55</v>
      </c>
      <c r="G2085" t="s">
        <v>56</v>
      </c>
      <c r="H2085">
        <v>7</v>
      </c>
      <c r="I2085">
        <v>10.77</v>
      </c>
      <c r="J2085">
        <v>0.124</v>
      </c>
      <c r="K2085">
        <v>6.37</v>
      </c>
      <c r="L2085" t="s">
        <v>57</v>
      </c>
      <c r="M2085">
        <f t="shared" si="200"/>
        <v>66.040000000000006</v>
      </c>
      <c r="N2085">
        <f t="shared" si="201"/>
        <v>21.45</v>
      </c>
      <c r="O2085" s="7">
        <f t="shared" si="202"/>
        <v>0.32480314960629919</v>
      </c>
      <c r="P2085" t="str">
        <f t="shared" si="198"/>
        <v>Dec-2024</v>
      </c>
      <c r="Q2085" t="str">
        <f t="shared" si="199"/>
        <v>Q4-2024</v>
      </c>
    </row>
    <row r="2086" spans="1:17" x14ac:dyDescent="0.3">
      <c r="A2086" t="s">
        <v>2234</v>
      </c>
      <c r="B2086" s="15">
        <v>45942</v>
      </c>
      <c r="C2086" t="s">
        <v>63</v>
      </c>
      <c r="D2086" t="s">
        <v>159</v>
      </c>
      <c r="E2086" t="s">
        <v>93</v>
      </c>
      <c r="F2086" t="s">
        <v>219</v>
      </c>
      <c r="G2086" t="s">
        <v>56</v>
      </c>
      <c r="H2086">
        <v>4</v>
      </c>
      <c r="I2086">
        <v>86.85</v>
      </c>
      <c r="J2086">
        <v>0.27</v>
      </c>
      <c r="K2086">
        <v>39.340000000000003</v>
      </c>
      <c r="L2086" t="s">
        <v>57</v>
      </c>
      <c r="M2086">
        <f t="shared" si="200"/>
        <v>253.6</v>
      </c>
      <c r="N2086">
        <f t="shared" si="201"/>
        <v>96.24</v>
      </c>
      <c r="O2086" s="7">
        <f t="shared" si="202"/>
        <v>0.37949526813880124</v>
      </c>
      <c r="P2086" t="str">
        <f t="shared" si="198"/>
        <v>Oct-2025</v>
      </c>
      <c r="Q2086" t="str">
        <f t="shared" si="199"/>
        <v>Q4-2025</v>
      </c>
    </row>
    <row r="2087" spans="1:17" x14ac:dyDescent="0.3">
      <c r="A2087" t="s">
        <v>2235</v>
      </c>
      <c r="C2087" t="s">
        <v>52</v>
      </c>
      <c r="D2087" t="s">
        <v>130</v>
      </c>
      <c r="E2087" t="s">
        <v>54</v>
      </c>
      <c r="F2087" t="s">
        <v>114</v>
      </c>
      <c r="G2087" t="s">
        <v>68</v>
      </c>
      <c r="H2087">
        <v>7</v>
      </c>
      <c r="I2087">
        <v>11.56</v>
      </c>
      <c r="J2087">
        <v>9.8000000000000004E-2</v>
      </c>
      <c r="K2087">
        <v>6.96</v>
      </c>
      <c r="L2087" t="s">
        <v>57</v>
      </c>
      <c r="M2087">
        <f t="shared" si="200"/>
        <v>72.989999999999995</v>
      </c>
      <c r="N2087">
        <f t="shared" si="201"/>
        <v>24.27</v>
      </c>
      <c r="O2087" s="7">
        <f t="shared" si="202"/>
        <v>0.33251130291820802</v>
      </c>
    </row>
    <row r="2088" spans="1:17" x14ac:dyDescent="0.3">
      <c r="A2088" t="s">
        <v>2236</v>
      </c>
      <c r="B2088" s="15">
        <v>45912</v>
      </c>
      <c r="C2088" t="s">
        <v>88</v>
      </c>
      <c r="D2088" t="s">
        <v>198</v>
      </c>
      <c r="E2088" t="s">
        <v>54</v>
      </c>
      <c r="F2088" t="s">
        <v>268</v>
      </c>
      <c r="G2088" t="s">
        <v>68</v>
      </c>
      <c r="H2088">
        <v>3</v>
      </c>
      <c r="I2088">
        <v>4.97</v>
      </c>
      <c r="J2088">
        <v>8.7999999999999995E-2</v>
      </c>
      <c r="K2088">
        <v>2.92</v>
      </c>
      <c r="L2088" t="s">
        <v>57</v>
      </c>
      <c r="M2088">
        <f t="shared" si="200"/>
        <v>13.6</v>
      </c>
      <c r="N2088">
        <f t="shared" si="201"/>
        <v>4.84</v>
      </c>
      <c r="O2088" s="7">
        <f t="shared" si="202"/>
        <v>0.35588235294117648</v>
      </c>
      <c r="P2088" t="str">
        <f t="shared" ref="P2088:P2111" si="203">IF(B2088="","",TEXT(B2088,"mmm-yyyy"))</f>
        <v>Sep-2025</v>
      </c>
      <c r="Q2088" t="str">
        <f t="shared" ref="Q2088:Q2111" si="204">IF(B2088="","","Q"&amp;ROUNDUP(MONTH(B2088)/3,0)&amp;"-"&amp;YEAR(B2088))</f>
        <v>Q3-2025</v>
      </c>
    </row>
    <row r="2089" spans="1:17" x14ac:dyDescent="0.3">
      <c r="A2089" t="s">
        <v>2237</v>
      </c>
      <c r="B2089" s="15">
        <v>45615</v>
      </c>
      <c r="C2089" t="s">
        <v>84</v>
      </c>
      <c r="D2089" t="s">
        <v>196</v>
      </c>
      <c r="E2089" t="s">
        <v>107</v>
      </c>
      <c r="F2089" t="s">
        <v>193</v>
      </c>
      <c r="G2089" t="s">
        <v>68</v>
      </c>
      <c r="H2089">
        <v>4</v>
      </c>
      <c r="I2089">
        <v>19.399999999999999</v>
      </c>
      <c r="J2089">
        <v>0.13300000000000001</v>
      </c>
      <c r="K2089">
        <v>7.52</v>
      </c>
      <c r="L2089" t="s">
        <v>57</v>
      </c>
      <c r="M2089">
        <f t="shared" si="200"/>
        <v>67.28</v>
      </c>
      <c r="N2089">
        <f t="shared" si="201"/>
        <v>37.200000000000003</v>
      </c>
      <c r="O2089" s="7">
        <f t="shared" si="202"/>
        <v>0.55291319857312726</v>
      </c>
      <c r="P2089" t="str">
        <f t="shared" si="203"/>
        <v>Nov-2024</v>
      </c>
      <c r="Q2089" t="str">
        <f t="shared" si="204"/>
        <v>Q4-2024</v>
      </c>
    </row>
    <row r="2090" spans="1:17" x14ac:dyDescent="0.3">
      <c r="A2090" t="s">
        <v>2238</v>
      </c>
      <c r="B2090" s="15">
        <v>45674</v>
      </c>
      <c r="C2090" t="s">
        <v>63</v>
      </c>
      <c r="D2090" t="s">
        <v>263</v>
      </c>
      <c r="E2090" t="s">
        <v>71</v>
      </c>
      <c r="F2090" t="s">
        <v>126</v>
      </c>
      <c r="G2090" t="s">
        <v>68</v>
      </c>
      <c r="H2090">
        <v>7</v>
      </c>
      <c r="I2090">
        <v>125.26</v>
      </c>
      <c r="J2090">
        <v>0.216</v>
      </c>
      <c r="K2090">
        <v>95.71</v>
      </c>
      <c r="L2090" t="s">
        <v>57</v>
      </c>
      <c r="M2090">
        <f t="shared" si="200"/>
        <v>687.43</v>
      </c>
      <c r="N2090">
        <f t="shared" si="201"/>
        <v>17.46</v>
      </c>
      <c r="O2090" s="7">
        <f t="shared" si="202"/>
        <v>2.5398949711243329E-2</v>
      </c>
      <c r="P2090" t="str">
        <f t="shared" si="203"/>
        <v>Jan-2025</v>
      </c>
      <c r="Q2090" t="str">
        <f t="shared" si="204"/>
        <v>Q1-2025</v>
      </c>
    </row>
    <row r="2091" spans="1:17" x14ac:dyDescent="0.3">
      <c r="A2091" t="s">
        <v>2239</v>
      </c>
      <c r="B2091" s="15">
        <v>45569</v>
      </c>
      <c r="C2091" t="s">
        <v>63</v>
      </c>
      <c r="D2091" t="s">
        <v>119</v>
      </c>
      <c r="E2091" t="s">
        <v>54</v>
      </c>
      <c r="F2091" t="s">
        <v>65</v>
      </c>
      <c r="G2091" t="s">
        <v>56</v>
      </c>
      <c r="H2091">
        <v>5</v>
      </c>
      <c r="I2091">
        <v>4.0999999999999996</v>
      </c>
      <c r="J2091">
        <v>0.316</v>
      </c>
      <c r="K2091">
        <v>2.2999999999999998</v>
      </c>
      <c r="L2091" t="s">
        <v>57</v>
      </c>
      <c r="M2091">
        <f t="shared" si="200"/>
        <v>14.02</v>
      </c>
      <c r="N2091">
        <f t="shared" si="201"/>
        <v>2.52</v>
      </c>
      <c r="O2091" s="7">
        <f t="shared" si="202"/>
        <v>0.1797432239657632</v>
      </c>
      <c r="P2091" t="str">
        <f t="shared" si="203"/>
        <v>Oct-2024</v>
      </c>
      <c r="Q2091" t="str">
        <f t="shared" si="204"/>
        <v>Q4-2024</v>
      </c>
    </row>
    <row r="2092" spans="1:17" x14ac:dyDescent="0.3">
      <c r="A2092" t="s">
        <v>2240</v>
      </c>
      <c r="B2092" s="15">
        <v>45757</v>
      </c>
      <c r="C2092" t="s">
        <v>88</v>
      </c>
      <c r="D2092" t="s">
        <v>89</v>
      </c>
      <c r="E2092" t="s">
        <v>60</v>
      </c>
      <c r="F2092" t="s">
        <v>99</v>
      </c>
      <c r="G2092" t="s">
        <v>68</v>
      </c>
      <c r="H2092">
        <v>5</v>
      </c>
      <c r="I2092">
        <v>44.24</v>
      </c>
      <c r="J2092">
        <v>0.10299999999999999</v>
      </c>
      <c r="K2092">
        <v>23.77</v>
      </c>
      <c r="L2092" t="s">
        <v>57</v>
      </c>
      <c r="M2092">
        <f t="shared" si="200"/>
        <v>198.42</v>
      </c>
      <c r="N2092">
        <f t="shared" si="201"/>
        <v>79.569999999999993</v>
      </c>
      <c r="O2092" s="7">
        <f t="shared" si="202"/>
        <v>0.40101804253603468</v>
      </c>
      <c r="P2092" t="str">
        <f t="shared" si="203"/>
        <v>Apr-2025</v>
      </c>
      <c r="Q2092" t="str">
        <f t="shared" si="204"/>
        <v>Q2-2025</v>
      </c>
    </row>
    <row r="2093" spans="1:17" x14ac:dyDescent="0.3">
      <c r="A2093" t="s">
        <v>2241</v>
      </c>
      <c r="B2093" s="15">
        <v>45765</v>
      </c>
      <c r="C2093" t="s">
        <v>84</v>
      </c>
      <c r="D2093" t="s">
        <v>147</v>
      </c>
      <c r="E2093" t="s">
        <v>93</v>
      </c>
      <c r="F2093" t="s">
        <v>141</v>
      </c>
      <c r="G2093" t="s">
        <v>56</v>
      </c>
      <c r="H2093">
        <v>3</v>
      </c>
      <c r="I2093">
        <v>79.739999999999995</v>
      </c>
      <c r="J2093">
        <v>7.4999999999999997E-2</v>
      </c>
      <c r="K2093">
        <v>35.340000000000003</v>
      </c>
      <c r="L2093" t="s">
        <v>57</v>
      </c>
      <c r="M2093">
        <f t="shared" si="200"/>
        <v>221.28</v>
      </c>
      <c r="N2093">
        <f t="shared" si="201"/>
        <v>115.26</v>
      </c>
      <c r="O2093" s="7">
        <f t="shared" si="202"/>
        <v>0.52087852494577014</v>
      </c>
      <c r="P2093" t="str">
        <f t="shared" si="203"/>
        <v>Apr-2025</v>
      </c>
      <c r="Q2093" t="str">
        <f t="shared" si="204"/>
        <v>Q2-2025</v>
      </c>
    </row>
    <row r="2094" spans="1:17" x14ac:dyDescent="0.3">
      <c r="A2094" t="s">
        <v>2242</v>
      </c>
      <c r="B2094" s="15">
        <v>45596</v>
      </c>
      <c r="C2094" t="s">
        <v>63</v>
      </c>
      <c r="D2094" t="s">
        <v>165</v>
      </c>
      <c r="E2094" t="s">
        <v>93</v>
      </c>
      <c r="F2094" t="s">
        <v>219</v>
      </c>
      <c r="G2094" t="s">
        <v>56</v>
      </c>
      <c r="H2094">
        <v>6</v>
      </c>
      <c r="I2094">
        <v>81.59</v>
      </c>
      <c r="J2094">
        <v>8.7999999999999995E-2</v>
      </c>
      <c r="K2094">
        <v>31.45</v>
      </c>
      <c r="L2094" t="s">
        <v>57</v>
      </c>
      <c r="M2094">
        <f t="shared" si="200"/>
        <v>446.46</v>
      </c>
      <c r="N2094">
        <f t="shared" si="201"/>
        <v>257.76</v>
      </c>
      <c r="O2094" s="7">
        <f t="shared" si="202"/>
        <v>0.57734175514043817</v>
      </c>
      <c r="P2094" t="str">
        <f t="shared" si="203"/>
        <v>Oct-2024</v>
      </c>
      <c r="Q2094" t="str">
        <f t="shared" si="204"/>
        <v>Q4-2024</v>
      </c>
    </row>
    <row r="2095" spans="1:17" x14ac:dyDescent="0.3">
      <c r="A2095" t="s">
        <v>2243</v>
      </c>
      <c r="B2095" s="15">
        <v>45667</v>
      </c>
      <c r="C2095" t="s">
        <v>63</v>
      </c>
      <c r="D2095" t="s">
        <v>251</v>
      </c>
      <c r="E2095" t="s">
        <v>54</v>
      </c>
      <c r="F2095" t="s">
        <v>114</v>
      </c>
      <c r="G2095" t="s">
        <v>56</v>
      </c>
      <c r="H2095">
        <v>3</v>
      </c>
      <c r="I2095">
        <v>20</v>
      </c>
      <c r="J2095">
        <v>8.0000000000000002E-3</v>
      </c>
      <c r="K2095">
        <v>11.81</v>
      </c>
      <c r="L2095" t="s">
        <v>57</v>
      </c>
      <c r="M2095">
        <f t="shared" si="200"/>
        <v>59.52</v>
      </c>
      <c r="N2095">
        <f t="shared" si="201"/>
        <v>24.09</v>
      </c>
      <c r="O2095" s="7">
        <f t="shared" si="202"/>
        <v>0.40473790322580644</v>
      </c>
      <c r="P2095" t="str">
        <f t="shared" si="203"/>
        <v>Jan-2025</v>
      </c>
      <c r="Q2095" t="str">
        <f t="shared" si="204"/>
        <v>Q1-2025</v>
      </c>
    </row>
    <row r="2096" spans="1:17" x14ac:dyDescent="0.3">
      <c r="A2096" t="s">
        <v>2244</v>
      </c>
      <c r="B2096" s="15">
        <v>45845</v>
      </c>
      <c r="C2096" t="s">
        <v>52</v>
      </c>
      <c r="D2096" t="s">
        <v>96</v>
      </c>
      <c r="E2096" t="s">
        <v>93</v>
      </c>
      <c r="F2096" t="s">
        <v>94</v>
      </c>
      <c r="G2096" t="s">
        <v>56</v>
      </c>
      <c r="H2096">
        <v>4</v>
      </c>
      <c r="I2096">
        <v>67.86</v>
      </c>
      <c r="J2096">
        <v>0.14699999999999999</v>
      </c>
      <c r="K2096">
        <v>25.31</v>
      </c>
      <c r="L2096" t="s">
        <v>57</v>
      </c>
      <c r="M2096">
        <f t="shared" si="200"/>
        <v>231.54</v>
      </c>
      <c r="N2096">
        <f t="shared" si="201"/>
        <v>130.30000000000001</v>
      </c>
      <c r="O2096" s="7">
        <f t="shared" si="202"/>
        <v>0.56275373585557575</v>
      </c>
      <c r="P2096" t="str">
        <f t="shared" si="203"/>
        <v>Jul-2025</v>
      </c>
      <c r="Q2096" t="str">
        <f t="shared" si="204"/>
        <v>Q3-2025</v>
      </c>
    </row>
    <row r="2097" spans="1:17" x14ac:dyDescent="0.3">
      <c r="A2097" t="s">
        <v>2245</v>
      </c>
      <c r="B2097" s="15">
        <v>45603</v>
      </c>
      <c r="C2097" t="s">
        <v>63</v>
      </c>
      <c r="D2097" t="s">
        <v>302</v>
      </c>
      <c r="E2097" t="s">
        <v>71</v>
      </c>
      <c r="F2097" t="s">
        <v>78</v>
      </c>
      <c r="G2097" t="s">
        <v>68</v>
      </c>
      <c r="H2097">
        <v>1</v>
      </c>
      <c r="I2097">
        <v>166.14</v>
      </c>
      <c r="J2097">
        <v>0</v>
      </c>
      <c r="K2097">
        <v>108.51</v>
      </c>
      <c r="L2097" t="s">
        <v>57</v>
      </c>
      <c r="M2097">
        <f t="shared" si="200"/>
        <v>166.14</v>
      </c>
      <c r="N2097">
        <f t="shared" si="201"/>
        <v>57.63</v>
      </c>
      <c r="O2097" s="7">
        <f t="shared" si="202"/>
        <v>0.34687612856626948</v>
      </c>
      <c r="P2097" t="str">
        <f t="shared" si="203"/>
        <v>Nov-2024</v>
      </c>
      <c r="Q2097" t="str">
        <f t="shared" si="204"/>
        <v>Q4-2024</v>
      </c>
    </row>
    <row r="2098" spans="1:17" x14ac:dyDescent="0.3">
      <c r="A2098" t="s">
        <v>2246</v>
      </c>
      <c r="B2098" s="15">
        <v>45824</v>
      </c>
      <c r="C2098" t="s">
        <v>52</v>
      </c>
      <c r="D2098" t="s">
        <v>70</v>
      </c>
      <c r="E2098" t="s">
        <v>71</v>
      </c>
      <c r="F2098" t="s">
        <v>97</v>
      </c>
      <c r="G2098" t="s">
        <v>68</v>
      </c>
      <c r="H2098">
        <v>1</v>
      </c>
      <c r="I2098">
        <v>153.99</v>
      </c>
      <c r="J2098">
        <v>8.1000000000000003E-2</v>
      </c>
      <c r="K2098">
        <v>119.65</v>
      </c>
      <c r="L2098" t="s">
        <v>57</v>
      </c>
      <c r="M2098">
        <f t="shared" si="200"/>
        <v>141.52000000000001</v>
      </c>
      <c r="N2098">
        <f t="shared" si="201"/>
        <v>21.87</v>
      </c>
      <c r="O2098" s="7">
        <f t="shared" si="202"/>
        <v>0.15453646127755793</v>
      </c>
      <c r="P2098" t="str">
        <f t="shared" si="203"/>
        <v>Jun-2025</v>
      </c>
      <c r="Q2098" t="str">
        <f t="shared" si="204"/>
        <v>Q2-2025</v>
      </c>
    </row>
    <row r="2099" spans="1:17" x14ac:dyDescent="0.3">
      <c r="A2099" t="s">
        <v>2247</v>
      </c>
      <c r="B2099" s="15">
        <v>45771</v>
      </c>
      <c r="C2099" t="s">
        <v>84</v>
      </c>
      <c r="D2099" t="s">
        <v>150</v>
      </c>
      <c r="E2099" t="s">
        <v>54</v>
      </c>
      <c r="F2099" t="s">
        <v>268</v>
      </c>
      <c r="G2099" t="s">
        <v>68</v>
      </c>
      <c r="H2099">
        <v>4</v>
      </c>
      <c r="I2099">
        <v>8.41</v>
      </c>
      <c r="J2099">
        <v>9.0999999999999998E-2</v>
      </c>
      <c r="K2099">
        <v>4.8499999999999996</v>
      </c>
      <c r="L2099" t="s">
        <v>57</v>
      </c>
      <c r="M2099">
        <f t="shared" si="200"/>
        <v>30.58</v>
      </c>
      <c r="N2099">
        <f t="shared" si="201"/>
        <v>11.18</v>
      </c>
      <c r="O2099" s="7">
        <f t="shared" si="202"/>
        <v>0.36559843034663181</v>
      </c>
      <c r="P2099" t="str">
        <f t="shared" si="203"/>
        <v>Apr-2025</v>
      </c>
      <c r="Q2099" t="str">
        <f t="shared" si="204"/>
        <v>Q2-2025</v>
      </c>
    </row>
    <row r="2100" spans="1:17" x14ac:dyDescent="0.3">
      <c r="A2100" t="s">
        <v>2248</v>
      </c>
      <c r="B2100" s="15">
        <v>45925</v>
      </c>
      <c r="C2100" t="s">
        <v>63</v>
      </c>
      <c r="D2100" t="s">
        <v>188</v>
      </c>
      <c r="E2100" t="s">
        <v>54</v>
      </c>
      <c r="F2100" t="s">
        <v>114</v>
      </c>
      <c r="G2100" t="s">
        <v>68</v>
      </c>
      <c r="H2100">
        <v>1</v>
      </c>
      <c r="I2100">
        <v>4.4800000000000004</v>
      </c>
      <c r="J2100">
        <v>0.14899999999999999</v>
      </c>
      <c r="K2100">
        <v>2.72</v>
      </c>
      <c r="L2100" t="s">
        <v>57</v>
      </c>
      <c r="M2100">
        <f t="shared" si="200"/>
        <v>3.81</v>
      </c>
      <c r="N2100">
        <f t="shared" si="201"/>
        <v>1.0900000000000001</v>
      </c>
      <c r="O2100" s="7">
        <f t="shared" si="202"/>
        <v>0.28608923884514437</v>
      </c>
      <c r="P2100" t="str">
        <f t="shared" si="203"/>
        <v>Sep-2025</v>
      </c>
      <c r="Q2100" t="str">
        <f t="shared" si="204"/>
        <v>Q3-2025</v>
      </c>
    </row>
    <row r="2101" spans="1:17" x14ac:dyDescent="0.3">
      <c r="A2101" t="s">
        <v>2249</v>
      </c>
      <c r="B2101" s="15">
        <v>45830</v>
      </c>
      <c r="C2101" t="s">
        <v>88</v>
      </c>
      <c r="D2101" t="s">
        <v>116</v>
      </c>
      <c r="E2101" t="s">
        <v>54</v>
      </c>
      <c r="F2101" t="s">
        <v>268</v>
      </c>
      <c r="G2101" t="s">
        <v>56</v>
      </c>
      <c r="H2101">
        <v>2</v>
      </c>
      <c r="I2101">
        <v>15.11</v>
      </c>
      <c r="J2101">
        <v>0.154</v>
      </c>
      <c r="K2101">
        <v>9.9600000000000009</v>
      </c>
      <c r="L2101" t="s">
        <v>57</v>
      </c>
      <c r="M2101">
        <f t="shared" si="200"/>
        <v>25.57</v>
      </c>
      <c r="N2101">
        <f t="shared" si="201"/>
        <v>5.65</v>
      </c>
      <c r="O2101" s="7">
        <f t="shared" si="202"/>
        <v>0.22096206491982792</v>
      </c>
      <c r="P2101" t="str">
        <f t="shared" si="203"/>
        <v>Jun-2025</v>
      </c>
      <c r="Q2101" t="str">
        <f t="shared" si="204"/>
        <v>Q2-2025</v>
      </c>
    </row>
    <row r="2102" spans="1:17" x14ac:dyDescent="0.3">
      <c r="A2102" t="s">
        <v>2250</v>
      </c>
      <c r="B2102" s="15">
        <v>45599</v>
      </c>
      <c r="C2102" t="s">
        <v>88</v>
      </c>
      <c r="D2102" t="s">
        <v>179</v>
      </c>
      <c r="E2102" t="s">
        <v>107</v>
      </c>
      <c r="F2102" t="s">
        <v>108</v>
      </c>
      <c r="G2102" t="s">
        <v>68</v>
      </c>
      <c r="H2102">
        <v>1</v>
      </c>
      <c r="I2102">
        <v>38.03</v>
      </c>
      <c r="J2102">
        <v>4.2999999999999997E-2</v>
      </c>
      <c r="K2102">
        <v>16.190000000000001</v>
      </c>
      <c r="L2102" t="s">
        <v>57</v>
      </c>
      <c r="M2102">
        <f t="shared" si="200"/>
        <v>36.39</v>
      </c>
      <c r="N2102">
        <f t="shared" si="201"/>
        <v>20.2</v>
      </c>
      <c r="O2102" s="7">
        <f t="shared" si="202"/>
        <v>0.55509755427315188</v>
      </c>
      <c r="P2102" t="str">
        <f t="shared" si="203"/>
        <v>Nov-2024</v>
      </c>
      <c r="Q2102" t="str">
        <f t="shared" si="204"/>
        <v>Q4-2024</v>
      </c>
    </row>
    <row r="2103" spans="1:17" x14ac:dyDescent="0.3">
      <c r="A2103" t="s">
        <v>2251</v>
      </c>
      <c r="B2103" s="15">
        <v>45505</v>
      </c>
      <c r="C2103" t="s">
        <v>84</v>
      </c>
      <c r="D2103" t="s">
        <v>225</v>
      </c>
      <c r="E2103" t="s">
        <v>107</v>
      </c>
      <c r="F2103" t="s">
        <v>132</v>
      </c>
      <c r="G2103" t="s">
        <v>56</v>
      </c>
      <c r="H2103">
        <v>1</v>
      </c>
      <c r="I2103">
        <v>34.159999999999997</v>
      </c>
      <c r="J2103">
        <v>0.182</v>
      </c>
      <c r="K2103">
        <v>12.81</v>
      </c>
      <c r="L2103" t="s">
        <v>57</v>
      </c>
      <c r="M2103">
        <f t="shared" si="200"/>
        <v>27.94</v>
      </c>
      <c r="N2103">
        <f t="shared" si="201"/>
        <v>15.13</v>
      </c>
      <c r="O2103" s="7">
        <f t="shared" si="202"/>
        <v>0.54151753758052967</v>
      </c>
      <c r="P2103" t="str">
        <f t="shared" si="203"/>
        <v>Aug-2024</v>
      </c>
      <c r="Q2103" t="str">
        <f t="shared" si="204"/>
        <v>Q3-2024</v>
      </c>
    </row>
    <row r="2104" spans="1:17" x14ac:dyDescent="0.3">
      <c r="A2104" t="s">
        <v>2252</v>
      </c>
      <c r="B2104" s="15">
        <v>45748</v>
      </c>
      <c r="C2104" t="s">
        <v>63</v>
      </c>
      <c r="D2104" t="s">
        <v>119</v>
      </c>
      <c r="E2104" t="s">
        <v>93</v>
      </c>
      <c r="F2104" t="s">
        <v>94</v>
      </c>
      <c r="G2104" t="s">
        <v>56</v>
      </c>
      <c r="H2104">
        <v>2</v>
      </c>
      <c r="I2104">
        <v>77.36</v>
      </c>
      <c r="J2104">
        <v>0.16700000000000001</v>
      </c>
      <c r="K2104">
        <v>28.42</v>
      </c>
      <c r="L2104" t="s">
        <v>57</v>
      </c>
      <c r="M2104">
        <f t="shared" si="200"/>
        <v>128.88</v>
      </c>
      <c r="N2104">
        <f t="shared" si="201"/>
        <v>72.040000000000006</v>
      </c>
      <c r="O2104" s="7">
        <f t="shared" si="202"/>
        <v>0.55896958410924902</v>
      </c>
      <c r="P2104" t="str">
        <f t="shared" si="203"/>
        <v>Apr-2025</v>
      </c>
      <c r="Q2104" t="str">
        <f t="shared" si="204"/>
        <v>Q2-2025</v>
      </c>
    </row>
    <row r="2105" spans="1:17" x14ac:dyDescent="0.3">
      <c r="A2105" t="s">
        <v>2253</v>
      </c>
      <c r="B2105" s="15">
        <v>45817</v>
      </c>
      <c r="C2105" t="s">
        <v>88</v>
      </c>
      <c r="D2105" t="s">
        <v>198</v>
      </c>
      <c r="E2105" t="s">
        <v>60</v>
      </c>
      <c r="F2105" t="s">
        <v>61</v>
      </c>
      <c r="G2105" t="s">
        <v>68</v>
      </c>
      <c r="H2105">
        <v>1</v>
      </c>
      <c r="I2105">
        <v>48.03</v>
      </c>
      <c r="J2105">
        <v>0</v>
      </c>
      <c r="K2105">
        <v>20.64</v>
      </c>
      <c r="L2105" t="s">
        <v>57</v>
      </c>
      <c r="M2105">
        <f t="shared" si="200"/>
        <v>48.03</v>
      </c>
      <c r="N2105">
        <f t="shared" si="201"/>
        <v>27.39</v>
      </c>
      <c r="O2105" s="7">
        <f t="shared" si="202"/>
        <v>0.57026858213616494</v>
      </c>
      <c r="P2105" t="str">
        <f t="shared" si="203"/>
        <v>Jun-2025</v>
      </c>
      <c r="Q2105" t="str">
        <f t="shared" si="204"/>
        <v>Q2-2025</v>
      </c>
    </row>
    <row r="2106" spans="1:17" x14ac:dyDescent="0.3">
      <c r="A2106" t="s">
        <v>2254</v>
      </c>
      <c r="B2106" s="15">
        <v>45793</v>
      </c>
      <c r="C2106" t="s">
        <v>88</v>
      </c>
      <c r="D2106" t="s">
        <v>429</v>
      </c>
      <c r="E2106" t="s">
        <v>54</v>
      </c>
      <c r="F2106" t="s">
        <v>55</v>
      </c>
      <c r="G2106" t="s">
        <v>56</v>
      </c>
      <c r="H2106">
        <v>20</v>
      </c>
      <c r="I2106">
        <v>12.9</v>
      </c>
      <c r="J2106">
        <v>0.123</v>
      </c>
      <c r="K2106">
        <v>8.24</v>
      </c>
      <c r="L2106" t="s">
        <v>57</v>
      </c>
      <c r="M2106">
        <f t="shared" si="200"/>
        <v>226.27</v>
      </c>
      <c r="N2106">
        <f t="shared" si="201"/>
        <v>61.47</v>
      </c>
      <c r="O2106" s="7">
        <f t="shared" si="202"/>
        <v>0.27166659300835283</v>
      </c>
      <c r="P2106" t="str">
        <f t="shared" si="203"/>
        <v>May-2025</v>
      </c>
      <c r="Q2106" t="str">
        <f t="shared" si="204"/>
        <v>Q2-2025</v>
      </c>
    </row>
    <row r="2107" spans="1:17" x14ac:dyDescent="0.3">
      <c r="A2107" t="s">
        <v>2255</v>
      </c>
      <c r="B2107" s="15">
        <v>45959</v>
      </c>
      <c r="C2107" t="s">
        <v>63</v>
      </c>
      <c r="D2107" t="s">
        <v>82</v>
      </c>
      <c r="E2107" t="s">
        <v>54</v>
      </c>
      <c r="F2107" t="s">
        <v>268</v>
      </c>
      <c r="G2107" t="s">
        <v>68</v>
      </c>
      <c r="H2107">
        <v>1</v>
      </c>
      <c r="I2107">
        <v>8.3800000000000008</v>
      </c>
      <c r="J2107">
        <v>8.6999999999999994E-2</v>
      </c>
      <c r="K2107">
        <v>4.63</v>
      </c>
      <c r="L2107" t="s">
        <v>57</v>
      </c>
      <c r="M2107">
        <f t="shared" si="200"/>
        <v>7.65</v>
      </c>
      <c r="N2107">
        <f t="shared" si="201"/>
        <v>3.02</v>
      </c>
      <c r="O2107" s="7">
        <f t="shared" si="202"/>
        <v>0.39477124183006534</v>
      </c>
      <c r="P2107" t="str">
        <f t="shared" si="203"/>
        <v>Oct-2025</v>
      </c>
      <c r="Q2107" t="str">
        <f t="shared" si="204"/>
        <v>Q4-2025</v>
      </c>
    </row>
    <row r="2108" spans="1:17" x14ac:dyDescent="0.3">
      <c r="A2108" t="s">
        <v>2256</v>
      </c>
      <c r="B2108" s="15">
        <v>45601</v>
      </c>
      <c r="C2108" t="s">
        <v>88</v>
      </c>
      <c r="D2108" t="s">
        <v>135</v>
      </c>
      <c r="E2108" t="s">
        <v>93</v>
      </c>
      <c r="F2108" t="s">
        <v>219</v>
      </c>
      <c r="G2108" t="s">
        <v>68</v>
      </c>
      <c r="H2108">
        <v>16</v>
      </c>
      <c r="I2108">
        <v>39.729999999999997</v>
      </c>
      <c r="J2108">
        <v>3.1E-2</v>
      </c>
      <c r="K2108">
        <v>15.13</v>
      </c>
      <c r="L2108" t="s">
        <v>57</v>
      </c>
      <c r="M2108">
        <f t="shared" si="200"/>
        <v>615.97</v>
      </c>
      <c r="N2108">
        <f t="shared" si="201"/>
        <v>373.89</v>
      </c>
      <c r="O2108" s="7">
        <f t="shared" si="202"/>
        <v>0.60699384710294324</v>
      </c>
      <c r="P2108" t="str">
        <f t="shared" si="203"/>
        <v>Nov-2024</v>
      </c>
      <c r="Q2108" t="str">
        <f t="shared" si="204"/>
        <v>Q4-2024</v>
      </c>
    </row>
    <row r="2109" spans="1:17" x14ac:dyDescent="0.3">
      <c r="A2109" t="s">
        <v>2257</v>
      </c>
      <c r="B2109" s="15">
        <v>45561</v>
      </c>
      <c r="C2109" t="s">
        <v>52</v>
      </c>
      <c r="D2109" t="s">
        <v>121</v>
      </c>
      <c r="E2109" t="s">
        <v>107</v>
      </c>
      <c r="F2109" t="s">
        <v>148</v>
      </c>
      <c r="G2109" t="s">
        <v>68</v>
      </c>
      <c r="H2109">
        <v>6</v>
      </c>
      <c r="I2109">
        <v>23.36</v>
      </c>
      <c r="J2109">
        <v>0</v>
      </c>
      <c r="K2109">
        <v>7.19</v>
      </c>
      <c r="L2109" t="s">
        <v>57</v>
      </c>
      <c r="M2109">
        <f t="shared" si="200"/>
        <v>140.16</v>
      </c>
      <c r="N2109">
        <f t="shared" si="201"/>
        <v>97.02</v>
      </c>
      <c r="O2109" s="7">
        <f t="shared" si="202"/>
        <v>0.69220890410958902</v>
      </c>
      <c r="P2109" t="str">
        <f t="shared" si="203"/>
        <v>Sep-2024</v>
      </c>
      <c r="Q2109" t="str">
        <f t="shared" si="204"/>
        <v>Q3-2024</v>
      </c>
    </row>
    <row r="2110" spans="1:17" x14ac:dyDescent="0.3">
      <c r="A2110" t="s">
        <v>2258</v>
      </c>
      <c r="B2110" s="15">
        <v>45593</v>
      </c>
      <c r="C2110" t="s">
        <v>88</v>
      </c>
      <c r="D2110" t="s">
        <v>92</v>
      </c>
      <c r="E2110" t="s">
        <v>54</v>
      </c>
      <c r="F2110" t="s">
        <v>268</v>
      </c>
      <c r="G2110" t="s">
        <v>56</v>
      </c>
      <c r="H2110">
        <v>1</v>
      </c>
      <c r="I2110">
        <v>14.25</v>
      </c>
      <c r="J2110">
        <v>0.10100000000000001</v>
      </c>
      <c r="K2110">
        <v>2.8</v>
      </c>
      <c r="L2110" t="s">
        <v>57</v>
      </c>
      <c r="M2110">
        <f t="shared" si="200"/>
        <v>12.81</v>
      </c>
      <c r="N2110">
        <f t="shared" si="201"/>
        <v>10.01</v>
      </c>
      <c r="O2110" s="7">
        <f t="shared" si="202"/>
        <v>0.78142076502732238</v>
      </c>
      <c r="P2110" t="str">
        <f t="shared" si="203"/>
        <v>Oct-2024</v>
      </c>
      <c r="Q2110" t="str">
        <f t="shared" si="204"/>
        <v>Q4-2024</v>
      </c>
    </row>
    <row r="2111" spans="1:17" x14ac:dyDescent="0.3">
      <c r="A2111" t="s">
        <v>2259</v>
      </c>
      <c r="B2111" s="15">
        <v>45839</v>
      </c>
      <c r="C2111" t="s">
        <v>88</v>
      </c>
      <c r="D2111" t="s">
        <v>270</v>
      </c>
      <c r="E2111" t="s">
        <v>107</v>
      </c>
      <c r="F2111" t="s">
        <v>193</v>
      </c>
      <c r="G2111" t="s">
        <v>68</v>
      </c>
      <c r="H2111">
        <v>1</v>
      </c>
      <c r="I2111">
        <v>11.52</v>
      </c>
      <c r="J2111">
        <v>0</v>
      </c>
      <c r="K2111">
        <v>4.03</v>
      </c>
      <c r="L2111" t="s">
        <v>73</v>
      </c>
      <c r="M2111">
        <f t="shared" si="200"/>
        <v>11.52</v>
      </c>
      <c r="N2111">
        <f t="shared" si="201"/>
        <v>7.49</v>
      </c>
      <c r="O2111" s="7">
        <f t="shared" si="202"/>
        <v>0.65017361111111116</v>
      </c>
      <c r="P2111" t="str">
        <f t="shared" si="203"/>
        <v>Jul-2025</v>
      </c>
      <c r="Q2111" t="str">
        <f t="shared" si="204"/>
        <v>Q3-2025</v>
      </c>
    </row>
    <row r="2112" spans="1:17" x14ac:dyDescent="0.3">
      <c r="A2112" t="s">
        <v>2260</v>
      </c>
      <c r="C2112" t="s">
        <v>63</v>
      </c>
      <c r="D2112" t="s">
        <v>137</v>
      </c>
      <c r="E2112" t="s">
        <v>107</v>
      </c>
      <c r="F2112" t="s">
        <v>132</v>
      </c>
      <c r="G2112" t="s">
        <v>68</v>
      </c>
      <c r="H2112">
        <v>4</v>
      </c>
      <c r="I2112">
        <v>37.200000000000003</v>
      </c>
      <c r="J2112">
        <v>0.25600000000000001</v>
      </c>
      <c r="K2112">
        <v>11.49</v>
      </c>
      <c r="L2112" t="s">
        <v>57</v>
      </c>
      <c r="M2112">
        <f t="shared" si="200"/>
        <v>110.71</v>
      </c>
      <c r="N2112">
        <f t="shared" si="201"/>
        <v>64.75</v>
      </c>
      <c r="O2112" s="7">
        <f t="shared" si="202"/>
        <v>0.58486134947159252</v>
      </c>
    </row>
    <row r="2113" spans="1:17" x14ac:dyDescent="0.3">
      <c r="A2113" t="s">
        <v>2261</v>
      </c>
      <c r="B2113" s="15">
        <v>45470</v>
      </c>
      <c r="C2113" t="s">
        <v>84</v>
      </c>
      <c r="D2113" t="s">
        <v>73</v>
      </c>
      <c r="E2113" t="s">
        <v>93</v>
      </c>
      <c r="F2113" t="s">
        <v>94</v>
      </c>
      <c r="G2113" t="s">
        <v>56</v>
      </c>
      <c r="H2113">
        <v>8</v>
      </c>
      <c r="I2113">
        <v>73.88</v>
      </c>
      <c r="J2113">
        <v>0.11700000000000001</v>
      </c>
      <c r="K2113">
        <v>30.96</v>
      </c>
      <c r="L2113" t="s">
        <v>57</v>
      </c>
      <c r="M2113">
        <f t="shared" si="200"/>
        <v>521.89</v>
      </c>
      <c r="N2113">
        <f t="shared" si="201"/>
        <v>274.20999999999998</v>
      </c>
      <c r="O2113" s="7">
        <f t="shared" si="202"/>
        <v>0.52541723351664138</v>
      </c>
      <c r="P2113" t="str">
        <f t="shared" ref="P2113:P2122" si="205">IF(B2113="","",TEXT(B2113,"mmm-yyyy"))</f>
        <v>Jun-2024</v>
      </c>
      <c r="Q2113" t="str">
        <f t="shared" ref="Q2113:Q2122" si="206">IF(B2113="","","Q"&amp;ROUNDUP(MONTH(B2113)/3,0)&amp;"-"&amp;YEAR(B2113))</f>
        <v>Q2-2024</v>
      </c>
    </row>
    <row r="2114" spans="1:17" x14ac:dyDescent="0.3">
      <c r="A2114" t="s">
        <v>2262</v>
      </c>
      <c r="B2114" s="15">
        <v>45725</v>
      </c>
      <c r="C2114" t="s">
        <v>84</v>
      </c>
      <c r="D2114" t="s">
        <v>229</v>
      </c>
      <c r="E2114" t="s">
        <v>71</v>
      </c>
      <c r="F2114" t="s">
        <v>86</v>
      </c>
      <c r="G2114" t="s">
        <v>56</v>
      </c>
      <c r="H2114">
        <v>2</v>
      </c>
      <c r="I2114">
        <v>186.05</v>
      </c>
      <c r="J2114">
        <v>5.1999999999999998E-2</v>
      </c>
      <c r="K2114">
        <v>145.59</v>
      </c>
      <c r="L2114" t="s">
        <v>57</v>
      </c>
      <c r="M2114">
        <f t="shared" ref="M2114:M2177" si="207">ROUND(H2114*I2114*(1-J2114),2)</f>
        <v>352.75</v>
      </c>
      <c r="N2114">
        <f t="shared" ref="N2114:N2177" si="208">ROUND(M2114-(H2114*K2114),2)</f>
        <v>61.57</v>
      </c>
      <c r="O2114" s="7">
        <f t="shared" ref="O2114:O2177" si="209">IFERROR(N2114/M2114,0)</f>
        <v>0.17454287739192062</v>
      </c>
      <c r="P2114" t="str">
        <f t="shared" si="205"/>
        <v>Mar-2025</v>
      </c>
      <c r="Q2114" t="str">
        <f t="shared" si="206"/>
        <v>Q1-2025</v>
      </c>
    </row>
    <row r="2115" spans="1:17" x14ac:dyDescent="0.3">
      <c r="A2115" t="s">
        <v>2263</v>
      </c>
      <c r="B2115" s="15">
        <v>45671</v>
      </c>
      <c r="C2115" t="s">
        <v>88</v>
      </c>
      <c r="D2115" t="s">
        <v>429</v>
      </c>
      <c r="E2115" t="s">
        <v>93</v>
      </c>
      <c r="F2115" t="s">
        <v>124</v>
      </c>
      <c r="G2115" t="s">
        <v>68</v>
      </c>
      <c r="H2115">
        <v>3</v>
      </c>
      <c r="I2115">
        <v>68.290000000000006</v>
      </c>
      <c r="J2115">
        <v>0.155</v>
      </c>
      <c r="K2115">
        <v>29.7</v>
      </c>
      <c r="L2115" t="s">
        <v>57</v>
      </c>
      <c r="M2115">
        <f t="shared" si="207"/>
        <v>173.12</v>
      </c>
      <c r="N2115">
        <f t="shared" si="208"/>
        <v>84.02</v>
      </c>
      <c r="O2115" s="7">
        <f t="shared" si="209"/>
        <v>0.48532809611829941</v>
      </c>
      <c r="P2115" t="str">
        <f t="shared" si="205"/>
        <v>Jan-2025</v>
      </c>
      <c r="Q2115" t="str">
        <f t="shared" si="206"/>
        <v>Q1-2025</v>
      </c>
    </row>
    <row r="2116" spans="1:17" x14ac:dyDescent="0.3">
      <c r="A2116" t="s">
        <v>2264</v>
      </c>
      <c r="B2116" s="15">
        <v>45758</v>
      </c>
      <c r="C2116" t="s">
        <v>63</v>
      </c>
      <c r="D2116" t="s">
        <v>258</v>
      </c>
      <c r="E2116" t="s">
        <v>107</v>
      </c>
      <c r="F2116" t="s">
        <v>108</v>
      </c>
      <c r="G2116" t="s">
        <v>56</v>
      </c>
      <c r="H2116">
        <v>2</v>
      </c>
      <c r="I2116">
        <v>42.35</v>
      </c>
      <c r="J2116">
        <v>0.35299999999999998</v>
      </c>
      <c r="K2116">
        <v>15.5</v>
      </c>
      <c r="L2116" t="s">
        <v>57</v>
      </c>
      <c r="M2116">
        <f t="shared" si="207"/>
        <v>54.8</v>
      </c>
      <c r="N2116">
        <f t="shared" si="208"/>
        <v>23.8</v>
      </c>
      <c r="O2116" s="7">
        <f t="shared" si="209"/>
        <v>0.43430656934306572</v>
      </c>
      <c r="P2116" t="str">
        <f t="shared" si="205"/>
        <v>Apr-2025</v>
      </c>
      <c r="Q2116" t="str">
        <f t="shared" si="206"/>
        <v>Q2-2025</v>
      </c>
    </row>
    <row r="2117" spans="1:17" x14ac:dyDescent="0.3">
      <c r="A2117" t="s">
        <v>2265</v>
      </c>
      <c r="B2117" s="15">
        <v>45625</v>
      </c>
      <c r="C2117" t="s">
        <v>84</v>
      </c>
      <c r="D2117" t="s">
        <v>147</v>
      </c>
      <c r="E2117" t="s">
        <v>71</v>
      </c>
      <c r="F2117" t="s">
        <v>78</v>
      </c>
      <c r="G2117" t="s">
        <v>73</v>
      </c>
      <c r="H2117">
        <v>4</v>
      </c>
      <c r="I2117">
        <v>130.57</v>
      </c>
      <c r="J2117">
        <v>0.121</v>
      </c>
      <c r="K2117">
        <v>92.6</v>
      </c>
      <c r="L2117" t="s">
        <v>57</v>
      </c>
      <c r="M2117">
        <f t="shared" si="207"/>
        <v>459.08</v>
      </c>
      <c r="N2117">
        <f t="shared" si="208"/>
        <v>88.68</v>
      </c>
      <c r="O2117" s="7">
        <f t="shared" si="209"/>
        <v>0.19316894658882985</v>
      </c>
      <c r="P2117" t="str">
        <f t="shared" si="205"/>
        <v>Nov-2024</v>
      </c>
      <c r="Q2117" t="str">
        <f t="shared" si="206"/>
        <v>Q4-2024</v>
      </c>
    </row>
    <row r="2118" spans="1:17" x14ac:dyDescent="0.3">
      <c r="A2118" t="s">
        <v>2266</v>
      </c>
      <c r="B2118" s="15">
        <v>45870</v>
      </c>
      <c r="C2118" t="s">
        <v>84</v>
      </c>
      <c r="D2118" t="s">
        <v>171</v>
      </c>
      <c r="E2118" t="s">
        <v>107</v>
      </c>
      <c r="F2118" t="s">
        <v>132</v>
      </c>
      <c r="G2118" t="s">
        <v>56</v>
      </c>
      <c r="H2118">
        <v>2</v>
      </c>
      <c r="I2118">
        <v>29.76</v>
      </c>
      <c r="J2118">
        <v>0.16300000000000001</v>
      </c>
      <c r="K2118">
        <v>9.7899999999999991</v>
      </c>
      <c r="L2118" t="s">
        <v>57</v>
      </c>
      <c r="M2118">
        <f t="shared" si="207"/>
        <v>49.82</v>
      </c>
      <c r="N2118">
        <f t="shared" si="208"/>
        <v>30.24</v>
      </c>
      <c r="O2118" s="7">
        <f t="shared" si="209"/>
        <v>0.60698514652749891</v>
      </c>
      <c r="P2118" t="str">
        <f t="shared" si="205"/>
        <v>Aug-2025</v>
      </c>
      <c r="Q2118" t="str">
        <f t="shared" si="206"/>
        <v>Q3-2025</v>
      </c>
    </row>
    <row r="2119" spans="1:17" x14ac:dyDescent="0.3">
      <c r="A2119" t="s">
        <v>2267</v>
      </c>
      <c r="B2119" s="15">
        <v>45666</v>
      </c>
      <c r="C2119" t="s">
        <v>63</v>
      </c>
      <c r="D2119" t="s">
        <v>159</v>
      </c>
      <c r="E2119" t="s">
        <v>93</v>
      </c>
      <c r="F2119" t="s">
        <v>94</v>
      </c>
      <c r="G2119" t="s">
        <v>56</v>
      </c>
      <c r="H2119">
        <v>1</v>
      </c>
      <c r="I2119">
        <v>89.23</v>
      </c>
      <c r="J2119">
        <v>0.28299999999999997</v>
      </c>
      <c r="K2119">
        <v>34.049999999999997</v>
      </c>
      <c r="L2119" t="s">
        <v>57</v>
      </c>
      <c r="M2119">
        <f t="shared" si="207"/>
        <v>63.98</v>
      </c>
      <c r="N2119">
        <f t="shared" si="208"/>
        <v>29.93</v>
      </c>
      <c r="O2119" s="7">
        <f t="shared" si="209"/>
        <v>0.46780243826195689</v>
      </c>
      <c r="P2119" t="str">
        <f t="shared" si="205"/>
        <v>Jan-2025</v>
      </c>
      <c r="Q2119" t="str">
        <f t="shared" si="206"/>
        <v>Q1-2025</v>
      </c>
    </row>
    <row r="2120" spans="1:17" x14ac:dyDescent="0.3">
      <c r="A2120" t="s">
        <v>2268</v>
      </c>
      <c r="B2120" s="15">
        <v>45822</v>
      </c>
      <c r="C2120" t="s">
        <v>63</v>
      </c>
      <c r="D2120" t="s">
        <v>263</v>
      </c>
      <c r="E2120" t="s">
        <v>71</v>
      </c>
      <c r="F2120" t="s">
        <v>126</v>
      </c>
      <c r="G2120" t="s">
        <v>56</v>
      </c>
      <c r="H2120">
        <v>3</v>
      </c>
      <c r="I2120">
        <v>241.43</v>
      </c>
      <c r="J2120">
        <v>0.32900000000000001</v>
      </c>
      <c r="K2120">
        <v>164.86</v>
      </c>
      <c r="L2120" t="s">
        <v>57</v>
      </c>
      <c r="M2120">
        <f t="shared" si="207"/>
        <v>486</v>
      </c>
      <c r="N2120">
        <f t="shared" si="208"/>
        <v>-8.58</v>
      </c>
      <c r="O2120" s="7">
        <f t="shared" si="209"/>
        <v>-1.7654320987654321E-2</v>
      </c>
      <c r="P2120" t="str">
        <f t="shared" si="205"/>
        <v>Jun-2025</v>
      </c>
      <c r="Q2120" t="str">
        <f t="shared" si="206"/>
        <v>Q2-2025</v>
      </c>
    </row>
    <row r="2121" spans="1:17" x14ac:dyDescent="0.3">
      <c r="A2121" t="s">
        <v>2269</v>
      </c>
      <c r="B2121" s="15">
        <v>45506</v>
      </c>
      <c r="C2121" t="s">
        <v>63</v>
      </c>
      <c r="D2121" t="s">
        <v>258</v>
      </c>
      <c r="E2121" t="s">
        <v>54</v>
      </c>
      <c r="F2121" t="s">
        <v>114</v>
      </c>
      <c r="G2121" t="s">
        <v>56</v>
      </c>
      <c r="H2121">
        <v>1</v>
      </c>
      <c r="I2121">
        <v>4.76</v>
      </c>
      <c r="J2121">
        <v>7.4999999999999997E-2</v>
      </c>
      <c r="K2121">
        <v>2.95</v>
      </c>
      <c r="L2121" t="s">
        <v>57</v>
      </c>
      <c r="M2121">
        <f t="shared" si="207"/>
        <v>4.4000000000000004</v>
      </c>
      <c r="N2121">
        <f t="shared" si="208"/>
        <v>1.45</v>
      </c>
      <c r="O2121" s="7">
        <f t="shared" si="209"/>
        <v>0.32954545454545453</v>
      </c>
      <c r="P2121" t="str">
        <f t="shared" si="205"/>
        <v>Aug-2024</v>
      </c>
      <c r="Q2121" t="str">
        <f t="shared" si="206"/>
        <v>Q3-2024</v>
      </c>
    </row>
    <row r="2122" spans="1:17" x14ac:dyDescent="0.3">
      <c r="A2122" t="s">
        <v>2270</v>
      </c>
      <c r="B2122" s="15">
        <v>45914</v>
      </c>
      <c r="C2122" t="s">
        <v>84</v>
      </c>
      <c r="D2122" t="s">
        <v>169</v>
      </c>
      <c r="E2122" t="s">
        <v>93</v>
      </c>
      <c r="F2122" t="s">
        <v>94</v>
      </c>
      <c r="G2122" t="s">
        <v>56</v>
      </c>
      <c r="H2122">
        <v>2</v>
      </c>
      <c r="I2122">
        <v>56.16</v>
      </c>
      <c r="J2122">
        <v>0.03</v>
      </c>
      <c r="K2122">
        <v>24.27</v>
      </c>
      <c r="L2122" t="s">
        <v>57</v>
      </c>
      <c r="M2122">
        <f t="shared" si="207"/>
        <v>108.95</v>
      </c>
      <c r="N2122">
        <f t="shared" si="208"/>
        <v>60.41</v>
      </c>
      <c r="O2122" s="7">
        <f t="shared" si="209"/>
        <v>0.55447452960073429</v>
      </c>
      <c r="P2122" t="str">
        <f t="shared" si="205"/>
        <v>Sep-2025</v>
      </c>
      <c r="Q2122" t="str">
        <f t="shared" si="206"/>
        <v>Q3-2025</v>
      </c>
    </row>
    <row r="2123" spans="1:17" x14ac:dyDescent="0.3">
      <c r="A2123" t="s">
        <v>2271</v>
      </c>
      <c r="C2123" t="s">
        <v>84</v>
      </c>
      <c r="D2123" t="s">
        <v>177</v>
      </c>
      <c r="E2123" t="s">
        <v>54</v>
      </c>
      <c r="F2123" t="s">
        <v>65</v>
      </c>
      <c r="G2123" t="s">
        <v>56</v>
      </c>
      <c r="H2123">
        <v>2</v>
      </c>
      <c r="I2123">
        <v>6.42</v>
      </c>
      <c r="J2123">
        <v>2.9000000000000001E-2</v>
      </c>
      <c r="K2123">
        <v>4.1900000000000004</v>
      </c>
      <c r="L2123" t="s">
        <v>57</v>
      </c>
      <c r="M2123">
        <f t="shared" si="207"/>
        <v>12.47</v>
      </c>
      <c r="N2123">
        <f t="shared" si="208"/>
        <v>4.09</v>
      </c>
      <c r="O2123" s="7">
        <f t="shared" si="209"/>
        <v>0.32798716920609461</v>
      </c>
    </row>
    <row r="2124" spans="1:17" x14ac:dyDescent="0.3">
      <c r="A2124" t="s">
        <v>2272</v>
      </c>
      <c r="B2124" s="15">
        <v>45611</v>
      </c>
      <c r="C2124" t="s">
        <v>84</v>
      </c>
      <c r="D2124" t="s">
        <v>110</v>
      </c>
      <c r="E2124" t="s">
        <v>93</v>
      </c>
      <c r="F2124" t="s">
        <v>141</v>
      </c>
      <c r="G2124" t="s">
        <v>68</v>
      </c>
      <c r="H2124">
        <v>4</v>
      </c>
      <c r="I2124">
        <v>11.78</v>
      </c>
      <c r="J2124">
        <v>0.13900000000000001</v>
      </c>
      <c r="K2124">
        <v>4.9800000000000004</v>
      </c>
      <c r="L2124" t="s">
        <v>57</v>
      </c>
      <c r="M2124">
        <f t="shared" si="207"/>
        <v>40.57</v>
      </c>
      <c r="N2124">
        <f t="shared" si="208"/>
        <v>20.65</v>
      </c>
      <c r="O2124" s="7">
        <f t="shared" si="209"/>
        <v>0.50899679566181899</v>
      </c>
      <c r="P2124" t="str">
        <f t="shared" ref="P2124:P2133" si="210">IF(B2124="","",TEXT(B2124,"mmm-yyyy"))</f>
        <v>Nov-2024</v>
      </c>
      <c r="Q2124" t="str">
        <f t="shared" ref="Q2124:Q2133" si="211">IF(B2124="","","Q"&amp;ROUNDUP(MONTH(B2124)/3,0)&amp;"-"&amp;YEAR(B2124))</f>
        <v>Q4-2024</v>
      </c>
    </row>
    <row r="2125" spans="1:17" x14ac:dyDescent="0.3">
      <c r="A2125" t="s">
        <v>2273</v>
      </c>
      <c r="B2125" s="15">
        <v>45931</v>
      </c>
      <c r="C2125" t="s">
        <v>84</v>
      </c>
      <c r="D2125" t="s">
        <v>572</v>
      </c>
      <c r="E2125" t="s">
        <v>107</v>
      </c>
      <c r="F2125" t="s">
        <v>193</v>
      </c>
      <c r="G2125" t="s">
        <v>56</v>
      </c>
      <c r="H2125">
        <v>2</v>
      </c>
      <c r="I2125">
        <v>10.67</v>
      </c>
      <c r="J2125">
        <v>0.17399999999999999</v>
      </c>
      <c r="K2125">
        <v>4.1500000000000004</v>
      </c>
      <c r="L2125" t="s">
        <v>57</v>
      </c>
      <c r="M2125">
        <f t="shared" si="207"/>
        <v>17.63</v>
      </c>
      <c r="N2125">
        <f t="shared" si="208"/>
        <v>9.33</v>
      </c>
      <c r="O2125" s="7">
        <f t="shared" si="209"/>
        <v>0.52921157118547935</v>
      </c>
      <c r="P2125" t="str">
        <f t="shared" si="210"/>
        <v>Oct-2025</v>
      </c>
      <c r="Q2125" t="str">
        <f t="shared" si="211"/>
        <v>Q4-2025</v>
      </c>
    </row>
    <row r="2126" spans="1:17" x14ac:dyDescent="0.3">
      <c r="A2126" t="s">
        <v>2274</v>
      </c>
      <c r="B2126" s="15">
        <v>45812</v>
      </c>
      <c r="C2126" t="s">
        <v>84</v>
      </c>
      <c r="D2126" t="s">
        <v>85</v>
      </c>
      <c r="E2126" t="s">
        <v>107</v>
      </c>
      <c r="F2126" t="s">
        <v>139</v>
      </c>
      <c r="G2126" t="s">
        <v>73</v>
      </c>
      <c r="H2126">
        <v>8</v>
      </c>
      <c r="I2126">
        <v>19.63</v>
      </c>
      <c r="J2126">
        <v>0</v>
      </c>
      <c r="K2126">
        <v>8.1999999999999993</v>
      </c>
      <c r="L2126" t="s">
        <v>57</v>
      </c>
      <c r="M2126">
        <f t="shared" si="207"/>
        <v>157.04</v>
      </c>
      <c r="N2126">
        <f t="shared" si="208"/>
        <v>91.44</v>
      </c>
      <c r="O2126" s="7">
        <f t="shared" si="209"/>
        <v>0.58227203260315841</v>
      </c>
      <c r="P2126" t="str">
        <f t="shared" si="210"/>
        <v>Jun-2025</v>
      </c>
      <c r="Q2126" t="str">
        <f t="shared" si="211"/>
        <v>Q2-2025</v>
      </c>
    </row>
    <row r="2127" spans="1:17" x14ac:dyDescent="0.3">
      <c r="A2127" t="s">
        <v>2275</v>
      </c>
      <c r="B2127" s="15">
        <v>45757</v>
      </c>
      <c r="C2127" t="s">
        <v>63</v>
      </c>
      <c r="D2127" t="s">
        <v>204</v>
      </c>
      <c r="E2127" t="s">
        <v>107</v>
      </c>
      <c r="F2127" t="s">
        <v>148</v>
      </c>
      <c r="G2127" t="s">
        <v>68</v>
      </c>
      <c r="H2127">
        <v>7</v>
      </c>
      <c r="I2127">
        <v>44.26</v>
      </c>
      <c r="J2127">
        <v>0.32</v>
      </c>
      <c r="K2127">
        <v>16.64</v>
      </c>
      <c r="L2127" t="s">
        <v>57</v>
      </c>
      <c r="M2127">
        <f t="shared" si="207"/>
        <v>210.68</v>
      </c>
      <c r="N2127">
        <f t="shared" si="208"/>
        <v>94.2</v>
      </c>
      <c r="O2127" s="7">
        <f t="shared" si="209"/>
        <v>0.44712359977216631</v>
      </c>
      <c r="P2127" t="str">
        <f t="shared" si="210"/>
        <v>Apr-2025</v>
      </c>
      <c r="Q2127" t="str">
        <f t="shared" si="211"/>
        <v>Q2-2025</v>
      </c>
    </row>
    <row r="2128" spans="1:17" x14ac:dyDescent="0.3">
      <c r="A2128" t="s">
        <v>2276</v>
      </c>
      <c r="B2128" s="15">
        <v>45961</v>
      </c>
      <c r="C2128" t="s">
        <v>88</v>
      </c>
      <c r="D2128" t="s">
        <v>198</v>
      </c>
      <c r="E2128" t="s">
        <v>93</v>
      </c>
      <c r="F2128" t="s">
        <v>94</v>
      </c>
      <c r="G2128" t="s">
        <v>68</v>
      </c>
      <c r="H2128">
        <v>5</v>
      </c>
      <c r="I2128">
        <v>16.489999999999998</v>
      </c>
      <c r="J2128">
        <v>8.9999999999999993E-3</v>
      </c>
      <c r="K2128">
        <v>6.17</v>
      </c>
      <c r="L2128" t="s">
        <v>57</v>
      </c>
      <c r="M2128">
        <f t="shared" si="207"/>
        <v>81.709999999999994</v>
      </c>
      <c r="N2128">
        <f t="shared" si="208"/>
        <v>50.86</v>
      </c>
      <c r="O2128" s="7">
        <f t="shared" si="209"/>
        <v>0.62244523314159839</v>
      </c>
      <c r="P2128" t="str">
        <f t="shared" si="210"/>
        <v>Oct-2025</v>
      </c>
      <c r="Q2128" t="str">
        <f t="shared" si="211"/>
        <v>Q4-2025</v>
      </c>
    </row>
    <row r="2129" spans="1:17" x14ac:dyDescent="0.3">
      <c r="A2129" t="s">
        <v>2277</v>
      </c>
      <c r="B2129" s="15">
        <v>45877</v>
      </c>
      <c r="C2129" t="s">
        <v>52</v>
      </c>
      <c r="D2129" t="s">
        <v>96</v>
      </c>
      <c r="E2129" t="s">
        <v>60</v>
      </c>
      <c r="F2129" t="s">
        <v>61</v>
      </c>
      <c r="G2129" t="s">
        <v>68</v>
      </c>
      <c r="H2129">
        <v>2</v>
      </c>
      <c r="I2129">
        <v>60.74</v>
      </c>
      <c r="J2129">
        <v>0.16</v>
      </c>
      <c r="K2129">
        <v>31.72</v>
      </c>
      <c r="L2129" t="s">
        <v>57</v>
      </c>
      <c r="M2129">
        <f t="shared" si="207"/>
        <v>102.04</v>
      </c>
      <c r="N2129">
        <f t="shared" si="208"/>
        <v>38.6</v>
      </c>
      <c r="O2129" s="7">
        <f t="shared" si="209"/>
        <v>0.37828302626421012</v>
      </c>
      <c r="P2129" t="str">
        <f t="shared" si="210"/>
        <v>Aug-2025</v>
      </c>
      <c r="Q2129" t="str">
        <f t="shared" si="211"/>
        <v>Q3-2025</v>
      </c>
    </row>
    <row r="2130" spans="1:17" x14ac:dyDescent="0.3">
      <c r="A2130" t="s">
        <v>2278</v>
      </c>
      <c r="B2130" s="15">
        <v>45876</v>
      </c>
      <c r="C2130" t="s">
        <v>88</v>
      </c>
      <c r="D2130" t="s">
        <v>270</v>
      </c>
      <c r="E2130" t="s">
        <v>60</v>
      </c>
      <c r="F2130" t="s">
        <v>67</v>
      </c>
      <c r="G2130" t="s">
        <v>56</v>
      </c>
      <c r="H2130">
        <v>6</v>
      </c>
      <c r="I2130">
        <v>27.41</v>
      </c>
      <c r="J2130">
        <v>0</v>
      </c>
      <c r="K2130">
        <v>11.93</v>
      </c>
      <c r="L2130" t="s">
        <v>57</v>
      </c>
      <c r="M2130">
        <f t="shared" si="207"/>
        <v>164.46</v>
      </c>
      <c r="N2130">
        <f t="shared" si="208"/>
        <v>92.88</v>
      </c>
      <c r="O2130" s="7">
        <f t="shared" si="209"/>
        <v>0.56475738781466611</v>
      </c>
      <c r="P2130" t="str">
        <f t="shared" si="210"/>
        <v>Aug-2025</v>
      </c>
      <c r="Q2130" t="str">
        <f t="shared" si="211"/>
        <v>Q3-2025</v>
      </c>
    </row>
    <row r="2131" spans="1:17" x14ac:dyDescent="0.3">
      <c r="A2131" t="s">
        <v>2279</v>
      </c>
      <c r="B2131" s="15">
        <v>45997</v>
      </c>
      <c r="C2131" t="s">
        <v>88</v>
      </c>
      <c r="D2131" t="s">
        <v>92</v>
      </c>
      <c r="E2131" t="s">
        <v>107</v>
      </c>
      <c r="F2131" t="s">
        <v>139</v>
      </c>
      <c r="G2131" t="s">
        <v>68</v>
      </c>
      <c r="H2131">
        <v>1</v>
      </c>
      <c r="I2131">
        <v>30.37</v>
      </c>
      <c r="J2131">
        <v>0</v>
      </c>
      <c r="K2131">
        <v>10.18</v>
      </c>
      <c r="L2131" t="s">
        <v>57</v>
      </c>
      <c r="M2131">
        <f t="shared" si="207"/>
        <v>30.37</v>
      </c>
      <c r="N2131">
        <f t="shared" si="208"/>
        <v>20.190000000000001</v>
      </c>
      <c r="O2131" s="7">
        <f t="shared" si="209"/>
        <v>0.66480079025353966</v>
      </c>
      <c r="P2131" t="str">
        <f t="shared" si="210"/>
        <v>Dec-2025</v>
      </c>
      <c r="Q2131" t="str">
        <f t="shared" si="211"/>
        <v>Q4-2025</v>
      </c>
    </row>
    <row r="2132" spans="1:17" x14ac:dyDescent="0.3">
      <c r="A2132" t="s">
        <v>2280</v>
      </c>
      <c r="B2132" s="15">
        <v>45793</v>
      </c>
      <c r="C2132" t="s">
        <v>63</v>
      </c>
      <c r="D2132" t="s">
        <v>175</v>
      </c>
      <c r="E2132" t="s">
        <v>71</v>
      </c>
      <c r="F2132" t="s">
        <v>72</v>
      </c>
      <c r="G2132" t="s">
        <v>68</v>
      </c>
      <c r="H2132">
        <v>1</v>
      </c>
      <c r="I2132">
        <v>188.2</v>
      </c>
      <c r="J2132">
        <v>8.7999999999999995E-2</v>
      </c>
      <c r="K2132">
        <v>146.41999999999999</v>
      </c>
      <c r="L2132" t="s">
        <v>57</v>
      </c>
      <c r="M2132">
        <f t="shared" si="207"/>
        <v>171.64</v>
      </c>
      <c r="N2132">
        <f t="shared" si="208"/>
        <v>25.22</v>
      </c>
      <c r="O2132" s="7">
        <f t="shared" si="209"/>
        <v>0.14693544628291774</v>
      </c>
      <c r="P2132" t="str">
        <f t="shared" si="210"/>
        <v>May-2025</v>
      </c>
      <c r="Q2132" t="str">
        <f t="shared" si="211"/>
        <v>Q2-2025</v>
      </c>
    </row>
    <row r="2133" spans="1:17" x14ac:dyDescent="0.3">
      <c r="A2133" t="s">
        <v>2281</v>
      </c>
      <c r="B2133" s="15">
        <v>45691</v>
      </c>
      <c r="C2133" t="s">
        <v>52</v>
      </c>
      <c r="D2133" t="s">
        <v>96</v>
      </c>
      <c r="E2133" t="s">
        <v>54</v>
      </c>
      <c r="F2133" t="s">
        <v>55</v>
      </c>
      <c r="G2133" t="s">
        <v>68</v>
      </c>
      <c r="H2133">
        <v>12</v>
      </c>
      <c r="I2133">
        <v>14.89</v>
      </c>
      <c r="J2133">
        <v>0</v>
      </c>
      <c r="K2133">
        <v>9.2899999999999991</v>
      </c>
      <c r="L2133" t="s">
        <v>57</v>
      </c>
      <c r="M2133">
        <f t="shared" si="207"/>
        <v>178.68</v>
      </c>
      <c r="N2133">
        <f t="shared" si="208"/>
        <v>67.2</v>
      </c>
      <c r="O2133" s="7">
        <f t="shared" si="209"/>
        <v>0.37609133646742782</v>
      </c>
      <c r="P2133" t="str">
        <f t="shared" si="210"/>
        <v>Feb-2025</v>
      </c>
      <c r="Q2133" t="str">
        <f t="shared" si="211"/>
        <v>Q1-2025</v>
      </c>
    </row>
    <row r="2134" spans="1:17" x14ac:dyDescent="0.3">
      <c r="A2134" t="s">
        <v>2282</v>
      </c>
      <c r="C2134" t="s">
        <v>63</v>
      </c>
      <c r="D2134" t="s">
        <v>137</v>
      </c>
      <c r="E2134" t="s">
        <v>71</v>
      </c>
      <c r="F2134" t="s">
        <v>78</v>
      </c>
      <c r="G2134" t="s">
        <v>56</v>
      </c>
      <c r="H2134">
        <v>6</v>
      </c>
      <c r="I2134">
        <v>33.99</v>
      </c>
      <c r="J2134">
        <v>0.27100000000000002</v>
      </c>
      <c r="K2134">
        <v>23.58</v>
      </c>
      <c r="L2134" t="s">
        <v>57</v>
      </c>
      <c r="M2134">
        <f t="shared" si="207"/>
        <v>148.66999999999999</v>
      </c>
      <c r="N2134">
        <f t="shared" si="208"/>
        <v>7.19</v>
      </c>
      <c r="O2134" s="7">
        <f t="shared" si="209"/>
        <v>4.8362144346539321E-2</v>
      </c>
    </row>
    <row r="2135" spans="1:17" x14ac:dyDescent="0.3">
      <c r="A2135" t="s">
        <v>2283</v>
      </c>
      <c r="B2135" s="15">
        <v>45778</v>
      </c>
      <c r="C2135" t="s">
        <v>84</v>
      </c>
      <c r="D2135" t="s">
        <v>177</v>
      </c>
      <c r="E2135" t="s">
        <v>93</v>
      </c>
      <c r="F2135" t="s">
        <v>255</v>
      </c>
      <c r="G2135" t="s">
        <v>68</v>
      </c>
      <c r="H2135">
        <v>4</v>
      </c>
      <c r="I2135">
        <v>23.22</v>
      </c>
      <c r="J2135">
        <v>8.5000000000000006E-2</v>
      </c>
      <c r="K2135">
        <v>9.2100000000000009</v>
      </c>
      <c r="L2135" t="s">
        <v>57</v>
      </c>
      <c r="M2135">
        <f t="shared" si="207"/>
        <v>84.99</v>
      </c>
      <c r="N2135">
        <f t="shared" si="208"/>
        <v>48.15</v>
      </c>
      <c r="O2135" s="7">
        <f t="shared" si="209"/>
        <v>0.56653723967525593</v>
      </c>
      <c r="P2135" t="str">
        <f t="shared" ref="P2135:P2166" si="212">IF(B2135="","",TEXT(B2135,"mmm-yyyy"))</f>
        <v>May-2025</v>
      </c>
      <c r="Q2135" t="str">
        <f t="shared" ref="Q2135:Q2166" si="213">IF(B2135="","","Q"&amp;ROUNDUP(MONTH(B2135)/3,0)&amp;"-"&amp;YEAR(B2135))</f>
        <v>Q2-2025</v>
      </c>
    </row>
    <row r="2136" spans="1:17" x14ac:dyDescent="0.3">
      <c r="A2136" t="s">
        <v>2284</v>
      </c>
      <c r="B2136" s="15">
        <v>45781</v>
      </c>
      <c r="C2136" t="s">
        <v>52</v>
      </c>
      <c r="D2136" t="s">
        <v>53</v>
      </c>
      <c r="E2136" t="s">
        <v>93</v>
      </c>
      <c r="F2136" t="s">
        <v>141</v>
      </c>
      <c r="G2136" t="s">
        <v>56</v>
      </c>
      <c r="H2136">
        <v>12</v>
      </c>
      <c r="I2136">
        <v>73.16</v>
      </c>
      <c r="J2136">
        <v>9.6000000000000002E-2</v>
      </c>
      <c r="K2136">
        <v>21.19</v>
      </c>
      <c r="L2136" t="s">
        <v>57</v>
      </c>
      <c r="M2136">
        <f t="shared" si="207"/>
        <v>793.64</v>
      </c>
      <c r="N2136">
        <f t="shared" si="208"/>
        <v>539.36</v>
      </c>
      <c r="O2136" s="7">
        <f t="shared" si="209"/>
        <v>0.67960284259865933</v>
      </c>
      <c r="P2136" t="str">
        <f t="shared" si="212"/>
        <v>May-2025</v>
      </c>
      <c r="Q2136" t="str">
        <f t="shared" si="213"/>
        <v>Q2-2025</v>
      </c>
    </row>
    <row r="2137" spans="1:17" x14ac:dyDescent="0.3">
      <c r="A2137" t="s">
        <v>2285</v>
      </c>
      <c r="B2137" s="15">
        <v>45855</v>
      </c>
      <c r="C2137" t="s">
        <v>88</v>
      </c>
      <c r="D2137" t="s">
        <v>234</v>
      </c>
      <c r="E2137" t="s">
        <v>60</v>
      </c>
      <c r="F2137" t="s">
        <v>67</v>
      </c>
      <c r="G2137" t="s">
        <v>56</v>
      </c>
      <c r="H2137">
        <v>3</v>
      </c>
      <c r="I2137">
        <v>79.62</v>
      </c>
      <c r="J2137">
        <v>6.2E-2</v>
      </c>
      <c r="K2137">
        <v>38.130000000000003</v>
      </c>
      <c r="L2137" t="s">
        <v>57</v>
      </c>
      <c r="M2137">
        <f t="shared" si="207"/>
        <v>224.05</v>
      </c>
      <c r="N2137">
        <f t="shared" si="208"/>
        <v>109.66</v>
      </c>
      <c r="O2137" s="7">
        <f t="shared" si="209"/>
        <v>0.48944432046418207</v>
      </c>
      <c r="P2137" t="str">
        <f t="shared" si="212"/>
        <v>Jul-2025</v>
      </c>
      <c r="Q2137" t="str">
        <f t="shared" si="213"/>
        <v>Q3-2025</v>
      </c>
    </row>
    <row r="2138" spans="1:17" x14ac:dyDescent="0.3">
      <c r="A2138" t="s">
        <v>2286</v>
      </c>
      <c r="B2138" s="15">
        <v>45334</v>
      </c>
      <c r="C2138" t="s">
        <v>84</v>
      </c>
      <c r="D2138" t="s">
        <v>147</v>
      </c>
      <c r="E2138" t="s">
        <v>71</v>
      </c>
      <c r="F2138" t="s">
        <v>86</v>
      </c>
      <c r="G2138" t="s">
        <v>56</v>
      </c>
      <c r="H2138">
        <v>1</v>
      </c>
      <c r="I2138">
        <v>259.41000000000003</v>
      </c>
      <c r="J2138">
        <v>9.1999999999999998E-2</v>
      </c>
      <c r="K2138">
        <v>174.74</v>
      </c>
      <c r="L2138" t="s">
        <v>57</v>
      </c>
      <c r="M2138">
        <f t="shared" si="207"/>
        <v>235.54</v>
      </c>
      <c r="N2138">
        <f t="shared" si="208"/>
        <v>60.8</v>
      </c>
      <c r="O2138" s="7">
        <f t="shared" si="209"/>
        <v>0.25813025388469052</v>
      </c>
      <c r="P2138" t="str">
        <f t="shared" si="212"/>
        <v>Feb-2024</v>
      </c>
      <c r="Q2138" t="str">
        <f t="shared" si="213"/>
        <v>Q1-2024</v>
      </c>
    </row>
    <row r="2139" spans="1:17" x14ac:dyDescent="0.3">
      <c r="A2139" t="s">
        <v>2287</v>
      </c>
      <c r="B2139" s="15">
        <v>45817</v>
      </c>
      <c r="C2139" t="s">
        <v>52</v>
      </c>
      <c r="D2139" t="s">
        <v>130</v>
      </c>
      <c r="E2139" t="s">
        <v>93</v>
      </c>
      <c r="F2139" t="s">
        <v>94</v>
      </c>
      <c r="G2139" t="s">
        <v>56</v>
      </c>
      <c r="H2139">
        <v>1</v>
      </c>
      <c r="I2139">
        <v>12.56</v>
      </c>
      <c r="J2139">
        <v>9.2999999999999999E-2</v>
      </c>
      <c r="K2139">
        <v>6</v>
      </c>
      <c r="L2139" t="s">
        <v>57</v>
      </c>
      <c r="M2139">
        <f t="shared" si="207"/>
        <v>11.39</v>
      </c>
      <c r="N2139">
        <f t="shared" si="208"/>
        <v>5.39</v>
      </c>
      <c r="O2139" s="7">
        <f t="shared" si="209"/>
        <v>0.4732221246707638</v>
      </c>
      <c r="P2139" t="str">
        <f t="shared" si="212"/>
        <v>Jun-2025</v>
      </c>
      <c r="Q2139" t="str">
        <f t="shared" si="213"/>
        <v>Q2-2025</v>
      </c>
    </row>
    <row r="2140" spans="1:17" x14ac:dyDescent="0.3">
      <c r="A2140" t="s">
        <v>2288</v>
      </c>
      <c r="B2140" s="15">
        <v>45872</v>
      </c>
      <c r="C2140" t="s">
        <v>88</v>
      </c>
      <c r="D2140" t="s">
        <v>429</v>
      </c>
      <c r="E2140" t="s">
        <v>93</v>
      </c>
      <c r="F2140" t="s">
        <v>124</v>
      </c>
      <c r="G2140" t="s">
        <v>56</v>
      </c>
      <c r="H2140">
        <v>4</v>
      </c>
      <c r="I2140">
        <v>34.51</v>
      </c>
      <c r="J2140">
        <v>6.4000000000000001E-2</v>
      </c>
      <c r="K2140">
        <v>15.46</v>
      </c>
      <c r="L2140" t="s">
        <v>57</v>
      </c>
      <c r="M2140">
        <f t="shared" si="207"/>
        <v>129.21</v>
      </c>
      <c r="N2140">
        <f t="shared" si="208"/>
        <v>67.37</v>
      </c>
      <c r="O2140" s="7">
        <f t="shared" si="209"/>
        <v>0.52139927250212836</v>
      </c>
      <c r="P2140" t="str">
        <f t="shared" si="212"/>
        <v>Aug-2025</v>
      </c>
      <c r="Q2140" t="str">
        <f t="shared" si="213"/>
        <v>Q3-2025</v>
      </c>
    </row>
    <row r="2141" spans="1:17" x14ac:dyDescent="0.3">
      <c r="A2141" t="s">
        <v>2289</v>
      </c>
      <c r="B2141" s="15">
        <v>45883</v>
      </c>
      <c r="C2141" t="s">
        <v>88</v>
      </c>
      <c r="D2141" t="s">
        <v>429</v>
      </c>
      <c r="E2141" t="s">
        <v>107</v>
      </c>
      <c r="F2141" t="s">
        <v>108</v>
      </c>
      <c r="G2141" t="s">
        <v>68</v>
      </c>
      <c r="H2141">
        <v>5</v>
      </c>
      <c r="I2141">
        <v>42.65</v>
      </c>
      <c r="J2141">
        <v>0.14499999999999999</v>
      </c>
      <c r="K2141">
        <v>14.14</v>
      </c>
      <c r="L2141" t="s">
        <v>57</v>
      </c>
      <c r="M2141">
        <f t="shared" si="207"/>
        <v>182.33</v>
      </c>
      <c r="N2141">
        <f t="shared" si="208"/>
        <v>111.63</v>
      </c>
      <c r="O2141" s="7">
        <f t="shared" si="209"/>
        <v>0.61224154006471776</v>
      </c>
      <c r="P2141" t="str">
        <f t="shared" si="212"/>
        <v>Aug-2025</v>
      </c>
      <c r="Q2141" t="str">
        <f t="shared" si="213"/>
        <v>Q3-2025</v>
      </c>
    </row>
    <row r="2142" spans="1:17" x14ac:dyDescent="0.3">
      <c r="A2142" t="s">
        <v>2290</v>
      </c>
      <c r="B2142" s="15">
        <v>45687</v>
      </c>
      <c r="C2142" t="s">
        <v>63</v>
      </c>
      <c r="D2142" t="s">
        <v>137</v>
      </c>
      <c r="E2142" t="s">
        <v>71</v>
      </c>
      <c r="F2142" t="s">
        <v>86</v>
      </c>
      <c r="G2142" t="s">
        <v>56</v>
      </c>
      <c r="H2142">
        <v>1</v>
      </c>
      <c r="I2142">
        <v>265.66000000000003</v>
      </c>
      <c r="J2142">
        <v>0.20399999999999999</v>
      </c>
      <c r="K2142">
        <v>178.56</v>
      </c>
      <c r="L2142" t="s">
        <v>73</v>
      </c>
      <c r="M2142">
        <f t="shared" si="207"/>
        <v>211.47</v>
      </c>
      <c r="N2142">
        <f t="shared" si="208"/>
        <v>32.909999999999997</v>
      </c>
      <c r="O2142" s="7">
        <f t="shared" si="209"/>
        <v>0.15562491133494111</v>
      </c>
      <c r="P2142" t="str">
        <f t="shared" si="212"/>
        <v>Jan-2025</v>
      </c>
      <c r="Q2142" t="str">
        <f t="shared" si="213"/>
        <v>Q1-2025</v>
      </c>
    </row>
    <row r="2143" spans="1:17" x14ac:dyDescent="0.3">
      <c r="A2143" t="s">
        <v>2291</v>
      </c>
      <c r="B2143" s="15">
        <v>45728</v>
      </c>
      <c r="C2143" t="s">
        <v>63</v>
      </c>
      <c r="D2143" t="s">
        <v>188</v>
      </c>
      <c r="E2143" t="s">
        <v>54</v>
      </c>
      <c r="F2143" t="s">
        <v>156</v>
      </c>
      <c r="G2143" t="s">
        <v>56</v>
      </c>
      <c r="H2143">
        <v>2</v>
      </c>
      <c r="I2143">
        <v>19.95</v>
      </c>
      <c r="J2143">
        <v>0.126</v>
      </c>
      <c r="K2143">
        <v>13.03</v>
      </c>
      <c r="L2143" t="s">
        <v>57</v>
      </c>
      <c r="M2143">
        <f t="shared" si="207"/>
        <v>34.869999999999997</v>
      </c>
      <c r="N2143">
        <f t="shared" si="208"/>
        <v>8.81</v>
      </c>
      <c r="O2143" s="7">
        <f t="shared" si="209"/>
        <v>0.2526527100659593</v>
      </c>
      <c r="P2143" t="str">
        <f t="shared" si="212"/>
        <v>Mar-2025</v>
      </c>
      <c r="Q2143" t="str">
        <f t="shared" si="213"/>
        <v>Q1-2025</v>
      </c>
    </row>
    <row r="2144" spans="1:17" x14ac:dyDescent="0.3">
      <c r="A2144" t="s">
        <v>2292</v>
      </c>
      <c r="B2144" s="15">
        <v>45711</v>
      </c>
      <c r="C2144" t="s">
        <v>88</v>
      </c>
      <c r="D2144" t="s">
        <v>198</v>
      </c>
      <c r="E2144" t="s">
        <v>60</v>
      </c>
      <c r="F2144" t="s">
        <v>76</v>
      </c>
      <c r="G2144" t="s">
        <v>56</v>
      </c>
      <c r="H2144">
        <v>4</v>
      </c>
      <c r="I2144">
        <v>66.489999999999995</v>
      </c>
      <c r="J2144">
        <v>8.2000000000000003E-2</v>
      </c>
      <c r="K2144">
        <v>40.79</v>
      </c>
      <c r="L2144" t="s">
        <v>57</v>
      </c>
      <c r="M2144">
        <f t="shared" si="207"/>
        <v>244.15</v>
      </c>
      <c r="N2144">
        <f t="shared" si="208"/>
        <v>80.989999999999995</v>
      </c>
      <c r="O2144" s="7">
        <f t="shared" si="209"/>
        <v>0.3317223018636084</v>
      </c>
      <c r="P2144" t="str">
        <f t="shared" si="212"/>
        <v>Feb-2025</v>
      </c>
      <c r="Q2144" t="str">
        <f t="shared" si="213"/>
        <v>Q1-2025</v>
      </c>
    </row>
    <row r="2145" spans="1:17" x14ac:dyDescent="0.3">
      <c r="A2145" t="s">
        <v>2293</v>
      </c>
      <c r="B2145" s="15">
        <v>45393</v>
      </c>
      <c r="C2145" t="s">
        <v>88</v>
      </c>
      <c r="D2145" t="s">
        <v>179</v>
      </c>
      <c r="E2145" t="s">
        <v>71</v>
      </c>
      <c r="F2145" t="s">
        <v>78</v>
      </c>
      <c r="G2145" t="s">
        <v>68</v>
      </c>
      <c r="H2145">
        <v>4</v>
      </c>
      <c r="I2145">
        <v>132.47</v>
      </c>
      <c r="J2145">
        <v>3.5999999999999997E-2</v>
      </c>
      <c r="K2145">
        <v>92.96</v>
      </c>
      <c r="L2145" t="s">
        <v>57</v>
      </c>
      <c r="M2145">
        <f t="shared" si="207"/>
        <v>510.8</v>
      </c>
      <c r="N2145">
        <f t="shared" si="208"/>
        <v>138.96</v>
      </c>
      <c r="O2145" s="7">
        <f t="shared" si="209"/>
        <v>0.27204385277995302</v>
      </c>
      <c r="P2145" t="str">
        <f t="shared" si="212"/>
        <v>Apr-2024</v>
      </c>
      <c r="Q2145" t="str">
        <f t="shared" si="213"/>
        <v>Q2-2024</v>
      </c>
    </row>
    <row r="2146" spans="1:17" x14ac:dyDescent="0.3">
      <c r="A2146" t="s">
        <v>2294</v>
      </c>
      <c r="B2146" s="15">
        <v>45907</v>
      </c>
      <c r="C2146" t="s">
        <v>84</v>
      </c>
      <c r="D2146" t="s">
        <v>103</v>
      </c>
      <c r="E2146" t="s">
        <v>71</v>
      </c>
      <c r="F2146" t="s">
        <v>126</v>
      </c>
      <c r="G2146" t="s">
        <v>56</v>
      </c>
      <c r="H2146">
        <v>3</v>
      </c>
      <c r="I2146">
        <v>152.46</v>
      </c>
      <c r="J2146">
        <v>0.129</v>
      </c>
      <c r="K2146">
        <v>121.2</v>
      </c>
      <c r="L2146" t="s">
        <v>57</v>
      </c>
      <c r="M2146">
        <f t="shared" si="207"/>
        <v>398.38</v>
      </c>
      <c r="N2146">
        <f t="shared" si="208"/>
        <v>34.78</v>
      </c>
      <c r="O2146" s="7">
        <f t="shared" si="209"/>
        <v>8.7303579496962699E-2</v>
      </c>
      <c r="P2146" t="str">
        <f t="shared" si="212"/>
        <v>Sep-2025</v>
      </c>
      <c r="Q2146" t="str">
        <f t="shared" si="213"/>
        <v>Q3-2025</v>
      </c>
    </row>
    <row r="2147" spans="1:17" x14ac:dyDescent="0.3">
      <c r="A2147" t="s">
        <v>2295</v>
      </c>
      <c r="B2147" s="15">
        <v>45947</v>
      </c>
      <c r="C2147" t="s">
        <v>84</v>
      </c>
      <c r="D2147" t="s">
        <v>572</v>
      </c>
      <c r="E2147" t="s">
        <v>71</v>
      </c>
      <c r="F2147" t="s">
        <v>72</v>
      </c>
      <c r="G2147" t="s">
        <v>56</v>
      </c>
      <c r="H2147">
        <v>8</v>
      </c>
      <c r="I2147">
        <v>229.95</v>
      </c>
      <c r="J2147">
        <v>0.154</v>
      </c>
      <c r="K2147">
        <v>173.87</v>
      </c>
      <c r="L2147" t="s">
        <v>57</v>
      </c>
      <c r="M2147">
        <f t="shared" si="207"/>
        <v>1556.3</v>
      </c>
      <c r="N2147">
        <f t="shared" si="208"/>
        <v>165.34</v>
      </c>
      <c r="O2147" s="7">
        <f t="shared" si="209"/>
        <v>0.10623915697487632</v>
      </c>
      <c r="P2147" t="str">
        <f t="shared" si="212"/>
        <v>Oct-2025</v>
      </c>
      <c r="Q2147" t="str">
        <f t="shared" si="213"/>
        <v>Q4-2025</v>
      </c>
    </row>
    <row r="2148" spans="1:17" x14ac:dyDescent="0.3">
      <c r="A2148" t="s">
        <v>2296</v>
      </c>
      <c r="B2148" s="15">
        <v>46001</v>
      </c>
      <c r="C2148" t="s">
        <v>63</v>
      </c>
      <c r="D2148" t="s">
        <v>137</v>
      </c>
      <c r="E2148" t="s">
        <v>107</v>
      </c>
      <c r="F2148" t="s">
        <v>132</v>
      </c>
      <c r="G2148" t="s">
        <v>56</v>
      </c>
      <c r="H2148">
        <v>3</v>
      </c>
      <c r="I2148">
        <v>29.62</v>
      </c>
      <c r="J2148">
        <v>0.21099999999999999</v>
      </c>
      <c r="K2148">
        <v>11.05</v>
      </c>
      <c r="L2148" t="s">
        <v>104</v>
      </c>
      <c r="M2148">
        <f t="shared" si="207"/>
        <v>70.11</v>
      </c>
      <c r="N2148">
        <f t="shared" si="208"/>
        <v>36.96</v>
      </c>
      <c r="O2148" s="7">
        <f t="shared" si="209"/>
        <v>0.52717158750534876</v>
      </c>
      <c r="P2148" t="str">
        <f t="shared" si="212"/>
        <v>Dec-2025</v>
      </c>
      <c r="Q2148" t="str">
        <f t="shared" si="213"/>
        <v>Q4-2025</v>
      </c>
    </row>
    <row r="2149" spans="1:17" x14ac:dyDescent="0.3">
      <c r="A2149" t="s">
        <v>2297</v>
      </c>
      <c r="B2149" s="15">
        <v>45711</v>
      </c>
      <c r="C2149" t="s">
        <v>63</v>
      </c>
      <c r="D2149" t="s">
        <v>137</v>
      </c>
      <c r="E2149" t="s">
        <v>107</v>
      </c>
      <c r="F2149" t="s">
        <v>132</v>
      </c>
      <c r="G2149" t="s">
        <v>68</v>
      </c>
      <c r="H2149">
        <v>4</v>
      </c>
      <c r="I2149">
        <v>34.659999999999997</v>
      </c>
      <c r="J2149">
        <v>0.222</v>
      </c>
      <c r="K2149">
        <v>12.97</v>
      </c>
      <c r="L2149" t="s">
        <v>57</v>
      </c>
      <c r="M2149">
        <f t="shared" si="207"/>
        <v>107.86</v>
      </c>
      <c r="N2149">
        <f t="shared" si="208"/>
        <v>55.98</v>
      </c>
      <c r="O2149" s="7">
        <f t="shared" si="209"/>
        <v>0.51900611904320415</v>
      </c>
      <c r="P2149" t="str">
        <f t="shared" si="212"/>
        <v>Feb-2025</v>
      </c>
      <c r="Q2149" t="str">
        <f t="shared" si="213"/>
        <v>Q1-2025</v>
      </c>
    </row>
    <row r="2150" spans="1:17" x14ac:dyDescent="0.3">
      <c r="A2150" t="s">
        <v>2298</v>
      </c>
      <c r="B2150" s="15">
        <v>45697</v>
      </c>
      <c r="C2150" t="s">
        <v>63</v>
      </c>
      <c r="D2150" t="s">
        <v>64</v>
      </c>
      <c r="E2150" t="s">
        <v>71</v>
      </c>
      <c r="F2150" t="s">
        <v>97</v>
      </c>
      <c r="G2150" t="s">
        <v>56</v>
      </c>
      <c r="H2150">
        <v>1</v>
      </c>
      <c r="I2150">
        <v>236.99</v>
      </c>
      <c r="J2150">
        <v>0.29399999999999998</v>
      </c>
      <c r="K2150">
        <v>176.49</v>
      </c>
      <c r="L2150" t="s">
        <v>57</v>
      </c>
      <c r="M2150">
        <f t="shared" si="207"/>
        <v>167.31</v>
      </c>
      <c r="N2150">
        <f t="shared" si="208"/>
        <v>-9.18</v>
      </c>
      <c r="O2150" s="7">
        <f t="shared" si="209"/>
        <v>-5.4868208714362557E-2</v>
      </c>
      <c r="P2150" t="str">
        <f t="shared" si="212"/>
        <v>Feb-2025</v>
      </c>
      <c r="Q2150" t="str">
        <f t="shared" si="213"/>
        <v>Q1-2025</v>
      </c>
    </row>
    <row r="2151" spans="1:17" x14ac:dyDescent="0.3">
      <c r="A2151" t="s">
        <v>2299</v>
      </c>
      <c r="B2151" s="15">
        <v>45726</v>
      </c>
      <c r="C2151" t="s">
        <v>84</v>
      </c>
      <c r="D2151" t="s">
        <v>229</v>
      </c>
      <c r="E2151" t="s">
        <v>71</v>
      </c>
      <c r="F2151" t="s">
        <v>126</v>
      </c>
      <c r="G2151" t="s">
        <v>68</v>
      </c>
      <c r="H2151">
        <v>1</v>
      </c>
      <c r="I2151">
        <v>237.18</v>
      </c>
      <c r="J2151">
        <v>4.4999999999999998E-2</v>
      </c>
      <c r="K2151">
        <v>119.58</v>
      </c>
      <c r="L2151" t="s">
        <v>57</v>
      </c>
      <c r="M2151">
        <f t="shared" si="207"/>
        <v>226.51</v>
      </c>
      <c r="N2151">
        <f t="shared" si="208"/>
        <v>106.93</v>
      </c>
      <c r="O2151" s="7">
        <f t="shared" si="209"/>
        <v>0.47207628802260393</v>
      </c>
      <c r="P2151" t="str">
        <f t="shared" si="212"/>
        <v>Mar-2025</v>
      </c>
      <c r="Q2151" t="str">
        <f t="shared" si="213"/>
        <v>Q1-2025</v>
      </c>
    </row>
    <row r="2152" spans="1:17" x14ac:dyDescent="0.3">
      <c r="A2152" t="s">
        <v>2300</v>
      </c>
      <c r="B2152" s="15">
        <v>45557</v>
      </c>
      <c r="C2152" t="s">
        <v>63</v>
      </c>
      <c r="D2152" t="s">
        <v>175</v>
      </c>
      <c r="E2152" t="s">
        <v>54</v>
      </c>
      <c r="F2152" t="s">
        <v>65</v>
      </c>
      <c r="G2152" t="s">
        <v>68</v>
      </c>
      <c r="H2152">
        <v>1</v>
      </c>
      <c r="I2152">
        <v>9.02</v>
      </c>
      <c r="J2152">
        <v>0.20100000000000001</v>
      </c>
      <c r="K2152">
        <v>5.49</v>
      </c>
      <c r="L2152" t="s">
        <v>57</v>
      </c>
      <c r="M2152">
        <f t="shared" si="207"/>
        <v>7.21</v>
      </c>
      <c r="N2152">
        <f t="shared" si="208"/>
        <v>1.72</v>
      </c>
      <c r="O2152" s="7">
        <f t="shared" si="209"/>
        <v>0.23855755894590847</v>
      </c>
      <c r="P2152" t="str">
        <f t="shared" si="212"/>
        <v>Sep-2024</v>
      </c>
      <c r="Q2152" t="str">
        <f t="shared" si="213"/>
        <v>Q3-2024</v>
      </c>
    </row>
    <row r="2153" spans="1:17" x14ac:dyDescent="0.3">
      <c r="A2153" t="s">
        <v>2301</v>
      </c>
      <c r="B2153" s="15">
        <v>45852</v>
      </c>
      <c r="C2153" t="s">
        <v>63</v>
      </c>
      <c r="D2153" t="s">
        <v>159</v>
      </c>
      <c r="E2153" t="s">
        <v>54</v>
      </c>
      <c r="F2153" t="s">
        <v>114</v>
      </c>
      <c r="G2153" t="s">
        <v>68</v>
      </c>
      <c r="H2153">
        <v>6</v>
      </c>
      <c r="I2153">
        <v>13.01</v>
      </c>
      <c r="J2153">
        <v>7.2999999999999995E-2</v>
      </c>
      <c r="K2153">
        <v>8.56</v>
      </c>
      <c r="L2153" t="s">
        <v>57</v>
      </c>
      <c r="M2153">
        <f t="shared" si="207"/>
        <v>72.36</v>
      </c>
      <c r="N2153">
        <f t="shared" si="208"/>
        <v>21</v>
      </c>
      <c r="O2153" s="7">
        <f t="shared" si="209"/>
        <v>0.29021558872305142</v>
      </c>
      <c r="P2153" t="str">
        <f t="shared" si="212"/>
        <v>Jul-2025</v>
      </c>
      <c r="Q2153" t="str">
        <f t="shared" si="213"/>
        <v>Q3-2025</v>
      </c>
    </row>
    <row r="2154" spans="1:17" x14ac:dyDescent="0.3">
      <c r="A2154" t="s">
        <v>2302</v>
      </c>
      <c r="B2154" s="15">
        <v>45800</v>
      </c>
      <c r="C2154" t="s">
        <v>88</v>
      </c>
      <c r="D2154" t="s">
        <v>270</v>
      </c>
      <c r="E2154" t="s">
        <v>60</v>
      </c>
      <c r="F2154" t="s">
        <v>61</v>
      </c>
      <c r="G2154" t="s">
        <v>56</v>
      </c>
      <c r="H2154">
        <v>1</v>
      </c>
      <c r="I2154">
        <v>57.77</v>
      </c>
      <c r="J2154">
        <v>0.11899999999999999</v>
      </c>
      <c r="K2154">
        <v>28.54</v>
      </c>
      <c r="L2154" t="s">
        <v>57</v>
      </c>
      <c r="M2154">
        <f t="shared" si="207"/>
        <v>50.9</v>
      </c>
      <c r="N2154">
        <f t="shared" si="208"/>
        <v>22.36</v>
      </c>
      <c r="O2154" s="7">
        <f t="shared" si="209"/>
        <v>0.4392927308447937</v>
      </c>
      <c r="P2154" t="str">
        <f t="shared" si="212"/>
        <v>May-2025</v>
      </c>
      <c r="Q2154" t="str">
        <f t="shared" si="213"/>
        <v>Q2-2025</v>
      </c>
    </row>
    <row r="2155" spans="1:17" x14ac:dyDescent="0.3">
      <c r="A2155" t="s">
        <v>2303</v>
      </c>
      <c r="B2155" s="15">
        <v>45957</v>
      </c>
      <c r="C2155" t="s">
        <v>88</v>
      </c>
      <c r="D2155" t="s">
        <v>202</v>
      </c>
      <c r="E2155" t="s">
        <v>107</v>
      </c>
      <c r="F2155" t="s">
        <v>193</v>
      </c>
      <c r="G2155" t="s">
        <v>68</v>
      </c>
      <c r="H2155">
        <v>4</v>
      </c>
      <c r="I2155">
        <v>55.53</v>
      </c>
      <c r="J2155">
        <v>8.3000000000000004E-2</v>
      </c>
      <c r="K2155">
        <v>21.73</v>
      </c>
      <c r="L2155" t="s">
        <v>57</v>
      </c>
      <c r="M2155">
        <f t="shared" si="207"/>
        <v>203.68</v>
      </c>
      <c r="N2155">
        <f t="shared" si="208"/>
        <v>116.76</v>
      </c>
      <c r="O2155" s="7">
        <f t="shared" si="209"/>
        <v>0.57325216025137471</v>
      </c>
      <c r="P2155" t="str">
        <f t="shared" si="212"/>
        <v>Oct-2025</v>
      </c>
      <c r="Q2155" t="str">
        <f t="shared" si="213"/>
        <v>Q4-2025</v>
      </c>
    </row>
    <row r="2156" spans="1:17" x14ac:dyDescent="0.3">
      <c r="A2156" t="s">
        <v>2304</v>
      </c>
      <c r="B2156" s="15">
        <v>45417</v>
      </c>
      <c r="C2156" t="s">
        <v>84</v>
      </c>
      <c r="D2156" t="s">
        <v>169</v>
      </c>
      <c r="E2156" t="s">
        <v>54</v>
      </c>
      <c r="F2156" t="s">
        <v>268</v>
      </c>
      <c r="G2156" t="s">
        <v>56</v>
      </c>
      <c r="H2156">
        <v>9</v>
      </c>
      <c r="I2156">
        <v>8.82</v>
      </c>
      <c r="J2156">
        <v>0</v>
      </c>
      <c r="K2156">
        <v>6.03</v>
      </c>
      <c r="L2156" t="s">
        <v>57</v>
      </c>
      <c r="M2156">
        <f t="shared" si="207"/>
        <v>79.38</v>
      </c>
      <c r="N2156">
        <f t="shared" si="208"/>
        <v>25.11</v>
      </c>
      <c r="O2156" s="7">
        <f t="shared" si="209"/>
        <v>0.31632653061224492</v>
      </c>
      <c r="P2156" t="str">
        <f t="shared" si="212"/>
        <v>May-2024</v>
      </c>
      <c r="Q2156" t="str">
        <f t="shared" si="213"/>
        <v>Q2-2024</v>
      </c>
    </row>
    <row r="2157" spans="1:17" x14ac:dyDescent="0.3">
      <c r="A2157" t="s">
        <v>2305</v>
      </c>
      <c r="B2157" s="15">
        <v>45824</v>
      </c>
      <c r="C2157" t="s">
        <v>63</v>
      </c>
      <c r="D2157" t="s">
        <v>82</v>
      </c>
      <c r="E2157" t="s">
        <v>107</v>
      </c>
      <c r="F2157" t="s">
        <v>108</v>
      </c>
      <c r="G2157" t="s">
        <v>68</v>
      </c>
      <c r="H2157">
        <v>6</v>
      </c>
      <c r="I2157">
        <v>28.53</v>
      </c>
      <c r="J2157">
        <v>0.26800000000000002</v>
      </c>
      <c r="K2157">
        <v>8.58</v>
      </c>
      <c r="L2157" t="s">
        <v>57</v>
      </c>
      <c r="M2157">
        <f t="shared" si="207"/>
        <v>125.3</v>
      </c>
      <c r="N2157">
        <f t="shared" si="208"/>
        <v>73.819999999999993</v>
      </c>
      <c r="O2157" s="7">
        <f t="shared" si="209"/>
        <v>0.58914604948124494</v>
      </c>
      <c r="P2157" t="str">
        <f t="shared" si="212"/>
        <v>Jun-2025</v>
      </c>
      <c r="Q2157" t="str">
        <f t="shared" si="213"/>
        <v>Q2-2025</v>
      </c>
    </row>
    <row r="2158" spans="1:17" x14ac:dyDescent="0.3">
      <c r="A2158" t="s">
        <v>2306</v>
      </c>
      <c r="B2158" s="15">
        <v>45561</v>
      </c>
      <c r="C2158" t="s">
        <v>63</v>
      </c>
      <c r="D2158" t="s">
        <v>263</v>
      </c>
      <c r="E2158" t="s">
        <v>93</v>
      </c>
      <c r="F2158" t="s">
        <v>219</v>
      </c>
      <c r="G2158" t="s">
        <v>68</v>
      </c>
      <c r="H2158">
        <v>2</v>
      </c>
      <c r="I2158">
        <v>51.53</v>
      </c>
      <c r="J2158">
        <v>0.13400000000000001</v>
      </c>
      <c r="K2158">
        <v>3.64</v>
      </c>
      <c r="L2158" t="s">
        <v>57</v>
      </c>
      <c r="M2158">
        <f t="shared" si="207"/>
        <v>89.25</v>
      </c>
      <c r="N2158">
        <f t="shared" si="208"/>
        <v>81.97</v>
      </c>
      <c r="O2158" s="7">
        <f t="shared" si="209"/>
        <v>0.91843137254901963</v>
      </c>
      <c r="P2158" t="str">
        <f t="shared" si="212"/>
        <v>Sep-2024</v>
      </c>
      <c r="Q2158" t="str">
        <f t="shared" si="213"/>
        <v>Q3-2024</v>
      </c>
    </row>
    <row r="2159" spans="1:17" x14ac:dyDescent="0.3">
      <c r="A2159" t="s">
        <v>2307</v>
      </c>
      <c r="B2159" s="15">
        <v>45824</v>
      </c>
      <c r="C2159" t="s">
        <v>84</v>
      </c>
      <c r="D2159" t="s">
        <v>225</v>
      </c>
      <c r="E2159" t="s">
        <v>54</v>
      </c>
      <c r="F2159" t="s">
        <v>65</v>
      </c>
      <c r="G2159" t="s">
        <v>73</v>
      </c>
      <c r="H2159">
        <v>4</v>
      </c>
      <c r="I2159">
        <v>23.68</v>
      </c>
      <c r="J2159">
        <v>6.5000000000000002E-2</v>
      </c>
      <c r="K2159">
        <v>13.08</v>
      </c>
      <c r="L2159" t="s">
        <v>57</v>
      </c>
      <c r="M2159">
        <f t="shared" si="207"/>
        <v>88.56</v>
      </c>
      <c r="N2159">
        <f t="shared" si="208"/>
        <v>36.24</v>
      </c>
      <c r="O2159" s="7">
        <f t="shared" si="209"/>
        <v>0.40921409214092141</v>
      </c>
      <c r="P2159" t="str">
        <f t="shared" si="212"/>
        <v>Jun-2025</v>
      </c>
      <c r="Q2159" t="str">
        <f t="shared" si="213"/>
        <v>Q2-2025</v>
      </c>
    </row>
    <row r="2160" spans="1:17" x14ac:dyDescent="0.3">
      <c r="A2160" t="s">
        <v>2308</v>
      </c>
      <c r="B2160" s="15">
        <v>45547</v>
      </c>
      <c r="C2160" t="s">
        <v>84</v>
      </c>
      <c r="D2160" t="s">
        <v>110</v>
      </c>
      <c r="E2160" t="s">
        <v>93</v>
      </c>
      <c r="F2160" t="s">
        <v>255</v>
      </c>
      <c r="G2160" t="s">
        <v>68</v>
      </c>
      <c r="H2160">
        <v>3</v>
      </c>
      <c r="I2160">
        <v>49.73</v>
      </c>
      <c r="J2160">
        <v>7.0999999999999994E-2</v>
      </c>
      <c r="K2160">
        <v>21.73</v>
      </c>
      <c r="L2160" t="s">
        <v>57</v>
      </c>
      <c r="M2160">
        <f t="shared" si="207"/>
        <v>138.6</v>
      </c>
      <c r="N2160">
        <f t="shared" si="208"/>
        <v>73.41</v>
      </c>
      <c r="O2160" s="7">
        <f t="shared" si="209"/>
        <v>0.5296536796536796</v>
      </c>
      <c r="P2160" t="str">
        <f t="shared" si="212"/>
        <v>Sep-2024</v>
      </c>
      <c r="Q2160" t="str">
        <f t="shared" si="213"/>
        <v>Q3-2024</v>
      </c>
    </row>
    <row r="2161" spans="1:17" x14ac:dyDescent="0.3">
      <c r="A2161" t="s">
        <v>2309</v>
      </c>
      <c r="B2161" s="15">
        <v>45837</v>
      </c>
      <c r="C2161" t="s">
        <v>84</v>
      </c>
      <c r="D2161" t="s">
        <v>110</v>
      </c>
      <c r="E2161" t="s">
        <v>71</v>
      </c>
      <c r="F2161" t="s">
        <v>78</v>
      </c>
      <c r="G2161" t="s">
        <v>56</v>
      </c>
      <c r="H2161">
        <v>5</v>
      </c>
      <c r="I2161">
        <v>279.55</v>
      </c>
      <c r="J2161">
        <v>0.127</v>
      </c>
      <c r="K2161">
        <v>123</v>
      </c>
      <c r="L2161" t="s">
        <v>57</v>
      </c>
      <c r="M2161">
        <f t="shared" si="207"/>
        <v>1220.24</v>
      </c>
      <c r="N2161">
        <f t="shared" si="208"/>
        <v>605.24</v>
      </c>
      <c r="O2161" s="7">
        <f t="shared" si="209"/>
        <v>0.49600078673047926</v>
      </c>
      <c r="P2161" t="str">
        <f t="shared" si="212"/>
        <v>Jun-2025</v>
      </c>
      <c r="Q2161" t="str">
        <f t="shared" si="213"/>
        <v>Q2-2025</v>
      </c>
    </row>
    <row r="2162" spans="1:17" x14ac:dyDescent="0.3">
      <c r="A2162" t="s">
        <v>2310</v>
      </c>
      <c r="B2162" s="15">
        <v>45842</v>
      </c>
      <c r="C2162" t="s">
        <v>63</v>
      </c>
      <c r="D2162" t="s">
        <v>106</v>
      </c>
      <c r="E2162" t="s">
        <v>54</v>
      </c>
      <c r="F2162" t="s">
        <v>114</v>
      </c>
      <c r="G2162" t="s">
        <v>56</v>
      </c>
      <c r="H2162">
        <v>1</v>
      </c>
      <c r="I2162">
        <v>18.07</v>
      </c>
      <c r="J2162">
        <v>0.17799999999999999</v>
      </c>
      <c r="K2162">
        <v>10.15</v>
      </c>
      <c r="L2162" t="s">
        <v>57</v>
      </c>
      <c r="M2162">
        <f t="shared" si="207"/>
        <v>14.85</v>
      </c>
      <c r="N2162">
        <f t="shared" si="208"/>
        <v>4.7</v>
      </c>
      <c r="O2162" s="7">
        <f t="shared" si="209"/>
        <v>0.3164983164983165</v>
      </c>
      <c r="P2162" t="str">
        <f t="shared" si="212"/>
        <v>Jul-2025</v>
      </c>
      <c r="Q2162" t="str">
        <f t="shared" si="213"/>
        <v>Q3-2025</v>
      </c>
    </row>
    <row r="2163" spans="1:17" x14ac:dyDescent="0.3">
      <c r="A2163" t="s">
        <v>2311</v>
      </c>
      <c r="B2163" s="15">
        <v>45523</v>
      </c>
      <c r="C2163" t="s">
        <v>88</v>
      </c>
      <c r="D2163" t="s">
        <v>270</v>
      </c>
      <c r="E2163" t="s">
        <v>71</v>
      </c>
      <c r="F2163" t="s">
        <v>72</v>
      </c>
      <c r="G2163" t="s">
        <v>68</v>
      </c>
      <c r="H2163">
        <v>1</v>
      </c>
      <c r="I2163">
        <v>71.48</v>
      </c>
      <c r="J2163">
        <v>2.3E-2</v>
      </c>
      <c r="K2163">
        <v>49.6</v>
      </c>
      <c r="L2163" t="s">
        <v>57</v>
      </c>
      <c r="M2163">
        <f t="shared" si="207"/>
        <v>69.84</v>
      </c>
      <c r="N2163">
        <f t="shared" si="208"/>
        <v>20.239999999999998</v>
      </c>
      <c r="O2163" s="7">
        <f t="shared" si="209"/>
        <v>0.28980526918671246</v>
      </c>
      <c r="P2163" t="str">
        <f t="shared" si="212"/>
        <v>Aug-2024</v>
      </c>
      <c r="Q2163" t="str">
        <f t="shared" si="213"/>
        <v>Q3-2024</v>
      </c>
    </row>
    <row r="2164" spans="1:17" x14ac:dyDescent="0.3">
      <c r="A2164" t="s">
        <v>2312</v>
      </c>
      <c r="B2164" s="15">
        <v>45526</v>
      </c>
      <c r="C2164" t="s">
        <v>63</v>
      </c>
      <c r="D2164" t="s">
        <v>258</v>
      </c>
      <c r="E2164" t="s">
        <v>93</v>
      </c>
      <c r="F2164" t="s">
        <v>141</v>
      </c>
      <c r="G2164" t="s">
        <v>68</v>
      </c>
      <c r="H2164">
        <v>4</v>
      </c>
      <c r="I2164">
        <v>38.909999999999997</v>
      </c>
      <c r="J2164">
        <v>0.128</v>
      </c>
      <c r="K2164">
        <v>18.079999999999998</v>
      </c>
      <c r="L2164" t="s">
        <v>57</v>
      </c>
      <c r="M2164">
        <f t="shared" si="207"/>
        <v>135.72</v>
      </c>
      <c r="N2164">
        <f t="shared" si="208"/>
        <v>63.4</v>
      </c>
      <c r="O2164" s="7">
        <f t="shared" si="209"/>
        <v>0.46713822575891539</v>
      </c>
      <c r="P2164" t="str">
        <f t="shared" si="212"/>
        <v>Aug-2024</v>
      </c>
      <c r="Q2164" t="str">
        <f t="shared" si="213"/>
        <v>Q3-2024</v>
      </c>
    </row>
    <row r="2165" spans="1:17" x14ac:dyDescent="0.3">
      <c r="A2165" t="s">
        <v>2313</v>
      </c>
      <c r="B2165" s="15">
        <v>45787</v>
      </c>
      <c r="C2165" t="s">
        <v>52</v>
      </c>
      <c r="D2165" t="s">
        <v>113</v>
      </c>
      <c r="E2165" t="s">
        <v>107</v>
      </c>
      <c r="F2165" t="s">
        <v>148</v>
      </c>
      <c r="G2165" t="s">
        <v>68</v>
      </c>
      <c r="H2165">
        <v>2</v>
      </c>
      <c r="I2165">
        <v>52.36</v>
      </c>
      <c r="J2165">
        <v>0.09</v>
      </c>
      <c r="K2165">
        <v>15.73</v>
      </c>
      <c r="L2165" t="s">
        <v>57</v>
      </c>
      <c r="M2165">
        <f t="shared" si="207"/>
        <v>95.3</v>
      </c>
      <c r="N2165">
        <f t="shared" si="208"/>
        <v>63.84</v>
      </c>
      <c r="O2165" s="7">
        <f t="shared" si="209"/>
        <v>0.669884575026233</v>
      </c>
      <c r="P2165" t="str">
        <f t="shared" si="212"/>
        <v>May-2025</v>
      </c>
      <c r="Q2165" t="str">
        <f t="shared" si="213"/>
        <v>Q2-2025</v>
      </c>
    </row>
    <row r="2166" spans="1:17" x14ac:dyDescent="0.3">
      <c r="A2166" t="s">
        <v>2314</v>
      </c>
      <c r="B2166" s="15">
        <v>45840</v>
      </c>
      <c r="C2166" t="s">
        <v>84</v>
      </c>
      <c r="D2166" t="s">
        <v>73</v>
      </c>
      <c r="E2166" t="s">
        <v>71</v>
      </c>
      <c r="F2166" t="s">
        <v>126</v>
      </c>
      <c r="G2166" t="s">
        <v>56</v>
      </c>
      <c r="H2166">
        <v>2</v>
      </c>
      <c r="I2166">
        <v>117.82</v>
      </c>
      <c r="J2166">
        <v>9.9000000000000005E-2</v>
      </c>
      <c r="K2166">
        <v>85.43</v>
      </c>
      <c r="L2166" t="s">
        <v>104</v>
      </c>
      <c r="M2166">
        <f t="shared" si="207"/>
        <v>212.31</v>
      </c>
      <c r="N2166">
        <f t="shared" si="208"/>
        <v>41.45</v>
      </c>
      <c r="O2166" s="7">
        <f t="shared" si="209"/>
        <v>0.19523338514436439</v>
      </c>
      <c r="P2166" t="str">
        <f t="shared" si="212"/>
        <v>Jul-2025</v>
      </c>
      <c r="Q2166" t="str">
        <f t="shared" si="213"/>
        <v>Q3-2025</v>
      </c>
    </row>
    <row r="2167" spans="1:17" x14ac:dyDescent="0.3">
      <c r="A2167" t="s">
        <v>2315</v>
      </c>
      <c r="B2167" s="15">
        <v>45584</v>
      </c>
      <c r="C2167" t="s">
        <v>88</v>
      </c>
      <c r="D2167" t="s">
        <v>116</v>
      </c>
      <c r="E2167" t="s">
        <v>71</v>
      </c>
      <c r="F2167" t="s">
        <v>86</v>
      </c>
      <c r="G2167" t="s">
        <v>56</v>
      </c>
      <c r="H2167">
        <v>6</v>
      </c>
      <c r="I2167">
        <v>101.53</v>
      </c>
      <c r="J2167">
        <v>5.8999999999999997E-2</v>
      </c>
      <c r="K2167">
        <v>67.260000000000005</v>
      </c>
      <c r="L2167" t="s">
        <v>57</v>
      </c>
      <c r="M2167">
        <f t="shared" si="207"/>
        <v>573.24</v>
      </c>
      <c r="N2167">
        <f t="shared" si="208"/>
        <v>169.68</v>
      </c>
      <c r="O2167" s="7">
        <f t="shared" si="209"/>
        <v>0.29600167469122879</v>
      </c>
      <c r="P2167" t="str">
        <f t="shared" ref="P2167:P2198" si="214">IF(B2167="","",TEXT(B2167,"mmm-yyyy"))</f>
        <v>Oct-2024</v>
      </c>
      <c r="Q2167" t="str">
        <f t="shared" ref="Q2167:Q2198" si="215">IF(B2167="","","Q"&amp;ROUNDUP(MONTH(B2167)/3,0)&amp;"-"&amp;YEAR(B2167))</f>
        <v>Q4-2024</v>
      </c>
    </row>
    <row r="2168" spans="1:17" x14ac:dyDescent="0.3">
      <c r="A2168" t="s">
        <v>2316</v>
      </c>
      <c r="B2168" s="15">
        <v>45785</v>
      </c>
      <c r="C2168" t="s">
        <v>84</v>
      </c>
      <c r="D2168" t="s">
        <v>147</v>
      </c>
      <c r="E2168" t="s">
        <v>60</v>
      </c>
      <c r="F2168" t="s">
        <v>90</v>
      </c>
      <c r="G2168" t="s">
        <v>73</v>
      </c>
      <c r="H2168">
        <v>8</v>
      </c>
      <c r="I2168">
        <v>72.260000000000005</v>
      </c>
      <c r="J2168">
        <v>4.4999999999999998E-2</v>
      </c>
      <c r="K2168">
        <v>31.62</v>
      </c>
      <c r="L2168" t="s">
        <v>57</v>
      </c>
      <c r="M2168">
        <f t="shared" si="207"/>
        <v>552.07000000000005</v>
      </c>
      <c r="N2168">
        <f t="shared" si="208"/>
        <v>299.11</v>
      </c>
      <c r="O2168" s="7">
        <f t="shared" si="209"/>
        <v>0.54179723585777162</v>
      </c>
      <c r="P2168" t="str">
        <f t="shared" si="214"/>
        <v>May-2025</v>
      </c>
      <c r="Q2168" t="str">
        <f t="shared" si="215"/>
        <v>Q2-2025</v>
      </c>
    </row>
    <row r="2169" spans="1:17" x14ac:dyDescent="0.3">
      <c r="A2169" t="s">
        <v>2317</v>
      </c>
      <c r="B2169" s="15">
        <v>46012</v>
      </c>
      <c r="C2169" t="s">
        <v>52</v>
      </c>
      <c r="D2169" t="s">
        <v>113</v>
      </c>
      <c r="E2169" t="s">
        <v>71</v>
      </c>
      <c r="F2169" t="s">
        <v>72</v>
      </c>
      <c r="G2169" t="s">
        <v>68</v>
      </c>
      <c r="H2169">
        <v>2</v>
      </c>
      <c r="I2169">
        <v>249.18</v>
      </c>
      <c r="J2169">
        <v>4.0000000000000001E-3</v>
      </c>
      <c r="K2169">
        <v>181.96</v>
      </c>
      <c r="L2169" t="s">
        <v>57</v>
      </c>
      <c r="M2169">
        <f t="shared" si="207"/>
        <v>496.37</v>
      </c>
      <c r="N2169">
        <f t="shared" si="208"/>
        <v>132.44999999999999</v>
      </c>
      <c r="O2169" s="7">
        <f t="shared" si="209"/>
        <v>0.26683723835042406</v>
      </c>
      <c r="P2169" t="str">
        <f t="shared" si="214"/>
        <v>Dec-2025</v>
      </c>
      <c r="Q2169" t="str">
        <f t="shared" si="215"/>
        <v>Q4-2025</v>
      </c>
    </row>
    <row r="2170" spans="1:17" x14ac:dyDescent="0.3">
      <c r="A2170" t="s">
        <v>2318</v>
      </c>
      <c r="B2170" s="15">
        <v>45799</v>
      </c>
      <c r="C2170" t="s">
        <v>84</v>
      </c>
      <c r="D2170" t="s">
        <v>171</v>
      </c>
      <c r="E2170" t="s">
        <v>60</v>
      </c>
      <c r="F2170" t="s">
        <v>99</v>
      </c>
      <c r="G2170" t="s">
        <v>56</v>
      </c>
      <c r="H2170">
        <v>5</v>
      </c>
      <c r="I2170">
        <v>98.23</v>
      </c>
      <c r="J2170">
        <v>0.14899999999999999</v>
      </c>
      <c r="K2170">
        <v>45.66</v>
      </c>
      <c r="L2170" t="s">
        <v>57</v>
      </c>
      <c r="M2170">
        <f t="shared" si="207"/>
        <v>417.97</v>
      </c>
      <c r="N2170">
        <f t="shared" si="208"/>
        <v>189.67</v>
      </c>
      <c r="O2170" s="7">
        <f t="shared" si="209"/>
        <v>0.45378854941742225</v>
      </c>
      <c r="P2170" t="str">
        <f t="shared" si="214"/>
        <v>May-2025</v>
      </c>
      <c r="Q2170" t="str">
        <f t="shared" si="215"/>
        <v>Q2-2025</v>
      </c>
    </row>
    <row r="2171" spans="1:17" x14ac:dyDescent="0.3">
      <c r="A2171" t="s">
        <v>2319</v>
      </c>
      <c r="B2171" s="15">
        <v>45971</v>
      </c>
      <c r="C2171" t="s">
        <v>88</v>
      </c>
      <c r="D2171" t="s">
        <v>123</v>
      </c>
      <c r="E2171" t="s">
        <v>71</v>
      </c>
      <c r="F2171" t="s">
        <v>86</v>
      </c>
      <c r="G2171" t="s">
        <v>68</v>
      </c>
      <c r="H2171">
        <v>4</v>
      </c>
      <c r="I2171">
        <v>237.7</v>
      </c>
      <c r="J2171">
        <v>7.0000000000000001E-3</v>
      </c>
      <c r="K2171">
        <v>181.17</v>
      </c>
      <c r="L2171" t="s">
        <v>57</v>
      </c>
      <c r="M2171">
        <f t="shared" si="207"/>
        <v>944.14</v>
      </c>
      <c r="N2171">
        <f t="shared" si="208"/>
        <v>219.46</v>
      </c>
      <c r="O2171" s="7">
        <f t="shared" si="209"/>
        <v>0.23244434088164892</v>
      </c>
      <c r="P2171" t="str">
        <f t="shared" si="214"/>
        <v>Nov-2025</v>
      </c>
      <c r="Q2171" t="str">
        <f t="shared" si="215"/>
        <v>Q4-2025</v>
      </c>
    </row>
    <row r="2172" spans="1:17" x14ac:dyDescent="0.3">
      <c r="A2172" t="s">
        <v>2320</v>
      </c>
      <c r="B2172" s="15">
        <v>45512</v>
      </c>
      <c r="C2172" t="s">
        <v>63</v>
      </c>
      <c r="D2172" t="s">
        <v>263</v>
      </c>
      <c r="E2172" t="s">
        <v>54</v>
      </c>
      <c r="F2172" t="s">
        <v>268</v>
      </c>
      <c r="G2172" t="s">
        <v>68</v>
      </c>
      <c r="H2172">
        <v>3</v>
      </c>
      <c r="I2172">
        <v>15.26</v>
      </c>
      <c r="J2172">
        <v>0.36099999999999999</v>
      </c>
      <c r="K2172">
        <v>9.44</v>
      </c>
      <c r="L2172" t="s">
        <v>57</v>
      </c>
      <c r="M2172">
        <f t="shared" si="207"/>
        <v>29.25</v>
      </c>
      <c r="N2172">
        <f t="shared" si="208"/>
        <v>0.93</v>
      </c>
      <c r="O2172" s="7">
        <f t="shared" si="209"/>
        <v>3.1794871794871796E-2</v>
      </c>
      <c r="P2172" t="str">
        <f t="shared" si="214"/>
        <v>Aug-2024</v>
      </c>
      <c r="Q2172" t="str">
        <f t="shared" si="215"/>
        <v>Q3-2024</v>
      </c>
    </row>
    <row r="2173" spans="1:17" x14ac:dyDescent="0.3">
      <c r="A2173" t="s">
        <v>2321</v>
      </c>
      <c r="B2173" s="15">
        <v>45471</v>
      </c>
      <c r="C2173" t="s">
        <v>84</v>
      </c>
      <c r="D2173" t="s">
        <v>144</v>
      </c>
      <c r="E2173" t="s">
        <v>107</v>
      </c>
      <c r="F2173" t="s">
        <v>148</v>
      </c>
      <c r="G2173" t="s">
        <v>68</v>
      </c>
      <c r="H2173">
        <v>3</v>
      </c>
      <c r="I2173">
        <v>31.55</v>
      </c>
      <c r="J2173">
        <v>7.2999999999999995E-2</v>
      </c>
      <c r="K2173">
        <v>9.48</v>
      </c>
      <c r="L2173" t="s">
        <v>57</v>
      </c>
      <c r="M2173">
        <f t="shared" si="207"/>
        <v>87.74</v>
      </c>
      <c r="N2173">
        <f t="shared" si="208"/>
        <v>59.3</v>
      </c>
      <c r="O2173" s="7">
        <f t="shared" si="209"/>
        <v>0.67586049692272621</v>
      </c>
      <c r="P2173" t="str">
        <f t="shared" si="214"/>
        <v>Jun-2024</v>
      </c>
      <c r="Q2173" t="str">
        <f t="shared" si="215"/>
        <v>Q2-2024</v>
      </c>
    </row>
    <row r="2174" spans="1:17" x14ac:dyDescent="0.3">
      <c r="A2174" t="s">
        <v>2322</v>
      </c>
      <c r="B2174" s="15">
        <v>45628</v>
      </c>
      <c r="C2174" t="s">
        <v>84</v>
      </c>
      <c r="D2174" t="s">
        <v>177</v>
      </c>
      <c r="E2174" t="s">
        <v>60</v>
      </c>
      <c r="F2174" t="s">
        <v>61</v>
      </c>
      <c r="G2174" t="s">
        <v>56</v>
      </c>
      <c r="H2174">
        <v>9</v>
      </c>
      <c r="I2174">
        <v>105.51</v>
      </c>
      <c r="J2174">
        <v>0.08</v>
      </c>
      <c r="K2174">
        <v>43.55</v>
      </c>
      <c r="L2174" t="s">
        <v>57</v>
      </c>
      <c r="M2174">
        <f t="shared" si="207"/>
        <v>873.62</v>
      </c>
      <c r="N2174">
        <f t="shared" si="208"/>
        <v>481.67</v>
      </c>
      <c r="O2174" s="7">
        <f t="shared" si="209"/>
        <v>0.55134955701563615</v>
      </c>
      <c r="P2174" t="str">
        <f t="shared" si="214"/>
        <v>Dec-2024</v>
      </c>
      <c r="Q2174" t="str">
        <f t="shared" si="215"/>
        <v>Q4-2024</v>
      </c>
    </row>
    <row r="2175" spans="1:17" x14ac:dyDescent="0.3">
      <c r="A2175" t="s">
        <v>2323</v>
      </c>
      <c r="B2175" s="15">
        <v>46009</v>
      </c>
      <c r="C2175" t="s">
        <v>52</v>
      </c>
      <c r="D2175" t="s">
        <v>59</v>
      </c>
      <c r="E2175" t="s">
        <v>71</v>
      </c>
      <c r="F2175" t="s">
        <v>126</v>
      </c>
      <c r="G2175" t="s">
        <v>68</v>
      </c>
      <c r="H2175">
        <v>8</v>
      </c>
      <c r="I2175">
        <v>176.69</v>
      </c>
      <c r="J2175">
        <v>0.14899999999999999</v>
      </c>
      <c r="K2175">
        <v>135.03</v>
      </c>
      <c r="L2175" t="s">
        <v>57</v>
      </c>
      <c r="M2175">
        <f t="shared" si="207"/>
        <v>1202.9100000000001</v>
      </c>
      <c r="N2175">
        <f t="shared" si="208"/>
        <v>122.67</v>
      </c>
      <c r="O2175" s="7">
        <f t="shared" si="209"/>
        <v>0.10197770406763598</v>
      </c>
      <c r="P2175" t="str">
        <f t="shared" si="214"/>
        <v>Dec-2025</v>
      </c>
      <c r="Q2175" t="str">
        <f t="shared" si="215"/>
        <v>Q4-2025</v>
      </c>
    </row>
    <row r="2176" spans="1:17" x14ac:dyDescent="0.3">
      <c r="A2176" t="s">
        <v>2324</v>
      </c>
      <c r="B2176" s="15">
        <v>45380</v>
      </c>
      <c r="C2176" t="s">
        <v>52</v>
      </c>
      <c r="D2176" t="s">
        <v>96</v>
      </c>
      <c r="E2176" t="s">
        <v>107</v>
      </c>
      <c r="F2176" t="s">
        <v>108</v>
      </c>
      <c r="G2176" t="s">
        <v>68</v>
      </c>
      <c r="H2176">
        <v>7</v>
      </c>
      <c r="I2176">
        <v>20.79</v>
      </c>
      <c r="J2176">
        <v>7.0999999999999994E-2</v>
      </c>
      <c r="K2176">
        <v>7.91</v>
      </c>
      <c r="L2176" t="s">
        <v>57</v>
      </c>
      <c r="M2176">
        <f t="shared" si="207"/>
        <v>135.19999999999999</v>
      </c>
      <c r="N2176">
        <f t="shared" si="208"/>
        <v>79.83</v>
      </c>
      <c r="O2176" s="7">
        <f t="shared" si="209"/>
        <v>0.59045857988165684</v>
      </c>
      <c r="P2176" t="str">
        <f t="shared" si="214"/>
        <v>Mar-2024</v>
      </c>
      <c r="Q2176" t="str">
        <f t="shared" si="215"/>
        <v>Q1-2024</v>
      </c>
    </row>
    <row r="2177" spans="1:17" x14ac:dyDescent="0.3">
      <c r="A2177" t="s">
        <v>2325</v>
      </c>
      <c r="B2177" s="15">
        <v>45779</v>
      </c>
      <c r="C2177" t="s">
        <v>52</v>
      </c>
      <c r="D2177" t="s">
        <v>200</v>
      </c>
      <c r="E2177" t="s">
        <v>71</v>
      </c>
      <c r="F2177" t="s">
        <v>72</v>
      </c>
      <c r="G2177" t="s">
        <v>56</v>
      </c>
      <c r="H2177">
        <v>2</v>
      </c>
      <c r="I2177">
        <v>207.83</v>
      </c>
      <c r="J2177">
        <v>0.107</v>
      </c>
      <c r="K2177">
        <v>166.21</v>
      </c>
      <c r="L2177" t="s">
        <v>57</v>
      </c>
      <c r="M2177">
        <f t="shared" si="207"/>
        <v>371.18</v>
      </c>
      <c r="N2177">
        <f t="shared" si="208"/>
        <v>38.76</v>
      </c>
      <c r="O2177" s="7">
        <f t="shared" si="209"/>
        <v>0.10442372972681717</v>
      </c>
      <c r="P2177" t="str">
        <f t="shared" si="214"/>
        <v>May-2025</v>
      </c>
      <c r="Q2177" t="str">
        <f t="shared" si="215"/>
        <v>Q2-2025</v>
      </c>
    </row>
    <row r="2178" spans="1:17" x14ac:dyDescent="0.3">
      <c r="A2178" t="s">
        <v>2326</v>
      </c>
      <c r="B2178" s="15">
        <v>45665</v>
      </c>
      <c r="C2178" t="s">
        <v>88</v>
      </c>
      <c r="D2178" t="s">
        <v>89</v>
      </c>
      <c r="E2178" t="s">
        <v>60</v>
      </c>
      <c r="F2178" t="s">
        <v>99</v>
      </c>
      <c r="G2178" t="s">
        <v>68</v>
      </c>
      <c r="H2178">
        <v>1</v>
      </c>
      <c r="I2178">
        <v>118.04</v>
      </c>
      <c r="J2178">
        <v>0.11600000000000001</v>
      </c>
      <c r="K2178">
        <v>64.48</v>
      </c>
      <c r="L2178" t="s">
        <v>57</v>
      </c>
      <c r="M2178">
        <f t="shared" ref="M2178:M2241" si="216">ROUND(H2178*I2178*(1-J2178),2)</f>
        <v>104.35</v>
      </c>
      <c r="N2178">
        <f t="shared" ref="N2178:N2241" si="217">ROUND(M2178-(H2178*K2178),2)</f>
        <v>39.869999999999997</v>
      </c>
      <c r="O2178" s="7">
        <f t="shared" ref="O2178:O2241" si="218">IFERROR(N2178/M2178,0)</f>
        <v>0.38207954000958311</v>
      </c>
      <c r="P2178" t="str">
        <f t="shared" si="214"/>
        <v>Jan-2025</v>
      </c>
      <c r="Q2178" t="str">
        <f t="shared" si="215"/>
        <v>Q1-2025</v>
      </c>
    </row>
    <row r="2179" spans="1:17" x14ac:dyDescent="0.3">
      <c r="A2179" t="s">
        <v>2327</v>
      </c>
      <c r="B2179" s="15">
        <v>45967</v>
      </c>
      <c r="C2179" t="s">
        <v>88</v>
      </c>
      <c r="D2179" t="s">
        <v>135</v>
      </c>
      <c r="E2179" t="s">
        <v>54</v>
      </c>
      <c r="F2179" t="s">
        <v>268</v>
      </c>
      <c r="G2179" t="s">
        <v>73</v>
      </c>
      <c r="H2179">
        <v>5</v>
      </c>
      <c r="I2179">
        <v>24.59</v>
      </c>
      <c r="J2179">
        <v>0.01</v>
      </c>
      <c r="K2179">
        <v>14.73</v>
      </c>
      <c r="L2179" t="s">
        <v>57</v>
      </c>
      <c r="M2179">
        <f t="shared" si="216"/>
        <v>121.72</v>
      </c>
      <c r="N2179">
        <f t="shared" si="217"/>
        <v>48.07</v>
      </c>
      <c r="O2179" s="7">
        <f t="shared" si="218"/>
        <v>0.39492277357870526</v>
      </c>
      <c r="P2179" t="str">
        <f t="shared" si="214"/>
        <v>Nov-2025</v>
      </c>
      <c r="Q2179" t="str">
        <f t="shared" si="215"/>
        <v>Q4-2025</v>
      </c>
    </row>
    <row r="2180" spans="1:17" x14ac:dyDescent="0.3">
      <c r="A2180" t="s">
        <v>2328</v>
      </c>
      <c r="B2180" s="15">
        <v>45803</v>
      </c>
      <c r="C2180" t="s">
        <v>63</v>
      </c>
      <c r="D2180" t="s">
        <v>258</v>
      </c>
      <c r="E2180" t="s">
        <v>93</v>
      </c>
      <c r="F2180" t="s">
        <v>124</v>
      </c>
      <c r="G2180" t="s">
        <v>68</v>
      </c>
      <c r="H2180">
        <v>4</v>
      </c>
      <c r="I2180">
        <v>49.92</v>
      </c>
      <c r="J2180">
        <v>0.192</v>
      </c>
      <c r="K2180">
        <v>31.59</v>
      </c>
      <c r="L2180" t="s">
        <v>57</v>
      </c>
      <c r="M2180">
        <f t="shared" si="216"/>
        <v>161.34</v>
      </c>
      <c r="N2180">
        <f t="shared" si="217"/>
        <v>34.979999999999997</v>
      </c>
      <c r="O2180" s="7">
        <f t="shared" si="218"/>
        <v>0.21680922275939007</v>
      </c>
      <c r="P2180" t="str">
        <f t="shared" si="214"/>
        <v>May-2025</v>
      </c>
      <c r="Q2180" t="str">
        <f t="shared" si="215"/>
        <v>Q2-2025</v>
      </c>
    </row>
    <row r="2181" spans="1:17" x14ac:dyDescent="0.3">
      <c r="A2181" t="s">
        <v>2329</v>
      </c>
      <c r="B2181" s="15">
        <v>45512</v>
      </c>
      <c r="C2181" t="s">
        <v>84</v>
      </c>
      <c r="D2181" t="s">
        <v>110</v>
      </c>
      <c r="E2181" t="s">
        <v>60</v>
      </c>
      <c r="F2181" t="s">
        <v>61</v>
      </c>
      <c r="G2181" t="s">
        <v>56</v>
      </c>
      <c r="H2181">
        <v>1</v>
      </c>
      <c r="I2181">
        <v>34.17</v>
      </c>
      <c r="J2181">
        <v>0.111</v>
      </c>
      <c r="K2181">
        <v>14.76</v>
      </c>
      <c r="L2181" t="s">
        <v>57</v>
      </c>
      <c r="M2181">
        <f t="shared" si="216"/>
        <v>30.38</v>
      </c>
      <c r="N2181">
        <f t="shared" si="217"/>
        <v>15.62</v>
      </c>
      <c r="O2181" s="7">
        <f t="shared" si="218"/>
        <v>0.51415404871626069</v>
      </c>
      <c r="P2181" t="str">
        <f t="shared" si="214"/>
        <v>Aug-2024</v>
      </c>
      <c r="Q2181" t="str">
        <f t="shared" si="215"/>
        <v>Q3-2024</v>
      </c>
    </row>
    <row r="2182" spans="1:17" x14ac:dyDescent="0.3">
      <c r="A2182" t="s">
        <v>2330</v>
      </c>
      <c r="B2182" s="15">
        <v>45893</v>
      </c>
      <c r="C2182" t="s">
        <v>63</v>
      </c>
      <c r="D2182" t="s">
        <v>137</v>
      </c>
      <c r="E2182" t="s">
        <v>60</v>
      </c>
      <c r="F2182" t="s">
        <v>76</v>
      </c>
      <c r="G2182" t="s">
        <v>68</v>
      </c>
      <c r="H2182">
        <v>2</v>
      </c>
      <c r="I2182">
        <v>94.26</v>
      </c>
      <c r="J2182">
        <v>0.34899999999999998</v>
      </c>
      <c r="K2182">
        <v>50.61</v>
      </c>
      <c r="L2182" t="s">
        <v>57</v>
      </c>
      <c r="M2182">
        <f t="shared" si="216"/>
        <v>122.73</v>
      </c>
      <c r="N2182">
        <f t="shared" si="217"/>
        <v>21.51</v>
      </c>
      <c r="O2182" s="7">
        <f t="shared" si="218"/>
        <v>0.17526277193840137</v>
      </c>
      <c r="P2182" t="str">
        <f t="shared" si="214"/>
        <v>Aug-2025</v>
      </c>
      <c r="Q2182" t="str">
        <f t="shared" si="215"/>
        <v>Q3-2025</v>
      </c>
    </row>
    <row r="2183" spans="1:17" x14ac:dyDescent="0.3">
      <c r="A2183" t="s">
        <v>2331</v>
      </c>
      <c r="B2183" s="15">
        <v>45855</v>
      </c>
      <c r="C2183" t="s">
        <v>84</v>
      </c>
      <c r="D2183" t="s">
        <v>196</v>
      </c>
      <c r="E2183" t="s">
        <v>93</v>
      </c>
      <c r="F2183" t="s">
        <v>94</v>
      </c>
      <c r="G2183" t="s">
        <v>56</v>
      </c>
      <c r="H2183">
        <v>8</v>
      </c>
      <c r="I2183">
        <v>18.03</v>
      </c>
      <c r="J2183">
        <v>6.6000000000000003E-2</v>
      </c>
      <c r="K2183">
        <v>7.4</v>
      </c>
      <c r="L2183" t="s">
        <v>57</v>
      </c>
      <c r="M2183">
        <f t="shared" si="216"/>
        <v>134.72</v>
      </c>
      <c r="N2183">
        <f t="shared" si="217"/>
        <v>75.52</v>
      </c>
      <c r="O2183" s="7">
        <f t="shared" si="218"/>
        <v>0.56057007125890734</v>
      </c>
      <c r="P2183" t="str">
        <f t="shared" si="214"/>
        <v>Jul-2025</v>
      </c>
      <c r="Q2183" t="str">
        <f t="shared" si="215"/>
        <v>Q3-2025</v>
      </c>
    </row>
    <row r="2184" spans="1:17" x14ac:dyDescent="0.3">
      <c r="A2184" t="s">
        <v>2332</v>
      </c>
      <c r="B2184" s="15">
        <v>45935</v>
      </c>
      <c r="C2184" t="s">
        <v>84</v>
      </c>
      <c r="D2184" t="s">
        <v>196</v>
      </c>
      <c r="E2184" t="s">
        <v>107</v>
      </c>
      <c r="F2184" t="s">
        <v>148</v>
      </c>
      <c r="G2184" t="s">
        <v>68</v>
      </c>
      <c r="H2184">
        <v>2</v>
      </c>
      <c r="I2184">
        <v>42.21</v>
      </c>
      <c r="J2184">
        <v>4.8000000000000001E-2</v>
      </c>
      <c r="K2184">
        <v>14.37</v>
      </c>
      <c r="L2184" t="s">
        <v>57</v>
      </c>
      <c r="M2184">
        <f t="shared" si="216"/>
        <v>80.37</v>
      </c>
      <c r="N2184">
        <f t="shared" si="217"/>
        <v>51.63</v>
      </c>
      <c r="O2184" s="7">
        <f t="shared" si="218"/>
        <v>0.64240388204553933</v>
      </c>
      <c r="P2184" t="str">
        <f t="shared" si="214"/>
        <v>Oct-2025</v>
      </c>
      <c r="Q2184" t="str">
        <f t="shared" si="215"/>
        <v>Q4-2025</v>
      </c>
    </row>
    <row r="2185" spans="1:17" x14ac:dyDescent="0.3">
      <c r="A2185" t="s">
        <v>2333</v>
      </c>
      <c r="B2185" s="15">
        <v>45914</v>
      </c>
      <c r="C2185" t="s">
        <v>52</v>
      </c>
      <c r="D2185" t="s">
        <v>113</v>
      </c>
      <c r="E2185" t="s">
        <v>107</v>
      </c>
      <c r="F2185" t="s">
        <v>139</v>
      </c>
      <c r="G2185" t="s">
        <v>68</v>
      </c>
      <c r="H2185">
        <v>8</v>
      </c>
      <c r="I2185">
        <v>8.2100000000000009</v>
      </c>
      <c r="J2185">
        <v>6.5000000000000002E-2</v>
      </c>
      <c r="K2185">
        <v>3.56</v>
      </c>
      <c r="L2185" t="s">
        <v>57</v>
      </c>
      <c r="M2185">
        <f t="shared" si="216"/>
        <v>61.41</v>
      </c>
      <c r="N2185">
        <f t="shared" si="217"/>
        <v>32.93</v>
      </c>
      <c r="O2185" s="7">
        <f t="shared" si="218"/>
        <v>0.53623188405797106</v>
      </c>
      <c r="P2185" t="str">
        <f t="shared" si="214"/>
        <v>Sep-2025</v>
      </c>
      <c r="Q2185" t="str">
        <f t="shared" si="215"/>
        <v>Q3-2025</v>
      </c>
    </row>
    <row r="2186" spans="1:17" x14ac:dyDescent="0.3">
      <c r="A2186" t="s">
        <v>2334</v>
      </c>
      <c r="B2186" s="15">
        <v>45643</v>
      </c>
      <c r="C2186" t="s">
        <v>84</v>
      </c>
      <c r="D2186" t="s">
        <v>103</v>
      </c>
      <c r="E2186" t="s">
        <v>93</v>
      </c>
      <c r="F2186" t="s">
        <v>94</v>
      </c>
      <c r="G2186" t="s">
        <v>68</v>
      </c>
      <c r="H2186">
        <v>1</v>
      </c>
      <c r="I2186">
        <v>85.17</v>
      </c>
      <c r="J2186">
        <v>0.06</v>
      </c>
      <c r="K2186">
        <v>41.24</v>
      </c>
      <c r="L2186" t="s">
        <v>57</v>
      </c>
      <c r="M2186">
        <f t="shared" si="216"/>
        <v>80.06</v>
      </c>
      <c r="N2186">
        <f t="shared" si="217"/>
        <v>38.82</v>
      </c>
      <c r="O2186" s="7">
        <f t="shared" si="218"/>
        <v>0.48488633524856356</v>
      </c>
      <c r="P2186" t="str">
        <f t="shared" si="214"/>
        <v>Dec-2024</v>
      </c>
      <c r="Q2186" t="str">
        <f t="shared" si="215"/>
        <v>Q4-2024</v>
      </c>
    </row>
    <row r="2187" spans="1:17" x14ac:dyDescent="0.3">
      <c r="A2187" t="s">
        <v>2335</v>
      </c>
      <c r="B2187" s="15">
        <v>45917</v>
      </c>
      <c r="C2187" t="s">
        <v>84</v>
      </c>
      <c r="D2187" t="s">
        <v>147</v>
      </c>
      <c r="E2187" t="s">
        <v>71</v>
      </c>
      <c r="F2187" t="s">
        <v>86</v>
      </c>
      <c r="G2187" t="s">
        <v>56</v>
      </c>
      <c r="H2187">
        <v>1</v>
      </c>
      <c r="I2187">
        <v>217.69</v>
      </c>
      <c r="J2187">
        <v>0.03</v>
      </c>
      <c r="K2187">
        <v>144.88999999999999</v>
      </c>
      <c r="L2187" t="s">
        <v>57</v>
      </c>
      <c r="M2187">
        <f t="shared" si="216"/>
        <v>211.16</v>
      </c>
      <c r="N2187">
        <f t="shared" si="217"/>
        <v>66.27</v>
      </c>
      <c r="O2187" s="7">
        <f t="shared" si="218"/>
        <v>0.31383784807728737</v>
      </c>
      <c r="P2187" t="str">
        <f t="shared" si="214"/>
        <v>Sep-2025</v>
      </c>
      <c r="Q2187" t="str">
        <f t="shared" si="215"/>
        <v>Q3-2025</v>
      </c>
    </row>
    <row r="2188" spans="1:17" x14ac:dyDescent="0.3">
      <c r="A2188" t="s">
        <v>2336</v>
      </c>
      <c r="B2188" s="15">
        <v>45618</v>
      </c>
      <c r="C2188" t="s">
        <v>88</v>
      </c>
      <c r="D2188" t="s">
        <v>123</v>
      </c>
      <c r="E2188" t="s">
        <v>54</v>
      </c>
      <c r="F2188" t="s">
        <v>55</v>
      </c>
      <c r="G2188" t="s">
        <v>68</v>
      </c>
      <c r="H2188">
        <v>5</v>
      </c>
      <c r="I2188">
        <v>24.06</v>
      </c>
      <c r="J2188">
        <v>0.05</v>
      </c>
      <c r="K2188">
        <v>16.350000000000001</v>
      </c>
      <c r="L2188" t="s">
        <v>57</v>
      </c>
      <c r="M2188">
        <f t="shared" si="216"/>
        <v>114.29</v>
      </c>
      <c r="N2188">
        <f t="shared" si="217"/>
        <v>32.54</v>
      </c>
      <c r="O2188" s="7">
        <f t="shared" si="218"/>
        <v>0.28471432321287948</v>
      </c>
      <c r="P2188" t="str">
        <f t="shared" si="214"/>
        <v>Nov-2024</v>
      </c>
      <c r="Q2188" t="str">
        <f t="shared" si="215"/>
        <v>Q4-2024</v>
      </c>
    </row>
    <row r="2189" spans="1:17" x14ac:dyDescent="0.3">
      <c r="A2189" t="s">
        <v>2337</v>
      </c>
      <c r="B2189" s="15">
        <v>45916</v>
      </c>
      <c r="C2189" t="s">
        <v>88</v>
      </c>
      <c r="D2189" t="s">
        <v>270</v>
      </c>
      <c r="E2189" t="s">
        <v>54</v>
      </c>
      <c r="F2189" t="s">
        <v>156</v>
      </c>
      <c r="G2189" t="s">
        <v>56</v>
      </c>
      <c r="H2189">
        <v>1</v>
      </c>
      <c r="I2189">
        <v>15.69</v>
      </c>
      <c r="J2189">
        <v>8.8999999999999996E-2</v>
      </c>
      <c r="K2189">
        <v>10.35</v>
      </c>
      <c r="L2189" t="s">
        <v>57</v>
      </c>
      <c r="M2189">
        <f t="shared" si="216"/>
        <v>14.29</v>
      </c>
      <c r="N2189">
        <f t="shared" si="217"/>
        <v>3.94</v>
      </c>
      <c r="O2189" s="7">
        <f t="shared" si="218"/>
        <v>0.27571728481455565</v>
      </c>
      <c r="P2189" t="str">
        <f t="shared" si="214"/>
        <v>Sep-2025</v>
      </c>
      <c r="Q2189" t="str">
        <f t="shared" si="215"/>
        <v>Q3-2025</v>
      </c>
    </row>
    <row r="2190" spans="1:17" x14ac:dyDescent="0.3">
      <c r="A2190" t="s">
        <v>2338</v>
      </c>
      <c r="B2190" s="15">
        <v>45871</v>
      </c>
      <c r="C2190" t="s">
        <v>88</v>
      </c>
      <c r="D2190" t="s">
        <v>116</v>
      </c>
      <c r="E2190" t="s">
        <v>71</v>
      </c>
      <c r="F2190" t="s">
        <v>126</v>
      </c>
      <c r="G2190" t="s">
        <v>68</v>
      </c>
      <c r="H2190">
        <v>3</v>
      </c>
      <c r="I2190">
        <v>83.03</v>
      </c>
      <c r="J2190">
        <v>3.4000000000000002E-2</v>
      </c>
      <c r="K2190">
        <v>62.28</v>
      </c>
      <c r="L2190" t="s">
        <v>57</v>
      </c>
      <c r="M2190">
        <f t="shared" si="216"/>
        <v>240.62</v>
      </c>
      <c r="N2190">
        <f t="shared" si="217"/>
        <v>53.78</v>
      </c>
      <c r="O2190" s="7">
        <f t="shared" si="218"/>
        <v>0.22350594298063337</v>
      </c>
      <c r="P2190" t="str">
        <f t="shared" si="214"/>
        <v>Aug-2025</v>
      </c>
      <c r="Q2190" t="str">
        <f t="shared" si="215"/>
        <v>Q3-2025</v>
      </c>
    </row>
    <row r="2191" spans="1:17" x14ac:dyDescent="0.3">
      <c r="A2191" t="s">
        <v>2339</v>
      </c>
      <c r="B2191" s="15">
        <v>45953</v>
      </c>
      <c r="C2191" t="s">
        <v>84</v>
      </c>
      <c r="D2191" t="s">
        <v>229</v>
      </c>
      <c r="E2191" t="s">
        <v>71</v>
      </c>
      <c r="F2191" t="s">
        <v>86</v>
      </c>
      <c r="G2191" t="s">
        <v>68</v>
      </c>
      <c r="H2191">
        <v>1</v>
      </c>
      <c r="I2191">
        <v>138.16999999999999</v>
      </c>
      <c r="J2191">
        <v>3.5000000000000003E-2</v>
      </c>
      <c r="K2191">
        <v>101.8</v>
      </c>
      <c r="L2191" t="s">
        <v>57</v>
      </c>
      <c r="M2191">
        <f t="shared" si="216"/>
        <v>133.33000000000001</v>
      </c>
      <c r="N2191">
        <f t="shared" si="217"/>
        <v>31.53</v>
      </c>
      <c r="O2191" s="7">
        <f t="shared" si="218"/>
        <v>0.23648091202280055</v>
      </c>
      <c r="P2191" t="str">
        <f t="shared" si="214"/>
        <v>Oct-2025</v>
      </c>
      <c r="Q2191" t="str">
        <f t="shared" si="215"/>
        <v>Q4-2025</v>
      </c>
    </row>
    <row r="2192" spans="1:17" x14ac:dyDescent="0.3">
      <c r="A2192" t="s">
        <v>2340</v>
      </c>
      <c r="B2192" s="15">
        <v>45668</v>
      </c>
      <c r="C2192" t="s">
        <v>52</v>
      </c>
      <c r="D2192" t="s">
        <v>216</v>
      </c>
      <c r="E2192" t="s">
        <v>60</v>
      </c>
      <c r="F2192" t="s">
        <v>76</v>
      </c>
      <c r="G2192" t="s">
        <v>73</v>
      </c>
      <c r="H2192">
        <v>2</v>
      </c>
      <c r="I2192">
        <v>67.260000000000005</v>
      </c>
      <c r="J2192">
        <v>2E-3</v>
      </c>
      <c r="K2192">
        <v>36.770000000000003</v>
      </c>
      <c r="L2192" t="s">
        <v>57</v>
      </c>
      <c r="M2192">
        <f t="shared" si="216"/>
        <v>134.25</v>
      </c>
      <c r="N2192">
        <f t="shared" si="217"/>
        <v>60.71</v>
      </c>
      <c r="O2192" s="7">
        <f t="shared" si="218"/>
        <v>0.45221601489757918</v>
      </c>
      <c r="P2192" t="str">
        <f t="shared" si="214"/>
        <v>Jan-2025</v>
      </c>
      <c r="Q2192" t="str">
        <f t="shared" si="215"/>
        <v>Q1-2025</v>
      </c>
    </row>
    <row r="2193" spans="1:17" x14ac:dyDescent="0.3">
      <c r="A2193" t="s">
        <v>2341</v>
      </c>
      <c r="B2193" s="15">
        <v>45562</v>
      </c>
      <c r="C2193" t="s">
        <v>63</v>
      </c>
      <c r="D2193" t="s">
        <v>64</v>
      </c>
      <c r="E2193" t="s">
        <v>60</v>
      </c>
      <c r="F2193" t="s">
        <v>90</v>
      </c>
      <c r="G2193" t="s">
        <v>56</v>
      </c>
      <c r="H2193">
        <v>4</v>
      </c>
      <c r="I2193">
        <v>75.540000000000006</v>
      </c>
      <c r="J2193">
        <v>0.156</v>
      </c>
      <c r="K2193">
        <v>39.44</v>
      </c>
      <c r="L2193" t="s">
        <v>57</v>
      </c>
      <c r="M2193">
        <f t="shared" si="216"/>
        <v>255.02</v>
      </c>
      <c r="N2193">
        <f t="shared" si="217"/>
        <v>97.26</v>
      </c>
      <c r="O2193" s="7">
        <f t="shared" si="218"/>
        <v>0.38138185240373307</v>
      </c>
      <c r="P2193" t="str">
        <f t="shared" si="214"/>
        <v>Sep-2024</v>
      </c>
      <c r="Q2193" t="str">
        <f t="shared" si="215"/>
        <v>Q3-2024</v>
      </c>
    </row>
    <row r="2194" spans="1:17" x14ac:dyDescent="0.3">
      <c r="A2194" t="s">
        <v>2342</v>
      </c>
      <c r="B2194" s="15">
        <v>45986</v>
      </c>
      <c r="C2194" t="s">
        <v>63</v>
      </c>
      <c r="D2194" t="s">
        <v>188</v>
      </c>
      <c r="E2194" t="s">
        <v>54</v>
      </c>
      <c r="F2194" t="s">
        <v>55</v>
      </c>
      <c r="G2194" t="s">
        <v>56</v>
      </c>
      <c r="H2194">
        <v>1</v>
      </c>
      <c r="I2194">
        <v>19.39</v>
      </c>
      <c r="J2194">
        <v>0.33300000000000002</v>
      </c>
      <c r="K2194">
        <v>8.7799999999999994</v>
      </c>
      <c r="L2194" t="s">
        <v>57</v>
      </c>
      <c r="M2194">
        <f t="shared" si="216"/>
        <v>12.93</v>
      </c>
      <c r="N2194">
        <f t="shared" si="217"/>
        <v>4.1500000000000004</v>
      </c>
      <c r="O2194" s="7">
        <f t="shared" si="218"/>
        <v>0.32095901005413768</v>
      </c>
      <c r="P2194" t="str">
        <f t="shared" si="214"/>
        <v>Nov-2025</v>
      </c>
      <c r="Q2194" t="str">
        <f t="shared" si="215"/>
        <v>Q4-2025</v>
      </c>
    </row>
    <row r="2195" spans="1:17" x14ac:dyDescent="0.3">
      <c r="A2195" t="s">
        <v>2343</v>
      </c>
      <c r="B2195" s="15">
        <v>45534</v>
      </c>
      <c r="C2195" t="s">
        <v>63</v>
      </c>
      <c r="D2195" t="s">
        <v>281</v>
      </c>
      <c r="E2195" t="s">
        <v>60</v>
      </c>
      <c r="F2195" t="s">
        <v>61</v>
      </c>
      <c r="G2195" t="s">
        <v>56</v>
      </c>
      <c r="H2195">
        <v>2</v>
      </c>
      <c r="I2195">
        <v>75.33</v>
      </c>
      <c r="J2195">
        <v>0.25800000000000001</v>
      </c>
      <c r="K2195">
        <v>37.5</v>
      </c>
      <c r="L2195" t="s">
        <v>57</v>
      </c>
      <c r="M2195">
        <f t="shared" si="216"/>
        <v>111.79</v>
      </c>
      <c r="N2195">
        <f t="shared" si="217"/>
        <v>36.79</v>
      </c>
      <c r="O2195" s="7">
        <f t="shared" si="218"/>
        <v>0.32909920386438857</v>
      </c>
      <c r="P2195" t="str">
        <f t="shared" si="214"/>
        <v>Aug-2024</v>
      </c>
      <c r="Q2195" t="str">
        <f t="shared" si="215"/>
        <v>Q3-2024</v>
      </c>
    </row>
    <row r="2196" spans="1:17" x14ac:dyDescent="0.3">
      <c r="A2196" t="s">
        <v>2344</v>
      </c>
      <c r="B2196" s="15">
        <v>45575</v>
      </c>
      <c r="C2196" t="s">
        <v>52</v>
      </c>
      <c r="D2196" t="s">
        <v>70</v>
      </c>
      <c r="E2196" t="s">
        <v>71</v>
      </c>
      <c r="F2196" t="s">
        <v>78</v>
      </c>
      <c r="G2196" t="s">
        <v>56</v>
      </c>
      <c r="H2196">
        <v>3</v>
      </c>
      <c r="I2196">
        <v>147.94999999999999</v>
      </c>
      <c r="J2196">
        <v>4.7E-2</v>
      </c>
      <c r="K2196">
        <v>99.43</v>
      </c>
      <c r="L2196" t="s">
        <v>57</v>
      </c>
      <c r="M2196">
        <f t="shared" si="216"/>
        <v>422.99</v>
      </c>
      <c r="N2196">
        <f t="shared" si="217"/>
        <v>124.7</v>
      </c>
      <c r="O2196" s="7">
        <f t="shared" si="218"/>
        <v>0.29480602378306814</v>
      </c>
      <c r="P2196" t="str">
        <f t="shared" si="214"/>
        <v>Oct-2024</v>
      </c>
      <c r="Q2196" t="str">
        <f t="shared" si="215"/>
        <v>Q4-2024</v>
      </c>
    </row>
    <row r="2197" spans="1:17" x14ac:dyDescent="0.3">
      <c r="A2197" t="s">
        <v>2345</v>
      </c>
      <c r="B2197" s="15">
        <v>45937</v>
      </c>
      <c r="C2197" t="s">
        <v>52</v>
      </c>
      <c r="D2197" t="s">
        <v>200</v>
      </c>
      <c r="E2197" t="s">
        <v>60</v>
      </c>
      <c r="F2197" t="s">
        <v>99</v>
      </c>
      <c r="G2197" t="s">
        <v>68</v>
      </c>
      <c r="H2197">
        <v>4</v>
      </c>
      <c r="I2197">
        <v>54.77</v>
      </c>
      <c r="J2197">
        <v>0.13800000000000001</v>
      </c>
      <c r="K2197">
        <v>26.17</v>
      </c>
      <c r="L2197" t="s">
        <v>57</v>
      </c>
      <c r="M2197">
        <f t="shared" si="216"/>
        <v>188.85</v>
      </c>
      <c r="N2197">
        <f t="shared" si="217"/>
        <v>84.17</v>
      </c>
      <c r="O2197" s="7">
        <f t="shared" si="218"/>
        <v>0.44569764363251257</v>
      </c>
      <c r="P2197" t="str">
        <f t="shared" si="214"/>
        <v>Oct-2025</v>
      </c>
      <c r="Q2197" t="str">
        <f t="shared" si="215"/>
        <v>Q4-2025</v>
      </c>
    </row>
    <row r="2198" spans="1:17" x14ac:dyDescent="0.3">
      <c r="A2198" t="s">
        <v>2346</v>
      </c>
      <c r="B2198" s="15">
        <v>45663</v>
      </c>
      <c r="C2198" t="s">
        <v>63</v>
      </c>
      <c r="D2198" t="s">
        <v>263</v>
      </c>
      <c r="E2198" t="s">
        <v>54</v>
      </c>
      <c r="F2198" t="s">
        <v>55</v>
      </c>
      <c r="G2198" t="s">
        <v>73</v>
      </c>
      <c r="H2198">
        <v>2</v>
      </c>
      <c r="I2198">
        <v>11.56</v>
      </c>
      <c r="J2198">
        <v>0.183</v>
      </c>
      <c r="K2198">
        <v>6.68</v>
      </c>
      <c r="L2198" t="s">
        <v>73</v>
      </c>
      <c r="M2198">
        <f t="shared" si="216"/>
        <v>18.89</v>
      </c>
      <c r="N2198">
        <f t="shared" si="217"/>
        <v>5.53</v>
      </c>
      <c r="O2198" s="7">
        <f t="shared" si="218"/>
        <v>0.29274748544203283</v>
      </c>
      <c r="P2198" t="str">
        <f t="shared" si="214"/>
        <v>Jan-2025</v>
      </c>
      <c r="Q2198" t="str">
        <f t="shared" si="215"/>
        <v>Q1-2025</v>
      </c>
    </row>
    <row r="2199" spans="1:17" x14ac:dyDescent="0.3">
      <c r="A2199" t="s">
        <v>2347</v>
      </c>
      <c r="B2199" s="15">
        <v>45941</v>
      </c>
      <c r="C2199" t="s">
        <v>63</v>
      </c>
      <c r="D2199" t="s">
        <v>204</v>
      </c>
      <c r="E2199" t="s">
        <v>93</v>
      </c>
      <c r="F2199" t="s">
        <v>94</v>
      </c>
      <c r="G2199" t="s">
        <v>68</v>
      </c>
      <c r="H2199">
        <v>7</v>
      </c>
      <c r="I2199">
        <v>45</v>
      </c>
      <c r="J2199">
        <v>7.5999999999999998E-2</v>
      </c>
      <c r="K2199">
        <v>17.45</v>
      </c>
      <c r="L2199" t="s">
        <v>57</v>
      </c>
      <c r="M2199">
        <f t="shared" si="216"/>
        <v>291.06</v>
      </c>
      <c r="N2199">
        <f t="shared" si="217"/>
        <v>168.91</v>
      </c>
      <c r="O2199" s="7">
        <f t="shared" si="218"/>
        <v>0.58032708032708036</v>
      </c>
      <c r="P2199" t="str">
        <f t="shared" ref="P2199:P2230" si="219">IF(B2199="","",TEXT(B2199,"mmm-yyyy"))</f>
        <v>Oct-2025</v>
      </c>
      <c r="Q2199" t="str">
        <f t="shared" ref="Q2199:Q2230" si="220">IF(B2199="","","Q"&amp;ROUNDUP(MONTH(B2199)/3,0)&amp;"-"&amp;YEAR(B2199))</f>
        <v>Q4-2025</v>
      </c>
    </row>
    <row r="2200" spans="1:17" x14ac:dyDescent="0.3">
      <c r="A2200" t="s">
        <v>2348</v>
      </c>
      <c r="B2200" s="15">
        <v>45676</v>
      </c>
      <c r="C2200" t="s">
        <v>63</v>
      </c>
      <c r="D2200" t="s">
        <v>137</v>
      </c>
      <c r="E2200" t="s">
        <v>54</v>
      </c>
      <c r="F2200" t="s">
        <v>114</v>
      </c>
      <c r="G2200" t="s">
        <v>68</v>
      </c>
      <c r="H2200">
        <v>3</v>
      </c>
      <c r="I2200">
        <v>19.46</v>
      </c>
      <c r="J2200">
        <v>0.19700000000000001</v>
      </c>
      <c r="K2200">
        <v>12.23</v>
      </c>
      <c r="L2200" t="s">
        <v>57</v>
      </c>
      <c r="M2200">
        <f t="shared" si="216"/>
        <v>46.88</v>
      </c>
      <c r="N2200">
        <f t="shared" si="217"/>
        <v>10.19</v>
      </c>
      <c r="O2200" s="7">
        <f t="shared" si="218"/>
        <v>0.21736348122866891</v>
      </c>
      <c r="P2200" t="str">
        <f t="shared" si="219"/>
        <v>Jan-2025</v>
      </c>
      <c r="Q2200" t="str">
        <f t="shared" si="220"/>
        <v>Q1-2025</v>
      </c>
    </row>
    <row r="2201" spans="1:17" x14ac:dyDescent="0.3">
      <c r="A2201" t="s">
        <v>2349</v>
      </c>
      <c r="B2201" s="15">
        <v>45984</v>
      </c>
      <c r="C2201" t="s">
        <v>52</v>
      </c>
      <c r="D2201" t="s">
        <v>75</v>
      </c>
      <c r="E2201" t="s">
        <v>71</v>
      </c>
      <c r="F2201" t="s">
        <v>72</v>
      </c>
      <c r="G2201" t="s">
        <v>56</v>
      </c>
      <c r="H2201">
        <v>2</v>
      </c>
      <c r="I2201">
        <v>142.19</v>
      </c>
      <c r="J2201">
        <v>0.08</v>
      </c>
      <c r="K2201">
        <v>92.72</v>
      </c>
      <c r="L2201" t="s">
        <v>57</v>
      </c>
      <c r="M2201">
        <f t="shared" si="216"/>
        <v>261.63</v>
      </c>
      <c r="N2201">
        <f t="shared" si="217"/>
        <v>76.19</v>
      </c>
      <c r="O2201" s="7">
        <f t="shared" si="218"/>
        <v>0.29121278140885981</v>
      </c>
      <c r="P2201" t="str">
        <f t="shared" si="219"/>
        <v>Nov-2025</v>
      </c>
      <c r="Q2201" t="str">
        <f t="shared" si="220"/>
        <v>Q4-2025</v>
      </c>
    </row>
    <row r="2202" spans="1:17" x14ac:dyDescent="0.3">
      <c r="A2202" t="s">
        <v>2350</v>
      </c>
      <c r="B2202" s="15">
        <v>45925</v>
      </c>
      <c r="C2202" t="s">
        <v>52</v>
      </c>
      <c r="D2202" t="s">
        <v>59</v>
      </c>
      <c r="E2202" t="s">
        <v>60</v>
      </c>
      <c r="F2202" t="s">
        <v>67</v>
      </c>
      <c r="G2202" t="s">
        <v>56</v>
      </c>
      <c r="H2202">
        <v>12</v>
      </c>
      <c r="I2202">
        <v>82.65</v>
      </c>
      <c r="J2202">
        <v>0.153</v>
      </c>
      <c r="K2202">
        <v>38.630000000000003</v>
      </c>
      <c r="L2202" t="s">
        <v>57</v>
      </c>
      <c r="M2202">
        <f t="shared" si="216"/>
        <v>840.05</v>
      </c>
      <c r="N2202">
        <f t="shared" si="217"/>
        <v>376.49</v>
      </c>
      <c r="O2202" s="7">
        <f t="shared" si="218"/>
        <v>0.44817570382715316</v>
      </c>
      <c r="P2202" t="str">
        <f t="shared" si="219"/>
        <v>Sep-2025</v>
      </c>
      <c r="Q2202" t="str">
        <f t="shared" si="220"/>
        <v>Q3-2025</v>
      </c>
    </row>
    <row r="2203" spans="1:17" x14ac:dyDescent="0.3">
      <c r="A2203" t="s">
        <v>2351</v>
      </c>
      <c r="B2203" s="15">
        <v>45596</v>
      </c>
      <c r="C2203" t="s">
        <v>84</v>
      </c>
      <c r="D2203" t="s">
        <v>169</v>
      </c>
      <c r="E2203" t="s">
        <v>93</v>
      </c>
      <c r="F2203" t="s">
        <v>219</v>
      </c>
      <c r="G2203" t="s">
        <v>68</v>
      </c>
      <c r="H2203">
        <v>8</v>
      </c>
      <c r="I2203">
        <v>31.57</v>
      </c>
      <c r="J2203">
        <v>5.0000000000000001E-3</v>
      </c>
      <c r="K2203">
        <v>13.32</v>
      </c>
      <c r="L2203" t="s">
        <v>57</v>
      </c>
      <c r="M2203">
        <f t="shared" si="216"/>
        <v>251.3</v>
      </c>
      <c r="N2203">
        <f t="shared" si="217"/>
        <v>144.74</v>
      </c>
      <c r="O2203" s="7">
        <f t="shared" si="218"/>
        <v>0.57596498209311586</v>
      </c>
      <c r="P2203" t="str">
        <f t="shared" si="219"/>
        <v>Oct-2024</v>
      </c>
      <c r="Q2203" t="str">
        <f t="shared" si="220"/>
        <v>Q4-2024</v>
      </c>
    </row>
    <row r="2204" spans="1:17" x14ac:dyDescent="0.3">
      <c r="A2204" t="s">
        <v>2352</v>
      </c>
      <c r="B2204" s="15">
        <v>45819</v>
      </c>
      <c r="C2204" t="s">
        <v>63</v>
      </c>
      <c r="D2204" t="s">
        <v>137</v>
      </c>
      <c r="E2204" t="s">
        <v>54</v>
      </c>
      <c r="F2204" t="s">
        <v>268</v>
      </c>
      <c r="G2204" t="s">
        <v>56</v>
      </c>
      <c r="H2204">
        <v>1</v>
      </c>
      <c r="I2204">
        <v>11.46</v>
      </c>
      <c r="J2204">
        <v>0.20699999999999999</v>
      </c>
      <c r="K2204">
        <v>8</v>
      </c>
      <c r="L2204" t="s">
        <v>57</v>
      </c>
      <c r="M2204">
        <f t="shared" si="216"/>
        <v>9.09</v>
      </c>
      <c r="N2204">
        <f t="shared" si="217"/>
        <v>1.0900000000000001</v>
      </c>
      <c r="O2204" s="7">
        <f t="shared" si="218"/>
        <v>0.11991199119911992</v>
      </c>
      <c r="P2204" t="str">
        <f t="shared" si="219"/>
        <v>Jun-2025</v>
      </c>
      <c r="Q2204" t="str">
        <f t="shared" si="220"/>
        <v>Q2-2025</v>
      </c>
    </row>
    <row r="2205" spans="1:17" x14ac:dyDescent="0.3">
      <c r="A2205" t="s">
        <v>2353</v>
      </c>
      <c r="B2205" s="15">
        <v>45797</v>
      </c>
      <c r="C2205" t="s">
        <v>63</v>
      </c>
      <c r="D2205" t="s">
        <v>119</v>
      </c>
      <c r="E2205" t="s">
        <v>60</v>
      </c>
      <c r="F2205" t="s">
        <v>67</v>
      </c>
      <c r="G2205" t="s">
        <v>68</v>
      </c>
      <c r="H2205">
        <v>1</v>
      </c>
      <c r="I2205">
        <v>69.81</v>
      </c>
      <c r="J2205">
        <v>0.35499999999999998</v>
      </c>
      <c r="K2205">
        <v>35.15</v>
      </c>
      <c r="L2205" t="s">
        <v>57</v>
      </c>
      <c r="M2205">
        <f t="shared" si="216"/>
        <v>45.03</v>
      </c>
      <c r="N2205">
        <f t="shared" si="217"/>
        <v>9.8800000000000008</v>
      </c>
      <c r="O2205" s="7">
        <f t="shared" si="218"/>
        <v>0.21940928270042195</v>
      </c>
      <c r="P2205" t="str">
        <f t="shared" si="219"/>
        <v>May-2025</v>
      </c>
      <c r="Q2205" t="str">
        <f t="shared" si="220"/>
        <v>Q2-2025</v>
      </c>
    </row>
    <row r="2206" spans="1:17" x14ac:dyDescent="0.3">
      <c r="A2206" t="s">
        <v>2354</v>
      </c>
      <c r="B2206" s="15">
        <v>45833</v>
      </c>
      <c r="C2206" t="s">
        <v>84</v>
      </c>
      <c r="D2206" t="s">
        <v>243</v>
      </c>
      <c r="E2206" t="s">
        <v>60</v>
      </c>
      <c r="F2206" t="s">
        <v>61</v>
      </c>
      <c r="G2206" t="s">
        <v>68</v>
      </c>
      <c r="H2206">
        <v>5</v>
      </c>
      <c r="I2206">
        <v>74.55</v>
      </c>
      <c r="J2206">
        <v>0.155</v>
      </c>
      <c r="K2206">
        <v>39.71</v>
      </c>
      <c r="L2206" t="s">
        <v>57</v>
      </c>
      <c r="M2206">
        <f t="shared" si="216"/>
        <v>314.97000000000003</v>
      </c>
      <c r="N2206">
        <f t="shared" si="217"/>
        <v>116.42</v>
      </c>
      <c r="O2206" s="7">
        <f t="shared" si="218"/>
        <v>0.36962250373051397</v>
      </c>
      <c r="P2206" t="str">
        <f t="shared" si="219"/>
        <v>Jun-2025</v>
      </c>
      <c r="Q2206" t="str">
        <f t="shared" si="220"/>
        <v>Q2-2025</v>
      </c>
    </row>
    <row r="2207" spans="1:17" x14ac:dyDescent="0.3">
      <c r="A2207" t="s">
        <v>2355</v>
      </c>
      <c r="B2207" s="15">
        <v>45907</v>
      </c>
      <c r="C2207" t="s">
        <v>84</v>
      </c>
      <c r="D2207" t="s">
        <v>372</v>
      </c>
      <c r="E2207" t="s">
        <v>54</v>
      </c>
      <c r="F2207" t="s">
        <v>65</v>
      </c>
      <c r="G2207" t="s">
        <v>56</v>
      </c>
      <c r="H2207">
        <v>1</v>
      </c>
      <c r="I2207">
        <v>21.83</v>
      </c>
      <c r="J2207">
        <v>0</v>
      </c>
      <c r="K2207">
        <v>13.89</v>
      </c>
      <c r="L2207" t="s">
        <v>57</v>
      </c>
      <c r="M2207">
        <f t="shared" si="216"/>
        <v>21.83</v>
      </c>
      <c r="N2207">
        <f t="shared" si="217"/>
        <v>7.94</v>
      </c>
      <c r="O2207" s="7">
        <f t="shared" si="218"/>
        <v>0.36371965185524513</v>
      </c>
      <c r="P2207" t="str">
        <f t="shared" si="219"/>
        <v>Sep-2025</v>
      </c>
      <c r="Q2207" t="str">
        <f t="shared" si="220"/>
        <v>Q3-2025</v>
      </c>
    </row>
    <row r="2208" spans="1:17" x14ac:dyDescent="0.3">
      <c r="A2208" t="s">
        <v>2356</v>
      </c>
      <c r="B2208" s="15">
        <v>45826</v>
      </c>
      <c r="C2208" t="s">
        <v>63</v>
      </c>
      <c r="D2208" t="s">
        <v>82</v>
      </c>
      <c r="E2208" t="s">
        <v>93</v>
      </c>
      <c r="F2208" t="s">
        <v>124</v>
      </c>
      <c r="G2208" t="s">
        <v>68</v>
      </c>
      <c r="H2208">
        <v>1</v>
      </c>
      <c r="I2208">
        <v>10.27</v>
      </c>
      <c r="J2208">
        <v>2.5999999999999999E-2</v>
      </c>
      <c r="K2208">
        <v>5.07</v>
      </c>
      <c r="L2208" t="s">
        <v>57</v>
      </c>
      <c r="M2208">
        <f t="shared" si="216"/>
        <v>10</v>
      </c>
      <c r="N2208">
        <f t="shared" si="217"/>
        <v>4.93</v>
      </c>
      <c r="O2208" s="7">
        <f t="shared" si="218"/>
        <v>0.49299999999999999</v>
      </c>
      <c r="P2208" t="str">
        <f t="shared" si="219"/>
        <v>Jun-2025</v>
      </c>
      <c r="Q2208" t="str">
        <f t="shared" si="220"/>
        <v>Q2-2025</v>
      </c>
    </row>
    <row r="2209" spans="1:17" x14ac:dyDescent="0.3">
      <c r="A2209" t="s">
        <v>2357</v>
      </c>
      <c r="B2209" s="15">
        <v>45401</v>
      </c>
      <c r="C2209" t="s">
        <v>88</v>
      </c>
      <c r="D2209" t="s">
        <v>162</v>
      </c>
      <c r="E2209" t="s">
        <v>60</v>
      </c>
      <c r="F2209" t="s">
        <v>99</v>
      </c>
      <c r="G2209" t="s">
        <v>68</v>
      </c>
      <c r="H2209">
        <v>1</v>
      </c>
      <c r="I2209">
        <v>35.31</v>
      </c>
      <c r="J2209">
        <v>3.1E-2</v>
      </c>
      <c r="K2209">
        <v>14.7</v>
      </c>
      <c r="L2209" t="s">
        <v>57</v>
      </c>
      <c r="M2209">
        <f t="shared" si="216"/>
        <v>34.22</v>
      </c>
      <c r="N2209">
        <f t="shared" si="217"/>
        <v>19.52</v>
      </c>
      <c r="O2209" s="7">
        <f t="shared" si="218"/>
        <v>0.57042665108123902</v>
      </c>
      <c r="P2209" t="str">
        <f t="shared" si="219"/>
        <v>Apr-2024</v>
      </c>
      <c r="Q2209" t="str">
        <f t="shared" si="220"/>
        <v>Q2-2024</v>
      </c>
    </row>
    <row r="2210" spans="1:17" x14ac:dyDescent="0.3">
      <c r="A2210" t="s">
        <v>2358</v>
      </c>
      <c r="B2210" s="15">
        <v>45612</v>
      </c>
      <c r="C2210" t="s">
        <v>88</v>
      </c>
      <c r="D2210" t="s">
        <v>135</v>
      </c>
      <c r="E2210" t="s">
        <v>54</v>
      </c>
      <c r="F2210" t="s">
        <v>156</v>
      </c>
      <c r="G2210" t="s">
        <v>56</v>
      </c>
      <c r="H2210">
        <v>4</v>
      </c>
      <c r="I2210">
        <v>16.829999999999998</v>
      </c>
      <c r="J2210">
        <v>9.1999999999999998E-2</v>
      </c>
      <c r="K2210">
        <v>10.95</v>
      </c>
      <c r="L2210" t="s">
        <v>57</v>
      </c>
      <c r="M2210">
        <f t="shared" si="216"/>
        <v>61.13</v>
      </c>
      <c r="N2210">
        <f t="shared" si="217"/>
        <v>17.329999999999998</v>
      </c>
      <c r="O2210" s="7">
        <f t="shared" si="218"/>
        <v>0.28349419270407322</v>
      </c>
      <c r="P2210" t="str">
        <f t="shared" si="219"/>
        <v>Nov-2024</v>
      </c>
      <c r="Q2210" t="str">
        <f t="shared" si="220"/>
        <v>Q4-2024</v>
      </c>
    </row>
    <row r="2211" spans="1:17" x14ac:dyDescent="0.3">
      <c r="A2211" t="s">
        <v>2359</v>
      </c>
      <c r="B2211" s="15">
        <v>45532</v>
      </c>
      <c r="C2211" t="s">
        <v>84</v>
      </c>
      <c r="D2211" t="s">
        <v>85</v>
      </c>
      <c r="E2211" t="s">
        <v>60</v>
      </c>
      <c r="F2211" t="s">
        <v>76</v>
      </c>
      <c r="G2211" t="s">
        <v>68</v>
      </c>
      <c r="H2211">
        <v>7</v>
      </c>
      <c r="I2211">
        <v>35.61</v>
      </c>
      <c r="J2211">
        <v>0</v>
      </c>
      <c r="K2211">
        <v>15.55</v>
      </c>
      <c r="L2211" t="s">
        <v>57</v>
      </c>
      <c r="M2211">
        <f t="shared" si="216"/>
        <v>249.27</v>
      </c>
      <c r="N2211">
        <f t="shared" si="217"/>
        <v>140.41999999999999</v>
      </c>
      <c r="O2211" s="7">
        <f t="shared" si="218"/>
        <v>0.56332490873350172</v>
      </c>
      <c r="P2211" t="str">
        <f t="shared" si="219"/>
        <v>Aug-2024</v>
      </c>
      <c r="Q2211" t="str">
        <f t="shared" si="220"/>
        <v>Q3-2024</v>
      </c>
    </row>
    <row r="2212" spans="1:17" x14ac:dyDescent="0.3">
      <c r="A2212" t="s">
        <v>2360</v>
      </c>
      <c r="B2212" s="15">
        <v>45807</v>
      </c>
      <c r="C2212" t="s">
        <v>84</v>
      </c>
      <c r="D2212" t="s">
        <v>229</v>
      </c>
      <c r="E2212" t="s">
        <v>93</v>
      </c>
      <c r="F2212" t="s">
        <v>141</v>
      </c>
      <c r="G2212" t="s">
        <v>68</v>
      </c>
      <c r="H2212">
        <v>2</v>
      </c>
      <c r="I2212">
        <v>50.26</v>
      </c>
      <c r="J2212">
        <v>3.1E-2</v>
      </c>
      <c r="K2212">
        <v>22.3</v>
      </c>
      <c r="L2212" t="s">
        <v>57</v>
      </c>
      <c r="M2212">
        <f t="shared" si="216"/>
        <v>97.4</v>
      </c>
      <c r="N2212">
        <f t="shared" si="217"/>
        <v>52.8</v>
      </c>
      <c r="O2212" s="7">
        <f t="shared" si="218"/>
        <v>0.54209445585215599</v>
      </c>
      <c r="P2212" t="str">
        <f t="shared" si="219"/>
        <v>May-2025</v>
      </c>
      <c r="Q2212" t="str">
        <f t="shared" si="220"/>
        <v>Q2-2025</v>
      </c>
    </row>
    <row r="2213" spans="1:17" x14ac:dyDescent="0.3">
      <c r="A2213" t="s">
        <v>2361</v>
      </c>
      <c r="B2213" s="15">
        <v>45852</v>
      </c>
      <c r="C2213" t="s">
        <v>52</v>
      </c>
      <c r="D2213" t="s">
        <v>216</v>
      </c>
      <c r="E2213" t="s">
        <v>71</v>
      </c>
      <c r="F2213" t="s">
        <v>86</v>
      </c>
      <c r="G2213" t="s">
        <v>56</v>
      </c>
      <c r="H2213">
        <v>1</v>
      </c>
      <c r="I2213">
        <v>271.38</v>
      </c>
      <c r="J2213">
        <v>0.10299999999999999</v>
      </c>
      <c r="K2213">
        <v>185.81</v>
      </c>
      <c r="L2213" t="s">
        <v>57</v>
      </c>
      <c r="M2213">
        <f t="shared" si="216"/>
        <v>243.43</v>
      </c>
      <c r="N2213">
        <f t="shared" si="217"/>
        <v>57.62</v>
      </c>
      <c r="O2213" s="7">
        <f t="shared" si="218"/>
        <v>0.23670048884689643</v>
      </c>
      <c r="P2213" t="str">
        <f t="shared" si="219"/>
        <v>Jul-2025</v>
      </c>
      <c r="Q2213" t="str">
        <f t="shared" si="220"/>
        <v>Q3-2025</v>
      </c>
    </row>
    <row r="2214" spans="1:17" x14ac:dyDescent="0.3">
      <c r="A2214" t="s">
        <v>2362</v>
      </c>
      <c r="B2214" s="15">
        <v>45883</v>
      </c>
      <c r="C2214" t="s">
        <v>63</v>
      </c>
      <c r="D2214" t="s">
        <v>204</v>
      </c>
      <c r="E2214" t="s">
        <v>60</v>
      </c>
      <c r="F2214" t="s">
        <v>61</v>
      </c>
      <c r="G2214" t="s">
        <v>68</v>
      </c>
      <c r="H2214">
        <v>5</v>
      </c>
      <c r="I2214">
        <v>25.77</v>
      </c>
      <c r="J2214">
        <v>0.27500000000000002</v>
      </c>
      <c r="K2214">
        <v>14.13</v>
      </c>
      <c r="L2214" t="s">
        <v>57</v>
      </c>
      <c r="M2214">
        <f t="shared" si="216"/>
        <v>93.42</v>
      </c>
      <c r="N2214">
        <f t="shared" si="217"/>
        <v>22.77</v>
      </c>
      <c r="O2214" s="7">
        <f t="shared" si="218"/>
        <v>0.24373795761078998</v>
      </c>
      <c r="P2214" t="str">
        <f t="shared" si="219"/>
        <v>Aug-2025</v>
      </c>
      <c r="Q2214" t="str">
        <f t="shared" si="220"/>
        <v>Q3-2025</v>
      </c>
    </row>
    <row r="2215" spans="1:17" x14ac:dyDescent="0.3">
      <c r="A2215" t="s">
        <v>2363</v>
      </c>
      <c r="B2215" s="15">
        <v>45818</v>
      </c>
      <c r="C2215" t="s">
        <v>63</v>
      </c>
      <c r="D2215" t="s">
        <v>281</v>
      </c>
      <c r="E2215" t="s">
        <v>54</v>
      </c>
      <c r="F2215" t="s">
        <v>55</v>
      </c>
      <c r="G2215" t="s">
        <v>68</v>
      </c>
      <c r="H2215">
        <v>3</v>
      </c>
      <c r="I2215">
        <v>11.16</v>
      </c>
      <c r="J2215">
        <v>0.193</v>
      </c>
      <c r="K2215">
        <v>6.2</v>
      </c>
      <c r="L2215" t="s">
        <v>57</v>
      </c>
      <c r="M2215">
        <f t="shared" si="216"/>
        <v>27.02</v>
      </c>
      <c r="N2215">
        <f t="shared" si="217"/>
        <v>8.42</v>
      </c>
      <c r="O2215" s="7">
        <f t="shared" si="218"/>
        <v>0.31162102146558107</v>
      </c>
      <c r="P2215" t="str">
        <f t="shared" si="219"/>
        <v>Jun-2025</v>
      </c>
      <c r="Q2215" t="str">
        <f t="shared" si="220"/>
        <v>Q2-2025</v>
      </c>
    </row>
    <row r="2216" spans="1:17" x14ac:dyDescent="0.3">
      <c r="A2216" t="s">
        <v>2364</v>
      </c>
      <c r="B2216" s="15">
        <v>45643</v>
      </c>
      <c r="C2216" t="s">
        <v>88</v>
      </c>
      <c r="D2216" t="s">
        <v>234</v>
      </c>
      <c r="E2216" t="s">
        <v>107</v>
      </c>
      <c r="F2216" t="s">
        <v>139</v>
      </c>
      <c r="G2216" t="s">
        <v>56</v>
      </c>
      <c r="H2216">
        <v>9</v>
      </c>
      <c r="I2216">
        <v>54.44</v>
      </c>
      <c r="J2216">
        <v>0.14699999999999999</v>
      </c>
      <c r="K2216">
        <v>17.100000000000001</v>
      </c>
      <c r="L2216" t="s">
        <v>57</v>
      </c>
      <c r="M2216">
        <f t="shared" si="216"/>
        <v>417.94</v>
      </c>
      <c r="N2216">
        <f t="shared" si="217"/>
        <v>264.04000000000002</v>
      </c>
      <c r="O2216" s="7">
        <f t="shared" si="218"/>
        <v>0.63176532516629191</v>
      </c>
      <c r="P2216" t="str">
        <f t="shared" si="219"/>
        <v>Dec-2024</v>
      </c>
      <c r="Q2216" t="str">
        <f t="shared" si="220"/>
        <v>Q4-2024</v>
      </c>
    </row>
    <row r="2217" spans="1:17" x14ac:dyDescent="0.3">
      <c r="A2217" t="s">
        <v>2365</v>
      </c>
      <c r="B2217" s="15">
        <v>45756</v>
      </c>
      <c r="C2217" t="s">
        <v>52</v>
      </c>
      <c r="D2217" t="s">
        <v>113</v>
      </c>
      <c r="E2217" t="s">
        <v>54</v>
      </c>
      <c r="F2217" t="s">
        <v>65</v>
      </c>
      <c r="G2217" t="s">
        <v>56</v>
      </c>
      <c r="H2217">
        <v>7</v>
      </c>
      <c r="I2217">
        <v>14.81</v>
      </c>
      <c r="J2217">
        <v>0.161</v>
      </c>
      <c r="K2217">
        <v>9.5399999999999991</v>
      </c>
      <c r="L2217" t="s">
        <v>57</v>
      </c>
      <c r="M2217">
        <f t="shared" si="216"/>
        <v>86.98</v>
      </c>
      <c r="N2217">
        <f t="shared" si="217"/>
        <v>20.2</v>
      </c>
      <c r="O2217" s="7">
        <f t="shared" si="218"/>
        <v>0.23223729593009884</v>
      </c>
      <c r="P2217" t="str">
        <f t="shared" si="219"/>
        <v>Apr-2025</v>
      </c>
      <c r="Q2217" t="str">
        <f t="shared" si="220"/>
        <v>Q2-2025</v>
      </c>
    </row>
    <row r="2218" spans="1:17" x14ac:dyDescent="0.3">
      <c r="A2218" t="s">
        <v>2366</v>
      </c>
      <c r="B2218" s="15">
        <v>45437</v>
      </c>
      <c r="C2218" t="s">
        <v>52</v>
      </c>
      <c r="D2218" t="s">
        <v>130</v>
      </c>
      <c r="E2218" t="s">
        <v>54</v>
      </c>
      <c r="F2218" t="s">
        <v>65</v>
      </c>
      <c r="G2218" t="s">
        <v>56</v>
      </c>
      <c r="H2218">
        <v>5</v>
      </c>
      <c r="I2218">
        <v>6.67</v>
      </c>
      <c r="J2218">
        <v>0.108</v>
      </c>
      <c r="K2218">
        <v>4.43</v>
      </c>
      <c r="L2218" t="s">
        <v>57</v>
      </c>
      <c r="M2218">
        <f t="shared" si="216"/>
        <v>29.75</v>
      </c>
      <c r="N2218">
        <f t="shared" si="217"/>
        <v>7.6</v>
      </c>
      <c r="O2218" s="7">
        <f t="shared" si="218"/>
        <v>0.25546218487394956</v>
      </c>
      <c r="P2218" t="str">
        <f t="shared" si="219"/>
        <v>May-2024</v>
      </c>
      <c r="Q2218" t="str">
        <f t="shared" si="220"/>
        <v>Q2-2024</v>
      </c>
    </row>
    <row r="2219" spans="1:17" x14ac:dyDescent="0.3">
      <c r="A2219" t="s">
        <v>2367</v>
      </c>
      <c r="B2219" s="15">
        <v>45475</v>
      </c>
      <c r="C2219" t="s">
        <v>88</v>
      </c>
      <c r="D2219" t="s">
        <v>202</v>
      </c>
      <c r="E2219" t="s">
        <v>107</v>
      </c>
      <c r="F2219" t="s">
        <v>193</v>
      </c>
      <c r="G2219" t="s">
        <v>68</v>
      </c>
      <c r="H2219">
        <v>2</v>
      </c>
      <c r="I2219">
        <v>54.15</v>
      </c>
      <c r="J2219">
        <v>1.2E-2</v>
      </c>
      <c r="K2219">
        <v>17.059999999999999</v>
      </c>
      <c r="L2219" t="s">
        <v>57</v>
      </c>
      <c r="M2219">
        <f t="shared" si="216"/>
        <v>107</v>
      </c>
      <c r="N2219">
        <f t="shared" si="217"/>
        <v>72.88</v>
      </c>
      <c r="O2219" s="7">
        <f t="shared" si="218"/>
        <v>0.68112149532710276</v>
      </c>
      <c r="P2219" t="str">
        <f t="shared" si="219"/>
        <v>Jul-2024</v>
      </c>
      <c r="Q2219" t="str">
        <f t="shared" si="220"/>
        <v>Q3-2024</v>
      </c>
    </row>
    <row r="2220" spans="1:17" x14ac:dyDescent="0.3">
      <c r="A2220" t="s">
        <v>2368</v>
      </c>
      <c r="B2220" s="15">
        <v>45651</v>
      </c>
      <c r="C2220" t="s">
        <v>63</v>
      </c>
      <c r="D2220" t="s">
        <v>258</v>
      </c>
      <c r="E2220" t="s">
        <v>93</v>
      </c>
      <c r="F2220" t="s">
        <v>255</v>
      </c>
      <c r="G2220" t="s">
        <v>68</v>
      </c>
      <c r="H2220">
        <v>3</v>
      </c>
      <c r="I2220">
        <v>37.92</v>
      </c>
      <c r="J2220">
        <v>0.193</v>
      </c>
      <c r="K2220">
        <v>15.3</v>
      </c>
      <c r="L2220" t="s">
        <v>57</v>
      </c>
      <c r="M2220">
        <f t="shared" si="216"/>
        <v>91.8</v>
      </c>
      <c r="N2220">
        <f t="shared" si="217"/>
        <v>45.9</v>
      </c>
      <c r="O2220" s="7">
        <f t="shared" si="218"/>
        <v>0.5</v>
      </c>
      <c r="P2220" t="str">
        <f t="shared" si="219"/>
        <v>Dec-2024</v>
      </c>
      <c r="Q2220" t="str">
        <f t="shared" si="220"/>
        <v>Q4-2024</v>
      </c>
    </row>
    <row r="2221" spans="1:17" x14ac:dyDescent="0.3">
      <c r="A2221" t="s">
        <v>2369</v>
      </c>
      <c r="B2221" s="15">
        <v>45640</v>
      </c>
      <c r="C2221" t="s">
        <v>63</v>
      </c>
      <c r="D2221" t="s">
        <v>137</v>
      </c>
      <c r="E2221" t="s">
        <v>54</v>
      </c>
      <c r="F2221" t="s">
        <v>65</v>
      </c>
      <c r="G2221" t="s">
        <v>68</v>
      </c>
      <c r="H2221">
        <v>1</v>
      </c>
      <c r="I2221">
        <v>9.06</v>
      </c>
      <c r="J2221">
        <v>0.33100000000000002</v>
      </c>
      <c r="K2221">
        <v>5.22</v>
      </c>
      <c r="L2221" t="s">
        <v>57</v>
      </c>
      <c r="M2221">
        <f t="shared" si="216"/>
        <v>6.06</v>
      </c>
      <c r="N2221">
        <f t="shared" si="217"/>
        <v>0.84</v>
      </c>
      <c r="O2221" s="7">
        <f t="shared" si="218"/>
        <v>0.13861386138613863</v>
      </c>
      <c r="P2221" t="str">
        <f t="shared" si="219"/>
        <v>Dec-2024</v>
      </c>
      <c r="Q2221" t="str">
        <f t="shared" si="220"/>
        <v>Q4-2024</v>
      </c>
    </row>
    <row r="2222" spans="1:17" x14ac:dyDescent="0.3">
      <c r="A2222" t="s">
        <v>2370</v>
      </c>
      <c r="B2222" s="15">
        <v>45601</v>
      </c>
      <c r="C2222" t="s">
        <v>52</v>
      </c>
      <c r="D2222" t="s">
        <v>216</v>
      </c>
      <c r="E2222" t="s">
        <v>71</v>
      </c>
      <c r="F2222" t="s">
        <v>78</v>
      </c>
      <c r="G2222" t="s">
        <v>68</v>
      </c>
      <c r="H2222">
        <v>3</v>
      </c>
      <c r="I2222">
        <v>106.12</v>
      </c>
      <c r="J2222">
        <v>0.05</v>
      </c>
      <c r="K2222">
        <v>69.95</v>
      </c>
      <c r="L2222" t="s">
        <v>57</v>
      </c>
      <c r="M2222">
        <f t="shared" si="216"/>
        <v>302.44</v>
      </c>
      <c r="N2222">
        <f t="shared" si="217"/>
        <v>92.59</v>
      </c>
      <c r="O2222" s="7">
        <f t="shared" si="218"/>
        <v>0.3061433672794604</v>
      </c>
      <c r="P2222" t="str">
        <f t="shared" si="219"/>
        <v>Nov-2024</v>
      </c>
      <c r="Q2222" t="str">
        <f t="shared" si="220"/>
        <v>Q4-2024</v>
      </c>
    </row>
    <row r="2223" spans="1:17" x14ac:dyDescent="0.3">
      <c r="A2223" t="s">
        <v>2371</v>
      </c>
      <c r="B2223" s="15">
        <v>45827</v>
      </c>
      <c r="C2223" t="s">
        <v>63</v>
      </c>
      <c r="D2223" t="s">
        <v>137</v>
      </c>
      <c r="E2223" t="s">
        <v>71</v>
      </c>
      <c r="F2223" t="s">
        <v>78</v>
      </c>
      <c r="G2223" t="s">
        <v>56</v>
      </c>
      <c r="H2223">
        <v>7</v>
      </c>
      <c r="I2223">
        <v>125.83</v>
      </c>
      <c r="J2223">
        <v>0.14000000000000001</v>
      </c>
      <c r="K2223">
        <v>96.07</v>
      </c>
      <c r="L2223" t="s">
        <v>73</v>
      </c>
      <c r="M2223">
        <f t="shared" si="216"/>
        <v>757.5</v>
      </c>
      <c r="N2223">
        <f t="shared" si="217"/>
        <v>85.01</v>
      </c>
      <c r="O2223" s="7">
        <f t="shared" si="218"/>
        <v>0.11222442244224423</v>
      </c>
      <c r="P2223" t="str">
        <f t="shared" si="219"/>
        <v>Jun-2025</v>
      </c>
      <c r="Q2223" t="str">
        <f t="shared" si="220"/>
        <v>Q2-2025</v>
      </c>
    </row>
    <row r="2224" spans="1:17" x14ac:dyDescent="0.3">
      <c r="A2224" t="s">
        <v>2372</v>
      </c>
      <c r="B2224" s="15">
        <v>45804</v>
      </c>
      <c r="C2224" t="s">
        <v>88</v>
      </c>
      <c r="D2224" t="s">
        <v>89</v>
      </c>
      <c r="E2224" t="s">
        <v>54</v>
      </c>
      <c r="F2224" t="s">
        <v>55</v>
      </c>
      <c r="G2224" t="s">
        <v>68</v>
      </c>
      <c r="H2224">
        <v>3</v>
      </c>
      <c r="I2224">
        <v>13.42</v>
      </c>
      <c r="J2224">
        <v>0.183</v>
      </c>
      <c r="K2224">
        <v>7.4</v>
      </c>
      <c r="L2224" t="s">
        <v>57</v>
      </c>
      <c r="M2224">
        <f t="shared" si="216"/>
        <v>32.89</v>
      </c>
      <c r="N2224">
        <f t="shared" si="217"/>
        <v>10.69</v>
      </c>
      <c r="O2224" s="7">
        <f t="shared" si="218"/>
        <v>0.32502280328367283</v>
      </c>
      <c r="P2224" t="str">
        <f t="shared" si="219"/>
        <v>May-2025</v>
      </c>
      <c r="Q2224" t="str">
        <f t="shared" si="220"/>
        <v>Q2-2025</v>
      </c>
    </row>
    <row r="2225" spans="1:17" x14ac:dyDescent="0.3">
      <c r="A2225" t="s">
        <v>2373</v>
      </c>
      <c r="B2225" s="15">
        <v>45882</v>
      </c>
      <c r="C2225" t="s">
        <v>63</v>
      </c>
      <c r="D2225" t="s">
        <v>82</v>
      </c>
      <c r="E2225" t="s">
        <v>107</v>
      </c>
      <c r="F2225" t="s">
        <v>193</v>
      </c>
      <c r="G2225" t="s">
        <v>68</v>
      </c>
      <c r="H2225">
        <v>2</v>
      </c>
      <c r="I2225">
        <v>13.64</v>
      </c>
      <c r="J2225">
        <v>0.28399999999999997</v>
      </c>
      <c r="K2225">
        <v>5.66</v>
      </c>
      <c r="L2225" t="s">
        <v>57</v>
      </c>
      <c r="M2225">
        <f t="shared" si="216"/>
        <v>19.53</v>
      </c>
      <c r="N2225">
        <f t="shared" si="217"/>
        <v>8.2100000000000009</v>
      </c>
      <c r="O2225" s="7">
        <f t="shared" si="218"/>
        <v>0.42037890424987201</v>
      </c>
      <c r="P2225" t="str">
        <f t="shared" si="219"/>
        <v>Aug-2025</v>
      </c>
      <c r="Q2225" t="str">
        <f t="shared" si="220"/>
        <v>Q3-2025</v>
      </c>
    </row>
    <row r="2226" spans="1:17" x14ac:dyDescent="0.3">
      <c r="A2226" t="s">
        <v>2374</v>
      </c>
      <c r="B2226" s="15">
        <v>45939</v>
      </c>
      <c r="C2226" t="s">
        <v>63</v>
      </c>
      <c r="D2226" t="s">
        <v>159</v>
      </c>
      <c r="E2226" t="s">
        <v>71</v>
      </c>
      <c r="F2226" t="s">
        <v>78</v>
      </c>
      <c r="G2226" t="s">
        <v>56</v>
      </c>
      <c r="H2226">
        <v>4</v>
      </c>
      <c r="I2226">
        <v>217.41</v>
      </c>
      <c r="J2226">
        <v>0.26300000000000001</v>
      </c>
      <c r="K2226">
        <v>146.74</v>
      </c>
      <c r="L2226" t="s">
        <v>57</v>
      </c>
      <c r="M2226">
        <f t="shared" si="216"/>
        <v>640.91999999999996</v>
      </c>
      <c r="N2226">
        <f t="shared" si="217"/>
        <v>53.96</v>
      </c>
      <c r="O2226" s="7">
        <f t="shared" si="218"/>
        <v>8.419147475503963E-2</v>
      </c>
      <c r="P2226" t="str">
        <f t="shared" si="219"/>
        <v>Oct-2025</v>
      </c>
      <c r="Q2226" t="str">
        <f t="shared" si="220"/>
        <v>Q4-2025</v>
      </c>
    </row>
    <row r="2227" spans="1:17" x14ac:dyDescent="0.3">
      <c r="A2227" t="s">
        <v>2375</v>
      </c>
      <c r="B2227" s="15">
        <v>45741</v>
      </c>
      <c r="C2227" t="s">
        <v>84</v>
      </c>
      <c r="D2227" t="s">
        <v>196</v>
      </c>
      <c r="E2227" t="s">
        <v>93</v>
      </c>
      <c r="F2227" t="s">
        <v>124</v>
      </c>
      <c r="G2227" t="s">
        <v>56</v>
      </c>
      <c r="H2227">
        <v>3</v>
      </c>
      <c r="I2227">
        <v>52.63</v>
      </c>
      <c r="J2227">
        <v>9.1999999999999998E-2</v>
      </c>
      <c r="K2227">
        <v>22.9</v>
      </c>
      <c r="L2227" t="s">
        <v>57</v>
      </c>
      <c r="M2227">
        <f t="shared" si="216"/>
        <v>143.36000000000001</v>
      </c>
      <c r="N2227">
        <f t="shared" si="217"/>
        <v>74.66</v>
      </c>
      <c r="O2227" s="7">
        <f t="shared" si="218"/>
        <v>0.52078683035714279</v>
      </c>
      <c r="P2227" t="str">
        <f t="shared" si="219"/>
        <v>Mar-2025</v>
      </c>
      <c r="Q2227" t="str">
        <f t="shared" si="220"/>
        <v>Q1-2025</v>
      </c>
    </row>
    <row r="2228" spans="1:17" x14ac:dyDescent="0.3">
      <c r="A2228" t="s">
        <v>2376</v>
      </c>
      <c r="B2228" s="15">
        <v>45570</v>
      </c>
      <c r="C2228" t="s">
        <v>88</v>
      </c>
      <c r="D2228" t="s">
        <v>89</v>
      </c>
      <c r="E2228" t="s">
        <v>54</v>
      </c>
      <c r="F2228" t="s">
        <v>268</v>
      </c>
      <c r="G2228" t="s">
        <v>68</v>
      </c>
      <c r="H2228">
        <v>3</v>
      </c>
      <c r="I2228">
        <v>9.14</v>
      </c>
      <c r="J2228">
        <v>6.2E-2</v>
      </c>
      <c r="K2228">
        <v>5.38</v>
      </c>
      <c r="L2228" t="s">
        <v>57</v>
      </c>
      <c r="M2228">
        <f t="shared" si="216"/>
        <v>25.72</v>
      </c>
      <c r="N2228">
        <f t="shared" si="217"/>
        <v>9.58</v>
      </c>
      <c r="O2228" s="7">
        <f t="shared" si="218"/>
        <v>0.3724727838258165</v>
      </c>
      <c r="P2228" t="str">
        <f t="shared" si="219"/>
        <v>Oct-2024</v>
      </c>
      <c r="Q2228" t="str">
        <f t="shared" si="220"/>
        <v>Q4-2024</v>
      </c>
    </row>
    <row r="2229" spans="1:17" x14ac:dyDescent="0.3">
      <c r="A2229" t="s">
        <v>2377</v>
      </c>
      <c r="B2229" s="15">
        <v>45684</v>
      </c>
      <c r="C2229" t="s">
        <v>52</v>
      </c>
      <c r="D2229" t="s">
        <v>121</v>
      </c>
      <c r="E2229" t="s">
        <v>60</v>
      </c>
      <c r="F2229" t="s">
        <v>99</v>
      </c>
      <c r="G2229" t="s">
        <v>68</v>
      </c>
      <c r="H2229">
        <v>1</v>
      </c>
      <c r="I2229">
        <v>96.12</v>
      </c>
      <c r="J2229">
        <v>0.158</v>
      </c>
      <c r="K2229">
        <v>45.15</v>
      </c>
      <c r="L2229" t="s">
        <v>57</v>
      </c>
      <c r="M2229">
        <f t="shared" si="216"/>
        <v>80.930000000000007</v>
      </c>
      <c r="N2229">
        <f t="shared" si="217"/>
        <v>35.78</v>
      </c>
      <c r="O2229" s="7">
        <f t="shared" si="218"/>
        <v>0.4421104658346719</v>
      </c>
      <c r="P2229" t="str">
        <f t="shared" si="219"/>
        <v>Jan-2025</v>
      </c>
      <c r="Q2229" t="str">
        <f t="shared" si="220"/>
        <v>Q1-2025</v>
      </c>
    </row>
    <row r="2230" spans="1:17" x14ac:dyDescent="0.3">
      <c r="A2230" t="s">
        <v>2378</v>
      </c>
      <c r="B2230" s="15">
        <v>45781</v>
      </c>
      <c r="C2230" t="s">
        <v>52</v>
      </c>
      <c r="D2230" t="s">
        <v>96</v>
      </c>
      <c r="E2230" t="s">
        <v>54</v>
      </c>
      <c r="F2230" t="s">
        <v>114</v>
      </c>
      <c r="G2230" t="s">
        <v>56</v>
      </c>
      <c r="H2230">
        <v>4</v>
      </c>
      <c r="I2230">
        <v>8.0500000000000007</v>
      </c>
      <c r="J2230">
        <v>7.5999999999999998E-2</v>
      </c>
      <c r="K2230">
        <v>5.27</v>
      </c>
      <c r="L2230" t="s">
        <v>57</v>
      </c>
      <c r="M2230">
        <f t="shared" si="216"/>
        <v>29.75</v>
      </c>
      <c r="N2230">
        <f t="shared" si="217"/>
        <v>8.67</v>
      </c>
      <c r="O2230" s="7">
        <f t="shared" si="218"/>
        <v>0.29142857142857143</v>
      </c>
      <c r="P2230" t="str">
        <f t="shared" si="219"/>
        <v>May-2025</v>
      </c>
      <c r="Q2230" t="str">
        <f t="shared" si="220"/>
        <v>Q2-2025</v>
      </c>
    </row>
    <row r="2231" spans="1:17" x14ac:dyDescent="0.3">
      <c r="A2231" t="s">
        <v>2379</v>
      </c>
      <c r="B2231" s="15">
        <v>45838</v>
      </c>
      <c r="C2231" t="s">
        <v>52</v>
      </c>
      <c r="D2231" t="s">
        <v>272</v>
      </c>
      <c r="E2231" t="s">
        <v>93</v>
      </c>
      <c r="F2231" t="s">
        <v>124</v>
      </c>
      <c r="G2231" t="s">
        <v>68</v>
      </c>
      <c r="H2231">
        <v>2</v>
      </c>
      <c r="I2231">
        <v>67</v>
      </c>
      <c r="J2231">
        <v>6.8000000000000005E-2</v>
      </c>
      <c r="K2231">
        <v>31.66</v>
      </c>
      <c r="L2231" t="s">
        <v>57</v>
      </c>
      <c r="M2231">
        <f t="shared" si="216"/>
        <v>124.89</v>
      </c>
      <c r="N2231">
        <f t="shared" si="217"/>
        <v>61.57</v>
      </c>
      <c r="O2231" s="7">
        <f t="shared" si="218"/>
        <v>0.49299383457442547</v>
      </c>
      <c r="P2231" t="str">
        <f t="shared" ref="P2231:P2262" si="221">IF(B2231="","",TEXT(B2231,"mmm-yyyy"))</f>
        <v>Jun-2025</v>
      </c>
      <c r="Q2231" t="str">
        <f t="shared" ref="Q2231:Q2262" si="222">IF(B2231="","","Q"&amp;ROUNDUP(MONTH(B2231)/3,0)&amp;"-"&amp;YEAR(B2231))</f>
        <v>Q2-2025</v>
      </c>
    </row>
    <row r="2232" spans="1:17" x14ac:dyDescent="0.3">
      <c r="A2232" t="s">
        <v>2380</v>
      </c>
      <c r="B2232" s="15">
        <v>45648</v>
      </c>
      <c r="C2232" t="s">
        <v>63</v>
      </c>
      <c r="D2232" t="s">
        <v>106</v>
      </c>
      <c r="E2232" t="s">
        <v>107</v>
      </c>
      <c r="F2232" t="s">
        <v>132</v>
      </c>
      <c r="G2232" t="s">
        <v>73</v>
      </c>
      <c r="H2232">
        <v>6</v>
      </c>
      <c r="I2232">
        <v>10.64</v>
      </c>
      <c r="J2232">
        <v>0.14899999999999999</v>
      </c>
      <c r="K2232">
        <v>4.5599999999999996</v>
      </c>
      <c r="L2232" t="s">
        <v>104</v>
      </c>
      <c r="M2232">
        <f t="shared" si="216"/>
        <v>54.33</v>
      </c>
      <c r="N2232">
        <f t="shared" si="217"/>
        <v>26.97</v>
      </c>
      <c r="O2232" s="7">
        <f t="shared" si="218"/>
        <v>0.49641082274986192</v>
      </c>
      <c r="P2232" t="str">
        <f t="shared" si="221"/>
        <v>Dec-2024</v>
      </c>
      <c r="Q2232" t="str">
        <f t="shared" si="222"/>
        <v>Q4-2024</v>
      </c>
    </row>
    <row r="2233" spans="1:17" x14ac:dyDescent="0.3">
      <c r="A2233" t="s">
        <v>2381</v>
      </c>
      <c r="B2233" s="15">
        <v>45482</v>
      </c>
      <c r="C2233" t="s">
        <v>52</v>
      </c>
      <c r="D2233" t="s">
        <v>121</v>
      </c>
      <c r="E2233" t="s">
        <v>93</v>
      </c>
      <c r="F2233" t="s">
        <v>255</v>
      </c>
      <c r="G2233" t="s">
        <v>68</v>
      </c>
      <c r="H2233">
        <v>1</v>
      </c>
      <c r="I2233">
        <v>37.130000000000003</v>
      </c>
      <c r="J2233">
        <v>0.09</v>
      </c>
      <c r="K2233">
        <v>15.99</v>
      </c>
      <c r="L2233" t="s">
        <v>57</v>
      </c>
      <c r="M2233">
        <f t="shared" si="216"/>
        <v>33.79</v>
      </c>
      <c r="N2233">
        <f t="shared" si="217"/>
        <v>17.8</v>
      </c>
      <c r="O2233" s="7">
        <f t="shared" si="218"/>
        <v>0.5267830719147677</v>
      </c>
      <c r="P2233" t="str">
        <f t="shared" si="221"/>
        <v>Jul-2024</v>
      </c>
      <c r="Q2233" t="str">
        <f t="shared" si="222"/>
        <v>Q3-2024</v>
      </c>
    </row>
    <row r="2234" spans="1:17" x14ac:dyDescent="0.3">
      <c r="A2234" t="s">
        <v>2382</v>
      </c>
      <c r="B2234" s="15">
        <v>45977</v>
      </c>
      <c r="C2234" t="s">
        <v>84</v>
      </c>
      <c r="D2234" t="s">
        <v>225</v>
      </c>
      <c r="E2234" t="s">
        <v>71</v>
      </c>
      <c r="F2234" t="s">
        <v>78</v>
      </c>
      <c r="G2234" t="s">
        <v>68</v>
      </c>
      <c r="H2234">
        <v>10</v>
      </c>
      <c r="I2234">
        <v>167.83</v>
      </c>
      <c r="J2234">
        <v>0</v>
      </c>
      <c r="K2234">
        <v>124.02</v>
      </c>
      <c r="L2234" t="s">
        <v>57</v>
      </c>
      <c r="M2234">
        <f t="shared" si="216"/>
        <v>1678.3</v>
      </c>
      <c r="N2234">
        <f t="shared" si="217"/>
        <v>438.1</v>
      </c>
      <c r="O2234" s="7">
        <f t="shared" si="218"/>
        <v>0.2610379550735864</v>
      </c>
      <c r="P2234" t="str">
        <f t="shared" si="221"/>
        <v>Nov-2025</v>
      </c>
      <c r="Q2234" t="str">
        <f t="shared" si="222"/>
        <v>Q4-2025</v>
      </c>
    </row>
    <row r="2235" spans="1:17" x14ac:dyDescent="0.3">
      <c r="A2235" t="s">
        <v>2383</v>
      </c>
      <c r="B2235" s="15">
        <v>45887</v>
      </c>
      <c r="C2235" t="s">
        <v>63</v>
      </c>
      <c r="D2235" t="s">
        <v>64</v>
      </c>
      <c r="E2235" t="s">
        <v>54</v>
      </c>
      <c r="F2235" t="s">
        <v>65</v>
      </c>
      <c r="G2235" t="s">
        <v>68</v>
      </c>
      <c r="H2235">
        <v>2</v>
      </c>
      <c r="I2235">
        <v>6.25</v>
      </c>
      <c r="J2235">
        <v>2.3E-2</v>
      </c>
      <c r="K2235">
        <v>3.85</v>
      </c>
      <c r="L2235" t="s">
        <v>57</v>
      </c>
      <c r="M2235">
        <f t="shared" si="216"/>
        <v>12.21</v>
      </c>
      <c r="N2235">
        <f t="shared" si="217"/>
        <v>4.51</v>
      </c>
      <c r="O2235" s="7">
        <f t="shared" si="218"/>
        <v>0.36936936936936932</v>
      </c>
      <c r="P2235" t="str">
        <f t="shared" si="221"/>
        <v>Aug-2025</v>
      </c>
      <c r="Q2235" t="str">
        <f t="shared" si="222"/>
        <v>Q3-2025</v>
      </c>
    </row>
    <row r="2236" spans="1:17" x14ac:dyDescent="0.3">
      <c r="A2236" t="s">
        <v>2384</v>
      </c>
      <c r="B2236" s="15">
        <v>45809</v>
      </c>
      <c r="C2236" t="s">
        <v>52</v>
      </c>
      <c r="D2236" t="s">
        <v>216</v>
      </c>
      <c r="E2236" t="s">
        <v>54</v>
      </c>
      <c r="F2236" t="s">
        <v>268</v>
      </c>
      <c r="G2236" t="s">
        <v>56</v>
      </c>
      <c r="H2236">
        <v>1</v>
      </c>
      <c r="I2236">
        <v>6.62</v>
      </c>
      <c r="J2236">
        <v>0.04</v>
      </c>
      <c r="K2236">
        <v>3.92</v>
      </c>
      <c r="L2236" t="s">
        <v>57</v>
      </c>
      <c r="M2236">
        <f t="shared" si="216"/>
        <v>6.36</v>
      </c>
      <c r="N2236">
        <f t="shared" si="217"/>
        <v>2.44</v>
      </c>
      <c r="O2236" s="7">
        <f t="shared" si="218"/>
        <v>0.38364779874213834</v>
      </c>
      <c r="P2236" t="str">
        <f t="shared" si="221"/>
        <v>Jun-2025</v>
      </c>
      <c r="Q2236" t="str">
        <f t="shared" si="222"/>
        <v>Q2-2025</v>
      </c>
    </row>
    <row r="2237" spans="1:17" x14ac:dyDescent="0.3">
      <c r="A2237" t="s">
        <v>2385</v>
      </c>
      <c r="B2237" s="15">
        <v>45807</v>
      </c>
      <c r="C2237" t="s">
        <v>52</v>
      </c>
      <c r="D2237" t="s">
        <v>53</v>
      </c>
      <c r="E2237" t="s">
        <v>54</v>
      </c>
      <c r="F2237" t="s">
        <v>114</v>
      </c>
      <c r="G2237" t="s">
        <v>56</v>
      </c>
      <c r="H2237">
        <v>3</v>
      </c>
      <c r="I2237">
        <v>20.059999999999999</v>
      </c>
      <c r="J2237">
        <v>9.7000000000000003E-2</v>
      </c>
      <c r="K2237">
        <v>13.11</v>
      </c>
      <c r="L2237" t="s">
        <v>57</v>
      </c>
      <c r="M2237">
        <f t="shared" si="216"/>
        <v>54.34</v>
      </c>
      <c r="N2237">
        <f t="shared" si="217"/>
        <v>15.01</v>
      </c>
      <c r="O2237" s="7">
        <f t="shared" si="218"/>
        <v>0.2762237762237762</v>
      </c>
      <c r="P2237" t="str">
        <f t="shared" si="221"/>
        <v>May-2025</v>
      </c>
      <c r="Q2237" t="str">
        <f t="shared" si="222"/>
        <v>Q2-2025</v>
      </c>
    </row>
    <row r="2238" spans="1:17" x14ac:dyDescent="0.3">
      <c r="A2238" t="s">
        <v>2386</v>
      </c>
      <c r="B2238" s="15">
        <v>45934</v>
      </c>
      <c r="C2238" t="s">
        <v>52</v>
      </c>
      <c r="D2238" t="s">
        <v>113</v>
      </c>
      <c r="E2238" t="s">
        <v>60</v>
      </c>
      <c r="F2238" t="s">
        <v>76</v>
      </c>
      <c r="G2238" t="s">
        <v>68</v>
      </c>
      <c r="H2238">
        <v>1</v>
      </c>
      <c r="I2238">
        <v>23.51</v>
      </c>
      <c r="J2238">
        <v>5.6000000000000001E-2</v>
      </c>
      <c r="K2238">
        <v>11.83</v>
      </c>
      <c r="L2238" t="s">
        <v>57</v>
      </c>
      <c r="M2238">
        <f t="shared" si="216"/>
        <v>22.19</v>
      </c>
      <c r="N2238">
        <f t="shared" si="217"/>
        <v>10.36</v>
      </c>
      <c r="O2238" s="7">
        <f t="shared" si="218"/>
        <v>0.46687697160883274</v>
      </c>
      <c r="P2238" t="str">
        <f t="shared" si="221"/>
        <v>Oct-2025</v>
      </c>
      <c r="Q2238" t="str">
        <f t="shared" si="222"/>
        <v>Q4-2025</v>
      </c>
    </row>
    <row r="2239" spans="1:17" x14ac:dyDescent="0.3">
      <c r="A2239" t="s">
        <v>2387</v>
      </c>
      <c r="B2239" s="15">
        <v>45608</v>
      </c>
      <c r="C2239" t="s">
        <v>52</v>
      </c>
      <c r="D2239" t="s">
        <v>130</v>
      </c>
      <c r="E2239" t="s">
        <v>54</v>
      </c>
      <c r="F2239" t="s">
        <v>65</v>
      </c>
      <c r="G2239" t="s">
        <v>56</v>
      </c>
      <c r="H2239">
        <v>4</v>
      </c>
      <c r="I2239">
        <v>4.26</v>
      </c>
      <c r="J2239">
        <v>9.8000000000000004E-2</v>
      </c>
      <c r="K2239">
        <v>2.75</v>
      </c>
      <c r="L2239" t="s">
        <v>57</v>
      </c>
      <c r="M2239">
        <f t="shared" si="216"/>
        <v>15.37</v>
      </c>
      <c r="N2239">
        <f t="shared" si="217"/>
        <v>4.37</v>
      </c>
      <c r="O2239" s="7">
        <f t="shared" si="218"/>
        <v>0.28432010409889397</v>
      </c>
      <c r="P2239" t="str">
        <f t="shared" si="221"/>
        <v>Nov-2024</v>
      </c>
      <c r="Q2239" t="str">
        <f t="shared" si="222"/>
        <v>Q4-2024</v>
      </c>
    </row>
    <row r="2240" spans="1:17" x14ac:dyDescent="0.3">
      <c r="A2240" t="s">
        <v>2388</v>
      </c>
      <c r="B2240" s="15">
        <v>45719</v>
      </c>
      <c r="C2240" t="s">
        <v>52</v>
      </c>
      <c r="D2240" t="s">
        <v>216</v>
      </c>
      <c r="E2240" t="s">
        <v>71</v>
      </c>
      <c r="F2240" t="s">
        <v>72</v>
      </c>
      <c r="G2240" t="s">
        <v>56</v>
      </c>
      <c r="H2240">
        <v>3</v>
      </c>
      <c r="I2240">
        <v>156.18</v>
      </c>
      <c r="J2240">
        <v>0</v>
      </c>
      <c r="K2240">
        <v>83.36</v>
      </c>
      <c r="L2240" t="s">
        <v>57</v>
      </c>
      <c r="M2240">
        <f t="shared" si="216"/>
        <v>468.54</v>
      </c>
      <c r="N2240">
        <f t="shared" si="217"/>
        <v>218.46</v>
      </c>
      <c r="O2240" s="7">
        <f t="shared" si="218"/>
        <v>0.46625688308362145</v>
      </c>
      <c r="P2240" t="str">
        <f t="shared" si="221"/>
        <v>Mar-2025</v>
      </c>
      <c r="Q2240" t="str">
        <f t="shared" si="222"/>
        <v>Q1-2025</v>
      </c>
    </row>
    <row r="2241" spans="1:17" x14ac:dyDescent="0.3">
      <c r="A2241" t="s">
        <v>2389</v>
      </c>
      <c r="B2241" s="15">
        <v>45591</v>
      </c>
      <c r="C2241" t="s">
        <v>84</v>
      </c>
      <c r="D2241" t="s">
        <v>110</v>
      </c>
      <c r="E2241" t="s">
        <v>60</v>
      </c>
      <c r="F2241" t="s">
        <v>90</v>
      </c>
      <c r="G2241" t="s">
        <v>56</v>
      </c>
      <c r="H2241">
        <v>2</v>
      </c>
      <c r="I2241">
        <v>23.93</v>
      </c>
      <c r="J2241">
        <v>8.5999999999999993E-2</v>
      </c>
      <c r="K2241">
        <v>12.49</v>
      </c>
      <c r="L2241" t="s">
        <v>57</v>
      </c>
      <c r="M2241">
        <f t="shared" si="216"/>
        <v>43.74</v>
      </c>
      <c r="N2241">
        <f t="shared" si="217"/>
        <v>18.760000000000002</v>
      </c>
      <c r="O2241" s="7">
        <f t="shared" si="218"/>
        <v>0.42889803383630548</v>
      </c>
      <c r="P2241" t="str">
        <f t="shared" si="221"/>
        <v>Oct-2024</v>
      </c>
      <c r="Q2241" t="str">
        <f t="shared" si="222"/>
        <v>Q4-2024</v>
      </c>
    </row>
    <row r="2242" spans="1:17" x14ac:dyDescent="0.3">
      <c r="A2242" t="s">
        <v>2390</v>
      </c>
      <c r="B2242" s="15">
        <v>45859</v>
      </c>
      <c r="C2242" t="s">
        <v>88</v>
      </c>
      <c r="D2242" t="s">
        <v>135</v>
      </c>
      <c r="E2242" t="s">
        <v>93</v>
      </c>
      <c r="F2242" t="s">
        <v>255</v>
      </c>
      <c r="G2242" t="s">
        <v>68</v>
      </c>
      <c r="H2242">
        <v>1</v>
      </c>
      <c r="I2242">
        <v>22.05</v>
      </c>
      <c r="J2242">
        <v>0</v>
      </c>
      <c r="K2242">
        <v>10.44</v>
      </c>
      <c r="L2242" t="s">
        <v>57</v>
      </c>
      <c r="M2242">
        <f t="shared" ref="M2242:M2305" si="223">ROUND(H2242*I2242*(1-J2242),2)</f>
        <v>22.05</v>
      </c>
      <c r="N2242">
        <f t="shared" ref="N2242:N2305" si="224">ROUND(M2242-(H2242*K2242),2)</f>
        <v>11.61</v>
      </c>
      <c r="O2242" s="7">
        <f t="shared" ref="O2242:O2305" si="225">IFERROR(N2242/M2242,0)</f>
        <v>0.52653061224489794</v>
      </c>
      <c r="P2242" t="str">
        <f t="shared" si="221"/>
        <v>Jul-2025</v>
      </c>
      <c r="Q2242" t="str">
        <f t="shared" si="222"/>
        <v>Q3-2025</v>
      </c>
    </row>
    <row r="2243" spans="1:17" x14ac:dyDescent="0.3">
      <c r="A2243" t="s">
        <v>2391</v>
      </c>
      <c r="B2243" s="15">
        <v>45772</v>
      </c>
      <c r="C2243" t="s">
        <v>52</v>
      </c>
      <c r="D2243" t="s">
        <v>155</v>
      </c>
      <c r="E2243" t="s">
        <v>60</v>
      </c>
      <c r="F2243" t="s">
        <v>61</v>
      </c>
      <c r="G2243" t="s">
        <v>68</v>
      </c>
      <c r="H2243">
        <v>1</v>
      </c>
      <c r="I2243">
        <v>68.25</v>
      </c>
      <c r="J2243">
        <v>0</v>
      </c>
      <c r="K2243">
        <v>32.08</v>
      </c>
      <c r="L2243" t="s">
        <v>57</v>
      </c>
      <c r="M2243">
        <f t="shared" si="223"/>
        <v>68.25</v>
      </c>
      <c r="N2243">
        <f t="shared" si="224"/>
        <v>36.17</v>
      </c>
      <c r="O2243" s="7">
        <f t="shared" si="225"/>
        <v>0.52996336996337001</v>
      </c>
      <c r="P2243" t="str">
        <f t="shared" si="221"/>
        <v>Apr-2025</v>
      </c>
      <c r="Q2243" t="str">
        <f t="shared" si="222"/>
        <v>Q2-2025</v>
      </c>
    </row>
    <row r="2244" spans="1:17" x14ac:dyDescent="0.3">
      <c r="A2244" t="s">
        <v>2392</v>
      </c>
      <c r="B2244" s="15">
        <v>45951</v>
      </c>
      <c r="C2244" t="s">
        <v>52</v>
      </c>
      <c r="D2244" t="s">
        <v>53</v>
      </c>
      <c r="E2244" t="s">
        <v>54</v>
      </c>
      <c r="F2244" t="s">
        <v>55</v>
      </c>
      <c r="G2244" t="s">
        <v>68</v>
      </c>
      <c r="H2244">
        <v>7</v>
      </c>
      <c r="I2244">
        <v>11.31</v>
      </c>
      <c r="J2244">
        <v>0.104</v>
      </c>
      <c r="K2244">
        <v>7.3</v>
      </c>
      <c r="L2244" t="s">
        <v>57</v>
      </c>
      <c r="M2244">
        <f t="shared" si="223"/>
        <v>70.94</v>
      </c>
      <c r="N2244">
        <f t="shared" si="224"/>
        <v>19.84</v>
      </c>
      <c r="O2244" s="7">
        <f t="shared" si="225"/>
        <v>0.27967296306738088</v>
      </c>
      <c r="P2244" t="str">
        <f t="shared" si="221"/>
        <v>Oct-2025</v>
      </c>
      <c r="Q2244" t="str">
        <f t="shared" si="222"/>
        <v>Q4-2025</v>
      </c>
    </row>
    <row r="2245" spans="1:17" x14ac:dyDescent="0.3">
      <c r="A2245" t="s">
        <v>2393</v>
      </c>
      <c r="B2245" s="15">
        <v>45833</v>
      </c>
      <c r="C2245" t="s">
        <v>84</v>
      </c>
      <c r="D2245" t="s">
        <v>225</v>
      </c>
      <c r="E2245" t="s">
        <v>71</v>
      </c>
      <c r="F2245" t="s">
        <v>126</v>
      </c>
      <c r="G2245" t="s">
        <v>68</v>
      </c>
      <c r="H2245">
        <v>1</v>
      </c>
      <c r="I2245">
        <v>179.83</v>
      </c>
      <c r="J2245">
        <v>0.16900000000000001</v>
      </c>
      <c r="K2245">
        <v>123.25</v>
      </c>
      <c r="L2245" t="s">
        <v>57</v>
      </c>
      <c r="M2245">
        <f t="shared" si="223"/>
        <v>149.44</v>
      </c>
      <c r="N2245">
        <f t="shared" si="224"/>
        <v>26.19</v>
      </c>
      <c r="O2245" s="7">
        <f t="shared" si="225"/>
        <v>0.17525428265524626</v>
      </c>
      <c r="P2245" t="str">
        <f t="shared" si="221"/>
        <v>Jun-2025</v>
      </c>
      <c r="Q2245" t="str">
        <f t="shared" si="222"/>
        <v>Q2-2025</v>
      </c>
    </row>
    <row r="2246" spans="1:17" x14ac:dyDescent="0.3">
      <c r="A2246" t="s">
        <v>2394</v>
      </c>
      <c r="B2246" s="15">
        <v>45567</v>
      </c>
      <c r="C2246" t="s">
        <v>84</v>
      </c>
      <c r="D2246" t="s">
        <v>225</v>
      </c>
      <c r="E2246" t="s">
        <v>60</v>
      </c>
      <c r="F2246" t="s">
        <v>67</v>
      </c>
      <c r="G2246" t="s">
        <v>68</v>
      </c>
      <c r="H2246">
        <v>6</v>
      </c>
      <c r="I2246">
        <v>53.8</v>
      </c>
      <c r="J2246">
        <v>4.5999999999999999E-2</v>
      </c>
      <c r="K2246">
        <v>21.92</v>
      </c>
      <c r="L2246" t="s">
        <v>57</v>
      </c>
      <c r="M2246">
        <f t="shared" si="223"/>
        <v>307.95</v>
      </c>
      <c r="N2246">
        <f t="shared" si="224"/>
        <v>176.43</v>
      </c>
      <c r="O2246" s="7">
        <f t="shared" si="225"/>
        <v>0.57291768144179256</v>
      </c>
      <c r="P2246" t="str">
        <f t="shared" si="221"/>
        <v>Oct-2024</v>
      </c>
      <c r="Q2246" t="str">
        <f t="shared" si="222"/>
        <v>Q4-2024</v>
      </c>
    </row>
    <row r="2247" spans="1:17" x14ac:dyDescent="0.3">
      <c r="A2247" t="s">
        <v>2395</v>
      </c>
      <c r="B2247" s="15">
        <v>45751</v>
      </c>
      <c r="C2247" t="s">
        <v>63</v>
      </c>
      <c r="D2247" t="s">
        <v>302</v>
      </c>
      <c r="E2247" t="s">
        <v>93</v>
      </c>
      <c r="F2247" t="s">
        <v>255</v>
      </c>
      <c r="G2247" t="s">
        <v>68</v>
      </c>
      <c r="H2247">
        <v>7</v>
      </c>
      <c r="I2247">
        <v>54.2</v>
      </c>
      <c r="J2247">
        <v>0.33500000000000002</v>
      </c>
      <c r="K2247">
        <v>19.29</v>
      </c>
      <c r="L2247" t="s">
        <v>57</v>
      </c>
      <c r="M2247">
        <f t="shared" si="223"/>
        <v>252.3</v>
      </c>
      <c r="N2247">
        <f t="shared" si="224"/>
        <v>117.27</v>
      </c>
      <c r="O2247" s="7">
        <f t="shared" si="225"/>
        <v>0.46480380499405466</v>
      </c>
      <c r="P2247" t="str">
        <f t="shared" si="221"/>
        <v>Apr-2025</v>
      </c>
      <c r="Q2247" t="str">
        <f t="shared" si="222"/>
        <v>Q2-2025</v>
      </c>
    </row>
    <row r="2248" spans="1:17" x14ac:dyDescent="0.3">
      <c r="A2248" t="s">
        <v>2396</v>
      </c>
      <c r="B2248" s="15">
        <v>45537</v>
      </c>
      <c r="C2248" t="s">
        <v>88</v>
      </c>
      <c r="D2248" t="s">
        <v>123</v>
      </c>
      <c r="E2248" t="s">
        <v>60</v>
      </c>
      <c r="F2248" t="s">
        <v>76</v>
      </c>
      <c r="G2248" t="s">
        <v>56</v>
      </c>
      <c r="H2248">
        <v>1</v>
      </c>
      <c r="I2248">
        <v>104.88</v>
      </c>
      <c r="J2248">
        <v>6.4000000000000001E-2</v>
      </c>
      <c r="K2248">
        <v>50.73</v>
      </c>
      <c r="L2248" t="s">
        <v>57</v>
      </c>
      <c r="M2248">
        <f t="shared" si="223"/>
        <v>98.17</v>
      </c>
      <c r="N2248">
        <f t="shared" si="224"/>
        <v>47.44</v>
      </c>
      <c r="O2248" s="7">
        <f t="shared" si="225"/>
        <v>0.4832433533666089</v>
      </c>
      <c r="P2248" t="str">
        <f t="shared" si="221"/>
        <v>Sep-2024</v>
      </c>
      <c r="Q2248" t="str">
        <f t="shared" si="222"/>
        <v>Q3-2024</v>
      </c>
    </row>
    <row r="2249" spans="1:17" x14ac:dyDescent="0.3">
      <c r="A2249" t="s">
        <v>2397</v>
      </c>
      <c r="B2249" s="15">
        <v>45989</v>
      </c>
      <c r="C2249" t="s">
        <v>52</v>
      </c>
      <c r="D2249" t="s">
        <v>96</v>
      </c>
      <c r="E2249" t="s">
        <v>93</v>
      </c>
      <c r="F2249" t="s">
        <v>124</v>
      </c>
      <c r="G2249" t="s">
        <v>68</v>
      </c>
      <c r="H2249">
        <v>2</v>
      </c>
      <c r="I2249">
        <v>49.92</v>
      </c>
      <c r="J2249">
        <v>6.5000000000000002E-2</v>
      </c>
      <c r="K2249">
        <v>5.92</v>
      </c>
      <c r="L2249" t="s">
        <v>57</v>
      </c>
      <c r="M2249">
        <f t="shared" si="223"/>
        <v>93.35</v>
      </c>
      <c r="N2249">
        <f t="shared" si="224"/>
        <v>81.510000000000005</v>
      </c>
      <c r="O2249" s="7">
        <f t="shared" si="225"/>
        <v>0.87316550615961441</v>
      </c>
      <c r="P2249" t="str">
        <f t="shared" si="221"/>
        <v>Nov-2025</v>
      </c>
      <c r="Q2249" t="str">
        <f t="shared" si="222"/>
        <v>Q4-2025</v>
      </c>
    </row>
    <row r="2250" spans="1:17" x14ac:dyDescent="0.3">
      <c r="A2250" t="s">
        <v>2398</v>
      </c>
      <c r="B2250" s="15">
        <v>45914</v>
      </c>
      <c r="C2250" t="s">
        <v>52</v>
      </c>
      <c r="D2250" t="s">
        <v>200</v>
      </c>
      <c r="E2250" t="s">
        <v>60</v>
      </c>
      <c r="F2250" t="s">
        <v>76</v>
      </c>
      <c r="G2250" t="s">
        <v>68</v>
      </c>
      <c r="H2250">
        <v>5</v>
      </c>
      <c r="I2250">
        <v>28.05</v>
      </c>
      <c r="J2250">
        <v>0</v>
      </c>
      <c r="K2250">
        <v>13.56</v>
      </c>
      <c r="L2250" t="s">
        <v>57</v>
      </c>
      <c r="M2250">
        <f t="shared" si="223"/>
        <v>140.25</v>
      </c>
      <c r="N2250">
        <f t="shared" si="224"/>
        <v>72.45</v>
      </c>
      <c r="O2250" s="7">
        <f t="shared" si="225"/>
        <v>0.51657754010695189</v>
      </c>
      <c r="P2250" t="str">
        <f t="shared" si="221"/>
        <v>Sep-2025</v>
      </c>
      <c r="Q2250" t="str">
        <f t="shared" si="222"/>
        <v>Q3-2025</v>
      </c>
    </row>
    <row r="2251" spans="1:17" x14ac:dyDescent="0.3">
      <c r="A2251" t="s">
        <v>2399</v>
      </c>
      <c r="B2251" s="15">
        <v>45782</v>
      </c>
      <c r="C2251" t="s">
        <v>52</v>
      </c>
      <c r="D2251" t="s">
        <v>181</v>
      </c>
      <c r="E2251" t="s">
        <v>54</v>
      </c>
      <c r="F2251" t="s">
        <v>156</v>
      </c>
      <c r="G2251" t="s">
        <v>68</v>
      </c>
      <c r="H2251">
        <v>1</v>
      </c>
      <c r="I2251">
        <v>24.17</v>
      </c>
      <c r="J2251">
        <v>3.1E-2</v>
      </c>
      <c r="K2251">
        <v>15.63</v>
      </c>
      <c r="L2251" t="s">
        <v>57</v>
      </c>
      <c r="M2251">
        <f t="shared" si="223"/>
        <v>23.42</v>
      </c>
      <c r="N2251">
        <f t="shared" si="224"/>
        <v>7.79</v>
      </c>
      <c r="O2251" s="7">
        <f t="shared" si="225"/>
        <v>0.33262169086251064</v>
      </c>
      <c r="P2251" t="str">
        <f t="shared" si="221"/>
        <v>May-2025</v>
      </c>
      <c r="Q2251" t="str">
        <f t="shared" si="222"/>
        <v>Q2-2025</v>
      </c>
    </row>
    <row r="2252" spans="1:17" x14ac:dyDescent="0.3">
      <c r="A2252" t="s">
        <v>2400</v>
      </c>
      <c r="B2252" s="15">
        <v>45665</v>
      </c>
      <c r="C2252" t="s">
        <v>88</v>
      </c>
      <c r="D2252" t="s">
        <v>183</v>
      </c>
      <c r="E2252" t="s">
        <v>107</v>
      </c>
      <c r="F2252" t="s">
        <v>132</v>
      </c>
      <c r="G2252" t="s">
        <v>56</v>
      </c>
      <c r="H2252">
        <v>3</v>
      </c>
      <c r="I2252">
        <v>34.81</v>
      </c>
      <c r="J2252">
        <v>5.0000000000000001E-3</v>
      </c>
      <c r="K2252">
        <v>12.42</v>
      </c>
      <c r="L2252" t="s">
        <v>57</v>
      </c>
      <c r="M2252">
        <f t="shared" si="223"/>
        <v>103.91</v>
      </c>
      <c r="N2252">
        <f t="shared" si="224"/>
        <v>66.650000000000006</v>
      </c>
      <c r="O2252" s="7">
        <f t="shared" si="225"/>
        <v>0.6414204600134733</v>
      </c>
      <c r="P2252" t="str">
        <f t="shared" si="221"/>
        <v>Jan-2025</v>
      </c>
      <c r="Q2252" t="str">
        <f t="shared" si="222"/>
        <v>Q1-2025</v>
      </c>
    </row>
    <row r="2253" spans="1:17" x14ac:dyDescent="0.3">
      <c r="A2253" t="s">
        <v>2401</v>
      </c>
      <c r="B2253" s="15">
        <v>45666</v>
      </c>
      <c r="C2253" t="s">
        <v>52</v>
      </c>
      <c r="D2253" t="s">
        <v>70</v>
      </c>
      <c r="E2253" t="s">
        <v>60</v>
      </c>
      <c r="F2253" t="s">
        <v>90</v>
      </c>
      <c r="G2253" t="s">
        <v>68</v>
      </c>
      <c r="H2253">
        <v>4</v>
      </c>
      <c r="I2253">
        <v>85.66</v>
      </c>
      <c r="J2253">
        <v>0</v>
      </c>
      <c r="K2253">
        <v>36.08</v>
      </c>
      <c r="L2253" t="s">
        <v>57</v>
      </c>
      <c r="M2253">
        <f t="shared" si="223"/>
        <v>342.64</v>
      </c>
      <c r="N2253">
        <f t="shared" si="224"/>
        <v>198.32</v>
      </c>
      <c r="O2253" s="7">
        <f t="shared" si="225"/>
        <v>0.57879990660751812</v>
      </c>
      <c r="P2253" t="str">
        <f t="shared" si="221"/>
        <v>Jan-2025</v>
      </c>
      <c r="Q2253" t="str">
        <f t="shared" si="222"/>
        <v>Q1-2025</v>
      </c>
    </row>
    <row r="2254" spans="1:17" x14ac:dyDescent="0.3">
      <c r="A2254" t="s">
        <v>2402</v>
      </c>
      <c r="B2254" s="15">
        <v>45446</v>
      </c>
      <c r="C2254" t="s">
        <v>84</v>
      </c>
      <c r="D2254" t="s">
        <v>243</v>
      </c>
      <c r="E2254" t="s">
        <v>71</v>
      </c>
      <c r="F2254" t="s">
        <v>86</v>
      </c>
      <c r="G2254" t="s">
        <v>68</v>
      </c>
      <c r="H2254">
        <v>12</v>
      </c>
      <c r="I2254">
        <v>202.43</v>
      </c>
      <c r="J2254">
        <v>8.6999999999999994E-2</v>
      </c>
      <c r="K2254">
        <v>151.83000000000001</v>
      </c>
      <c r="L2254" t="s">
        <v>57</v>
      </c>
      <c r="M2254">
        <f t="shared" si="223"/>
        <v>2217.8200000000002</v>
      </c>
      <c r="N2254">
        <f t="shared" si="224"/>
        <v>395.86</v>
      </c>
      <c r="O2254" s="7">
        <f t="shared" si="225"/>
        <v>0.17849058985850971</v>
      </c>
      <c r="P2254" t="str">
        <f t="shared" si="221"/>
        <v>Jun-2024</v>
      </c>
      <c r="Q2254" t="str">
        <f t="shared" si="222"/>
        <v>Q2-2024</v>
      </c>
    </row>
    <row r="2255" spans="1:17" x14ac:dyDescent="0.3">
      <c r="A2255" t="s">
        <v>2403</v>
      </c>
      <c r="B2255" s="15">
        <v>45722</v>
      </c>
      <c r="C2255" t="s">
        <v>84</v>
      </c>
      <c r="D2255" t="s">
        <v>147</v>
      </c>
      <c r="E2255" t="s">
        <v>71</v>
      </c>
      <c r="F2255" t="s">
        <v>126</v>
      </c>
      <c r="G2255" t="s">
        <v>56</v>
      </c>
      <c r="H2255">
        <v>4</v>
      </c>
      <c r="I2255">
        <v>233.03</v>
      </c>
      <c r="J2255">
        <v>7.1999999999999995E-2</v>
      </c>
      <c r="K2255">
        <v>156.03</v>
      </c>
      <c r="L2255" t="s">
        <v>57</v>
      </c>
      <c r="M2255">
        <f t="shared" si="223"/>
        <v>865.01</v>
      </c>
      <c r="N2255">
        <f t="shared" si="224"/>
        <v>240.89</v>
      </c>
      <c r="O2255" s="7">
        <f t="shared" si="225"/>
        <v>0.2784823296840499</v>
      </c>
      <c r="P2255" t="str">
        <f t="shared" si="221"/>
        <v>Mar-2025</v>
      </c>
      <c r="Q2255" t="str">
        <f t="shared" si="222"/>
        <v>Q1-2025</v>
      </c>
    </row>
    <row r="2256" spans="1:17" x14ac:dyDescent="0.3">
      <c r="A2256" t="s">
        <v>2404</v>
      </c>
      <c r="B2256" s="15">
        <v>45800</v>
      </c>
      <c r="C2256" t="s">
        <v>88</v>
      </c>
      <c r="D2256" t="s">
        <v>123</v>
      </c>
      <c r="E2256" t="s">
        <v>71</v>
      </c>
      <c r="F2256" t="s">
        <v>72</v>
      </c>
      <c r="G2256" t="s">
        <v>56</v>
      </c>
      <c r="H2256">
        <v>3</v>
      </c>
      <c r="I2256">
        <v>47.6</v>
      </c>
      <c r="J2256">
        <v>7.0999999999999994E-2</v>
      </c>
      <c r="K2256">
        <v>37.18</v>
      </c>
      <c r="L2256" t="s">
        <v>57</v>
      </c>
      <c r="M2256">
        <f t="shared" si="223"/>
        <v>132.66</v>
      </c>
      <c r="N2256">
        <f t="shared" si="224"/>
        <v>21.12</v>
      </c>
      <c r="O2256" s="7">
        <f t="shared" si="225"/>
        <v>0.15920398009950251</v>
      </c>
      <c r="P2256" t="str">
        <f t="shared" si="221"/>
        <v>May-2025</v>
      </c>
      <c r="Q2256" t="str">
        <f t="shared" si="222"/>
        <v>Q2-2025</v>
      </c>
    </row>
    <row r="2257" spans="1:17" x14ac:dyDescent="0.3">
      <c r="A2257" t="s">
        <v>2405</v>
      </c>
      <c r="B2257" s="15">
        <v>45514</v>
      </c>
      <c r="C2257" t="s">
        <v>84</v>
      </c>
      <c r="D2257" t="s">
        <v>177</v>
      </c>
      <c r="E2257" t="s">
        <v>60</v>
      </c>
      <c r="F2257" t="s">
        <v>67</v>
      </c>
      <c r="G2257" t="s">
        <v>68</v>
      </c>
      <c r="H2257">
        <v>5</v>
      </c>
      <c r="I2257">
        <v>114.34</v>
      </c>
      <c r="J2257">
        <v>5.0999999999999997E-2</v>
      </c>
      <c r="K2257">
        <v>52.14</v>
      </c>
      <c r="L2257" t="s">
        <v>73</v>
      </c>
      <c r="M2257">
        <f t="shared" si="223"/>
        <v>542.54</v>
      </c>
      <c r="N2257">
        <f t="shared" si="224"/>
        <v>281.83999999999997</v>
      </c>
      <c r="O2257" s="7">
        <f t="shared" si="225"/>
        <v>0.51948243447487741</v>
      </c>
      <c r="P2257" t="str">
        <f t="shared" si="221"/>
        <v>Aug-2024</v>
      </c>
      <c r="Q2257" t="str">
        <f t="shared" si="222"/>
        <v>Q3-2024</v>
      </c>
    </row>
    <row r="2258" spans="1:17" x14ac:dyDescent="0.3">
      <c r="A2258" t="s">
        <v>2406</v>
      </c>
      <c r="B2258" s="15">
        <v>45876</v>
      </c>
      <c r="C2258" t="s">
        <v>52</v>
      </c>
      <c r="D2258" t="s">
        <v>237</v>
      </c>
      <c r="E2258" t="s">
        <v>60</v>
      </c>
      <c r="F2258" t="s">
        <v>90</v>
      </c>
      <c r="G2258" t="s">
        <v>68</v>
      </c>
      <c r="H2258">
        <v>5</v>
      </c>
      <c r="I2258">
        <v>90.72</v>
      </c>
      <c r="J2258">
        <v>0.10100000000000001</v>
      </c>
      <c r="K2258">
        <v>41.31</v>
      </c>
      <c r="L2258" t="s">
        <v>57</v>
      </c>
      <c r="M2258">
        <f t="shared" si="223"/>
        <v>407.79</v>
      </c>
      <c r="N2258">
        <f t="shared" si="224"/>
        <v>201.24</v>
      </c>
      <c r="O2258" s="7">
        <f t="shared" si="225"/>
        <v>0.49348929596115648</v>
      </c>
      <c r="P2258" t="str">
        <f t="shared" si="221"/>
        <v>Aug-2025</v>
      </c>
      <c r="Q2258" t="str">
        <f t="shared" si="222"/>
        <v>Q3-2025</v>
      </c>
    </row>
    <row r="2259" spans="1:17" x14ac:dyDescent="0.3">
      <c r="A2259" t="s">
        <v>2407</v>
      </c>
      <c r="B2259" s="15">
        <v>45405</v>
      </c>
      <c r="C2259" t="s">
        <v>63</v>
      </c>
      <c r="D2259" t="s">
        <v>165</v>
      </c>
      <c r="E2259" t="s">
        <v>60</v>
      </c>
      <c r="F2259" t="s">
        <v>61</v>
      </c>
      <c r="G2259" t="s">
        <v>68</v>
      </c>
      <c r="H2259">
        <v>3</v>
      </c>
      <c r="I2259">
        <v>85.21</v>
      </c>
      <c r="J2259">
        <v>0.191</v>
      </c>
      <c r="K2259">
        <v>40.090000000000003</v>
      </c>
      <c r="L2259" t="s">
        <v>57</v>
      </c>
      <c r="M2259">
        <f t="shared" si="223"/>
        <v>206.8</v>
      </c>
      <c r="N2259">
        <f t="shared" si="224"/>
        <v>86.53</v>
      </c>
      <c r="O2259" s="7">
        <f t="shared" si="225"/>
        <v>0.41842359767891679</v>
      </c>
      <c r="P2259" t="str">
        <f t="shared" si="221"/>
        <v>Apr-2024</v>
      </c>
      <c r="Q2259" t="str">
        <f t="shared" si="222"/>
        <v>Q2-2024</v>
      </c>
    </row>
    <row r="2260" spans="1:17" x14ac:dyDescent="0.3">
      <c r="A2260" t="s">
        <v>2408</v>
      </c>
      <c r="B2260" s="15">
        <v>45567</v>
      </c>
      <c r="C2260" t="s">
        <v>84</v>
      </c>
      <c r="D2260" t="s">
        <v>169</v>
      </c>
      <c r="E2260" t="s">
        <v>60</v>
      </c>
      <c r="F2260" t="s">
        <v>76</v>
      </c>
      <c r="G2260" t="s">
        <v>56</v>
      </c>
      <c r="H2260">
        <v>1</v>
      </c>
      <c r="I2260">
        <v>115.8</v>
      </c>
      <c r="J2260">
        <v>0.11899999999999999</v>
      </c>
      <c r="K2260">
        <v>55.53</v>
      </c>
      <c r="L2260" t="s">
        <v>57</v>
      </c>
      <c r="M2260">
        <f t="shared" si="223"/>
        <v>102.02</v>
      </c>
      <c r="N2260">
        <f t="shared" si="224"/>
        <v>46.49</v>
      </c>
      <c r="O2260" s="7">
        <f t="shared" si="225"/>
        <v>0.45569496177220159</v>
      </c>
      <c r="P2260" t="str">
        <f t="shared" si="221"/>
        <v>Oct-2024</v>
      </c>
      <c r="Q2260" t="str">
        <f t="shared" si="222"/>
        <v>Q4-2024</v>
      </c>
    </row>
    <row r="2261" spans="1:17" x14ac:dyDescent="0.3">
      <c r="A2261" t="s">
        <v>2409</v>
      </c>
      <c r="B2261" s="15">
        <v>45575</v>
      </c>
      <c r="C2261" t="s">
        <v>52</v>
      </c>
      <c r="D2261" t="s">
        <v>96</v>
      </c>
      <c r="E2261" t="s">
        <v>60</v>
      </c>
      <c r="F2261" t="s">
        <v>61</v>
      </c>
      <c r="G2261" t="s">
        <v>68</v>
      </c>
      <c r="H2261">
        <v>6</v>
      </c>
      <c r="I2261">
        <v>53.68</v>
      </c>
      <c r="J2261">
        <v>8.9999999999999993E-3</v>
      </c>
      <c r="K2261">
        <v>25.95</v>
      </c>
      <c r="L2261" t="s">
        <v>57</v>
      </c>
      <c r="M2261">
        <f t="shared" si="223"/>
        <v>319.18</v>
      </c>
      <c r="N2261">
        <f t="shared" si="224"/>
        <v>163.47999999999999</v>
      </c>
      <c r="O2261" s="7">
        <f t="shared" si="225"/>
        <v>0.51218748041857254</v>
      </c>
      <c r="P2261" t="str">
        <f t="shared" si="221"/>
        <v>Oct-2024</v>
      </c>
      <c r="Q2261" t="str">
        <f t="shared" si="222"/>
        <v>Q4-2024</v>
      </c>
    </row>
    <row r="2262" spans="1:17" x14ac:dyDescent="0.3">
      <c r="A2262" t="s">
        <v>2410</v>
      </c>
      <c r="B2262" s="15">
        <v>45860</v>
      </c>
      <c r="C2262" t="s">
        <v>63</v>
      </c>
      <c r="D2262" t="s">
        <v>263</v>
      </c>
      <c r="E2262" t="s">
        <v>107</v>
      </c>
      <c r="F2262" t="s">
        <v>108</v>
      </c>
      <c r="G2262" t="s">
        <v>56</v>
      </c>
      <c r="H2262">
        <v>7</v>
      </c>
      <c r="I2262">
        <v>45.73</v>
      </c>
      <c r="J2262">
        <v>0</v>
      </c>
      <c r="K2262">
        <v>14.64</v>
      </c>
      <c r="L2262" t="s">
        <v>57</v>
      </c>
      <c r="M2262">
        <f t="shared" si="223"/>
        <v>320.11</v>
      </c>
      <c r="N2262">
        <f t="shared" si="224"/>
        <v>217.63</v>
      </c>
      <c r="O2262" s="7">
        <f t="shared" si="225"/>
        <v>0.67986004810846268</v>
      </c>
      <c r="P2262" t="str">
        <f t="shared" si="221"/>
        <v>Jul-2025</v>
      </c>
      <c r="Q2262" t="str">
        <f t="shared" si="222"/>
        <v>Q3-2025</v>
      </c>
    </row>
    <row r="2263" spans="1:17" x14ac:dyDescent="0.3">
      <c r="A2263" t="s">
        <v>2411</v>
      </c>
      <c r="B2263" s="15">
        <v>45763</v>
      </c>
      <c r="C2263" t="s">
        <v>52</v>
      </c>
      <c r="D2263" t="s">
        <v>101</v>
      </c>
      <c r="E2263" t="s">
        <v>54</v>
      </c>
      <c r="F2263" t="s">
        <v>114</v>
      </c>
      <c r="G2263" t="s">
        <v>56</v>
      </c>
      <c r="H2263">
        <v>2</v>
      </c>
      <c r="I2263">
        <v>9.3699999999999992</v>
      </c>
      <c r="J2263">
        <v>0.05</v>
      </c>
      <c r="K2263">
        <v>6.05</v>
      </c>
      <c r="L2263" t="s">
        <v>57</v>
      </c>
      <c r="M2263">
        <f t="shared" si="223"/>
        <v>17.8</v>
      </c>
      <c r="N2263">
        <f t="shared" si="224"/>
        <v>5.7</v>
      </c>
      <c r="O2263" s="7">
        <f t="shared" si="225"/>
        <v>0.3202247191011236</v>
      </c>
      <c r="P2263" t="str">
        <f t="shared" ref="P2263:P2280" si="226">IF(B2263="","",TEXT(B2263,"mmm-yyyy"))</f>
        <v>Apr-2025</v>
      </c>
      <c r="Q2263" t="str">
        <f t="shared" ref="Q2263:Q2280" si="227">IF(B2263="","","Q"&amp;ROUNDUP(MONTH(B2263)/3,0)&amp;"-"&amp;YEAR(B2263))</f>
        <v>Q2-2025</v>
      </c>
    </row>
    <row r="2264" spans="1:17" x14ac:dyDescent="0.3">
      <c r="A2264" t="s">
        <v>2412</v>
      </c>
      <c r="B2264" s="15">
        <v>45500</v>
      </c>
      <c r="C2264" t="s">
        <v>84</v>
      </c>
      <c r="D2264" t="s">
        <v>144</v>
      </c>
      <c r="E2264" t="s">
        <v>60</v>
      </c>
      <c r="F2264" t="s">
        <v>90</v>
      </c>
      <c r="G2264" t="s">
        <v>68</v>
      </c>
      <c r="H2264">
        <v>2</v>
      </c>
      <c r="I2264">
        <v>36.94</v>
      </c>
      <c r="J2264">
        <v>9.8000000000000004E-2</v>
      </c>
      <c r="K2264">
        <v>19.02</v>
      </c>
      <c r="L2264" t="s">
        <v>57</v>
      </c>
      <c r="M2264">
        <f t="shared" si="223"/>
        <v>66.64</v>
      </c>
      <c r="N2264">
        <f t="shared" si="224"/>
        <v>28.6</v>
      </c>
      <c r="O2264" s="7">
        <f t="shared" si="225"/>
        <v>0.42917166866746698</v>
      </c>
      <c r="P2264" t="str">
        <f t="shared" si="226"/>
        <v>Jul-2024</v>
      </c>
      <c r="Q2264" t="str">
        <f t="shared" si="227"/>
        <v>Q3-2024</v>
      </c>
    </row>
    <row r="2265" spans="1:17" x14ac:dyDescent="0.3">
      <c r="A2265" t="s">
        <v>2413</v>
      </c>
      <c r="B2265" s="15">
        <v>45838</v>
      </c>
      <c r="C2265" t="s">
        <v>84</v>
      </c>
      <c r="D2265" t="s">
        <v>150</v>
      </c>
      <c r="E2265" t="s">
        <v>60</v>
      </c>
      <c r="F2265" t="s">
        <v>61</v>
      </c>
      <c r="G2265" t="s">
        <v>68</v>
      </c>
      <c r="H2265">
        <v>13</v>
      </c>
      <c r="I2265">
        <v>56.45</v>
      </c>
      <c r="J2265">
        <v>6.4000000000000001E-2</v>
      </c>
      <c r="K2265">
        <v>24.46</v>
      </c>
      <c r="L2265" t="s">
        <v>57</v>
      </c>
      <c r="M2265">
        <f t="shared" si="223"/>
        <v>686.88</v>
      </c>
      <c r="N2265">
        <f t="shared" si="224"/>
        <v>368.9</v>
      </c>
      <c r="O2265" s="7">
        <f t="shared" si="225"/>
        <v>0.53706615420451898</v>
      </c>
      <c r="P2265" t="str">
        <f t="shared" si="226"/>
        <v>Jun-2025</v>
      </c>
      <c r="Q2265" t="str">
        <f t="shared" si="227"/>
        <v>Q2-2025</v>
      </c>
    </row>
    <row r="2266" spans="1:17" x14ac:dyDescent="0.3">
      <c r="A2266" t="s">
        <v>2414</v>
      </c>
      <c r="B2266" s="15">
        <v>45463</v>
      </c>
      <c r="C2266" t="s">
        <v>52</v>
      </c>
      <c r="D2266" t="s">
        <v>113</v>
      </c>
      <c r="E2266" t="s">
        <v>71</v>
      </c>
      <c r="F2266" t="s">
        <v>86</v>
      </c>
      <c r="G2266" t="s">
        <v>56</v>
      </c>
      <c r="H2266">
        <v>1</v>
      </c>
      <c r="I2266">
        <v>150.05000000000001</v>
      </c>
      <c r="J2266">
        <v>6.7000000000000004E-2</v>
      </c>
      <c r="K2266">
        <v>108.03</v>
      </c>
      <c r="L2266" t="s">
        <v>57</v>
      </c>
      <c r="M2266">
        <f t="shared" si="223"/>
        <v>140</v>
      </c>
      <c r="N2266">
        <f t="shared" si="224"/>
        <v>31.97</v>
      </c>
      <c r="O2266" s="7">
        <f t="shared" si="225"/>
        <v>0.22835714285714284</v>
      </c>
      <c r="P2266" t="str">
        <f t="shared" si="226"/>
        <v>Jun-2024</v>
      </c>
      <c r="Q2266" t="str">
        <f t="shared" si="227"/>
        <v>Q2-2024</v>
      </c>
    </row>
    <row r="2267" spans="1:17" x14ac:dyDescent="0.3">
      <c r="A2267" t="s">
        <v>2415</v>
      </c>
      <c r="B2267" s="15">
        <v>45819</v>
      </c>
      <c r="C2267" t="s">
        <v>52</v>
      </c>
      <c r="D2267" t="s">
        <v>272</v>
      </c>
      <c r="E2267" t="s">
        <v>71</v>
      </c>
      <c r="F2267" t="s">
        <v>78</v>
      </c>
      <c r="G2267" t="s">
        <v>56</v>
      </c>
      <c r="H2267">
        <v>3</v>
      </c>
      <c r="I2267">
        <v>91.3</v>
      </c>
      <c r="J2267">
        <v>8.5999999999999993E-2</v>
      </c>
      <c r="K2267">
        <v>60.6</v>
      </c>
      <c r="L2267" t="s">
        <v>57</v>
      </c>
      <c r="M2267">
        <f t="shared" si="223"/>
        <v>250.34</v>
      </c>
      <c r="N2267">
        <f t="shared" si="224"/>
        <v>68.540000000000006</v>
      </c>
      <c r="O2267" s="7">
        <f t="shared" si="225"/>
        <v>0.27378764879763523</v>
      </c>
      <c r="P2267" t="str">
        <f t="shared" si="226"/>
        <v>Jun-2025</v>
      </c>
      <c r="Q2267" t="str">
        <f t="shared" si="227"/>
        <v>Q2-2025</v>
      </c>
    </row>
    <row r="2268" spans="1:17" x14ac:dyDescent="0.3">
      <c r="A2268" t="s">
        <v>2416</v>
      </c>
      <c r="B2268" s="15">
        <v>45861</v>
      </c>
      <c r="C2268" t="s">
        <v>88</v>
      </c>
      <c r="D2268" t="s">
        <v>123</v>
      </c>
      <c r="E2268" t="s">
        <v>71</v>
      </c>
      <c r="F2268" t="s">
        <v>72</v>
      </c>
      <c r="G2268" t="s">
        <v>68</v>
      </c>
      <c r="H2268">
        <v>3</v>
      </c>
      <c r="I2268">
        <v>299.85000000000002</v>
      </c>
      <c r="J2268">
        <v>5.5E-2</v>
      </c>
      <c r="K2268">
        <v>196.67</v>
      </c>
      <c r="L2268" t="s">
        <v>57</v>
      </c>
      <c r="M2268">
        <f t="shared" si="223"/>
        <v>850.07</v>
      </c>
      <c r="N2268">
        <f t="shared" si="224"/>
        <v>260.06</v>
      </c>
      <c r="O2268" s="7">
        <f t="shared" si="225"/>
        <v>0.30592774712670717</v>
      </c>
      <c r="P2268" t="str">
        <f t="shared" si="226"/>
        <v>Jul-2025</v>
      </c>
      <c r="Q2268" t="str">
        <f t="shared" si="227"/>
        <v>Q3-2025</v>
      </c>
    </row>
    <row r="2269" spans="1:17" x14ac:dyDescent="0.3">
      <c r="A2269" t="s">
        <v>2417</v>
      </c>
      <c r="B2269" s="15">
        <v>45480</v>
      </c>
      <c r="C2269" t="s">
        <v>52</v>
      </c>
      <c r="D2269" t="s">
        <v>216</v>
      </c>
      <c r="E2269" t="s">
        <v>71</v>
      </c>
      <c r="F2269" t="s">
        <v>97</v>
      </c>
      <c r="G2269" t="s">
        <v>68</v>
      </c>
      <c r="H2269">
        <v>3</v>
      </c>
      <c r="I2269">
        <v>277.49</v>
      </c>
      <c r="J2269">
        <v>0.112</v>
      </c>
      <c r="K2269">
        <v>205.84</v>
      </c>
      <c r="L2269" t="s">
        <v>57</v>
      </c>
      <c r="M2269">
        <f t="shared" si="223"/>
        <v>739.23</v>
      </c>
      <c r="N2269">
        <f t="shared" si="224"/>
        <v>121.71</v>
      </c>
      <c r="O2269" s="7">
        <f t="shared" si="225"/>
        <v>0.16464429203360251</v>
      </c>
      <c r="P2269" t="str">
        <f t="shared" si="226"/>
        <v>Jul-2024</v>
      </c>
      <c r="Q2269" t="str">
        <f t="shared" si="227"/>
        <v>Q3-2024</v>
      </c>
    </row>
    <row r="2270" spans="1:17" x14ac:dyDescent="0.3">
      <c r="A2270" t="s">
        <v>2418</v>
      </c>
      <c r="B2270" s="15">
        <v>45694</v>
      </c>
      <c r="C2270" t="s">
        <v>84</v>
      </c>
      <c r="D2270" t="s">
        <v>103</v>
      </c>
      <c r="E2270" t="s">
        <v>71</v>
      </c>
      <c r="F2270" t="s">
        <v>86</v>
      </c>
      <c r="G2270" t="s">
        <v>56</v>
      </c>
      <c r="H2270">
        <v>1</v>
      </c>
      <c r="I2270">
        <v>261.05</v>
      </c>
      <c r="J2270">
        <v>0.126</v>
      </c>
      <c r="K2270">
        <v>200.18</v>
      </c>
      <c r="L2270" t="s">
        <v>57</v>
      </c>
      <c r="M2270">
        <f t="shared" si="223"/>
        <v>228.16</v>
      </c>
      <c r="N2270">
        <f t="shared" si="224"/>
        <v>27.98</v>
      </c>
      <c r="O2270" s="7">
        <f t="shared" si="225"/>
        <v>0.12263323983169706</v>
      </c>
      <c r="P2270" t="str">
        <f t="shared" si="226"/>
        <v>Feb-2025</v>
      </c>
      <c r="Q2270" t="str">
        <f t="shared" si="227"/>
        <v>Q1-2025</v>
      </c>
    </row>
    <row r="2271" spans="1:17" x14ac:dyDescent="0.3">
      <c r="A2271" t="s">
        <v>2419</v>
      </c>
      <c r="B2271" s="15">
        <v>45533</v>
      </c>
      <c r="C2271" t="s">
        <v>52</v>
      </c>
      <c r="D2271" t="s">
        <v>53</v>
      </c>
      <c r="E2271" t="s">
        <v>107</v>
      </c>
      <c r="F2271" t="s">
        <v>132</v>
      </c>
      <c r="G2271" t="s">
        <v>68</v>
      </c>
      <c r="H2271">
        <v>4</v>
      </c>
      <c r="I2271">
        <v>50.66</v>
      </c>
      <c r="J2271">
        <v>0.107</v>
      </c>
      <c r="K2271">
        <v>22.78</v>
      </c>
      <c r="L2271" t="s">
        <v>57</v>
      </c>
      <c r="M2271">
        <f t="shared" si="223"/>
        <v>180.96</v>
      </c>
      <c r="N2271">
        <f t="shared" si="224"/>
        <v>89.84</v>
      </c>
      <c r="O2271" s="7">
        <f t="shared" si="225"/>
        <v>0.49646330680813439</v>
      </c>
      <c r="P2271" t="str">
        <f t="shared" si="226"/>
        <v>Aug-2024</v>
      </c>
      <c r="Q2271" t="str">
        <f t="shared" si="227"/>
        <v>Q3-2024</v>
      </c>
    </row>
    <row r="2272" spans="1:17" x14ac:dyDescent="0.3">
      <c r="A2272" t="s">
        <v>2420</v>
      </c>
      <c r="B2272" s="15">
        <v>45960</v>
      </c>
      <c r="C2272" t="s">
        <v>52</v>
      </c>
      <c r="D2272" t="s">
        <v>155</v>
      </c>
      <c r="E2272" t="s">
        <v>54</v>
      </c>
      <c r="F2272" t="s">
        <v>114</v>
      </c>
      <c r="G2272" t="s">
        <v>68</v>
      </c>
      <c r="H2272">
        <v>4</v>
      </c>
      <c r="I2272">
        <v>15.09</v>
      </c>
      <c r="J2272">
        <v>5.8000000000000003E-2</v>
      </c>
      <c r="K2272">
        <v>10.199999999999999</v>
      </c>
      <c r="L2272" t="s">
        <v>104</v>
      </c>
      <c r="M2272">
        <f t="shared" si="223"/>
        <v>56.86</v>
      </c>
      <c r="N2272">
        <f t="shared" si="224"/>
        <v>16.059999999999999</v>
      </c>
      <c r="O2272" s="7">
        <f t="shared" si="225"/>
        <v>0.28244811818501581</v>
      </c>
      <c r="P2272" t="str">
        <f t="shared" si="226"/>
        <v>Oct-2025</v>
      </c>
      <c r="Q2272" t="str">
        <f t="shared" si="227"/>
        <v>Q4-2025</v>
      </c>
    </row>
    <row r="2273" spans="1:17" x14ac:dyDescent="0.3">
      <c r="A2273" t="s">
        <v>2421</v>
      </c>
      <c r="B2273" s="15">
        <v>45809</v>
      </c>
      <c r="C2273" t="s">
        <v>52</v>
      </c>
      <c r="D2273" t="s">
        <v>121</v>
      </c>
      <c r="E2273" t="s">
        <v>54</v>
      </c>
      <c r="F2273" t="s">
        <v>156</v>
      </c>
      <c r="G2273" t="s">
        <v>68</v>
      </c>
      <c r="H2273">
        <v>1</v>
      </c>
      <c r="I2273">
        <v>13.39</v>
      </c>
      <c r="J2273">
        <v>0.12</v>
      </c>
      <c r="K2273">
        <v>8.7799999999999994</v>
      </c>
      <c r="L2273" t="s">
        <v>57</v>
      </c>
      <c r="M2273">
        <f t="shared" si="223"/>
        <v>11.78</v>
      </c>
      <c r="N2273">
        <f t="shared" si="224"/>
        <v>3</v>
      </c>
      <c r="O2273" s="7">
        <f t="shared" si="225"/>
        <v>0.25466893039049238</v>
      </c>
      <c r="P2273" t="str">
        <f t="shared" si="226"/>
        <v>Jun-2025</v>
      </c>
      <c r="Q2273" t="str">
        <f t="shared" si="227"/>
        <v>Q2-2025</v>
      </c>
    </row>
    <row r="2274" spans="1:17" x14ac:dyDescent="0.3">
      <c r="A2274" t="s">
        <v>2422</v>
      </c>
      <c r="B2274" s="15">
        <v>45717</v>
      </c>
      <c r="C2274" t="s">
        <v>84</v>
      </c>
      <c r="D2274" t="s">
        <v>169</v>
      </c>
      <c r="E2274" t="s">
        <v>107</v>
      </c>
      <c r="F2274" t="s">
        <v>148</v>
      </c>
      <c r="G2274" t="s">
        <v>56</v>
      </c>
      <c r="H2274">
        <v>8</v>
      </c>
      <c r="I2274">
        <v>57.94</v>
      </c>
      <c r="J2274">
        <v>8.2000000000000003E-2</v>
      </c>
      <c r="K2274">
        <v>25.27</v>
      </c>
      <c r="L2274" t="s">
        <v>57</v>
      </c>
      <c r="M2274">
        <f t="shared" si="223"/>
        <v>425.51</v>
      </c>
      <c r="N2274">
        <f t="shared" si="224"/>
        <v>223.35</v>
      </c>
      <c r="O2274" s="7">
        <f t="shared" si="225"/>
        <v>0.5248995323259148</v>
      </c>
      <c r="P2274" t="str">
        <f t="shared" si="226"/>
        <v>Mar-2025</v>
      </c>
      <c r="Q2274" t="str">
        <f t="shared" si="227"/>
        <v>Q1-2025</v>
      </c>
    </row>
    <row r="2275" spans="1:17" x14ac:dyDescent="0.3">
      <c r="A2275" t="s">
        <v>2423</v>
      </c>
      <c r="B2275" s="15">
        <v>45413</v>
      </c>
      <c r="C2275" t="s">
        <v>63</v>
      </c>
      <c r="D2275" t="s">
        <v>159</v>
      </c>
      <c r="E2275" t="s">
        <v>60</v>
      </c>
      <c r="F2275" t="s">
        <v>67</v>
      </c>
      <c r="G2275" t="s">
        <v>68</v>
      </c>
      <c r="H2275">
        <v>1</v>
      </c>
      <c r="I2275">
        <v>29.06</v>
      </c>
      <c r="J2275">
        <v>0.314</v>
      </c>
      <c r="K2275">
        <v>11.88</v>
      </c>
      <c r="L2275" t="s">
        <v>57</v>
      </c>
      <c r="M2275">
        <f t="shared" si="223"/>
        <v>19.940000000000001</v>
      </c>
      <c r="N2275">
        <f t="shared" si="224"/>
        <v>8.06</v>
      </c>
      <c r="O2275" s="7">
        <f t="shared" si="225"/>
        <v>0.40421263791374124</v>
      </c>
      <c r="P2275" t="str">
        <f t="shared" si="226"/>
        <v>May-2024</v>
      </c>
      <c r="Q2275" t="str">
        <f t="shared" si="227"/>
        <v>Q2-2024</v>
      </c>
    </row>
    <row r="2276" spans="1:17" x14ac:dyDescent="0.3">
      <c r="A2276" t="s">
        <v>2424</v>
      </c>
      <c r="B2276" s="15">
        <v>45999</v>
      </c>
      <c r="C2276" t="s">
        <v>52</v>
      </c>
      <c r="D2276" t="s">
        <v>96</v>
      </c>
      <c r="E2276" t="s">
        <v>71</v>
      </c>
      <c r="F2276" t="s">
        <v>86</v>
      </c>
      <c r="G2276" t="s">
        <v>68</v>
      </c>
      <c r="H2276">
        <v>2</v>
      </c>
      <c r="I2276">
        <v>183.13</v>
      </c>
      <c r="J2276">
        <v>0.17199999999999999</v>
      </c>
      <c r="K2276">
        <v>122.02</v>
      </c>
      <c r="L2276" t="s">
        <v>57</v>
      </c>
      <c r="M2276">
        <f t="shared" si="223"/>
        <v>303.26</v>
      </c>
      <c r="N2276">
        <f t="shared" si="224"/>
        <v>59.22</v>
      </c>
      <c r="O2276" s="7">
        <f t="shared" si="225"/>
        <v>0.19527797929169691</v>
      </c>
      <c r="P2276" t="str">
        <f t="shared" si="226"/>
        <v>Dec-2025</v>
      </c>
      <c r="Q2276" t="str">
        <f t="shared" si="227"/>
        <v>Q4-2025</v>
      </c>
    </row>
    <row r="2277" spans="1:17" x14ac:dyDescent="0.3">
      <c r="A2277" t="s">
        <v>2425</v>
      </c>
      <c r="B2277" s="15">
        <v>45966</v>
      </c>
      <c r="C2277" t="s">
        <v>63</v>
      </c>
      <c r="D2277" t="s">
        <v>159</v>
      </c>
      <c r="E2277" t="s">
        <v>93</v>
      </c>
      <c r="F2277" t="s">
        <v>94</v>
      </c>
      <c r="G2277" t="s">
        <v>68</v>
      </c>
      <c r="H2277">
        <v>6</v>
      </c>
      <c r="I2277">
        <v>56.92</v>
      </c>
      <c r="J2277">
        <v>0.216</v>
      </c>
      <c r="K2277">
        <v>26.38</v>
      </c>
      <c r="L2277" t="s">
        <v>104</v>
      </c>
      <c r="M2277">
        <f t="shared" si="223"/>
        <v>267.75</v>
      </c>
      <c r="N2277">
        <f t="shared" si="224"/>
        <v>109.47</v>
      </c>
      <c r="O2277" s="7">
        <f t="shared" si="225"/>
        <v>0.40885154061624651</v>
      </c>
      <c r="P2277" t="str">
        <f t="shared" si="226"/>
        <v>Nov-2025</v>
      </c>
      <c r="Q2277" t="str">
        <f t="shared" si="227"/>
        <v>Q4-2025</v>
      </c>
    </row>
    <row r="2278" spans="1:17" x14ac:dyDescent="0.3">
      <c r="A2278" t="s">
        <v>2426</v>
      </c>
      <c r="B2278" s="15">
        <v>45830</v>
      </c>
      <c r="C2278" t="s">
        <v>63</v>
      </c>
      <c r="D2278" t="s">
        <v>263</v>
      </c>
      <c r="E2278" t="s">
        <v>54</v>
      </c>
      <c r="F2278" t="s">
        <v>55</v>
      </c>
      <c r="G2278" t="s">
        <v>68</v>
      </c>
      <c r="H2278">
        <v>3</v>
      </c>
      <c r="I2278">
        <v>16.34</v>
      </c>
      <c r="J2278">
        <v>0.16700000000000001</v>
      </c>
      <c r="K2278">
        <v>10.23</v>
      </c>
      <c r="L2278" t="s">
        <v>57</v>
      </c>
      <c r="M2278">
        <f t="shared" si="223"/>
        <v>40.83</v>
      </c>
      <c r="N2278">
        <f t="shared" si="224"/>
        <v>10.14</v>
      </c>
      <c r="O2278" s="7">
        <f t="shared" si="225"/>
        <v>0.24834680382072008</v>
      </c>
      <c r="P2278" t="str">
        <f t="shared" si="226"/>
        <v>Jun-2025</v>
      </c>
      <c r="Q2278" t="str">
        <f t="shared" si="227"/>
        <v>Q2-2025</v>
      </c>
    </row>
    <row r="2279" spans="1:17" x14ac:dyDescent="0.3">
      <c r="A2279" t="s">
        <v>2427</v>
      </c>
      <c r="B2279" s="15">
        <v>45869</v>
      </c>
      <c r="C2279" t="s">
        <v>88</v>
      </c>
      <c r="D2279" t="s">
        <v>135</v>
      </c>
      <c r="E2279" t="s">
        <v>60</v>
      </c>
      <c r="F2279" t="s">
        <v>99</v>
      </c>
      <c r="G2279" t="s">
        <v>68</v>
      </c>
      <c r="H2279">
        <v>6</v>
      </c>
      <c r="I2279">
        <v>23.06</v>
      </c>
      <c r="J2279">
        <v>5.1999999999999998E-2</v>
      </c>
      <c r="K2279">
        <v>10.11</v>
      </c>
      <c r="L2279" t="s">
        <v>57</v>
      </c>
      <c r="M2279">
        <f t="shared" si="223"/>
        <v>131.16999999999999</v>
      </c>
      <c r="N2279">
        <f t="shared" si="224"/>
        <v>70.510000000000005</v>
      </c>
      <c r="O2279" s="7">
        <f t="shared" si="225"/>
        <v>0.53754669512845932</v>
      </c>
      <c r="P2279" t="str">
        <f t="shared" si="226"/>
        <v>Jul-2025</v>
      </c>
      <c r="Q2279" t="str">
        <f t="shared" si="227"/>
        <v>Q3-2025</v>
      </c>
    </row>
    <row r="2280" spans="1:17" x14ac:dyDescent="0.3">
      <c r="A2280" t="s">
        <v>2428</v>
      </c>
      <c r="B2280" s="15">
        <v>45676</v>
      </c>
      <c r="C2280" t="s">
        <v>84</v>
      </c>
      <c r="D2280" t="s">
        <v>147</v>
      </c>
      <c r="E2280" t="s">
        <v>93</v>
      </c>
      <c r="F2280" t="s">
        <v>219</v>
      </c>
      <c r="G2280" t="s">
        <v>68</v>
      </c>
      <c r="H2280">
        <v>1</v>
      </c>
      <c r="I2280">
        <v>85.25</v>
      </c>
      <c r="J2280">
        <v>7.3999999999999996E-2</v>
      </c>
      <c r="K2280">
        <v>30.39</v>
      </c>
      <c r="L2280" t="s">
        <v>57</v>
      </c>
      <c r="M2280">
        <f t="shared" si="223"/>
        <v>78.94</v>
      </c>
      <c r="N2280">
        <f t="shared" si="224"/>
        <v>48.55</v>
      </c>
      <c r="O2280" s="7">
        <f t="shared" si="225"/>
        <v>0.61502406891309858</v>
      </c>
      <c r="P2280" t="str">
        <f t="shared" si="226"/>
        <v>Jan-2025</v>
      </c>
      <c r="Q2280" t="str">
        <f t="shared" si="227"/>
        <v>Q1-2025</v>
      </c>
    </row>
    <row r="2281" spans="1:17" x14ac:dyDescent="0.3">
      <c r="A2281" t="s">
        <v>2429</v>
      </c>
      <c r="C2281" t="s">
        <v>52</v>
      </c>
      <c r="D2281" t="s">
        <v>96</v>
      </c>
      <c r="E2281" t="s">
        <v>54</v>
      </c>
      <c r="F2281" t="s">
        <v>55</v>
      </c>
      <c r="G2281" t="s">
        <v>68</v>
      </c>
      <c r="H2281">
        <v>1</v>
      </c>
      <c r="I2281">
        <v>13.83</v>
      </c>
      <c r="J2281">
        <v>0.123</v>
      </c>
      <c r="K2281">
        <v>8.43</v>
      </c>
      <c r="L2281" t="s">
        <v>104</v>
      </c>
      <c r="M2281">
        <f t="shared" si="223"/>
        <v>12.13</v>
      </c>
      <c r="N2281">
        <f t="shared" si="224"/>
        <v>3.7</v>
      </c>
      <c r="O2281" s="7">
        <f t="shared" si="225"/>
        <v>0.30502885408079145</v>
      </c>
    </row>
    <row r="2282" spans="1:17" x14ac:dyDescent="0.3">
      <c r="A2282" t="s">
        <v>2430</v>
      </c>
      <c r="B2282" s="15">
        <v>45805</v>
      </c>
      <c r="C2282" t="s">
        <v>52</v>
      </c>
      <c r="D2282" t="s">
        <v>272</v>
      </c>
      <c r="E2282" t="s">
        <v>54</v>
      </c>
      <c r="F2282" t="s">
        <v>114</v>
      </c>
      <c r="G2282" t="s">
        <v>56</v>
      </c>
      <c r="H2282">
        <v>1</v>
      </c>
      <c r="I2282">
        <v>19.420000000000002</v>
      </c>
      <c r="J2282">
        <v>0</v>
      </c>
      <c r="K2282">
        <v>11.92</v>
      </c>
      <c r="L2282" t="s">
        <v>57</v>
      </c>
      <c r="M2282">
        <f t="shared" si="223"/>
        <v>19.420000000000002</v>
      </c>
      <c r="N2282">
        <f t="shared" si="224"/>
        <v>7.5</v>
      </c>
      <c r="O2282" s="7">
        <f t="shared" si="225"/>
        <v>0.38619979402677651</v>
      </c>
      <c r="P2282" t="str">
        <f t="shared" ref="P2282:P2313" si="228">IF(B2282="","",TEXT(B2282,"mmm-yyyy"))</f>
        <v>May-2025</v>
      </c>
      <c r="Q2282" t="str">
        <f t="shared" ref="Q2282:Q2313" si="229">IF(B2282="","","Q"&amp;ROUNDUP(MONTH(B2282)/3,0)&amp;"-"&amp;YEAR(B2282))</f>
        <v>Q2-2025</v>
      </c>
    </row>
    <row r="2283" spans="1:17" x14ac:dyDescent="0.3">
      <c r="A2283" t="s">
        <v>2431</v>
      </c>
      <c r="B2283" s="15">
        <v>45853</v>
      </c>
      <c r="C2283" t="s">
        <v>52</v>
      </c>
      <c r="D2283" t="s">
        <v>121</v>
      </c>
      <c r="E2283" t="s">
        <v>107</v>
      </c>
      <c r="F2283" t="s">
        <v>148</v>
      </c>
      <c r="G2283" t="s">
        <v>68</v>
      </c>
      <c r="H2283">
        <v>4</v>
      </c>
      <c r="I2283">
        <v>35.049999999999997</v>
      </c>
      <c r="J2283">
        <v>4.9000000000000002E-2</v>
      </c>
      <c r="K2283">
        <v>11.58</v>
      </c>
      <c r="L2283" t="s">
        <v>57</v>
      </c>
      <c r="M2283">
        <f t="shared" si="223"/>
        <v>133.33000000000001</v>
      </c>
      <c r="N2283">
        <f t="shared" si="224"/>
        <v>87.01</v>
      </c>
      <c r="O2283" s="7">
        <f t="shared" si="225"/>
        <v>0.65259131478286958</v>
      </c>
      <c r="P2283" t="str">
        <f t="shared" si="228"/>
        <v>Jul-2025</v>
      </c>
      <c r="Q2283" t="str">
        <f t="shared" si="229"/>
        <v>Q3-2025</v>
      </c>
    </row>
    <row r="2284" spans="1:17" x14ac:dyDescent="0.3">
      <c r="A2284" t="s">
        <v>2432</v>
      </c>
      <c r="B2284" s="15">
        <v>45830</v>
      </c>
      <c r="C2284" t="s">
        <v>52</v>
      </c>
      <c r="D2284" t="s">
        <v>200</v>
      </c>
      <c r="E2284" t="s">
        <v>107</v>
      </c>
      <c r="F2284" t="s">
        <v>148</v>
      </c>
      <c r="G2284" t="s">
        <v>68</v>
      </c>
      <c r="H2284">
        <v>2</v>
      </c>
      <c r="I2284">
        <v>28.09</v>
      </c>
      <c r="J2284">
        <v>2.5000000000000001E-2</v>
      </c>
      <c r="K2284">
        <v>11.31</v>
      </c>
      <c r="L2284" t="s">
        <v>104</v>
      </c>
      <c r="M2284">
        <f t="shared" si="223"/>
        <v>54.78</v>
      </c>
      <c r="N2284">
        <f t="shared" si="224"/>
        <v>32.159999999999997</v>
      </c>
      <c r="O2284" s="7">
        <f t="shared" si="225"/>
        <v>0.58707557502738217</v>
      </c>
      <c r="P2284" t="str">
        <f t="shared" si="228"/>
        <v>Jun-2025</v>
      </c>
      <c r="Q2284" t="str">
        <f t="shared" si="229"/>
        <v>Q2-2025</v>
      </c>
    </row>
    <row r="2285" spans="1:17" x14ac:dyDescent="0.3">
      <c r="A2285" t="s">
        <v>2433</v>
      </c>
      <c r="B2285" s="15">
        <v>45540</v>
      </c>
      <c r="C2285" t="s">
        <v>63</v>
      </c>
      <c r="D2285" t="s">
        <v>119</v>
      </c>
      <c r="E2285" t="s">
        <v>107</v>
      </c>
      <c r="F2285" t="s">
        <v>132</v>
      </c>
      <c r="G2285" t="s">
        <v>68</v>
      </c>
      <c r="H2285">
        <v>8</v>
      </c>
      <c r="I2285">
        <v>21.21</v>
      </c>
      <c r="J2285">
        <v>0.29399999999999998</v>
      </c>
      <c r="K2285">
        <v>7.45</v>
      </c>
      <c r="L2285" t="s">
        <v>57</v>
      </c>
      <c r="M2285">
        <f t="shared" si="223"/>
        <v>119.79</v>
      </c>
      <c r="N2285">
        <f t="shared" si="224"/>
        <v>60.19</v>
      </c>
      <c r="O2285" s="7">
        <f t="shared" si="225"/>
        <v>0.50246264295851073</v>
      </c>
      <c r="P2285" t="str">
        <f t="shared" si="228"/>
        <v>Sep-2024</v>
      </c>
      <c r="Q2285" t="str">
        <f t="shared" si="229"/>
        <v>Q3-2024</v>
      </c>
    </row>
    <row r="2286" spans="1:17" x14ac:dyDescent="0.3">
      <c r="A2286" t="s">
        <v>2434</v>
      </c>
      <c r="B2286" s="15">
        <v>45819</v>
      </c>
      <c r="C2286" t="s">
        <v>88</v>
      </c>
      <c r="D2286" t="s">
        <v>116</v>
      </c>
      <c r="E2286" t="s">
        <v>93</v>
      </c>
      <c r="F2286" t="s">
        <v>219</v>
      </c>
      <c r="G2286" t="s">
        <v>56</v>
      </c>
      <c r="H2286">
        <v>5</v>
      </c>
      <c r="I2286">
        <v>55.76</v>
      </c>
      <c r="J2286">
        <v>8.7999999999999995E-2</v>
      </c>
      <c r="K2286">
        <v>23.58</v>
      </c>
      <c r="L2286" t="s">
        <v>57</v>
      </c>
      <c r="M2286">
        <f t="shared" si="223"/>
        <v>254.27</v>
      </c>
      <c r="N2286">
        <f t="shared" si="224"/>
        <v>136.37</v>
      </c>
      <c r="O2286" s="7">
        <f t="shared" si="225"/>
        <v>0.53631966020372046</v>
      </c>
      <c r="P2286" t="str">
        <f t="shared" si="228"/>
        <v>Jun-2025</v>
      </c>
      <c r="Q2286" t="str">
        <f t="shared" si="229"/>
        <v>Q2-2025</v>
      </c>
    </row>
    <row r="2287" spans="1:17" x14ac:dyDescent="0.3">
      <c r="A2287" t="s">
        <v>2435</v>
      </c>
      <c r="B2287" s="15">
        <v>45803</v>
      </c>
      <c r="C2287" t="s">
        <v>88</v>
      </c>
      <c r="D2287" t="s">
        <v>429</v>
      </c>
      <c r="E2287" t="s">
        <v>93</v>
      </c>
      <c r="F2287" t="s">
        <v>141</v>
      </c>
      <c r="G2287" t="s">
        <v>56</v>
      </c>
      <c r="H2287">
        <v>1</v>
      </c>
      <c r="I2287">
        <v>59.69</v>
      </c>
      <c r="J2287">
        <v>0.111</v>
      </c>
      <c r="K2287">
        <v>29.7</v>
      </c>
      <c r="L2287" t="s">
        <v>57</v>
      </c>
      <c r="M2287">
        <f t="shared" si="223"/>
        <v>53.06</v>
      </c>
      <c r="N2287">
        <f t="shared" si="224"/>
        <v>23.36</v>
      </c>
      <c r="O2287" s="7">
        <f t="shared" si="225"/>
        <v>0.44025631360723705</v>
      </c>
      <c r="P2287" t="str">
        <f t="shared" si="228"/>
        <v>May-2025</v>
      </c>
      <c r="Q2287" t="str">
        <f t="shared" si="229"/>
        <v>Q2-2025</v>
      </c>
    </row>
    <row r="2288" spans="1:17" x14ac:dyDescent="0.3">
      <c r="A2288" t="s">
        <v>2436</v>
      </c>
      <c r="B2288" s="15">
        <v>45885</v>
      </c>
      <c r="C2288" t="s">
        <v>84</v>
      </c>
      <c r="D2288" t="s">
        <v>243</v>
      </c>
      <c r="E2288" t="s">
        <v>107</v>
      </c>
      <c r="F2288" t="s">
        <v>148</v>
      </c>
      <c r="G2288" t="s">
        <v>68</v>
      </c>
      <c r="H2288">
        <v>9</v>
      </c>
      <c r="I2288">
        <v>20.59</v>
      </c>
      <c r="J2288">
        <v>2.9000000000000001E-2</v>
      </c>
      <c r="K2288">
        <v>8.9499999999999993</v>
      </c>
      <c r="L2288" t="s">
        <v>57</v>
      </c>
      <c r="M2288">
        <f t="shared" si="223"/>
        <v>179.94</v>
      </c>
      <c r="N2288">
        <f t="shared" si="224"/>
        <v>99.39</v>
      </c>
      <c r="O2288" s="7">
        <f t="shared" si="225"/>
        <v>0.55235078359453149</v>
      </c>
      <c r="P2288" t="str">
        <f t="shared" si="228"/>
        <v>Aug-2025</v>
      </c>
      <c r="Q2288" t="str">
        <f t="shared" si="229"/>
        <v>Q3-2025</v>
      </c>
    </row>
    <row r="2289" spans="1:17" x14ac:dyDescent="0.3">
      <c r="A2289" t="s">
        <v>2437</v>
      </c>
      <c r="B2289" s="15">
        <v>45609</v>
      </c>
      <c r="C2289" t="s">
        <v>88</v>
      </c>
      <c r="D2289" t="s">
        <v>429</v>
      </c>
      <c r="E2289" t="s">
        <v>71</v>
      </c>
      <c r="F2289" t="s">
        <v>72</v>
      </c>
      <c r="G2289" t="s">
        <v>56</v>
      </c>
      <c r="H2289">
        <v>4</v>
      </c>
      <c r="I2289">
        <v>262.27999999999997</v>
      </c>
      <c r="J2289">
        <v>0.14699999999999999</v>
      </c>
      <c r="K2289">
        <v>206.39</v>
      </c>
      <c r="L2289" t="s">
        <v>57</v>
      </c>
      <c r="M2289">
        <f t="shared" si="223"/>
        <v>894.9</v>
      </c>
      <c r="N2289">
        <f t="shared" si="224"/>
        <v>69.34</v>
      </c>
      <c r="O2289" s="7">
        <f t="shared" si="225"/>
        <v>7.7483517711476144E-2</v>
      </c>
      <c r="P2289" t="str">
        <f t="shared" si="228"/>
        <v>Nov-2024</v>
      </c>
      <c r="Q2289" t="str">
        <f t="shared" si="229"/>
        <v>Q4-2024</v>
      </c>
    </row>
    <row r="2290" spans="1:17" x14ac:dyDescent="0.3">
      <c r="A2290" t="s">
        <v>2438</v>
      </c>
      <c r="B2290" s="15">
        <v>45659</v>
      </c>
      <c r="C2290" t="s">
        <v>63</v>
      </c>
      <c r="D2290" t="s">
        <v>159</v>
      </c>
      <c r="E2290" t="s">
        <v>71</v>
      </c>
      <c r="F2290" t="s">
        <v>78</v>
      </c>
      <c r="G2290" t="s">
        <v>68</v>
      </c>
      <c r="H2290">
        <v>6</v>
      </c>
      <c r="I2290">
        <v>202.41</v>
      </c>
      <c r="J2290">
        <v>0.30299999999999999</v>
      </c>
      <c r="K2290">
        <v>150.22</v>
      </c>
      <c r="L2290" t="s">
        <v>57</v>
      </c>
      <c r="M2290">
        <f t="shared" si="223"/>
        <v>846.48</v>
      </c>
      <c r="N2290">
        <f t="shared" si="224"/>
        <v>-54.84</v>
      </c>
      <c r="O2290" s="7">
        <f t="shared" si="225"/>
        <v>-6.4785937056988943E-2</v>
      </c>
      <c r="P2290" t="str">
        <f t="shared" si="228"/>
        <v>Jan-2025</v>
      </c>
      <c r="Q2290" t="str">
        <f t="shared" si="229"/>
        <v>Q1-2025</v>
      </c>
    </row>
    <row r="2291" spans="1:17" x14ac:dyDescent="0.3">
      <c r="A2291" t="s">
        <v>2439</v>
      </c>
      <c r="B2291" s="15">
        <v>45743</v>
      </c>
      <c r="C2291" t="s">
        <v>52</v>
      </c>
      <c r="D2291" t="s">
        <v>101</v>
      </c>
      <c r="E2291" t="s">
        <v>60</v>
      </c>
      <c r="F2291" t="s">
        <v>61</v>
      </c>
      <c r="G2291" t="s">
        <v>68</v>
      </c>
      <c r="H2291">
        <v>2</v>
      </c>
      <c r="I2291">
        <v>78.599999999999994</v>
      </c>
      <c r="J2291">
        <v>7.5999999999999998E-2</v>
      </c>
      <c r="K2291">
        <v>32</v>
      </c>
      <c r="L2291" t="s">
        <v>57</v>
      </c>
      <c r="M2291">
        <f t="shared" si="223"/>
        <v>145.25</v>
      </c>
      <c r="N2291">
        <f t="shared" si="224"/>
        <v>81.25</v>
      </c>
      <c r="O2291" s="7">
        <f t="shared" si="225"/>
        <v>0.55938037865748713</v>
      </c>
      <c r="P2291" t="str">
        <f t="shared" si="228"/>
        <v>Mar-2025</v>
      </c>
      <c r="Q2291" t="str">
        <f t="shared" si="229"/>
        <v>Q1-2025</v>
      </c>
    </row>
    <row r="2292" spans="1:17" x14ac:dyDescent="0.3">
      <c r="A2292" t="s">
        <v>2440</v>
      </c>
      <c r="B2292" s="15">
        <v>45623</v>
      </c>
      <c r="C2292" t="s">
        <v>52</v>
      </c>
      <c r="D2292" t="s">
        <v>96</v>
      </c>
      <c r="E2292" t="s">
        <v>60</v>
      </c>
      <c r="F2292" t="s">
        <v>76</v>
      </c>
      <c r="G2292" t="s">
        <v>56</v>
      </c>
      <c r="H2292">
        <v>8</v>
      </c>
      <c r="I2292">
        <v>16.66</v>
      </c>
      <c r="J2292">
        <v>6.0999999999999999E-2</v>
      </c>
      <c r="K2292">
        <v>9.15</v>
      </c>
      <c r="L2292" t="s">
        <v>57</v>
      </c>
      <c r="M2292">
        <f t="shared" si="223"/>
        <v>125.15</v>
      </c>
      <c r="N2292">
        <f t="shared" si="224"/>
        <v>51.95</v>
      </c>
      <c r="O2292" s="7">
        <f t="shared" si="225"/>
        <v>0.41510187774670398</v>
      </c>
      <c r="P2292" t="str">
        <f t="shared" si="228"/>
        <v>Nov-2024</v>
      </c>
      <c r="Q2292" t="str">
        <f t="shared" si="229"/>
        <v>Q4-2024</v>
      </c>
    </row>
    <row r="2293" spans="1:17" x14ac:dyDescent="0.3">
      <c r="A2293" t="s">
        <v>2441</v>
      </c>
      <c r="B2293" s="15">
        <v>45967</v>
      </c>
      <c r="C2293" t="s">
        <v>63</v>
      </c>
      <c r="D2293" t="s">
        <v>159</v>
      </c>
      <c r="E2293" t="s">
        <v>54</v>
      </c>
      <c r="F2293" t="s">
        <v>65</v>
      </c>
      <c r="G2293" t="s">
        <v>56</v>
      </c>
      <c r="H2293">
        <v>7</v>
      </c>
      <c r="I2293">
        <v>16.77</v>
      </c>
      <c r="J2293">
        <v>0.154</v>
      </c>
      <c r="K2293">
        <v>11.15</v>
      </c>
      <c r="L2293" t="s">
        <v>104</v>
      </c>
      <c r="M2293">
        <f t="shared" si="223"/>
        <v>99.31</v>
      </c>
      <c r="N2293">
        <f t="shared" si="224"/>
        <v>21.26</v>
      </c>
      <c r="O2293" s="7">
        <f t="shared" si="225"/>
        <v>0.21407713221226463</v>
      </c>
      <c r="P2293" t="str">
        <f t="shared" si="228"/>
        <v>Nov-2025</v>
      </c>
      <c r="Q2293" t="str">
        <f t="shared" si="229"/>
        <v>Q4-2025</v>
      </c>
    </row>
    <row r="2294" spans="1:17" x14ac:dyDescent="0.3">
      <c r="A2294" t="s">
        <v>2442</v>
      </c>
      <c r="B2294" s="15">
        <v>45850</v>
      </c>
      <c r="C2294" t="s">
        <v>88</v>
      </c>
      <c r="D2294" t="s">
        <v>202</v>
      </c>
      <c r="E2294" t="s">
        <v>54</v>
      </c>
      <c r="F2294" t="s">
        <v>156</v>
      </c>
      <c r="G2294" t="s">
        <v>56</v>
      </c>
      <c r="H2294">
        <v>6</v>
      </c>
      <c r="I2294">
        <v>21.27</v>
      </c>
      <c r="J2294">
        <v>0.13700000000000001</v>
      </c>
      <c r="K2294">
        <v>9.0399999999999991</v>
      </c>
      <c r="L2294" t="s">
        <v>57</v>
      </c>
      <c r="M2294">
        <f t="shared" si="223"/>
        <v>110.14</v>
      </c>
      <c r="N2294">
        <f t="shared" si="224"/>
        <v>55.9</v>
      </c>
      <c r="O2294" s="7">
        <f t="shared" si="225"/>
        <v>0.50753586344652257</v>
      </c>
      <c r="P2294" t="str">
        <f t="shared" si="228"/>
        <v>Jul-2025</v>
      </c>
      <c r="Q2294" t="str">
        <f t="shared" si="229"/>
        <v>Q3-2025</v>
      </c>
    </row>
    <row r="2295" spans="1:17" x14ac:dyDescent="0.3">
      <c r="A2295" t="s">
        <v>2443</v>
      </c>
      <c r="B2295" s="15">
        <v>45708</v>
      </c>
      <c r="C2295" t="s">
        <v>88</v>
      </c>
      <c r="D2295" t="s">
        <v>234</v>
      </c>
      <c r="E2295" t="s">
        <v>107</v>
      </c>
      <c r="F2295" t="s">
        <v>108</v>
      </c>
      <c r="G2295" t="s">
        <v>56</v>
      </c>
      <c r="H2295">
        <v>2</v>
      </c>
      <c r="I2295">
        <v>15.55</v>
      </c>
      <c r="J2295">
        <v>5.6000000000000001E-2</v>
      </c>
      <c r="K2295">
        <v>6.49</v>
      </c>
      <c r="L2295" t="s">
        <v>57</v>
      </c>
      <c r="M2295">
        <f t="shared" si="223"/>
        <v>29.36</v>
      </c>
      <c r="N2295">
        <f t="shared" si="224"/>
        <v>16.38</v>
      </c>
      <c r="O2295" s="7">
        <f t="shared" si="225"/>
        <v>0.55790190735694822</v>
      </c>
      <c r="P2295" t="str">
        <f t="shared" si="228"/>
        <v>Feb-2025</v>
      </c>
      <c r="Q2295" t="str">
        <f t="shared" si="229"/>
        <v>Q1-2025</v>
      </c>
    </row>
    <row r="2296" spans="1:17" x14ac:dyDescent="0.3">
      <c r="A2296" t="s">
        <v>2444</v>
      </c>
      <c r="B2296" s="15">
        <v>45445</v>
      </c>
      <c r="C2296" t="s">
        <v>63</v>
      </c>
      <c r="D2296" t="s">
        <v>188</v>
      </c>
      <c r="E2296" t="s">
        <v>60</v>
      </c>
      <c r="F2296" t="s">
        <v>61</v>
      </c>
      <c r="G2296" t="s">
        <v>56</v>
      </c>
      <c r="H2296">
        <v>3</v>
      </c>
      <c r="I2296">
        <v>45.91</v>
      </c>
      <c r="J2296">
        <v>7.8E-2</v>
      </c>
      <c r="K2296">
        <v>23.68</v>
      </c>
      <c r="L2296" t="s">
        <v>104</v>
      </c>
      <c r="M2296">
        <f t="shared" si="223"/>
        <v>126.99</v>
      </c>
      <c r="N2296">
        <f t="shared" si="224"/>
        <v>55.95</v>
      </c>
      <c r="O2296" s="7">
        <f t="shared" si="225"/>
        <v>0.44058587290337825</v>
      </c>
      <c r="P2296" t="str">
        <f t="shared" si="228"/>
        <v>Jun-2024</v>
      </c>
      <c r="Q2296" t="str">
        <f t="shared" si="229"/>
        <v>Q2-2024</v>
      </c>
    </row>
    <row r="2297" spans="1:17" x14ac:dyDescent="0.3">
      <c r="A2297" t="s">
        <v>2445</v>
      </c>
      <c r="B2297" s="15">
        <v>45850</v>
      </c>
      <c r="C2297" t="s">
        <v>63</v>
      </c>
      <c r="D2297" t="s">
        <v>188</v>
      </c>
      <c r="E2297" t="s">
        <v>107</v>
      </c>
      <c r="F2297" t="s">
        <v>148</v>
      </c>
      <c r="G2297" t="s">
        <v>56</v>
      </c>
      <c r="H2297">
        <v>2</v>
      </c>
      <c r="I2297">
        <v>17.62</v>
      </c>
      <c r="J2297">
        <v>0.24099999999999999</v>
      </c>
      <c r="K2297">
        <v>7.35</v>
      </c>
      <c r="L2297" t="s">
        <v>57</v>
      </c>
      <c r="M2297">
        <f t="shared" si="223"/>
        <v>26.75</v>
      </c>
      <c r="N2297">
        <f t="shared" si="224"/>
        <v>12.05</v>
      </c>
      <c r="O2297" s="7">
        <f t="shared" si="225"/>
        <v>0.45046728971962618</v>
      </c>
      <c r="P2297" t="str">
        <f t="shared" si="228"/>
        <v>Jul-2025</v>
      </c>
      <c r="Q2297" t="str">
        <f t="shared" si="229"/>
        <v>Q3-2025</v>
      </c>
    </row>
    <row r="2298" spans="1:17" x14ac:dyDescent="0.3">
      <c r="A2298" t="s">
        <v>2446</v>
      </c>
      <c r="B2298" s="15">
        <v>45494</v>
      </c>
      <c r="C2298" t="s">
        <v>84</v>
      </c>
      <c r="D2298" t="s">
        <v>110</v>
      </c>
      <c r="E2298" t="s">
        <v>71</v>
      </c>
      <c r="F2298" t="s">
        <v>126</v>
      </c>
      <c r="G2298" t="s">
        <v>56</v>
      </c>
      <c r="H2298">
        <v>6</v>
      </c>
      <c r="I2298">
        <v>136.16</v>
      </c>
      <c r="J2298">
        <v>1.4E-2</v>
      </c>
      <c r="K2298">
        <v>99.94</v>
      </c>
      <c r="L2298" t="s">
        <v>57</v>
      </c>
      <c r="M2298">
        <f t="shared" si="223"/>
        <v>805.52</v>
      </c>
      <c r="N2298">
        <f t="shared" si="224"/>
        <v>205.88</v>
      </c>
      <c r="O2298" s="7">
        <f t="shared" si="225"/>
        <v>0.25558645347104975</v>
      </c>
      <c r="P2298" t="str">
        <f t="shared" si="228"/>
        <v>Jul-2024</v>
      </c>
      <c r="Q2298" t="str">
        <f t="shared" si="229"/>
        <v>Q3-2024</v>
      </c>
    </row>
    <row r="2299" spans="1:17" x14ac:dyDescent="0.3">
      <c r="A2299" t="s">
        <v>2447</v>
      </c>
      <c r="B2299" s="15">
        <v>45686</v>
      </c>
      <c r="C2299" t="s">
        <v>88</v>
      </c>
      <c r="D2299" t="s">
        <v>162</v>
      </c>
      <c r="E2299" t="s">
        <v>54</v>
      </c>
      <c r="F2299" t="s">
        <v>65</v>
      </c>
      <c r="G2299" t="s">
        <v>68</v>
      </c>
      <c r="H2299">
        <v>9</v>
      </c>
      <c r="I2299">
        <v>14</v>
      </c>
      <c r="J2299">
        <v>9.0999999999999998E-2</v>
      </c>
      <c r="K2299">
        <v>8.18</v>
      </c>
      <c r="L2299" t="s">
        <v>57</v>
      </c>
      <c r="M2299">
        <f t="shared" si="223"/>
        <v>114.53</v>
      </c>
      <c r="N2299">
        <f t="shared" si="224"/>
        <v>40.909999999999997</v>
      </c>
      <c r="O2299" s="7">
        <f t="shared" si="225"/>
        <v>0.35719898716493492</v>
      </c>
      <c r="P2299" t="str">
        <f t="shared" si="228"/>
        <v>Jan-2025</v>
      </c>
      <c r="Q2299" t="str">
        <f t="shared" si="229"/>
        <v>Q1-2025</v>
      </c>
    </row>
    <row r="2300" spans="1:17" x14ac:dyDescent="0.3">
      <c r="A2300" t="s">
        <v>2448</v>
      </c>
      <c r="B2300" s="15">
        <v>45949</v>
      </c>
      <c r="C2300" t="s">
        <v>88</v>
      </c>
      <c r="D2300" t="s">
        <v>92</v>
      </c>
      <c r="E2300" t="s">
        <v>71</v>
      </c>
      <c r="F2300" t="s">
        <v>126</v>
      </c>
      <c r="G2300" t="s">
        <v>56</v>
      </c>
      <c r="H2300">
        <v>1</v>
      </c>
      <c r="I2300">
        <v>72.83</v>
      </c>
      <c r="J2300">
        <v>3.4000000000000002E-2</v>
      </c>
      <c r="K2300">
        <v>49.7</v>
      </c>
      <c r="L2300" t="s">
        <v>57</v>
      </c>
      <c r="M2300">
        <f t="shared" si="223"/>
        <v>70.349999999999994</v>
      </c>
      <c r="N2300">
        <f t="shared" si="224"/>
        <v>20.65</v>
      </c>
      <c r="O2300" s="7">
        <f t="shared" si="225"/>
        <v>0.29353233830845771</v>
      </c>
      <c r="P2300" t="str">
        <f t="shared" si="228"/>
        <v>Oct-2025</v>
      </c>
      <c r="Q2300" t="str">
        <f t="shared" si="229"/>
        <v>Q4-2025</v>
      </c>
    </row>
    <row r="2301" spans="1:17" x14ac:dyDescent="0.3">
      <c r="A2301" t="s">
        <v>2449</v>
      </c>
      <c r="B2301" s="15">
        <v>45535</v>
      </c>
      <c r="C2301" t="s">
        <v>63</v>
      </c>
      <c r="D2301" t="s">
        <v>106</v>
      </c>
      <c r="E2301" t="s">
        <v>54</v>
      </c>
      <c r="F2301" t="s">
        <v>156</v>
      </c>
      <c r="G2301" t="s">
        <v>68</v>
      </c>
      <c r="H2301">
        <v>3</v>
      </c>
      <c r="I2301">
        <v>17.739999999999998</v>
      </c>
      <c r="J2301">
        <v>0.22600000000000001</v>
      </c>
      <c r="K2301">
        <v>11.36</v>
      </c>
      <c r="L2301" t="s">
        <v>104</v>
      </c>
      <c r="M2301">
        <f t="shared" si="223"/>
        <v>41.19</v>
      </c>
      <c r="N2301">
        <f t="shared" si="224"/>
        <v>7.11</v>
      </c>
      <c r="O2301" s="7">
        <f t="shared" si="225"/>
        <v>0.17261471230881284</v>
      </c>
      <c r="P2301" t="str">
        <f t="shared" si="228"/>
        <v>Aug-2024</v>
      </c>
      <c r="Q2301" t="str">
        <f t="shared" si="229"/>
        <v>Q3-2024</v>
      </c>
    </row>
    <row r="2302" spans="1:17" x14ac:dyDescent="0.3">
      <c r="A2302" t="s">
        <v>2450</v>
      </c>
      <c r="B2302" s="15">
        <v>45559</v>
      </c>
      <c r="C2302" t="s">
        <v>63</v>
      </c>
      <c r="D2302" t="s">
        <v>258</v>
      </c>
      <c r="E2302" t="s">
        <v>107</v>
      </c>
      <c r="F2302" t="s">
        <v>132</v>
      </c>
      <c r="G2302" t="s">
        <v>68</v>
      </c>
      <c r="H2302">
        <v>8</v>
      </c>
      <c r="I2302">
        <v>42.18</v>
      </c>
      <c r="J2302">
        <v>0.26</v>
      </c>
      <c r="K2302">
        <v>16.2</v>
      </c>
      <c r="L2302" t="s">
        <v>57</v>
      </c>
      <c r="M2302">
        <f t="shared" si="223"/>
        <v>249.71</v>
      </c>
      <c r="N2302">
        <f t="shared" si="224"/>
        <v>120.11</v>
      </c>
      <c r="O2302" s="7">
        <f t="shared" si="225"/>
        <v>0.48099795763085179</v>
      </c>
      <c r="P2302" t="str">
        <f t="shared" si="228"/>
        <v>Sep-2024</v>
      </c>
      <c r="Q2302" t="str">
        <f t="shared" si="229"/>
        <v>Q3-2024</v>
      </c>
    </row>
    <row r="2303" spans="1:17" x14ac:dyDescent="0.3">
      <c r="A2303" t="s">
        <v>2451</v>
      </c>
      <c r="B2303" s="15">
        <v>45869</v>
      </c>
      <c r="C2303" t="s">
        <v>84</v>
      </c>
      <c r="D2303" t="s">
        <v>169</v>
      </c>
      <c r="E2303" t="s">
        <v>71</v>
      </c>
      <c r="F2303" t="s">
        <v>72</v>
      </c>
      <c r="G2303" t="s">
        <v>68</v>
      </c>
      <c r="H2303">
        <v>1</v>
      </c>
      <c r="I2303">
        <v>289.01</v>
      </c>
      <c r="J2303">
        <v>0.105</v>
      </c>
      <c r="K2303">
        <v>226.32</v>
      </c>
      <c r="L2303" t="s">
        <v>57</v>
      </c>
      <c r="M2303">
        <f t="shared" si="223"/>
        <v>258.66000000000003</v>
      </c>
      <c r="N2303">
        <f t="shared" si="224"/>
        <v>32.340000000000003</v>
      </c>
      <c r="O2303" s="7">
        <f t="shared" si="225"/>
        <v>0.12502899559266992</v>
      </c>
      <c r="P2303" t="str">
        <f t="shared" si="228"/>
        <v>Jul-2025</v>
      </c>
      <c r="Q2303" t="str">
        <f t="shared" si="229"/>
        <v>Q3-2025</v>
      </c>
    </row>
    <row r="2304" spans="1:17" x14ac:dyDescent="0.3">
      <c r="A2304" t="s">
        <v>2452</v>
      </c>
      <c r="B2304" s="15">
        <v>45791</v>
      </c>
      <c r="C2304" t="s">
        <v>63</v>
      </c>
      <c r="D2304" t="s">
        <v>258</v>
      </c>
      <c r="E2304" t="s">
        <v>54</v>
      </c>
      <c r="F2304" t="s">
        <v>65</v>
      </c>
      <c r="G2304" t="s">
        <v>56</v>
      </c>
      <c r="H2304">
        <v>5</v>
      </c>
      <c r="I2304">
        <v>12.55</v>
      </c>
      <c r="J2304">
        <v>0.221</v>
      </c>
      <c r="K2304">
        <v>6.96</v>
      </c>
      <c r="L2304" t="s">
        <v>57</v>
      </c>
      <c r="M2304">
        <f t="shared" si="223"/>
        <v>48.88</v>
      </c>
      <c r="N2304">
        <f t="shared" si="224"/>
        <v>14.08</v>
      </c>
      <c r="O2304" s="7">
        <f t="shared" si="225"/>
        <v>0.28805237315875615</v>
      </c>
      <c r="P2304" t="str">
        <f t="shared" si="228"/>
        <v>May-2025</v>
      </c>
      <c r="Q2304" t="str">
        <f t="shared" si="229"/>
        <v>Q2-2025</v>
      </c>
    </row>
    <row r="2305" spans="1:17" x14ac:dyDescent="0.3">
      <c r="A2305" t="s">
        <v>2453</v>
      </c>
      <c r="B2305" s="15">
        <v>46004</v>
      </c>
      <c r="C2305" t="s">
        <v>63</v>
      </c>
      <c r="D2305" t="s">
        <v>159</v>
      </c>
      <c r="E2305" t="s">
        <v>93</v>
      </c>
      <c r="F2305" t="s">
        <v>94</v>
      </c>
      <c r="G2305" t="s">
        <v>68</v>
      </c>
      <c r="H2305">
        <v>4</v>
      </c>
      <c r="I2305">
        <v>21.73</v>
      </c>
      <c r="J2305">
        <v>8.5000000000000006E-2</v>
      </c>
      <c r="K2305">
        <v>9.76</v>
      </c>
      <c r="L2305" t="s">
        <v>57</v>
      </c>
      <c r="M2305">
        <f t="shared" si="223"/>
        <v>79.53</v>
      </c>
      <c r="N2305">
        <f t="shared" si="224"/>
        <v>40.49</v>
      </c>
      <c r="O2305" s="7">
        <f t="shared" si="225"/>
        <v>0.50911605683389916</v>
      </c>
      <c r="P2305" t="str">
        <f t="shared" si="228"/>
        <v>Dec-2025</v>
      </c>
      <c r="Q2305" t="str">
        <f t="shared" si="229"/>
        <v>Q4-2025</v>
      </c>
    </row>
    <row r="2306" spans="1:17" x14ac:dyDescent="0.3">
      <c r="A2306" t="s">
        <v>2454</v>
      </c>
      <c r="B2306" s="15">
        <v>45983</v>
      </c>
      <c r="C2306" t="s">
        <v>88</v>
      </c>
      <c r="D2306" t="s">
        <v>162</v>
      </c>
      <c r="E2306" t="s">
        <v>60</v>
      </c>
      <c r="F2306" t="s">
        <v>99</v>
      </c>
      <c r="G2306" t="s">
        <v>56</v>
      </c>
      <c r="H2306">
        <v>5</v>
      </c>
      <c r="I2306">
        <v>111.96</v>
      </c>
      <c r="J2306">
        <v>4.5999999999999999E-2</v>
      </c>
      <c r="K2306">
        <v>48.42</v>
      </c>
      <c r="L2306" t="s">
        <v>57</v>
      </c>
      <c r="M2306">
        <f t="shared" ref="M2306:M2369" si="230">ROUND(H2306*I2306*(1-J2306),2)</f>
        <v>534.04999999999995</v>
      </c>
      <c r="N2306">
        <f t="shared" ref="N2306:N2369" si="231">ROUND(M2306-(H2306*K2306),2)</f>
        <v>291.95</v>
      </c>
      <c r="O2306" s="7">
        <f t="shared" ref="O2306:O2369" si="232">IFERROR(N2306/M2306,0)</f>
        <v>0.5466716599569329</v>
      </c>
      <c r="P2306" t="str">
        <f t="shared" si="228"/>
        <v>Nov-2025</v>
      </c>
      <c r="Q2306" t="str">
        <f t="shared" si="229"/>
        <v>Q4-2025</v>
      </c>
    </row>
    <row r="2307" spans="1:17" x14ac:dyDescent="0.3">
      <c r="A2307" t="s">
        <v>2455</v>
      </c>
      <c r="B2307" s="15">
        <v>45762</v>
      </c>
      <c r="C2307" t="s">
        <v>88</v>
      </c>
      <c r="D2307" t="s">
        <v>234</v>
      </c>
      <c r="E2307" t="s">
        <v>54</v>
      </c>
      <c r="F2307" t="s">
        <v>55</v>
      </c>
      <c r="G2307" t="s">
        <v>68</v>
      </c>
      <c r="H2307">
        <v>2</v>
      </c>
      <c r="I2307">
        <v>19.86</v>
      </c>
      <c r="J2307">
        <v>0.02</v>
      </c>
      <c r="K2307">
        <v>13.33</v>
      </c>
      <c r="L2307" t="s">
        <v>73</v>
      </c>
      <c r="M2307">
        <f t="shared" si="230"/>
        <v>38.93</v>
      </c>
      <c r="N2307">
        <f t="shared" si="231"/>
        <v>12.27</v>
      </c>
      <c r="O2307" s="7">
        <f t="shared" si="232"/>
        <v>0.31518109427176982</v>
      </c>
      <c r="P2307" t="str">
        <f t="shared" si="228"/>
        <v>Apr-2025</v>
      </c>
      <c r="Q2307" t="str">
        <f t="shared" si="229"/>
        <v>Q2-2025</v>
      </c>
    </row>
    <row r="2308" spans="1:17" x14ac:dyDescent="0.3">
      <c r="A2308" t="s">
        <v>2456</v>
      </c>
      <c r="B2308" s="15">
        <v>45458</v>
      </c>
      <c r="C2308" t="s">
        <v>84</v>
      </c>
      <c r="D2308" t="s">
        <v>196</v>
      </c>
      <c r="E2308" t="s">
        <v>54</v>
      </c>
      <c r="F2308" t="s">
        <v>156</v>
      </c>
      <c r="G2308" t="s">
        <v>68</v>
      </c>
      <c r="H2308">
        <v>1</v>
      </c>
      <c r="I2308">
        <v>21.55</v>
      </c>
      <c r="J2308">
        <v>9.2999999999999999E-2</v>
      </c>
      <c r="K2308">
        <v>14.36</v>
      </c>
      <c r="L2308" t="s">
        <v>57</v>
      </c>
      <c r="M2308">
        <f t="shared" si="230"/>
        <v>19.55</v>
      </c>
      <c r="N2308">
        <f t="shared" si="231"/>
        <v>5.19</v>
      </c>
      <c r="O2308" s="7">
        <f t="shared" si="232"/>
        <v>0.26547314578005116</v>
      </c>
      <c r="P2308" t="str">
        <f t="shared" si="228"/>
        <v>Jun-2024</v>
      </c>
      <c r="Q2308" t="str">
        <f t="shared" si="229"/>
        <v>Q2-2024</v>
      </c>
    </row>
    <row r="2309" spans="1:17" x14ac:dyDescent="0.3">
      <c r="A2309" t="s">
        <v>2457</v>
      </c>
      <c r="B2309" s="15">
        <v>45422</v>
      </c>
      <c r="C2309" t="s">
        <v>63</v>
      </c>
      <c r="D2309" t="s">
        <v>281</v>
      </c>
      <c r="E2309" t="s">
        <v>93</v>
      </c>
      <c r="F2309" t="s">
        <v>94</v>
      </c>
      <c r="G2309" t="s">
        <v>56</v>
      </c>
      <c r="H2309">
        <v>1</v>
      </c>
      <c r="I2309">
        <v>77.98</v>
      </c>
      <c r="J2309">
        <v>0.28100000000000003</v>
      </c>
      <c r="K2309">
        <v>30.47</v>
      </c>
      <c r="L2309" t="s">
        <v>57</v>
      </c>
      <c r="M2309">
        <f t="shared" si="230"/>
        <v>56.07</v>
      </c>
      <c r="N2309">
        <f t="shared" si="231"/>
        <v>25.6</v>
      </c>
      <c r="O2309" s="7">
        <f t="shared" si="232"/>
        <v>0.45657214196540041</v>
      </c>
      <c r="P2309" t="str">
        <f t="shared" si="228"/>
        <v>May-2024</v>
      </c>
      <c r="Q2309" t="str">
        <f t="shared" si="229"/>
        <v>Q2-2024</v>
      </c>
    </row>
    <row r="2310" spans="1:17" x14ac:dyDescent="0.3">
      <c r="A2310" t="s">
        <v>2458</v>
      </c>
      <c r="B2310" s="15">
        <v>45910</v>
      </c>
      <c r="C2310" t="s">
        <v>52</v>
      </c>
      <c r="D2310" t="s">
        <v>200</v>
      </c>
      <c r="E2310" t="s">
        <v>107</v>
      </c>
      <c r="F2310" t="s">
        <v>193</v>
      </c>
      <c r="G2310" t="s">
        <v>56</v>
      </c>
      <c r="H2310">
        <v>3</v>
      </c>
      <c r="I2310">
        <v>47.12</v>
      </c>
      <c r="J2310">
        <v>0.13400000000000001</v>
      </c>
      <c r="K2310">
        <v>14.14</v>
      </c>
      <c r="L2310" t="s">
        <v>104</v>
      </c>
      <c r="M2310">
        <f t="shared" si="230"/>
        <v>122.42</v>
      </c>
      <c r="N2310">
        <f t="shared" si="231"/>
        <v>80</v>
      </c>
      <c r="O2310" s="7">
        <f t="shared" si="232"/>
        <v>0.65348799215814413</v>
      </c>
      <c r="P2310" t="str">
        <f t="shared" si="228"/>
        <v>Sep-2025</v>
      </c>
      <c r="Q2310" t="str">
        <f t="shared" si="229"/>
        <v>Q3-2025</v>
      </c>
    </row>
    <row r="2311" spans="1:17" x14ac:dyDescent="0.3">
      <c r="A2311" t="s">
        <v>2459</v>
      </c>
      <c r="B2311" s="15">
        <v>45587</v>
      </c>
      <c r="C2311" t="s">
        <v>88</v>
      </c>
      <c r="D2311" t="s">
        <v>162</v>
      </c>
      <c r="E2311" t="s">
        <v>60</v>
      </c>
      <c r="F2311" t="s">
        <v>99</v>
      </c>
      <c r="G2311" t="s">
        <v>56</v>
      </c>
      <c r="H2311">
        <v>1</v>
      </c>
      <c r="I2311">
        <v>21.57</v>
      </c>
      <c r="J2311">
        <v>9.6000000000000002E-2</v>
      </c>
      <c r="K2311">
        <v>8.81</v>
      </c>
      <c r="L2311" t="s">
        <v>57</v>
      </c>
      <c r="M2311">
        <f t="shared" si="230"/>
        <v>19.5</v>
      </c>
      <c r="N2311">
        <f t="shared" si="231"/>
        <v>10.69</v>
      </c>
      <c r="O2311" s="7">
        <f t="shared" si="232"/>
        <v>0.54820512820512823</v>
      </c>
      <c r="P2311" t="str">
        <f t="shared" si="228"/>
        <v>Oct-2024</v>
      </c>
      <c r="Q2311" t="str">
        <f t="shared" si="229"/>
        <v>Q4-2024</v>
      </c>
    </row>
    <row r="2312" spans="1:17" x14ac:dyDescent="0.3">
      <c r="A2312" t="s">
        <v>2460</v>
      </c>
      <c r="B2312" s="15">
        <v>45754</v>
      </c>
      <c r="C2312" t="s">
        <v>88</v>
      </c>
      <c r="D2312" t="s">
        <v>116</v>
      </c>
      <c r="E2312" t="s">
        <v>71</v>
      </c>
      <c r="F2312" t="s">
        <v>97</v>
      </c>
      <c r="G2312" t="s">
        <v>68</v>
      </c>
      <c r="H2312">
        <v>10</v>
      </c>
      <c r="I2312">
        <v>208.79</v>
      </c>
      <c r="J2312">
        <v>0</v>
      </c>
      <c r="K2312">
        <v>161.22</v>
      </c>
      <c r="L2312" t="s">
        <v>57</v>
      </c>
      <c r="M2312">
        <f t="shared" si="230"/>
        <v>2087.9</v>
      </c>
      <c r="N2312">
        <f t="shared" si="231"/>
        <v>475.7</v>
      </c>
      <c r="O2312" s="7">
        <f t="shared" si="232"/>
        <v>0.22783658221179173</v>
      </c>
      <c r="P2312" t="str">
        <f t="shared" si="228"/>
        <v>Apr-2025</v>
      </c>
      <c r="Q2312" t="str">
        <f t="shared" si="229"/>
        <v>Q2-2025</v>
      </c>
    </row>
    <row r="2313" spans="1:17" x14ac:dyDescent="0.3">
      <c r="A2313" t="s">
        <v>2461</v>
      </c>
      <c r="B2313" s="15">
        <v>45750</v>
      </c>
      <c r="C2313" t="s">
        <v>52</v>
      </c>
      <c r="D2313" t="s">
        <v>53</v>
      </c>
      <c r="E2313" t="s">
        <v>107</v>
      </c>
      <c r="F2313" t="s">
        <v>193</v>
      </c>
      <c r="G2313" t="s">
        <v>68</v>
      </c>
      <c r="H2313">
        <v>3</v>
      </c>
      <c r="I2313">
        <v>35.450000000000003</v>
      </c>
      <c r="J2313">
        <v>0.13900000000000001</v>
      </c>
      <c r="K2313">
        <v>13.89</v>
      </c>
      <c r="L2313" t="s">
        <v>57</v>
      </c>
      <c r="M2313">
        <f t="shared" si="230"/>
        <v>91.57</v>
      </c>
      <c r="N2313">
        <f t="shared" si="231"/>
        <v>49.9</v>
      </c>
      <c r="O2313" s="7">
        <f t="shared" si="232"/>
        <v>0.54493829856940046</v>
      </c>
      <c r="P2313" t="str">
        <f t="shared" si="228"/>
        <v>Apr-2025</v>
      </c>
      <c r="Q2313" t="str">
        <f t="shared" si="229"/>
        <v>Q2-2025</v>
      </c>
    </row>
    <row r="2314" spans="1:17" x14ac:dyDescent="0.3">
      <c r="A2314" t="s">
        <v>2462</v>
      </c>
      <c r="B2314" s="15">
        <v>45433</v>
      </c>
      <c r="C2314" t="s">
        <v>84</v>
      </c>
      <c r="D2314" t="s">
        <v>177</v>
      </c>
      <c r="E2314" t="s">
        <v>54</v>
      </c>
      <c r="F2314" t="s">
        <v>156</v>
      </c>
      <c r="G2314" t="s">
        <v>68</v>
      </c>
      <c r="H2314">
        <v>3</v>
      </c>
      <c r="I2314">
        <v>4.2</v>
      </c>
      <c r="J2314">
        <v>2.5000000000000001E-2</v>
      </c>
      <c r="K2314">
        <v>2.57</v>
      </c>
      <c r="L2314" t="s">
        <v>57</v>
      </c>
      <c r="M2314">
        <f t="shared" si="230"/>
        <v>12.29</v>
      </c>
      <c r="N2314">
        <f t="shared" si="231"/>
        <v>4.58</v>
      </c>
      <c r="O2314" s="7">
        <f t="shared" si="232"/>
        <v>0.37266069975589916</v>
      </c>
      <c r="P2314" t="str">
        <f t="shared" ref="P2314:P2345" si="233">IF(B2314="","",TEXT(B2314,"mmm-yyyy"))</f>
        <v>May-2024</v>
      </c>
      <c r="Q2314" t="str">
        <f t="shared" ref="Q2314:Q2345" si="234">IF(B2314="","","Q"&amp;ROUNDUP(MONTH(B2314)/3,0)&amp;"-"&amp;YEAR(B2314))</f>
        <v>Q2-2024</v>
      </c>
    </row>
    <row r="2315" spans="1:17" x14ac:dyDescent="0.3">
      <c r="A2315" t="s">
        <v>2463</v>
      </c>
      <c r="B2315" s="15">
        <v>45750</v>
      </c>
      <c r="C2315" t="s">
        <v>63</v>
      </c>
      <c r="D2315" t="s">
        <v>263</v>
      </c>
      <c r="E2315" t="s">
        <v>93</v>
      </c>
      <c r="F2315" t="s">
        <v>219</v>
      </c>
      <c r="G2315" t="s">
        <v>68</v>
      </c>
      <c r="H2315">
        <v>1</v>
      </c>
      <c r="I2315">
        <v>61.37</v>
      </c>
      <c r="J2315">
        <v>0.216</v>
      </c>
      <c r="K2315">
        <v>27.25</v>
      </c>
      <c r="L2315" t="s">
        <v>57</v>
      </c>
      <c r="M2315">
        <f t="shared" si="230"/>
        <v>48.11</v>
      </c>
      <c r="N2315">
        <f t="shared" si="231"/>
        <v>20.86</v>
      </c>
      <c r="O2315" s="7">
        <f t="shared" si="232"/>
        <v>0.43358969029307837</v>
      </c>
      <c r="P2315" t="str">
        <f t="shared" si="233"/>
        <v>Apr-2025</v>
      </c>
      <c r="Q2315" t="str">
        <f t="shared" si="234"/>
        <v>Q2-2025</v>
      </c>
    </row>
    <row r="2316" spans="1:17" x14ac:dyDescent="0.3">
      <c r="A2316" t="s">
        <v>2464</v>
      </c>
      <c r="B2316" s="15">
        <v>45817</v>
      </c>
      <c r="C2316" t="s">
        <v>84</v>
      </c>
      <c r="D2316" t="s">
        <v>144</v>
      </c>
      <c r="E2316" t="s">
        <v>54</v>
      </c>
      <c r="F2316" t="s">
        <v>156</v>
      </c>
      <c r="G2316" t="s">
        <v>68</v>
      </c>
      <c r="H2316">
        <v>1</v>
      </c>
      <c r="I2316">
        <v>3.37</v>
      </c>
      <c r="J2316">
        <v>7.4999999999999997E-2</v>
      </c>
      <c r="K2316">
        <v>2.1</v>
      </c>
      <c r="L2316" t="s">
        <v>57</v>
      </c>
      <c r="M2316">
        <f t="shared" si="230"/>
        <v>3.12</v>
      </c>
      <c r="N2316">
        <f t="shared" si="231"/>
        <v>1.02</v>
      </c>
      <c r="O2316" s="7">
        <f t="shared" si="232"/>
        <v>0.32692307692307693</v>
      </c>
      <c r="P2316" t="str">
        <f t="shared" si="233"/>
        <v>Jun-2025</v>
      </c>
      <c r="Q2316" t="str">
        <f t="shared" si="234"/>
        <v>Q2-2025</v>
      </c>
    </row>
    <row r="2317" spans="1:17" x14ac:dyDescent="0.3">
      <c r="A2317" t="s">
        <v>2465</v>
      </c>
      <c r="B2317" s="15">
        <v>45665</v>
      </c>
      <c r="C2317" t="s">
        <v>84</v>
      </c>
      <c r="D2317" t="s">
        <v>103</v>
      </c>
      <c r="E2317" t="s">
        <v>71</v>
      </c>
      <c r="F2317" t="s">
        <v>126</v>
      </c>
      <c r="G2317" t="s">
        <v>56</v>
      </c>
      <c r="H2317">
        <v>6</v>
      </c>
      <c r="I2317">
        <v>268.49</v>
      </c>
      <c r="J2317">
        <v>6.5000000000000002E-2</v>
      </c>
      <c r="K2317">
        <v>203.76</v>
      </c>
      <c r="L2317" t="s">
        <v>57</v>
      </c>
      <c r="M2317">
        <f t="shared" si="230"/>
        <v>1506.23</v>
      </c>
      <c r="N2317">
        <f t="shared" si="231"/>
        <v>283.67</v>
      </c>
      <c r="O2317" s="7">
        <f t="shared" si="232"/>
        <v>0.18833113136771942</v>
      </c>
      <c r="P2317" t="str">
        <f t="shared" si="233"/>
        <v>Jan-2025</v>
      </c>
      <c r="Q2317" t="str">
        <f t="shared" si="234"/>
        <v>Q1-2025</v>
      </c>
    </row>
    <row r="2318" spans="1:17" x14ac:dyDescent="0.3">
      <c r="A2318" t="s">
        <v>2466</v>
      </c>
      <c r="B2318" s="15">
        <v>45674</v>
      </c>
      <c r="C2318" t="s">
        <v>88</v>
      </c>
      <c r="D2318" t="s">
        <v>179</v>
      </c>
      <c r="E2318" t="s">
        <v>71</v>
      </c>
      <c r="F2318" t="s">
        <v>78</v>
      </c>
      <c r="G2318" t="s">
        <v>68</v>
      </c>
      <c r="H2318">
        <v>8</v>
      </c>
      <c r="I2318">
        <v>119.75</v>
      </c>
      <c r="J2318">
        <v>0.13900000000000001</v>
      </c>
      <c r="K2318">
        <v>87.82</v>
      </c>
      <c r="L2318" t="s">
        <v>57</v>
      </c>
      <c r="M2318">
        <f t="shared" si="230"/>
        <v>824.84</v>
      </c>
      <c r="N2318">
        <f t="shared" si="231"/>
        <v>122.28</v>
      </c>
      <c r="O2318" s="7">
        <f t="shared" si="232"/>
        <v>0.14824693273847048</v>
      </c>
      <c r="P2318" t="str">
        <f t="shared" si="233"/>
        <v>Jan-2025</v>
      </c>
      <c r="Q2318" t="str">
        <f t="shared" si="234"/>
        <v>Q1-2025</v>
      </c>
    </row>
    <row r="2319" spans="1:17" x14ac:dyDescent="0.3">
      <c r="A2319" t="s">
        <v>2467</v>
      </c>
      <c r="B2319" s="15">
        <v>45779</v>
      </c>
      <c r="C2319" t="s">
        <v>88</v>
      </c>
      <c r="D2319" t="s">
        <v>206</v>
      </c>
      <c r="E2319" t="s">
        <v>54</v>
      </c>
      <c r="F2319" t="s">
        <v>268</v>
      </c>
      <c r="G2319" t="s">
        <v>56</v>
      </c>
      <c r="H2319">
        <v>8</v>
      </c>
      <c r="I2319">
        <v>23.3</v>
      </c>
      <c r="J2319">
        <v>0.04</v>
      </c>
      <c r="K2319">
        <v>16.04</v>
      </c>
      <c r="L2319" t="s">
        <v>104</v>
      </c>
      <c r="M2319">
        <f t="shared" si="230"/>
        <v>178.94</v>
      </c>
      <c r="N2319">
        <f t="shared" si="231"/>
        <v>50.62</v>
      </c>
      <c r="O2319" s="7">
        <f t="shared" si="232"/>
        <v>0.28288811892254384</v>
      </c>
      <c r="P2319" t="str">
        <f t="shared" si="233"/>
        <v>May-2025</v>
      </c>
      <c r="Q2319" t="str">
        <f t="shared" si="234"/>
        <v>Q2-2025</v>
      </c>
    </row>
    <row r="2320" spans="1:17" x14ac:dyDescent="0.3">
      <c r="A2320" t="s">
        <v>2468</v>
      </c>
      <c r="B2320" s="15">
        <v>45867</v>
      </c>
      <c r="C2320" t="s">
        <v>52</v>
      </c>
      <c r="D2320" t="s">
        <v>96</v>
      </c>
      <c r="E2320" t="s">
        <v>54</v>
      </c>
      <c r="F2320" t="s">
        <v>114</v>
      </c>
      <c r="G2320" t="s">
        <v>73</v>
      </c>
      <c r="H2320">
        <v>1</v>
      </c>
      <c r="I2320">
        <v>11.74</v>
      </c>
      <c r="J2320">
        <v>8.4000000000000005E-2</v>
      </c>
      <c r="K2320">
        <v>9.11</v>
      </c>
      <c r="L2320" t="s">
        <v>104</v>
      </c>
      <c r="M2320">
        <f t="shared" si="230"/>
        <v>10.75</v>
      </c>
      <c r="N2320">
        <f t="shared" si="231"/>
        <v>1.64</v>
      </c>
      <c r="O2320" s="7">
        <f t="shared" si="232"/>
        <v>0.1525581395348837</v>
      </c>
      <c r="P2320" t="str">
        <f t="shared" si="233"/>
        <v>Jul-2025</v>
      </c>
      <c r="Q2320" t="str">
        <f t="shared" si="234"/>
        <v>Q3-2025</v>
      </c>
    </row>
    <row r="2321" spans="1:17" x14ac:dyDescent="0.3">
      <c r="A2321" t="s">
        <v>2469</v>
      </c>
      <c r="B2321" s="15">
        <v>45981</v>
      </c>
      <c r="C2321" t="s">
        <v>52</v>
      </c>
      <c r="D2321" t="s">
        <v>121</v>
      </c>
      <c r="E2321" t="s">
        <v>71</v>
      </c>
      <c r="F2321" t="s">
        <v>126</v>
      </c>
      <c r="G2321" t="s">
        <v>68</v>
      </c>
      <c r="H2321">
        <v>6</v>
      </c>
      <c r="I2321">
        <v>282.74</v>
      </c>
      <c r="J2321">
        <v>9.6000000000000002E-2</v>
      </c>
      <c r="K2321">
        <v>224.25</v>
      </c>
      <c r="L2321" t="s">
        <v>57</v>
      </c>
      <c r="M2321">
        <f t="shared" si="230"/>
        <v>1533.58</v>
      </c>
      <c r="N2321">
        <f t="shared" si="231"/>
        <v>188.08</v>
      </c>
      <c r="O2321" s="7">
        <f t="shared" si="232"/>
        <v>0.12264114033829342</v>
      </c>
      <c r="P2321" t="str">
        <f t="shared" si="233"/>
        <v>Nov-2025</v>
      </c>
      <c r="Q2321" t="str">
        <f t="shared" si="234"/>
        <v>Q4-2025</v>
      </c>
    </row>
    <row r="2322" spans="1:17" x14ac:dyDescent="0.3">
      <c r="A2322" t="s">
        <v>2470</v>
      </c>
      <c r="B2322" s="15">
        <v>45904</v>
      </c>
      <c r="C2322" t="s">
        <v>63</v>
      </c>
      <c r="D2322" t="s">
        <v>281</v>
      </c>
      <c r="E2322" t="s">
        <v>60</v>
      </c>
      <c r="F2322" t="s">
        <v>99</v>
      </c>
      <c r="G2322" t="s">
        <v>68</v>
      </c>
      <c r="H2322">
        <v>1</v>
      </c>
      <c r="I2322">
        <v>26.41</v>
      </c>
      <c r="J2322">
        <v>0.28999999999999998</v>
      </c>
      <c r="K2322">
        <v>12.72</v>
      </c>
      <c r="L2322" t="s">
        <v>57</v>
      </c>
      <c r="M2322">
        <f t="shared" si="230"/>
        <v>18.75</v>
      </c>
      <c r="N2322">
        <f t="shared" si="231"/>
        <v>6.03</v>
      </c>
      <c r="O2322" s="7">
        <f t="shared" si="232"/>
        <v>0.3216</v>
      </c>
      <c r="P2322" t="str">
        <f t="shared" si="233"/>
        <v>Sep-2025</v>
      </c>
      <c r="Q2322" t="str">
        <f t="shared" si="234"/>
        <v>Q3-2025</v>
      </c>
    </row>
    <row r="2323" spans="1:17" x14ac:dyDescent="0.3">
      <c r="A2323" t="s">
        <v>2471</v>
      </c>
      <c r="B2323" s="15">
        <v>45611</v>
      </c>
      <c r="C2323" t="s">
        <v>52</v>
      </c>
      <c r="D2323" t="s">
        <v>121</v>
      </c>
      <c r="E2323" t="s">
        <v>107</v>
      </c>
      <c r="F2323" t="s">
        <v>132</v>
      </c>
      <c r="G2323" t="s">
        <v>68</v>
      </c>
      <c r="H2323">
        <v>5</v>
      </c>
      <c r="I2323">
        <v>12.09</v>
      </c>
      <c r="J2323">
        <v>6.3E-2</v>
      </c>
      <c r="K2323">
        <v>3.92</v>
      </c>
      <c r="L2323" t="s">
        <v>57</v>
      </c>
      <c r="M2323">
        <f t="shared" si="230"/>
        <v>56.64</v>
      </c>
      <c r="N2323">
        <f t="shared" si="231"/>
        <v>37.04</v>
      </c>
      <c r="O2323" s="7">
        <f t="shared" si="232"/>
        <v>0.653954802259887</v>
      </c>
      <c r="P2323" t="str">
        <f t="shared" si="233"/>
        <v>Nov-2024</v>
      </c>
      <c r="Q2323" t="str">
        <f t="shared" si="234"/>
        <v>Q4-2024</v>
      </c>
    </row>
    <row r="2324" spans="1:17" x14ac:dyDescent="0.3">
      <c r="A2324" t="s">
        <v>2472</v>
      </c>
      <c r="B2324" s="15">
        <v>45704</v>
      </c>
      <c r="C2324" t="s">
        <v>63</v>
      </c>
      <c r="D2324" t="s">
        <v>302</v>
      </c>
      <c r="E2324" t="s">
        <v>60</v>
      </c>
      <c r="F2324" t="s">
        <v>76</v>
      </c>
      <c r="G2324" t="s">
        <v>68</v>
      </c>
      <c r="H2324">
        <v>7</v>
      </c>
      <c r="I2324">
        <v>117.85</v>
      </c>
      <c r="J2324">
        <v>8.6999999999999994E-2</v>
      </c>
      <c r="K2324">
        <v>52.76</v>
      </c>
      <c r="L2324" t="s">
        <v>57</v>
      </c>
      <c r="M2324">
        <f t="shared" si="230"/>
        <v>753.18</v>
      </c>
      <c r="N2324">
        <f t="shared" si="231"/>
        <v>383.86</v>
      </c>
      <c r="O2324" s="7">
        <f t="shared" si="232"/>
        <v>0.50965240712711446</v>
      </c>
      <c r="P2324" t="str">
        <f t="shared" si="233"/>
        <v>Feb-2025</v>
      </c>
      <c r="Q2324" t="str">
        <f t="shared" si="234"/>
        <v>Q1-2025</v>
      </c>
    </row>
    <row r="2325" spans="1:17" x14ac:dyDescent="0.3">
      <c r="A2325" t="s">
        <v>2473</v>
      </c>
      <c r="B2325" s="15">
        <v>45921</v>
      </c>
      <c r="C2325" t="s">
        <v>84</v>
      </c>
      <c r="D2325" t="s">
        <v>103</v>
      </c>
      <c r="E2325" t="s">
        <v>71</v>
      </c>
      <c r="F2325" t="s">
        <v>78</v>
      </c>
      <c r="G2325" t="s">
        <v>68</v>
      </c>
      <c r="H2325">
        <v>2</v>
      </c>
      <c r="I2325">
        <v>148.06</v>
      </c>
      <c r="J2325">
        <v>0.14299999999999999</v>
      </c>
      <c r="K2325">
        <v>116.04</v>
      </c>
      <c r="L2325" t="s">
        <v>73</v>
      </c>
      <c r="M2325">
        <f t="shared" si="230"/>
        <v>253.77</v>
      </c>
      <c r="N2325">
        <f t="shared" si="231"/>
        <v>21.69</v>
      </c>
      <c r="O2325" s="7">
        <f t="shared" si="232"/>
        <v>8.5471095874216807E-2</v>
      </c>
      <c r="P2325" t="str">
        <f t="shared" si="233"/>
        <v>Sep-2025</v>
      </c>
      <c r="Q2325" t="str">
        <f t="shared" si="234"/>
        <v>Q3-2025</v>
      </c>
    </row>
    <row r="2326" spans="1:17" x14ac:dyDescent="0.3">
      <c r="A2326" t="s">
        <v>2474</v>
      </c>
      <c r="B2326" s="15">
        <v>45602</v>
      </c>
      <c r="C2326" t="s">
        <v>84</v>
      </c>
      <c r="D2326" t="s">
        <v>372</v>
      </c>
      <c r="E2326" t="s">
        <v>93</v>
      </c>
      <c r="F2326" t="s">
        <v>141</v>
      </c>
      <c r="G2326" t="s">
        <v>68</v>
      </c>
      <c r="H2326">
        <v>7</v>
      </c>
      <c r="I2326">
        <v>35.840000000000003</v>
      </c>
      <c r="J2326">
        <v>0.121</v>
      </c>
      <c r="K2326">
        <v>13.3</v>
      </c>
      <c r="L2326" t="s">
        <v>57</v>
      </c>
      <c r="M2326">
        <f t="shared" si="230"/>
        <v>220.52</v>
      </c>
      <c r="N2326">
        <f t="shared" si="231"/>
        <v>127.42</v>
      </c>
      <c r="O2326" s="7">
        <f t="shared" si="232"/>
        <v>0.57781607110466171</v>
      </c>
      <c r="P2326" t="str">
        <f t="shared" si="233"/>
        <v>Nov-2024</v>
      </c>
      <c r="Q2326" t="str">
        <f t="shared" si="234"/>
        <v>Q4-2024</v>
      </c>
    </row>
    <row r="2327" spans="1:17" x14ac:dyDescent="0.3">
      <c r="A2327" t="s">
        <v>2475</v>
      </c>
      <c r="B2327" s="15">
        <v>45689</v>
      </c>
      <c r="C2327" t="s">
        <v>52</v>
      </c>
      <c r="D2327" t="s">
        <v>200</v>
      </c>
      <c r="E2327" t="s">
        <v>71</v>
      </c>
      <c r="F2327" t="s">
        <v>72</v>
      </c>
      <c r="G2327" t="s">
        <v>68</v>
      </c>
      <c r="H2327">
        <v>5</v>
      </c>
      <c r="I2327">
        <v>103.31</v>
      </c>
      <c r="J2327">
        <v>0.17399999999999999</v>
      </c>
      <c r="K2327">
        <v>67.97</v>
      </c>
      <c r="L2327" t="s">
        <v>57</v>
      </c>
      <c r="M2327">
        <f t="shared" si="230"/>
        <v>426.67</v>
      </c>
      <c r="N2327">
        <f t="shared" si="231"/>
        <v>86.82</v>
      </c>
      <c r="O2327" s="7">
        <f t="shared" si="232"/>
        <v>0.2034827852907399</v>
      </c>
      <c r="P2327" t="str">
        <f t="shared" si="233"/>
        <v>Feb-2025</v>
      </c>
      <c r="Q2327" t="str">
        <f t="shared" si="234"/>
        <v>Q1-2025</v>
      </c>
    </row>
    <row r="2328" spans="1:17" x14ac:dyDescent="0.3">
      <c r="A2328" t="s">
        <v>2476</v>
      </c>
      <c r="B2328" s="15">
        <v>45971</v>
      </c>
      <c r="C2328" t="s">
        <v>84</v>
      </c>
      <c r="D2328" t="s">
        <v>169</v>
      </c>
      <c r="E2328" t="s">
        <v>71</v>
      </c>
      <c r="F2328" t="s">
        <v>126</v>
      </c>
      <c r="G2328" t="s">
        <v>56</v>
      </c>
      <c r="H2328">
        <v>8</v>
      </c>
      <c r="I2328">
        <v>280.11</v>
      </c>
      <c r="J2328">
        <v>5.8000000000000003E-2</v>
      </c>
      <c r="K2328">
        <v>220.1</v>
      </c>
      <c r="L2328" t="s">
        <v>57</v>
      </c>
      <c r="M2328">
        <f t="shared" si="230"/>
        <v>2110.91</v>
      </c>
      <c r="N2328">
        <f t="shared" si="231"/>
        <v>350.11</v>
      </c>
      <c r="O2328" s="7">
        <f t="shared" si="232"/>
        <v>0.1658573790450564</v>
      </c>
      <c r="P2328" t="str">
        <f t="shared" si="233"/>
        <v>Nov-2025</v>
      </c>
      <c r="Q2328" t="str">
        <f t="shared" si="234"/>
        <v>Q4-2025</v>
      </c>
    </row>
    <row r="2329" spans="1:17" x14ac:dyDescent="0.3">
      <c r="A2329" t="s">
        <v>2477</v>
      </c>
      <c r="B2329" s="15">
        <v>45930</v>
      </c>
      <c r="C2329" t="s">
        <v>88</v>
      </c>
      <c r="D2329" t="s">
        <v>179</v>
      </c>
      <c r="E2329" t="s">
        <v>93</v>
      </c>
      <c r="F2329" t="s">
        <v>141</v>
      </c>
      <c r="G2329" t="s">
        <v>56</v>
      </c>
      <c r="H2329">
        <v>8</v>
      </c>
      <c r="I2329">
        <v>16.010000000000002</v>
      </c>
      <c r="J2329">
        <v>0.159</v>
      </c>
      <c r="K2329">
        <v>7.61</v>
      </c>
      <c r="L2329" t="s">
        <v>57</v>
      </c>
      <c r="M2329">
        <f t="shared" si="230"/>
        <v>107.72</v>
      </c>
      <c r="N2329">
        <f t="shared" si="231"/>
        <v>46.84</v>
      </c>
      <c r="O2329" s="7">
        <f t="shared" si="232"/>
        <v>0.43483104344597107</v>
      </c>
      <c r="P2329" t="str">
        <f t="shared" si="233"/>
        <v>Sep-2025</v>
      </c>
      <c r="Q2329" t="str">
        <f t="shared" si="234"/>
        <v>Q3-2025</v>
      </c>
    </row>
    <row r="2330" spans="1:17" x14ac:dyDescent="0.3">
      <c r="A2330" t="s">
        <v>2478</v>
      </c>
      <c r="B2330" s="15">
        <v>45684</v>
      </c>
      <c r="C2330" t="s">
        <v>88</v>
      </c>
      <c r="D2330" t="s">
        <v>92</v>
      </c>
      <c r="E2330" t="s">
        <v>107</v>
      </c>
      <c r="F2330" t="s">
        <v>139</v>
      </c>
      <c r="G2330" t="s">
        <v>68</v>
      </c>
      <c r="H2330">
        <v>1</v>
      </c>
      <c r="I2330">
        <v>51.02</v>
      </c>
      <c r="J2330">
        <v>0.19800000000000001</v>
      </c>
      <c r="K2330">
        <v>16.09</v>
      </c>
      <c r="L2330" t="s">
        <v>57</v>
      </c>
      <c r="M2330">
        <f t="shared" si="230"/>
        <v>40.92</v>
      </c>
      <c r="N2330">
        <f t="shared" si="231"/>
        <v>24.83</v>
      </c>
      <c r="O2330" s="7">
        <f t="shared" si="232"/>
        <v>0.60679374389051799</v>
      </c>
      <c r="P2330" t="str">
        <f t="shared" si="233"/>
        <v>Jan-2025</v>
      </c>
      <c r="Q2330" t="str">
        <f t="shared" si="234"/>
        <v>Q1-2025</v>
      </c>
    </row>
    <row r="2331" spans="1:17" x14ac:dyDescent="0.3">
      <c r="A2331" t="s">
        <v>2479</v>
      </c>
      <c r="B2331" s="15">
        <v>45495</v>
      </c>
      <c r="C2331" t="s">
        <v>88</v>
      </c>
      <c r="D2331" t="s">
        <v>89</v>
      </c>
      <c r="E2331" t="s">
        <v>93</v>
      </c>
      <c r="F2331" t="s">
        <v>94</v>
      </c>
      <c r="G2331" t="s">
        <v>56</v>
      </c>
      <c r="H2331">
        <v>3</v>
      </c>
      <c r="I2331">
        <v>68.760000000000005</v>
      </c>
      <c r="J2331">
        <v>7.8E-2</v>
      </c>
      <c r="K2331">
        <v>29.13</v>
      </c>
      <c r="L2331" t="s">
        <v>57</v>
      </c>
      <c r="M2331">
        <f t="shared" si="230"/>
        <v>190.19</v>
      </c>
      <c r="N2331">
        <f t="shared" si="231"/>
        <v>102.8</v>
      </c>
      <c r="O2331" s="7">
        <f t="shared" si="232"/>
        <v>0.54051211945948785</v>
      </c>
      <c r="P2331" t="str">
        <f t="shared" si="233"/>
        <v>Jul-2024</v>
      </c>
      <c r="Q2331" t="str">
        <f t="shared" si="234"/>
        <v>Q3-2024</v>
      </c>
    </row>
    <row r="2332" spans="1:17" x14ac:dyDescent="0.3">
      <c r="A2332" t="s">
        <v>2480</v>
      </c>
      <c r="B2332" s="15">
        <v>45962</v>
      </c>
      <c r="C2332" t="s">
        <v>88</v>
      </c>
      <c r="D2332" t="s">
        <v>123</v>
      </c>
      <c r="E2332" t="s">
        <v>54</v>
      </c>
      <c r="F2332" t="s">
        <v>55</v>
      </c>
      <c r="G2332" t="s">
        <v>56</v>
      </c>
      <c r="H2332">
        <v>16</v>
      </c>
      <c r="I2332">
        <v>14.87</v>
      </c>
      <c r="J2332">
        <v>0.115</v>
      </c>
      <c r="K2332">
        <v>10.130000000000001</v>
      </c>
      <c r="L2332" t="s">
        <v>57</v>
      </c>
      <c r="M2332">
        <f t="shared" si="230"/>
        <v>210.56</v>
      </c>
      <c r="N2332">
        <f t="shared" si="231"/>
        <v>48.48</v>
      </c>
      <c r="O2332" s="7">
        <f t="shared" si="232"/>
        <v>0.23024316109422491</v>
      </c>
      <c r="P2332" t="str">
        <f t="shared" si="233"/>
        <v>Nov-2025</v>
      </c>
      <c r="Q2332" t="str">
        <f t="shared" si="234"/>
        <v>Q4-2025</v>
      </c>
    </row>
    <row r="2333" spans="1:17" x14ac:dyDescent="0.3">
      <c r="A2333" t="s">
        <v>2481</v>
      </c>
      <c r="B2333" s="15">
        <v>45701</v>
      </c>
      <c r="C2333" t="s">
        <v>63</v>
      </c>
      <c r="D2333" t="s">
        <v>106</v>
      </c>
      <c r="E2333" t="s">
        <v>54</v>
      </c>
      <c r="F2333" t="s">
        <v>156</v>
      </c>
      <c r="G2333" t="s">
        <v>56</v>
      </c>
      <c r="H2333">
        <v>3</v>
      </c>
      <c r="I2333">
        <v>11.99</v>
      </c>
      <c r="J2333">
        <v>0.32</v>
      </c>
      <c r="K2333">
        <v>7.2</v>
      </c>
      <c r="L2333" t="s">
        <v>57</v>
      </c>
      <c r="M2333">
        <f t="shared" si="230"/>
        <v>24.46</v>
      </c>
      <c r="N2333">
        <f t="shared" si="231"/>
        <v>2.86</v>
      </c>
      <c r="O2333" s="7">
        <f t="shared" si="232"/>
        <v>0.1169255928045789</v>
      </c>
      <c r="P2333" t="str">
        <f t="shared" si="233"/>
        <v>Feb-2025</v>
      </c>
      <c r="Q2333" t="str">
        <f t="shared" si="234"/>
        <v>Q1-2025</v>
      </c>
    </row>
    <row r="2334" spans="1:17" x14ac:dyDescent="0.3">
      <c r="A2334" t="s">
        <v>2482</v>
      </c>
      <c r="B2334" s="15">
        <v>45968</v>
      </c>
      <c r="C2334" t="s">
        <v>88</v>
      </c>
      <c r="D2334" t="s">
        <v>206</v>
      </c>
      <c r="E2334" t="s">
        <v>71</v>
      </c>
      <c r="F2334" t="s">
        <v>86</v>
      </c>
      <c r="G2334" t="s">
        <v>56</v>
      </c>
      <c r="H2334">
        <v>5</v>
      </c>
      <c r="I2334">
        <v>200.08</v>
      </c>
      <c r="J2334">
        <v>0.10100000000000001</v>
      </c>
      <c r="K2334">
        <v>142.13999999999999</v>
      </c>
      <c r="L2334" t="s">
        <v>57</v>
      </c>
      <c r="M2334">
        <f t="shared" si="230"/>
        <v>899.36</v>
      </c>
      <c r="N2334">
        <f t="shared" si="231"/>
        <v>188.66</v>
      </c>
      <c r="O2334" s="7">
        <f t="shared" si="232"/>
        <v>0.20977139299057107</v>
      </c>
      <c r="P2334" t="str">
        <f t="shared" si="233"/>
        <v>Nov-2025</v>
      </c>
      <c r="Q2334" t="str">
        <f t="shared" si="234"/>
        <v>Q4-2025</v>
      </c>
    </row>
    <row r="2335" spans="1:17" x14ac:dyDescent="0.3">
      <c r="A2335" t="s">
        <v>2483</v>
      </c>
      <c r="B2335" s="15">
        <v>45618</v>
      </c>
      <c r="C2335" t="s">
        <v>52</v>
      </c>
      <c r="D2335" t="s">
        <v>130</v>
      </c>
      <c r="E2335" t="s">
        <v>93</v>
      </c>
      <c r="F2335" t="s">
        <v>255</v>
      </c>
      <c r="G2335" t="s">
        <v>68</v>
      </c>
      <c r="H2335">
        <v>14</v>
      </c>
      <c r="I2335">
        <v>85.06</v>
      </c>
      <c r="J2335">
        <v>0.13100000000000001</v>
      </c>
      <c r="K2335">
        <v>32.78</v>
      </c>
      <c r="L2335" t="s">
        <v>57</v>
      </c>
      <c r="M2335">
        <f t="shared" si="230"/>
        <v>1034.8399999999999</v>
      </c>
      <c r="N2335">
        <f t="shared" si="231"/>
        <v>575.91999999999996</v>
      </c>
      <c r="O2335" s="7">
        <f t="shared" si="232"/>
        <v>0.55653047814154843</v>
      </c>
      <c r="P2335" t="str">
        <f t="shared" si="233"/>
        <v>Nov-2024</v>
      </c>
      <c r="Q2335" t="str">
        <f t="shared" si="234"/>
        <v>Q4-2024</v>
      </c>
    </row>
    <row r="2336" spans="1:17" x14ac:dyDescent="0.3">
      <c r="A2336" t="s">
        <v>2484</v>
      </c>
      <c r="B2336" s="15">
        <v>45593</v>
      </c>
      <c r="C2336" t="s">
        <v>63</v>
      </c>
      <c r="D2336" t="s">
        <v>263</v>
      </c>
      <c r="E2336" t="s">
        <v>54</v>
      </c>
      <c r="F2336" t="s">
        <v>156</v>
      </c>
      <c r="G2336" t="s">
        <v>68</v>
      </c>
      <c r="H2336">
        <v>6</v>
      </c>
      <c r="I2336">
        <v>19.82</v>
      </c>
      <c r="J2336">
        <v>0.29299999999999998</v>
      </c>
      <c r="K2336">
        <v>12.02</v>
      </c>
      <c r="L2336" t="s">
        <v>57</v>
      </c>
      <c r="M2336">
        <f t="shared" si="230"/>
        <v>84.08</v>
      </c>
      <c r="N2336">
        <f t="shared" si="231"/>
        <v>11.96</v>
      </c>
      <c r="O2336" s="7">
        <f t="shared" si="232"/>
        <v>0.1422454804947669</v>
      </c>
      <c r="P2336" t="str">
        <f t="shared" si="233"/>
        <v>Oct-2024</v>
      </c>
      <c r="Q2336" t="str">
        <f t="shared" si="234"/>
        <v>Q4-2024</v>
      </c>
    </row>
    <row r="2337" spans="1:17" x14ac:dyDescent="0.3">
      <c r="A2337" t="s">
        <v>2485</v>
      </c>
      <c r="B2337" s="15">
        <v>45444</v>
      </c>
      <c r="C2337" t="s">
        <v>63</v>
      </c>
      <c r="D2337" t="s">
        <v>188</v>
      </c>
      <c r="E2337" t="s">
        <v>60</v>
      </c>
      <c r="F2337" t="s">
        <v>67</v>
      </c>
      <c r="G2337" t="s">
        <v>56</v>
      </c>
      <c r="H2337">
        <v>2</v>
      </c>
      <c r="I2337">
        <v>49.43</v>
      </c>
      <c r="J2337">
        <v>0.23799999999999999</v>
      </c>
      <c r="K2337">
        <v>20.95</v>
      </c>
      <c r="L2337" t="s">
        <v>57</v>
      </c>
      <c r="M2337">
        <f t="shared" si="230"/>
        <v>75.33</v>
      </c>
      <c r="N2337">
        <f t="shared" si="231"/>
        <v>33.43</v>
      </c>
      <c r="O2337" s="7">
        <f t="shared" si="232"/>
        <v>0.44378069826098498</v>
      </c>
      <c r="P2337" t="str">
        <f t="shared" si="233"/>
        <v>Jun-2024</v>
      </c>
      <c r="Q2337" t="str">
        <f t="shared" si="234"/>
        <v>Q2-2024</v>
      </c>
    </row>
    <row r="2338" spans="1:17" x14ac:dyDescent="0.3">
      <c r="A2338" t="s">
        <v>2486</v>
      </c>
      <c r="B2338" s="15">
        <v>45930</v>
      </c>
      <c r="C2338" t="s">
        <v>84</v>
      </c>
      <c r="D2338" t="s">
        <v>171</v>
      </c>
      <c r="E2338" t="s">
        <v>54</v>
      </c>
      <c r="F2338" t="s">
        <v>65</v>
      </c>
      <c r="G2338" t="s">
        <v>56</v>
      </c>
      <c r="H2338">
        <v>1</v>
      </c>
      <c r="I2338">
        <v>24.76</v>
      </c>
      <c r="J2338">
        <v>0.104</v>
      </c>
      <c r="K2338">
        <v>17.100000000000001</v>
      </c>
      <c r="L2338" t="s">
        <v>57</v>
      </c>
      <c r="M2338">
        <f t="shared" si="230"/>
        <v>22.18</v>
      </c>
      <c r="N2338">
        <f t="shared" si="231"/>
        <v>5.08</v>
      </c>
      <c r="O2338" s="7">
        <f t="shared" si="232"/>
        <v>0.22903516681695221</v>
      </c>
      <c r="P2338" t="str">
        <f t="shared" si="233"/>
        <v>Sep-2025</v>
      </c>
      <c r="Q2338" t="str">
        <f t="shared" si="234"/>
        <v>Q3-2025</v>
      </c>
    </row>
    <row r="2339" spans="1:17" x14ac:dyDescent="0.3">
      <c r="A2339" t="s">
        <v>2487</v>
      </c>
      <c r="B2339" s="15">
        <v>45484</v>
      </c>
      <c r="C2339" t="s">
        <v>88</v>
      </c>
      <c r="D2339" t="s">
        <v>162</v>
      </c>
      <c r="E2339" t="s">
        <v>71</v>
      </c>
      <c r="F2339" t="s">
        <v>97</v>
      </c>
      <c r="G2339" t="s">
        <v>68</v>
      </c>
      <c r="H2339">
        <v>9</v>
      </c>
      <c r="I2339">
        <v>168.78</v>
      </c>
      <c r="J2339">
        <v>0.13100000000000001</v>
      </c>
      <c r="K2339">
        <v>129.19999999999999</v>
      </c>
      <c r="L2339" t="s">
        <v>57</v>
      </c>
      <c r="M2339">
        <f t="shared" si="230"/>
        <v>1320.03</v>
      </c>
      <c r="N2339">
        <f t="shared" si="231"/>
        <v>157.22999999999999</v>
      </c>
      <c r="O2339" s="7">
        <f t="shared" si="232"/>
        <v>0.11911092929706142</v>
      </c>
      <c r="P2339" t="str">
        <f t="shared" si="233"/>
        <v>Jul-2024</v>
      </c>
      <c r="Q2339" t="str">
        <f t="shared" si="234"/>
        <v>Q3-2024</v>
      </c>
    </row>
    <row r="2340" spans="1:17" x14ac:dyDescent="0.3">
      <c r="A2340" t="s">
        <v>2488</v>
      </c>
      <c r="B2340" s="15">
        <v>45912</v>
      </c>
      <c r="C2340" t="s">
        <v>63</v>
      </c>
      <c r="D2340" t="s">
        <v>175</v>
      </c>
      <c r="E2340" t="s">
        <v>93</v>
      </c>
      <c r="F2340" t="s">
        <v>219</v>
      </c>
      <c r="G2340" t="s">
        <v>56</v>
      </c>
      <c r="H2340">
        <v>4</v>
      </c>
      <c r="I2340">
        <v>70.400000000000006</v>
      </c>
      <c r="J2340">
        <v>0.30299999999999999</v>
      </c>
      <c r="K2340">
        <v>34.72</v>
      </c>
      <c r="L2340" t="s">
        <v>57</v>
      </c>
      <c r="M2340">
        <f t="shared" si="230"/>
        <v>196.28</v>
      </c>
      <c r="N2340">
        <f t="shared" si="231"/>
        <v>57.4</v>
      </c>
      <c r="O2340" s="7">
        <f t="shared" si="232"/>
        <v>0.29243937232524964</v>
      </c>
      <c r="P2340" t="str">
        <f t="shared" si="233"/>
        <v>Sep-2025</v>
      </c>
      <c r="Q2340" t="str">
        <f t="shared" si="234"/>
        <v>Q3-2025</v>
      </c>
    </row>
    <row r="2341" spans="1:17" x14ac:dyDescent="0.3">
      <c r="A2341" t="s">
        <v>2489</v>
      </c>
      <c r="B2341" s="15">
        <v>45704</v>
      </c>
      <c r="C2341" t="s">
        <v>84</v>
      </c>
      <c r="D2341" t="s">
        <v>144</v>
      </c>
      <c r="E2341" t="s">
        <v>93</v>
      </c>
      <c r="F2341" t="s">
        <v>124</v>
      </c>
      <c r="G2341" t="s">
        <v>56</v>
      </c>
      <c r="H2341">
        <v>4</v>
      </c>
      <c r="I2341">
        <v>53.35</v>
      </c>
      <c r="J2341">
        <v>7.0000000000000007E-2</v>
      </c>
      <c r="K2341">
        <v>24.94</v>
      </c>
      <c r="L2341" t="s">
        <v>57</v>
      </c>
      <c r="M2341">
        <f t="shared" si="230"/>
        <v>198.46</v>
      </c>
      <c r="N2341">
        <f t="shared" si="231"/>
        <v>98.7</v>
      </c>
      <c r="O2341" s="7">
        <f t="shared" si="232"/>
        <v>0.49732943666229973</v>
      </c>
      <c r="P2341" t="str">
        <f t="shared" si="233"/>
        <v>Feb-2025</v>
      </c>
      <c r="Q2341" t="str">
        <f t="shared" si="234"/>
        <v>Q1-2025</v>
      </c>
    </row>
    <row r="2342" spans="1:17" x14ac:dyDescent="0.3">
      <c r="A2342" t="s">
        <v>2490</v>
      </c>
      <c r="B2342" s="15">
        <v>45648</v>
      </c>
      <c r="C2342" t="s">
        <v>63</v>
      </c>
      <c r="D2342" t="s">
        <v>188</v>
      </c>
      <c r="E2342" t="s">
        <v>107</v>
      </c>
      <c r="F2342" t="s">
        <v>148</v>
      </c>
      <c r="G2342" t="s">
        <v>56</v>
      </c>
      <c r="H2342">
        <v>3</v>
      </c>
      <c r="I2342">
        <v>49.52</v>
      </c>
      <c r="J2342">
        <v>0.28000000000000003</v>
      </c>
      <c r="K2342">
        <v>21.92</v>
      </c>
      <c r="L2342" t="s">
        <v>104</v>
      </c>
      <c r="M2342">
        <f t="shared" si="230"/>
        <v>106.96</v>
      </c>
      <c r="N2342">
        <f t="shared" si="231"/>
        <v>41.2</v>
      </c>
      <c r="O2342" s="7">
        <f t="shared" si="232"/>
        <v>0.38519072550486166</v>
      </c>
      <c r="P2342" t="str">
        <f t="shared" si="233"/>
        <v>Dec-2024</v>
      </c>
      <c r="Q2342" t="str">
        <f t="shared" si="234"/>
        <v>Q4-2024</v>
      </c>
    </row>
    <row r="2343" spans="1:17" x14ac:dyDescent="0.3">
      <c r="A2343" t="s">
        <v>2491</v>
      </c>
      <c r="B2343" s="15">
        <v>45942</v>
      </c>
      <c r="C2343" t="s">
        <v>63</v>
      </c>
      <c r="D2343" t="s">
        <v>82</v>
      </c>
      <c r="E2343" t="s">
        <v>107</v>
      </c>
      <c r="F2343" t="s">
        <v>193</v>
      </c>
      <c r="G2343" t="s">
        <v>56</v>
      </c>
      <c r="H2343">
        <v>2</v>
      </c>
      <c r="I2343">
        <v>58.7</v>
      </c>
      <c r="J2343">
        <v>6.8000000000000005E-2</v>
      </c>
      <c r="K2343">
        <v>22.88</v>
      </c>
      <c r="L2343" t="s">
        <v>57</v>
      </c>
      <c r="M2343">
        <f t="shared" si="230"/>
        <v>109.42</v>
      </c>
      <c r="N2343">
        <f t="shared" si="231"/>
        <v>63.66</v>
      </c>
      <c r="O2343" s="7">
        <f t="shared" si="232"/>
        <v>0.58179491866203614</v>
      </c>
      <c r="P2343" t="str">
        <f t="shared" si="233"/>
        <v>Oct-2025</v>
      </c>
      <c r="Q2343" t="str">
        <f t="shared" si="234"/>
        <v>Q4-2025</v>
      </c>
    </row>
    <row r="2344" spans="1:17" x14ac:dyDescent="0.3">
      <c r="A2344" t="s">
        <v>2492</v>
      </c>
      <c r="B2344" s="15">
        <v>45904</v>
      </c>
      <c r="C2344" t="s">
        <v>84</v>
      </c>
      <c r="D2344" t="s">
        <v>177</v>
      </c>
      <c r="E2344" t="s">
        <v>71</v>
      </c>
      <c r="F2344" t="s">
        <v>86</v>
      </c>
      <c r="G2344" t="s">
        <v>68</v>
      </c>
      <c r="H2344">
        <v>1</v>
      </c>
      <c r="I2344">
        <v>117.87</v>
      </c>
      <c r="J2344">
        <v>3.4000000000000002E-2</v>
      </c>
      <c r="K2344">
        <v>89.62</v>
      </c>
      <c r="L2344" t="s">
        <v>57</v>
      </c>
      <c r="M2344">
        <f t="shared" si="230"/>
        <v>113.86</v>
      </c>
      <c r="N2344">
        <f t="shared" si="231"/>
        <v>24.24</v>
      </c>
      <c r="O2344" s="7">
        <f t="shared" si="232"/>
        <v>0.21289302652380115</v>
      </c>
      <c r="P2344" t="str">
        <f t="shared" si="233"/>
        <v>Sep-2025</v>
      </c>
      <c r="Q2344" t="str">
        <f t="shared" si="234"/>
        <v>Q3-2025</v>
      </c>
    </row>
    <row r="2345" spans="1:17" x14ac:dyDescent="0.3">
      <c r="A2345" t="s">
        <v>2493</v>
      </c>
      <c r="B2345" s="15">
        <v>45837</v>
      </c>
      <c r="C2345" t="s">
        <v>52</v>
      </c>
      <c r="D2345" t="s">
        <v>73</v>
      </c>
      <c r="E2345" t="s">
        <v>71</v>
      </c>
      <c r="F2345" t="s">
        <v>72</v>
      </c>
      <c r="G2345" t="s">
        <v>68</v>
      </c>
      <c r="H2345">
        <v>20</v>
      </c>
      <c r="I2345">
        <v>149.26</v>
      </c>
      <c r="J2345">
        <v>0.15</v>
      </c>
      <c r="K2345">
        <v>109.24</v>
      </c>
      <c r="L2345" t="s">
        <v>57</v>
      </c>
      <c r="M2345">
        <f t="shared" si="230"/>
        <v>2537.42</v>
      </c>
      <c r="N2345">
        <f t="shared" si="231"/>
        <v>352.62</v>
      </c>
      <c r="O2345" s="7">
        <f t="shared" si="232"/>
        <v>0.13896792805290412</v>
      </c>
      <c r="P2345" t="str">
        <f t="shared" si="233"/>
        <v>Jun-2025</v>
      </c>
      <c r="Q2345" t="str">
        <f t="shared" si="234"/>
        <v>Q2-2025</v>
      </c>
    </row>
    <row r="2346" spans="1:17" x14ac:dyDescent="0.3">
      <c r="A2346" t="s">
        <v>2494</v>
      </c>
      <c r="B2346" s="15">
        <v>45703</v>
      </c>
      <c r="C2346" t="s">
        <v>52</v>
      </c>
      <c r="D2346" t="s">
        <v>216</v>
      </c>
      <c r="E2346" t="s">
        <v>54</v>
      </c>
      <c r="F2346" t="s">
        <v>114</v>
      </c>
      <c r="G2346" t="s">
        <v>56</v>
      </c>
      <c r="H2346">
        <v>3</v>
      </c>
      <c r="I2346">
        <v>10.85</v>
      </c>
      <c r="J2346">
        <v>9.4E-2</v>
      </c>
      <c r="K2346">
        <v>6.26</v>
      </c>
      <c r="L2346" t="s">
        <v>57</v>
      </c>
      <c r="M2346">
        <f t="shared" si="230"/>
        <v>29.49</v>
      </c>
      <c r="N2346">
        <f t="shared" si="231"/>
        <v>10.71</v>
      </c>
      <c r="O2346" s="7">
        <f t="shared" si="232"/>
        <v>0.36317395727365215</v>
      </c>
      <c r="P2346" t="str">
        <f t="shared" ref="P2346:P2365" si="235">IF(B2346="","",TEXT(B2346,"mmm-yyyy"))</f>
        <v>Feb-2025</v>
      </c>
      <c r="Q2346" t="str">
        <f t="shared" ref="Q2346:Q2365" si="236">IF(B2346="","","Q"&amp;ROUNDUP(MONTH(B2346)/3,0)&amp;"-"&amp;YEAR(B2346))</f>
        <v>Q1-2025</v>
      </c>
    </row>
    <row r="2347" spans="1:17" x14ac:dyDescent="0.3">
      <c r="A2347" t="s">
        <v>2495</v>
      </c>
      <c r="B2347" s="15">
        <v>45473</v>
      </c>
      <c r="C2347" t="s">
        <v>88</v>
      </c>
      <c r="D2347" t="s">
        <v>183</v>
      </c>
      <c r="E2347" t="s">
        <v>93</v>
      </c>
      <c r="F2347" t="s">
        <v>141</v>
      </c>
      <c r="G2347" t="s">
        <v>68</v>
      </c>
      <c r="H2347">
        <v>1</v>
      </c>
      <c r="I2347">
        <v>53.14</v>
      </c>
      <c r="J2347">
        <v>2E-3</v>
      </c>
      <c r="K2347">
        <v>26.35</v>
      </c>
      <c r="L2347" t="s">
        <v>57</v>
      </c>
      <c r="M2347">
        <f t="shared" si="230"/>
        <v>53.03</v>
      </c>
      <c r="N2347">
        <f t="shared" si="231"/>
        <v>26.68</v>
      </c>
      <c r="O2347" s="7">
        <f t="shared" si="232"/>
        <v>0.50311144635112204</v>
      </c>
      <c r="P2347" t="str">
        <f t="shared" si="235"/>
        <v>Jun-2024</v>
      </c>
      <c r="Q2347" t="str">
        <f t="shared" si="236"/>
        <v>Q2-2024</v>
      </c>
    </row>
    <row r="2348" spans="1:17" x14ac:dyDescent="0.3">
      <c r="A2348" t="s">
        <v>2496</v>
      </c>
      <c r="B2348" s="15">
        <v>45632</v>
      </c>
      <c r="C2348" t="s">
        <v>88</v>
      </c>
      <c r="D2348" t="s">
        <v>135</v>
      </c>
      <c r="E2348" t="s">
        <v>60</v>
      </c>
      <c r="F2348" t="s">
        <v>61</v>
      </c>
      <c r="G2348" t="s">
        <v>56</v>
      </c>
      <c r="H2348">
        <v>14</v>
      </c>
      <c r="I2348">
        <v>21.67</v>
      </c>
      <c r="J2348">
        <v>9.9000000000000005E-2</v>
      </c>
      <c r="K2348">
        <v>10.71</v>
      </c>
      <c r="L2348" t="s">
        <v>57</v>
      </c>
      <c r="M2348">
        <f t="shared" si="230"/>
        <v>273.35000000000002</v>
      </c>
      <c r="N2348">
        <f t="shared" si="231"/>
        <v>123.41</v>
      </c>
      <c r="O2348" s="7">
        <f t="shared" si="232"/>
        <v>0.45147247119078099</v>
      </c>
      <c r="P2348" t="str">
        <f t="shared" si="235"/>
        <v>Dec-2024</v>
      </c>
      <c r="Q2348" t="str">
        <f t="shared" si="236"/>
        <v>Q4-2024</v>
      </c>
    </row>
    <row r="2349" spans="1:17" x14ac:dyDescent="0.3">
      <c r="A2349" t="s">
        <v>2497</v>
      </c>
      <c r="B2349" s="15">
        <v>45825</v>
      </c>
      <c r="C2349" t="s">
        <v>88</v>
      </c>
      <c r="D2349" t="s">
        <v>162</v>
      </c>
      <c r="E2349" t="s">
        <v>93</v>
      </c>
      <c r="F2349" t="s">
        <v>219</v>
      </c>
      <c r="G2349" t="s">
        <v>56</v>
      </c>
      <c r="H2349">
        <v>7</v>
      </c>
      <c r="I2349">
        <v>53.36</v>
      </c>
      <c r="J2349">
        <v>0</v>
      </c>
      <c r="K2349">
        <v>25.54</v>
      </c>
      <c r="L2349" t="s">
        <v>57</v>
      </c>
      <c r="M2349">
        <f t="shared" si="230"/>
        <v>373.52</v>
      </c>
      <c r="N2349">
        <f t="shared" si="231"/>
        <v>194.74</v>
      </c>
      <c r="O2349" s="7">
        <f t="shared" si="232"/>
        <v>0.52136431784107951</v>
      </c>
      <c r="P2349" t="str">
        <f t="shared" si="235"/>
        <v>Jun-2025</v>
      </c>
      <c r="Q2349" t="str">
        <f t="shared" si="236"/>
        <v>Q2-2025</v>
      </c>
    </row>
    <row r="2350" spans="1:17" x14ac:dyDescent="0.3">
      <c r="A2350" t="s">
        <v>2498</v>
      </c>
      <c r="B2350" s="15">
        <v>45486</v>
      </c>
      <c r="C2350" t="s">
        <v>88</v>
      </c>
      <c r="D2350" t="s">
        <v>116</v>
      </c>
      <c r="E2350" t="s">
        <v>93</v>
      </c>
      <c r="F2350" t="s">
        <v>141</v>
      </c>
      <c r="G2350" t="s">
        <v>68</v>
      </c>
      <c r="H2350">
        <v>2</v>
      </c>
      <c r="I2350">
        <v>76.959999999999994</v>
      </c>
      <c r="J2350">
        <v>7.9000000000000001E-2</v>
      </c>
      <c r="K2350">
        <v>28.43</v>
      </c>
      <c r="L2350" t="s">
        <v>57</v>
      </c>
      <c r="M2350">
        <f t="shared" si="230"/>
        <v>141.76</v>
      </c>
      <c r="N2350">
        <f t="shared" si="231"/>
        <v>84.9</v>
      </c>
      <c r="O2350" s="7">
        <f t="shared" si="232"/>
        <v>0.59889954853273142</v>
      </c>
      <c r="P2350" t="str">
        <f t="shared" si="235"/>
        <v>Jul-2024</v>
      </c>
      <c r="Q2350" t="str">
        <f t="shared" si="236"/>
        <v>Q3-2024</v>
      </c>
    </row>
    <row r="2351" spans="1:17" x14ac:dyDescent="0.3">
      <c r="A2351" t="s">
        <v>2499</v>
      </c>
      <c r="B2351" s="15">
        <v>45514</v>
      </c>
      <c r="C2351" t="s">
        <v>63</v>
      </c>
      <c r="D2351" t="s">
        <v>204</v>
      </c>
      <c r="E2351" t="s">
        <v>107</v>
      </c>
      <c r="F2351" t="s">
        <v>148</v>
      </c>
      <c r="G2351" t="s">
        <v>56</v>
      </c>
      <c r="H2351">
        <v>12</v>
      </c>
      <c r="I2351">
        <v>49.11</v>
      </c>
      <c r="J2351">
        <v>0.32700000000000001</v>
      </c>
      <c r="K2351">
        <v>18.649999999999999</v>
      </c>
      <c r="L2351" t="s">
        <v>57</v>
      </c>
      <c r="M2351">
        <f t="shared" si="230"/>
        <v>396.61</v>
      </c>
      <c r="N2351">
        <f t="shared" si="231"/>
        <v>172.81</v>
      </c>
      <c r="O2351" s="7">
        <f t="shared" si="232"/>
        <v>0.43571770757166989</v>
      </c>
      <c r="P2351" t="str">
        <f t="shared" si="235"/>
        <v>Aug-2024</v>
      </c>
      <c r="Q2351" t="str">
        <f t="shared" si="236"/>
        <v>Q3-2024</v>
      </c>
    </row>
    <row r="2352" spans="1:17" x14ac:dyDescent="0.3">
      <c r="A2352" t="s">
        <v>2500</v>
      </c>
      <c r="B2352" s="15">
        <v>45976</v>
      </c>
      <c r="C2352" t="s">
        <v>52</v>
      </c>
      <c r="D2352" t="s">
        <v>70</v>
      </c>
      <c r="E2352" t="s">
        <v>93</v>
      </c>
      <c r="F2352" t="s">
        <v>141</v>
      </c>
      <c r="G2352" t="s">
        <v>56</v>
      </c>
      <c r="H2352">
        <v>2</v>
      </c>
      <c r="I2352">
        <v>65.64</v>
      </c>
      <c r="J2352">
        <v>8.2000000000000003E-2</v>
      </c>
      <c r="K2352">
        <v>31.67</v>
      </c>
      <c r="L2352" t="s">
        <v>57</v>
      </c>
      <c r="M2352">
        <f t="shared" si="230"/>
        <v>120.52</v>
      </c>
      <c r="N2352">
        <f t="shared" si="231"/>
        <v>57.18</v>
      </c>
      <c r="O2352" s="7">
        <f t="shared" si="232"/>
        <v>0.47444407567208763</v>
      </c>
      <c r="P2352" t="str">
        <f t="shared" si="235"/>
        <v>Nov-2025</v>
      </c>
      <c r="Q2352" t="str">
        <f t="shared" si="236"/>
        <v>Q4-2025</v>
      </c>
    </row>
    <row r="2353" spans="1:17" x14ac:dyDescent="0.3">
      <c r="A2353" t="s">
        <v>2501</v>
      </c>
      <c r="B2353" s="15">
        <v>46006</v>
      </c>
      <c r="C2353" t="s">
        <v>84</v>
      </c>
      <c r="D2353" t="s">
        <v>110</v>
      </c>
      <c r="E2353" t="s">
        <v>107</v>
      </c>
      <c r="F2353" t="s">
        <v>193</v>
      </c>
      <c r="G2353" t="s">
        <v>68</v>
      </c>
      <c r="H2353">
        <v>1</v>
      </c>
      <c r="I2353">
        <v>25.26</v>
      </c>
      <c r="J2353">
        <v>5.8000000000000003E-2</v>
      </c>
      <c r="K2353">
        <v>9.31</v>
      </c>
      <c r="L2353" t="s">
        <v>104</v>
      </c>
      <c r="M2353">
        <f t="shared" si="230"/>
        <v>23.79</v>
      </c>
      <c r="N2353">
        <f t="shared" si="231"/>
        <v>14.48</v>
      </c>
      <c r="O2353" s="7">
        <f t="shared" si="232"/>
        <v>0.60865910046237914</v>
      </c>
      <c r="P2353" t="str">
        <f t="shared" si="235"/>
        <v>Dec-2025</v>
      </c>
      <c r="Q2353" t="str">
        <f t="shared" si="236"/>
        <v>Q4-2025</v>
      </c>
    </row>
    <row r="2354" spans="1:17" x14ac:dyDescent="0.3">
      <c r="A2354" t="s">
        <v>2502</v>
      </c>
      <c r="B2354" s="15">
        <v>45878</v>
      </c>
      <c r="C2354" t="s">
        <v>52</v>
      </c>
      <c r="D2354" t="s">
        <v>237</v>
      </c>
      <c r="E2354" t="s">
        <v>60</v>
      </c>
      <c r="F2354" t="s">
        <v>76</v>
      </c>
      <c r="G2354" t="s">
        <v>56</v>
      </c>
      <c r="H2354">
        <v>1</v>
      </c>
      <c r="I2354">
        <v>33.47</v>
      </c>
      <c r="J2354">
        <v>8.7999999999999995E-2</v>
      </c>
      <c r="K2354">
        <v>17.14</v>
      </c>
      <c r="L2354" t="s">
        <v>57</v>
      </c>
      <c r="M2354">
        <f t="shared" si="230"/>
        <v>30.52</v>
      </c>
      <c r="N2354">
        <f t="shared" si="231"/>
        <v>13.38</v>
      </c>
      <c r="O2354" s="7">
        <f t="shared" si="232"/>
        <v>0.43840104849279166</v>
      </c>
      <c r="P2354" t="str">
        <f t="shared" si="235"/>
        <v>Aug-2025</v>
      </c>
      <c r="Q2354" t="str">
        <f t="shared" si="236"/>
        <v>Q3-2025</v>
      </c>
    </row>
    <row r="2355" spans="1:17" x14ac:dyDescent="0.3">
      <c r="A2355" t="s">
        <v>2503</v>
      </c>
      <c r="B2355" s="15">
        <v>45498</v>
      </c>
      <c r="C2355" t="s">
        <v>84</v>
      </c>
      <c r="D2355" t="s">
        <v>372</v>
      </c>
      <c r="E2355" t="s">
        <v>71</v>
      </c>
      <c r="F2355" t="s">
        <v>86</v>
      </c>
      <c r="G2355" t="s">
        <v>68</v>
      </c>
      <c r="H2355">
        <v>4</v>
      </c>
      <c r="I2355">
        <v>133.12</v>
      </c>
      <c r="J2355">
        <v>0</v>
      </c>
      <c r="K2355">
        <v>98.38</v>
      </c>
      <c r="L2355" t="s">
        <v>57</v>
      </c>
      <c r="M2355">
        <f t="shared" si="230"/>
        <v>532.48</v>
      </c>
      <c r="N2355">
        <f t="shared" si="231"/>
        <v>138.96</v>
      </c>
      <c r="O2355" s="7">
        <f t="shared" si="232"/>
        <v>0.26096754807692307</v>
      </c>
      <c r="P2355" t="str">
        <f t="shared" si="235"/>
        <v>Jul-2024</v>
      </c>
      <c r="Q2355" t="str">
        <f t="shared" si="236"/>
        <v>Q3-2024</v>
      </c>
    </row>
    <row r="2356" spans="1:17" x14ac:dyDescent="0.3">
      <c r="A2356" t="s">
        <v>2504</v>
      </c>
      <c r="B2356" s="15">
        <v>45866</v>
      </c>
      <c r="C2356" t="s">
        <v>84</v>
      </c>
      <c r="D2356" t="s">
        <v>169</v>
      </c>
      <c r="E2356" t="s">
        <v>54</v>
      </c>
      <c r="F2356" t="s">
        <v>156</v>
      </c>
      <c r="G2356" t="s">
        <v>56</v>
      </c>
      <c r="H2356">
        <v>1</v>
      </c>
      <c r="I2356">
        <v>7.09</v>
      </c>
      <c r="J2356">
        <v>8.0000000000000002E-3</v>
      </c>
      <c r="K2356">
        <v>4.16</v>
      </c>
      <c r="L2356" t="s">
        <v>57</v>
      </c>
      <c r="M2356">
        <f t="shared" si="230"/>
        <v>7.03</v>
      </c>
      <c r="N2356">
        <f t="shared" si="231"/>
        <v>2.87</v>
      </c>
      <c r="O2356" s="7">
        <f t="shared" si="232"/>
        <v>0.40825035561877665</v>
      </c>
      <c r="P2356" t="str">
        <f t="shared" si="235"/>
        <v>Jul-2025</v>
      </c>
      <c r="Q2356" t="str">
        <f t="shared" si="236"/>
        <v>Q3-2025</v>
      </c>
    </row>
    <row r="2357" spans="1:17" x14ac:dyDescent="0.3">
      <c r="A2357" t="s">
        <v>2505</v>
      </c>
      <c r="B2357" s="15">
        <v>45543</v>
      </c>
      <c r="C2357" t="s">
        <v>84</v>
      </c>
      <c r="D2357" t="s">
        <v>110</v>
      </c>
      <c r="E2357" t="s">
        <v>60</v>
      </c>
      <c r="F2357" t="s">
        <v>90</v>
      </c>
      <c r="G2357" t="s">
        <v>56</v>
      </c>
      <c r="H2357">
        <v>2</v>
      </c>
      <c r="I2357">
        <v>105.96</v>
      </c>
      <c r="J2357">
        <v>0.13500000000000001</v>
      </c>
      <c r="K2357">
        <v>45.48</v>
      </c>
      <c r="L2357" t="s">
        <v>57</v>
      </c>
      <c r="M2357">
        <f t="shared" si="230"/>
        <v>183.31</v>
      </c>
      <c r="N2357">
        <f t="shared" si="231"/>
        <v>92.35</v>
      </c>
      <c r="O2357" s="7">
        <f t="shared" si="232"/>
        <v>0.5037913916316622</v>
      </c>
      <c r="P2357" t="str">
        <f t="shared" si="235"/>
        <v>Sep-2024</v>
      </c>
      <c r="Q2357" t="str">
        <f t="shared" si="236"/>
        <v>Q3-2024</v>
      </c>
    </row>
    <row r="2358" spans="1:17" x14ac:dyDescent="0.3">
      <c r="A2358" t="s">
        <v>2506</v>
      </c>
      <c r="B2358" s="15">
        <v>45656</v>
      </c>
      <c r="C2358" t="s">
        <v>52</v>
      </c>
      <c r="D2358" t="s">
        <v>155</v>
      </c>
      <c r="E2358" t="s">
        <v>60</v>
      </c>
      <c r="F2358" t="s">
        <v>67</v>
      </c>
      <c r="G2358" t="s">
        <v>68</v>
      </c>
      <c r="H2358">
        <v>6</v>
      </c>
      <c r="I2358">
        <v>86.46</v>
      </c>
      <c r="J2358">
        <v>3.6999999999999998E-2</v>
      </c>
      <c r="K2358">
        <v>38.840000000000003</v>
      </c>
      <c r="L2358" t="s">
        <v>57</v>
      </c>
      <c r="M2358">
        <f t="shared" si="230"/>
        <v>499.57</v>
      </c>
      <c r="N2358">
        <f t="shared" si="231"/>
        <v>266.52999999999997</v>
      </c>
      <c r="O2358" s="7">
        <f t="shared" si="232"/>
        <v>0.53351882619052382</v>
      </c>
      <c r="P2358" t="str">
        <f t="shared" si="235"/>
        <v>Dec-2024</v>
      </c>
      <c r="Q2358" t="str">
        <f t="shared" si="236"/>
        <v>Q4-2024</v>
      </c>
    </row>
    <row r="2359" spans="1:17" x14ac:dyDescent="0.3">
      <c r="A2359" t="s">
        <v>2507</v>
      </c>
      <c r="B2359" s="15">
        <v>45520</v>
      </c>
      <c r="C2359" t="s">
        <v>84</v>
      </c>
      <c r="D2359" t="s">
        <v>243</v>
      </c>
      <c r="E2359" t="s">
        <v>107</v>
      </c>
      <c r="F2359" t="s">
        <v>193</v>
      </c>
      <c r="G2359" t="s">
        <v>68</v>
      </c>
      <c r="H2359">
        <v>4</v>
      </c>
      <c r="I2359">
        <v>17.25</v>
      </c>
      <c r="J2359">
        <v>0.20200000000000001</v>
      </c>
      <c r="K2359">
        <v>7.62</v>
      </c>
      <c r="L2359" t="s">
        <v>57</v>
      </c>
      <c r="M2359">
        <f t="shared" si="230"/>
        <v>55.06</v>
      </c>
      <c r="N2359">
        <f t="shared" si="231"/>
        <v>24.58</v>
      </c>
      <c r="O2359" s="7">
        <f t="shared" si="232"/>
        <v>0.44642208499818375</v>
      </c>
      <c r="P2359" t="str">
        <f t="shared" si="235"/>
        <v>Aug-2024</v>
      </c>
      <c r="Q2359" t="str">
        <f t="shared" si="236"/>
        <v>Q3-2024</v>
      </c>
    </row>
    <row r="2360" spans="1:17" x14ac:dyDescent="0.3">
      <c r="A2360" t="s">
        <v>2508</v>
      </c>
      <c r="B2360" s="15">
        <v>45707</v>
      </c>
      <c r="C2360" t="s">
        <v>63</v>
      </c>
      <c r="D2360" t="s">
        <v>73</v>
      </c>
      <c r="E2360" t="s">
        <v>107</v>
      </c>
      <c r="F2360" t="s">
        <v>132</v>
      </c>
      <c r="G2360" t="s">
        <v>68</v>
      </c>
      <c r="H2360">
        <v>4</v>
      </c>
      <c r="I2360">
        <v>53.15</v>
      </c>
      <c r="J2360">
        <v>0.122</v>
      </c>
      <c r="K2360">
        <v>17.72</v>
      </c>
      <c r="L2360" t="s">
        <v>57</v>
      </c>
      <c r="M2360">
        <f t="shared" si="230"/>
        <v>186.66</v>
      </c>
      <c r="N2360">
        <f t="shared" si="231"/>
        <v>115.78</v>
      </c>
      <c r="O2360" s="7">
        <f t="shared" si="232"/>
        <v>0.62027215257687773</v>
      </c>
      <c r="P2360" t="str">
        <f t="shared" si="235"/>
        <v>Feb-2025</v>
      </c>
      <c r="Q2360" t="str">
        <f t="shared" si="236"/>
        <v>Q1-2025</v>
      </c>
    </row>
    <row r="2361" spans="1:17" x14ac:dyDescent="0.3">
      <c r="A2361" t="s">
        <v>2509</v>
      </c>
      <c r="B2361" s="15">
        <v>45900</v>
      </c>
      <c r="C2361" t="s">
        <v>84</v>
      </c>
      <c r="D2361" t="s">
        <v>85</v>
      </c>
      <c r="E2361" t="s">
        <v>71</v>
      </c>
      <c r="F2361" t="s">
        <v>86</v>
      </c>
      <c r="G2361" t="s">
        <v>68</v>
      </c>
      <c r="H2361">
        <v>3</v>
      </c>
      <c r="I2361">
        <v>54.21</v>
      </c>
      <c r="J2361">
        <v>2.1000000000000001E-2</v>
      </c>
      <c r="K2361">
        <v>41.01</v>
      </c>
      <c r="L2361" t="s">
        <v>57</v>
      </c>
      <c r="M2361">
        <f t="shared" si="230"/>
        <v>159.21</v>
      </c>
      <c r="N2361">
        <f t="shared" si="231"/>
        <v>36.18</v>
      </c>
      <c r="O2361" s="7">
        <f t="shared" si="232"/>
        <v>0.22724703222159412</v>
      </c>
      <c r="P2361" t="str">
        <f t="shared" si="235"/>
        <v>Aug-2025</v>
      </c>
      <c r="Q2361" t="str">
        <f t="shared" si="236"/>
        <v>Q3-2025</v>
      </c>
    </row>
    <row r="2362" spans="1:17" x14ac:dyDescent="0.3">
      <c r="A2362" t="s">
        <v>2510</v>
      </c>
      <c r="B2362" s="15">
        <v>45534</v>
      </c>
      <c r="C2362" t="s">
        <v>52</v>
      </c>
      <c r="D2362" t="s">
        <v>101</v>
      </c>
      <c r="E2362" t="s">
        <v>93</v>
      </c>
      <c r="F2362" t="s">
        <v>94</v>
      </c>
      <c r="G2362" t="s">
        <v>56</v>
      </c>
      <c r="H2362">
        <v>5</v>
      </c>
      <c r="I2362">
        <v>86.5</v>
      </c>
      <c r="J2362">
        <v>0.10100000000000001</v>
      </c>
      <c r="K2362">
        <v>42.6</v>
      </c>
      <c r="L2362" t="s">
        <v>57</v>
      </c>
      <c r="M2362">
        <f t="shared" si="230"/>
        <v>388.82</v>
      </c>
      <c r="N2362">
        <f t="shared" si="231"/>
        <v>175.82</v>
      </c>
      <c r="O2362" s="7">
        <f t="shared" si="232"/>
        <v>0.45218867342214908</v>
      </c>
      <c r="P2362" t="str">
        <f t="shared" si="235"/>
        <v>Aug-2024</v>
      </c>
      <c r="Q2362" t="str">
        <f t="shared" si="236"/>
        <v>Q3-2024</v>
      </c>
    </row>
    <row r="2363" spans="1:17" x14ac:dyDescent="0.3">
      <c r="A2363" t="s">
        <v>2511</v>
      </c>
      <c r="B2363" s="15">
        <v>45664</v>
      </c>
      <c r="C2363" t="s">
        <v>52</v>
      </c>
      <c r="D2363" t="s">
        <v>59</v>
      </c>
      <c r="E2363" t="s">
        <v>60</v>
      </c>
      <c r="F2363" t="s">
        <v>99</v>
      </c>
      <c r="G2363" t="s">
        <v>68</v>
      </c>
      <c r="H2363">
        <v>3</v>
      </c>
      <c r="I2363">
        <v>96.17</v>
      </c>
      <c r="J2363">
        <v>3.6999999999999998E-2</v>
      </c>
      <c r="K2363">
        <v>42.61</v>
      </c>
      <c r="L2363" t="s">
        <v>57</v>
      </c>
      <c r="M2363">
        <f t="shared" si="230"/>
        <v>277.83999999999997</v>
      </c>
      <c r="N2363">
        <f t="shared" si="231"/>
        <v>150.01</v>
      </c>
      <c r="O2363" s="7">
        <f t="shared" si="232"/>
        <v>0.53991505902677805</v>
      </c>
      <c r="P2363" t="str">
        <f t="shared" si="235"/>
        <v>Jan-2025</v>
      </c>
      <c r="Q2363" t="str">
        <f t="shared" si="236"/>
        <v>Q1-2025</v>
      </c>
    </row>
    <row r="2364" spans="1:17" x14ac:dyDescent="0.3">
      <c r="A2364" t="s">
        <v>2512</v>
      </c>
      <c r="B2364" s="15">
        <v>45953</v>
      </c>
      <c r="C2364" t="s">
        <v>52</v>
      </c>
      <c r="D2364" t="s">
        <v>121</v>
      </c>
      <c r="E2364" t="s">
        <v>60</v>
      </c>
      <c r="F2364" t="s">
        <v>76</v>
      </c>
      <c r="G2364" t="s">
        <v>68</v>
      </c>
      <c r="H2364">
        <v>1</v>
      </c>
      <c r="I2364">
        <v>27.6</v>
      </c>
      <c r="J2364">
        <v>1.9E-2</v>
      </c>
      <c r="K2364">
        <v>13.84</v>
      </c>
      <c r="L2364" t="s">
        <v>57</v>
      </c>
      <c r="M2364">
        <f t="shared" si="230"/>
        <v>27.08</v>
      </c>
      <c r="N2364">
        <f t="shared" si="231"/>
        <v>13.24</v>
      </c>
      <c r="O2364" s="7">
        <f t="shared" si="232"/>
        <v>0.48892171344165442</v>
      </c>
      <c r="P2364" t="str">
        <f t="shared" si="235"/>
        <v>Oct-2025</v>
      </c>
      <c r="Q2364" t="str">
        <f t="shared" si="236"/>
        <v>Q4-2025</v>
      </c>
    </row>
    <row r="2365" spans="1:17" x14ac:dyDescent="0.3">
      <c r="A2365" t="s">
        <v>2513</v>
      </c>
      <c r="B2365" s="15">
        <v>45910</v>
      </c>
      <c r="C2365" t="s">
        <v>52</v>
      </c>
      <c r="D2365" t="s">
        <v>75</v>
      </c>
      <c r="E2365" t="s">
        <v>107</v>
      </c>
      <c r="F2365" t="s">
        <v>193</v>
      </c>
      <c r="G2365" t="s">
        <v>68</v>
      </c>
      <c r="H2365">
        <v>9</v>
      </c>
      <c r="I2365">
        <v>39.15</v>
      </c>
      <c r="J2365">
        <v>0</v>
      </c>
      <c r="K2365">
        <v>12.71</v>
      </c>
      <c r="L2365" t="s">
        <v>57</v>
      </c>
      <c r="M2365">
        <f t="shared" si="230"/>
        <v>352.35</v>
      </c>
      <c r="N2365">
        <f t="shared" si="231"/>
        <v>237.96</v>
      </c>
      <c r="O2365" s="7">
        <f t="shared" si="232"/>
        <v>0.67535121328224779</v>
      </c>
      <c r="P2365" t="str">
        <f t="shared" si="235"/>
        <v>Sep-2025</v>
      </c>
      <c r="Q2365" t="str">
        <f t="shared" si="236"/>
        <v>Q3-2025</v>
      </c>
    </row>
    <row r="2366" spans="1:17" x14ac:dyDescent="0.3">
      <c r="A2366" t="s">
        <v>2514</v>
      </c>
      <c r="C2366" t="s">
        <v>84</v>
      </c>
      <c r="D2366" t="s">
        <v>150</v>
      </c>
      <c r="E2366" t="s">
        <v>60</v>
      </c>
      <c r="F2366" t="s">
        <v>61</v>
      </c>
      <c r="G2366" t="s">
        <v>68</v>
      </c>
      <c r="H2366">
        <v>3</v>
      </c>
      <c r="I2366">
        <v>53.24</v>
      </c>
      <c r="J2366">
        <v>6.0999999999999999E-2</v>
      </c>
      <c r="K2366">
        <v>24.45</v>
      </c>
      <c r="L2366" t="s">
        <v>104</v>
      </c>
      <c r="M2366">
        <f t="shared" si="230"/>
        <v>149.97999999999999</v>
      </c>
      <c r="N2366">
        <f t="shared" si="231"/>
        <v>76.63</v>
      </c>
      <c r="O2366" s="7">
        <f t="shared" si="232"/>
        <v>0.51093479130550745</v>
      </c>
    </row>
    <row r="2367" spans="1:17" x14ac:dyDescent="0.3">
      <c r="A2367" t="s">
        <v>2515</v>
      </c>
      <c r="B2367" s="15">
        <v>45601</v>
      </c>
      <c r="C2367" t="s">
        <v>84</v>
      </c>
      <c r="D2367" t="s">
        <v>572</v>
      </c>
      <c r="E2367" t="s">
        <v>71</v>
      </c>
      <c r="F2367" t="s">
        <v>72</v>
      </c>
      <c r="G2367" t="s">
        <v>56</v>
      </c>
      <c r="H2367">
        <v>7</v>
      </c>
      <c r="I2367">
        <v>84.56</v>
      </c>
      <c r="J2367">
        <v>0.11799999999999999</v>
      </c>
      <c r="K2367">
        <v>57.16</v>
      </c>
      <c r="L2367" t="s">
        <v>57</v>
      </c>
      <c r="M2367">
        <f t="shared" si="230"/>
        <v>522.07000000000005</v>
      </c>
      <c r="N2367">
        <f t="shared" si="231"/>
        <v>121.95</v>
      </c>
      <c r="O2367" s="7">
        <f t="shared" si="232"/>
        <v>0.23358936541076866</v>
      </c>
      <c r="P2367" t="str">
        <f t="shared" ref="P2367:P2407" si="237">IF(B2367="","",TEXT(B2367,"mmm-yyyy"))</f>
        <v>Nov-2024</v>
      </c>
      <c r="Q2367" t="str">
        <f t="shared" ref="Q2367:Q2407" si="238">IF(B2367="","","Q"&amp;ROUNDUP(MONTH(B2367)/3,0)&amp;"-"&amp;YEAR(B2367))</f>
        <v>Q4-2024</v>
      </c>
    </row>
    <row r="2368" spans="1:17" x14ac:dyDescent="0.3">
      <c r="A2368" t="s">
        <v>2516</v>
      </c>
      <c r="B2368" s="15">
        <v>45838</v>
      </c>
      <c r="C2368" t="s">
        <v>63</v>
      </c>
      <c r="D2368" t="s">
        <v>263</v>
      </c>
      <c r="E2368" t="s">
        <v>60</v>
      </c>
      <c r="F2368" t="s">
        <v>76</v>
      </c>
      <c r="G2368" t="s">
        <v>68</v>
      </c>
      <c r="H2368">
        <v>4</v>
      </c>
      <c r="I2368">
        <v>25.22</v>
      </c>
      <c r="J2368">
        <v>0.27200000000000002</v>
      </c>
      <c r="K2368">
        <v>13.11</v>
      </c>
      <c r="L2368" t="s">
        <v>57</v>
      </c>
      <c r="M2368">
        <f t="shared" si="230"/>
        <v>73.44</v>
      </c>
      <c r="N2368">
        <f t="shared" si="231"/>
        <v>21</v>
      </c>
      <c r="O2368" s="7">
        <f t="shared" si="232"/>
        <v>0.28594771241830064</v>
      </c>
      <c r="P2368" t="str">
        <f t="shared" si="237"/>
        <v>Jun-2025</v>
      </c>
      <c r="Q2368" t="str">
        <f t="shared" si="238"/>
        <v>Q2-2025</v>
      </c>
    </row>
    <row r="2369" spans="1:17" x14ac:dyDescent="0.3">
      <c r="A2369" t="s">
        <v>2517</v>
      </c>
      <c r="B2369" s="15">
        <v>45835</v>
      </c>
      <c r="C2369" t="s">
        <v>84</v>
      </c>
      <c r="D2369" t="s">
        <v>171</v>
      </c>
      <c r="E2369" t="s">
        <v>71</v>
      </c>
      <c r="F2369" t="s">
        <v>86</v>
      </c>
      <c r="G2369" t="s">
        <v>56</v>
      </c>
      <c r="H2369">
        <v>4</v>
      </c>
      <c r="I2369">
        <v>98.08</v>
      </c>
      <c r="J2369">
        <v>0.13200000000000001</v>
      </c>
      <c r="K2369">
        <v>76.209999999999994</v>
      </c>
      <c r="L2369" t="s">
        <v>57</v>
      </c>
      <c r="M2369">
        <f t="shared" si="230"/>
        <v>340.53</v>
      </c>
      <c r="N2369">
        <f t="shared" si="231"/>
        <v>35.69</v>
      </c>
      <c r="O2369" s="7">
        <f t="shared" si="232"/>
        <v>0.10480721228672951</v>
      </c>
      <c r="P2369" t="str">
        <f t="shared" si="237"/>
        <v>Jun-2025</v>
      </c>
      <c r="Q2369" t="str">
        <f t="shared" si="238"/>
        <v>Q2-2025</v>
      </c>
    </row>
    <row r="2370" spans="1:17" x14ac:dyDescent="0.3">
      <c r="A2370" t="s">
        <v>2518</v>
      </c>
      <c r="B2370" s="15">
        <v>45731</v>
      </c>
      <c r="C2370" t="s">
        <v>52</v>
      </c>
      <c r="D2370" t="s">
        <v>181</v>
      </c>
      <c r="E2370" t="s">
        <v>107</v>
      </c>
      <c r="F2370" t="s">
        <v>148</v>
      </c>
      <c r="G2370" t="s">
        <v>68</v>
      </c>
      <c r="H2370">
        <v>1</v>
      </c>
      <c r="I2370">
        <v>9.83</v>
      </c>
      <c r="J2370">
        <v>0</v>
      </c>
      <c r="K2370">
        <v>3.47</v>
      </c>
      <c r="L2370" t="s">
        <v>57</v>
      </c>
      <c r="M2370">
        <f t="shared" ref="M2370:M2433" si="239">ROUND(H2370*I2370*(1-J2370),2)</f>
        <v>9.83</v>
      </c>
      <c r="N2370">
        <f t="shared" ref="N2370:N2433" si="240">ROUND(M2370-(H2370*K2370),2)</f>
        <v>6.36</v>
      </c>
      <c r="O2370" s="7">
        <f t="shared" ref="O2370:O2433" si="241">IFERROR(N2370/M2370,0)</f>
        <v>0.64699898270600209</v>
      </c>
      <c r="P2370" t="str">
        <f t="shared" si="237"/>
        <v>Mar-2025</v>
      </c>
      <c r="Q2370" t="str">
        <f t="shared" si="238"/>
        <v>Q1-2025</v>
      </c>
    </row>
    <row r="2371" spans="1:17" x14ac:dyDescent="0.3">
      <c r="A2371" t="s">
        <v>2519</v>
      </c>
      <c r="B2371" s="15">
        <v>45662</v>
      </c>
      <c r="C2371" t="s">
        <v>52</v>
      </c>
      <c r="D2371" t="s">
        <v>216</v>
      </c>
      <c r="E2371" t="s">
        <v>93</v>
      </c>
      <c r="F2371" t="s">
        <v>219</v>
      </c>
      <c r="G2371" t="s">
        <v>56</v>
      </c>
      <c r="H2371">
        <v>1</v>
      </c>
      <c r="I2371">
        <v>54.92</v>
      </c>
      <c r="J2371">
        <v>0.11899999999999999</v>
      </c>
      <c r="K2371">
        <v>24.21</v>
      </c>
      <c r="L2371" t="s">
        <v>57</v>
      </c>
      <c r="M2371">
        <f t="shared" si="239"/>
        <v>48.38</v>
      </c>
      <c r="N2371">
        <f t="shared" si="240"/>
        <v>24.17</v>
      </c>
      <c r="O2371" s="7">
        <f t="shared" si="241"/>
        <v>0.49958660603555188</v>
      </c>
      <c r="P2371" t="str">
        <f t="shared" si="237"/>
        <v>Jan-2025</v>
      </c>
      <c r="Q2371" t="str">
        <f t="shared" si="238"/>
        <v>Q1-2025</v>
      </c>
    </row>
    <row r="2372" spans="1:17" x14ac:dyDescent="0.3">
      <c r="A2372" t="s">
        <v>2520</v>
      </c>
      <c r="B2372" s="15">
        <v>45689</v>
      </c>
      <c r="C2372" t="s">
        <v>88</v>
      </c>
      <c r="D2372" t="s">
        <v>270</v>
      </c>
      <c r="E2372" t="s">
        <v>60</v>
      </c>
      <c r="F2372" t="s">
        <v>90</v>
      </c>
      <c r="G2372" t="s">
        <v>56</v>
      </c>
      <c r="H2372">
        <v>2</v>
      </c>
      <c r="I2372">
        <v>39.68</v>
      </c>
      <c r="J2372">
        <v>6.4000000000000001E-2</v>
      </c>
      <c r="K2372">
        <v>18.93</v>
      </c>
      <c r="L2372" t="s">
        <v>57</v>
      </c>
      <c r="M2372">
        <f t="shared" si="239"/>
        <v>74.28</v>
      </c>
      <c r="N2372">
        <f t="shared" si="240"/>
        <v>36.42</v>
      </c>
      <c r="O2372" s="7">
        <f t="shared" si="241"/>
        <v>0.49030694668820679</v>
      </c>
      <c r="P2372" t="str">
        <f t="shared" si="237"/>
        <v>Feb-2025</v>
      </c>
      <c r="Q2372" t="str">
        <f t="shared" si="238"/>
        <v>Q1-2025</v>
      </c>
    </row>
    <row r="2373" spans="1:17" x14ac:dyDescent="0.3">
      <c r="A2373" t="s">
        <v>2521</v>
      </c>
      <c r="B2373" s="15">
        <v>45403</v>
      </c>
      <c r="C2373" t="s">
        <v>84</v>
      </c>
      <c r="D2373" t="s">
        <v>103</v>
      </c>
      <c r="E2373" t="s">
        <v>71</v>
      </c>
      <c r="F2373" t="s">
        <v>78</v>
      </c>
      <c r="G2373" t="s">
        <v>56</v>
      </c>
      <c r="H2373">
        <v>1</v>
      </c>
      <c r="I2373">
        <v>282.17</v>
      </c>
      <c r="J2373">
        <v>0</v>
      </c>
      <c r="K2373">
        <v>207</v>
      </c>
      <c r="L2373" t="s">
        <v>57</v>
      </c>
      <c r="M2373">
        <f t="shared" si="239"/>
        <v>282.17</v>
      </c>
      <c r="N2373">
        <f t="shared" si="240"/>
        <v>75.17</v>
      </c>
      <c r="O2373" s="7">
        <f t="shared" si="241"/>
        <v>0.26639968813126835</v>
      </c>
      <c r="P2373" t="str">
        <f t="shared" si="237"/>
        <v>Apr-2024</v>
      </c>
      <c r="Q2373" t="str">
        <f t="shared" si="238"/>
        <v>Q2-2024</v>
      </c>
    </row>
    <row r="2374" spans="1:17" x14ac:dyDescent="0.3">
      <c r="A2374" t="s">
        <v>2522</v>
      </c>
      <c r="B2374" s="15">
        <v>45943</v>
      </c>
      <c r="C2374" t="s">
        <v>88</v>
      </c>
      <c r="D2374" t="s">
        <v>198</v>
      </c>
      <c r="E2374" t="s">
        <v>71</v>
      </c>
      <c r="F2374" t="s">
        <v>72</v>
      </c>
      <c r="G2374" t="s">
        <v>68</v>
      </c>
      <c r="H2374">
        <v>11</v>
      </c>
      <c r="I2374">
        <v>262.61</v>
      </c>
      <c r="J2374">
        <v>5.8999999999999997E-2</v>
      </c>
      <c r="K2374">
        <v>193.68</v>
      </c>
      <c r="L2374" t="s">
        <v>57</v>
      </c>
      <c r="M2374">
        <f t="shared" si="239"/>
        <v>2718.28</v>
      </c>
      <c r="N2374">
        <f t="shared" si="240"/>
        <v>587.79999999999995</v>
      </c>
      <c r="O2374" s="7">
        <f t="shared" si="241"/>
        <v>0.21623968097473398</v>
      </c>
      <c r="P2374" t="str">
        <f t="shared" si="237"/>
        <v>Oct-2025</v>
      </c>
      <c r="Q2374" t="str">
        <f t="shared" si="238"/>
        <v>Q4-2025</v>
      </c>
    </row>
    <row r="2375" spans="1:17" x14ac:dyDescent="0.3">
      <c r="A2375" t="s">
        <v>2523</v>
      </c>
      <c r="B2375" s="15">
        <v>45945</v>
      </c>
      <c r="C2375" t="s">
        <v>88</v>
      </c>
      <c r="D2375" t="s">
        <v>116</v>
      </c>
      <c r="E2375" t="s">
        <v>60</v>
      </c>
      <c r="F2375" t="s">
        <v>67</v>
      </c>
      <c r="G2375" t="s">
        <v>56</v>
      </c>
      <c r="H2375">
        <v>4</v>
      </c>
      <c r="I2375">
        <v>105.57</v>
      </c>
      <c r="J2375">
        <v>0.14099999999999999</v>
      </c>
      <c r="K2375">
        <v>44.42</v>
      </c>
      <c r="L2375" t="s">
        <v>57</v>
      </c>
      <c r="M2375">
        <f t="shared" si="239"/>
        <v>362.74</v>
      </c>
      <c r="N2375">
        <f t="shared" si="240"/>
        <v>185.06</v>
      </c>
      <c r="O2375" s="7">
        <f t="shared" si="241"/>
        <v>0.51017257539835692</v>
      </c>
      <c r="P2375" t="str">
        <f t="shared" si="237"/>
        <v>Oct-2025</v>
      </c>
      <c r="Q2375" t="str">
        <f t="shared" si="238"/>
        <v>Q4-2025</v>
      </c>
    </row>
    <row r="2376" spans="1:17" x14ac:dyDescent="0.3">
      <c r="A2376" t="s">
        <v>2524</v>
      </c>
      <c r="B2376" s="15">
        <v>45635</v>
      </c>
      <c r="C2376" t="s">
        <v>84</v>
      </c>
      <c r="D2376" t="s">
        <v>243</v>
      </c>
      <c r="E2376" t="s">
        <v>107</v>
      </c>
      <c r="F2376" t="s">
        <v>108</v>
      </c>
      <c r="G2376" t="s">
        <v>56</v>
      </c>
      <c r="H2376">
        <v>6</v>
      </c>
      <c r="I2376">
        <v>25.66</v>
      </c>
      <c r="J2376">
        <v>0.16600000000000001</v>
      </c>
      <c r="K2376">
        <v>9.9600000000000009</v>
      </c>
      <c r="L2376" t="s">
        <v>57</v>
      </c>
      <c r="M2376">
        <f t="shared" si="239"/>
        <v>128.4</v>
      </c>
      <c r="N2376">
        <f t="shared" si="240"/>
        <v>68.64</v>
      </c>
      <c r="O2376" s="7">
        <f t="shared" si="241"/>
        <v>0.53457943925233642</v>
      </c>
      <c r="P2376" t="str">
        <f t="shared" si="237"/>
        <v>Dec-2024</v>
      </c>
      <c r="Q2376" t="str">
        <f t="shared" si="238"/>
        <v>Q4-2024</v>
      </c>
    </row>
    <row r="2377" spans="1:17" x14ac:dyDescent="0.3">
      <c r="A2377" t="s">
        <v>2525</v>
      </c>
      <c r="B2377" s="15">
        <v>45848</v>
      </c>
      <c r="C2377" t="s">
        <v>84</v>
      </c>
      <c r="D2377" t="s">
        <v>110</v>
      </c>
      <c r="E2377" t="s">
        <v>54</v>
      </c>
      <c r="F2377" t="s">
        <v>65</v>
      </c>
      <c r="G2377" t="s">
        <v>68</v>
      </c>
      <c r="H2377">
        <v>6</v>
      </c>
      <c r="I2377">
        <v>9.34</v>
      </c>
      <c r="J2377">
        <v>3.6999999999999998E-2</v>
      </c>
      <c r="K2377">
        <v>5.84</v>
      </c>
      <c r="L2377" t="s">
        <v>57</v>
      </c>
      <c r="M2377">
        <f t="shared" si="239"/>
        <v>53.97</v>
      </c>
      <c r="N2377">
        <f t="shared" si="240"/>
        <v>18.93</v>
      </c>
      <c r="O2377" s="7">
        <f t="shared" si="241"/>
        <v>0.3507504168982768</v>
      </c>
      <c r="P2377" t="str">
        <f t="shared" si="237"/>
        <v>Jul-2025</v>
      </c>
      <c r="Q2377" t="str">
        <f t="shared" si="238"/>
        <v>Q3-2025</v>
      </c>
    </row>
    <row r="2378" spans="1:17" x14ac:dyDescent="0.3">
      <c r="A2378" t="s">
        <v>2526</v>
      </c>
      <c r="B2378" s="15">
        <v>45516</v>
      </c>
      <c r="C2378" t="s">
        <v>52</v>
      </c>
      <c r="D2378" t="s">
        <v>113</v>
      </c>
      <c r="E2378" t="s">
        <v>107</v>
      </c>
      <c r="F2378" t="s">
        <v>193</v>
      </c>
      <c r="G2378" t="s">
        <v>56</v>
      </c>
      <c r="H2378">
        <v>8</v>
      </c>
      <c r="I2378">
        <v>59.24</v>
      </c>
      <c r="J2378">
        <v>8.6999999999999994E-2</v>
      </c>
      <c r="K2378">
        <v>18</v>
      </c>
      <c r="L2378" t="s">
        <v>57</v>
      </c>
      <c r="M2378">
        <f t="shared" si="239"/>
        <v>432.69</v>
      </c>
      <c r="N2378">
        <f t="shared" si="240"/>
        <v>288.69</v>
      </c>
      <c r="O2378" s="7">
        <f t="shared" si="241"/>
        <v>0.66719822505720028</v>
      </c>
      <c r="P2378" t="str">
        <f t="shared" si="237"/>
        <v>Aug-2024</v>
      </c>
      <c r="Q2378" t="str">
        <f t="shared" si="238"/>
        <v>Q3-2024</v>
      </c>
    </row>
    <row r="2379" spans="1:17" x14ac:dyDescent="0.3">
      <c r="A2379" t="s">
        <v>2527</v>
      </c>
      <c r="B2379" s="15">
        <v>45819</v>
      </c>
      <c r="C2379" t="s">
        <v>52</v>
      </c>
      <c r="D2379" t="s">
        <v>75</v>
      </c>
      <c r="E2379" t="s">
        <v>71</v>
      </c>
      <c r="F2379" t="s">
        <v>78</v>
      </c>
      <c r="G2379" t="s">
        <v>68</v>
      </c>
      <c r="H2379">
        <v>10</v>
      </c>
      <c r="I2379">
        <v>245.45</v>
      </c>
      <c r="J2379">
        <v>0.16</v>
      </c>
      <c r="K2379">
        <v>173.26</v>
      </c>
      <c r="L2379" t="s">
        <v>57</v>
      </c>
      <c r="M2379">
        <f t="shared" si="239"/>
        <v>2061.7800000000002</v>
      </c>
      <c r="N2379">
        <f t="shared" si="240"/>
        <v>329.18</v>
      </c>
      <c r="O2379" s="7">
        <f t="shared" si="241"/>
        <v>0.15965815945445197</v>
      </c>
      <c r="P2379" t="str">
        <f t="shared" si="237"/>
        <v>Jun-2025</v>
      </c>
      <c r="Q2379" t="str">
        <f t="shared" si="238"/>
        <v>Q2-2025</v>
      </c>
    </row>
    <row r="2380" spans="1:17" x14ac:dyDescent="0.3">
      <c r="A2380" t="s">
        <v>2528</v>
      </c>
      <c r="B2380" s="15">
        <v>45593</v>
      </c>
      <c r="C2380" t="s">
        <v>63</v>
      </c>
      <c r="D2380" t="s">
        <v>119</v>
      </c>
      <c r="E2380" t="s">
        <v>107</v>
      </c>
      <c r="F2380" t="s">
        <v>132</v>
      </c>
      <c r="G2380" t="s">
        <v>73</v>
      </c>
      <c r="H2380">
        <v>2</v>
      </c>
      <c r="I2380">
        <v>41.42</v>
      </c>
      <c r="J2380">
        <v>0.20499999999999999</v>
      </c>
      <c r="K2380">
        <v>17.559999999999999</v>
      </c>
      <c r="L2380" t="s">
        <v>57</v>
      </c>
      <c r="M2380">
        <f t="shared" si="239"/>
        <v>65.86</v>
      </c>
      <c r="N2380">
        <f t="shared" si="240"/>
        <v>30.74</v>
      </c>
      <c r="O2380" s="7">
        <f t="shared" si="241"/>
        <v>0.46674764652292738</v>
      </c>
      <c r="P2380" t="str">
        <f t="shared" si="237"/>
        <v>Oct-2024</v>
      </c>
      <c r="Q2380" t="str">
        <f t="shared" si="238"/>
        <v>Q4-2024</v>
      </c>
    </row>
    <row r="2381" spans="1:17" x14ac:dyDescent="0.3">
      <c r="A2381" t="s">
        <v>2529</v>
      </c>
      <c r="B2381" s="15">
        <v>45616</v>
      </c>
      <c r="C2381" t="s">
        <v>52</v>
      </c>
      <c r="D2381" t="s">
        <v>96</v>
      </c>
      <c r="E2381" t="s">
        <v>60</v>
      </c>
      <c r="F2381" t="s">
        <v>67</v>
      </c>
      <c r="G2381" t="s">
        <v>68</v>
      </c>
      <c r="H2381">
        <v>1</v>
      </c>
      <c r="I2381">
        <v>15.58</v>
      </c>
      <c r="J2381">
        <v>2.5999999999999999E-2</v>
      </c>
      <c r="K2381">
        <v>7.03</v>
      </c>
      <c r="L2381" t="s">
        <v>57</v>
      </c>
      <c r="M2381">
        <f t="shared" si="239"/>
        <v>15.17</v>
      </c>
      <c r="N2381">
        <f t="shared" si="240"/>
        <v>8.14</v>
      </c>
      <c r="O2381" s="7">
        <f t="shared" si="241"/>
        <v>0.53658536585365857</v>
      </c>
      <c r="P2381" t="str">
        <f t="shared" si="237"/>
        <v>Nov-2024</v>
      </c>
      <c r="Q2381" t="str">
        <f t="shared" si="238"/>
        <v>Q4-2024</v>
      </c>
    </row>
    <row r="2382" spans="1:17" x14ac:dyDescent="0.3">
      <c r="A2382" t="s">
        <v>2530</v>
      </c>
      <c r="B2382" s="15">
        <v>45823</v>
      </c>
      <c r="C2382" t="s">
        <v>63</v>
      </c>
      <c r="D2382" t="s">
        <v>82</v>
      </c>
      <c r="E2382" t="s">
        <v>54</v>
      </c>
      <c r="F2382" t="s">
        <v>65</v>
      </c>
      <c r="G2382" t="s">
        <v>68</v>
      </c>
      <c r="H2382">
        <v>6</v>
      </c>
      <c r="I2382">
        <v>19.239999999999998</v>
      </c>
      <c r="J2382">
        <v>0.18</v>
      </c>
      <c r="K2382">
        <v>12.55</v>
      </c>
      <c r="L2382" t="s">
        <v>57</v>
      </c>
      <c r="M2382">
        <f t="shared" si="239"/>
        <v>94.66</v>
      </c>
      <c r="N2382">
        <f t="shared" si="240"/>
        <v>19.36</v>
      </c>
      <c r="O2382" s="7">
        <f t="shared" si="241"/>
        <v>0.20452144517219523</v>
      </c>
      <c r="P2382" t="str">
        <f t="shared" si="237"/>
        <v>Jun-2025</v>
      </c>
      <c r="Q2382" t="str">
        <f t="shared" si="238"/>
        <v>Q2-2025</v>
      </c>
    </row>
    <row r="2383" spans="1:17" x14ac:dyDescent="0.3">
      <c r="A2383" t="s">
        <v>2531</v>
      </c>
      <c r="B2383" s="15">
        <v>45800</v>
      </c>
      <c r="C2383" t="s">
        <v>84</v>
      </c>
      <c r="D2383" t="s">
        <v>169</v>
      </c>
      <c r="E2383" t="s">
        <v>93</v>
      </c>
      <c r="F2383" t="s">
        <v>124</v>
      </c>
      <c r="G2383" t="s">
        <v>56</v>
      </c>
      <c r="H2383">
        <v>1</v>
      </c>
      <c r="I2383">
        <v>40.65</v>
      </c>
      <c r="J2383">
        <v>0.11700000000000001</v>
      </c>
      <c r="K2383">
        <v>17.8</v>
      </c>
      <c r="L2383" t="s">
        <v>57</v>
      </c>
      <c r="M2383">
        <f t="shared" si="239"/>
        <v>35.89</v>
      </c>
      <c r="N2383">
        <f t="shared" si="240"/>
        <v>18.09</v>
      </c>
      <c r="O2383" s="7">
        <f t="shared" si="241"/>
        <v>0.50404012259682363</v>
      </c>
      <c r="P2383" t="str">
        <f t="shared" si="237"/>
        <v>May-2025</v>
      </c>
      <c r="Q2383" t="str">
        <f t="shared" si="238"/>
        <v>Q2-2025</v>
      </c>
    </row>
    <row r="2384" spans="1:17" x14ac:dyDescent="0.3">
      <c r="A2384" t="s">
        <v>2532</v>
      </c>
      <c r="B2384" s="15">
        <v>45915</v>
      </c>
      <c r="C2384" t="s">
        <v>88</v>
      </c>
      <c r="D2384" t="s">
        <v>89</v>
      </c>
      <c r="E2384" t="s">
        <v>93</v>
      </c>
      <c r="F2384" t="s">
        <v>141</v>
      </c>
      <c r="G2384" t="s">
        <v>56</v>
      </c>
      <c r="H2384">
        <v>1</v>
      </c>
      <c r="I2384">
        <v>43.85</v>
      </c>
      <c r="J2384">
        <v>7.9000000000000001E-2</v>
      </c>
      <c r="K2384">
        <v>21.26</v>
      </c>
      <c r="L2384" t="s">
        <v>57</v>
      </c>
      <c r="M2384">
        <f t="shared" si="239"/>
        <v>40.39</v>
      </c>
      <c r="N2384">
        <f t="shared" si="240"/>
        <v>19.13</v>
      </c>
      <c r="O2384" s="7">
        <f t="shared" si="241"/>
        <v>0.47363208715028471</v>
      </c>
      <c r="P2384" t="str">
        <f t="shared" si="237"/>
        <v>Sep-2025</v>
      </c>
      <c r="Q2384" t="str">
        <f t="shared" si="238"/>
        <v>Q3-2025</v>
      </c>
    </row>
    <row r="2385" spans="1:17" x14ac:dyDescent="0.3">
      <c r="A2385" t="s">
        <v>2533</v>
      </c>
      <c r="B2385" s="15">
        <v>45894</v>
      </c>
      <c r="C2385" t="s">
        <v>84</v>
      </c>
      <c r="D2385" t="s">
        <v>177</v>
      </c>
      <c r="E2385" t="s">
        <v>60</v>
      </c>
      <c r="F2385" t="s">
        <v>61</v>
      </c>
      <c r="G2385" t="s">
        <v>56</v>
      </c>
      <c r="H2385">
        <v>8</v>
      </c>
      <c r="I2385">
        <v>28.62</v>
      </c>
      <c r="J2385">
        <v>0.159</v>
      </c>
      <c r="K2385">
        <v>15.08</v>
      </c>
      <c r="L2385" t="s">
        <v>57</v>
      </c>
      <c r="M2385">
        <f t="shared" si="239"/>
        <v>192.56</v>
      </c>
      <c r="N2385">
        <f t="shared" si="240"/>
        <v>71.92</v>
      </c>
      <c r="O2385" s="7">
        <f t="shared" si="241"/>
        <v>0.37349397590361444</v>
      </c>
      <c r="P2385" t="str">
        <f t="shared" si="237"/>
        <v>Aug-2025</v>
      </c>
      <c r="Q2385" t="str">
        <f t="shared" si="238"/>
        <v>Q3-2025</v>
      </c>
    </row>
    <row r="2386" spans="1:17" x14ac:dyDescent="0.3">
      <c r="A2386" t="s">
        <v>2534</v>
      </c>
      <c r="B2386" s="15">
        <v>45928</v>
      </c>
      <c r="C2386" t="s">
        <v>63</v>
      </c>
      <c r="D2386" t="s">
        <v>258</v>
      </c>
      <c r="E2386" t="s">
        <v>60</v>
      </c>
      <c r="F2386" t="s">
        <v>90</v>
      </c>
      <c r="G2386" t="s">
        <v>68</v>
      </c>
      <c r="H2386">
        <v>3</v>
      </c>
      <c r="I2386">
        <v>114.72</v>
      </c>
      <c r="J2386">
        <v>0.17199999999999999</v>
      </c>
      <c r="K2386">
        <v>47.09</v>
      </c>
      <c r="L2386" t="s">
        <v>73</v>
      </c>
      <c r="M2386">
        <f t="shared" si="239"/>
        <v>284.95999999999998</v>
      </c>
      <c r="N2386">
        <f t="shared" si="240"/>
        <v>143.69</v>
      </c>
      <c r="O2386" s="7">
        <f t="shared" si="241"/>
        <v>0.50424620999438519</v>
      </c>
      <c r="P2386" t="str">
        <f t="shared" si="237"/>
        <v>Sep-2025</v>
      </c>
      <c r="Q2386" t="str">
        <f t="shared" si="238"/>
        <v>Q3-2025</v>
      </c>
    </row>
    <row r="2387" spans="1:17" x14ac:dyDescent="0.3">
      <c r="A2387" t="s">
        <v>2535</v>
      </c>
      <c r="B2387" s="15">
        <v>45808</v>
      </c>
      <c r="C2387" t="s">
        <v>63</v>
      </c>
      <c r="D2387" t="s">
        <v>64</v>
      </c>
      <c r="E2387" t="s">
        <v>93</v>
      </c>
      <c r="F2387" t="s">
        <v>255</v>
      </c>
      <c r="G2387" t="s">
        <v>68</v>
      </c>
      <c r="H2387">
        <v>1</v>
      </c>
      <c r="I2387">
        <v>68.959999999999994</v>
      </c>
      <c r="J2387">
        <v>0.23100000000000001</v>
      </c>
      <c r="K2387">
        <v>26.11</v>
      </c>
      <c r="L2387" t="s">
        <v>57</v>
      </c>
      <c r="M2387">
        <f t="shared" si="239"/>
        <v>53.03</v>
      </c>
      <c r="N2387">
        <f t="shared" si="240"/>
        <v>26.92</v>
      </c>
      <c r="O2387" s="7">
        <f t="shared" si="241"/>
        <v>0.50763718649820855</v>
      </c>
      <c r="P2387" t="str">
        <f t="shared" si="237"/>
        <v>May-2025</v>
      </c>
      <c r="Q2387" t="str">
        <f t="shared" si="238"/>
        <v>Q2-2025</v>
      </c>
    </row>
    <row r="2388" spans="1:17" x14ac:dyDescent="0.3">
      <c r="A2388" t="s">
        <v>2536</v>
      </c>
      <c r="B2388" s="15">
        <v>45631</v>
      </c>
      <c r="C2388" t="s">
        <v>63</v>
      </c>
      <c r="D2388" t="s">
        <v>251</v>
      </c>
      <c r="E2388" t="s">
        <v>71</v>
      </c>
      <c r="F2388" t="s">
        <v>97</v>
      </c>
      <c r="G2388" t="s">
        <v>56</v>
      </c>
      <c r="H2388">
        <v>7</v>
      </c>
      <c r="I2388">
        <v>196.62</v>
      </c>
      <c r="J2388">
        <v>0.22</v>
      </c>
      <c r="K2388">
        <v>129.54</v>
      </c>
      <c r="L2388" t="s">
        <v>57</v>
      </c>
      <c r="M2388">
        <f t="shared" si="239"/>
        <v>1073.55</v>
      </c>
      <c r="N2388">
        <f t="shared" si="240"/>
        <v>166.77</v>
      </c>
      <c r="O2388" s="7">
        <f t="shared" si="241"/>
        <v>0.15534441805225654</v>
      </c>
      <c r="P2388" t="str">
        <f t="shared" si="237"/>
        <v>Dec-2024</v>
      </c>
      <c r="Q2388" t="str">
        <f t="shared" si="238"/>
        <v>Q4-2024</v>
      </c>
    </row>
    <row r="2389" spans="1:17" x14ac:dyDescent="0.3">
      <c r="A2389" t="s">
        <v>2537</v>
      </c>
      <c r="B2389" s="15">
        <v>45842</v>
      </c>
      <c r="C2389" t="s">
        <v>52</v>
      </c>
      <c r="D2389" t="s">
        <v>272</v>
      </c>
      <c r="E2389" t="s">
        <v>71</v>
      </c>
      <c r="F2389" t="s">
        <v>72</v>
      </c>
      <c r="G2389" t="s">
        <v>56</v>
      </c>
      <c r="H2389">
        <v>1</v>
      </c>
      <c r="I2389">
        <v>159.62</v>
      </c>
      <c r="J2389">
        <v>0.03</v>
      </c>
      <c r="K2389">
        <v>108.64</v>
      </c>
      <c r="L2389" t="s">
        <v>57</v>
      </c>
      <c r="M2389">
        <f t="shared" si="239"/>
        <v>154.83000000000001</v>
      </c>
      <c r="N2389">
        <f t="shared" si="240"/>
        <v>46.19</v>
      </c>
      <c r="O2389" s="7">
        <f t="shared" si="241"/>
        <v>0.29832719757153003</v>
      </c>
      <c r="P2389" t="str">
        <f t="shared" si="237"/>
        <v>Jul-2025</v>
      </c>
      <c r="Q2389" t="str">
        <f t="shared" si="238"/>
        <v>Q3-2025</v>
      </c>
    </row>
    <row r="2390" spans="1:17" x14ac:dyDescent="0.3">
      <c r="A2390" t="s">
        <v>2538</v>
      </c>
      <c r="B2390" s="15">
        <v>45649</v>
      </c>
      <c r="C2390" t="s">
        <v>84</v>
      </c>
      <c r="D2390" t="s">
        <v>171</v>
      </c>
      <c r="E2390" t="s">
        <v>93</v>
      </c>
      <c r="F2390" t="s">
        <v>219</v>
      </c>
      <c r="G2390" t="s">
        <v>68</v>
      </c>
      <c r="H2390">
        <v>6</v>
      </c>
      <c r="I2390">
        <v>66.489999999999995</v>
      </c>
      <c r="J2390">
        <v>1.4E-2</v>
      </c>
      <c r="K2390">
        <v>29.91</v>
      </c>
      <c r="L2390" t="s">
        <v>57</v>
      </c>
      <c r="M2390">
        <f t="shared" si="239"/>
        <v>393.35</v>
      </c>
      <c r="N2390">
        <f t="shared" si="240"/>
        <v>213.89</v>
      </c>
      <c r="O2390" s="7">
        <f t="shared" si="241"/>
        <v>0.54376509469937706</v>
      </c>
      <c r="P2390" t="str">
        <f t="shared" si="237"/>
        <v>Dec-2024</v>
      </c>
      <c r="Q2390" t="str">
        <f t="shared" si="238"/>
        <v>Q4-2024</v>
      </c>
    </row>
    <row r="2391" spans="1:17" x14ac:dyDescent="0.3">
      <c r="A2391" t="s">
        <v>2539</v>
      </c>
      <c r="B2391" s="15">
        <v>45383</v>
      </c>
      <c r="C2391" t="s">
        <v>63</v>
      </c>
      <c r="D2391" t="s">
        <v>258</v>
      </c>
      <c r="E2391" t="s">
        <v>60</v>
      </c>
      <c r="F2391" t="s">
        <v>99</v>
      </c>
      <c r="G2391" t="s">
        <v>68</v>
      </c>
      <c r="H2391">
        <v>1</v>
      </c>
      <c r="I2391">
        <v>48.69</v>
      </c>
      <c r="J2391">
        <v>0.34100000000000003</v>
      </c>
      <c r="K2391">
        <v>24.93</v>
      </c>
      <c r="L2391" t="s">
        <v>57</v>
      </c>
      <c r="M2391">
        <f t="shared" si="239"/>
        <v>32.090000000000003</v>
      </c>
      <c r="N2391">
        <f t="shared" si="240"/>
        <v>7.16</v>
      </c>
      <c r="O2391" s="7">
        <f t="shared" si="241"/>
        <v>0.22312246805858521</v>
      </c>
      <c r="P2391" t="str">
        <f t="shared" si="237"/>
        <v>Apr-2024</v>
      </c>
      <c r="Q2391" t="str">
        <f t="shared" si="238"/>
        <v>Q2-2024</v>
      </c>
    </row>
    <row r="2392" spans="1:17" x14ac:dyDescent="0.3">
      <c r="A2392" t="s">
        <v>2540</v>
      </c>
      <c r="B2392" s="15">
        <v>45813</v>
      </c>
      <c r="C2392" t="s">
        <v>84</v>
      </c>
      <c r="D2392" t="s">
        <v>572</v>
      </c>
      <c r="E2392" t="s">
        <v>71</v>
      </c>
      <c r="F2392" t="s">
        <v>78</v>
      </c>
      <c r="G2392" t="s">
        <v>68</v>
      </c>
      <c r="H2392">
        <v>9</v>
      </c>
      <c r="I2392">
        <v>262.25</v>
      </c>
      <c r="J2392">
        <v>0</v>
      </c>
      <c r="K2392">
        <v>207.52</v>
      </c>
      <c r="L2392" t="s">
        <v>57</v>
      </c>
      <c r="M2392">
        <f t="shared" si="239"/>
        <v>2360.25</v>
      </c>
      <c r="N2392">
        <f t="shared" si="240"/>
        <v>492.57</v>
      </c>
      <c r="O2392" s="7">
        <f t="shared" si="241"/>
        <v>0.20869399428026691</v>
      </c>
      <c r="P2392" t="str">
        <f t="shared" si="237"/>
        <v>Jun-2025</v>
      </c>
      <c r="Q2392" t="str">
        <f t="shared" si="238"/>
        <v>Q2-2025</v>
      </c>
    </row>
    <row r="2393" spans="1:17" x14ac:dyDescent="0.3">
      <c r="A2393" t="s">
        <v>2541</v>
      </c>
      <c r="B2393" s="15">
        <v>45939</v>
      </c>
      <c r="C2393" t="s">
        <v>52</v>
      </c>
      <c r="D2393" t="s">
        <v>272</v>
      </c>
      <c r="E2393" t="s">
        <v>54</v>
      </c>
      <c r="F2393" t="s">
        <v>268</v>
      </c>
      <c r="G2393" t="s">
        <v>68</v>
      </c>
      <c r="H2393">
        <v>2</v>
      </c>
      <c r="I2393">
        <v>11.41</v>
      </c>
      <c r="J2393">
        <v>3.0000000000000001E-3</v>
      </c>
      <c r="K2393">
        <v>7.4</v>
      </c>
      <c r="L2393" t="s">
        <v>57</v>
      </c>
      <c r="M2393">
        <f t="shared" si="239"/>
        <v>22.75</v>
      </c>
      <c r="N2393">
        <f t="shared" si="240"/>
        <v>7.95</v>
      </c>
      <c r="O2393" s="7">
        <f t="shared" si="241"/>
        <v>0.34945054945054949</v>
      </c>
      <c r="P2393" t="str">
        <f t="shared" si="237"/>
        <v>Oct-2025</v>
      </c>
      <c r="Q2393" t="str">
        <f t="shared" si="238"/>
        <v>Q4-2025</v>
      </c>
    </row>
    <row r="2394" spans="1:17" x14ac:dyDescent="0.3">
      <c r="A2394" t="s">
        <v>2542</v>
      </c>
      <c r="B2394" s="15">
        <v>45961</v>
      </c>
      <c r="C2394" t="s">
        <v>52</v>
      </c>
      <c r="D2394" t="s">
        <v>70</v>
      </c>
      <c r="E2394" t="s">
        <v>71</v>
      </c>
      <c r="F2394" t="s">
        <v>78</v>
      </c>
      <c r="G2394" t="s">
        <v>56</v>
      </c>
      <c r="H2394">
        <v>7</v>
      </c>
      <c r="I2394">
        <v>222.53</v>
      </c>
      <c r="J2394">
        <v>0</v>
      </c>
      <c r="K2394">
        <v>176.7</v>
      </c>
      <c r="L2394" t="s">
        <v>57</v>
      </c>
      <c r="M2394">
        <f t="shared" si="239"/>
        <v>1557.71</v>
      </c>
      <c r="N2394">
        <f t="shared" si="240"/>
        <v>320.81</v>
      </c>
      <c r="O2394" s="7">
        <f t="shared" si="241"/>
        <v>0.20594975958297757</v>
      </c>
      <c r="P2394" t="str">
        <f t="shared" si="237"/>
        <v>Oct-2025</v>
      </c>
      <c r="Q2394" t="str">
        <f t="shared" si="238"/>
        <v>Q4-2025</v>
      </c>
    </row>
    <row r="2395" spans="1:17" x14ac:dyDescent="0.3">
      <c r="A2395" t="s">
        <v>2543</v>
      </c>
      <c r="B2395" s="15">
        <v>45932</v>
      </c>
      <c r="C2395" t="s">
        <v>63</v>
      </c>
      <c r="D2395" t="s">
        <v>119</v>
      </c>
      <c r="E2395" t="s">
        <v>60</v>
      </c>
      <c r="F2395" t="s">
        <v>90</v>
      </c>
      <c r="G2395" t="s">
        <v>56</v>
      </c>
      <c r="H2395">
        <v>1</v>
      </c>
      <c r="I2395">
        <v>35.82</v>
      </c>
      <c r="J2395">
        <v>0.13400000000000001</v>
      </c>
      <c r="K2395">
        <v>18.559999999999999</v>
      </c>
      <c r="L2395" t="s">
        <v>57</v>
      </c>
      <c r="M2395">
        <f t="shared" si="239"/>
        <v>31.02</v>
      </c>
      <c r="N2395">
        <f t="shared" si="240"/>
        <v>12.46</v>
      </c>
      <c r="O2395" s="7">
        <f t="shared" si="241"/>
        <v>0.40167633784655066</v>
      </c>
      <c r="P2395" t="str">
        <f t="shared" si="237"/>
        <v>Oct-2025</v>
      </c>
      <c r="Q2395" t="str">
        <f t="shared" si="238"/>
        <v>Q4-2025</v>
      </c>
    </row>
    <row r="2396" spans="1:17" x14ac:dyDescent="0.3">
      <c r="A2396" t="s">
        <v>2544</v>
      </c>
      <c r="B2396" s="15">
        <v>45946</v>
      </c>
      <c r="C2396" t="s">
        <v>63</v>
      </c>
      <c r="D2396" t="s">
        <v>263</v>
      </c>
      <c r="E2396" t="s">
        <v>107</v>
      </c>
      <c r="F2396" t="s">
        <v>108</v>
      </c>
      <c r="G2396" t="s">
        <v>56</v>
      </c>
      <c r="H2396">
        <v>1</v>
      </c>
      <c r="I2396">
        <v>17.45</v>
      </c>
      <c r="J2396">
        <v>0.34399999999999997</v>
      </c>
      <c r="K2396">
        <v>5.64</v>
      </c>
      <c r="L2396" t="s">
        <v>57</v>
      </c>
      <c r="M2396">
        <f t="shared" si="239"/>
        <v>11.45</v>
      </c>
      <c r="N2396">
        <f t="shared" si="240"/>
        <v>5.81</v>
      </c>
      <c r="O2396" s="7">
        <f t="shared" si="241"/>
        <v>0.50742358078602623</v>
      </c>
      <c r="P2396" t="str">
        <f t="shared" si="237"/>
        <v>Oct-2025</v>
      </c>
      <c r="Q2396" t="str">
        <f t="shared" si="238"/>
        <v>Q4-2025</v>
      </c>
    </row>
    <row r="2397" spans="1:17" x14ac:dyDescent="0.3">
      <c r="A2397" t="s">
        <v>2545</v>
      </c>
      <c r="B2397" s="15">
        <v>45456</v>
      </c>
      <c r="C2397" t="s">
        <v>63</v>
      </c>
      <c r="D2397" t="s">
        <v>64</v>
      </c>
      <c r="E2397" t="s">
        <v>93</v>
      </c>
      <c r="F2397" t="s">
        <v>141</v>
      </c>
      <c r="G2397" t="s">
        <v>73</v>
      </c>
      <c r="H2397">
        <v>6</v>
      </c>
      <c r="I2397">
        <v>86.43</v>
      </c>
      <c r="J2397">
        <v>0.26600000000000001</v>
      </c>
      <c r="K2397">
        <v>39.75</v>
      </c>
      <c r="L2397" t="s">
        <v>57</v>
      </c>
      <c r="M2397">
        <f t="shared" si="239"/>
        <v>380.64</v>
      </c>
      <c r="N2397">
        <f t="shared" si="240"/>
        <v>142.13999999999999</v>
      </c>
      <c r="O2397" s="7">
        <f t="shared" si="241"/>
        <v>0.37342370744010084</v>
      </c>
      <c r="P2397" t="str">
        <f t="shared" si="237"/>
        <v>Jun-2024</v>
      </c>
      <c r="Q2397" t="str">
        <f t="shared" si="238"/>
        <v>Q2-2024</v>
      </c>
    </row>
    <row r="2398" spans="1:17" x14ac:dyDescent="0.3">
      <c r="A2398" t="s">
        <v>2546</v>
      </c>
      <c r="B2398" s="15">
        <v>45630</v>
      </c>
      <c r="C2398" t="s">
        <v>52</v>
      </c>
      <c r="D2398" t="s">
        <v>101</v>
      </c>
      <c r="E2398" t="s">
        <v>60</v>
      </c>
      <c r="F2398" t="s">
        <v>76</v>
      </c>
      <c r="G2398" t="s">
        <v>56</v>
      </c>
      <c r="H2398">
        <v>2</v>
      </c>
      <c r="I2398">
        <v>39.83</v>
      </c>
      <c r="J2398">
        <v>0.124</v>
      </c>
      <c r="K2398">
        <v>16.93</v>
      </c>
      <c r="L2398" t="s">
        <v>57</v>
      </c>
      <c r="M2398">
        <f t="shared" si="239"/>
        <v>69.78</v>
      </c>
      <c r="N2398">
        <f t="shared" si="240"/>
        <v>35.92</v>
      </c>
      <c r="O2398" s="7">
        <f t="shared" si="241"/>
        <v>0.5147606764115793</v>
      </c>
      <c r="P2398" t="str">
        <f t="shared" si="237"/>
        <v>Dec-2024</v>
      </c>
      <c r="Q2398" t="str">
        <f t="shared" si="238"/>
        <v>Q4-2024</v>
      </c>
    </row>
    <row r="2399" spans="1:17" x14ac:dyDescent="0.3">
      <c r="A2399" t="s">
        <v>2547</v>
      </c>
      <c r="B2399" s="15">
        <v>45993</v>
      </c>
      <c r="C2399" t="s">
        <v>63</v>
      </c>
      <c r="D2399" t="s">
        <v>302</v>
      </c>
      <c r="E2399" t="s">
        <v>93</v>
      </c>
      <c r="F2399" t="s">
        <v>124</v>
      </c>
      <c r="G2399" t="s">
        <v>68</v>
      </c>
      <c r="H2399">
        <v>8</v>
      </c>
      <c r="I2399">
        <v>54.48</v>
      </c>
      <c r="J2399">
        <v>0.254</v>
      </c>
      <c r="K2399">
        <v>21.59</v>
      </c>
      <c r="L2399" t="s">
        <v>104</v>
      </c>
      <c r="M2399">
        <f t="shared" si="239"/>
        <v>325.14</v>
      </c>
      <c r="N2399">
        <f t="shared" si="240"/>
        <v>152.41999999999999</v>
      </c>
      <c r="O2399" s="7">
        <f t="shared" si="241"/>
        <v>0.46878267823091591</v>
      </c>
      <c r="P2399" t="str">
        <f t="shared" si="237"/>
        <v>Dec-2025</v>
      </c>
      <c r="Q2399" t="str">
        <f t="shared" si="238"/>
        <v>Q4-2025</v>
      </c>
    </row>
    <row r="2400" spans="1:17" x14ac:dyDescent="0.3">
      <c r="A2400" t="s">
        <v>2548</v>
      </c>
      <c r="B2400" s="15">
        <v>45548</v>
      </c>
      <c r="C2400" t="s">
        <v>88</v>
      </c>
      <c r="D2400" t="s">
        <v>206</v>
      </c>
      <c r="E2400" t="s">
        <v>54</v>
      </c>
      <c r="F2400" t="s">
        <v>268</v>
      </c>
      <c r="G2400" t="s">
        <v>68</v>
      </c>
      <c r="H2400">
        <v>2</v>
      </c>
      <c r="I2400">
        <v>7.82</v>
      </c>
      <c r="J2400">
        <v>0.121</v>
      </c>
      <c r="K2400">
        <v>5.25</v>
      </c>
      <c r="L2400" t="s">
        <v>57</v>
      </c>
      <c r="M2400">
        <f t="shared" si="239"/>
        <v>13.75</v>
      </c>
      <c r="N2400">
        <f t="shared" si="240"/>
        <v>3.25</v>
      </c>
      <c r="O2400" s="7">
        <f t="shared" si="241"/>
        <v>0.23636363636363636</v>
      </c>
      <c r="P2400" t="str">
        <f t="shared" si="237"/>
        <v>Sep-2024</v>
      </c>
      <c r="Q2400" t="str">
        <f t="shared" si="238"/>
        <v>Q3-2024</v>
      </c>
    </row>
    <row r="2401" spans="1:17" x14ac:dyDescent="0.3">
      <c r="A2401" t="s">
        <v>2549</v>
      </c>
      <c r="B2401" s="15">
        <v>45719</v>
      </c>
      <c r="C2401" t="s">
        <v>52</v>
      </c>
      <c r="D2401" t="s">
        <v>59</v>
      </c>
      <c r="E2401" t="s">
        <v>60</v>
      </c>
      <c r="F2401" t="s">
        <v>67</v>
      </c>
      <c r="G2401" t="s">
        <v>68</v>
      </c>
      <c r="H2401">
        <v>2</v>
      </c>
      <c r="I2401">
        <v>75.650000000000006</v>
      </c>
      <c r="J2401">
        <v>0.127</v>
      </c>
      <c r="K2401">
        <v>41.08</v>
      </c>
      <c r="L2401" t="s">
        <v>57</v>
      </c>
      <c r="M2401">
        <f t="shared" si="239"/>
        <v>132.08000000000001</v>
      </c>
      <c r="N2401">
        <f t="shared" si="240"/>
        <v>49.92</v>
      </c>
      <c r="O2401" s="7">
        <f t="shared" si="241"/>
        <v>0.37795275590551181</v>
      </c>
      <c r="P2401" t="str">
        <f t="shared" si="237"/>
        <v>Mar-2025</v>
      </c>
      <c r="Q2401" t="str">
        <f t="shared" si="238"/>
        <v>Q1-2025</v>
      </c>
    </row>
    <row r="2402" spans="1:17" x14ac:dyDescent="0.3">
      <c r="A2402" t="s">
        <v>2550</v>
      </c>
      <c r="B2402" s="15">
        <v>45791</v>
      </c>
      <c r="C2402" t="s">
        <v>52</v>
      </c>
      <c r="D2402" t="s">
        <v>237</v>
      </c>
      <c r="E2402" t="s">
        <v>107</v>
      </c>
      <c r="F2402" t="s">
        <v>139</v>
      </c>
      <c r="G2402" t="s">
        <v>68</v>
      </c>
      <c r="H2402">
        <v>3</v>
      </c>
      <c r="I2402">
        <v>50.89</v>
      </c>
      <c r="J2402">
        <v>8.5999999999999993E-2</v>
      </c>
      <c r="K2402">
        <v>21.84</v>
      </c>
      <c r="L2402" t="s">
        <v>57</v>
      </c>
      <c r="M2402">
        <f t="shared" si="239"/>
        <v>139.54</v>
      </c>
      <c r="N2402">
        <f t="shared" si="240"/>
        <v>74.02</v>
      </c>
      <c r="O2402" s="7">
        <f t="shared" si="241"/>
        <v>0.5304572165687258</v>
      </c>
      <c r="P2402" t="str">
        <f t="shared" si="237"/>
        <v>May-2025</v>
      </c>
      <c r="Q2402" t="str">
        <f t="shared" si="238"/>
        <v>Q2-2025</v>
      </c>
    </row>
    <row r="2403" spans="1:17" x14ac:dyDescent="0.3">
      <c r="A2403" t="s">
        <v>2551</v>
      </c>
      <c r="B2403" s="15">
        <v>45850</v>
      </c>
      <c r="C2403" t="s">
        <v>63</v>
      </c>
      <c r="D2403" t="s">
        <v>251</v>
      </c>
      <c r="E2403" t="s">
        <v>71</v>
      </c>
      <c r="F2403" t="s">
        <v>97</v>
      </c>
      <c r="G2403" t="s">
        <v>56</v>
      </c>
      <c r="H2403">
        <v>2</v>
      </c>
      <c r="I2403">
        <v>69.569999999999993</v>
      </c>
      <c r="J2403">
        <v>0.127</v>
      </c>
      <c r="K2403">
        <v>48.68</v>
      </c>
      <c r="L2403" t="s">
        <v>104</v>
      </c>
      <c r="M2403">
        <f t="shared" si="239"/>
        <v>121.47</v>
      </c>
      <c r="N2403">
        <f t="shared" si="240"/>
        <v>24.11</v>
      </c>
      <c r="O2403" s="7">
        <f t="shared" si="241"/>
        <v>0.19848522268872973</v>
      </c>
      <c r="P2403" t="str">
        <f t="shared" si="237"/>
        <v>Jul-2025</v>
      </c>
      <c r="Q2403" t="str">
        <f t="shared" si="238"/>
        <v>Q3-2025</v>
      </c>
    </row>
    <row r="2404" spans="1:17" x14ac:dyDescent="0.3">
      <c r="A2404" t="s">
        <v>2552</v>
      </c>
      <c r="B2404" s="15">
        <v>45517</v>
      </c>
      <c r="C2404" t="s">
        <v>88</v>
      </c>
      <c r="D2404" t="s">
        <v>429</v>
      </c>
      <c r="E2404" t="s">
        <v>93</v>
      </c>
      <c r="F2404" t="s">
        <v>219</v>
      </c>
      <c r="G2404" t="s">
        <v>56</v>
      </c>
      <c r="H2404">
        <v>5</v>
      </c>
      <c r="I2404">
        <v>67.5</v>
      </c>
      <c r="J2404">
        <v>0.19</v>
      </c>
      <c r="K2404">
        <v>25.79</v>
      </c>
      <c r="L2404" t="s">
        <v>57</v>
      </c>
      <c r="M2404">
        <f t="shared" si="239"/>
        <v>273.38</v>
      </c>
      <c r="N2404">
        <f t="shared" si="240"/>
        <v>144.43</v>
      </c>
      <c r="O2404" s="7">
        <f t="shared" si="241"/>
        <v>0.52831223937376548</v>
      </c>
      <c r="P2404" t="str">
        <f t="shared" si="237"/>
        <v>Aug-2024</v>
      </c>
      <c r="Q2404" t="str">
        <f t="shared" si="238"/>
        <v>Q3-2024</v>
      </c>
    </row>
    <row r="2405" spans="1:17" x14ac:dyDescent="0.3">
      <c r="A2405" t="s">
        <v>2553</v>
      </c>
      <c r="B2405" s="15">
        <v>45759</v>
      </c>
      <c r="C2405" t="s">
        <v>84</v>
      </c>
      <c r="D2405" t="s">
        <v>147</v>
      </c>
      <c r="E2405" t="s">
        <v>93</v>
      </c>
      <c r="F2405" t="s">
        <v>124</v>
      </c>
      <c r="G2405" t="s">
        <v>68</v>
      </c>
      <c r="H2405">
        <v>8</v>
      </c>
      <c r="I2405">
        <v>85.66</v>
      </c>
      <c r="J2405">
        <v>0</v>
      </c>
      <c r="K2405">
        <v>36.65</v>
      </c>
      <c r="L2405" t="s">
        <v>57</v>
      </c>
      <c r="M2405">
        <f t="shared" si="239"/>
        <v>685.28</v>
      </c>
      <c r="N2405">
        <f t="shared" si="240"/>
        <v>392.08</v>
      </c>
      <c r="O2405" s="7">
        <f t="shared" si="241"/>
        <v>0.57214569227177214</v>
      </c>
      <c r="P2405" t="str">
        <f t="shared" si="237"/>
        <v>Apr-2025</v>
      </c>
      <c r="Q2405" t="str">
        <f t="shared" si="238"/>
        <v>Q2-2025</v>
      </c>
    </row>
    <row r="2406" spans="1:17" x14ac:dyDescent="0.3">
      <c r="A2406" t="s">
        <v>2554</v>
      </c>
      <c r="B2406" s="15">
        <v>45888</v>
      </c>
      <c r="C2406" t="s">
        <v>52</v>
      </c>
      <c r="D2406" t="s">
        <v>96</v>
      </c>
      <c r="E2406" t="s">
        <v>54</v>
      </c>
      <c r="F2406" t="s">
        <v>114</v>
      </c>
      <c r="G2406" t="s">
        <v>56</v>
      </c>
      <c r="H2406">
        <v>5</v>
      </c>
      <c r="I2406">
        <v>5.96</v>
      </c>
      <c r="J2406">
        <v>0.10199999999999999</v>
      </c>
      <c r="K2406">
        <v>3.6</v>
      </c>
      <c r="L2406" t="s">
        <v>57</v>
      </c>
      <c r="M2406">
        <f t="shared" si="239"/>
        <v>26.76</v>
      </c>
      <c r="N2406">
        <f t="shared" si="240"/>
        <v>8.76</v>
      </c>
      <c r="O2406" s="7">
        <f t="shared" si="241"/>
        <v>0.32735426008968604</v>
      </c>
      <c r="P2406" t="str">
        <f t="shared" si="237"/>
        <v>Aug-2025</v>
      </c>
      <c r="Q2406" t="str">
        <f t="shared" si="238"/>
        <v>Q3-2025</v>
      </c>
    </row>
    <row r="2407" spans="1:17" x14ac:dyDescent="0.3">
      <c r="A2407" t="s">
        <v>2555</v>
      </c>
      <c r="B2407" s="15">
        <v>45566</v>
      </c>
      <c r="C2407" t="s">
        <v>52</v>
      </c>
      <c r="D2407" t="s">
        <v>272</v>
      </c>
      <c r="E2407" t="s">
        <v>71</v>
      </c>
      <c r="F2407" t="s">
        <v>97</v>
      </c>
      <c r="G2407" t="s">
        <v>56</v>
      </c>
      <c r="H2407">
        <v>4</v>
      </c>
      <c r="I2407">
        <v>267.93</v>
      </c>
      <c r="J2407">
        <v>4.7E-2</v>
      </c>
      <c r="K2407">
        <v>184.82</v>
      </c>
      <c r="L2407" t="s">
        <v>57</v>
      </c>
      <c r="M2407">
        <f t="shared" si="239"/>
        <v>1021.35</v>
      </c>
      <c r="N2407">
        <f t="shared" si="240"/>
        <v>282.07</v>
      </c>
      <c r="O2407" s="7">
        <f t="shared" si="241"/>
        <v>0.27617369168257699</v>
      </c>
      <c r="P2407" t="str">
        <f t="shared" si="237"/>
        <v>Oct-2024</v>
      </c>
      <c r="Q2407" t="str">
        <f t="shared" si="238"/>
        <v>Q4-2024</v>
      </c>
    </row>
    <row r="2408" spans="1:17" x14ac:dyDescent="0.3">
      <c r="A2408" t="s">
        <v>2556</v>
      </c>
      <c r="C2408" t="s">
        <v>88</v>
      </c>
      <c r="D2408" t="s">
        <v>116</v>
      </c>
      <c r="E2408" t="s">
        <v>93</v>
      </c>
      <c r="F2408" t="s">
        <v>124</v>
      </c>
      <c r="G2408" t="s">
        <v>56</v>
      </c>
      <c r="H2408">
        <v>1</v>
      </c>
      <c r="I2408">
        <v>45.07</v>
      </c>
      <c r="J2408">
        <v>0</v>
      </c>
      <c r="K2408">
        <v>20.399999999999999</v>
      </c>
      <c r="L2408" t="s">
        <v>57</v>
      </c>
      <c r="M2408">
        <f t="shared" si="239"/>
        <v>45.07</v>
      </c>
      <c r="N2408">
        <f t="shared" si="240"/>
        <v>24.67</v>
      </c>
      <c r="O2408" s="7">
        <f t="shared" si="241"/>
        <v>0.54737075660084322</v>
      </c>
    </row>
    <row r="2409" spans="1:17" x14ac:dyDescent="0.3">
      <c r="A2409" t="s">
        <v>2557</v>
      </c>
      <c r="B2409" s="15">
        <v>45401</v>
      </c>
      <c r="C2409" t="s">
        <v>84</v>
      </c>
      <c r="D2409" t="s">
        <v>177</v>
      </c>
      <c r="E2409" t="s">
        <v>93</v>
      </c>
      <c r="F2409" t="s">
        <v>141</v>
      </c>
      <c r="G2409" t="s">
        <v>56</v>
      </c>
      <c r="H2409">
        <v>4</v>
      </c>
      <c r="I2409">
        <v>28.94</v>
      </c>
      <c r="J2409">
        <v>8.1000000000000003E-2</v>
      </c>
      <c r="K2409">
        <v>12.45</v>
      </c>
      <c r="L2409" t="s">
        <v>57</v>
      </c>
      <c r="M2409">
        <f t="shared" si="239"/>
        <v>106.38</v>
      </c>
      <c r="N2409">
        <f t="shared" si="240"/>
        <v>56.58</v>
      </c>
      <c r="O2409" s="7">
        <f t="shared" si="241"/>
        <v>0.53186689227298367</v>
      </c>
      <c r="P2409" t="str">
        <f t="shared" ref="P2409:P2438" si="242">IF(B2409="","",TEXT(B2409,"mmm-yyyy"))</f>
        <v>Apr-2024</v>
      </c>
      <c r="Q2409" t="str">
        <f t="shared" ref="Q2409:Q2438" si="243">IF(B2409="","","Q"&amp;ROUNDUP(MONTH(B2409)/3,0)&amp;"-"&amp;YEAR(B2409))</f>
        <v>Q2-2024</v>
      </c>
    </row>
    <row r="2410" spans="1:17" x14ac:dyDescent="0.3">
      <c r="A2410" t="s">
        <v>2558</v>
      </c>
      <c r="B2410" s="15">
        <v>45977</v>
      </c>
      <c r="C2410" t="s">
        <v>52</v>
      </c>
      <c r="D2410" t="s">
        <v>121</v>
      </c>
      <c r="E2410" t="s">
        <v>71</v>
      </c>
      <c r="F2410" t="s">
        <v>72</v>
      </c>
      <c r="G2410" t="s">
        <v>56</v>
      </c>
      <c r="H2410">
        <v>7</v>
      </c>
      <c r="I2410">
        <v>131.66</v>
      </c>
      <c r="J2410">
        <v>0.17399999999999999</v>
      </c>
      <c r="K2410">
        <v>87.2</v>
      </c>
      <c r="L2410" t="s">
        <v>57</v>
      </c>
      <c r="M2410">
        <f t="shared" si="239"/>
        <v>761.26</v>
      </c>
      <c r="N2410">
        <f t="shared" si="240"/>
        <v>150.86000000000001</v>
      </c>
      <c r="O2410" s="7">
        <f t="shared" si="241"/>
        <v>0.19817145259175578</v>
      </c>
      <c r="P2410" t="str">
        <f t="shared" si="242"/>
        <v>Nov-2025</v>
      </c>
      <c r="Q2410" t="str">
        <f t="shared" si="243"/>
        <v>Q4-2025</v>
      </c>
    </row>
    <row r="2411" spans="1:17" x14ac:dyDescent="0.3">
      <c r="A2411" t="s">
        <v>2559</v>
      </c>
      <c r="B2411" s="15">
        <v>45700</v>
      </c>
      <c r="C2411" t="s">
        <v>84</v>
      </c>
      <c r="D2411" t="s">
        <v>73</v>
      </c>
      <c r="E2411" t="s">
        <v>93</v>
      </c>
      <c r="F2411" t="s">
        <v>94</v>
      </c>
      <c r="G2411" t="s">
        <v>68</v>
      </c>
      <c r="H2411">
        <v>2</v>
      </c>
      <c r="I2411">
        <v>76.81</v>
      </c>
      <c r="J2411">
        <v>1.9E-2</v>
      </c>
      <c r="K2411">
        <v>28.76</v>
      </c>
      <c r="L2411" t="s">
        <v>57</v>
      </c>
      <c r="M2411">
        <f t="shared" si="239"/>
        <v>150.69999999999999</v>
      </c>
      <c r="N2411">
        <f t="shared" si="240"/>
        <v>93.18</v>
      </c>
      <c r="O2411" s="7">
        <f t="shared" si="241"/>
        <v>0.61831453218314536</v>
      </c>
      <c r="P2411" t="str">
        <f t="shared" si="242"/>
        <v>Feb-2025</v>
      </c>
      <c r="Q2411" t="str">
        <f t="shared" si="243"/>
        <v>Q1-2025</v>
      </c>
    </row>
    <row r="2412" spans="1:17" x14ac:dyDescent="0.3">
      <c r="A2412" t="s">
        <v>2560</v>
      </c>
      <c r="B2412" s="15">
        <v>45567</v>
      </c>
      <c r="C2412" t="s">
        <v>52</v>
      </c>
      <c r="D2412" t="s">
        <v>53</v>
      </c>
      <c r="E2412" t="s">
        <v>54</v>
      </c>
      <c r="F2412" t="s">
        <v>65</v>
      </c>
      <c r="G2412" t="s">
        <v>56</v>
      </c>
      <c r="H2412">
        <v>1</v>
      </c>
      <c r="I2412">
        <v>6.68</v>
      </c>
      <c r="J2412">
        <v>0.121</v>
      </c>
      <c r="K2412">
        <v>4.5999999999999996</v>
      </c>
      <c r="L2412" t="s">
        <v>57</v>
      </c>
      <c r="M2412">
        <f t="shared" si="239"/>
        <v>5.87</v>
      </c>
      <c r="N2412">
        <f t="shared" si="240"/>
        <v>1.27</v>
      </c>
      <c r="O2412" s="7">
        <f t="shared" si="241"/>
        <v>0.21635434412265758</v>
      </c>
      <c r="P2412" t="str">
        <f t="shared" si="242"/>
        <v>Oct-2024</v>
      </c>
      <c r="Q2412" t="str">
        <f t="shared" si="243"/>
        <v>Q4-2024</v>
      </c>
    </row>
    <row r="2413" spans="1:17" x14ac:dyDescent="0.3">
      <c r="A2413" t="s">
        <v>2561</v>
      </c>
      <c r="B2413" s="15">
        <v>45535</v>
      </c>
      <c r="C2413" t="s">
        <v>84</v>
      </c>
      <c r="D2413" t="s">
        <v>177</v>
      </c>
      <c r="E2413" t="s">
        <v>71</v>
      </c>
      <c r="F2413" t="s">
        <v>72</v>
      </c>
      <c r="G2413" t="s">
        <v>56</v>
      </c>
      <c r="H2413">
        <v>3</v>
      </c>
      <c r="I2413">
        <v>79.680000000000007</v>
      </c>
      <c r="J2413">
        <v>0.1</v>
      </c>
      <c r="K2413">
        <v>55.1</v>
      </c>
      <c r="L2413" t="s">
        <v>57</v>
      </c>
      <c r="M2413">
        <f t="shared" si="239"/>
        <v>215.14</v>
      </c>
      <c r="N2413">
        <f t="shared" si="240"/>
        <v>49.84</v>
      </c>
      <c r="O2413" s="7">
        <f t="shared" si="241"/>
        <v>0.23166310309565868</v>
      </c>
      <c r="P2413" t="str">
        <f t="shared" si="242"/>
        <v>Aug-2024</v>
      </c>
      <c r="Q2413" t="str">
        <f t="shared" si="243"/>
        <v>Q3-2024</v>
      </c>
    </row>
    <row r="2414" spans="1:17" x14ac:dyDescent="0.3">
      <c r="A2414" t="s">
        <v>2562</v>
      </c>
      <c r="B2414" s="15">
        <v>45740</v>
      </c>
      <c r="C2414" t="s">
        <v>63</v>
      </c>
      <c r="D2414" t="s">
        <v>137</v>
      </c>
      <c r="E2414" t="s">
        <v>93</v>
      </c>
      <c r="F2414" t="s">
        <v>141</v>
      </c>
      <c r="G2414" t="s">
        <v>56</v>
      </c>
      <c r="H2414">
        <v>7</v>
      </c>
      <c r="I2414">
        <v>82.93</v>
      </c>
      <c r="J2414">
        <v>0.17499999999999999</v>
      </c>
      <c r="K2414">
        <v>36.200000000000003</v>
      </c>
      <c r="L2414" t="s">
        <v>57</v>
      </c>
      <c r="M2414">
        <f t="shared" si="239"/>
        <v>478.92</v>
      </c>
      <c r="N2414">
        <f t="shared" si="240"/>
        <v>225.52</v>
      </c>
      <c r="O2414" s="7">
        <f t="shared" si="241"/>
        <v>0.4708928422283471</v>
      </c>
      <c r="P2414" t="str">
        <f t="shared" si="242"/>
        <v>Mar-2025</v>
      </c>
      <c r="Q2414" t="str">
        <f t="shared" si="243"/>
        <v>Q1-2025</v>
      </c>
    </row>
    <row r="2415" spans="1:17" x14ac:dyDescent="0.3">
      <c r="A2415" t="s">
        <v>2563</v>
      </c>
      <c r="B2415" s="15">
        <v>45674</v>
      </c>
      <c r="C2415" t="s">
        <v>52</v>
      </c>
      <c r="D2415" t="s">
        <v>121</v>
      </c>
      <c r="E2415" t="s">
        <v>54</v>
      </c>
      <c r="F2415" t="s">
        <v>268</v>
      </c>
      <c r="G2415" t="s">
        <v>68</v>
      </c>
      <c r="H2415">
        <v>2</v>
      </c>
      <c r="I2415">
        <v>5.04</v>
      </c>
      <c r="J2415">
        <v>1.7000000000000001E-2</v>
      </c>
      <c r="K2415">
        <v>3.5</v>
      </c>
      <c r="L2415" t="s">
        <v>73</v>
      </c>
      <c r="M2415">
        <f t="shared" si="239"/>
        <v>9.91</v>
      </c>
      <c r="N2415">
        <f t="shared" si="240"/>
        <v>2.91</v>
      </c>
      <c r="O2415" s="7">
        <f t="shared" si="241"/>
        <v>0.29364278506559033</v>
      </c>
      <c r="P2415" t="str">
        <f t="shared" si="242"/>
        <v>Jan-2025</v>
      </c>
      <c r="Q2415" t="str">
        <f t="shared" si="243"/>
        <v>Q1-2025</v>
      </c>
    </row>
    <row r="2416" spans="1:17" x14ac:dyDescent="0.3">
      <c r="A2416" t="s">
        <v>2564</v>
      </c>
      <c r="B2416" s="15">
        <v>45628</v>
      </c>
      <c r="C2416" t="s">
        <v>52</v>
      </c>
      <c r="D2416" t="s">
        <v>101</v>
      </c>
      <c r="E2416" t="s">
        <v>71</v>
      </c>
      <c r="F2416" t="s">
        <v>78</v>
      </c>
      <c r="G2416" t="s">
        <v>56</v>
      </c>
      <c r="H2416">
        <v>1</v>
      </c>
      <c r="I2416">
        <v>68.290000000000006</v>
      </c>
      <c r="J2416">
        <v>0</v>
      </c>
      <c r="K2416">
        <v>53.27</v>
      </c>
      <c r="L2416" t="s">
        <v>57</v>
      </c>
      <c r="M2416">
        <f t="shared" si="239"/>
        <v>68.290000000000006</v>
      </c>
      <c r="N2416">
        <f t="shared" si="240"/>
        <v>15.02</v>
      </c>
      <c r="O2416" s="7">
        <f t="shared" si="241"/>
        <v>0.21994435495680184</v>
      </c>
      <c r="P2416" t="str">
        <f t="shared" si="242"/>
        <v>Dec-2024</v>
      </c>
      <c r="Q2416" t="str">
        <f t="shared" si="243"/>
        <v>Q4-2024</v>
      </c>
    </row>
    <row r="2417" spans="1:17" x14ac:dyDescent="0.3">
      <c r="A2417" t="s">
        <v>2565</v>
      </c>
      <c r="B2417" s="15">
        <v>45776</v>
      </c>
      <c r="C2417" t="s">
        <v>88</v>
      </c>
      <c r="D2417" t="s">
        <v>198</v>
      </c>
      <c r="E2417" t="s">
        <v>93</v>
      </c>
      <c r="F2417" t="s">
        <v>141</v>
      </c>
      <c r="G2417" t="s">
        <v>56</v>
      </c>
      <c r="H2417">
        <v>2</v>
      </c>
      <c r="I2417">
        <v>14.28</v>
      </c>
      <c r="J2417">
        <v>2.8000000000000001E-2</v>
      </c>
      <c r="K2417">
        <v>6.3</v>
      </c>
      <c r="L2417" t="s">
        <v>104</v>
      </c>
      <c r="M2417">
        <f t="shared" si="239"/>
        <v>27.76</v>
      </c>
      <c r="N2417">
        <f t="shared" si="240"/>
        <v>15.16</v>
      </c>
      <c r="O2417" s="7">
        <f t="shared" si="241"/>
        <v>0.54610951008645525</v>
      </c>
      <c r="P2417" t="str">
        <f t="shared" si="242"/>
        <v>Apr-2025</v>
      </c>
      <c r="Q2417" t="str">
        <f t="shared" si="243"/>
        <v>Q2-2025</v>
      </c>
    </row>
    <row r="2418" spans="1:17" x14ac:dyDescent="0.3">
      <c r="A2418" t="s">
        <v>2566</v>
      </c>
      <c r="B2418" s="15">
        <v>45911</v>
      </c>
      <c r="C2418" t="s">
        <v>52</v>
      </c>
      <c r="D2418" t="s">
        <v>113</v>
      </c>
      <c r="E2418" t="s">
        <v>71</v>
      </c>
      <c r="F2418" t="s">
        <v>126</v>
      </c>
      <c r="G2418" t="s">
        <v>68</v>
      </c>
      <c r="H2418">
        <v>1</v>
      </c>
      <c r="I2418">
        <v>53.74</v>
      </c>
      <c r="J2418">
        <v>0.04</v>
      </c>
      <c r="K2418">
        <v>42.29</v>
      </c>
      <c r="L2418" t="s">
        <v>73</v>
      </c>
      <c r="M2418">
        <f t="shared" si="239"/>
        <v>51.59</v>
      </c>
      <c r="N2418">
        <f t="shared" si="240"/>
        <v>9.3000000000000007</v>
      </c>
      <c r="O2418" s="7">
        <f t="shared" si="241"/>
        <v>0.18026749370032952</v>
      </c>
      <c r="P2418" t="str">
        <f t="shared" si="242"/>
        <v>Sep-2025</v>
      </c>
      <c r="Q2418" t="str">
        <f t="shared" si="243"/>
        <v>Q3-2025</v>
      </c>
    </row>
    <row r="2419" spans="1:17" x14ac:dyDescent="0.3">
      <c r="A2419" t="s">
        <v>2567</v>
      </c>
      <c r="B2419" s="15">
        <v>45670</v>
      </c>
      <c r="C2419" t="s">
        <v>52</v>
      </c>
      <c r="D2419" t="s">
        <v>130</v>
      </c>
      <c r="E2419" t="s">
        <v>71</v>
      </c>
      <c r="F2419" t="s">
        <v>72</v>
      </c>
      <c r="G2419" t="s">
        <v>56</v>
      </c>
      <c r="H2419">
        <v>3</v>
      </c>
      <c r="I2419">
        <v>206.97</v>
      </c>
      <c r="J2419">
        <v>0.125</v>
      </c>
      <c r="K2419">
        <v>163.26</v>
      </c>
      <c r="L2419" t="s">
        <v>57</v>
      </c>
      <c r="M2419">
        <f t="shared" si="239"/>
        <v>543.29999999999995</v>
      </c>
      <c r="N2419">
        <f t="shared" si="240"/>
        <v>53.52</v>
      </c>
      <c r="O2419" s="7">
        <f t="shared" si="241"/>
        <v>9.8509110988404217E-2</v>
      </c>
      <c r="P2419" t="str">
        <f t="shared" si="242"/>
        <v>Jan-2025</v>
      </c>
      <c r="Q2419" t="str">
        <f t="shared" si="243"/>
        <v>Q1-2025</v>
      </c>
    </row>
    <row r="2420" spans="1:17" x14ac:dyDescent="0.3">
      <c r="A2420" t="s">
        <v>2568</v>
      </c>
      <c r="B2420" s="15">
        <v>45898</v>
      </c>
      <c r="C2420" t="s">
        <v>63</v>
      </c>
      <c r="D2420" t="s">
        <v>281</v>
      </c>
      <c r="E2420" t="s">
        <v>107</v>
      </c>
      <c r="F2420" t="s">
        <v>132</v>
      </c>
      <c r="G2420" t="s">
        <v>68</v>
      </c>
      <c r="H2420">
        <v>4</v>
      </c>
      <c r="I2420">
        <v>9.93</v>
      </c>
      <c r="J2420">
        <v>0.23100000000000001</v>
      </c>
      <c r="K2420">
        <v>3.83</v>
      </c>
      <c r="L2420" t="s">
        <v>57</v>
      </c>
      <c r="M2420">
        <f t="shared" si="239"/>
        <v>30.54</v>
      </c>
      <c r="N2420">
        <f t="shared" si="240"/>
        <v>15.22</v>
      </c>
      <c r="O2420" s="7">
        <f t="shared" si="241"/>
        <v>0.49836280288146695</v>
      </c>
      <c r="P2420" t="str">
        <f t="shared" si="242"/>
        <v>Aug-2025</v>
      </c>
      <c r="Q2420" t="str">
        <f t="shared" si="243"/>
        <v>Q3-2025</v>
      </c>
    </row>
    <row r="2421" spans="1:17" x14ac:dyDescent="0.3">
      <c r="A2421" t="s">
        <v>2569</v>
      </c>
      <c r="B2421" s="15">
        <v>45618</v>
      </c>
      <c r="C2421" t="s">
        <v>84</v>
      </c>
      <c r="D2421" t="s">
        <v>144</v>
      </c>
      <c r="E2421" t="s">
        <v>93</v>
      </c>
      <c r="F2421" t="s">
        <v>141</v>
      </c>
      <c r="G2421" t="s">
        <v>56</v>
      </c>
      <c r="H2421">
        <v>1</v>
      </c>
      <c r="I2421">
        <v>80.150000000000006</v>
      </c>
      <c r="J2421">
        <v>7.2999999999999995E-2</v>
      </c>
      <c r="K2421">
        <v>37.81</v>
      </c>
      <c r="L2421" t="s">
        <v>57</v>
      </c>
      <c r="M2421">
        <f t="shared" si="239"/>
        <v>74.3</v>
      </c>
      <c r="N2421">
        <f t="shared" si="240"/>
        <v>36.49</v>
      </c>
      <c r="O2421" s="7">
        <f t="shared" si="241"/>
        <v>0.49111709286675642</v>
      </c>
      <c r="P2421" t="str">
        <f t="shared" si="242"/>
        <v>Nov-2024</v>
      </c>
      <c r="Q2421" t="str">
        <f t="shared" si="243"/>
        <v>Q4-2024</v>
      </c>
    </row>
    <row r="2422" spans="1:17" x14ac:dyDescent="0.3">
      <c r="A2422" t="s">
        <v>2570</v>
      </c>
      <c r="B2422" s="15">
        <v>45700</v>
      </c>
      <c r="C2422" t="s">
        <v>52</v>
      </c>
      <c r="D2422" t="s">
        <v>237</v>
      </c>
      <c r="E2422" t="s">
        <v>54</v>
      </c>
      <c r="F2422" t="s">
        <v>156</v>
      </c>
      <c r="G2422" t="s">
        <v>68</v>
      </c>
      <c r="H2422">
        <v>6</v>
      </c>
      <c r="I2422">
        <v>6.88</v>
      </c>
      <c r="J2422">
        <v>0.10199999999999999</v>
      </c>
      <c r="K2422">
        <v>3.88</v>
      </c>
      <c r="L2422" t="s">
        <v>57</v>
      </c>
      <c r="M2422">
        <f t="shared" si="239"/>
        <v>37.07</v>
      </c>
      <c r="N2422">
        <f t="shared" si="240"/>
        <v>13.79</v>
      </c>
      <c r="O2422" s="7">
        <f t="shared" si="241"/>
        <v>0.37199892096034526</v>
      </c>
      <c r="P2422" t="str">
        <f t="shared" si="242"/>
        <v>Feb-2025</v>
      </c>
      <c r="Q2422" t="str">
        <f t="shared" si="243"/>
        <v>Q1-2025</v>
      </c>
    </row>
    <row r="2423" spans="1:17" x14ac:dyDescent="0.3">
      <c r="A2423" t="s">
        <v>2571</v>
      </c>
      <c r="B2423" s="15">
        <v>45913</v>
      </c>
      <c r="C2423" t="s">
        <v>88</v>
      </c>
      <c r="D2423" t="s">
        <v>179</v>
      </c>
      <c r="E2423" t="s">
        <v>93</v>
      </c>
      <c r="F2423" t="s">
        <v>94</v>
      </c>
      <c r="G2423" t="s">
        <v>68</v>
      </c>
      <c r="H2423">
        <v>6</v>
      </c>
      <c r="I2423">
        <v>78.790000000000006</v>
      </c>
      <c r="J2423">
        <v>0.10100000000000001</v>
      </c>
      <c r="K2423">
        <v>34.39</v>
      </c>
      <c r="L2423" t="s">
        <v>57</v>
      </c>
      <c r="M2423">
        <f t="shared" si="239"/>
        <v>424.99</v>
      </c>
      <c r="N2423">
        <f t="shared" si="240"/>
        <v>218.65</v>
      </c>
      <c r="O2423" s="7">
        <f t="shared" si="241"/>
        <v>0.5144826937104402</v>
      </c>
      <c r="P2423" t="str">
        <f t="shared" si="242"/>
        <v>Sep-2025</v>
      </c>
      <c r="Q2423" t="str">
        <f t="shared" si="243"/>
        <v>Q3-2025</v>
      </c>
    </row>
    <row r="2424" spans="1:17" x14ac:dyDescent="0.3">
      <c r="A2424" t="s">
        <v>2572</v>
      </c>
      <c r="B2424" s="15">
        <v>45789</v>
      </c>
      <c r="C2424" t="s">
        <v>63</v>
      </c>
      <c r="D2424" t="s">
        <v>188</v>
      </c>
      <c r="E2424" t="s">
        <v>93</v>
      </c>
      <c r="F2424" t="s">
        <v>219</v>
      </c>
      <c r="G2424" t="s">
        <v>56</v>
      </c>
      <c r="H2424">
        <v>4</v>
      </c>
      <c r="I2424">
        <v>20.3</v>
      </c>
      <c r="J2424">
        <v>0.25700000000000001</v>
      </c>
      <c r="K2424">
        <v>9.66</v>
      </c>
      <c r="L2424" t="s">
        <v>57</v>
      </c>
      <c r="M2424">
        <f t="shared" si="239"/>
        <v>60.33</v>
      </c>
      <c r="N2424">
        <f t="shared" si="240"/>
        <v>21.69</v>
      </c>
      <c r="O2424" s="7">
        <f t="shared" si="241"/>
        <v>0.35952262555942321</v>
      </c>
      <c r="P2424" t="str">
        <f t="shared" si="242"/>
        <v>May-2025</v>
      </c>
      <c r="Q2424" t="str">
        <f t="shared" si="243"/>
        <v>Q2-2025</v>
      </c>
    </row>
    <row r="2425" spans="1:17" x14ac:dyDescent="0.3">
      <c r="A2425" t="s">
        <v>2573</v>
      </c>
      <c r="B2425" s="15">
        <v>45821</v>
      </c>
      <c r="C2425" t="s">
        <v>84</v>
      </c>
      <c r="D2425" t="s">
        <v>229</v>
      </c>
      <c r="E2425" t="s">
        <v>54</v>
      </c>
      <c r="F2425" t="s">
        <v>114</v>
      </c>
      <c r="G2425" t="s">
        <v>68</v>
      </c>
      <c r="H2425">
        <v>3</v>
      </c>
      <c r="I2425">
        <v>20.83</v>
      </c>
      <c r="J2425">
        <v>0.106</v>
      </c>
      <c r="K2425">
        <v>13.76</v>
      </c>
      <c r="L2425" t="s">
        <v>57</v>
      </c>
      <c r="M2425">
        <f t="shared" si="239"/>
        <v>55.87</v>
      </c>
      <c r="N2425">
        <f t="shared" si="240"/>
        <v>14.59</v>
      </c>
      <c r="O2425" s="7">
        <f t="shared" si="241"/>
        <v>0.26114193663862539</v>
      </c>
      <c r="P2425" t="str">
        <f t="shared" si="242"/>
        <v>Jun-2025</v>
      </c>
      <c r="Q2425" t="str">
        <f t="shared" si="243"/>
        <v>Q2-2025</v>
      </c>
    </row>
    <row r="2426" spans="1:17" x14ac:dyDescent="0.3">
      <c r="A2426" t="s">
        <v>2574</v>
      </c>
      <c r="B2426" s="15">
        <v>45946</v>
      </c>
      <c r="C2426" t="s">
        <v>63</v>
      </c>
      <c r="D2426" t="s">
        <v>64</v>
      </c>
      <c r="E2426" t="s">
        <v>54</v>
      </c>
      <c r="F2426" t="s">
        <v>65</v>
      </c>
      <c r="G2426" t="s">
        <v>56</v>
      </c>
      <c r="H2426">
        <v>1</v>
      </c>
      <c r="I2426">
        <v>10.6</v>
      </c>
      <c r="J2426">
        <v>0.26600000000000001</v>
      </c>
      <c r="K2426">
        <v>7.07</v>
      </c>
      <c r="L2426" t="s">
        <v>57</v>
      </c>
      <c r="M2426">
        <f t="shared" si="239"/>
        <v>7.78</v>
      </c>
      <c r="N2426">
        <f t="shared" si="240"/>
        <v>0.71</v>
      </c>
      <c r="O2426" s="7">
        <f t="shared" si="241"/>
        <v>9.1259640102827749E-2</v>
      </c>
      <c r="P2426" t="str">
        <f t="shared" si="242"/>
        <v>Oct-2025</v>
      </c>
      <c r="Q2426" t="str">
        <f t="shared" si="243"/>
        <v>Q4-2025</v>
      </c>
    </row>
    <row r="2427" spans="1:17" x14ac:dyDescent="0.3">
      <c r="A2427" t="s">
        <v>2575</v>
      </c>
      <c r="B2427" s="15">
        <v>45581</v>
      </c>
      <c r="C2427" t="s">
        <v>52</v>
      </c>
      <c r="D2427" t="s">
        <v>96</v>
      </c>
      <c r="E2427" t="s">
        <v>71</v>
      </c>
      <c r="F2427" t="s">
        <v>126</v>
      </c>
      <c r="G2427" t="s">
        <v>68</v>
      </c>
      <c r="H2427">
        <v>2</v>
      </c>
      <c r="I2427">
        <v>57.63</v>
      </c>
      <c r="J2427">
        <v>0.125</v>
      </c>
      <c r="K2427">
        <v>39.840000000000003</v>
      </c>
      <c r="L2427" t="s">
        <v>57</v>
      </c>
      <c r="M2427">
        <f t="shared" si="239"/>
        <v>100.85</v>
      </c>
      <c r="N2427">
        <f t="shared" si="240"/>
        <v>21.17</v>
      </c>
      <c r="O2427" s="7">
        <f t="shared" si="241"/>
        <v>0.20991571641051068</v>
      </c>
      <c r="P2427" t="str">
        <f t="shared" si="242"/>
        <v>Oct-2024</v>
      </c>
      <c r="Q2427" t="str">
        <f t="shared" si="243"/>
        <v>Q4-2024</v>
      </c>
    </row>
    <row r="2428" spans="1:17" x14ac:dyDescent="0.3">
      <c r="A2428" t="s">
        <v>2576</v>
      </c>
      <c r="B2428" s="15">
        <v>45724</v>
      </c>
      <c r="C2428" t="s">
        <v>84</v>
      </c>
      <c r="D2428" t="s">
        <v>225</v>
      </c>
      <c r="E2428" t="s">
        <v>60</v>
      </c>
      <c r="F2428" t="s">
        <v>67</v>
      </c>
      <c r="G2428" t="s">
        <v>68</v>
      </c>
      <c r="H2428">
        <v>2</v>
      </c>
      <c r="I2428">
        <v>55.67</v>
      </c>
      <c r="J2428">
        <v>0.115</v>
      </c>
      <c r="K2428">
        <v>28.64</v>
      </c>
      <c r="L2428" t="s">
        <v>57</v>
      </c>
      <c r="M2428">
        <f t="shared" si="239"/>
        <v>98.54</v>
      </c>
      <c r="N2428">
        <f t="shared" si="240"/>
        <v>41.26</v>
      </c>
      <c r="O2428" s="7">
        <f t="shared" si="241"/>
        <v>0.41871321290846353</v>
      </c>
      <c r="P2428" t="str">
        <f t="shared" si="242"/>
        <v>Mar-2025</v>
      </c>
      <c r="Q2428" t="str">
        <f t="shared" si="243"/>
        <v>Q1-2025</v>
      </c>
    </row>
    <row r="2429" spans="1:17" x14ac:dyDescent="0.3">
      <c r="A2429" t="s">
        <v>2577</v>
      </c>
      <c r="B2429" s="15">
        <v>45917</v>
      </c>
      <c r="C2429" t="s">
        <v>52</v>
      </c>
      <c r="D2429" t="s">
        <v>181</v>
      </c>
      <c r="E2429" t="s">
        <v>107</v>
      </c>
      <c r="F2429" t="s">
        <v>132</v>
      </c>
      <c r="G2429" t="s">
        <v>56</v>
      </c>
      <c r="H2429">
        <v>1</v>
      </c>
      <c r="I2429">
        <v>9.33</v>
      </c>
      <c r="J2429">
        <v>6.4000000000000001E-2</v>
      </c>
      <c r="K2429">
        <v>4.18</v>
      </c>
      <c r="L2429" t="s">
        <v>57</v>
      </c>
      <c r="M2429">
        <f t="shared" si="239"/>
        <v>8.73</v>
      </c>
      <c r="N2429">
        <f t="shared" si="240"/>
        <v>4.55</v>
      </c>
      <c r="O2429" s="7">
        <f t="shared" si="241"/>
        <v>0.5211912943871706</v>
      </c>
      <c r="P2429" t="str">
        <f t="shared" si="242"/>
        <v>Sep-2025</v>
      </c>
      <c r="Q2429" t="str">
        <f t="shared" si="243"/>
        <v>Q3-2025</v>
      </c>
    </row>
    <row r="2430" spans="1:17" x14ac:dyDescent="0.3">
      <c r="A2430" t="s">
        <v>2578</v>
      </c>
      <c r="B2430" s="15">
        <v>45921</v>
      </c>
      <c r="C2430" t="s">
        <v>88</v>
      </c>
      <c r="D2430" t="s">
        <v>234</v>
      </c>
      <c r="E2430" t="s">
        <v>60</v>
      </c>
      <c r="F2430" t="s">
        <v>90</v>
      </c>
      <c r="G2430" t="s">
        <v>68</v>
      </c>
      <c r="H2430">
        <v>4</v>
      </c>
      <c r="I2430">
        <v>65.33</v>
      </c>
      <c r="J2430">
        <v>7.5999999999999998E-2</v>
      </c>
      <c r="K2430">
        <v>31.6</v>
      </c>
      <c r="L2430" t="s">
        <v>57</v>
      </c>
      <c r="M2430">
        <f t="shared" si="239"/>
        <v>241.46</v>
      </c>
      <c r="N2430">
        <f t="shared" si="240"/>
        <v>115.06</v>
      </c>
      <c r="O2430" s="7">
        <f t="shared" si="241"/>
        <v>0.47651784974737016</v>
      </c>
      <c r="P2430" t="str">
        <f t="shared" si="242"/>
        <v>Sep-2025</v>
      </c>
      <c r="Q2430" t="str">
        <f t="shared" si="243"/>
        <v>Q3-2025</v>
      </c>
    </row>
    <row r="2431" spans="1:17" x14ac:dyDescent="0.3">
      <c r="A2431" t="s">
        <v>2579</v>
      </c>
      <c r="B2431" s="15">
        <v>45946</v>
      </c>
      <c r="C2431" t="s">
        <v>63</v>
      </c>
      <c r="D2431" t="s">
        <v>251</v>
      </c>
      <c r="E2431" t="s">
        <v>93</v>
      </c>
      <c r="F2431" t="s">
        <v>219</v>
      </c>
      <c r="G2431" t="s">
        <v>68</v>
      </c>
      <c r="H2431">
        <v>5</v>
      </c>
      <c r="I2431">
        <v>67.510000000000005</v>
      </c>
      <c r="J2431">
        <v>0.19500000000000001</v>
      </c>
      <c r="K2431">
        <v>33.39</v>
      </c>
      <c r="L2431" t="s">
        <v>57</v>
      </c>
      <c r="M2431">
        <f t="shared" si="239"/>
        <v>271.73</v>
      </c>
      <c r="N2431">
        <f t="shared" si="240"/>
        <v>104.78</v>
      </c>
      <c r="O2431" s="7">
        <f t="shared" si="241"/>
        <v>0.38560335627277076</v>
      </c>
      <c r="P2431" t="str">
        <f t="shared" si="242"/>
        <v>Oct-2025</v>
      </c>
      <c r="Q2431" t="str">
        <f t="shared" si="243"/>
        <v>Q4-2025</v>
      </c>
    </row>
    <row r="2432" spans="1:17" x14ac:dyDescent="0.3">
      <c r="A2432" t="s">
        <v>2580</v>
      </c>
      <c r="B2432" s="15">
        <v>45635</v>
      </c>
      <c r="C2432" t="s">
        <v>52</v>
      </c>
      <c r="D2432" t="s">
        <v>70</v>
      </c>
      <c r="E2432" t="s">
        <v>60</v>
      </c>
      <c r="F2432" t="s">
        <v>90</v>
      </c>
      <c r="G2432" t="s">
        <v>68</v>
      </c>
      <c r="H2432">
        <v>3</v>
      </c>
      <c r="I2432">
        <v>70.760000000000005</v>
      </c>
      <c r="J2432">
        <v>4.5999999999999999E-2</v>
      </c>
      <c r="K2432">
        <v>38.340000000000003</v>
      </c>
      <c r="L2432" t="s">
        <v>57</v>
      </c>
      <c r="M2432">
        <f t="shared" si="239"/>
        <v>202.52</v>
      </c>
      <c r="N2432">
        <f t="shared" si="240"/>
        <v>87.5</v>
      </c>
      <c r="O2432" s="7">
        <f t="shared" si="241"/>
        <v>0.43205609322536043</v>
      </c>
      <c r="P2432" t="str">
        <f t="shared" si="242"/>
        <v>Dec-2024</v>
      </c>
      <c r="Q2432" t="str">
        <f t="shared" si="243"/>
        <v>Q4-2024</v>
      </c>
    </row>
    <row r="2433" spans="1:17" x14ac:dyDescent="0.3">
      <c r="A2433" t="s">
        <v>2581</v>
      </c>
      <c r="B2433" s="15">
        <v>45600</v>
      </c>
      <c r="C2433" t="s">
        <v>84</v>
      </c>
      <c r="D2433" t="s">
        <v>372</v>
      </c>
      <c r="E2433" t="s">
        <v>107</v>
      </c>
      <c r="F2433" t="s">
        <v>132</v>
      </c>
      <c r="G2433" t="s">
        <v>68</v>
      </c>
      <c r="H2433">
        <v>12</v>
      </c>
      <c r="I2433">
        <v>43.59</v>
      </c>
      <c r="J2433">
        <v>0.105</v>
      </c>
      <c r="K2433">
        <v>17.27</v>
      </c>
      <c r="L2433" t="s">
        <v>104</v>
      </c>
      <c r="M2433">
        <f t="shared" si="239"/>
        <v>468.16</v>
      </c>
      <c r="N2433">
        <f t="shared" si="240"/>
        <v>260.92</v>
      </c>
      <c r="O2433" s="7">
        <f t="shared" si="241"/>
        <v>0.55733082706766923</v>
      </c>
      <c r="P2433" t="str">
        <f t="shared" si="242"/>
        <v>Nov-2024</v>
      </c>
      <c r="Q2433" t="str">
        <f t="shared" si="243"/>
        <v>Q4-2024</v>
      </c>
    </row>
    <row r="2434" spans="1:17" x14ac:dyDescent="0.3">
      <c r="A2434" t="s">
        <v>2582</v>
      </c>
      <c r="B2434" s="15">
        <v>45821</v>
      </c>
      <c r="C2434" t="s">
        <v>84</v>
      </c>
      <c r="D2434" t="s">
        <v>171</v>
      </c>
      <c r="E2434" t="s">
        <v>71</v>
      </c>
      <c r="F2434" t="s">
        <v>97</v>
      </c>
      <c r="G2434" t="s">
        <v>56</v>
      </c>
      <c r="H2434">
        <v>1</v>
      </c>
      <c r="I2434">
        <v>29.64</v>
      </c>
      <c r="J2434">
        <v>0.18</v>
      </c>
      <c r="K2434">
        <v>20.88</v>
      </c>
      <c r="L2434" t="s">
        <v>57</v>
      </c>
      <c r="M2434">
        <f t="shared" ref="M2434:M2497" si="244">ROUND(H2434*I2434*(1-J2434),2)</f>
        <v>24.3</v>
      </c>
      <c r="N2434">
        <f t="shared" ref="N2434:N2497" si="245">ROUND(M2434-(H2434*K2434),2)</f>
        <v>3.42</v>
      </c>
      <c r="O2434" s="7">
        <f t="shared" ref="O2434:O2497" si="246">IFERROR(N2434/M2434,0)</f>
        <v>0.14074074074074072</v>
      </c>
      <c r="P2434" t="str">
        <f t="shared" si="242"/>
        <v>Jun-2025</v>
      </c>
      <c r="Q2434" t="str">
        <f t="shared" si="243"/>
        <v>Q2-2025</v>
      </c>
    </row>
    <row r="2435" spans="1:17" x14ac:dyDescent="0.3">
      <c r="A2435" t="s">
        <v>2583</v>
      </c>
      <c r="B2435" s="15">
        <v>45445</v>
      </c>
      <c r="C2435" t="s">
        <v>88</v>
      </c>
      <c r="D2435" t="s">
        <v>162</v>
      </c>
      <c r="E2435" t="s">
        <v>107</v>
      </c>
      <c r="F2435" t="s">
        <v>193</v>
      </c>
      <c r="G2435" t="s">
        <v>68</v>
      </c>
      <c r="H2435">
        <v>2</v>
      </c>
      <c r="I2435">
        <v>27.17</v>
      </c>
      <c r="J2435">
        <v>3.1E-2</v>
      </c>
      <c r="K2435">
        <v>11.79</v>
      </c>
      <c r="L2435" t="s">
        <v>57</v>
      </c>
      <c r="M2435">
        <f t="shared" si="244"/>
        <v>52.66</v>
      </c>
      <c r="N2435">
        <f t="shared" si="245"/>
        <v>29.08</v>
      </c>
      <c r="O2435" s="7">
        <f t="shared" si="246"/>
        <v>0.55222180022787692</v>
      </c>
      <c r="P2435" t="str">
        <f t="shared" si="242"/>
        <v>Jun-2024</v>
      </c>
      <c r="Q2435" t="str">
        <f t="shared" si="243"/>
        <v>Q2-2024</v>
      </c>
    </row>
    <row r="2436" spans="1:17" x14ac:dyDescent="0.3">
      <c r="A2436" t="s">
        <v>2584</v>
      </c>
      <c r="B2436" s="15">
        <v>45814</v>
      </c>
      <c r="C2436" t="s">
        <v>52</v>
      </c>
      <c r="D2436" t="s">
        <v>155</v>
      </c>
      <c r="E2436" t="s">
        <v>60</v>
      </c>
      <c r="F2436" t="s">
        <v>67</v>
      </c>
      <c r="G2436" t="s">
        <v>68</v>
      </c>
      <c r="H2436">
        <v>3</v>
      </c>
      <c r="I2436">
        <v>54.06</v>
      </c>
      <c r="J2436">
        <v>4.0000000000000001E-3</v>
      </c>
      <c r="K2436">
        <v>25.07</v>
      </c>
      <c r="L2436" t="s">
        <v>57</v>
      </c>
      <c r="M2436">
        <f t="shared" si="244"/>
        <v>161.53</v>
      </c>
      <c r="N2436">
        <f t="shared" si="245"/>
        <v>86.32</v>
      </c>
      <c r="O2436" s="7">
        <f t="shared" si="246"/>
        <v>0.53438989661363212</v>
      </c>
      <c r="P2436" t="str">
        <f t="shared" si="242"/>
        <v>Jun-2025</v>
      </c>
      <c r="Q2436" t="str">
        <f t="shared" si="243"/>
        <v>Q2-2025</v>
      </c>
    </row>
    <row r="2437" spans="1:17" x14ac:dyDescent="0.3">
      <c r="A2437" t="s">
        <v>2585</v>
      </c>
      <c r="B2437" s="15">
        <v>45927</v>
      </c>
      <c r="C2437" t="s">
        <v>63</v>
      </c>
      <c r="D2437" t="s">
        <v>165</v>
      </c>
      <c r="E2437" t="s">
        <v>93</v>
      </c>
      <c r="F2437" t="s">
        <v>255</v>
      </c>
      <c r="G2437" t="s">
        <v>68</v>
      </c>
      <c r="H2437">
        <v>6</v>
      </c>
      <c r="I2437">
        <v>20.95</v>
      </c>
      <c r="J2437">
        <v>0.2</v>
      </c>
      <c r="K2437">
        <v>9.8800000000000008</v>
      </c>
      <c r="L2437" t="s">
        <v>57</v>
      </c>
      <c r="M2437">
        <f t="shared" si="244"/>
        <v>100.56</v>
      </c>
      <c r="N2437">
        <f t="shared" si="245"/>
        <v>41.28</v>
      </c>
      <c r="O2437" s="7">
        <f t="shared" si="246"/>
        <v>0.41050119331742246</v>
      </c>
      <c r="P2437" t="str">
        <f t="shared" si="242"/>
        <v>Sep-2025</v>
      </c>
      <c r="Q2437" t="str">
        <f t="shared" si="243"/>
        <v>Q3-2025</v>
      </c>
    </row>
    <row r="2438" spans="1:17" x14ac:dyDescent="0.3">
      <c r="A2438" t="s">
        <v>2586</v>
      </c>
      <c r="B2438" s="15">
        <v>45934</v>
      </c>
      <c r="C2438" t="s">
        <v>52</v>
      </c>
      <c r="D2438" t="s">
        <v>113</v>
      </c>
      <c r="E2438" t="s">
        <v>71</v>
      </c>
      <c r="F2438" t="s">
        <v>97</v>
      </c>
      <c r="G2438" t="s">
        <v>68</v>
      </c>
      <c r="H2438">
        <v>3</v>
      </c>
      <c r="I2438">
        <v>236.52</v>
      </c>
      <c r="J2438">
        <v>1.9E-2</v>
      </c>
      <c r="K2438">
        <v>182.02</v>
      </c>
      <c r="L2438" t="s">
        <v>57</v>
      </c>
      <c r="M2438">
        <f t="shared" si="244"/>
        <v>696.08</v>
      </c>
      <c r="N2438">
        <f t="shared" si="245"/>
        <v>150.02000000000001</v>
      </c>
      <c r="O2438" s="7">
        <f t="shared" si="246"/>
        <v>0.21552120445925757</v>
      </c>
      <c r="P2438" t="str">
        <f t="shared" si="242"/>
        <v>Oct-2025</v>
      </c>
      <c r="Q2438" t="str">
        <f t="shared" si="243"/>
        <v>Q4-2025</v>
      </c>
    </row>
    <row r="2439" spans="1:17" x14ac:dyDescent="0.3">
      <c r="A2439" t="s">
        <v>2587</v>
      </c>
      <c r="C2439" t="s">
        <v>52</v>
      </c>
      <c r="D2439" t="s">
        <v>121</v>
      </c>
      <c r="E2439" t="s">
        <v>71</v>
      </c>
      <c r="F2439" t="s">
        <v>126</v>
      </c>
      <c r="G2439" t="s">
        <v>68</v>
      </c>
      <c r="H2439">
        <v>4</v>
      </c>
      <c r="I2439">
        <v>177.31</v>
      </c>
      <c r="J2439">
        <v>8.2000000000000003E-2</v>
      </c>
      <c r="K2439">
        <v>119.75</v>
      </c>
      <c r="L2439" t="s">
        <v>104</v>
      </c>
      <c r="M2439">
        <f t="shared" si="244"/>
        <v>651.08000000000004</v>
      </c>
      <c r="N2439">
        <f t="shared" si="245"/>
        <v>172.08</v>
      </c>
      <c r="O2439" s="7">
        <f t="shared" si="246"/>
        <v>0.26429931805615287</v>
      </c>
    </row>
    <row r="2440" spans="1:17" x14ac:dyDescent="0.3">
      <c r="A2440" t="s">
        <v>2588</v>
      </c>
      <c r="B2440" s="15">
        <v>45426</v>
      </c>
      <c r="C2440" t="s">
        <v>52</v>
      </c>
      <c r="D2440" t="s">
        <v>130</v>
      </c>
      <c r="E2440" t="s">
        <v>71</v>
      </c>
      <c r="F2440" t="s">
        <v>86</v>
      </c>
      <c r="G2440" t="s">
        <v>68</v>
      </c>
      <c r="H2440">
        <v>5</v>
      </c>
      <c r="I2440">
        <v>36.72</v>
      </c>
      <c r="J2440">
        <v>0.10100000000000001</v>
      </c>
      <c r="K2440">
        <v>23.94</v>
      </c>
      <c r="L2440" t="s">
        <v>57</v>
      </c>
      <c r="M2440">
        <f t="shared" si="244"/>
        <v>165.06</v>
      </c>
      <c r="N2440">
        <f t="shared" si="245"/>
        <v>45.36</v>
      </c>
      <c r="O2440" s="7">
        <f t="shared" si="246"/>
        <v>0.27480916030534353</v>
      </c>
      <c r="P2440" t="str">
        <f t="shared" ref="P2440:P2471" si="247">IF(B2440="","",TEXT(B2440,"mmm-yyyy"))</f>
        <v>May-2024</v>
      </c>
      <c r="Q2440" t="str">
        <f t="shared" ref="Q2440:Q2471" si="248">IF(B2440="","","Q"&amp;ROUNDUP(MONTH(B2440)/3,0)&amp;"-"&amp;YEAR(B2440))</f>
        <v>Q2-2024</v>
      </c>
    </row>
    <row r="2441" spans="1:17" x14ac:dyDescent="0.3">
      <c r="A2441" t="s">
        <v>2589</v>
      </c>
      <c r="B2441" s="15">
        <v>45884</v>
      </c>
      <c r="C2441" t="s">
        <v>84</v>
      </c>
      <c r="D2441" t="s">
        <v>572</v>
      </c>
      <c r="E2441" t="s">
        <v>71</v>
      </c>
      <c r="F2441" t="s">
        <v>86</v>
      </c>
      <c r="G2441" t="s">
        <v>56</v>
      </c>
      <c r="H2441">
        <v>1</v>
      </c>
      <c r="I2441">
        <v>33.380000000000003</v>
      </c>
      <c r="J2441">
        <v>0.08</v>
      </c>
      <c r="K2441">
        <v>25.3</v>
      </c>
      <c r="L2441" t="s">
        <v>57</v>
      </c>
      <c r="M2441">
        <f t="shared" si="244"/>
        <v>30.71</v>
      </c>
      <c r="N2441">
        <f t="shared" si="245"/>
        <v>5.41</v>
      </c>
      <c r="O2441" s="7">
        <f t="shared" si="246"/>
        <v>0.17616411592315206</v>
      </c>
      <c r="P2441" t="str">
        <f t="shared" si="247"/>
        <v>Aug-2025</v>
      </c>
      <c r="Q2441" t="str">
        <f t="shared" si="248"/>
        <v>Q3-2025</v>
      </c>
    </row>
    <row r="2442" spans="1:17" x14ac:dyDescent="0.3">
      <c r="A2442" t="s">
        <v>2590</v>
      </c>
      <c r="B2442" s="15">
        <v>45671</v>
      </c>
      <c r="C2442" t="s">
        <v>52</v>
      </c>
      <c r="D2442" t="s">
        <v>130</v>
      </c>
      <c r="E2442" t="s">
        <v>71</v>
      </c>
      <c r="F2442" t="s">
        <v>86</v>
      </c>
      <c r="G2442" t="s">
        <v>68</v>
      </c>
      <c r="H2442">
        <v>1</v>
      </c>
      <c r="I2442">
        <v>36.67</v>
      </c>
      <c r="J2442">
        <v>0.192</v>
      </c>
      <c r="K2442">
        <v>26.33</v>
      </c>
      <c r="L2442" t="s">
        <v>57</v>
      </c>
      <c r="M2442">
        <f t="shared" si="244"/>
        <v>29.63</v>
      </c>
      <c r="N2442">
        <f t="shared" si="245"/>
        <v>3.3</v>
      </c>
      <c r="O2442" s="7">
        <f t="shared" si="246"/>
        <v>0.11137360782990212</v>
      </c>
      <c r="P2442" t="str">
        <f t="shared" si="247"/>
        <v>Jan-2025</v>
      </c>
      <c r="Q2442" t="str">
        <f t="shared" si="248"/>
        <v>Q1-2025</v>
      </c>
    </row>
    <row r="2443" spans="1:17" x14ac:dyDescent="0.3">
      <c r="A2443" t="s">
        <v>2591</v>
      </c>
      <c r="B2443" s="15">
        <v>45794</v>
      </c>
      <c r="C2443" t="s">
        <v>88</v>
      </c>
      <c r="D2443" t="s">
        <v>206</v>
      </c>
      <c r="E2443" t="s">
        <v>71</v>
      </c>
      <c r="F2443" t="s">
        <v>97</v>
      </c>
      <c r="G2443" t="s">
        <v>68</v>
      </c>
      <c r="H2443">
        <v>4</v>
      </c>
      <c r="I2443">
        <v>291.41000000000003</v>
      </c>
      <c r="J2443">
        <v>0.06</v>
      </c>
      <c r="K2443">
        <v>224.95</v>
      </c>
      <c r="L2443" t="s">
        <v>57</v>
      </c>
      <c r="M2443">
        <f t="shared" si="244"/>
        <v>1095.7</v>
      </c>
      <c r="N2443">
        <f t="shared" si="245"/>
        <v>195.9</v>
      </c>
      <c r="O2443" s="7">
        <f t="shared" si="246"/>
        <v>0.17878981473030939</v>
      </c>
      <c r="P2443" t="str">
        <f t="shared" si="247"/>
        <v>May-2025</v>
      </c>
      <c r="Q2443" t="str">
        <f t="shared" si="248"/>
        <v>Q2-2025</v>
      </c>
    </row>
    <row r="2444" spans="1:17" x14ac:dyDescent="0.3">
      <c r="A2444" t="s">
        <v>2592</v>
      </c>
      <c r="B2444" s="15">
        <v>45923</v>
      </c>
      <c r="C2444" t="s">
        <v>84</v>
      </c>
      <c r="D2444" t="s">
        <v>572</v>
      </c>
      <c r="E2444" t="s">
        <v>60</v>
      </c>
      <c r="F2444" t="s">
        <v>99</v>
      </c>
      <c r="G2444" t="s">
        <v>68</v>
      </c>
      <c r="H2444">
        <v>4</v>
      </c>
      <c r="I2444">
        <v>33.369999999999997</v>
      </c>
      <c r="J2444">
        <v>0.114</v>
      </c>
      <c r="K2444">
        <v>16.87</v>
      </c>
      <c r="L2444" t="s">
        <v>57</v>
      </c>
      <c r="M2444">
        <f t="shared" si="244"/>
        <v>118.26</v>
      </c>
      <c r="N2444">
        <f t="shared" si="245"/>
        <v>50.78</v>
      </c>
      <c r="O2444" s="7">
        <f t="shared" si="246"/>
        <v>0.4293928631828175</v>
      </c>
      <c r="P2444" t="str">
        <f t="shared" si="247"/>
        <v>Sep-2025</v>
      </c>
      <c r="Q2444" t="str">
        <f t="shared" si="248"/>
        <v>Q3-2025</v>
      </c>
    </row>
    <row r="2445" spans="1:17" x14ac:dyDescent="0.3">
      <c r="A2445" t="s">
        <v>2593</v>
      </c>
      <c r="B2445" s="15">
        <v>45389</v>
      </c>
      <c r="C2445" t="s">
        <v>88</v>
      </c>
      <c r="D2445" t="s">
        <v>89</v>
      </c>
      <c r="E2445" t="s">
        <v>60</v>
      </c>
      <c r="F2445" t="s">
        <v>76</v>
      </c>
      <c r="G2445" t="s">
        <v>56</v>
      </c>
      <c r="H2445">
        <v>1</v>
      </c>
      <c r="I2445">
        <v>86.02</v>
      </c>
      <c r="J2445">
        <v>6.3E-2</v>
      </c>
      <c r="K2445">
        <v>40.17</v>
      </c>
      <c r="L2445" t="s">
        <v>57</v>
      </c>
      <c r="M2445">
        <f t="shared" si="244"/>
        <v>80.599999999999994</v>
      </c>
      <c r="N2445">
        <f t="shared" si="245"/>
        <v>40.43</v>
      </c>
      <c r="O2445" s="7">
        <f t="shared" si="246"/>
        <v>0.50161290322580654</v>
      </c>
      <c r="P2445" t="str">
        <f t="shared" si="247"/>
        <v>Apr-2024</v>
      </c>
      <c r="Q2445" t="str">
        <f t="shared" si="248"/>
        <v>Q2-2024</v>
      </c>
    </row>
    <row r="2446" spans="1:17" x14ac:dyDescent="0.3">
      <c r="A2446" t="s">
        <v>2594</v>
      </c>
      <c r="B2446" s="15">
        <v>45892</v>
      </c>
      <c r="C2446" t="s">
        <v>84</v>
      </c>
      <c r="D2446" t="s">
        <v>572</v>
      </c>
      <c r="E2446" t="s">
        <v>71</v>
      </c>
      <c r="F2446" t="s">
        <v>97</v>
      </c>
      <c r="G2446" t="s">
        <v>56</v>
      </c>
      <c r="H2446">
        <v>5</v>
      </c>
      <c r="I2446">
        <v>179.35</v>
      </c>
      <c r="J2446">
        <v>4.1000000000000002E-2</v>
      </c>
      <c r="K2446">
        <v>125.56</v>
      </c>
      <c r="L2446" t="s">
        <v>57</v>
      </c>
      <c r="M2446">
        <f t="shared" si="244"/>
        <v>859.98</v>
      </c>
      <c r="N2446">
        <f t="shared" si="245"/>
        <v>232.18</v>
      </c>
      <c r="O2446" s="7">
        <f t="shared" si="246"/>
        <v>0.26998302286099679</v>
      </c>
      <c r="P2446" t="str">
        <f t="shared" si="247"/>
        <v>Aug-2025</v>
      </c>
      <c r="Q2446" t="str">
        <f t="shared" si="248"/>
        <v>Q3-2025</v>
      </c>
    </row>
    <row r="2447" spans="1:17" x14ac:dyDescent="0.3">
      <c r="A2447" t="s">
        <v>2595</v>
      </c>
      <c r="B2447" s="15">
        <v>45790</v>
      </c>
      <c r="C2447" t="s">
        <v>63</v>
      </c>
      <c r="D2447" t="s">
        <v>251</v>
      </c>
      <c r="E2447" t="s">
        <v>60</v>
      </c>
      <c r="F2447" t="s">
        <v>99</v>
      </c>
      <c r="G2447" t="s">
        <v>56</v>
      </c>
      <c r="H2447">
        <v>1</v>
      </c>
      <c r="I2447">
        <v>111.81</v>
      </c>
      <c r="J2447">
        <v>0.32800000000000001</v>
      </c>
      <c r="K2447">
        <v>58.78</v>
      </c>
      <c r="L2447" t="s">
        <v>57</v>
      </c>
      <c r="M2447">
        <f t="shared" si="244"/>
        <v>75.14</v>
      </c>
      <c r="N2447">
        <f t="shared" si="245"/>
        <v>16.36</v>
      </c>
      <c r="O2447" s="7">
        <f t="shared" si="246"/>
        <v>0.21772690976843226</v>
      </c>
      <c r="P2447" t="str">
        <f t="shared" si="247"/>
        <v>May-2025</v>
      </c>
      <c r="Q2447" t="str">
        <f t="shared" si="248"/>
        <v>Q2-2025</v>
      </c>
    </row>
    <row r="2448" spans="1:17" x14ac:dyDescent="0.3">
      <c r="A2448" t="s">
        <v>2596</v>
      </c>
      <c r="B2448" s="15">
        <v>45977</v>
      </c>
      <c r="C2448" t="s">
        <v>88</v>
      </c>
      <c r="D2448" t="s">
        <v>202</v>
      </c>
      <c r="E2448" t="s">
        <v>71</v>
      </c>
      <c r="F2448" t="s">
        <v>72</v>
      </c>
      <c r="G2448" t="s">
        <v>56</v>
      </c>
      <c r="H2448">
        <v>5</v>
      </c>
      <c r="I2448">
        <v>169.27</v>
      </c>
      <c r="J2448">
        <v>6.3E-2</v>
      </c>
      <c r="K2448">
        <v>131.12</v>
      </c>
      <c r="L2448" t="s">
        <v>57</v>
      </c>
      <c r="M2448">
        <f t="shared" si="244"/>
        <v>793.03</v>
      </c>
      <c r="N2448">
        <f t="shared" si="245"/>
        <v>137.43</v>
      </c>
      <c r="O2448" s="7">
        <f t="shared" si="246"/>
        <v>0.17329735318966497</v>
      </c>
      <c r="P2448" t="str">
        <f t="shared" si="247"/>
        <v>Nov-2025</v>
      </c>
      <c r="Q2448" t="str">
        <f t="shared" si="248"/>
        <v>Q4-2025</v>
      </c>
    </row>
    <row r="2449" spans="1:17" x14ac:dyDescent="0.3">
      <c r="A2449" t="s">
        <v>2597</v>
      </c>
      <c r="B2449" s="15">
        <v>45593</v>
      </c>
      <c r="C2449" t="s">
        <v>88</v>
      </c>
      <c r="D2449" t="s">
        <v>270</v>
      </c>
      <c r="E2449" t="s">
        <v>71</v>
      </c>
      <c r="F2449" t="s">
        <v>72</v>
      </c>
      <c r="G2449" t="s">
        <v>68</v>
      </c>
      <c r="H2449">
        <v>2</v>
      </c>
      <c r="I2449">
        <v>135.82</v>
      </c>
      <c r="J2449">
        <v>9.8000000000000004E-2</v>
      </c>
      <c r="K2449">
        <v>96.95</v>
      </c>
      <c r="L2449" t="s">
        <v>57</v>
      </c>
      <c r="M2449">
        <f t="shared" si="244"/>
        <v>245.02</v>
      </c>
      <c r="N2449">
        <f t="shared" si="245"/>
        <v>51.12</v>
      </c>
      <c r="O2449" s="7">
        <f t="shared" si="246"/>
        <v>0.20863602971186024</v>
      </c>
      <c r="P2449" t="str">
        <f t="shared" si="247"/>
        <v>Oct-2024</v>
      </c>
      <c r="Q2449" t="str">
        <f t="shared" si="248"/>
        <v>Q4-2024</v>
      </c>
    </row>
    <row r="2450" spans="1:17" x14ac:dyDescent="0.3">
      <c r="A2450" t="s">
        <v>2598</v>
      </c>
      <c r="B2450" s="15">
        <v>45840</v>
      </c>
      <c r="C2450" t="s">
        <v>84</v>
      </c>
      <c r="D2450" t="s">
        <v>177</v>
      </c>
      <c r="E2450" t="s">
        <v>93</v>
      </c>
      <c r="F2450" t="s">
        <v>255</v>
      </c>
      <c r="G2450" t="s">
        <v>56</v>
      </c>
      <c r="H2450">
        <v>5</v>
      </c>
      <c r="I2450">
        <v>73.61</v>
      </c>
      <c r="J2450">
        <v>0.129</v>
      </c>
      <c r="K2450">
        <v>26.32</v>
      </c>
      <c r="L2450" t="s">
        <v>57</v>
      </c>
      <c r="M2450">
        <f t="shared" si="244"/>
        <v>320.57</v>
      </c>
      <c r="N2450">
        <f t="shared" si="245"/>
        <v>188.97</v>
      </c>
      <c r="O2450" s="7">
        <f t="shared" si="246"/>
        <v>0.58948123654739992</v>
      </c>
      <c r="P2450" t="str">
        <f t="shared" si="247"/>
        <v>Jul-2025</v>
      </c>
      <c r="Q2450" t="str">
        <f t="shared" si="248"/>
        <v>Q3-2025</v>
      </c>
    </row>
    <row r="2451" spans="1:17" x14ac:dyDescent="0.3">
      <c r="A2451" t="s">
        <v>2599</v>
      </c>
      <c r="B2451" s="15">
        <v>45708</v>
      </c>
      <c r="C2451" t="s">
        <v>88</v>
      </c>
      <c r="D2451" t="s">
        <v>234</v>
      </c>
      <c r="E2451" t="s">
        <v>107</v>
      </c>
      <c r="F2451" t="s">
        <v>148</v>
      </c>
      <c r="G2451" t="s">
        <v>56</v>
      </c>
      <c r="H2451">
        <v>1</v>
      </c>
      <c r="I2451">
        <v>9.02</v>
      </c>
      <c r="J2451">
        <v>0.04</v>
      </c>
      <c r="K2451">
        <v>3.59</v>
      </c>
      <c r="L2451" t="s">
        <v>57</v>
      </c>
      <c r="M2451">
        <f t="shared" si="244"/>
        <v>8.66</v>
      </c>
      <c r="N2451">
        <f t="shared" si="245"/>
        <v>5.07</v>
      </c>
      <c r="O2451" s="7">
        <f t="shared" si="246"/>
        <v>0.58545034642032334</v>
      </c>
      <c r="P2451" t="str">
        <f t="shared" si="247"/>
        <v>Feb-2025</v>
      </c>
      <c r="Q2451" t="str">
        <f t="shared" si="248"/>
        <v>Q1-2025</v>
      </c>
    </row>
    <row r="2452" spans="1:17" x14ac:dyDescent="0.3">
      <c r="A2452" t="s">
        <v>2600</v>
      </c>
      <c r="B2452" s="15">
        <v>45669</v>
      </c>
      <c r="C2452" t="s">
        <v>52</v>
      </c>
      <c r="D2452" t="s">
        <v>200</v>
      </c>
      <c r="E2452" t="s">
        <v>54</v>
      </c>
      <c r="F2452" t="s">
        <v>156</v>
      </c>
      <c r="G2452" t="s">
        <v>56</v>
      </c>
      <c r="H2452">
        <v>2</v>
      </c>
      <c r="I2452">
        <v>15.63</v>
      </c>
      <c r="J2452">
        <v>0.14899999999999999</v>
      </c>
      <c r="K2452">
        <v>9.34</v>
      </c>
      <c r="L2452" t="s">
        <v>57</v>
      </c>
      <c r="M2452">
        <f t="shared" si="244"/>
        <v>26.6</v>
      </c>
      <c r="N2452">
        <f t="shared" si="245"/>
        <v>7.92</v>
      </c>
      <c r="O2452" s="7">
        <f t="shared" si="246"/>
        <v>0.29774436090225564</v>
      </c>
      <c r="P2452" t="str">
        <f t="shared" si="247"/>
        <v>Jan-2025</v>
      </c>
      <c r="Q2452" t="str">
        <f t="shared" si="248"/>
        <v>Q1-2025</v>
      </c>
    </row>
    <row r="2453" spans="1:17" x14ac:dyDescent="0.3">
      <c r="A2453" t="s">
        <v>2601</v>
      </c>
      <c r="B2453" s="15">
        <v>45355</v>
      </c>
      <c r="C2453" t="s">
        <v>52</v>
      </c>
      <c r="D2453" t="s">
        <v>155</v>
      </c>
      <c r="E2453" t="s">
        <v>54</v>
      </c>
      <c r="F2453" t="s">
        <v>114</v>
      </c>
      <c r="G2453" t="s">
        <v>68</v>
      </c>
      <c r="H2453">
        <v>1</v>
      </c>
      <c r="I2453">
        <v>8.6199999999999992</v>
      </c>
      <c r="J2453">
        <v>6.8000000000000005E-2</v>
      </c>
      <c r="K2453">
        <v>5.53</v>
      </c>
      <c r="L2453" t="s">
        <v>57</v>
      </c>
      <c r="M2453">
        <f t="shared" si="244"/>
        <v>8.0299999999999994</v>
      </c>
      <c r="N2453">
        <f t="shared" si="245"/>
        <v>2.5</v>
      </c>
      <c r="O2453" s="7">
        <f t="shared" si="246"/>
        <v>0.31133250311332505</v>
      </c>
      <c r="P2453" t="str">
        <f t="shared" si="247"/>
        <v>Mar-2024</v>
      </c>
      <c r="Q2453" t="str">
        <f t="shared" si="248"/>
        <v>Q1-2024</v>
      </c>
    </row>
    <row r="2454" spans="1:17" x14ac:dyDescent="0.3">
      <c r="A2454" t="s">
        <v>2602</v>
      </c>
      <c r="B2454" s="15">
        <v>45704</v>
      </c>
      <c r="C2454" t="s">
        <v>84</v>
      </c>
      <c r="D2454" t="s">
        <v>177</v>
      </c>
      <c r="E2454" t="s">
        <v>107</v>
      </c>
      <c r="F2454" t="s">
        <v>193</v>
      </c>
      <c r="G2454" t="s">
        <v>56</v>
      </c>
      <c r="H2454">
        <v>1</v>
      </c>
      <c r="I2454">
        <v>56.32</v>
      </c>
      <c r="J2454">
        <v>8.3000000000000004E-2</v>
      </c>
      <c r="K2454">
        <v>20.23</v>
      </c>
      <c r="L2454" t="s">
        <v>57</v>
      </c>
      <c r="M2454">
        <f t="shared" si="244"/>
        <v>51.65</v>
      </c>
      <c r="N2454">
        <f t="shared" si="245"/>
        <v>31.42</v>
      </c>
      <c r="O2454" s="7">
        <f t="shared" si="246"/>
        <v>0.60832526621490812</v>
      </c>
      <c r="P2454" t="str">
        <f t="shared" si="247"/>
        <v>Feb-2025</v>
      </c>
      <c r="Q2454" t="str">
        <f t="shared" si="248"/>
        <v>Q1-2025</v>
      </c>
    </row>
    <row r="2455" spans="1:17" x14ac:dyDescent="0.3">
      <c r="A2455" t="s">
        <v>2603</v>
      </c>
      <c r="B2455" s="15">
        <v>45623</v>
      </c>
      <c r="C2455" t="s">
        <v>88</v>
      </c>
      <c r="D2455" t="s">
        <v>179</v>
      </c>
      <c r="E2455" t="s">
        <v>60</v>
      </c>
      <c r="F2455" t="s">
        <v>61</v>
      </c>
      <c r="G2455" t="s">
        <v>56</v>
      </c>
      <c r="H2455">
        <v>5</v>
      </c>
      <c r="I2455">
        <v>76.98</v>
      </c>
      <c r="J2455">
        <v>5.1999999999999998E-2</v>
      </c>
      <c r="K2455">
        <v>38.700000000000003</v>
      </c>
      <c r="L2455" t="s">
        <v>57</v>
      </c>
      <c r="M2455">
        <f t="shared" si="244"/>
        <v>364.89</v>
      </c>
      <c r="N2455">
        <f t="shared" si="245"/>
        <v>171.39</v>
      </c>
      <c r="O2455" s="7">
        <f t="shared" si="246"/>
        <v>0.46970319822412232</v>
      </c>
      <c r="P2455" t="str">
        <f t="shared" si="247"/>
        <v>Nov-2024</v>
      </c>
      <c r="Q2455" t="str">
        <f t="shared" si="248"/>
        <v>Q4-2024</v>
      </c>
    </row>
    <row r="2456" spans="1:17" x14ac:dyDescent="0.3">
      <c r="A2456" t="s">
        <v>2604</v>
      </c>
      <c r="B2456" s="15">
        <v>45972</v>
      </c>
      <c r="C2456" t="s">
        <v>88</v>
      </c>
      <c r="D2456" t="s">
        <v>162</v>
      </c>
      <c r="E2456" t="s">
        <v>93</v>
      </c>
      <c r="F2456" t="s">
        <v>94</v>
      </c>
      <c r="G2456" t="s">
        <v>68</v>
      </c>
      <c r="H2456">
        <v>1</v>
      </c>
      <c r="I2456">
        <v>82.65</v>
      </c>
      <c r="J2456">
        <v>0.13300000000000001</v>
      </c>
      <c r="K2456">
        <v>40.770000000000003</v>
      </c>
      <c r="L2456" t="s">
        <v>57</v>
      </c>
      <c r="M2456">
        <f t="shared" si="244"/>
        <v>71.66</v>
      </c>
      <c r="N2456">
        <f t="shared" si="245"/>
        <v>30.89</v>
      </c>
      <c r="O2456" s="7">
        <f t="shared" si="246"/>
        <v>0.43106335473067264</v>
      </c>
      <c r="P2456" t="str">
        <f t="shared" si="247"/>
        <v>Nov-2025</v>
      </c>
      <c r="Q2456" t="str">
        <f t="shared" si="248"/>
        <v>Q4-2025</v>
      </c>
    </row>
    <row r="2457" spans="1:17" x14ac:dyDescent="0.3">
      <c r="A2457" t="s">
        <v>2605</v>
      </c>
      <c r="B2457" s="15">
        <v>45655</v>
      </c>
      <c r="C2457" t="s">
        <v>88</v>
      </c>
      <c r="D2457" t="s">
        <v>135</v>
      </c>
      <c r="E2457" t="s">
        <v>107</v>
      </c>
      <c r="F2457" t="s">
        <v>193</v>
      </c>
      <c r="G2457" t="s">
        <v>68</v>
      </c>
      <c r="H2457">
        <v>6</v>
      </c>
      <c r="I2457">
        <v>21.84</v>
      </c>
      <c r="J2457">
        <v>7.0000000000000007E-2</v>
      </c>
      <c r="K2457">
        <v>7.32</v>
      </c>
      <c r="L2457" t="s">
        <v>104</v>
      </c>
      <c r="M2457">
        <f t="shared" si="244"/>
        <v>121.87</v>
      </c>
      <c r="N2457">
        <f t="shared" si="245"/>
        <v>77.95</v>
      </c>
      <c r="O2457" s="7">
        <f t="shared" si="246"/>
        <v>0.63961598424550747</v>
      </c>
      <c r="P2457" t="str">
        <f t="shared" si="247"/>
        <v>Dec-2024</v>
      </c>
      <c r="Q2457" t="str">
        <f t="shared" si="248"/>
        <v>Q4-2024</v>
      </c>
    </row>
    <row r="2458" spans="1:17" x14ac:dyDescent="0.3">
      <c r="A2458" t="s">
        <v>2606</v>
      </c>
      <c r="B2458" s="15">
        <v>45985</v>
      </c>
      <c r="C2458" t="s">
        <v>84</v>
      </c>
      <c r="D2458" t="s">
        <v>103</v>
      </c>
      <c r="E2458" t="s">
        <v>71</v>
      </c>
      <c r="F2458" t="s">
        <v>86</v>
      </c>
      <c r="G2458" t="s">
        <v>56</v>
      </c>
      <c r="H2458">
        <v>8</v>
      </c>
      <c r="I2458">
        <v>188.66</v>
      </c>
      <c r="J2458">
        <v>6.0999999999999999E-2</v>
      </c>
      <c r="K2458">
        <v>139.12</v>
      </c>
      <c r="L2458" t="s">
        <v>57</v>
      </c>
      <c r="M2458">
        <f t="shared" si="244"/>
        <v>1417.21</v>
      </c>
      <c r="N2458">
        <f t="shared" si="245"/>
        <v>304.25</v>
      </c>
      <c r="O2458" s="7">
        <f t="shared" si="246"/>
        <v>0.21468236887970024</v>
      </c>
      <c r="P2458" t="str">
        <f t="shared" si="247"/>
        <v>Nov-2025</v>
      </c>
      <c r="Q2458" t="str">
        <f t="shared" si="248"/>
        <v>Q4-2025</v>
      </c>
    </row>
    <row r="2459" spans="1:17" x14ac:dyDescent="0.3">
      <c r="A2459" t="s">
        <v>2607</v>
      </c>
      <c r="B2459" s="15">
        <v>45926</v>
      </c>
      <c r="C2459" t="s">
        <v>88</v>
      </c>
      <c r="D2459" t="s">
        <v>429</v>
      </c>
      <c r="E2459" t="s">
        <v>71</v>
      </c>
      <c r="F2459" t="s">
        <v>72</v>
      </c>
      <c r="G2459" t="s">
        <v>56</v>
      </c>
      <c r="H2459">
        <v>2</v>
      </c>
      <c r="I2459">
        <v>70.41</v>
      </c>
      <c r="J2459">
        <v>5.6000000000000001E-2</v>
      </c>
      <c r="K2459">
        <v>50.32</v>
      </c>
      <c r="L2459" t="s">
        <v>57</v>
      </c>
      <c r="M2459">
        <f t="shared" si="244"/>
        <v>132.93</v>
      </c>
      <c r="N2459">
        <f t="shared" si="245"/>
        <v>32.29</v>
      </c>
      <c r="O2459" s="7">
        <f t="shared" si="246"/>
        <v>0.24290980215150829</v>
      </c>
      <c r="P2459" t="str">
        <f t="shared" si="247"/>
        <v>Sep-2025</v>
      </c>
      <c r="Q2459" t="str">
        <f t="shared" si="248"/>
        <v>Q3-2025</v>
      </c>
    </row>
    <row r="2460" spans="1:17" x14ac:dyDescent="0.3">
      <c r="A2460" t="s">
        <v>2608</v>
      </c>
      <c r="B2460" s="15">
        <v>45984</v>
      </c>
      <c r="C2460" t="s">
        <v>63</v>
      </c>
      <c r="D2460" t="s">
        <v>137</v>
      </c>
      <c r="E2460" t="s">
        <v>71</v>
      </c>
      <c r="F2460" t="s">
        <v>97</v>
      </c>
      <c r="G2460" t="s">
        <v>68</v>
      </c>
      <c r="H2460">
        <v>2</v>
      </c>
      <c r="I2460">
        <v>250.45</v>
      </c>
      <c r="J2460">
        <v>0.34699999999999998</v>
      </c>
      <c r="K2460">
        <v>183.1</v>
      </c>
      <c r="L2460" t="s">
        <v>57</v>
      </c>
      <c r="M2460">
        <f t="shared" si="244"/>
        <v>327.08999999999997</v>
      </c>
      <c r="N2460">
        <f t="shared" si="245"/>
        <v>-39.11</v>
      </c>
      <c r="O2460" s="7">
        <f t="shared" si="246"/>
        <v>-0.11956953743617965</v>
      </c>
      <c r="P2460" t="str">
        <f t="shared" si="247"/>
        <v>Nov-2025</v>
      </c>
      <c r="Q2460" t="str">
        <f t="shared" si="248"/>
        <v>Q4-2025</v>
      </c>
    </row>
    <row r="2461" spans="1:17" x14ac:dyDescent="0.3">
      <c r="A2461" t="s">
        <v>2609</v>
      </c>
      <c r="B2461" s="15">
        <v>45596</v>
      </c>
      <c r="C2461" t="s">
        <v>52</v>
      </c>
      <c r="D2461" t="s">
        <v>70</v>
      </c>
      <c r="E2461" t="s">
        <v>71</v>
      </c>
      <c r="F2461" t="s">
        <v>78</v>
      </c>
      <c r="G2461" t="s">
        <v>56</v>
      </c>
      <c r="H2461">
        <v>3</v>
      </c>
      <c r="I2461">
        <v>206.71</v>
      </c>
      <c r="J2461">
        <v>0.15</v>
      </c>
      <c r="K2461">
        <v>154.80000000000001</v>
      </c>
      <c r="L2461" t="s">
        <v>57</v>
      </c>
      <c r="M2461">
        <f t="shared" si="244"/>
        <v>527.11</v>
      </c>
      <c r="N2461">
        <f t="shared" si="245"/>
        <v>62.71</v>
      </c>
      <c r="O2461" s="7">
        <f t="shared" si="246"/>
        <v>0.11896947506213124</v>
      </c>
      <c r="P2461" t="str">
        <f t="shared" si="247"/>
        <v>Oct-2024</v>
      </c>
      <c r="Q2461" t="str">
        <f t="shared" si="248"/>
        <v>Q4-2024</v>
      </c>
    </row>
    <row r="2462" spans="1:17" x14ac:dyDescent="0.3">
      <c r="A2462" t="s">
        <v>2610</v>
      </c>
      <c r="B2462" s="15">
        <v>45430</v>
      </c>
      <c r="C2462" t="s">
        <v>84</v>
      </c>
      <c r="D2462" t="s">
        <v>85</v>
      </c>
      <c r="E2462" t="s">
        <v>107</v>
      </c>
      <c r="F2462" t="s">
        <v>139</v>
      </c>
      <c r="G2462" t="s">
        <v>68</v>
      </c>
      <c r="H2462">
        <v>2</v>
      </c>
      <c r="I2462">
        <v>57.07</v>
      </c>
      <c r="J2462">
        <v>0.15</v>
      </c>
      <c r="K2462">
        <v>23.96</v>
      </c>
      <c r="L2462" t="s">
        <v>57</v>
      </c>
      <c r="M2462">
        <f t="shared" si="244"/>
        <v>97.02</v>
      </c>
      <c r="N2462">
        <f t="shared" si="245"/>
        <v>49.1</v>
      </c>
      <c r="O2462" s="7">
        <f t="shared" si="246"/>
        <v>0.5060812203669347</v>
      </c>
      <c r="P2462" t="str">
        <f t="shared" si="247"/>
        <v>May-2024</v>
      </c>
      <c r="Q2462" t="str">
        <f t="shared" si="248"/>
        <v>Q2-2024</v>
      </c>
    </row>
    <row r="2463" spans="1:17" x14ac:dyDescent="0.3">
      <c r="A2463" t="s">
        <v>2611</v>
      </c>
      <c r="B2463" s="15">
        <v>45424</v>
      </c>
      <c r="C2463" t="s">
        <v>88</v>
      </c>
      <c r="D2463" t="s">
        <v>92</v>
      </c>
      <c r="E2463" t="s">
        <v>71</v>
      </c>
      <c r="F2463" t="s">
        <v>97</v>
      </c>
      <c r="G2463" t="s">
        <v>68</v>
      </c>
      <c r="H2463">
        <v>1</v>
      </c>
      <c r="I2463">
        <v>169.77</v>
      </c>
      <c r="J2463">
        <v>0.121</v>
      </c>
      <c r="K2463">
        <v>34.369999999999997</v>
      </c>
      <c r="L2463" t="s">
        <v>57</v>
      </c>
      <c r="M2463">
        <f t="shared" si="244"/>
        <v>149.22999999999999</v>
      </c>
      <c r="N2463">
        <f t="shared" si="245"/>
        <v>114.86</v>
      </c>
      <c r="O2463" s="7">
        <f t="shared" si="246"/>
        <v>0.76968437981639082</v>
      </c>
      <c r="P2463" t="str">
        <f t="shared" si="247"/>
        <v>May-2024</v>
      </c>
      <c r="Q2463" t="str">
        <f t="shared" si="248"/>
        <v>Q2-2024</v>
      </c>
    </row>
    <row r="2464" spans="1:17" x14ac:dyDescent="0.3">
      <c r="A2464" t="s">
        <v>2612</v>
      </c>
      <c r="B2464" s="15">
        <v>45884</v>
      </c>
      <c r="C2464" t="s">
        <v>84</v>
      </c>
      <c r="D2464" t="s">
        <v>196</v>
      </c>
      <c r="E2464" t="s">
        <v>54</v>
      </c>
      <c r="F2464" t="s">
        <v>114</v>
      </c>
      <c r="G2464" t="s">
        <v>56</v>
      </c>
      <c r="H2464">
        <v>5</v>
      </c>
      <c r="I2464">
        <v>20.94</v>
      </c>
      <c r="J2464">
        <v>0.122</v>
      </c>
      <c r="K2464">
        <v>14.19</v>
      </c>
      <c r="L2464" t="s">
        <v>57</v>
      </c>
      <c r="M2464">
        <f t="shared" si="244"/>
        <v>91.93</v>
      </c>
      <c r="N2464">
        <f t="shared" si="245"/>
        <v>20.98</v>
      </c>
      <c r="O2464" s="7">
        <f t="shared" si="246"/>
        <v>0.22821712172305014</v>
      </c>
      <c r="P2464" t="str">
        <f t="shared" si="247"/>
        <v>Aug-2025</v>
      </c>
      <c r="Q2464" t="str">
        <f t="shared" si="248"/>
        <v>Q3-2025</v>
      </c>
    </row>
    <row r="2465" spans="1:17" x14ac:dyDescent="0.3">
      <c r="A2465" t="s">
        <v>2613</v>
      </c>
      <c r="B2465" s="15">
        <v>45922</v>
      </c>
      <c r="C2465" t="s">
        <v>88</v>
      </c>
      <c r="D2465" t="s">
        <v>92</v>
      </c>
      <c r="E2465" t="s">
        <v>71</v>
      </c>
      <c r="F2465" t="s">
        <v>86</v>
      </c>
      <c r="G2465" t="s">
        <v>68</v>
      </c>
      <c r="H2465">
        <v>4</v>
      </c>
      <c r="I2465">
        <v>63.02</v>
      </c>
      <c r="J2465">
        <v>0.108</v>
      </c>
      <c r="K2465">
        <v>48.13</v>
      </c>
      <c r="L2465" t="s">
        <v>57</v>
      </c>
      <c r="M2465">
        <f t="shared" si="244"/>
        <v>224.86</v>
      </c>
      <c r="N2465">
        <f t="shared" si="245"/>
        <v>32.340000000000003</v>
      </c>
      <c r="O2465" s="7">
        <f t="shared" si="246"/>
        <v>0.14382282308992261</v>
      </c>
      <c r="P2465" t="str">
        <f t="shared" si="247"/>
        <v>Sep-2025</v>
      </c>
      <c r="Q2465" t="str">
        <f t="shared" si="248"/>
        <v>Q3-2025</v>
      </c>
    </row>
    <row r="2466" spans="1:17" x14ac:dyDescent="0.3">
      <c r="A2466" t="s">
        <v>2614</v>
      </c>
      <c r="B2466" s="15">
        <v>45530</v>
      </c>
      <c r="C2466" t="s">
        <v>84</v>
      </c>
      <c r="D2466" t="s">
        <v>225</v>
      </c>
      <c r="E2466" t="s">
        <v>93</v>
      </c>
      <c r="F2466" t="s">
        <v>141</v>
      </c>
      <c r="G2466" t="s">
        <v>68</v>
      </c>
      <c r="H2466">
        <v>6</v>
      </c>
      <c r="I2466">
        <v>55.69</v>
      </c>
      <c r="J2466">
        <v>0.113</v>
      </c>
      <c r="K2466">
        <v>23.17</v>
      </c>
      <c r="L2466" t="s">
        <v>57</v>
      </c>
      <c r="M2466">
        <f t="shared" si="244"/>
        <v>296.38</v>
      </c>
      <c r="N2466">
        <f t="shared" si="245"/>
        <v>157.36000000000001</v>
      </c>
      <c r="O2466" s="7">
        <f t="shared" si="246"/>
        <v>0.53094000944733122</v>
      </c>
      <c r="P2466" t="str">
        <f t="shared" si="247"/>
        <v>Aug-2024</v>
      </c>
      <c r="Q2466" t="str">
        <f t="shared" si="248"/>
        <v>Q3-2024</v>
      </c>
    </row>
    <row r="2467" spans="1:17" x14ac:dyDescent="0.3">
      <c r="A2467" t="s">
        <v>2615</v>
      </c>
      <c r="B2467" s="15">
        <v>45457</v>
      </c>
      <c r="C2467" t="s">
        <v>88</v>
      </c>
      <c r="D2467" t="s">
        <v>92</v>
      </c>
      <c r="E2467" t="s">
        <v>71</v>
      </c>
      <c r="F2467" t="s">
        <v>78</v>
      </c>
      <c r="G2467" t="s">
        <v>68</v>
      </c>
      <c r="H2467">
        <v>4</v>
      </c>
      <c r="I2467">
        <v>41.97</v>
      </c>
      <c r="J2467">
        <v>0</v>
      </c>
      <c r="K2467">
        <v>27.44</v>
      </c>
      <c r="L2467" t="s">
        <v>57</v>
      </c>
      <c r="M2467">
        <f t="shared" si="244"/>
        <v>167.88</v>
      </c>
      <c r="N2467">
        <f t="shared" si="245"/>
        <v>58.12</v>
      </c>
      <c r="O2467" s="7">
        <f t="shared" si="246"/>
        <v>0.34619966642840122</v>
      </c>
      <c r="P2467" t="str">
        <f t="shared" si="247"/>
        <v>Jun-2024</v>
      </c>
      <c r="Q2467" t="str">
        <f t="shared" si="248"/>
        <v>Q2-2024</v>
      </c>
    </row>
    <row r="2468" spans="1:17" x14ac:dyDescent="0.3">
      <c r="A2468" t="s">
        <v>2616</v>
      </c>
      <c r="B2468" s="15">
        <v>45934</v>
      </c>
      <c r="C2468" t="s">
        <v>88</v>
      </c>
      <c r="D2468" t="s">
        <v>183</v>
      </c>
      <c r="E2468" t="s">
        <v>60</v>
      </c>
      <c r="F2468" t="s">
        <v>61</v>
      </c>
      <c r="G2468" t="s">
        <v>68</v>
      </c>
      <c r="H2468">
        <v>2</v>
      </c>
      <c r="I2468">
        <v>102.03</v>
      </c>
      <c r="J2468">
        <v>5.5E-2</v>
      </c>
      <c r="K2468">
        <v>43.56</v>
      </c>
      <c r="L2468" t="s">
        <v>57</v>
      </c>
      <c r="M2468">
        <f t="shared" si="244"/>
        <v>192.84</v>
      </c>
      <c r="N2468">
        <f t="shared" si="245"/>
        <v>105.72</v>
      </c>
      <c r="O2468" s="7">
        <f t="shared" si="246"/>
        <v>0.54822650902302428</v>
      </c>
      <c r="P2468" t="str">
        <f t="shared" si="247"/>
        <v>Oct-2025</v>
      </c>
      <c r="Q2468" t="str">
        <f t="shared" si="248"/>
        <v>Q4-2025</v>
      </c>
    </row>
    <row r="2469" spans="1:17" x14ac:dyDescent="0.3">
      <c r="A2469" t="s">
        <v>2617</v>
      </c>
      <c r="B2469" s="15">
        <v>45417</v>
      </c>
      <c r="C2469" t="s">
        <v>52</v>
      </c>
      <c r="D2469" t="s">
        <v>181</v>
      </c>
      <c r="E2469" t="s">
        <v>54</v>
      </c>
      <c r="F2469" t="s">
        <v>114</v>
      </c>
      <c r="G2469" t="s">
        <v>56</v>
      </c>
      <c r="H2469">
        <v>4</v>
      </c>
      <c r="I2469">
        <v>14.41</v>
      </c>
      <c r="J2469">
        <v>7.0999999999999994E-2</v>
      </c>
      <c r="K2469">
        <v>12.89</v>
      </c>
      <c r="L2469" t="s">
        <v>57</v>
      </c>
      <c r="M2469">
        <f t="shared" si="244"/>
        <v>53.55</v>
      </c>
      <c r="N2469">
        <f t="shared" si="245"/>
        <v>1.99</v>
      </c>
      <c r="O2469" s="7">
        <f t="shared" si="246"/>
        <v>3.7161531279178338E-2</v>
      </c>
      <c r="P2469" t="str">
        <f t="shared" si="247"/>
        <v>May-2024</v>
      </c>
      <c r="Q2469" t="str">
        <f t="shared" si="248"/>
        <v>Q2-2024</v>
      </c>
    </row>
    <row r="2470" spans="1:17" x14ac:dyDescent="0.3">
      <c r="A2470" t="s">
        <v>2618</v>
      </c>
      <c r="B2470" s="15">
        <v>45444</v>
      </c>
      <c r="C2470" t="s">
        <v>88</v>
      </c>
      <c r="D2470" t="s">
        <v>179</v>
      </c>
      <c r="E2470" t="s">
        <v>107</v>
      </c>
      <c r="F2470" t="s">
        <v>108</v>
      </c>
      <c r="G2470" t="s">
        <v>68</v>
      </c>
      <c r="H2470">
        <v>6</v>
      </c>
      <c r="I2470">
        <v>49.16</v>
      </c>
      <c r="J2470">
        <v>0.13400000000000001</v>
      </c>
      <c r="K2470">
        <v>19.170000000000002</v>
      </c>
      <c r="L2470" t="s">
        <v>57</v>
      </c>
      <c r="M2470">
        <f t="shared" si="244"/>
        <v>255.44</v>
      </c>
      <c r="N2470">
        <f t="shared" si="245"/>
        <v>140.41999999999999</v>
      </c>
      <c r="O2470" s="7">
        <f t="shared" si="246"/>
        <v>0.54971813341684928</v>
      </c>
      <c r="P2470" t="str">
        <f t="shared" si="247"/>
        <v>Jun-2024</v>
      </c>
      <c r="Q2470" t="str">
        <f t="shared" si="248"/>
        <v>Q2-2024</v>
      </c>
    </row>
    <row r="2471" spans="1:17" x14ac:dyDescent="0.3">
      <c r="A2471" t="s">
        <v>2619</v>
      </c>
      <c r="B2471" s="15">
        <v>45831</v>
      </c>
      <c r="C2471" t="s">
        <v>63</v>
      </c>
      <c r="D2471" t="s">
        <v>204</v>
      </c>
      <c r="E2471" t="s">
        <v>54</v>
      </c>
      <c r="F2471" t="s">
        <v>268</v>
      </c>
      <c r="G2471" t="s">
        <v>56</v>
      </c>
      <c r="H2471">
        <v>4</v>
      </c>
      <c r="I2471">
        <v>15.73</v>
      </c>
      <c r="J2471">
        <v>0.32600000000000001</v>
      </c>
      <c r="K2471">
        <v>11.01</v>
      </c>
      <c r="L2471" t="s">
        <v>57</v>
      </c>
      <c r="M2471">
        <f t="shared" si="244"/>
        <v>42.41</v>
      </c>
      <c r="N2471">
        <f t="shared" si="245"/>
        <v>-1.63</v>
      </c>
      <c r="O2471" s="7">
        <f t="shared" si="246"/>
        <v>-3.8434331525583593E-2</v>
      </c>
      <c r="P2471" t="str">
        <f t="shared" si="247"/>
        <v>Jun-2025</v>
      </c>
      <c r="Q2471" t="str">
        <f t="shared" si="248"/>
        <v>Q2-2025</v>
      </c>
    </row>
    <row r="2472" spans="1:17" x14ac:dyDescent="0.3">
      <c r="A2472" t="s">
        <v>2620</v>
      </c>
      <c r="B2472" s="15">
        <v>45754</v>
      </c>
      <c r="C2472" t="s">
        <v>88</v>
      </c>
      <c r="D2472" t="s">
        <v>179</v>
      </c>
      <c r="E2472" t="s">
        <v>54</v>
      </c>
      <c r="F2472" t="s">
        <v>156</v>
      </c>
      <c r="G2472" t="s">
        <v>56</v>
      </c>
      <c r="H2472">
        <v>6</v>
      </c>
      <c r="I2472">
        <v>3.95</v>
      </c>
      <c r="J2472">
        <v>0.04</v>
      </c>
      <c r="K2472">
        <v>2.38</v>
      </c>
      <c r="L2472" t="s">
        <v>57</v>
      </c>
      <c r="M2472">
        <f t="shared" si="244"/>
        <v>22.75</v>
      </c>
      <c r="N2472">
        <f t="shared" si="245"/>
        <v>8.4700000000000006</v>
      </c>
      <c r="O2472" s="7">
        <f t="shared" si="246"/>
        <v>0.37230769230769234</v>
      </c>
      <c r="P2472" t="str">
        <f t="shared" ref="P2472:P2502" si="249">IF(B2472="","",TEXT(B2472,"mmm-yyyy"))</f>
        <v>Apr-2025</v>
      </c>
      <c r="Q2472" t="str">
        <f t="shared" ref="Q2472:Q2502" si="250">IF(B2472="","","Q"&amp;ROUNDUP(MONTH(B2472)/3,0)&amp;"-"&amp;YEAR(B2472))</f>
        <v>Q2-2025</v>
      </c>
    </row>
    <row r="2473" spans="1:17" x14ac:dyDescent="0.3">
      <c r="A2473" t="s">
        <v>2621</v>
      </c>
      <c r="B2473" s="15">
        <v>45571</v>
      </c>
      <c r="C2473" t="s">
        <v>84</v>
      </c>
      <c r="D2473" t="s">
        <v>196</v>
      </c>
      <c r="E2473" t="s">
        <v>54</v>
      </c>
      <c r="F2473" t="s">
        <v>65</v>
      </c>
      <c r="G2473" t="s">
        <v>68</v>
      </c>
      <c r="H2473">
        <v>2</v>
      </c>
      <c r="I2473">
        <v>12.32</v>
      </c>
      <c r="J2473">
        <v>0.13600000000000001</v>
      </c>
      <c r="K2473">
        <v>7.43</v>
      </c>
      <c r="L2473" t="s">
        <v>57</v>
      </c>
      <c r="M2473">
        <f t="shared" si="244"/>
        <v>21.29</v>
      </c>
      <c r="N2473">
        <f t="shared" si="245"/>
        <v>6.43</v>
      </c>
      <c r="O2473" s="7">
        <f t="shared" si="246"/>
        <v>0.30201972757162987</v>
      </c>
      <c r="P2473" t="str">
        <f t="shared" si="249"/>
        <v>Oct-2024</v>
      </c>
      <c r="Q2473" t="str">
        <f t="shared" si="250"/>
        <v>Q4-2024</v>
      </c>
    </row>
    <row r="2474" spans="1:17" x14ac:dyDescent="0.3">
      <c r="A2474" t="s">
        <v>2622</v>
      </c>
      <c r="B2474" s="15">
        <v>45861</v>
      </c>
      <c r="C2474" t="s">
        <v>63</v>
      </c>
      <c r="D2474" t="s">
        <v>188</v>
      </c>
      <c r="E2474" t="s">
        <v>93</v>
      </c>
      <c r="F2474" t="s">
        <v>124</v>
      </c>
      <c r="G2474" t="s">
        <v>68</v>
      </c>
      <c r="H2474">
        <v>9</v>
      </c>
      <c r="I2474">
        <v>54.66</v>
      </c>
      <c r="J2474">
        <v>0.154</v>
      </c>
      <c r="K2474">
        <v>21.86</v>
      </c>
      <c r="L2474" t="s">
        <v>57</v>
      </c>
      <c r="M2474">
        <f t="shared" si="244"/>
        <v>416.18</v>
      </c>
      <c r="N2474">
        <f t="shared" si="245"/>
        <v>219.44</v>
      </c>
      <c r="O2474" s="7">
        <f t="shared" si="246"/>
        <v>0.52727185352491712</v>
      </c>
      <c r="P2474" t="str">
        <f t="shared" si="249"/>
        <v>Jul-2025</v>
      </c>
      <c r="Q2474" t="str">
        <f t="shared" si="250"/>
        <v>Q3-2025</v>
      </c>
    </row>
    <row r="2475" spans="1:17" x14ac:dyDescent="0.3">
      <c r="A2475" t="s">
        <v>2623</v>
      </c>
      <c r="B2475" s="15">
        <v>45626</v>
      </c>
      <c r="C2475" t="s">
        <v>52</v>
      </c>
      <c r="D2475" t="s">
        <v>96</v>
      </c>
      <c r="E2475" t="s">
        <v>107</v>
      </c>
      <c r="F2475" t="s">
        <v>139</v>
      </c>
      <c r="G2475" t="s">
        <v>68</v>
      </c>
      <c r="H2475">
        <v>1</v>
      </c>
      <c r="I2475">
        <v>49.85</v>
      </c>
      <c r="J2475">
        <v>2.1000000000000001E-2</v>
      </c>
      <c r="K2475">
        <v>19.97</v>
      </c>
      <c r="L2475" t="s">
        <v>57</v>
      </c>
      <c r="M2475">
        <f t="shared" si="244"/>
        <v>48.8</v>
      </c>
      <c r="N2475">
        <f t="shared" si="245"/>
        <v>28.83</v>
      </c>
      <c r="O2475" s="7">
        <f t="shared" si="246"/>
        <v>0.59077868852459015</v>
      </c>
      <c r="P2475" t="str">
        <f t="shared" si="249"/>
        <v>Nov-2024</v>
      </c>
      <c r="Q2475" t="str">
        <f t="shared" si="250"/>
        <v>Q4-2024</v>
      </c>
    </row>
    <row r="2476" spans="1:17" x14ac:dyDescent="0.3">
      <c r="A2476" t="s">
        <v>2624</v>
      </c>
      <c r="B2476" s="15">
        <v>45927</v>
      </c>
      <c r="C2476" t="s">
        <v>84</v>
      </c>
      <c r="D2476" t="s">
        <v>177</v>
      </c>
      <c r="E2476" t="s">
        <v>71</v>
      </c>
      <c r="F2476" t="s">
        <v>86</v>
      </c>
      <c r="G2476" t="s">
        <v>68</v>
      </c>
      <c r="H2476">
        <v>3</v>
      </c>
      <c r="I2476">
        <v>279.70999999999998</v>
      </c>
      <c r="J2476">
        <v>0.11</v>
      </c>
      <c r="K2476">
        <v>211.27</v>
      </c>
      <c r="L2476" t="s">
        <v>57</v>
      </c>
      <c r="M2476">
        <f t="shared" si="244"/>
        <v>746.83</v>
      </c>
      <c r="N2476">
        <f t="shared" si="245"/>
        <v>113.02</v>
      </c>
      <c r="O2476" s="7">
        <f t="shared" si="246"/>
        <v>0.15133296734196536</v>
      </c>
      <c r="P2476" t="str">
        <f t="shared" si="249"/>
        <v>Sep-2025</v>
      </c>
      <c r="Q2476" t="str">
        <f t="shared" si="250"/>
        <v>Q3-2025</v>
      </c>
    </row>
    <row r="2477" spans="1:17" x14ac:dyDescent="0.3">
      <c r="A2477" t="s">
        <v>2625</v>
      </c>
      <c r="B2477" s="15">
        <v>45672</v>
      </c>
      <c r="C2477" t="s">
        <v>88</v>
      </c>
      <c r="D2477" t="s">
        <v>198</v>
      </c>
      <c r="E2477" t="s">
        <v>93</v>
      </c>
      <c r="F2477" t="s">
        <v>94</v>
      </c>
      <c r="G2477" t="s">
        <v>68</v>
      </c>
      <c r="H2477">
        <v>1</v>
      </c>
      <c r="I2477">
        <v>84.84</v>
      </c>
      <c r="J2477">
        <v>0.11600000000000001</v>
      </c>
      <c r="K2477">
        <v>35.159999999999997</v>
      </c>
      <c r="L2477" t="s">
        <v>57</v>
      </c>
      <c r="M2477">
        <f t="shared" si="244"/>
        <v>75</v>
      </c>
      <c r="N2477">
        <f t="shared" si="245"/>
        <v>39.840000000000003</v>
      </c>
      <c r="O2477" s="7">
        <f t="shared" si="246"/>
        <v>0.53120000000000001</v>
      </c>
      <c r="P2477" t="str">
        <f t="shared" si="249"/>
        <v>Jan-2025</v>
      </c>
      <c r="Q2477" t="str">
        <f t="shared" si="250"/>
        <v>Q1-2025</v>
      </c>
    </row>
    <row r="2478" spans="1:17" x14ac:dyDescent="0.3">
      <c r="A2478" t="s">
        <v>2626</v>
      </c>
      <c r="B2478" s="15">
        <v>45650</v>
      </c>
      <c r="C2478" t="s">
        <v>84</v>
      </c>
      <c r="D2478" t="s">
        <v>147</v>
      </c>
      <c r="E2478" t="s">
        <v>71</v>
      </c>
      <c r="F2478" t="s">
        <v>97</v>
      </c>
      <c r="G2478" t="s">
        <v>68</v>
      </c>
      <c r="H2478">
        <v>2</v>
      </c>
      <c r="I2478">
        <v>117.95</v>
      </c>
      <c r="J2478">
        <v>0.13300000000000001</v>
      </c>
      <c r="K2478">
        <v>83.5</v>
      </c>
      <c r="L2478" t="s">
        <v>57</v>
      </c>
      <c r="M2478">
        <f t="shared" si="244"/>
        <v>204.53</v>
      </c>
      <c r="N2478">
        <f t="shared" si="245"/>
        <v>37.53</v>
      </c>
      <c r="O2478" s="7">
        <f t="shared" si="246"/>
        <v>0.18349386398083412</v>
      </c>
      <c r="P2478" t="str">
        <f t="shared" si="249"/>
        <v>Dec-2024</v>
      </c>
      <c r="Q2478" t="str">
        <f t="shared" si="250"/>
        <v>Q4-2024</v>
      </c>
    </row>
    <row r="2479" spans="1:17" x14ac:dyDescent="0.3">
      <c r="A2479" t="s">
        <v>2627</v>
      </c>
      <c r="B2479" s="15">
        <v>45746</v>
      </c>
      <c r="C2479" t="s">
        <v>84</v>
      </c>
      <c r="D2479" t="s">
        <v>150</v>
      </c>
      <c r="E2479" t="s">
        <v>54</v>
      </c>
      <c r="F2479" t="s">
        <v>268</v>
      </c>
      <c r="G2479" t="s">
        <v>68</v>
      </c>
      <c r="H2479">
        <v>2</v>
      </c>
      <c r="I2479">
        <v>9.0500000000000007</v>
      </c>
      <c r="J2479">
        <v>7.2999999999999995E-2</v>
      </c>
      <c r="K2479">
        <v>5.72</v>
      </c>
      <c r="L2479" t="s">
        <v>57</v>
      </c>
      <c r="M2479">
        <f t="shared" si="244"/>
        <v>16.78</v>
      </c>
      <c r="N2479">
        <f t="shared" si="245"/>
        <v>5.34</v>
      </c>
      <c r="O2479" s="7">
        <f t="shared" si="246"/>
        <v>0.31823599523241952</v>
      </c>
      <c r="P2479" t="str">
        <f t="shared" si="249"/>
        <v>Mar-2025</v>
      </c>
      <c r="Q2479" t="str">
        <f t="shared" si="250"/>
        <v>Q1-2025</v>
      </c>
    </row>
    <row r="2480" spans="1:17" x14ac:dyDescent="0.3">
      <c r="A2480" t="s">
        <v>2628</v>
      </c>
      <c r="B2480" s="15">
        <v>45686</v>
      </c>
      <c r="C2480" t="s">
        <v>63</v>
      </c>
      <c r="D2480" t="s">
        <v>165</v>
      </c>
      <c r="E2480" t="s">
        <v>93</v>
      </c>
      <c r="F2480" t="s">
        <v>124</v>
      </c>
      <c r="G2480" t="s">
        <v>68</v>
      </c>
      <c r="H2480">
        <v>1</v>
      </c>
      <c r="I2480">
        <v>65.739999999999995</v>
      </c>
      <c r="J2480">
        <v>0.25800000000000001</v>
      </c>
      <c r="K2480">
        <v>25.26</v>
      </c>
      <c r="L2480" t="s">
        <v>57</v>
      </c>
      <c r="M2480">
        <f t="shared" si="244"/>
        <v>48.78</v>
      </c>
      <c r="N2480">
        <f t="shared" si="245"/>
        <v>23.52</v>
      </c>
      <c r="O2480" s="7">
        <f t="shared" si="246"/>
        <v>0.48216482164821645</v>
      </c>
      <c r="P2480" t="str">
        <f t="shared" si="249"/>
        <v>Jan-2025</v>
      </c>
      <c r="Q2480" t="str">
        <f t="shared" si="250"/>
        <v>Q1-2025</v>
      </c>
    </row>
    <row r="2481" spans="1:17" x14ac:dyDescent="0.3">
      <c r="A2481" t="s">
        <v>2629</v>
      </c>
      <c r="B2481" s="15">
        <v>45693</v>
      </c>
      <c r="C2481" t="s">
        <v>88</v>
      </c>
      <c r="D2481" t="s">
        <v>73</v>
      </c>
      <c r="E2481" t="s">
        <v>107</v>
      </c>
      <c r="F2481" t="s">
        <v>193</v>
      </c>
      <c r="G2481" t="s">
        <v>56</v>
      </c>
      <c r="H2481">
        <v>1</v>
      </c>
      <c r="I2481">
        <v>32.94</v>
      </c>
      <c r="J2481">
        <v>4.7E-2</v>
      </c>
      <c r="K2481">
        <v>14.78</v>
      </c>
      <c r="L2481" t="s">
        <v>57</v>
      </c>
      <c r="M2481">
        <f t="shared" si="244"/>
        <v>31.39</v>
      </c>
      <c r="N2481">
        <f t="shared" si="245"/>
        <v>16.61</v>
      </c>
      <c r="O2481" s="7">
        <f t="shared" si="246"/>
        <v>0.52914941064033127</v>
      </c>
      <c r="P2481" t="str">
        <f t="shared" si="249"/>
        <v>Feb-2025</v>
      </c>
      <c r="Q2481" t="str">
        <f t="shared" si="250"/>
        <v>Q1-2025</v>
      </c>
    </row>
    <row r="2482" spans="1:17" x14ac:dyDescent="0.3">
      <c r="A2482" t="s">
        <v>2630</v>
      </c>
      <c r="B2482" s="15">
        <v>45865</v>
      </c>
      <c r="C2482" t="s">
        <v>88</v>
      </c>
      <c r="D2482" t="s">
        <v>162</v>
      </c>
      <c r="E2482" t="s">
        <v>93</v>
      </c>
      <c r="F2482" t="s">
        <v>219</v>
      </c>
      <c r="G2482" t="s">
        <v>68</v>
      </c>
      <c r="H2482">
        <v>3</v>
      </c>
      <c r="I2482">
        <v>11.76</v>
      </c>
      <c r="J2482">
        <v>6.5000000000000002E-2</v>
      </c>
      <c r="K2482">
        <v>5.59</v>
      </c>
      <c r="L2482" t="s">
        <v>57</v>
      </c>
      <c r="M2482">
        <f t="shared" si="244"/>
        <v>32.99</v>
      </c>
      <c r="N2482">
        <f t="shared" si="245"/>
        <v>16.22</v>
      </c>
      <c r="O2482" s="7">
        <f t="shared" si="246"/>
        <v>0.49166414064868136</v>
      </c>
      <c r="P2482" t="str">
        <f t="shared" si="249"/>
        <v>Jul-2025</v>
      </c>
      <c r="Q2482" t="str">
        <f t="shared" si="250"/>
        <v>Q3-2025</v>
      </c>
    </row>
    <row r="2483" spans="1:17" x14ac:dyDescent="0.3">
      <c r="A2483" t="s">
        <v>2631</v>
      </c>
      <c r="B2483" s="15">
        <v>45564</v>
      </c>
      <c r="C2483" t="s">
        <v>52</v>
      </c>
      <c r="D2483" t="s">
        <v>121</v>
      </c>
      <c r="E2483" t="s">
        <v>107</v>
      </c>
      <c r="F2483" t="s">
        <v>148</v>
      </c>
      <c r="G2483" t="s">
        <v>56</v>
      </c>
      <c r="H2483">
        <v>4</v>
      </c>
      <c r="I2483">
        <v>38.5</v>
      </c>
      <c r="J2483">
        <v>5.0999999999999997E-2</v>
      </c>
      <c r="K2483">
        <v>15.92</v>
      </c>
      <c r="L2483" t="s">
        <v>57</v>
      </c>
      <c r="M2483">
        <f t="shared" si="244"/>
        <v>146.15</v>
      </c>
      <c r="N2483">
        <f t="shared" si="245"/>
        <v>82.47</v>
      </c>
      <c r="O2483" s="7">
        <f t="shared" si="246"/>
        <v>0.56428327061238448</v>
      </c>
      <c r="P2483" t="str">
        <f t="shared" si="249"/>
        <v>Sep-2024</v>
      </c>
      <c r="Q2483" t="str">
        <f t="shared" si="250"/>
        <v>Q3-2024</v>
      </c>
    </row>
    <row r="2484" spans="1:17" x14ac:dyDescent="0.3">
      <c r="A2484" t="s">
        <v>2632</v>
      </c>
      <c r="B2484" s="15">
        <v>45676</v>
      </c>
      <c r="C2484" t="s">
        <v>84</v>
      </c>
      <c r="D2484" t="s">
        <v>177</v>
      </c>
      <c r="E2484" t="s">
        <v>54</v>
      </c>
      <c r="F2484" t="s">
        <v>65</v>
      </c>
      <c r="G2484" t="s">
        <v>56</v>
      </c>
      <c r="H2484">
        <v>2</v>
      </c>
      <c r="I2484">
        <v>17.079999999999998</v>
      </c>
      <c r="J2484">
        <v>0</v>
      </c>
      <c r="K2484">
        <v>9.81</v>
      </c>
      <c r="L2484" t="s">
        <v>57</v>
      </c>
      <c r="M2484">
        <f t="shared" si="244"/>
        <v>34.159999999999997</v>
      </c>
      <c r="N2484">
        <f t="shared" si="245"/>
        <v>14.54</v>
      </c>
      <c r="O2484" s="7">
        <f t="shared" si="246"/>
        <v>0.42564402810304452</v>
      </c>
      <c r="P2484" t="str">
        <f t="shared" si="249"/>
        <v>Jan-2025</v>
      </c>
      <c r="Q2484" t="str">
        <f t="shared" si="250"/>
        <v>Q1-2025</v>
      </c>
    </row>
    <row r="2485" spans="1:17" x14ac:dyDescent="0.3">
      <c r="A2485" t="s">
        <v>2633</v>
      </c>
      <c r="B2485" s="15">
        <v>45656</v>
      </c>
      <c r="C2485" t="s">
        <v>63</v>
      </c>
      <c r="D2485" t="s">
        <v>64</v>
      </c>
      <c r="E2485" t="s">
        <v>60</v>
      </c>
      <c r="F2485" t="s">
        <v>90</v>
      </c>
      <c r="G2485" t="s">
        <v>68</v>
      </c>
      <c r="H2485">
        <v>1</v>
      </c>
      <c r="I2485">
        <v>90.57</v>
      </c>
      <c r="J2485">
        <v>0.32300000000000001</v>
      </c>
      <c r="K2485">
        <v>48.38</v>
      </c>
      <c r="L2485" t="s">
        <v>104</v>
      </c>
      <c r="M2485">
        <f t="shared" si="244"/>
        <v>61.32</v>
      </c>
      <c r="N2485">
        <f t="shared" si="245"/>
        <v>12.94</v>
      </c>
      <c r="O2485" s="7">
        <f t="shared" si="246"/>
        <v>0.21102413568166992</v>
      </c>
      <c r="P2485" t="str">
        <f t="shared" si="249"/>
        <v>Dec-2024</v>
      </c>
      <c r="Q2485" t="str">
        <f t="shared" si="250"/>
        <v>Q4-2024</v>
      </c>
    </row>
    <row r="2486" spans="1:17" x14ac:dyDescent="0.3">
      <c r="A2486" t="s">
        <v>2634</v>
      </c>
      <c r="B2486" s="15">
        <v>45914</v>
      </c>
      <c r="C2486" t="s">
        <v>63</v>
      </c>
      <c r="D2486" t="s">
        <v>137</v>
      </c>
      <c r="E2486" t="s">
        <v>107</v>
      </c>
      <c r="F2486" t="s">
        <v>108</v>
      </c>
      <c r="G2486" t="s">
        <v>68</v>
      </c>
      <c r="H2486">
        <v>1</v>
      </c>
      <c r="I2486">
        <v>36.93</v>
      </c>
      <c r="J2486">
        <v>0.189</v>
      </c>
      <c r="K2486">
        <v>11.6</v>
      </c>
      <c r="L2486" t="s">
        <v>57</v>
      </c>
      <c r="M2486">
        <f t="shared" si="244"/>
        <v>29.95</v>
      </c>
      <c r="N2486">
        <f t="shared" si="245"/>
        <v>18.350000000000001</v>
      </c>
      <c r="O2486" s="7">
        <f t="shared" si="246"/>
        <v>0.61268781302170294</v>
      </c>
      <c r="P2486" t="str">
        <f t="shared" si="249"/>
        <v>Sep-2025</v>
      </c>
      <c r="Q2486" t="str">
        <f t="shared" si="250"/>
        <v>Q3-2025</v>
      </c>
    </row>
    <row r="2487" spans="1:17" x14ac:dyDescent="0.3">
      <c r="A2487" t="s">
        <v>2635</v>
      </c>
      <c r="B2487" s="15">
        <v>45824</v>
      </c>
      <c r="C2487" t="s">
        <v>52</v>
      </c>
      <c r="D2487" t="s">
        <v>75</v>
      </c>
      <c r="E2487" t="s">
        <v>71</v>
      </c>
      <c r="F2487" t="s">
        <v>72</v>
      </c>
      <c r="G2487" t="s">
        <v>68</v>
      </c>
      <c r="H2487">
        <v>2</v>
      </c>
      <c r="I2487">
        <v>231.38</v>
      </c>
      <c r="J2487">
        <v>3.7999999999999999E-2</v>
      </c>
      <c r="K2487">
        <v>167.6</v>
      </c>
      <c r="L2487" t="s">
        <v>57</v>
      </c>
      <c r="M2487">
        <f t="shared" si="244"/>
        <v>445.18</v>
      </c>
      <c r="N2487">
        <f t="shared" si="245"/>
        <v>109.98</v>
      </c>
      <c r="O2487" s="7">
        <f t="shared" si="246"/>
        <v>0.24704613864054989</v>
      </c>
      <c r="P2487" t="str">
        <f t="shared" si="249"/>
        <v>Jun-2025</v>
      </c>
      <c r="Q2487" t="str">
        <f t="shared" si="250"/>
        <v>Q2-2025</v>
      </c>
    </row>
    <row r="2488" spans="1:17" x14ac:dyDescent="0.3">
      <c r="A2488" t="s">
        <v>2636</v>
      </c>
      <c r="B2488" s="15">
        <v>45669</v>
      </c>
      <c r="C2488" t="s">
        <v>52</v>
      </c>
      <c r="D2488" t="s">
        <v>70</v>
      </c>
      <c r="E2488" t="s">
        <v>60</v>
      </c>
      <c r="F2488" t="s">
        <v>61</v>
      </c>
      <c r="G2488" t="s">
        <v>68</v>
      </c>
      <c r="H2488">
        <v>1</v>
      </c>
      <c r="I2488">
        <v>106.67</v>
      </c>
      <c r="J2488">
        <v>6.8000000000000005E-2</v>
      </c>
      <c r="K2488">
        <v>53.82</v>
      </c>
      <c r="L2488" t="s">
        <v>57</v>
      </c>
      <c r="M2488">
        <f t="shared" si="244"/>
        <v>99.42</v>
      </c>
      <c r="N2488">
        <f t="shared" si="245"/>
        <v>45.6</v>
      </c>
      <c r="O2488" s="7">
        <f t="shared" si="246"/>
        <v>0.45866022933011469</v>
      </c>
      <c r="P2488" t="str">
        <f t="shared" si="249"/>
        <v>Jan-2025</v>
      </c>
      <c r="Q2488" t="str">
        <f t="shared" si="250"/>
        <v>Q1-2025</v>
      </c>
    </row>
    <row r="2489" spans="1:17" x14ac:dyDescent="0.3">
      <c r="A2489" t="s">
        <v>2637</v>
      </c>
      <c r="B2489" s="15">
        <v>45398</v>
      </c>
      <c r="C2489" t="s">
        <v>88</v>
      </c>
      <c r="D2489" t="s">
        <v>198</v>
      </c>
      <c r="E2489" t="s">
        <v>107</v>
      </c>
      <c r="F2489" t="s">
        <v>193</v>
      </c>
      <c r="G2489" t="s">
        <v>56</v>
      </c>
      <c r="H2489">
        <v>3</v>
      </c>
      <c r="I2489">
        <v>47.29</v>
      </c>
      <c r="J2489">
        <v>0.04</v>
      </c>
      <c r="K2489">
        <v>17.62</v>
      </c>
      <c r="L2489" t="s">
        <v>57</v>
      </c>
      <c r="M2489">
        <f t="shared" si="244"/>
        <v>136.19999999999999</v>
      </c>
      <c r="N2489">
        <f t="shared" si="245"/>
        <v>83.34</v>
      </c>
      <c r="O2489" s="7">
        <f t="shared" si="246"/>
        <v>0.61189427312775335</v>
      </c>
      <c r="P2489" t="str">
        <f t="shared" si="249"/>
        <v>Apr-2024</v>
      </c>
      <c r="Q2489" t="str">
        <f t="shared" si="250"/>
        <v>Q2-2024</v>
      </c>
    </row>
    <row r="2490" spans="1:17" x14ac:dyDescent="0.3">
      <c r="A2490" t="s">
        <v>2638</v>
      </c>
      <c r="B2490" s="15">
        <v>45982</v>
      </c>
      <c r="C2490" t="s">
        <v>52</v>
      </c>
      <c r="D2490" t="s">
        <v>96</v>
      </c>
      <c r="E2490" t="s">
        <v>93</v>
      </c>
      <c r="F2490" t="s">
        <v>94</v>
      </c>
      <c r="G2490" t="s">
        <v>68</v>
      </c>
      <c r="H2490">
        <v>5</v>
      </c>
      <c r="I2490">
        <v>55.86</v>
      </c>
      <c r="J2490">
        <v>0</v>
      </c>
      <c r="K2490">
        <v>24.13</v>
      </c>
      <c r="L2490" t="s">
        <v>57</v>
      </c>
      <c r="M2490">
        <f t="shared" si="244"/>
        <v>279.3</v>
      </c>
      <c r="N2490">
        <f t="shared" si="245"/>
        <v>158.65</v>
      </c>
      <c r="O2490" s="7">
        <f t="shared" si="246"/>
        <v>0.56802721088435371</v>
      </c>
      <c r="P2490" t="str">
        <f t="shared" si="249"/>
        <v>Nov-2025</v>
      </c>
      <c r="Q2490" t="str">
        <f t="shared" si="250"/>
        <v>Q4-2025</v>
      </c>
    </row>
    <row r="2491" spans="1:17" x14ac:dyDescent="0.3">
      <c r="A2491" t="s">
        <v>2639</v>
      </c>
      <c r="B2491" s="15">
        <v>45797</v>
      </c>
      <c r="C2491" t="s">
        <v>52</v>
      </c>
      <c r="D2491" t="s">
        <v>200</v>
      </c>
      <c r="E2491" t="s">
        <v>60</v>
      </c>
      <c r="F2491" t="s">
        <v>76</v>
      </c>
      <c r="G2491" t="s">
        <v>68</v>
      </c>
      <c r="H2491">
        <v>1</v>
      </c>
      <c r="I2491">
        <v>30.27</v>
      </c>
      <c r="J2491">
        <v>0.10100000000000001</v>
      </c>
      <c r="K2491">
        <v>13.34</v>
      </c>
      <c r="L2491" t="s">
        <v>57</v>
      </c>
      <c r="M2491">
        <f t="shared" si="244"/>
        <v>27.21</v>
      </c>
      <c r="N2491">
        <f t="shared" si="245"/>
        <v>13.87</v>
      </c>
      <c r="O2491" s="7">
        <f t="shared" si="246"/>
        <v>0.50973906651966183</v>
      </c>
      <c r="P2491" t="str">
        <f t="shared" si="249"/>
        <v>May-2025</v>
      </c>
      <c r="Q2491" t="str">
        <f t="shared" si="250"/>
        <v>Q2-2025</v>
      </c>
    </row>
    <row r="2492" spans="1:17" x14ac:dyDescent="0.3">
      <c r="A2492" t="s">
        <v>2640</v>
      </c>
      <c r="B2492" s="15">
        <v>45619</v>
      </c>
      <c r="C2492" t="s">
        <v>88</v>
      </c>
      <c r="D2492" t="s">
        <v>116</v>
      </c>
      <c r="E2492" t="s">
        <v>107</v>
      </c>
      <c r="F2492" t="s">
        <v>148</v>
      </c>
      <c r="G2492" t="s">
        <v>56</v>
      </c>
      <c r="H2492">
        <v>13</v>
      </c>
      <c r="I2492">
        <v>51.67</v>
      </c>
      <c r="J2492">
        <v>0.152</v>
      </c>
      <c r="K2492">
        <v>20.329999999999998</v>
      </c>
      <c r="L2492" t="s">
        <v>57</v>
      </c>
      <c r="M2492">
        <f t="shared" si="244"/>
        <v>569.61</v>
      </c>
      <c r="N2492">
        <f t="shared" si="245"/>
        <v>305.32</v>
      </c>
      <c r="O2492" s="7">
        <f t="shared" si="246"/>
        <v>0.53601587050789135</v>
      </c>
      <c r="P2492" t="str">
        <f t="shared" si="249"/>
        <v>Nov-2024</v>
      </c>
      <c r="Q2492" t="str">
        <f t="shared" si="250"/>
        <v>Q4-2024</v>
      </c>
    </row>
    <row r="2493" spans="1:17" x14ac:dyDescent="0.3">
      <c r="A2493" t="s">
        <v>2641</v>
      </c>
      <c r="B2493" s="15">
        <v>45640</v>
      </c>
      <c r="C2493" t="s">
        <v>88</v>
      </c>
      <c r="D2493" t="s">
        <v>135</v>
      </c>
      <c r="E2493" t="s">
        <v>93</v>
      </c>
      <c r="F2493" t="s">
        <v>124</v>
      </c>
      <c r="G2493" t="s">
        <v>56</v>
      </c>
      <c r="H2493">
        <v>1</v>
      </c>
      <c r="I2493">
        <v>59.39</v>
      </c>
      <c r="J2493">
        <v>0</v>
      </c>
      <c r="K2493">
        <v>28.94</v>
      </c>
      <c r="L2493" t="s">
        <v>57</v>
      </c>
      <c r="M2493">
        <f t="shared" si="244"/>
        <v>59.39</v>
      </c>
      <c r="N2493">
        <f t="shared" si="245"/>
        <v>30.45</v>
      </c>
      <c r="O2493" s="7">
        <f t="shared" si="246"/>
        <v>0.51271257787506308</v>
      </c>
      <c r="P2493" t="str">
        <f t="shared" si="249"/>
        <v>Dec-2024</v>
      </c>
      <c r="Q2493" t="str">
        <f t="shared" si="250"/>
        <v>Q4-2024</v>
      </c>
    </row>
    <row r="2494" spans="1:17" x14ac:dyDescent="0.3">
      <c r="A2494" t="s">
        <v>2642</v>
      </c>
      <c r="B2494" s="15">
        <v>45715</v>
      </c>
      <c r="C2494" t="s">
        <v>88</v>
      </c>
      <c r="D2494" t="s">
        <v>206</v>
      </c>
      <c r="E2494" t="s">
        <v>54</v>
      </c>
      <c r="F2494" t="s">
        <v>268</v>
      </c>
      <c r="G2494" t="s">
        <v>56</v>
      </c>
      <c r="H2494">
        <v>2</v>
      </c>
      <c r="I2494">
        <v>9.86</v>
      </c>
      <c r="J2494">
        <v>7.6999999999999999E-2</v>
      </c>
      <c r="K2494">
        <v>6.17</v>
      </c>
      <c r="L2494" t="s">
        <v>57</v>
      </c>
      <c r="M2494">
        <f t="shared" si="244"/>
        <v>18.2</v>
      </c>
      <c r="N2494">
        <f t="shared" si="245"/>
        <v>5.86</v>
      </c>
      <c r="O2494" s="7">
        <f t="shared" si="246"/>
        <v>0.321978021978022</v>
      </c>
      <c r="P2494" t="str">
        <f t="shared" si="249"/>
        <v>Feb-2025</v>
      </c>
      <c r="Q2494" t="str">
        <f t="shared" si="250"/>
        <v>Q1-2025</v>
      </c>
    </row>
    <row r="2495" spans="1:17" x14ac:dyDescent="0.3">
      <c r="A2495" t="s">
        <v>2643</v>
      </c>
      <c r="B2495" s="15">
        <v>45437</v>
      </c>
      <c r="C2495" t="s">
        <v>52</v>
      </c>
      <c r="D2495" t="s">
        <v>155</v>
      </c>
      <c r="E2495" t="s">
        <v>60</v>
      </c>
      <c r="F2495" t="s">
        <v>67</v>
      </c>
      <c r="G2495" t="s">
        <v>68</v>
      </c>
      <c r="H2495">
        <v>2</v>
      </c>
      <c r="I2495">
        <v>117.78</v>
      </c>
      <c r="J2495">
        <v>6.4000000000000001E-2</v>
      </c>
      <c r="K2495">
        <v>61.31</v>
      </c>
      <c r="L2495" t="s">
        <v>57</v>
      </c>
      <c r="M2495">
        <f t="shared" si="244"/>
        <v>220.48</v>
      </c>
      <c r="N2495">
        <f t="shared" si="245"/>
        <v>97.86</v>
      </c>
      <c r="O2495" s="7">
        <f t="shared" si="246"/>
        <v>0.44384978229317856</v>
      </c>
      <c r="P2495" t="str">
        <f t="shared" si="249"/>
        <v>May-2024</v>
      </c>
      <c r="Q2495" t="str">
        <f t="shared" si="250"/>
        <v>Q2-2024</v>
      </c>
    </row>
    <row r="2496" spans="1:17" x14ac:dyDescent="0.3">
      <c r="A2496" t="s">
        <v>2644</v>
      </c>
      <c r="B2496" s="15">
        <v>45479</v>
      </c>
      <c r="C2496" t="s">
        <v>52</v>
      </c>
      <c r="D2496" t="s">
        <v>59</v>
      </c>
      <c r="E2496" t="s">
        <v>71</v>
      </c>
      <c r="F2496" t="s">
        <v>86</v>
      </c>
      <c r="G2496" t="s">
        <v>56</v>
      </c>
      <c r="H2496">
        <v>6</v>
      </c>
      <c r="I2496">
        <v>211.87</v>
      </c>
      <c r="J2496">
        <v>0.10199999999999999</v>
      </c>
      <c r="K2496">
        <v>139.58000000000001</v>
      </c>
      <c r="L2496" t="s">
        <v>57</v>
      </c>
      <c r="M2496">
        <f t="shared" si="244"/>
        <v>1141.56</v>
      </c>
      <c r="N2496">
        <f t="shared" si="245"/>
        <v>304.08</v>
      </c>
      <c r="O2496" s="7">
        <f t="shared" si="246"/>
        <v>0.26637233259749815</v>
      </c>
      <c r="P2496" t="str">
        <f t="shared" si="249"/>
        <v>Jul-2024</v>
      </c>
      <c r="Q2496" t="str">
        <f t="shared" si="250"/>
        <v>Q3-2024</v>
      </c>
    </row>
    <row r="2497" spans="1:17" x14ac:dyDescent="0.3">
      <c r="A2497" t="s">
        <v>2645</v>
      </c>
      <c r="B2497" s="15">
        <v>45692</v>
      </c>
      <c r="C2497" t="s">
        <v>88</v>
      </c>
      <c r="D2497" t="s">
        <v>167</v>
      </c>
      <c r="E2497" t="s">
        <v>60</v>
      </c>
      <c r="F2497" t="s">
        <v>99</v>
      </c>
      <c r="G2497" t="s">
        <v>68</v>
      </c>
      <c r="H2497">
        <v>1</v>
      </c>
      <c r="I2497">
        <v>108.36</v>
      </c>
      <c r="J2497">
        <v>0.14199999999999999</v>
      </c>
      <c r="K2497">
        <v>44.07</v>
      </c>
      <c r="L2497" t="s">
        <v>57</v>
      </c>
      <c r="M2497">
        <f t="shared" si="244"/>
        <v>92.97</v>
      </c>
      <c r="N2497">
        <f t="shared" si="245"/>
        <v>48.9</v>
      </c>
      <c r="O2497" s="7">
        <f t="shared" si="246"/>
        <v>0.52597612132946114</v>
      </c>
      <c r="P2497" t="str">
        <f t="shared" si="249"/>
        <v>Feb-2025</v>
      </c>
      <c r="Q2497" t="str">
        <f t="shared" si="250"/>
        <v>Q1-2025</v>
      </c>
    </row>
    <row r="2498" spans="1:17" x14ac:dyDescent="0.3">
      <c r="A2498" t="s">
        <v>2646</v>
      </c>
      <c r="B2498" s="15">
        <v>45921</v>
      </c>
      <c r="C2498" t="s">
        <v>88</v>
      </c>
      <c r="D2498" t="s">
        <v>234</v>
      </c>
      <c r="E2498" t="s">
        <v>60</v>
      </c>
      <c r="F2498" t="s">
        <v>61</v>
      </c>
      <c r="G2498" t="s">
        <v>56</v>
      </c>
      <c r="H2498">
        <v>2</v>
      </c>
      <c r="I2498">
        <v>38.840000000000003</v>
      </c>
      <c r="J2498">
        <v>5.0999999999999997E-2</v>
      </c>
      <c r="K2498">
        <v>19.010000000000002</v>
      </c>
      <c r="L2498" t="s">
        <v>57</v>
      </c>
      <c r="M2498">
        <f t="shared" ref="M2498:M2561" si="251">ROUND(H2498*I2498*(1-J2498),2)</f>
        <v>73.72</v>
      </c>
      <c r="N2498">
        <f t="shared" ref="N2498:N2561" si="252">ROUND(M2498-(H2498*K2498),2)</f>
        <v>35.700000000000003</v>
      </c>
      <c r="O2498" s="7">
        <f t="shared" ref="O2498:O2561" si="253">IFERROR(N2498/M2498,0)</f>
        <v>0.48426478567552905</v>
      </c>
      <c r="P2498" t="str">
        <f t="shared" si="249"/>
        <v>Sep-2025</v>
      </c>
      <c r="Q2498" t="str">
        <f t="shared" si="250"/>
        <v>Q3-2025</v>
      </c>
    </row>
    <row r="2499" spans="1:17" x14ac:dyDescent="0.3">
      <c r="A2499" t="s">
        <v>2647</v>
      </c>
      <c r="B2499" s="15">
        <v>45934</v>
      </c>
      <c r="C2499" t="s">
        <v>88</v>
      </c>
      <c r="D2499" t="s">
        <v>123</v>
      </c>
      <c r="E2499" t="s">
        <v>60</v>
      </c>
      <c r="F2499" t="s">
        <v>90</v>
      </c>
      <c r="G2499" t="s">
        <v>68</v>
      </c>
      <c r="H2499">
        <v>3</v>
      </c>
      <c r="I2499">
        <v>58.13</v>
      </c>
      <c r="J2499">
        <v>6.6000000000000003E-2</v>
      </c>
      <c r="K2499">
        <v>29.44</v>
      </c>
      <c r="L2499" t="s">
        <v>57</v>
      </c>
      <c r="M2499">
        <f t="shared" si="251"/>
        <v>162.88</v>
      </c>
      <c r="N2499">
        <f t="shared" si="252"/>
        <v>74.56</v>
      </c>
      <c r="O2499" s="7">
        <f t="shared" si="253"/>
        <v>0.45776031434184677</v>
      </c>
      <c r="P2499" t="str">
        <f t="shared" si="249"/>
        <v>Oct-2025</v>
      </c>
      <c r="Q2499" t="str">
        <f t="shared" si="250"/>
        <v>Q4-2025</v>
      </c>
    </row>
    <row r="2500" spans="1:17" x14ac:dyDescent="0.3">
      <c r="A2500" t="s">
        <v>2648</v>
      </c>
      <c r="B2500" s="15">
        <v>45983</v>
      </c>
      <c r="C2500" t="s">
        <v>84</v>
      </c>
      <c r="D2500" t="s">
        <v>229</v>
      </c>
      <c r="E2500" t="s">
        <v>60</v>
      </c>
      <c r="F2500" t="s">
        <v>61</v>
      </c>
      <c r="G2500" t="s">
        <v>56</v>
      </c>
      <c r="H2500">
        <v>5</v>
      </c>
      <c r="I2500">
        <v>15.81</v>
      </c>
      <c r="J2500">
        <v>0.14699999999999999</v>
      </c>
      <c r="K2500">
        <v>6.38</v>
      </c>
      <c r="L2500" t="s">
        <v>57</v>
      </c>
      <c r="M2500">
        <f t="shared" si="251"/>
        <v>67.430000000000007</v>
      </c>
      <c r="N2500">
        <f t="shared" si="252"/>
        <v>35.53</v>
      </c>
      <c r="O2500" s="7">
        <f t="shared" si="253"/>
        <v>0.5269168026101142</v>
      </c>
      <c r="P2500" t="str">
        <f t="shared" si="249"/>
        <v>Nov-2025</v>
      </c>
      <c r="Q2500" t="str">
        <f t="shared" si="250"/>
        <v>Q4-2025</v>
      </c>
    </row>
    <row r="2501" spans="1:17" x14ac:dyDescent="0.3">
      <c r="A2501" t="s">
        <v>2649</v>
      </c>
      <c r="B2501" s="15">
        <v>45572</v>
      </c>
      <c r="C2501" t="s">
        <v>84</v>
      </c>
      <c r="D2501" t="s">
        <v>110</v>
      </c>
      <c r="E2501" t="s">
        <v>71</v>
      </c>
      <c r="F2501" t="s">
        <v>86</v>
      </c>
      <c r="G2501" t="s">
        <v>68</v>
      </c>
      <c r="H2501">
        <v>1</v>
      </c>
      <c r="I2501">
        <v>292.10000000000002</v>
      </c>
      <c r="J2501">
        <v>0</v>
      </c>
      <c r="K2501">
        <v>200.83</v>
      </c>
      <c r="L2501" t="s">
        <v>57</v>
      </c>
      <c r="M2501">
        <f t="shared" si="251"/>
        <v>292.10000000000002</v>
      </c>
      <c r="N2501">
        <f t="shared" si="252"/>
        <v>91.27</v>
      </c>
      <c r="O2501" s="7">
        <f t="shared" si="253"/>
        <v>0.31246148579253674</v>
      </c>
      <c r="P2501" t="str">
        <f t="shared" si="249"/>
        <v>Oct-2024</v>
      </c>
      <c r="Q2501" t="str">
        <f t="shared" si="250"/>
        <v>Q4-2024</v>
      </c>
    </row>
    <row r="2502" spans="1:17" x14ac:dyDescent="0.3">
      <c r="A2502" t="s">
        <v>2650</v>
      </c>
      <c r="B2502" s="15">
        <v>45560</v>
      </c>
      <c r="C2502" t="s">
        <v>88</v>
      </c>
      <c r="D2502" t="s">
        <v>198</v>
      </c>
      <c r="E2502" t="s">
        <v>54</v>
      </c>
      <c r="F2502" t="s">
        <v>156</v>
      </c>
      <c r="G2502" t="s">
        <v>56</v>
      </c>
      <c r="H2502">
        <v>1</v>
      </c>
      <c r="I2502">
        <v>20.28</v>
      </c>
      <c r="J2502">
        <v>8.7999999999999995E-2</v>
      </c>
      <c r="K2502">
        <v>13.41</v>
      </c>
      <c r="L2502" t="s">
        <v>57</v>
      </c>
      <c r="M2502">
        <f t="shared" si="251"/>
        <v>18.5</v>
      </c>
      <c r="N2502">
        <f t="shared" si="252"/>
        <v>5.09</v>
      </c>
      <c r="O2502" s="7">
        <f t="shared" si="253"/>
        <v>0.2751351351351351</v>
      </c>
      <c r="P2502" t="str">
        <f t="shared" si="249"/>
        <v>Sep-2024</v>
      </c>
      <c r="Q2502" t="str">
        <f t="shared" si="250"/>
        <v>Q3-2024</v>
      </c>
    </row>
    <row r="2503" spans="1:17" x14ac:dyDescent="0.3">
      <c r="A2503" t="s">
        <v>2651</v>
      </c>
      <c r="C2503" t="s">
        <v>88</v>
      </c>
      <c r="D2503" t="s">
        <v>198</v>
      </c>
      <c r="E2503" t="s">
        <v>93</v>
      </c>
      <c r="F2503" t="s">
        <v>255</v>
      </c>
      <c r="G2503" t="s">
        <v>56</v>
      </c>
      <c r="H2503">
        <v>6</v>
      </c>
      <c r="I2503">
        <v>44.86</v>
      </c>
      <c r="J2503">
        <v>0.109</v>
      </c>
      <c r="K2503">
        <v>16.79</v>
      </c>
      <c r="L2503" t="s">
        <v>57</v>
      </c>
      <c r="M2503">
        <f t="shared" si="251"/>
        <v>239.82</v>
      </c>
      <c r="N2503">
        <f t="shared" si="252"/>
        <v>139.08000000000001</v>
      </c>
      <c r="O2503" s="7">
        <f t="shared" si="253"/>
        <v>0.5799349512134101</v>
      </c>
    </row>
    <row r="2504" spans="1:17" x14ac:dyDescent="0.3">
      <c r="A2504" t="s">
        <v>2652</v>
      </c>
      <c r="B2504" s="15">
        <v>45651</v>
      </c>
      <c r="C2504" t="s">
        <v>84</v>
      </c>
      <c r="D2504" t="s">
        <v>229</v>
      </c>
      <c r="E2504" t="s">
        <v>93</v>
      </c>
      <c r="F2504" t="s">
        <v>94</v>
      </c>
      <c r="G2504" t="s">
        <v>68</v>
      </c>
      <c r="H2504">
        <v>1</v>
      </c>
      <c r="I2504">
        <v>45.45</v>
      </c>
      <c r="J2504">
        <v>2.1999999999999999E-2</v>
      </c>
      <c r="K2504">
        <v>19.57</v>
      </c>
      <c r="L2504" t="s">
        <v>57</v>
      </c>
      <c r="M2504">
        <f t="shared" si="251"/>
        <v>44.45</v>
      </c>
      <c r="N2504">
        <f t="shared" si="252"/>
        <v>24.88</v>
      </c>
      <c r="O2504" s="7">
        <f t="shared" si="253"/>
        <v>0.55973003374578167</v>
      </c>
      <c r="P2504" t="str">
        <f t="shared" ref="P2504:P2535" si="254">IF(B2504="","",TEXT(B2504,"mmm-yyyy"))</f>
        <v>Dec-2024</v>
      </c>
      <c r="Q2504" t="str">
        <f t="shared" ref="Q2504:Q2535" si="255">IF(B2504="","","Q"&amp;ROUNDUP(MONTH(B2504)/3,0)&amp;"-"&amp;YEAR(B2504))</f>
        <v>Q4-2024</v>
      </c>
    </row>
    <row r="2505" spans="1:17" x14ac:dyDescent="0.3">
      <c r="A2505" t="s">
        <v>2653</v>
      </c>
      <c r="B2505" s="15">
        <v>45550</v>
      </c>
      <c r="C2505" t="s">
        <v>88</v>
      </c>
      <c r="D2505" t="s">
        <v>429</v>
      </c>
      <c r="E2505" t="s">
        <v>107</v>
      </c>
      <c r="F2505" t="s">
        <v>108</v>
      </c>
      <c r="G2505" t="s">
        <v>68</v>
      </c>
      <c r="H2505">
        <v>4</v>
      </c>
      <c r="I2505">
        <v>58.17</v>
      </c>
      <c r="J2505">
        <v>0.16400000000000001</v>
      </c>
      <c r="K2505">
        <v>19.13</v>
      </c>
      <c r="L2505" t="s">
        <v>57</v>
      </c>
      <c r="M2505">
        <f t="shared" si="251"/>
        <v>194.52</v>
      </c>
      <c r="N2505">
        <f t="shared" si="252"/>
        <v>118</v>
      </c>
      <c r="O2505" s="7">
        <f t="shared" si="253"/>
        <v>0.60662142710261158</v>
      </c>
      <c r="P2505" t="str">
        <f t="shared" si="254"/>
        <v>Sep-2024</v>
      </c>
      <c r="Q2505" t="str">
        <f t="shared" si="255"/>
        <v>Q3-2024</v>
      </c>
    </row>
    <row r="2506" spans="1:17" x14ac:dyDescent="0.3">
      <c r="A2506" t="s">
        <v>2654</v>
      </c>
      <c r="B2506" s="15">
        <v>45809</v>
      </c>
      <c r="C2506" t="s">
        <v>52</v>
      </c>
      <c r="D2506" t="s">
        <v>70</v>
      </c>
      <c r="E2506" t="s">
        <v>71</v>
      </c>
      <c r="F2506" t="s">
        <v>72</v>
      </c>
      <c r="G2506" t="s">
        <v>68</v>
      </c>
      <c r="H2506">
        <v>1</v>
      </c>
      <c r="I2506">
        <v>95.97</v>
      </c>
      <c r="J2506">
        <v>0.11600000000000001</v>
      </c>
      <c r="K2506">
        <v>68.2</v>
      </c>
      <c r="L2506" t="s">
        <v>57</v>
      </c>
      <c r="M2506">
        <f t="shared" si="251"/>
        <v>84.84</v>
      </c>
      <c r="N2506">
        <f t="shared" si="252"/>
        <v>16.64</v>
      </c>
      <c r="O2506" s="7">
        <f t="shared" si="253"/>
        <v>0.19613389910419612</v>
      </c>
      <c r="P2506" t="str">
        <f t="shared" si="254"/>
        <v>Jun-2025</v>
      </c>
      <c r="Q2506" t="str">
        <f t="shared" si="255"/>
        <v>Q2-2025</v>
      </c>
    </row>
    <row r="2507" spans="1:17" x14ac:dyDescent="0.3">
      <c r="A2507" t="s">
        <v>2655</v>
      </c>
      <c r="B2507" s="15">
        <v>45801</v>
      </c>
      <c r="C2507" t="s">
        <v>63</v>
      </c>
      <c r="D2507" t="s">
        <v>73</v>
      </c>
      <c r="E2507" t="s">
        <v>54</v>
      </c>
      <c r="F2507" t="s">
        <v>268</v>
      </c>
      <c r="G2507" t="s">
        <v>68</v>
      </c>
      <c r="H2507">
        <v>3</v>
      </c>
      <c r="I2507">
        <v>10.4</v>
      </c>
      <c r="J2507">
        <v>0.15</v>
      </c>
      <c r="K2507">
        <v>6.17</v>
      </c>
      <c r="L2507" t="s">
        <v>57</v>
      </c>
      <c r="M2507">
        <f t="shared" si="251"/>
        <v>26.52</v>
      </c>
      <c r="N2507">
        <f t="shared" si="252"/>
        <v>8.01</v>
      </c>
      <c r="O2507" s="7">
        <f t="shared" si="253"/>
        <v>0.30203619909502261</v>
      </c>
      <c r="P2507" t="str">
        <f t="shared" si="254"/>
        <v>May-2025</v>
      </c>
      <c r="Q2507" t="str">
        <f t="shared" si="255"/>
        <v>Q2-2025</v>
      </c>
    </row>
    <row r="2508" spans="1:17" x14ac:dyDescent="0.3">
      <c r="A2508" t="s">
        <v>2656</v>
      </c>
      <c r="B2508" s="15">
        <v>45941</v>
      </c>
      <c r="C2508" t="s">
        <v>84</v>
      </c>
      <c r="D2508" t="s">
        <v>150</v>
      </c>
      <c r="E2508" t="s">
        <v>93</v>
      </c>
      <c r="F2508" t="s">
        <v>141</v>
      </c>
      <c r="G2508" t="s">
        <v>56</v>
      </c>
      <c r="H2508">
        <v>4</v>
      </c>
      <c r="I2508">
        <v>84.03</v>
      </c>
      <c r="J2508">
        <v>0.08</v>
      </c>
      <c r="K2508">
        <v>29.53</v>
      </c>
      <c r="L2508" t="s">
        <v>57</v>
      </c>
      <c r="M2508">
        <f t="shared" si="251"/>
        <v>309.23</v>
      </c>
      <c r="N2508">
        <f t="shared" si="252"/>
        <v>191.11</v>
      </c>
      <c r="O2508" s="7">
        <f t="shared" si="253"/>
        <v>0.61801895029589626</v>
      </c>
      <c r="P2508" t="str">
        <f t="shared" si="254"/>
        <v>Oct-2025</v>
      </c>
      <c r="Q2508" t="str">
        <f t="shared" si="255"/>
        <v>Q4-2025</v>
      </c>
    </row>
    <row r="2509" spans="1:17" x14ac:dyDescent="0.3">
      <c r="A2509" t="s">
        <v>2657</v>
      </c>
      <c r="B2509" s="15">
        <v>45429</v>
      </c>
      <c r="C2509" t="s">
        <v>88</v>
      </c>
      <c r="D2509" t="s">
        <v>89</v>
      </c>
      <c r="E2509" t="s">
        <v>107</v>
      </c>
      <c r="F2509" t="s">
        <v>148</v>
      </c>
      <c r="G2509" t="s">
        <v>56</v>
      </c>
      <c r="H2509">
        <v>3</v>
      </c>
      <c r="I2509">
        <v>17.100000000000001</v>
      </c>
      <c r="J2509">
        <v>4.4999999999999998E-2</v>
      </c>
      <c r="K2509">
        <v>5.88</v>
      </c>
      <c r="L2509" t="s">
        <v>57</v>
      </c>
      <c r="M2509">
        <f t="shared" si="251"/>
        <v>48.99</v>
      </c>
      <c r="N2509">
        <f t="shared" si="252"/>
        <v>31.35</v>
      </c>
      <c r="O2509" s="7">
        <f t="shared" si="253"/>
        <v>0.63992651561543168</v>
      </c>
      <c r="P2509" t="str">
        <f t="shared" si="254"/>
        <v>May-2024</v>
      </c>
      <c r="Q2509" t="str">
        <f t="shared" si="255"/>
        <v>Q2-2024</v>
      </c>
    </row>
    <row r="2510" spans="1:17" x14ac:dyDescent="0.3">
      <c r="A2510" t="s">
        <v>2658</v>
      </c>
      <c r="B2510" s="15">
        <v>45736</v>
      </c>
      <c r="C2510" t="s">
        <v>88</v>
      </c>
      <c r="D2510" t="s">
        <v>198</v>
      </c>
      <c r="E2510" t="s">
        <v>107</v>
      </c>
      <c r="F2510" t="s">
        <v>193</v>
      </c>
      <c r="G2510" t="s">
        <v>68</v>
      </c>
      <c r="H2510">
        <v>5</v>
      </c>
      <c r="I2510">
        <v>44.09</v>
      </c>
      <c r="J2510">
        <v>8.7999999999999995E-2</v>
      </c>
      <c r="K2510">
        <v>16.36</v>
      </c>
      <c r="L2510" t="s">
        <v>57</v>
      </c>
      <c r="M2510">
        <f t="shared" si="251"/>
        <v>201.05</v>
      </c>
      <c r="N2510">
        <f t="shared" si="252"/>
        <v>119.25</v>
      </c>
      <c r="O2510" s="7">
        <f t="shared" si="253"/>
        <v>0.59313603581198704</v>
      </c>
      <c r="P2510" t="str">
        <f t="shared" si="254"/>
        <v>Mar-2025</v>
      </c>
      <c r="Q2510" t="str">
        <f t="shared" si="255"/>
        <v>Q1-2025</v>
      </c>
    </row>
    <row r="2511" spans="1:17" x14ac:dyDescent="0.3">
      <c r="A2511" t="s">
        <v>2659</v>
      </c>
      <c r="B2511" s="15">
        <v>45471</v>
      </c>
      <c r="C2511" t="s">
        <v>84</v>
      </c>
      <c r="D2511" t="s">
        <v>150</v>
      </c>
      <c r="E2511" t="s">
        <v>71</v>
      </c>
      <c r="F2511" t="s">
        <v>97</v>
      </c>
      <c r="G2511" t="s">
        <v>56</v>
      </c>
      <c r="H2511">
        <v>2</v>
      </c>
      <c r="I2511">
        <v>53.51</v>
      </c>
      <c r="J2511">
        <v>5.5E-2</v>
      </c>
      <c r="K2511">
        <v>36.200000000000003</v>
      </c>
      <c r="L2511" t="s">
        <v>57</v>
      </c>
      <c r="M2511">
        <f t="shared" si="251"/>
        <v>101.13</v>
      </c>
      <c r="N2511">
        <f t="shared" si="252"/>
        <v>28.73</v>
      </c>
      <c r="O2511" s="7">
        <f t="shared" si="253"/>
        <v>0.28408978542470092</v>
      </c>
      <c r="P2511" t="str">
        <f t="shared" si="254"/>
        <v>Jun-2024</v>
      </c>
      <c r="Q2511" t="str">
        <f t="shared" si="255"/>
        <v>Q2-2024</v>
      </c>
    </row>
    <row r="2512" spans="1:17" x14ac:dyDescent="0.3">
      <c r="A2512" t="s">
        <v>2660</v>
      </c>
      <c r="B2512" s="15">
        <v>45889</v>
      </c>
      <c r="C2512" t="s">
        <v>52</v>
      </c>
      <c r="D2512" t="s">
        <v>113</v>
      </c>
      <c r="E2512" t="s">
        <v>60</v>
      </c>
      <c r="F2512" t="s">
        <v>76</v>
      </c>
      <c r="G2512" t="s">
        <v>56</v>
      </c>
      <c r="H2512">
        <v>6</v>
      </c>
      <c r="I2512">
        <v>100.6</v>
      </c>
      <c r="J2512">
        <v>7.8E-2</v>
      </c>
      <c r="K2512">
        <v>44.03</v>
      </c>
      <c r="L2512" t="s">
        <v>57</v>
      </c>
      <c r="M2512">
        <f t="shared" si="251"/>
        <v>556.52</v>
      </c>
      <c r="N2512">
        <f t="shared" si="252"/>
        <v>292.33999999999997</v>
      </c>
      <c r="O2512" s="7">
        <f t="shared" si="253"/>
        <v>0.52530007906274701</v>
      </c>
      <c r="P2512" t="str">
        <f t="shared" si="254"/>
        <v>Aug-2025</v>
      </c>
      <c r="Q2512" t="str">
        <f t="shared" si="255"/>
        <v>Q3-2025</v>
      </c>
    </row>
    <row r="2513" spans="1:17" x14ac:dyDescent="0.3">
      <c r="A2513" t="s">
        <v>2661</v>
      </c>
      <c r="B2513" s="15">
        <v>45653</v>
      </c>
      <c r="C2513" t="s">
        <v>88</v>
      </c>
      <c r="D2513" t="s">
        <v>270</v>
      </c>
      <c r="E2513" t="s">
        <v>71</v>
      </c>
      <c r="F2513" t="s">
        <v>86</v>
      </c>
      <c r="G2513" t="s">
        <v>68</v>
      </c>
      <c r="H2513">
        <v>3</v>
      </c>
      <c r="I2513">
        <v>155.51</v>
      </c>
      <c r="J2513">
        <v>0.03</v>
      </c>
      <c r="K2513">
        <v>113.12</v>
      </c>
      <c r="L2513" t="s">
        <v>57</v>
      </c>
      <c r="M2513">
        <f t="shared" si="251"/>
        <v>452.53</v>
      </c>
      <c r="N2513">
        <f t="shared" si="252"/>
        <v>113.17</v>
      </c>
      <c r="O2513" s="7">
        <f t="shared" si="253"/>
        <v>0.25008286743420327</v>
      </c>
      <c r="P2513" t="str">
        <f t="shared" si="254"/>
        <v>Dec-2024</v>
      </c>
      <c r="Q2513" t="str">
        <f t="shared" si="255"/>
        <v>Q4-2024</v>
      </c>
    </row>
    <row r="2514" spans="1:17" x14ac:dyDescent="0.3">
      <c r="A2514" t="s">
        <v>2662</v>
      </c>
      <c r="B2514" s="15">
        <v>45796</v>
      </c>
      <c r="C2514" t="s">
        <v>88</v>
      </c>
      <c r="D2514" t="s">
        <v>116</v>
      </c>
      <c r="E2514" t="s">
        <v>71</v>
      </c>
      <c r="F2514" t="s">
        <v>97</v>
      </c>
      <c r="G2514" t="s">
        <v>56</v>
      </c>
      <c r="H2514">
        <v>3</v>
      </c>
      <c r="I2514">
        <v>72.540000000000006</v>
      </c>
      <c r="J2514">
        <v>0.13400000000000001</v>
      </c>
      <c r="K2514">
        <v>53.63</v>
      </c>
      <c r="L2514" t="s">
        <v>57</v>
      </c>
      <c r="M2514">
        <f t="shared" si="251"/>
        <v>188.46</v>
      </c>
      <c r="N2514">
        <f t="shared" si="252"/>
        <v>27.57</v>
      </c>
      <c r="O2514" s="7">
        <f t="shared" si="253"/>
        <v>0.14629099013053168</v>
      </c>
      <c r="P2514" t="str">
        <f t="shared" si="254"/>
        <v>May-2025</v>
      </c>
      <c r="Q2514" t="str">
        <f t="shared" si="255"/>
        <v>Q2-2025</v>
      </c>
    </row>
    <row r="2515" spans="1:17" x14ac:dyDescent="0.3">
      <c r="A2515" t="s">
        <v>2663</v>
      </c>
      <c r="B2515" s="15">
        <v>45649</v>
      </c>
      <c r="C2515" t="s">
        <v>88</v>
      </c>
      <c r="D2515" t="s">
        <v>92</v>
      </c>
      <c r="E2515" t="s">
        <v>54</v>
      </c>
      <c r="F2515" t="s">
        <v>114</v>
      </c>
      <c r="G2515" t="s">
        <v>56</v>
      </c>
      <c r="H2515">
        <v>6</v>
      </c>
      <c r="I2515">
        <v>9.01</v>
      </c>
      <c r="J2515">
        <v>0.155</v>
      </c>
      <c r="K2515">
        <v>5.14</v>
      </c>
      <c r="L2515" t="s">
        <v>57</v>
      </c>
      <c r="M2515">
        <f t="shared" si="251"/>
        <v>45.68</v>
      </c>
      <c r="N2515">
        <f t="shared" si="252"/>
        <v>14.84</v>
      </c>
      <c r="O2515" s="7">
        <f t="shared" si="253"/>
        <v>0.32486865148861649</v>
      </c>
      <c r="P2515" t="str">
        <f t="shared" si="254"/>
        <v>Dec-2024</v>
      </c>
      <c r="Q2515" t="str">
        <f t="shared" si="255"/>
        <v>Q4-2024</v>
      </c>
    </row>
    <row r="2516" spans="1:17" x14ac:dyDescent="0.3">
      <c r="A2516" t="s">
        <v>2664</v>
      </c>
      <c r="B2516" s="15">
        <v>45788</v>
      </c>
      <c r="C2516" t="s">
        <v>84</v>
      </c>
      <c r="D2516" t="s">
        <v>169</v>
      </c>
      <c r="E2516" t="s">
        <v>71</v>
      </c>
      <c r="F2516" t="s">
        <v>126</v>
      </c>
      <c r="G2516" t="s">
        <v>56</v>
      </c>
      <c r="H2516">
        <v>1</v>
      </c>
      <c r="I2516">
        <v>45.94</v>
      </c>
      <c r="J2516">
        <v>9.0999999999999998E-2</v>
      </c>
      <c r="K2516">
        <v>34.89</v>
      </c>
      <c r="L2516" t="s">
        <v>73</v>
      </c>
      <c r="M2516">
        <f t="shared" si="251"/>
        <v>41.76</v>
      </c>
      <c r="N2516">
        <f t="shared" si="252"/>
        <v>6.87</v>
      </c>
      <c r="O2516" s="7">
        <f t="shared" si="253"/>
        <v>0.16451149425287356</v>
      </c>
      <c r="P2516" t="str">
        <f t="shared" si="254"/>
        <v>May-2025</v>
      </c>
      <c r="Q2516" t="str">
        <f t="shared" si="255"/>
        <v>Q2-2025</v>
      </c>
    </row>
    <row r="2517" spans="1:17" x14ac:dyDescent="0.3">
      <c r="A2517" t="s">
        <v>2665</v>
      </c>
      <c r="B2517" s="15">
        <v>45891</v>
      </c>
      <c r="C2517" t="s">
        <v>52</v>
      </c>
      <c r="D2517" t="s">
        <v>121</v>
      </c>
      <c r="E2517" t="s">
        <v>93</v>
      </c>
      <c r="F2517" t="s">
        <v>141</v>
      </c>
      <c r="G2517" t="s">
        <v>68</v>
      </c>
      <c r="H2517">
        <v>13</v>
      </c>
      <c r="I2517">
        <v>68.83</v>
      </c>
      <c r="J2517">
        <v>6.9000000000000006E-2</v>
      </c>
      <c r="K2517">
        <v>33.22</v>
      </c>
      <c r="L2517" t="s">
        <v>57</v>
      </c>
      <c r="M2517">
        <f t="shared" si="251"/>
        <v>833.05</v>
      </c>
      <c r="N2517">
        <f t="shared" si="252"/>
        <v>401.19</v>
      </c>
      <c r="O2517" s="7">
        <f t="shared" si="253"/>
        <v>0.48159174119200532</v>
      </c>
      <c r="P2517" t="str">
        <f t="shared" si="254"/>
        <v>Aug-2025</v>
      </c>
      <c r="Q2517" t="str">
        <f t="shared" si="255"/>
        <v>Q3-2025</v>
      </c>
    </row>
    <row r="2518" spans="1:17" x14ac:dyDescent="0.3">
      <c r="A2518" t="s">
        <v>2666</v>
      </c>
      <c r="B2518" s="15">
        <v>45733</v>
      </c>
      <c r="C2518" t="s">
        <v>88</v>
      </c>
      <c r="D2518" t="s">
        <v>167</v>
      </c>
      <c r="E2518" t="s">
        <v>54</v>
      </c>
      <c r="F2518" t="s">
        <v>268</v>
      </c>
      <c r="G2518" t="s">
        <v>68</v>
      </c>
      <c r="H2518">
        <v>3</v>
      </c>
      <c r="I2518">
        <v>22.06</v>
      </c>
      <c r="J2518">
        <v>8.5999999999999993E-2</v>
      </c>
      <c r="K2518">
        <v>13.89</v>
      </c>
      <c r="L2518" t="s">
        <v>73</v>
      </c>
      <c r="M2518">
        <f t="shared" si="251"/>
        <v>60.49</v>
      </c>
      <c r="N2518">
        <f t="shared" si="252"/>
        <v>18.82</v>
      </c>
      <c r="O2518" s="7">
        <f t="shared" si="253"/>
        <v>0.31112580591833361</v>
      </c>
      <c r="P2518" t="str">
        <f t="shared" si="254"/>
        <v>Mar-2025</v>
      </c>
      <c r="Q2518" t="str">
        <f t="shared" si="255"/>
        <v>Q1-2025</v>
      </c>
    </row>
    <row r="2519" spans="1:17" x14ac:dyDescent="0.3">
      <c r="A2519" t="s">
        <v>2667</v>
      </c>
      <c r="B2519" s="15">
        <v>45938</v>
      </c>
      <c r="C2519" t="s">
        <v>84</v>
      </c>
      <c r="D2519" t="s">
        <v>169</v>
      </c>
      <c r="E2519" t="s">
        <v>93</v>
      </c>
      <c r="F2519" t="s">
        <v>94</v>
      </c>
      <c r="G2519" t="s">
        <v>68</v>
      </c>
      <c r="H2519">
        <v>2</v>
      </c>
      <c r="I2519">
        <v>88.67</v>
      </c>
      <c r="J2519">
        <v>9.5000000000000001E-2</v>
      </c>
      <c r="K2519">
        <v>43.64</v>
      </c>
      <c r="L2519" t="s">
        <v>57</v>
      </c>
      <c r="M2519">
        <f t="shared" si="251"/>
        <v>160.49</v>
      </c>
      <c r="N2519">
        <f t="shared" si="252"/>
        <v>73.209999999999994</v>
      </c>
      <c r="O2519" s="7">
        <f t="shared" si="253"/>
        <v>0.45616549317714494</v>
      </c>
      <c r="P2519" t="str">
        <f t="shared" si="254"/>
        <v>Oct-2025</v>
      </c>
      <c r="Q2519" t="str">
        <f t="shared" si="255"/>
        <v>Q4-2025</v>
      </c>
    </row>
    <row r="2520" spans="1:17" x14ac:dyDescent="0.3">
      <c r="A2520" t="s">
        <v>2668</v>
      </c>
      <c r="B2520" s="15">
        <v>45701</v>
      </c>
      <c r="C2520" t="s">
        <v>63</v>
      </c>
      <c r="D2520" t="s">
        <v>119</v>
      </c>
      <c r="E2520" t="s">
        <v>54</v>
      </c>
      <c r="F2520" t="s">
        <v>55</v>
      </c>
      <c r="G2520" t="s">
        <v>68</v>
      </c>
      <c r="H2520">
        <v>6</v>
      </c>
      <c r="I2520">
        <v>14.08</v>
      </c>
      <c r="J2520">
        <v>0.10199999999999999</v>
      </c>
      <c r="K2520">
        <v>9.6</v>
      </c>
      <c r="L2520" t="s">
        <v>57</v>
      </c>
      <c r="M2520">
        <f t="shared" si="251"/>
        <v>75.86</v>
      </c>
      <c r="N2520">
        <f t="shared" si="252"/>
        <v>18.260000000000002</v>
      </c>
      <c r="O2520" s="7">
        <f t="shared" si="253"/>
        <v>0.24070656472449251</v>
      </c>
      <c r="P2520" t="str">
        <f t="shared" si="254"/>
        <v>Feb-2025</v>
      </c>
      <c r="Q2520" t="str">
        <f t="shared" si="255"/>
        <v>Q1-2025</v>
      </c>
    </row>
    <row r="2521" spans="1:17" x14ac:dyDescent="0.3">
      <c r="A2521" t="s">
        <v>2669</v>
      </c>
      <c r="B2521" s="15">
        <v>45569</v>
      </c>
      <c r="C2521" t="s">
        <v>84</v>
      </c>
      <c r="D2521" t="s">
        <v>171</v>
      </c>
      <c r="E2521" t="s">
        <v>71</v>
      </c>
      <c r="F2521" t="s">
        <v>126</v>
      </c>
      <c r="G2521" t="s">
        <v>68</v>
      </c>
      <c r="H2521">
        <v>7</v>
      </c>
      <c r="I2521">
        <v>94.98</v>
      </c>
      <c r="J2521">
        <v>0.153</v>
      </c>
      <c r="K2521">
        <v>71.040000000000006</v>
      </c>
      <c r="L2521" t="s">
        <v>57</v>
      </c>
      <c r="M2521">
        <f t="shared" si="251"/>
        <v>563.14</v>
      </c>
      <c r="N2521">
        <f t="shared" si="252"/>
        <v>65.86</v>
      </c>
      <c r="O2521" s="7">
        <f t="shared" si="253"/>
        <v>0.11695137976346912</v>
      </c>
      <c r="P2521" t="str">
        <f t="shared" si="254"/>
        <v>Oct-2024</v>
      </c>
      <c r="Q2521" t="str">
        <f t="shared" si="255"/>
        <v>Q4-2024</v>
      </c>
    </row>
    <row r="2522" spans="1:17" x14ac:dyDescent="0.3">
      <c r="A2522" t="s">
        <v>2670</v>
      </c>
      <c r="B2522" s="15">
        <v>45749</v>
      </c>
      <c r="C2522" t="s">
        <v>88</v>
      </c>
      <c r="D2522" t="s">
        <v>167</v>
      </c>
      <c r="E2522" t="s">
        <v>54</v>
      </c>
      <c r="F2522" t="s">
        <v>55</v>
      </c>
      <c r="G2522" t="s">
        <v>68</v>
      </c>
      <c r="H2522">
        <v>3</v>
      </c>
      <c r="I2522">
        <v>21.6</v>
      </c>
      <c r="J2522">
        <v>0.107</v>
      </c>
      <c r="K2522">
        <v>12.13</v>
      </c>
      <c r="L2522" t="s">
        <v>57</v>
      </c>
      <c r="M2522">
        <f t="shared" si="251"/>
        <v>57.87</v>
      </c>
      <c r="N2522">
        <f t="shared" si="252"/>
        <v>21.48</v>
      </c>
      <c r="O2522" s="7">
        <f t="shared" si="253"/>
        <v>0.37117677553136341</v>
      </c>
      <c r="P2522" t="str">
        <f t="shared" si="254"/>
        <v>Apr-2025</v>
      </c>
      <c r="Q2522" t="str">
        <f t="shared" si="255"/>
        <v>Q2-2025</v>
      </c>
    </row>
    <row r="2523" spans="1:17" x14ac:dyDescent="0.3">
      <c r="A2523" t="s">
        <v>2671</v>
      </c>
      <c r="B2523" s="15">
        <v>45647</v>
      </c>
      <c r="C2523" t="s">
        <v>63</v>
      </c>
      <c r="D2523" t="s">
        <v>188</v>
      </c>
      <c r="E2523" t="s">
        <v>107</v>
      </c>
      <c r="F2523" t="s">
        <v>193</v>
      </c>
      <c r="G2523" t="s">
        <v>56</v>
      </c>
      <c r="H2523">
        <v>6</v>
      </c>
      <c r="I2523">
        <v>35.94</v>
      </c>
      <c r="J2523">
        <v>0.27300000000000002</v>
      </c>
      <c r="K2523">
        <v>14.91</v>
      </c>
      <c r="L2523" t="s">
        <v>57</v>
      </c>
      <c r="M2523">
        <f t="shared" si="251"/>
        <v>156.77000000000001</v>
      </c>
      <c r="N2523">
        <f t="shared" si="252"/>
        <v>67.31</v>
      </c>
      <c r="O2523" s="7">
        <f t="shared" si="253"/>
        <v>0.4293551062065446</v>
      </c>
      <c r="P2523" t="str">
        <f t="shared" si="254"/>
        <v>Dec-2024</v>
      </c>
      <c r="Q2523" t="str">
        <f t="shared" si="255"/>
        <v>Q4-2024</v>
      </c>
    </row>
    <row r="2524" spans="1:17" x14ac:dyDescent="0.3">
      <c r="A2524" t="s">
        <v>2672</v>
      </c>
      <c r="B2524" s="15">
        <v>45862</v>
      </c>
      <c r="C2524" t="s">
        <v>88</v>
      </c>
      <c r="D2524" t="s">
        <v>179</v>
      </c>
      <c r="E2524" t="s">
        <v>107</v>
      </c>
      <c r="F2524" t="s">
        <v>148</v>
      </c>
      <c r="G2524" t="s">
        <v>68</v>
      </c>
      <c r="H2524">
        <v>1</v>
      </c>
      <c r="I2524">
        <v>31.44</v>
      </c>
      <c r="J2524">
        <v>0.17299999999999999</v>
      </c>
      <c r="K2524">
        <v>13.68</v>
      </c>
      <c r="L2524" t="s">
        <v>73</v>
      </c>
      <c r="M2524">
        <f t="shared" si="251"/>
        <v>26</v>
      </c>
      <c r="N2524">
        <f t="shared" si="252"/>
        <v>12.32</v>
      </c>
      <c r="O2524" s="7">
        <f t="shared" si="253"/>
        <v>0.47384615384615386</v>
      </c>
      <c r="P2524" t="str">
        <f t="shared" si="254"/>
        <v>Jul-2025</v>
      </c>
      <c r="Q2524" t="str">
        <f t="shared" si="255"/>
        <v>Q3-2025</v>
      </c>
    </row>
    <row r="2525" spans="1:17" x14ac:dyDescent="0.3">
      <c r="A2525" t="s">
        <v>2673</v>
      </c>
      <c r="B2525" s="15">
        <v>45446</v>
      </c>
      <c r="C2525" t="s">
        <v>63</v>
      </c>
      <c r="D2525" t="s">
        <v>281</v>
      </c>
      <c r="E2525" t="s">
        <v>54</v>
      </c>
      <c r="F2525" t="s">
        <v>55</v>
      </c>
      <c r="G2525" t="s">
        <v>56</v>
      </c>
      <c r="H2525">
        <v>2</v>
      </c>
      <c r="I2525">
        <v>13.76</v>
      </c>
      <c r="J2525">
        <v>0.22500000000000001</v>
      </c>
      <c r="K2525">
        <v>7.63</v>
      </c>
      <c r="L2525" t="s">
        <v>57</v>
      </c>
      <c r="M2525">
        <f t="shared" si="251"/>
        <v>21.33</v>
      </c>
      <c r="N2525">
        <f t="shared" si="252"/>
        <v>6.07</v>
      </c>
      <c r="O2525" s="7">
        <f t="shared" si="253"/>
        <v>0.2845757149554618</v>
      </c>
      <c r="P2525" t="str">
        <f t="shared" si="254"/>
        <v>Jun-2024</v>
      </c>
      <c r="Q2525" t="str">
        <f t="shared" si="255"/>
        <v>Q2-2024</v>
      </c>
    </row>
    <row r="2526" spans="1:17" x14ac:dyDescent="0.3">
      <c r="A2526" t="s">
        <v>2674</v>
      </c>
      <c r="B2526" s="15">
        <v>45552</v>
      </c>
      <c r="C2526" t="s">
        <v>88</v>
      </c>
      <c r="D2526" t="s">
        <v>179</v>
      </c>
      <c r="E2526" t="s">
        <v>71</v>
      </c>
      <c r="F2526" t="s">
        <v>97</v>
      </c>
      <c r="G2526" t="s">
        <v>68</v>
      </c>
      <c r="H2526">
        <v>4</v>
      </c>
      <c r="I2526">
        <v>271.88</v>
      </c>
      <c r="J2526">
        <v>0.153</v>
      </c>
      <c r="K2526">
        <v>191.14</v>
      </c>
      <c r="L2526" t="s">
        <v>57</v>
      </c>
      <c r="M2526">
        <f t="shared" si="251"/>
        <v>921.13</v>
      </c>
      <c r="N2526">
        <f t="shared" si="252"/>
        <v>156.57</v>
      </c>
      <c r="O2526" s="7">
        <f t="shared" si="253"/>
        <v>0.16997600772963642</v>
      </c>
      <c r="P2526" t="str">
        <f t="shared" si="254"/>
        <v>Sep-2024</v>
      </c>
      <c r="Q2526" t="str">
        <f t="shared" si="255"/>
        <v>Q3-2024</v>
      </c>
    </row>
    <row r="2527" spans="1:17" x14ac:dyDescent="0.3">
      <c r="A2527" t="s">
        <v>2675</v>
      </c>
      <c r="B2527" s="15">
        <v>45828</v>
      </c>
      <c r="C2527" t="s">
        <v>52</v>
      </c>
      <c r="D2527" t="s">
        <v>96</v>
      </c>
      <c r="E2527" t="s">
        <v>107</v>
      </c>
      <c r="F2527" t="s">
        <v>139</v>
      </c>
      <c r="G2527" t="s">
        <v>56</v>
      </c>
      <c r="H2527">
        <v>3</v>
      </c>
      <c r="I2527">
        <v>48.77</v>
      </c>
      <c r="J2527">
        <v>9.6000000000000002E-2</v>
      </c>
      <c r="K2527">
        <v>21.67</v>
      </c>
      <c r="L2527" t="s">
        <v>57</v>
      </c>
      <c r="M2527">
        <f t="shared" si="251"/>
        <v>132.26</v>
      </c>
      <c r="N2527">
        <f t="shared" si="252"/>
        <v>67.25</v>
      </c>
      <c r="O2527" s="7">
        <f t="shared" si="253"/>
        <v>0.50846816875850598</v>
      </c>
      <c r="P2527" t="str">
        <f t="shared" si="254"/>
        <v>Jun-2025</v>
      </c>
      <c r="Q2527" t="str">
        <f t="shared" si="255"/>
        <v>Q2-2025</v>
      </c>
    </row>
    <row r="2528" spans="1:17" x14ac:dyDescent="0.3">
      <c r="A2528" t="s">
        <v>2676</v>
      </c>
      <c r="B2528" s="15">
        <v>45956</v>
      </c>
      <c r="C2528" t="s">
        <v>84</v>
      </c>
      <c r="D2528" t="s">
        <v>229</v>
      </c>
      <c r="E2528" t="s">
        <v>54</v>
      </c>
      <c r="F2528" t="s">
        <v>55</v>
      </c>
      <c r="G2528" t="s">
        <v>56</v>
      </c>
      <c r="H2528">
        <v>1</v>
      </c>
      <c r="I2528">
        <v>3.73</v>
      </c>
      <c r="J2528">
        <v>3.0000000000000001E-3</v>
      </c>
      <c r="K2528">
        <v>2.39</v>
      </c>
      <c r="L2528" t="s">
        <v>57</v>
      </c>
      <c r="M2528">
        <f t="shared" si="251"/>
        <v>3.72</v>
      </c>
      <c r="N2528">
        <f t="shared" si="252"/>
        <v>1.33</v>
      </c>
      <c r="O2528" s="7">
        <f t="shared" si="253"/>
        <v>0.35752688172043012</v>
      </c>
      <c r="P2528" t="str">
        <f t="shared" si="254"/>
        <v>Oct-2025</v>
      </c>
      <c r="Q2528" t="str">
        <f t="shared" si="255"/>
        <v>Q4-2025</v>
      </c>
    </row>
    <row r="2529" spans="1:17" x14ac:dyDescent="0.3">
      <c r="A2529" t="s">
        <v>2677</v>
      </c>
      <c r="B2529" s="15">
        <v>45939</v>
      </c>
      <c r="C2529" t="s">
        <v>63</v>
      </c>
      <c r="D2529" t="s">
        <v>175</v>
      </c>
      <c r="E2529" t="s">
        <v>54</v>
      </c>
      <c r="F2529" t="s">
        <v>65</v>
      </c>
      <c r="G2529" t="s">
        <v>56</v>
      </c>
      <c r="H2529">
        <v>3</v>
      </c>
      <c r="I2529">
        <v>21.25</v>
      </c>
      <c r="J2529">
        <v>0.32700000000000001</v>
      </c>
      <c r="K2529">
        <v>12.54</v>
      </c>
      <c r="L2529" t="s">
        <v>57</v>
      </c>
      <c r="M2529">
        <f t="shared" si="251"/>
        <v>42.9</v>
      </c>
      <c r="N2529">
        <f t="shared" si="252"/>
        <v>5.28</v>
      </c>
      <c r="O2529" s="7">
        <f t="shared" si="253"/>
        <v>0.12307692307692308</v>
      </c>
      <c r="P2529" t="str">
        <f t="shared" si="254"/>
        <v>Oct-2025</v>
      </c>
      <c r="Q2529" t="str">
        <f t="shared" si="255"/>
        <v>Q4-2025</v>
      </c>
    </row>
    <row r="2530" spans="1:17" x14ac:dyDescent="0.3">
      <c r="A2530" t="s">
        <v>2678</v>
      </c>
      <c r="B2530" s="15">
        <v>45505</v>
      </c>
      <c r="C2530" t="s">
        <v>84</v>
      </c>
      <c r="D2530" t="s">
        <v>169</v>
      </c>
      <c r="E2530" t="s">
        <v>60</v>
      </c>
      <c r="F2530" t="s">
        <v>67</v>
      </c>
      <c r="G2530" t="s">
        <v>56</v>
      </c>
      <c r="H2530">
        <v>5</v>
      </c>
      <c r="I2530">
        <v>16.239999999999998</v>
      </c>
      <c r="J2530">
        <v>6.7000000000000004E-2</v>
      </c>
      <c r="K2530">
        <v>8.59</v>
      </c>
      <c r="L2530" t="s">
        <v>57</v>
      </c>
      <c r="M2530">
        <f t="shared" si="251"/>
        <v>75.760000000000005</v>
      </c>
      <c r="N2530">
        <f t="shared" si="252"/>
        <v>32.81</v>
      </c>
      <c r="O2530" s="7">
        <f t="shared" si="253"/>
        <v>0.43307814149947199</v>
      </c>
      <c r="P2530" t="str">
        <f t="shared" si="254"/>
        <v>Aug-2024</v>
      </c>
      <c r="Q2530" t="str">
        <f t="shared" si="255"/>
        <v>Q3-2024</v>
      </c>
    </row>
    <row r="2531" spans="1:17" x14ac:dyDescent="0.3">
      <c r="A2531" t="s">
        <v>2679</v>
      </c>
      <c r="B2531" s="15">
        <v>45775</v>
      </c>
      <c r="C2531" t="s">
        <v>52</v>
      </c>
      <c r="D2531" t="s">
        <v>272</v>
      </c>
      <c r="E2531" t="s">
        <v>71</v>
      </c>
      <c r="F2531" t="s">
        <v>126</v>
      </c>
      <c r="G2531" t="s">
        <v>68</v>
      </c>
      <c r="H2531">
        <v>1</v>
      </c>
      <c r="I2531">
        <v>146.15</v>
      </c>
      <c r="J2531">
        <v>0.154</v>
      </c>
      <c r="K2531">
        <v>106.07</v>
      </c>
      <c r="L2531" t="s">
        <v>57</v>
      </c>
      <c r="M2531">
        <f t="shared" si="251"/>
        <v>123.64</v>
      </c>
      <c r="N2531">
        <f t="shared" si="252"/>
        <v>17.57</v>
      </c>
      <c r="O2531" s="7">
        <f t="shared" si="253"/>
        <v>0.14210611452604335</v>
      </c>
      <c r="P2531" t="str">
        <f t="shared" si="254"/>
        <v>Apr-2025</v>
      </c>
      <c r="Q2531" t="str">
        <f t="shared" si="255"/>
        <v>Q2-2025</v>
      </c>
    </row>
    <row r="2532" spans="1:17" x14ac:dyDescent="0.3">
      <c r="A2532" t="s">
        <v>2680</v>
      </c>
      <c r="B2532" s="15">
        <v>45736</v>
      </c>
      <c r="C2532" t="s">
        <v>52</v>
      </c>
      <c r="D2532" t="s">
        <v>200</v>
      </c>
      <c r="E2532" t="s">
        <v>60</v>
      </c>
      <c r="F2532" t="s">
        <v>90</v>
      </c>
      <c r="G2532" t="s">
        <v>56</v>
      </c>
      <c r="H2532">
        <v>1</v>
      </c>
      <c r="I2532">
        <v>44.28</v>
      </c>
      <c r="J2532">
        <v>8.3000000000000004E-2</v>
      </c>
      <c r="K2532">
        <v>19.399999999999999</v>
      </c>
      <c r="L2532" t="s">
        <v>57</v>
      </c>
      <c r="M2532">
        <f t="shared" si="251"/>
        <v>40.6</v>
      </c>
      <c r="N2532">
        <f t="shared" si="252"/>
        <v>21.2</v>
      </c>
      <c r="O2532" s="7">
        <f t="shared" si="253"/>
        <v>0.52216748768472898</v>
      </c>
      <c r="P2532" t="str">
        <f t="shared" si="254"/>
        <v>Mar-2025</v>
      </c>
      <c r="Q2532" t="str">
        <f t="shared" si="255"/>
        <v>Q1-2025</v>
      </c>
    </row>
    <row r="2533" spans="1:17" x14ac:dyDescent="0.3">
      <c r="A2533" t="s">
        <v>2681</v>
      </c>
      <c r="B2533" s="15">
        <v>45900</v>
      </c>
      <c r="C2533" t="s">
        <v>84</v>
      </c>
      <c r="D2533" t="s">
        <v>372</v>
      </c>
      <c r="E2533" t="s">
        <v>71</v>
      </c>
      <c r="F2533" t="s">
        <v>97</v>
      </c>
      <c r="G2533" t="s">
        <v>68</v>
      </c>
      <c r="H2533">
        <v>1</v>
      </c>
      <c r="I2533">
        <v>252.11</v>
      </c>
      <c r="J2533">
        <v>0.1</v>
      </c>
      <c r="K2533">
        <v>171.82</v>
      </c>
      <c r="L2533" t="s">
        <v>57</v>
      </c>
      <c r="M2533">
        <f t="shared" si="251"/>
        <v>226.9</v>
      </c>
      <c r="N2533">
        <f t="shared" si="252"/>
        <v>55.08</v>
      </c>
      <c r="O2533" s="7">
        <f t="shared" si="253"/>
        <v>0.24275011018069634</v>
      </c>
      <c r="P2533" t="str">
        <f t="shared" si="254"/>
        <v>Aug-2025</v>
      </c>
      <c r="Q2533" t="str">
        <f t="shared" si="255"/>
        <v>Q3-2025</v>
      </c>
    </row>
    <row r="2534" spans="1:17" x14ac:dyDescent="0.3">
      <c r="A2534" t="s">
        <v>2682</v>
      </c>
      <c r="B2534" s="15">
        <v>45768</v>
      </c>
      <c r="C2534" t="s">
        <v>84</v>
      </c>
      <c r="D2534" t="s">
        <v>243</v>
      </c>
      <c r="E2534" t="s">
        <v>71</v>
      </c>
      <c r="F2534" t="s">
        <v>86</v>
      </c>
      <c r="G2534" t="s">
        <v>56</v>
      </c>
      <c r="H2534">
        <v>3</v>
      </c>
      <c r="I2534">
        <v>195.37</v>
      </c>
      <c r="J2534">
        <v>8.6999999999999994E-2</v>
      </c>
      <c r="K2534">
        <v>140.19</v>
      </c>
      <c r="L2534" t="s">
        <v>57</v>
      </c>
      <c r="M2534">
        <f t="shared" si="251"/>
        <v>535.12</v>
      </c>
      <c r="N2534">
        <f t="shared" si="252"/>
        <v>114.55</v>
      </c>
      <c r="O2534" s="7">
        <f t="shared" si="253"/>
        <v>0.2140641351472567</v>
      </c>
      <c r="P2534" t="str">
        <f t="shared" si="254"/>
        <v>Apr-2025</v>
      </c>
      <c r="Q2534" t="str">
        <f t="shared" si="255"/>
        <v>Q2-2025</v>
      </c>
    </row>
    <row r="2535" spans="1:17" x14ac:dyDescent="0.3">
      <c r="A2535" t="s">
        <v>2683</v>
      </c>
      <c r="B2535" s="15">
        <v>45915</v>
      </c>
      <c r="C2535" t="s">
        <v>52</v>
      </c>
      <c r="D2535" t="s">
        <v>53</v>
      </c>
      <c r="E2535" t="s">
        <v>54</v>
      </c>
      <c r="F2535" t="s">
        <v>156</v>
      </c>
      <c r="G2535" t="s">
        <v>68</v>
      </c>
      <c r="H2535">
        <v>7</v>
      </c>
      <c r="I2535">
        <v>8.3000000000000007</v>
      </c>
      <c r="J2535">
        <v>2.7E-2</v>
      </c>
      <c r="K2535">
        <v>5.31</v>
      </c>
      <c r="L2535" t="s">
        <v>57</v>
      </c>
      <c r="M2535">
        <f t="shared" si="251"/>
        <v>56.53</v>
      </c>
      <c r="N2535">
        <f t="shared" si="252"/>
        <v>19.36</v>
      </c>
      <c r="O2535" s="7">
        <f t="shared" si="253"/>
        <v>0.34247302317353617</v>
      </c>
      <c r="P2535" t="str">
        <f t="shared" si="254"/>
        <v>Sep-2025</v>
      </c>
      <c r="Q2535" t="str">
        <f t="shared" si="255"/>
        <v>Q3-2025</v>
      </c>
    </row>
    <row r="2536" spans="1:17" x14ac:dyDescent="0.3">
      <c r="A2536" t="s">
        <v>2684</v>
      </c>
      <c r="B2536" s="15">
        <v>45741</v>
      </c>
      <c r="C2536" t="s">
        <v>88</v>
      </c>
      <c r="D2536" t="s">
        <v>116</v>
      </c>
      <c r="E2536" t="s">
        <v>93</v>
      </c>
      <c r="F2536" t="s">
        <v>94</v>
      </c>
      <c r="G2536" t="s">
        <v>56</v>
      </c>
      <c r="H2536">
        <v>2</v>
      </c>
      <c r="I2536">
        <v>79.930000000000007</v>
      </c>
      <c r="J2536">
        <v>5.0999999999999997E-2</v>
      </c>
      <c r="K2536">
        <v>36.79</v>
      </c>
      <c r="L2536" t="s">
        <v>57</v>
      </c>
      <c r="M2536">
        <f t="shared" si="251"/>
        <v>151.71</v>
      </c>
      <c r="N2536">
        <f t="shared" si="252"/>
        <v>78.13</v>
      </c>
      <c r="O2536" s="7">
        <f t="shared" si="253"/>
        <v>0.51499571550985423</v>
      </c>
      <c r="P2536" t="str">
        <f t="shared" ref="P2536:P2567" si="256">IF(B2536="","",TEXT(B2536,"mmm-yyyy"))</f>
        <v>Mar-2025</v>
      </c>
      <c r="Q2536" t="str">
        <f t="shared" ref="Q2536:Q2567" si="257">IF(B2536="","","Q"&amp;ROUNDUP(MONTH(B2536)/3,0)&amp;"-"&amp;YEAR(B2536))</f>
        <v>Q1-2025</v>
      </c>
    </row>
    <row r="2537" spans="1:17" x14ac:dyDescent="0.3">
      <c r="A2537" t="s">
        <v>2685</v>
      </c>
      <c r="B2537" s="15">
        <v>45884</v>
      </c>
      <c r="C2537" t="s">
        <v>88</v>
      </c>
      <c r="D2537" t="s">
        <v>162</v>
      </c>
      <c r="E2537" t="s">
        <v>93</v>
      </c>
      <c r="F2537" t="s">
        <v>141</v>
      </c>
      <c r="G2537" t="s">
        <v>56</v>
      </c>
      <c r="H2537">
        <v>6</v>
      </c>
      <c r="I2537">
        <v>80.78</v>
      </c>
      <c r="J2537">
        <v>9.6000000000000002E-2</v>
      </c>
      <c r="K2537">
        <v>37.53</v>
      </c>
      <c r="L2537" t="s">
        <v>57</v>
      </c>
      <c r="M2537">
        <f t="shared" si="251"/>
        <v>438.15</v>
      </c>
      <c r="N2537">
        <f t="shared" si="252"/>
        <v>212.97</v>
      </c>
      <c r="O2537" s="7">
        <f t="shared" si="253"/>
        <v>0.4860664156110921</v>
      </c>
      <c r="P2537" t="str">
        <f t="shared" si="256"/>
        <v>Aug-2025</v>
      </c>
      <c r="Q2537" t="str">
        <f t="shared" si="257"/>
        <v>Q3-2025</v>
      </c>
    </row>
    <row r="2538" spans="1:17" x14ac:dyDescent="0.3">
      <c r="A2538" t="s">
        <v>2686</v>
      </c>
      <c r="B2538" s="15">
        <v>45570</v>
      </c>
      <c r="C2538" t="s">
        <v>84</v>
      </c>
      <c r="D2538" t="s">
        <v>229</v>
      </c>
      <c r="E2538" t="s">
        <v>93</v>
      </c>
      <c r="F2538" t="s">
        <v>141</v>
      </c>
      <c r="G2538" t="s">
        <v>56</v>
      </c>
      <c r="H2538">
        <v>10</v>
      </c>
      <c r="I2538">
        <v>77</v>
      </c>
      <c r="J2538">
        <v>0.159</v>
      </c>
      <c r="K2538">
        <v>28.16</v>
      </c>
      <c r="L2538" t="s">
        <v>57</v>
      </c>
      <c r="M2538">
        <f t="shared" si="251"/>
        <v>647.57000000000005</v>
      </c>
      <c r="N2538">
        <f t="shared" si="252"/>
        <v>365.97</v>
      </c>
      <c r="O2538" s="7">
        <f t="shared" si="253"/>
        <v>0.56514353660608119</v>
      </c>
      <c r="P2538" t="str">
        <f t="shared" si="256"/>
        <v>Oct-2024</v>
      </c>
      <c r="Q2538" t="str">
        <f t="shared" si="257"/>
        <v>Q4-2024</v>
      </c>
    </row>
    <row r="2539" spans="1:17" x14ac:dyDescent="0.3">
      <c r="A2539" t="s">
        <v>2687</v>
      </c>
      <c r="B2539" s="15">
        <v>45978</v>
      </c>
      <c r="C2539" t="s">
        <v>63</v>
      </c>
      <c r="D2539" t="s">
        <v>165</v>
      </c>
      <c r="E2539" t="s">
        <v>60</v>
      </c>
      <c r="F2539" t="s">
        <v>61</v>
      </c>
      <c r="G2539" t="s">
        <v>68</v>
      </c>
      <c r="H2539">
        <v>10</v>
      </c>
      <c r="I2539">
        <v>105.49</v>
      </c>
      <c r="J2539">
        <v>0.27600000000000002</v>
      </c>
      <c r="K2539">
        <v>57.81</v>
      </c>
      <c r="L2539" t="s">
        <v>57</v>
      </c>
      <c r="M2539">
        <f t="shared" si="251"/>
        <v>763.75</v>
      </c>
      <c r="N2539">
        <f t="shared" si="252"/>
        <v>185.65</v>
      </c>
      <c r="O2539" s="7">
        <f t="shared" si="253"/>
        <v>0.24307692307692308</v>
      </c>
      <c r="P2539" t="str">
        <f t="shared" si="256"/>
        <v>Nov-2025</v>
      </c>
      <c r="Q2539" t="str">
        <f t="shared" si="257"/>
        <v>Q4-2025</v>
      </c>
    </row>
    <row r="2540" spans="1:17" x14ac:dyDescent="0.3">
      <c r="A2540" t="s">
        <v>2688</v>
      </c>
      <c r="B2540" s="15">
        <v>45795</v>
      </c>
      <c r="C2540" t="s">
        <v>88</v>
      </c>
      <c r="D2540" t="s">
        <v>206</v>
      </c>
      <c r="E2540" t="s">
        <v>71</v>
      </c>
      <c r="F2540" t="s">
        <v>72</v>
      </c>
      <c r="G2540" t="s">
        <v>56</v>
      </c>
      <c r="H2540">
        <v>8</v>
      </c>
      <c r="I2540">
        <v>61.36</v>
      </c>
      <c r="J2540">
        <v>8.6999999999999994E-2</v>
      </c>
      <c r="K2540">
        <v>41.76</v>
      </c>
      <c r="L2540" t="s">
        <v>57</v>
      </c>
      <c r="M2540">
        <f t="shared" si="251"/>
        <v>448.17</v>
      </c>
      <c r="N2540">
        <f t="shared" si="252"/>
        <v>114.09</v>
      </c>
      <c r="O2540" s="7">
        <f t="shared" si="253"/>
        <v>0.25456857888747575</v>
      </c>
      <c r="P2540" t="str">
        <f t="shared" si="256"/>
        <v>May-2025</v>
      </c>
      <c r="Q2540" t="str">
        <f t="shared" si="257"/>
        <v>Q2-2025</v>
      </c>
    </row>
    <row r="2541" spans="1:17" x14ac:dyDescent="0.3">
      <c r="A2541" t="s">
        <v>2689</v>
      </c>
      <c r="B2541" s="15">
        <v>45728</v>
      </c>
      <c r="C2541" t="s">
        <v>63</v>
      </c>
      <c r="D2541" t="s">
        <v>251</v>
      </c>
      <c r="E2541" t="s">
        <v>93</v>
      </c>
      <c r="F2541" t="s">
        <v>124</v>
      </c>
      <c r="G2541" t="s">
        <v>68</v>
      </c>
      <c r="H2541">
        <v>5</v>
      </c>
      <c r="I2541">
        <v>28.84</v>
      </c>
      <c r="J2541">
        <v>0.36499999999999999</v>
      </c>
      <c r="K2541">
        <v>12.55</v>
      </c>
      <c r="L2541" t="s">
        <v>104</v>
      </c>
      <c r="M2541">
        <f t="shared" si="251"/>
        <v>91.57</v>
      </c>
      <c r="N2541">
        <f t="shared" si="252"/>
        <v>28.82</v>
      </c>
      <c r="O2541" s="7">
        <f t="shared" si="253"/>
        <v>0.31473189909358962</v>
      </c>
      <c r="P2541" t="str">
        <f t="shared" si="256"/>
        <v>Mar-2025</v>
      </c>
      <c r="Q2541" t="str">
        <f t="shared" si="257"/>
        <v>Q1-2025</v>
      </c>
    </row>
    <row r="2542" spans="1:17" x14ac:dyDescent="0.3">
      <c r="A2542" t="s">
        <v>2690</v>
      </c>
      <c r="B2542" s="15">
        <v>46017</v>
      </c>
      <c r="C2542" t="s">
        <v>52</v>
      </c>
      <c r="D2542" t="s">
        <v>101</v>
      </c>
      <c r="E2542" t="s">
        <v>54</v>
      </c>
      <c r="F2542" t="s">
        <v>268</v>
      </c>
      <c r="G2542" t="s">
        <v>56</v>
      </c>
      <c r="H2542">
        <v>16</v>
      </c>
      <c r="I2542">
        <v>23.24</v>
      </c>
      <c r="J2542">
        <v>9.2999999999999999E-2</v>
      </c>
      <c r="K2542">
        <v>13.33</v>
      </c>
      <c r="L2542" t="s">
        <v>57</v>
      </c>
      <c r="M2542">
        <f t="shared" si="251"/>
        <v>337.26</v>
      </c>
      <c r="N2542">
        <f t="shared" si="252"/>
        <v>123.98</v>
      </c>
      <c r="O2542" s="7">
        <f t="shared" si="253"/>
        <v>0.36760955939038131</v>
      </c>
      <c r="P2542" t="str">
        <f t="shared" si="256"/>
        <v>Dec-2025</v>
      </c>
      <c r="Q2542" t="str">
        <f t="shared" si="257"/>
        <v>Q4-2025</v>
      </c>
    </row>
    <row r="2543" spans="1:17" x14ac:dyDescent="0.3">
      <c r="A2543" t="s">
        <v>2691</v>
      </c>
      <c r="B2543" s="15">
        <v>45597</v>
      </c>
      <c r="C2543" t="s">
        <v>63</v>
      </c>
      <c r="D2543" t="s">
        <v>188</v>
      </c>
      <c r="E2543" t="s">
        <v>93</v>
      </c>
      <c r="F2543" t="s">
        <v>124</v>
      </c>
      <c r="G2543" t="s">
        <v>68</v>
      </c>
      <c r="H2543">
        <v>21</v>
      </c>
      <c r="I2543">
        <v>66.94</v>
      </c>
      <c r="J2543">
        <v>0.16500000000000001</v>
      </c>
      <c r="K2543">
        <v>29.02</v>
      </c>
      <c r="L2543" t="s">
        <v>57</v>
      </c>
      <c r="M2543">
        <f t="shared" si="251"/>
        <v>1173.79</v>
      </c>
      <c r="N2543">
        <f t="shared" si="252"/>
        <v>564.37</v>
      </c>
      <c r="O2543" s="7">
        <f t="shared" si="253"/>
        <v>0.48081002564342856</v>
      </c>
      <c r="P2543" t="str">
        <f t="shared" si="256"/>
        <v>Nov-2024</v>
      </c>
      <c r="Q2543" t="str">
        <f t="shared" si="257"/>
        <v>Q4-2024</v>
      </c>
    </row>
    <row r="2544" spans="1:17" x14ac:dyDescent="0.3">
      <c r="A2544" t="s">
        <v>2692</v>
      </c>
      <c r="B2544" s="15">
        <v>45791</v>
      </c>
      <c r="C2544" t="s">
        <v>63</v>
      </c>
      <c r="D2544" t="s">
        <v>119</v>
      </c>
      <c r="E2544" t="s">
        <v>71</v>
      </c>
      <c r="F2544" t="s">
        <v>97</v>
      </c>
      <c r="G2544" t="s">
        <v>56</v>
      </c>
      <c r="H2544">
        <v>6</v>
      </c>
      <c r="I2544">
        <v>29.1</v>
      </c>
      <c r="J2544">
        <v>0.247</v>
      </c>
      <c r="K2544">
        <v>19.920000000000002</v>
      </c>
      <c r="L2544" t="s">
        <v>57</v>
      </c>
      <c r="M2544">
        <f t="shared" si="251"/>
        <v>131.47</v>
      </c>
      <c r="N2544">
        <f t="shared" si="252"/>
        <v>11.95</v>
      </c>
      <c r="O2544" s="7">
        <f t="shared" si="253"/>
        <v>9.0895261276336806E-2</v>
      </c>
      <c r="P2544" t="str">
        <f t="shared" si="256"/>
        <v>May-2025</v>
      </c>
      <c r="Q2544" t="str">
        <f t="shared" si="257"/>
        <v>Q2-2025</v>
      </c>
    </row>
    <row r="2545" spans="1:17" x14ac:dyDescent="0.3">
      <c r="A2545" t="s">
        <v>2693</v>
      </c>
      <c r="B2545" s="15">
        <v>45890</v>
      </c>
      <c r="C2545" t="s">
        <v>52</v>
      </c>
      <c r="D2545" t="s">
        <v>113</v>
      </c>
      <c r="E2545" t="s">
        <v>54</v>
      </c>
      <c r="F2545" t="s">
        <v>268</v>
      </c>
      <c r="G2545" t="s">
        <v>68</v>
      </c>
      <c r="H2545">
        <v>2</v>
      </c>
      <c r="I2545">
        <v>13.15</v>
      </c>
      <c r="J2545">
        <v>5.3999999999999999E-2</v>
      </c>
      <c r="K2545">
        <v>7.98</v>
      </c>
      <c r="L2545" t="s">
        <v>57</v>
      </c>
      <c r="M2545">
        <f t="shared" si="251"/>
        <v>24.88</v>
      </c>
      <c r="N2545">
        <f t="shared" si="252"/>
        <v>8.92</v>
      </c>
      <c r="O2545" s="7">
        <f t="shared" si="253"/>
        <v>0.35852090032154343</v>
      </c>
      <c r="P2545" t="str">
        <f t="shared" si="256"/>
        <v>Aug-2025</v>
      </c>
      <c r="Q2545" t="str">
        <f t="shared" si="257"/>
        <v>Q3-2025</v>
      </c>
    </row>
    <row r="2546" spans="1:17" x14ac:dyDescent="0.3">
      <c r="A2546" t="s">
        <v>2694</v>
      </c>
      <c r="B2546" s="15">
        <v>45742</v>
      </c>
      <c r="C2546" t="s">
        <v>52</v>
      </c>
      <c r="D2546" t="s">
        <v>272</v>
      </c>
      <c r="E2546" t="s">
        <v>107</v>
      </c>
      <c r="F2546" t="s">
        <v>139</v>
      </c>
      <c r="G2546" t="s">
        <v>56</v>
      </c>
      <c r="H2546">
        <v>6</v>
      </c>
      <c r="I2546">
        <v>42.92</v>
      </c>
      <c r="J2546">
        <v>8.7999999999999995E-2</v>
      </c>
      <c r="K2546">
        <v>16.47</v>
      </c>
      <c r="L2546" t="s">
        <v>57</v>
      </c>
      <c r="M2546">
        <f t="shared" si="251"/>
        <v>234.86</v>
      </c>
      <c r="N2546">
        <f t="shared" si="252"/>
        <v>136.04</v>
      </c>
      <c r="O2546" s="7">
        <f t="shared" si="253"/>
        <v>0.57923869539299999</v>
      </c>
      <c r="P2546" t="str">
        <f t="shared" si="256"/>
        <v>Mar-2025</v>
      </c>
      <c r="Q2546" t="str">
        <f t="shared" si="257"/>
        <v>Q1-2025</v>
      </c>
    </row>
    <row r="2547" spans="1:17" x14ac:dyDescent="0.3">
      <c r="A2547" t="s">
        <v>2695</v>
      </c>
      <c r="B2547" s="15">
        <v>45926</v>
      </c>
      <c r="C2547" t="s">
        <v>88</v>
      </c>
      <c r="D2547" t="s">
        <v>206</v>
      </c>
      <c r="E2547" t="s">
        <v>60</v>
      </c>
      <c r="F2547" t="s">
        <v>61</v>
      </c>
      <c r="G2547" t="s">
        <v>68</v>
      </c>
      <c r="H2547">
        <v>1</v>
      </c>
      <c r="I2547">
        <v>72.510000000000005</v>
      </c>
      <c r="J2547">
        <v>0.11600000000000001</v>
      </c>
      <c r="K2547">
        <v>37.9</v>
      </c>
      <c r="L2547" t="s">
        <v>57</v>
      </c>
      <c r="M2547">
        <f t="shared" si="251"/>
        <v>64.099999999999994</v>
      </c>
      <c r="N2547">
        <f t="shared" si="252"/>
        <v>26.2</v>
      </c>
      <c r="O2547" s="7">
        <f t="shared" si="253"/>
        <v>0.40873634945397819</v>
      </c>
      <c r="P2547" t="str">
        <f t="shared" si="256"/>
        <v>Sep-2025</v>
      </c>
      <c r="Q2547" t="str">
        <f t="shared" si="257"/>
        <v>Q3-2025</v>
      </c>
    </row>
    <row r="2548" spans="1:17" x14ac:dyDescent="0.3">
      <c r="A2548" t="s">
        <v>2696</v>
      </c>
      <c r="B2548" s="15">
        <v>45506</v>
      </c>
      <c r="C2548" t="s">
        <v>88</v>
      </c>
      <c r="D2548" t="s">
        <v>429</v>
      </c>
      <c r="E2548" t="s">
        <v>71</v>
      </c>
      <c r="F2548" t="s">
        <v>97</v>
      </c>
      <c r="G2548" t="s">
        <v>56</v>
      </c>
      <c r="H2548">
        <v>1</v>
      </c>
      <c r="I2548">
        <v>277.25</v>
      </c>
      <c r="J2548">
        <v>0.182</v>
      </c>
      <c r="K2548">
        <v>190</v>
      </c>
      <c r="L2548" t="s">
        <v>57</v>
      </c>
      <c r="M2548">
        <f t="shared" si="251"/>
        <v>226.79</v>
      </c>
      <c r="N2548">
        <f t="shared" si="252"/>
        <v>36.79</v>
      </c>
      <c r="O2548" s="7">
        <f t="shared" si="253"/>
        <v>0.16222055646192513</v>
      </c>
      <c r="P2548" t="str">
        <f t="shared" si="256"/>
        <v>Aug-2024</v>
      </c>
      <c r="Q2548" t="str">
        <f t="shared" si="257"/>
        <v>Q3-2024</v>
      </c>
    </row>
    <row r="2549" spans="1:17" x14ac:dyDescent="0.3">
      <c r="A2549" t="s">
        <v>2697</v>
      </c>
      <c r="B2549" s="15">
        <v>45517</v>
      </c>
      <c r="C2549" t="s">
        <v>84</v>
      </c>
      <c r="D2549" t="s">
        <v>177</v>
      </c>
      <c r="E2549" t="s">
        <v>60</v>
      </c>
      <c r="F2549" t="s">
        <v>61</v>
      </c>
      <c r="G2549" t="s">
        <v>56</v>
      </c>
      <c r="H2549">
        <v>1</v>
      </c>
      <c r="I2549">
        <v>76.91</v>
      </c>
      <c r="J2549">
        <v>0.08</v>
      </c>
      <c r="K2549">
        <v>39.479999999999997</v>
      </c>
      <c r="L2549" t="s">
        <v>73</v>
      </c>
      <c r="M2549">
        <f t="shared" si="251"/>
        <v>70.760000000000005</v>
      </c>
      <c r="N2549">
        <f t="shared" si="252"/>
        <v>31.28</v>
      </c>
      <c r="O2549" s="7">
        <f t="shared" si="253"/>
        <v>0.44205765969474276</v>
      </c>
      <c r="P2549" t="str">
        <f t="shared" si="256"/>
        <v>Aug-2024</v>
      </c>
      <c r="Q2549" t="str">
        <f t="shared" si="257"/>
        <v>Q3-2024</v>
      </c>
    </row>
    <row r="2550" spans="1:17" x14ac:dyDescent="0.3">
      <c r="A2550" t="s">
        <v>2698</v>
      </c>
      <c r="B2550" s="15">
        <v>45647</v>
      </c>
      <c r="C2550" t="s">
        <v>84</v>
      </c>
      <c r="D2550" t="s">
        <v>103</v>
      </c>
      <c r="E2550" t="s">
        <v>54</v>
      </c>
      <c r="F2550" t="s">
        <v>65</v>
      </c>
      <c r="G2550" t="s">
        <v>56</v>
      </c>
      <c r="H2550">
        <v>4</v>
      </c>
      <c r="I2550">
        <v>7.29</v>
      </c>
      <c r="J2550">
        <v>2.8000000000000001E-2</v>
      </c>
      <c r="K2550">
        <v>4.3499999999999996</v>
      </c>
      <c r="L2550" t="s">
        <v>57</v>
      </c>
      <c r="M2550">
        <f t="shared" si="251"/>
        <v>28.34</v>
      </c>
      <c r="N2550">
        <f t="shared" si="252"/>
        <v>10.94</v>
      </c>
      <c r="O2550" s="7">
        <f t="shared" si="253"/>
        <v>0.38602681721947774</v>
      </c>
      <c r="P2550" t="str">
        <f t="shared" si="256"/>
        <v>Dec-2024</v>
      </c>
      <c r="Q2550" t="str">
        <f t="shared" si="257"/>
        <v>Q4-2024</v>
      </c>
    </row>
    <row r="2551" spans="1:17" x14ac:dyDescent="0.3">
      <c r="A2551" t="s">
        <v>2699</v>
      </c>
      <c r="B2551" s="15">
        <v>45505</v>
      </c>
      <c r="C2551" t="s">
        <v>84</v>
      </c>
      <c r="D2551" t="s">
        <v>169</v>
      </c>
      <c r="E2551" t="s">
        <v>54</v>
      </c>
      <c r="F2551" t="s">
        <v>114</v>
      </c>
      <c r="G2551" t="s">
        <v>56</v>
      </c>
      <c r="H2551">
        <v>3</v>
      </c>
      <c r="I2551">
        <v>3.77</v>
      </c>
      <c r="J2551">
        <v>6.3E-2</v>
      </c>
      <c r="K2551">
        <v>2.19</v>
      </c>
      <c r="L2551" t="s">
        <v>57</v>
      </c>
      <c r="M2551">
        <f t="shared" si="251"/>
        <v>10.6</v>
      </c>
      <c r="N2551">
        <f t="shared" si="252"/>
        <v>4.03</v>
      </c>
      <c r="O2551" s="7">
        <f t="shared" si="253"/>
        <v>0.38018867924528305</v>
      </c>
      <c r="P2551" t="str">
        <f t="shared" si="256"/>
        <v>Aug-2024</v>
      </c>
      <c r="Q2551" t="str">
        <f t="shared" si="257"/>
        <v>Q3-2024</v>
      </c>
    </row>
    <row r="2552" spans="1:17" x14ac:dyDescent="0.3">
      <c r="A2552" t="s">
        <v>2700</v>
      </c>
      <c r="B2552" s="15">
        <v>45764</v>
      </c>
      <c r="C2552" t="s">
        <v>52</v>
      </c>
      <c r="D2552" t="s">
        <v>130</v>
      </c>
      <c r="E2552" t="s">
        <v>107</v>
      </c>
      <c r="F2552" t="s">
        <v>193</v>
      </c>
      <c r="G2552" t="s">
        <v>56</v>
      </c>
      <c r="H2552">
        <v>1</v>
      </c>
      <c r="I2552">
        <v>55.63</v>
      </c>
      <c r="J2552">
        <v>0</v>
      </c>
      <c r="K2552">
        <v>16.72</v>
      </c>
      <c r="L2552" t="s">
        <v>57</v>
      </c>
      <c r="M2552">
        <f t="shared" si="251"/>
        <v>55.63</v>
      </c>
      <c r="N2552">
        <f t="shared" si="252"/>
        <v>38.909999999999997</v>
      </c>
      <c r="O2552" s="7">
        <f t="shared" si="253"/>
        <v>0.69944274671939588</v>
      </c>
      <c r="P2552" t="str">
        <f t="shared" si="256"/>
        <v>Apr-2025</v>
      </c>
      <c r="Q2552" t="str">
        <f t="shared" si="257"/>
        <v>Q2-2025</v>
      </c>
    </row>
    <row r="2553" spans="1:17" x14ac:dyDescent="0.3">
      <c r="A2553" t="s">
        <v>2701</v>
      </c>
      <c r="B2553" s="15">
        <v>45470</v>
      </c>
      <c r="C2553" t="s">
        <v>84</v>
      </c>
      <c r="D2553" t="s">
        <v>229</v>
      </c>
      <c r="E2553" t="s">
        <v>107</v>
      </c>
      <c r="F2553" t="s">
        <v>139</v>
      </c>
      <c r="G2553" t="s">
        <v>68</v>
      </c>
      <c r="H2553">
        <v>20</v>
      </c>
      <c r="I2553">
        <v>27.72</v>
      </c>
      <c r="J2553">
        <v>0.13200000000000001</v>
      </c>
      <c r="K2553">
        <v>11.78</v>
      </c>
      <c r="L2553" t="s">
        <v>57</v>
      </c>
      <c r="M2553">
        <f t="shared" si="251"/>
        <v>481.22</v>
      </c>
      <c r="N2553">
        <f t="shared" si="252"/>
        <v>245.62</v>
      </c>
      <c r="O2553" s="7">
        <f t="shared" si="253"/>
        <v>0.5104110386101991</v>
      </c>
      <c r="P2553" t="str">
        <f t="shared" si="256"/>
        <v>Jun-2024</v>
      </c>
      <c r="Q2553" t="str">
        <f t="shared" si="257"/>
        <v>Q2-2024</v>
      </c>
    </row>
    <row r="2554" spans="1:17" x14ac:dyDescent="0.3">
      <c r="A2554" t="s">
        <v>2702</v>
      </c>
      <c r="B2554" s="15">
        <v>45542</v>
      </c>
      <c r="C2554" t="s">
        <v>52</v>
      </c>
      <c r="D2554" t="s">
        <v>70</v>
      </c>
      <c r="E2554" t="s">
        <v>93</v>
      </c>
      <c r="F2554" t="s">
        <v>219</v>
      </c>
      <c r="G2554" t="s">
        <v>68</v>
      </c>
      <c r="H2554">
        <v>5</v>
      </c>
      <c r="I2554">
        <v>43.77</v>
      </c>
      <c r="J2554">
        <v>8.3000000000000004E-2</v>
      </c>
      <c r="K2554">
        <v>21.57</v>
      </c>
      <c r="L2554" t="s">
        <v>57</v>
      </c>
      <c r="M2554">
        <f t="shared" si="251"/>
        <v>200.69</v>
      </c>
      <c r="N2554">
        <f t="shared" si="252"/>
        <v>92.84</v>
      </c>
      <c r="O2554" s="7">
        <f t="shared" si="253"/>
        <v>0.46260401614430219</v>
      </c>
      <c r="P2554" t="str">
        <f t="shared" si="256"/>
        <v>Sep-2024</v>
      </c>
      <c r="Q2554" t="str">
        <f t="shared" si="257"/>
        <v>Q3-2024</v>
      </c>
    </row>
    <row r="2555" spans="1:17" x14ac:dyDescent="0.3">
      <c r="A2555" t="s">
        <v>2703</v>
      </c>
      <c r="B2555" s="15">
        <v>45448</v>
      </c>
      <c r="C2555" t="s">
        <v>88</v>
      </c>
      <c r="D2555" t="s">
        <v>92</v>
      </c>
      <c r="E2555" t="s">
        <v>60</v>
      </c>
      <c r="F2555" t="s">
        <v>61</v>
      </c>
      <c r="G2555" t="s">
        <v>56</v>
      </c>
      <c r="H2555">
        <v>2</v>
      </c>
      <c r="I2555">
        <v>89.44</v>
      </c>
      <c r="J2555">
        <v>7.8E-2</v>
      </c>
      <c r="K2555">
        <v>45.22</v>
      </c>
      <c r="L2555" t="s">
        <v>57</v>
      </c>
      <c r="M2555">
        <f t="shared" si="251"/>
        <v>164.93</v>
      </c>
      <c r="N2555">
        <f t="shared" si="252"/>
        <v>74.489999999999995</v>
      </c>
      <c r="O2555" s="7">
        <f t="shared" si="253"/>
        <v>0.45164615291335714</v>
      </c>
      <c r="P2555" t="str">
        <f t="shared" si="256"/>
        <v>Jun-2024</v>
      </c>
      <c r="Q2555" t="str">
        <f t="shared" si="257"/>
        <v>Q2-2024</v>
      </c>
    </row>
    <row r="2556" spans="1:17" x14ac:dyDescent="0.3">
      <c r="A2556" t="s">
        <v>2704</v>
      </c>
      <c r="B2556" s="15">
        <v>45770</v>
      </c>
      <c r="C2556" t="s">
        <v>63</v>
      </c>
      <c r="D2556" t="s">
        <v>165</v>
      </c>
      <c r="E2556" t="s">
        <v>71</v>
      </c>
      <c r="F2556" t="s">
        <v>126</v>
      </c>
      <c r="G2556" t="s">
        <v>56</v>
      </c>
      <c r="H2556">
        <v>5</v>
      </c>
      <c r="I2556">
        <v>173.95</v>
      </c>
      <c r="J2556">
        <v>0.19500000000000001</v>
      </c>
      <c r="K2556">
        <v>115.69</v>
      </c>
      <c r="L2556" t="s">
        <v>57</v>
      </c>
      <c r="M2556">
        <f t="shared" si="251"/>
        <v>700.15</v>
      </c>
      <c r="N2556">
        <f t="shared" si="252"/>
        <v>121.7</v>
      </c>
      <c r="O2556" s="7">
        <f t="shared" si="253"/>
        <v>0.17381989573662787</v>
      </c>
      <c r="P2556" t="str">
        <f t="shared" si="256"/>
        <v>Apr-2025</v>
      </c>
      <c r="Q2556" t="str">
        <f t="shared" si="257"/>
        <v>Q2-2025</v>
      </c>
    </row>
    <row r="2557" spans="1:17" x14ac:dyDescent="0.3">
      <c r="A2557" t="s">
        <v>2705</v>
      </c>
      <c r="B2557" s="15">
        <v>45482</v>
      </c>
      <c r="C2557" t="s">
        <v>84</v>
      </c>
      <c r="D2557" t="s">
        <v>110</v>
      </c>
      <c r="E2557" t="s">
        <v>54</v>
      </c>
      <c r="F2557" t="s">
        <v>114</v>
      </c>
      <c r="G2557" t="s">
        <v>56</v>
      </c>
      <c r="H2557">
        <v>7</v>
      </c>
      <c r="I2557">
        <v>14.5</v>
      </c>
      <c r="J2557">
        <v>5.3999999999999999E-2</v>
      </c>
      <c r="K2557">
        <v>8.01</v>
      </c>
      <c r="L2557" t="s">
        <v>57</v>
      </c>
      <c r="M2557">
        <f t="shared" si="251"/>
        <v>96.02</v>
      </c>
      <c r="N2557">
        <f t="shared" si="252"/>
        <v>39.950000000000003</v>
      </c>
      <c r="O2557" s="7">
        <f t="shared" si="253"/>
        <v>0.41605915434284529</v>
      </c>
      <c r="P2557" t="str">
        <f t="shared" si="256"/>
        <v>Jul-2024</v>
      </c>
      <c r="Q2557" t="str">
        <f t="shared" si="257"/>
        <v>Q3-2024</v>
      </c>
    </row>
    <row r="2558" spans="1:17" x14ac:dyDescent="0.3">
      <c r="A2558" t="s">
        <v>2706</v>
      </c>
      <c r="B2558" s="15">
        <v>45712</v>
      </c>
      <c r="C2558" t="s">
        <v>63</v>
      </c>
      <c r="D2558" t="s">
        <v>159</v>
      </c>
      <c r="E2558" t="s">
        <v>60</v>
      </c>
      <c r="F2558" t="s">
        <v>90</v>
      </c>
      <c r="G2558" t="s">
        <v>68</v>
      </c>
      <c r="H2558">
        <v>3</v>
      </c>
      <c r="I2558">
        <v>45.89</v>
      </c>
      <c r="J2558">
        <v>0.39400000000000002</v>
      </c>
      <c r="K2558">
        <v>19.329999999999998</v>
      </c>
      <c r="L2558" t="s">
        <v>57</v>
      </c>
      <c r="M2558">
        <f t="shared" si="251"/>
        <v>83.43</v>
      </c>
      <c r="N2558">
        <f t="shared" si="252"/>
        <v>25.44</v>
      </c>
      <c r="O2558" s="7">
        <f t="shared" si="253"/>
        <v>0.30492628550880979</v>
      </c>
      <c r="P2558" t="str">
        <f t="shared" si="256"/>
        <v>Feb-2025</v>
      </c>
      <c r="Q2558" t="str">
        <f t="shared" si="257"/>
        <v>Q1-2025</v>
      </c>
    </row>
    <row r="2559" spans="1:17" x14ac:dyDescent="0.3">
      <c r="A2559" t="s">
        <v>2707</v>
      </c>
      <c r="B2559" s="15">
        <v>45702</v>
      </c>
      <c r="C2559" t="s">
        <v>88</v>
      </c>
      <c r="D2559" t="s">
        <v>89</v>
      </c>
      <c r="E2559" t="s">
        <v>60</v>
      </c>
      <c r="F2559" t="s">
        <v>99</v>
      </c>
      <c r="G2559" t="s">
        <v>68</v>
      </c>
      <c r="H2559">
        <v>6</v>
      </c>
      <c r="I2559">
        <v>97.42</v>
      </c>
      <c r="J2559">
        <v>7.6999999999999999E-2</v>
      </c>
      <c r="K2559">
        <v>46.68</v>
      </c>
      <c r="L2559" t="s">
        <v>57</v>
      </c>
      <c r="M2559">
        <f t="shared" si="251"/>
        <v>539.51</v>
      </c>
      <c r="N2559">
        <f t="shared" si="252"/>
        <v>259.43</v>
      </c>
      <c r="O2559" s="7">
        <f t="shared" si="253"/>
        <v>0.48086226390613707</v>
      </c>
      <c r="P2559" t="str">
        <f t="shared" si="256"/>
        <v>Feb-2025</v>
      </c>
      <c r="Q2559" t="str">
        <f t="shared" si="257"/>
        <v>Q1-2025</v>
      </c>
    </row>
    <row r="2560" spans="1:17" x14ac:dyDescent="0.3">
      <c r="A2560" t="s">
        <v>2708</v>
      </c>
      <c r="B2560" s="15">
        <v>45712</v>
      </c>
      <c r="C2560" t="s">
        <v>52</v>
      </c>
      <c r="D2560" t="s">
        <v>130</v>
      </c>
      <c r="E2560" t="s">
        <v>93</v>
      </c>
      <c r="F2560" t="s">
        <v>219</v>
      </c>
      <c r="G2560" t="s">
        <v>68</v>
      </c>
      <c r="H2560">
        <v>1</v>
      </c>
      <c r="I2560">
        <v>72.53</v>
      </c>
      <c r="J2560">
        <v>7.8E-2</v>
      </c>
      <c r="K2560">
        <v>26.18</v>
      </c>
      <c r="L2560" t="s">
        <v>57</v>
      </c>
      <c r="M2560">
        <f t="shared" si="251"/>
        <v>66.87</v>
      </c>
      <c r="N2560">
        <f t="shared" si="252"/>
        <v>40.69</v>
      </c>
      <c r="O2560" s="7">
        <f t="shared" si="253"/>
        <v>0.6084940930163002</v>
      </c>
      <c r="P2560" t="str">
        <f t="shared" si="256"/>
        <v>Feb-2025</v>
      </c>
      <c r="Q2560" t="str">
        <f t="shared" si="257"/>
        <v>Q1-2025</v>
      </c>
    </row>
    <row r="2561" spans="1:17" x14ac:dyDescent="0.3">
      <c r="A2561" t="s">
        <v>2709</v>
      </c>
      <c r="B2561" s="15">
        <v>45972</v>
      </c>
      <c r="C2561" t="s">
        <v>88</v>
      </c>
      <c r="D2561" t="s">
        <v>89</v>
      </c>
      <c r="E2561" t="s">
        <v>60</v>
      </c>
      <c r="F2561" t="s">
        <v>61</v>
      </c>
      <c r="G2561" t="s">
        <v>56</v>
      </c>
      <c r="H2561">
        <v>12</v>
      </c>
      <c r="I2561">
        <v>109.16</v>
      </c>
      <c r="J2561">
        <v>7.8E-2</v>
      </c>
      <c r="K2561">
        <v>44.05</v>
      </c>
      <c r="L2561" t="s">
        <v>57</v>
      </c>
      <c r="M2561">
        <f t="shared" si="251"/>
        <v>1207.75</v>
      </c>
      <c r="N2561">
        <f t="shared" si="252"/>
        <v>679.15</v>
      </c>
      <c r="O2561" s="7">
        <f t="shared" si="253"/>
        <v>0.56232664044711234</v>
      </c>
      <c r="P2561" t="str">
        <f t="shared" si="256"/>
        <v>Nov-2025</v>
      </c>
      <c r="Q2561" t="str">
        <f t="shared" si="257"/>
        <v>Q4-2025</v>
      </c>
    </row>
    <row r="2562" spans="1:17" x14ac:dyDescent="0.3">
      <c r="A2562" t="s">
        <v>2710</v>
      </c>
      <c r="B2562" s="15">
        <v>45856</v>
      </c>
      <c r="C2562" t="s">
        <v>63</v>
      </c>
      <c r="D2562" t="s">
        <v>137</v>
      </c>
      <c r="E2562" t="s">
        <v>107</v>
      </c>
      <c r="F2562" t="s">
        <v>132</v>
      </c>
      <c r="G2562" t="s">
        <v>56</v>
      </c>
      <c r="H2562">
        <v>4</v>
      </c>
      <c r="I2562">
        <v>30.44</v>
      </c>
      <c r="J2562">
        <v>0.20499999999999999</v>
      </c>
      <c r="K2562">
        <v>12.34</v>
      </c>
      <c r="L2562" t="s">
        <v>57</v>
      </c>
      <c r="M2562">
        <f t="shared" ref="M2562:M2625" si="258">ROUND(H2562*I2562*(1-J2562),2)</f>
        <v>96.8</v>
      </c>
      <c r="N2562">
        <f t="shared" ref="N2562:N2625" si="259">ROUND(M2562-(H2562*K2562),2)</f>
        <v>47.44</v>
      </c>
      <c r="O2562" s="7">
        <f t="shared" ref="O2562:O2625" si="260">IFERROR(N2562/M2562,0)</f>
        <v>0.49008264462809914</v>
      </c>
      <c r="P2562" t="str">
        <f t="shared" si="256"/>
        <v>Jul-2025</v>
      </c>
      <c r="Q2562" t="str">
        <f t="shared" si="257"/>
        <v>Q3-2025</v>
      </c>
    </row>
    <row r="2563" spans="1:17" x14ac:dyDescent="0.3">
      <c r="A2563" t="s">
        <v>2711</v>
      </c>
      <c r="B2563" s="15">
        <v>45959</v>
      </c>
      <c r="C2563" t="s">
        <v>88</v>
      </c>
      <c r="D2563" t="s">
        <v>202</v>
      </c>
      <c r="E2563" t="s">
        <v>107</v>
      </c>
      <c r="F2563" t="s">
        <v>139</v>
      </c>
      <c r="G2563" t="s">
        <v>68</v>
      </c>
      <c r="H2563">
        <v>4</v>
      </c>
      <c r="I2563">
        <v>38.020000000000003</v>
      </c>
      <c r="J2563">
        <v>4.3999999999999997E-2</v>
      </c>
      <c r="K2563">
        <v>16.149999999999999</v>
      </c>
      <c r="L2563" t="s">
        <v>57</v>
      </c>
      <c r="M2563">
        <f t="shared" si="258"/>
        <v>145.38999999999999</v>
      </c>
      <c r="N2563">
        <f t="shared" si="259"/>
        <v>80.790000000000006</v>
      </c>
      <c r="O2563" s="7">
        <f t="shared" si="260"/>
        <v>0.55567783203796695</v>
      </c>
      <c r="P2563" t="str">
        <f t="shared" si="256"/>
        <v>Oct-2025</v>
      </c>
      <c r="Q2563" t="str">
        <f t="shared" si="257"/>
        <v>Q4-2025</v>
      </c>
    </row>
    <row r="2564" spans="1:17" x14ac:dyDescent="0.3">
      <c r="A2564" t="s">
        <v>2712</v>
      </c>
      <c r="B2564" s="15">
        <v>45706</v>
      </c>
      <c r="C2564" t="s">
        <v>52</v>
      </c>
      <c r="D2564" t="s">
        <v>181</v>
      </c>
      <c r="E2564" t="s">
        <v>107</v>
      </c>
      <c r="F2564" t="s">
        <v>139</v>
      </c>
      <c r="G2564" t="s">
        <v>56</v>
      </c>
      <c r="H2564">
        <v>1</v>
      </c>
      <c r="I2564">
        <v>52.45</v>
      </c>
      <c r="J2564">
        <v>0</v>
      </c>
      <c r="K2564">
        <v>21.72</v>
      </c>
      <c r="L2564" t="s">
        <v>57</v>
      </c>
      <c r="M2564">
        <f t="shared" si="258"/>
        <v>52.45</v>
      </c>
      <c r="N2564">
        <f t="shared" si="259"/>
        <v>30.73</v>
      </c>
      <c r="O2564" s="7">
        <f t="shared" si="260"/>
        <v>0.58589132507149666</v>
      </c>
      <c r="P2564" t="str">
        <f t="shared" si="256"/>
        <v>Feb-2025</v>
      </c>
      <c r="Q2564" t="str">
        <f t="shared" si="257"/>
        <v>Q1-2025</v>
      </c>
    </row>
    <row r="2565" spans="1:17" x14ac:dyDescent="0.3">
      <c r="A2565" t="s">
        <v>2713</v>
      </c>
      <c r="B2565" s="15">
        <v>45766</v>
      </c>
      <c r="C2565" t="s">
        <v>84</v>
      </c>
      <c r="D2565" t="s">
        <v>196</v>
      </c>
      <c r="E2565" t="s">
        <v>71</v>
      </c>
      <c r="F2565" t="s">
        <v>97</v>
      </c>
      <c r="G2565" t="s">
        <v>68</v>
      </c>
      <c r="H2565">
        <v>2</v>
      </c>
      <c r="I2565">
        <v>240.59</v>
      </c>
      <c r="J2565">
        <v>0.115</v>
      </c>
      <c r="K2565">
        <v>169.42</v>
      </c>
      <c r="L2565" t="s">
        <v>57</v>
      </c>
      <c r="M2565">
        <f t="shared" si="258"/>
        <v>425.84</v>
      </c>
      <c r="N2565">
        <f t="shared" si="259"/>
        <v>87</v>
      </c>
      <c r="O2565" s="7">
        <f t="shared" si="260"/>
        <v>0.20430208529024987</v>
      </c>
      <c r="P2565" t="str">
        <f t="shared" si="256"/>
        <v>Apr-2025</v>
      </c>
      <c r="Q2565" t="str">
        <f t="shared" si="257"/>
        <v>Q2-2025</v>
      </c>
    </row>
    <row r="2566" spans="1:17" x14ac:dyDescent="0.3">
      <c r="A2566" t="s">
        <v>2714</v>
      </c>
      <c r="B2566" s="15">
        <v>45892</v>
      </c>
      <c r="C2566" t="s">
        <v>52</v>
      </c>
      <c r="D2566" t="s">
        <v>130</v>
      </c>
      <c r="E2566" t="s">
        <v>93</v>
      </c>
      <c r="F2566" t="s">
        <v>94</v>
      </c>
      <c r="G2566" t="s">
        <v>68</v>
      </c>
      <c r="H2566">
        <v>8</v>
      </c>
      <c r="I2566">
        <v>48.7</v>
      </c>
      <c r="J2566">
        <v>3.2000000000000001E-2</v>
      </c>
      <c r="K2566">
        <v>29.96</v>
      </c>
      <c r="L2566" t="s">
        <v>57</v>
      </c>
      <c r="M2566">
        <f t="shared" si="258"/>
        <v>377.13</v>
      </c>
      <c r="N2566">
        <f t="shared" si="259"/>
        <v>137.44999999999999</v>
      </c>
      <c r="O2566" s="7">
        <f t="shared" si="260"/>
        <v>0.36446318245697767</v>
      </c>
      <c r="P2566" t="str">
        <f t="shared" si="256"/>
        <v>Aug-2025</v>
      </c>
      <c r="Q2566" t="str">
        <f t="shared" si="257"/>
        <v>Q3-2025</v>
      </c>
    </row>
    <row r="2567" spans="1:17" x14ac:dyDescent="0.3">
      <c r="A2567" t="s">
        <v>2715</v>
      </c>
      <c r="B2567" s="15">
        <v>45433</v>
      </c>
      <c r="C2567" t="s">
        <v>84</v>
      </c>
      <c r="D2567" t="s">
        <v>103</v>
      </c>
      <c r="E2567" t="s">
        <v>54</v>
      </c>
      <c r="F2567" t="s">
        <v>114</v>
      </c>
      <c r="G2567" t="s">
        <v>56</v>
      </c>
      <c r="H2567">
        <v>4</v>
      </c>
      <c r="I2567">
        <v>5.12</v>
      </c>
      <c r="J2567">
        <v>4.2000000000000003E-2</v>
      </c>
      <c r="K2567">
        <v>3.33</v>
      </c>
      <c r="L2567" t="s">
        <v>57</v>
      </c>
      <c r="M2567">
        <f t="shared" si="258"/>
        <v>19.62</v>
      </c>
      <c r="N2567">
        <f t="shared" si="259"/>
        <v>6.3</v>
      </c>
      <c r="O2567" s="7">
        <f t="shared" si="260"/>
        <v>0.32110091743119262</v>
      </c>
      <c r="P2567" t="str">
        <f t="shared" si="256"/>
        <v>May-2024</v>
      </c>
      <c r="Q2567" t="str">
        <f t="shared" si="257"/>
        <v>Q2-2024</v>
      </c>
    </row>
    <row r="2568" spans="1:17" x14ac:dyDescent="0.3">
      <c r="A2568" t="s">
        <v>2716</v>
      </c>
      <c r="B2568" s="15">
        <v>45769</v>
      </c>
      <c r="C2568" t="s">
        <v>63</v>
      </c>
      <c r="D2568" t="s">
        <v>165</v>
      </c>
      <c r="E2568" t="s">
        <v>71</v>
      </c>
      <c r="F2568" t="s">
        <v>86</v>
      </c>
      <c r="G2568" t="s">
        <v>68</v>
      </c>
      <c r="H2568">
        <v>2</v>
      </c>
      <c r="I2568">
        <v>135.77000000000001</v>
      </c>
      <c r="J2568">
        <v>0.159</v>
      </c>
      <c r="K2568">
        <v>91.06</v>
      </c>
      <c r="L2568" t="s">
        <v>57</v>
      </c>
      <c r="M2568">
        <f t="shared" si="258"/>
        <v>228.37</v>
      </c>
      <c r="N2568">
        <f t="shared" si="259"/>
        <v>46.25</v>
      </c>
      <c r="O2568" s="7">
        <f t="shared" si="260"/>
        <v>0.20252222270876211</v>
      </c>
      <c r="P2568" t="str">
        <f t="shared" ref="P2568:P2599" si="261">IF(B2568="","",TEXT(B2568,"mmm-yyyy"))</f>
        <v>Apr-2025</v>
      </c>
      <c r="Q2568" t="str">
        <f t="shared" ref="Q2568:Q2599" si="262">IF(B2568="","","Q"&amp;ROUNDUP(MONTH(B2568)/3,0)&amp;"-"&amp;YEAR(B2568))</f>
        <v>Q2-2025</v>
      </c>
    </row>
    <row r="2569" spans="1:17" x14ac:dyDescent="0.3">
      <c r="A2569" t="s">
        <v>2717</v>
      </c>
      <c r="B2569" s="15">
        <v>45494</v>
      </c>
      <c r="C2569" t="s">
        <v>63</v>
      </c>
      <c r="D2569" t="s">
        <v>188</v>
      </c>
      <c r="E2569" t="s">
        <v>54</v>
      </c>
      <c r="F2569" t="s">
        <v>268</v>
      </c>
      <c r="G2569" t="s">
        <v>68</v>
      </c>
      <c r="H2569">
        <v>2</v>
      </c>
      <c r="I2569">
        <v>10.35</v>
      </c>
      <c r="J2569">
        <v>0.30199999999999999</v>
      </c>
      <c r="K2569">
        <v>6.6</v>
      </c>
      <c r="L2569" t="s">
        <v>57</v>
      </c>
      <c r="M2569">
        <f t="shared" si="258"/>
        <v>14.45</v>
      </c>
      <c r="N2569">
        <f t="shared" si="259"/>
        <v>1.25</v>
      </c>
      <c r="O2569" s="7">
        <f t="shared" si="260"/>
        <v>8.6505190311418692E-2</v>
      </c>
      <c r="P2569" t="str">
        <f t="shared" si="261"/>
        <v>Jul-2024</v>
      </c>
      <c r="Q2569" t="str">
        <f t="shared" si="262"/>
        <v>Q3-2024</v>
      </c>
    </row>
    <row r="2570" spans="1:17" x14ac:dyDescent="0.3">
      <c r="A2570" t="s">
        <v>2718</v>
      </c>
      <c r="B2570" s="15">
        <v>45399</v>
      </c>
      <c r="C2570" t="s">
        <v>84</v>
      </c>
      <c r="D2570" t="s">
        <v>243</v>
      </c>
      <c r="E2570" t="s">
        <v>54</v>
      </c>
      <c r="F2570" t="s">
        <v>156</v>
      </c>
      <c r="G2570" t="s">
        <v>56</v>
      </c>
      <c r="H2570">
        <v>1</v>
      </c>
      <c r="I2570">
        <v>23.16</v>
      </c>
      <c r="J2570">
        <v>0.17299999999999999</v>
      </c>
      <c r="K2570">
        <v>13.1</v>
      </c>
      <c r="L2570" t="s">
        <v>57</v>
      </c>
      <c r="M2570">
        <f t="shared" si="258"/>
        <v>19.149999999999999</v>
      </c>
      <c r="N2570">
        <f t="shared" si="259"/>
        <v>6.05</v>
      </c>
      <c r="O2570" s="7">
        <f t="shared" si="260"/>
        <v>0.31592689295039167</v>
      </c>
      <c r="P2570" t="str">
        <f t="shared" si="261"/>
        <v>Apr-2024</v>
      </c>
      <c r="Q2570" t="str">
        <f t="shared" si="262"/>
        <v>Q2-2024</v>
      </c>
    </row>
    <row r="2571" spans="1:17" x14ac:dyDescent="0.3">
      <c r="A2571" t="s">
        <v>2719</v>
      </c>
      <c r="B2571" s="15">
        <v>45942</v>
      </c>
      <c r="C2571" t="s">
        <v>84</v>
      </c>
      <c r="D2571" t="s">
        <v>229</v>
      </c>
      <c r="E2571" t="s">
        <v>93</v>
      </c>
      <c r="F2571" t="s">
        <v>255</v>
      </c>
      <c r="G2571" t="s">
        <v>68</v>
      </c>
      <c r="H2571">
        <v>5</v>
      </c>
      <c r="I2571">
        <v>35.520000000000003</v>
      </c>
      <c r="J2571">
        <v>0.02</v>
      </c>
      <c r="K2571">
        <v>16.59</v>
      </c>
      <c r="L2571" t="s">
        <v>57</v>
      </c>
      <c r="M2571">
        <f t="shared" si="258"/>
        <v>174.05</v>
      </c>
      <c r="N2571">
        <f t="shared" si="259"/>
        <v>91.1</v>
      </c>
      <c r="O2571" s="7">
        <f t="shared" si="260"/>
        <v>0.52341281241022686</v>
      </c>
      <c r="P2571" t="str">
        <f t="shared" si="261"/>
        <v>Oct-2025</v>
      </c>
      <c r="Q2571" t="str">
        <f t="shared" si="262"/>
        <v>Q4-2025</v>
      </c>
    </row>
    <row r="2572" spans="1:17" x14ac:dyDescent="0.3">
      <c r="A2572" t="s">
        <v>2720</v>
      </c>
      <c r="B2572" s="15">
        <v>46001</v>
      </c>
      <c r="C2572" t="s">
        <v>63</v>
      </c>
      <c r="D2572" t="s">
        <v>188</v>
      </c>
      <c r="E2572" t="s">
        <v>107</v>
      </c>
      <c r="F2572" t="s">
        <v>108</v>
      </c>
      <c r="G2572" t="s">
        <v>56</v>
      </c>
      <c r="H2572">
        <v>1</v>
      </c>
      <c r="I2572">
        <v>8</v>
      </c>
      <c r="J2572">
        <v>0.17699999999999999</v>
      </c>
      <c r="K2572">
        <v>3.09</v>
      </c>
      <c r="L2572" t="s">
        <v>57</v>
      </c>
      <c r="M2572">
        <f t="shared" si="258"/>
        <v>6.58</v>
      </c>
      <c r="N2572">
        <f t="shared" si="259"/>
        <v>3.49</v>
      </c>
      <c r="O2572" s="7">
        <f t="shared" si="260"/>
        <v>0.53039513677811556</v>
      </c>
      <c r="P2572" t="str">
        <f t="shared" si="261"/>
        <v>Dec-2025</v>
      </c>
      <c r="Q2572" t="str">
        <f t="shared" si="262"/>
        <v>Q4-2025</v>
      </c>
    </row>
    <row r="2573" spans="1:17" x14ac:dyDescent="0.3">
      <c r="A2573" t="s">
        <v>2721</v>
      </c>
      <c r="B2573" s="15">
        <v>45996</v>
      </c>
      <c r="C2573" t="s">
        <v>52</v>
      </c>
      <c r="D2573" t="s">
        <v>113</v>
      </c>
      <c r="E2573" t="s">
        <v>93</v>
      </c>
      <c r="F2573" t="s">
        <v>141</v>
      </c>
      <c r="G2573" t="s">
        <v>56</v>
      </c>
      <c r="H2573">
        <v>9</v>
      </c>
      <c r="I2573">
        <v>81.88</v>
      </c>
      <c r="J2573">
        <v>0</v>
      </c>
      <c r="K2573">
        <v>33.69</v>
      </c>
      <c r="L2573" t="s">
        <v>57</v>
      </c>
      <c r="M2573">
        <f t="shared" si="258"/>
        <v>736.92</v>
      </c>
      <c r="N2573">
        <f t="shared" si="259"/>
        <v>433.71</v>
      </c>
      <c r="O2573" s="7">
        <f t="shared" si="260"/>
        <v>0.58854421104054711</v>
      </c>
      <c r="P2573" t="str">
        <f t="shared" si="261"/>
        <v>Dec-2025</v>
      </c>
      <c r="Q2573" t="str">
        <f t="shared" si="262"/>
        <v>Q4-2025</v>
      </c>
    </row>
    <row r="2574" spans="1:17" x14ac:dyDescent="0.3">
      <c r="A2574" t="s">
        <v>2722</v>
      </c>
      <c r="B2574" s="15">
        <v>45908</v>
      </c>
      <c r="C2574" t="s">
        <v>88</v>
      </c>
      <c r="D2574" t="s">
        <v>89</v>
      </c>
      <c r="E2574" t="s">
        <v>71</v>
      </c>
      <c r="F2574" t="s">
        <v>78</v>
      </c>
      <c r="G2574" t="s">
        <v>56</v>
      </c>
      <c r="H2574">
        <v>1</v>
      </c>
      <c r="I2574">
        <v>101.57</v>
      </c>
      <c r="J2574">
        <v>0.151</v>
      </c>
      <c r="K2574">
        <v>79.19</v>
      </c>
      <c r="L2574" t="s">
        <v>57</v>
      </c>
      <c r="M2574">
        <f t="shared" si="258"/>
        <v>86.23</v>
      </c>
      <c r="N2574">
        <f t="shared" si="259"/>
        <v>7.04</v>
      </c>
      <c r="O2574" s="7">
        <f t="shared" si="260"/>
        <v>8.1642119911863612E-2</v>
      </c>
      <c r="P2574" t="str">
        <f t="shared" si="261"/>
        <v>Sep-2025</v>
      </c>
      <c r="Q2574" t="str">
        <f t="shared" si="262"/>
        <v>Q3-2025</v>
      </c>
    </row>
    <row r="2575" spans="1:17" x14ac:dyDescent="0.3">
      <c r="A2575" t="s">
        <v>2723</v>
      </c>
      <c r="B2575" s="15">
        <v>45970</v>
      </c>
      <c r="C2575" t="s">
        <v>63</v>
      </c>
      <c r="D2575" t="s">
        <v>258</v>
      </c>
      <c r="E2575" t="s">
        <v>93</v>
      </c>
      <c r="F2575" t="s">
        <v>94</v>
      </c>
      <c r="G2575" t="s">
        <v>68</v>
      </c>
      <c r="H2575">
        <v>6</v>
      </c>
      <c r="I2575">
        <v>80.84</v>
      </c>
      <c r="J2575">
        <v>0.182</v>
      </c>
      <c r="K2575">
        <v>31.69</v>
      </c>
      <c r="L2575" t="s">
        <v>57</v>
      </c>
      <c r="M2575">
        <f t="shared" si="258"/>
        <v>396.76</v>
      </c>
      <c r="N2575">
        <f t="shared" si="259"/>
        <v>206.62</v>
      </c>
      <c r="O2575" s="7">
        <f t="shared" si="260"/>
        <v>0.52076822260308497</v>
      </c>
      <c r="P2575" t="str">
        <f t="shared" si="261"/>
        <v>Nov-2025</v>
      </c>
      <c r="Q2575" t="str">
        <f t="shared" si="262"/>
        <v>Q4-2025</v>
      </c>
    </row>
    <row r="2576" spans="1:17" x14ac:dyDescent="0.3">
      <c r="A2576" t="s">
        <v>2724</v>
      </c>
      <c r="B2576" s="15">
        <v>45807</v>
      </c>
      <c r="C2576" t="s">
        <v>88</v>
      </c>
      <c r="D2576" t="s">
        <v>116</v>
      </c>
      <c r="E2576" t="s">
        <v>54</v>
      </c>
      <c r="F2576" t="s">
        <v>65</v>
      </c>
      <c r="G2576" t="s">
        <v>56</v>
      </c>
      <c r="H2576">
        <v>5</v>
      </c>
      <c r="I2576">
        <v>7.02</v>
      </c>
      <c r="J2576">
        <v>7.6999999999999999E-2</v>
      </c>
      <c r="K2576">
        <v>4.59</v>
      </c>
      <c r="L2576" t="s">
        <v>57</v>
      </c>
      <c r="M2576">
        <f t="shared" si="258"/>
        <v>32.4</v>
      </c>
      <c r="N2576">
        <f t="shared" si="259"/>
        <v>9.4499999999999993</v>
      </c>
      <c r="O2576" s="7">
        <f t="shared" si="260"/>
        <v>0.29166666666666669</v>
      </c>
      <c r="P2576" t="str">
        <f t="shared" si="261"/>
        <v>May-2025</v>
      </c>
      <c r="Q2576" t="str">
        <f t="shared" si="262"/>
        <v>Q2-2025</v>
      </c>
    </row>
    <row r="2577" spans="1:17" x14ac:dyDescent="0.3">
      <c r="A2577" t="s">
        <v>2725</v>
      </c>
      <c r="B2577" s="15">
        <v>45804</v>
      </c>
      <c r="C2577" t="s">
        <v>63</v>
      </c>
      <c r="D2577" t="s">
        <v>119</v>
      </c>
      <c r="E2577" t="s">
        <v>71</v>
      </c>
      <c r="F2577" t="s">
        <v>126</v>
      </c>
      <c r="G2577" t="s">
        <v>73</v>
      </c>
      <c r="H2577">
        <v>3</v>
      </c>
      <c r="I2577">
        <v>44.93</v>
      </c>
      <c r="J2577">
        <v>0.29599999999999999</v>
      </c>
      <c r="K2577">
        <v>35.549999999999997</v>
      </c>
      <c r="L2577" t="s">
        <v>57</v>
      </c>
      <c r="M2577">
        <f t="shared" si="258"/>
        <v>94.89</v>
      </c>
      <c r="N2577">
        <f t="shared" si="259"/>
        <v>-11.76</v>
      </c>
      <c r="O2577" s="7">
        <f t="shared" si="260"/>
        <v>-0.12393297502371166</v>
      </c>
      <c r="P2577" t="str">
        <f t="shared" si="261"/>
        <v>May-2025</v>
      </c>
      <c r="Q2577" t="str">
        <f t="shared" si="262"/>
        <v>Q2-2025</v>
      </c>
    </row>
    <row r="2578" spans="1:17" x14ac:dyDescent="0.3">
      <c r="A2578" t="s">
        <v>2726</v>
      </c>
      <c r="B2578" s="15">
        <v>45890</v>
      </c>
      <c r="C2578" t="s">
        <v>84</v>
      </c>
      <c r="D2578" t="s">
        <v>171</v>
      </c>
      <c r="E2578" t="s">
        <v>93</v>
      </c>
      <c r="F2578" t="s">
        <v>255</v>
      </c>
      <c r="G2578" t="s">
        <v>56</v>
      </c>
      <c r="H2578">
        <v>6</v>
      </c>
      <c r="I2578">
        <v>72.900000000000006</v>
      </c>
      <c r="J2578">
        <v>0.10199999999999999</v>
      </c>
      <c r="K2578">
        <v>35.83</v>
      </c>
      <c r="L2578" t="s">
        <v>57</v>
      </c>
      <c r="M2578">
        <f t="shared" si="258"/>
        <v>392.79</v>
      </c>
      <c r="N2578">
        <f t="shared" si="259"/>
        <v>177.81</v>
      </c>
      <c r="O2578" s="7">
        <f t="shared" si="260"/>
        <v>0.45268464064767433</v>
      </c>
      <c r="P2578" t="str">
        <f t="shared" si="261"/>
        <v>Aug-2025</v>
      </c>
      <c r="Q2578" t="str">
        <f t="shared" si="262"/>
        <v>Q3-2025</v>
      </c>
    </row>
    <row r="2579" spans="1:17" x14ac:dyDescent="0.3">
      <c r="A2579" t="s">
        <v>2727</v>
      </c>
      <c r="B2579" s="15">
        <v>45819</v>
      </c>
      <c r="C2579" t="s">
        <v>52</v>
      </c>
      <c r="D2579" t="s">
        <v>113</v>
      </c>
      <c r="E2579" t="s">
        <v>71</v>
      </c>
      <c r="F2579" t="s">
        <v>72</v>
      </c>
      <c r="G2579" t="s">
        <v>56</v>
      </c>
      <c r="H2579">
        <v>1</v>
      </c>
      <c r="I2579">
        <v>293.05</v>
      </c>
      <c r="J2579">
        <v>0.123</v>
      </c>
      <c r="K2579">
        <v>217.31</v>
      </c>
      <c r="L2579" t="s">
        <v>57</v>
      </c>
      <c r="M2579">
        <f t="shared" si="258"/>
        <v>257</v>
      </c>
      <c r="N2579">
        <f t="shared" si="259"/>
        <v>39.69</v>
      </c>
      <c r="O2579" s="7">
        <f t="shared" si="260"/>
        <v>0.15443579766536963</v>
      </c>
      <c r="P2579" t="str">
        <f t="shared" si="261"/>
        <v>Jun-2025</v>
      </c>
      <c r="Q2579" t="str">
        <f t="shared" si="262"/>
        <v>Q2-2025</v>
      </c>
    </row>
    <row r="2580" spans="1:17" x14ac:dyDescent="0.3">
      <c r="A2580" t="s">
        <v>2728</v>
      </c>
      <c r="B2580" s="15">
        <v>45956</v>
      </c>
      <c r="C2580" t="s">
        <v>52</v>
      </c>
      <c r="D2580" t="s">
        <v>200</v>
      </c>
      <c r="E2580" t="s">
        <v>54</v>
      </c>
      <c r="F2580" t="s">
        <v>156</v>
      </c>
      <c r="G2580" t="s">
        <v>56</v>
      </c>
      <c r="H2580">
        <v>2</v>
      </c>
      <c r="I2580">
        <v>7.09</v>
      </c>
      <c r="J2580">
        <v>4.2000000000000003E-2</v>
      </c>
      <c r="K2580">
        <v>3.99</v>
      </c>
      <c r="L2580" t="s">
        <v>57</v>
      </c>
      <c r="M2580">
        <f t="shared" si="258"/>
        <v>13.58</v>
      </c>
      <c r="N2580">
        <f t="shared" si="259"/>
        <v>5.6</v>
      </c>
      <c r="O2580" s="7">
        <f t="shared" si="260"/>
        <v>0.41237113402061853</v>
      </c>
      <c r="P2580" t="str">
        <f t="shared" si="261"/>
        <v>Oct-2025</v>
      </c>
      <c r="Q2580" t="str">
        <f t="shared" si="262"/>
        <v>Q4-2025</v>
      </c>
    </row>
    <row r="2581" spans="1:17" x14ac:dyDescent="0.3">
      <c r="A2581" t="s">
        <v>2729</v>
      </c>
      <c r="B2581" s="15">
        <v>45368</v>
      </c>
      <c r="C2581" t="s">
        <v>84</v>
      </c>
      <c r="D2581" t="s">
        <v>144</v>
      </c>
      <c r="E2581" t="s">
        <v>107</v>
      </c>
      <c r="F2581" t="s">
        <v>193</v>
      </c>
      <c r="G2581" t="s">
        <v>68</v>
      </c>
      <c r="H2581">
        <v>2</v>
      </c>
      <c r="I2581">
        <v>10.77</v>
      </c>
      <c r="J2581">
        <v>0.126</v>
      </c>
      <c r="K2581">
        <v>4.1500000000000004</v>
      </c>
      <c r="L2581" t="s">
        <v>57</v>
      </c>
      <c r="M2581">
        <f t="shared" si="258"/>
        <v>18.829999999999998</v>
      </c>
      <c r="N2581">
        <f t="shared" si="259"/>
        <v>10.53</v>
      </c>
      <c r="O2581" s="7">
        <f t="shared" si="260"/>
        <v>0.55921402018056299</v>
      </c>
      <c r="P2581" t="str">
        <f t="shared" si="261"/>
        <v>Mar-2024</v>
      </c>
      <c r="Q2581" t="str">
        <f t="shared" si="262"/>
        <v>Q1-2024</v>
      </c>
    </row>
    <row r="2582" spans="1:17" x14ac:dyDescent="0.3">
      <c r="A2582" t="s">
        <v>2730</v>
      </c>
      <c r="B2582" s="15">
        <v>45967</v>
      </c>
      <c r="C2582" t="s">
        <v>52</v>
      </c>
      <c r="D2582" t="s">
        <v>130</v>
      </c>
      <c r="E2582" t="s">
        <v>71</v>
      </c>
      <c r="F2582" t="s">
        <v>126</v>
      </c>
      <c r="G2582" t="s">
        <v>73</v>
      </c>
      <c r="H2582">
        <v>12</v>
      </c>
      <c r="I2582">
        <v>212.13</v>
      </c>
      <c r="J2582">
        <v>6.4000000000000001E-2</v>
      </c>
      <c r="K2582">
        <v>138.03</v>
      </c>
      <c r="L2582" t="s">
        <v>57</v>
      </c>
      <c r="M2582">
        <f t="shared" si="258"/>
        <v>2382.64</v>
      </c>
      <c r="N2582">
        <f t="shared" si="259"/>
        <v>726.28</v>
      </c>
      <c r="O2582" s="7">
        <f t="shared" si="260"/>
        <v>0.30482154249068261</v>
      </c>
      <c r="P2582" t="str">
        <f t="shared" si="261"/>
        <v>Nov-2025</v>
      </c>
      <c r="Q2582" t="str">
        <f t="shared" si="262"/>
        <v>Q4-2025</v>
      </c>
    </row>
    <row r="2583" spans="1:17" x14ac:dyDescent="0.3">
      <c r="A2583" t="s">
        <v>2731</v>
      </c>
      <c r="B2583" s="15">
        <v>45677</v>
      </c>
      <c r="C2583" t="s">
        <v>52</v>
      </c>
      <c r="D2583" t="s">
        <v>75</v>
      </c>
      <c r="E2583" t="s">
        <v>93</v>
      </c>
      <c r="F2583" t="s">
        <v>94</v>
      </c>
      <c r="G2583" t="s">
        <v>68</v>
      </c>
      <c r="H2583">
        <v>2</v>
      </c>
      <c r="I2583">
        <v>54.94</v>
      </c>
      <c r="J2583">
        <v>0.03</v>
      </c>
      <c r="K2583">
        <v>21.93</v>
      </c>
      <c r="L2583" t="s">
        <v>57</v>
      </c>
      <c r="M2583">
        <f t="shared" si="258"/>
        <v>106.58</v>
      </c>
      <c r="N2583">
        <f t="shared" si="259"/>
        <v>62.72</v>
      </c>
      <c r="O2583" s="7">
        <f t="shared" si="260"/>
        <v>0.58847813848752106</v>
      </c>
      <c r="P2583" t="str">
        <f t="shared" si="261"/>
        <v>Jan-2025</v>
      </c>
      <c r="Q2583" t="str">
        <f t="shared" si="262"/>
        <v>Q1-2025</v>
      </c>
    </row>
    <row r="2584" spans="1:17" x14ac:dyDescent="0.3">
      <c r="A2584" t="s">
        <v>2732</v>
      </c>
      <c r="B2584" s="15">
        <v>45514</v>
      </c>
      <c r="C2584" t="s">
        <v>63</v>
      </c>
      <c r="D2584" t="s">
        <v>302</v>
      </c>
      <c r="E2584" t="s">
        <v>93</v>
      </c>
      <c r="F2584" t="s">
        <v>219</v>
      </c>
      <c r="G2584" t="s">
        <v>68</v>
      </c>
      <c r="H2584">
        <v>10</v>
      </c>
      <c r="I2584">
        <v>43.06</v>
      </c>
      <c r="J2584">
        <v>0.20599999999999999</v>
      </c>
      <c r="K2584">
        <v>18.66</v>
      </c>
      <c r="L2584" t="s">
        <v>104</v>
      </c>
      <c r="M2584">
        <f t="shared" si="258"/>
        <v>341.9</v>
      </c>
      <c r="N2584">
        <f t="shared" si="259"/>
        <v>155.30000000000001</v>
      </c>
      <c r="O2584" s="7">
        <f t="shared" si="260"/>
        <v>0.45422638198303605</v>
      </c>
      <c r="P2584" t="str">
        <f t="shared" si="261"/>
        <v>Aug-2024</v>
      </c>
      <c r="Q2584" t="str">
        <f t="shared" si="262"/>
        <v>Q3-2024</v>
      </c>
    </row>
    <row r="2585" spans="1:17" x14ac:dyDescent="0.3">
      <c r="A2585" t="s">
        <v>2733</v>
      </c>
      <c r="B2585" s="15">
        <v>45404</v>
      </c>
      <c r="C2585" t="s">
        <v>88</v>
      </c>
      <c r="D2585" t="s">
        <v>167</v>
      </c>
      <c r="E2585" t="s">
        <v>71</v>
      </c>
      <c r="F2585" t="s">
        <v>72</v>
      </c>
      <c r="G2585" t="s">
        <v>68</v>
      </c>
      <c r="H2585">
        <v>5</v>
      </c>
      <c r="I2585">
        <v>101.73</v>
      </c>
      <c r="J2585">
        <v>1.9E-2</v>
      </c>
      <c r="K2585">
        <v>73.33</v>
      </c>
      <c r="L2585" t="s">
        <v>57</v>
      </c>
      <c r="M2585">
        <f t="shared" si="258"/>
        <v>498.99</v>
      </c>
      <c r="N2585">
        <f t="shared" si="259"/>
        <v>132.34</v>
      </c>
      <c r="O2585" s="7">
        <f t="shared" si="260"/>
        <v>0.26521573578628832</v>
      </c>
      <c r="P2585" t="str">
        <f t="shared" si="261"/>
        <v>Apr-2024</v>
      </c>
      <c r="Q2585" t="str">
        <f t="shared" si="262"/>
        <v>Q2-2024</v>
      </c>
    </row>
    <row r="2586" spans="1:17" x14ac:dyDescent="0.3">
      <c r="A2586" t="s">
        <v>2734</v>
      </c>
      <c r="B2586" s="15">
        <v>45933</v>
      </c>
      <c r="C2586" t="s">
        <v>52</v>
      </c>
      <c r="D2586" t="s">
        <v>59</v>
      </c>
      <c r="E2586" t="s">
        <v>54</v>
      </c>
      <c r="F2586" t="s">
        <v>65</v>
      </c>
      <c r="G2586" t="s">
        <v>68</v>
      </c>
      <c r="H2586">
        <v>4</v>
      </c>
      <c r="I2586">
        <v>23.37</v>
      </c>
      <c r="J2586">
        <v>7.6999999999999999E-2</v>
      </c>
      <c r="K2586">
        <v>16.28</v>
      </c>
      <c r="L2586" t="s">
        <v>57</v>
      </c>
      <c r="M2586">
        <f t="shared" si="258"/>
        <v>86.28</v>
      </c>
      <c r="N2586">
        <f t="shared" si="259"/>
        <v>21.16</v>
      </c>
      <c r="O2586" s="7">
        <f t="shared" si="260"/>
        <v>0.24524802967083914</v>
      </c>
      <c r="P2586" t="str">
        <f t="shared" si="261"/>
        <v>Oct-2025</v>
      </c>
      <c r="Q2586" t="str">
        <f t="shared" si="262"/>
        <v>Q4-2025</v>
      </c>
    </row>
    <row r="2587" spans="1:17" x14ac:dyDescent="0.3">
      <c r="A2587" t="s">
        <v>2735</v>
      </c>
      <c r="B2587" s="15">
        <v>45934</v>
      </c>
      <c r="C2587" t="s">
        <v>84</v>
      </c>
      <c r="D2587" t="s">
        <v>110</v>
      </c>
      <c r="E2587" t="s">
        <v>93</v>
      </c>
      <c r="F2587" t="s">
        <v>141</v>
      </c>
      <c r="G2587" t="s">
        <v>68</v>
      </c>
      <c r="H2587">
        <v>1</v>
      </c>
      <c r="I2587">
        <v>82.14</v>
      </c>
      <c r="J2587">
        <v>7.6999999999999999E-2</v>
      </c>
      <c r="K2587">
        <v>37.69</v>
      </c>
      <c r="L2587" t="s">
        <v>57</v>
      </c>
      <c r="M2587">
        <f t="shared" si="258"/>
        <v>75.819999999999993</v>
      </c>
      <c r="N2587">
        <f t="shared" si="259"/>
        <v>38.130000000000003</v>
      </c>
      <c r="O2587" s="7">
        <f t="shared" si="260"/>
        <v>0.50290160907412296</v>
      </c>
      <c r="P2587" t="str">
        <f t="shared" si="261"/>
        <v>Oct-2025</v>
      </c>
      <c r="Q2587" t="str">
        <f t="shared" si="262"/>
        <v>Q4-2025</v>
      </c>
    </row>
    <row r="2588" spans="1:17" x14ac:dyDescent="0.3">
      <c r="A2588" t="s">
        <v>2736</v>
      </c>
      <c r="B2588" s="15">
        <v>45640</v>
      </c>
      <c r="C2588" t="s">
        <v>84</v>
      </c>
      <c r="D2588" t="s">
        <v>229</v>
      </c>
      <c r="E2588" t="s">
        <v>71</v>
      </c>
      <c r="F2588" t="s">
        <v>72</v>
      </c>
      <c r="G2588" t="s">
        <v>56</v>
      </c>
      <c r="H2588">
        <v>1</v>
      </c>
      <c r="I2588">
        <v>207.6</v>
      </c>
      <c r="J2588">
        <v>0.123</v>
      </c>
      <c r="K2588">
        <v>147.5</v>
      </c>
      <c r="L2588" t="s">
        <v>57</v>
      </c>
      <c r="M2588">
        <f t="shared" si="258"/>
        <v>182.07</v>
      </c>
      <c r="N2588">
        <f t="shared" si="259"/>
        <v>34.57</v>
      </c>
      <c r="O2588" s="7">
        <f t="shared" si="260"/>
        <v>0.18987202724226945</v>
      </c>
      <c r="P2588" t="str">
        <f t="shared" si="261"/>
        <v>Dec-2024</v>
      </c>
      <c r="Q2588" t="str">
        <f t="shared" si="262"/>
        <v>Q4-2024</v>
      </c>
    </row>
    <row r="2589" spans="1:17" x14ac:dyDescent="0.3">
      <c r="A2589" t="s">
        <v>2737</v>
      </c>
      <c r="B2589" s="15">
        <v>45600</v>
      </c>
      <c r="C2589" t="s">
        <v>52</v>
      </c>
      <c r="D2589" t="s">
        <v>130</v>
      </c>
      <c r="E2589" t="s">
        <v>107</v>
      </c>
      <c r="F2589" t="s">
        <v>132</v>
      </c>
      <c r="G2589" t="s">
        <v>68</v>
      </c>
      <c r="H2589">
        <v>14</v>
      </c>
      <c r="I2589">
        <v>48.75</v>
      </c>
      <c r="J2589">
        <v>7.3999999999999996E-2</v>
      </c>
      <c r="K2589">
        <v>19.95</v>
      </c>
      <c r="L2589" t="s">
        <v>57</v>
      </c>
      <c r="M2589">
        <f t="shared" si="258"/>
        <v>632</v>
      </c>
      <c r="N2589">
        <f t="shared" si="259"/>
        <v>352.7</v>
      </c>
      <c r="O2589" s="7">
        <f t="shared" si="260"/>
        <v>0.55806962025316453</v>
      </c>
      <c r="P2589" t="str">
        <f t="shared" si="261"/>
        <v>Nov-2024</v>
      </c>
      <c r="Q2589" t="str">
        <f t="shared" si="262"/>
        <v>Q4-2024</v>
      </c>
    </row>
    <row r="2590" spans="1:17" x14ac:dyDescent="0.3">
      <c r="A2590" t="s">
        <v>2738</v>
      </c>
      <c r="B2590" s="15">
        <v>45601</v>
      </c>
      <c r="C2590" t="s">
        <v>63</v>
      </c>
      <c r="D2590" t="s">
        <v>175</v>
      </c>
      <c r="E2590" t="s">
        <v>107</v>
      </c>
      <c r="F2590" t="s">
        <v>132</v>
      </c>
      <c r="G2590" t="s">
        <v>56</v>
      </c>
      <c r="H2590">
        <v>3</v>
      </c>
      <c r="I2590">
        <v>11.14</v>
      </c>
      <c r="J2590">
        <v>0.39600000000000002</v>
      </c>
      <c r="K2590">
        <v>4.78</v>
      </c>
      <c r="L2590" t="s">
        <v>57</v>
      </c>
      <c r="M2590">
        <f t="shared" si="258"/>
        <v>20.190000000000001</v>
      </c>
      <c r="N2590">
        <f t="shared" si="259"/>
        <v>5.85</v>
      </c>
      <c r="O2590" s="7">
        <f t="shared" si="260"/>
        <v>0.28974739970282315</v>
      </c>
      <c r="P2590" t="str">
        <f t="shared" si="261"/>
        <v>Nov-2024</v>
      </c>
      <c r="Q2590" t="str">
        <f t="shared" si="262"/>
        <v>Q4-2024</v>
      </c>
    </row>
    <row r="2591" spans="1:17" x14ac:dyDescent="0.3">
      <c r="A2591" t="s">
        <v>2739</v>
      </c>
      <c r="B2591" s="15">
        <v>45568</v>
      </c>
      <c r="C2591" t="s">
        <v>88</v>
      </c>
      <c r="D2591" t="s">
        <v>270</v>
      </c>
      <c r="E2591" t="s">
        <v>54</v>
      </c>
      <c r="F2591" t="s">
        <v>268</v>
      </c>
      <c r="G2591" t="s">
        <v>56</v>
      </c>
      <c r="H2591">
        <v>2</v>
      </c>
      <c r="I2591">
        <v>7.26</v>
      </c>
      <c r="J2591">
        <v>8.5000000000000006E-2</v>
      </c>
      <c r="K2591">
        <v>4.59</v>
      </c>
      <c r="L2591" t="s">
        <v>57</v>
      </c>
      <c r="M2591">
        <f t="shared" si="258"/>
        <v>13.29</v>
      </c>
      <c r="N2591">
        <f t="shared" si="259"/>
        <v>4.1100000000000003</v>
      </c>
      <c r="O2591" s="7">
        <f t="shared" si="260"/>
        <v>0.30925507900677207</v>
      </c>
      <c r="P2591" t="str">
        <f t="shared" si="261"/>
        <v>Oct-2024</v>
      </c>
      <c r="Q2591" t="str">
        <f t="shared" si="262"/>
        <v>Q4-2024</v>
      </c>
    </row>
    <row r="2592" spans="1:17" x14ac:dyDescent="0.3">
      <c r="A2592" t="s">
        <v>2740</v>
      </c>
      <c r="B2592" s="15">
        <v>45994</v>
      </c>
      <c r="C2592" t="s">
        <v>84</v>
      </c>
      <c r="D2592" t="s">
        <v>196</v>
      </c>
      <c r="E2592" t="s">
        <v>60</v>
      </c>
      <c r="F2592" t="s">
        <v>76</v>
      </c>
      <c r="G2592" t="s">
        <v>68</v>
      </c>
      <c r="H2592">
        <v>5</v>
      </c>
      <c r="I2592">
        <v>72.45</v>
      </c>
      <c r="J2592">
        <v>5.1999999999999998E-2</v>
      </c>
      <c r="K2592">
        <v>39.5</v>
      </c>
      <c r="L2592" t="s">
        <v>57</v>
      </c>
      <c r="M2592">
        <f t="shared" si="258"/>
        <v>343.41</v>
      </c>
      <c r="N2592">
        <f t="shared" si="259"/>
        <v>145.91</v>
      </c>
      <c r="O2592" s="7">
        <f t="shared" si="260"/>
        <v>0.42488570513380503</v>
      </c>
      <c r="P2592" t="str">
        <f t="shared" si="261"/>
        <v>Dec-2025</v>
      </c>
      <c r="Q2592" t="str">
        <f t="shared" si="262"/>
        <v>Q4-2025</v>
      </c>
    </row>
    <row r="2593" spans="1:17" x14ac:dyDescent="0.3">
      <c r="A2593" t="s">
        <v>2741</v>
      </c>
      <c r="B2593" s="15">
        <v>45677</v>
      </c>
      <c r="C2593" t="s">
        <v>63</v>
      </c>
      <c r="D2593" t="s">
        <v>159</v>
      </c>
      <c r="E2593" t="s">
        <v>107</v>
      </c>
      <c r="F2593" t="s">
        <v>108</v>
      </c>
      <c r="G2593" t="s">
        <v>68</v>
      </c>
      <c r="H2593">
        <v>1</v>
      </c>
      <c r="I2593">
        <v>29.11</v>
      </c>
      <c r="J2593">
        <v>0.115</v>
      </c>
      <c r="K2593">
        <v>9.34</v>
      </c>
      <c r="L2593" t="s">
        <v>57</v>
      </c>
      <c r="M2593">
        <f t="shared" si="258"/>
        <v>25.76</v>
      </c>
      <c r="N2593">
        <f t="shared" si="259"/>
        <v>16.420000000000002</v>
      </c>
      <c r="O2593" s="7">
        <f t="shared" si="260"/>
        <v>0.63742236024844723</v>
      </c>
      <c r="P2593" t="str">
        <f t="shared" si="261"/>
        <v>Jan-2025</v>
      </c>
      <c r="Q2593" t="str">
        <f t="shared" si="262"/>
        <v>Q1-2025</v>
      </c>
    </row>
    <row r="2594" spans="1:17" x14ac:dyDescent="0.3">
      <c r="A2594" t="s">
        <v>2742</v>
      </c>
      <c r="B2594" s="15">
        <v>45839</v>
      </c>
      <c r="C2594" t="s">
        <v>84</v>
      </c>
      <c r="D2594" t="s">
        <v>171</v>
      </c>
      <c r="E2594" t="s">
        <v>60</v>
      </c>
      <c r="F2594" t="s">
        <v>99</v>
      </c>
      <c r="G2594" t="s">
        <v>68</v>
      </c>
      <c r="H2594">
        <v>1</v>
      </c>
      <c r="I2594">
        <v>112.34</v>
      </c>
      <c r="J2594">
        <v>7.2999999999999995E-2</v>
      </c>
      <c r="K2594">
        <v>56.81</v>
      </c>
      <c r="L2594" t="s">
        <v>57</v>
      </c>
      <c r="M2594">
        <f t="shared" si="258"/>
        <v>104.14</v>
      </c>
      <c r="N2594">
        <f t="shared" si="259"/>
        <v>47.33</v>
      </c>
      <c r="O2594" s="7">
        <f t="shared" si="260"/>
        <v>0.45448434799308624</v>
      </c>
      <c r="P2594" t="str">
        <f t="shared" si="261"/>
        <v>Jul-2025</v>
      </c>
      <c r="Q2594" t="str">
        <f t="shared" si="262"/>
        <v>Q3-2025</v>
      </c>
    </row>
    <row r="2595" spans="1:17" x14ac:dyDescent="0.3">
      <c r="A2595" t="s">
        <v>2743</v>
      </c>
      <c r="B2595" s="15">
        <v>45646</v>
      </c>
      <c r="C2595" t="s">
        <v>88</v>
      </c>
      <c r="D2595" t="s">
        <v>162</v>
      </c>
      <c r="E2595" t="s">
        <v>60</v>
      </c>
      <c r="F2595" t="s">
        <v>61</v>
      </c>
      <c r="G2595" t="s">
        <v>68</v>
      </c>
      <c r="H2595">
        <v>7</v>
      </c>
      <c r="I2595">
        <v>56.69</v>
      </c>
      <c r="J2595">
        <v>0.17799999999999999</v>
      </c>
      <c r="K2595">
        <v>24.43</v>
      </c>
      <c r="L2595" t="s">
        <v>57</v>
      </c>
      <c r="M2595">
        <f t="shared" si="258"/>
        <v>326.19</v>
      </c>
      <c r="N2595">
        <f t="shared" si="259"/>
        <v>155.18</v>
      </c>
      <c r="O2595" s="7">
        <f t="shared" si="260"/>
        <v>0.47573500107299427</v>
      </c>
      <c r="P2595" t="str">
        <f t="shared" si="261"/>
        <v>Dec-2024</v>
      </c>
      <c r="Q2595" t="str">
        <f t="shared" si="262"/>
        <v>Q4-2024</v>
      </c>
    </row>
    <row r="2596" spans="1:17" x14ac:dyDescent="0.3">
      <c r="A2596" t="s">
        <v>2744</v>
      </c>
      <c r="B2596" s="15">
        <v>45571</v>
      </c>
      <c r="C2596" t="s">
        <v>52</v>
      </c>
      <c r="D2596" t="s">
        <v>59</v>
      </c>
      <c r="E2596" t="s">
        <v>71</v>
      </c>
      <c r="F2596" t="s">
        <v>72</v>
      </c>
      <c r="G2596" t="s">
        <v>68</v>
      </c>
      <c r="H2596">
        <v>1</v>
      </c>
      <c r="I2596">
        <v>273.14</v>
      </c>
      <c r="J2596">
        <v>0.129</v>
      </c>
      <c r="K2596">
        <v>190.84</v>
      </c>
      <c r="L2596" t="s">
        <v>57</v>
      </c>
      <c r="M2596">
        <f t="shared" si="258"/>
        <v>237.9</v>
      </c>
      <c r="N2596">
        <f t="shared" si="259"/>
        <v>47.06</v>
      </c>
      <c r="O2596" s="7">
        <f t="shared" si="260"/>
        <v>0.19781420765027322</v>
      </c>
      <c r="P2596" t="str">
        <f t="shared" si="261"/>
        <v>Oct-2024</v>
      </c>
      <c r="Q2596" t="str">
        <f t="shared" si="262"/>
        <v>Q4-2024</v>
      </c>
    </row>
    <row r="2597" spans="1:17" x14ac:dyDescent="0.3">
      <c r="A2597" t="s">
        <v>2745</v>
      </c>
      <c r="B2597" s="15">
        <v>45897</v>
      </c>
      <c r="C2597" t="s">
        <v>84</v>
      </c>
      <c r="D2597" t="s">
        <v>243</v>
      </c>
      <c r="E2597" t="s">
        <v>71</v>
      </c>
      <c r="F2597" t="s">
        <v>86</v>
      </c>
      <c r="G2597" t="s">
        <v>56</v>
      </c>
      <c r="H2597">
        <v>5</v>
      </c>
      <c r="I2597">
        <v>52.97</v>
      </c>
      <c r="J2597">
        <v>0.128</v>
      </c>
      <c r="K2597">
        <v>36.29</v>
      </c>
      <c r="L2597" t="s">
        <v>57</v>
      </c>
      <c r="M2597">
        <f t="shared" si="258"/>
        <v>230.95</v>
      </c>
      <c r="N2597">
        <f t="shared" si="259"/>
        <v>49.5</v>
      </c>
      <c r="O2597" s="7">
        <f t="shared" si="260"/>
        <v>0.21433210651656204</v>
      </c>
      <c r="P2597" t="str">
        <f t="shared" si="261"/>
        <v>Aug-2025</v>
      </c>
      <c r="Q2597" t="str">
        <f t="shared" si="262"/>
        <v>Q3-2025</v>
      </c>
    </row>
    <row r="2598" spans="1:17" x14ac:dyDescent="0.3">
      <c r="A2598" t="s">
        <v>2746</v>
      </c>
      <c r="B2598" s="15">
        <v>45613</v>
      </c>
      <c r="C2598" t="s">
        <v>52</v>
      </c>
      <c r="D2598" t="s">
        <v>130</v>
      </c>
      <c r="E2598" t="s">
        <v>54</v>
      </c>
      <c r="F2598" t="s">
        <v>268</v>
      </c>
      <c r="G2598" t="s">
        <v>68</v>
      </c>
      <c r="H2598">
        <v>3</v>
      </c>
      <c r="I2598">
        <v>24.7</v>
      </c>
      <c r="J2598">
        <v>6.5000000000000002E-2</v>
      </c>
      <c r="K2598">
        <v>13.66</v>
      </c>
      <c r="L2598" t="s">
        <v>57</v>
      </c>
      <c r="M2598">
        <f t="shared" si="258"/>
        <v>69.28</v>
      </c>
      <c r="N2598">
        <f t="shared" si="259"/>
        <v>28.3</v>
      </c>
      <c r="O2598" s="7">
        <f t="shared" si="260"/>
        <v>0.40848729792147809</v>
      </c>
      <c r="P2598" t="str">
        <f t="shared" si="261"/>
        <v>Nov-2024</v>
      </c>
      <c r="Q2598" t="str">
        <f t="shared" si="262"/>
        <v>Q4-2024</v>
      </c>
    </row>
    <row r="2599" spans="1:17" x14ac:dyDescent="0.3">
      <c r="A2599" t="s">
        <v>2747</v>
      </c>
      <c r="B2599" s="15">
        <v>45828</v>
      </c>
      <c r="C2599" t="s">
        <v>84</v>
      </c>
      <c r="D2599" t="s">
        <v>243</v>
      </c>
      <c r="E2599" t="s">
        <v>107</v>
      </c>
      <c r="F2599" t="s">
        <v>193</v>
      </c>
      <c r="G2599" t="s">
        <v>68</v>
      </c>
      <c r="H2599">
        <v>3</v>
      </c>
      <c r="I2599">
        <v>10.81</v>
      </c>
      <c r="J2599">
        <v>7.5999999999999998E-2</v>
      </c>
      <c r="K2599">
        <v>4.38</v>
      </c>
      <c r="L2599" t="s">
        <v>57</v>
      </c>
      <c r="M2599">
        <f t="shared" si="258"/>
        <v>29.97</v>
      </c>
      <c r="N2599">
        <f t="shared" si="259"/>
        <v>16.829999999999998</v>
      </c>
      <c r="O2599" s="7">
        <f t="shared" si="260"/>
        <v>0.56156156156156156</v>
      </c>
      <c r="P2599" t="str">
        <f t="shared" si="261"/>
        <v>Jun-2025</v>
      </c>
      <c r="Q2599" t="str">
        <f t="shared" si="262"/>
        <v>Q2-2025</v>
      </c>
    </row>
    <row r="2600" spans="1:17" x14ac:dyDescent="0.3">
      <c r="A2600" t="s">
        <v>2748</v>
      </c>
      <c r="B2600" s="15">
        <v>46018</v>
      </c>
      <c r="C2600" t="s">
        <v>52</v>
      </c>
      <c r="D2600" t="s">
        <v>70</v>
      </c>
      <c r="E2600" t="s">
        <v>54</v>
      </c>
      <c r="F2600" t="s">
        <v>156</v>
      </c>
      <c r="G2600" t="s">
        <v>68</v>
      </c>
      <c r="H2600">
        <v>7</v>
      </c>
      <c r="I2600">
        <v>9.93</v>
      </c>
      <c r="J2600">
        <v>0</v>
      </c>
      <c r="K2600">
        <v>6.83</v>
      </c>
      <c r="L2600" t="s">
        <v>57</v>
      </c>
      <c r="M2600">
        <f t="shared" si="258"/>
        <v>69.510000000000005</v>
      </c>
      <c r="N2600">
        <f t="shared" si="259"/>
        <v>21.7</v>
      </c>
      <c r="O2600" s="7">
        <f t="shared" si="260"/>
        <v>0.31218529707955689</v>
      </c>
      <c r="P2600" t="str">
        <f t="shared" ref="P2600:P2617" si="263">IF(B2600="","",TEXT(B2600,"mmm-yyyy"))</f>
        <v>Dec-2025</v>
      </c>
      <c r="Q2600" t="str">
        <f t="shared" ref="Q2600:Q2617" si="264">IF(B2600="","","Q"&amp;ROUNDUP(MONTH(B2600)/3,0)&amp;"-"&amp;YEAR(B2600))</f>
        <v>Q4-2025</v>
      </c>
    </row>
    <row r="2601" spans="1:17" x14ac:dyDescent="0.3">
      <c r="A2601" t="s">
        <v>2749</v>
      </c>
      <c r="B2601" s="15">
        <v>45805</v>
      </c>
      <c r="C2601" t="s">
        <v>52</v>
      </c>
      <c r="D2601" t="s">
        <v>101</v>
      </c>
      <c r="E2601" t="s">
        <v>71</v>
      </c>
      <c r="F2601" t="s">
        <v>97</v>
      </c>
      <c r="G2601" t="s">
        <v>68</v>
      </c>
      <c r="H2601">
        <v>1</v>
      </c>
      <c r="I2601">
        <v>270.57</v>
      </c>
      <c r="J2601">
        <v>8.3000000000000004E-2</v>
      </c>
      <c r="K2601">
        <v>202.94</v>
      </c>
      <c r="L2601" t="s">
        <v>57</v>
      </c>
      <c r="M2601">
        <f t="shared" si="258"/>
        <v>248.11</v>
      </c>
      <c r="N2601">
        <f t="shared" si="259"/>
        <v>45.17</v>
      </c>
      <c r="O2601" s="7">
        <f t="shared" si="260"/>
        <v>0.18205634597557535</v>
      </c>
      <c r="P2601" t="str">
        <f t="shared" si="263"/>
        <v>May-2025</v>
      </c>
      <c r="Q2601" t="str">
        <f t="shared" si="264"/>
        <v>Q2-2025</v>
      </c>
    </row>
    <row r="2602" spans="1:17" x14ac:dyDescent="0.3">
      <c r="A2602" t="s">
        <v>2750</v>
      </c>
      <c r="B2602" s="15">
        <v>45820</v>
      </c>
      <c r="C2602" t="s">
        <v>84</v>
      </c>
      <c r="D2602" t="s">
        <v>110</v>
      </c>
      <c r="E2602" t="s">
        <v>54</v>
      </c>
      <c r="F2602" t="s">
        <v>65</v>
      </c>
      <c r="G2602" t="s">
        <v>68</v>
      </c>
      <c r="H2602">
        <v>3</v>
      </c>
      <c r="I2602">
        <v>14</v>
      </c>
      <c r="J2602">
        <v>5.8999999999999997E-2</v>
      </c>
      <c r="K2602">
        <v>7.54</v>
      </c>
      <c r="L2602" t="s">
        <v>57</v>
      </c>
      <c r="M2602">
        <f t="shared" si="258"/>
        <v>39.520000000000003</v>
      </c>
      <c r="N2602">
        <f t="shared" si="259"/>
        <v>16.899999999999999</v>
      </c>
      <c r="O2602" s="7">
        <f t="shared" si="260"/>
        <v>0.42763157894736836</v>
      </c>
      <c r="P2602" t="str">
        <f t="shared" si="263"/>
        <v>Jun-2025</v>
      </c>
      <c r="Q2602" t="str">
        <f t="shared" si="264"/>
        <v>Q2-2025</v>
      </c>
    </row>
    <row r="2603" spans="1:17" x14ac:dyDescent="0.3">
      <c r="A2603" t="s">
        <v>2751</v>
      </c>
      <c r="B2603" s="15">
        <v>45708</v>
      </c>
      <c r="C2603" t="s">
        <v>88</v>
      </c>
      <c r="D2603" t="s">
        <v>429</v>
      </c>
      <c r="E2603" t="s">
        <v>107</v>
      </c>
      <c r="F2603" t="s">
        <v>148</v>
      </c>
      <c r="G2603" t="s">
        <v>68</v>
      </c>
      <c r="H2603">
        <v>2</v>
      </c>
      <c r="I2603">
        <v>12.1</v>
      </c>
      <c r="J2603">
        <v>7.8E-2</v>
      </c>
      <c r="K2603">
        <v>3.83</v>
      </c>
      <c r="L2603" t="s">
        <v>57</v>
      </c>
      <c r="M2603">
        <f t="shared" si="258"/>
        <v>22.31</v>
      </c>
      <c r="N2603">
        <f t="shared" si="259"/>
        <v>14.65</v>
      </c>
      <c r="O2603" s="7">
        <f t="shared" si="260"/>
        <v>0.65665620797848501</v>
      </c>
      <c r="P2603" t="str">
        <f t="shared" si="263"/>
        <v>Feb-2025</v>
      </c>
      <c r="Q2603" t="str">
        <f t="shared" si="264"/>
        <v>Q1-2025</v>
      </c>
    </row>
    <row r="2604" spans="1:17" x14ac:dyDescent="0.3">
      <c r="A2604" t="s">
        <v>2752</v>
      </c>
      <c r="B2604" s="15">
        <v>45487</v>
      </c>
      <c r="C2604" t="s">
        <v>63</v>
      </c>
      <c r="D2604" t="s">
        <v>258</v>
      </c>
      <c r="E2604" t="s">
        <v>107</v>
      </c>
      <c r="F2604" t="s">
        <v>139</v>
      </c>
      <c r="G2604" t="s">
        <v>56</v>
      </c>
      <c r="H2604">
        <v>1</v>
      </c>
      <c r="I2604">
        <v>21.5</v>
      </c>
      <c r="J2604">
        <v>0.24099999999999999</v>
      </c>
      <c r="K2604">
        <v>8.49</v>
      </c>
      <c r="L2604" t="s">
        <v>104</v>
      </c>
      <c r="M2604">
        <f t="shared" si="258"/>
        <v>16.32</v>
      </c>
      <c r="N2604">
        <f t="shared" si="259"/>
        <v>7.83</v>
      </c>
      <c r="O2604" s="7">
        <f t="shared" si="260"/>
        <v>0.4797794117647059</v>
      </c>
      <c r="P2604" t="str">
        <f t="shared" si="263"/>
        <v>Jul-2024</v>
      </c>
      <c r="Q2604" t="str">
        <f t="shared" si="264"/>
        <v>Q3-2024</v>
      </c>
    </row>
    <row r="2605" spans="1:17" x14ac:dyDescent="0.3">
      <c r="A2605" t="s">
        <v>2753</v>
      </c>
      <c r="B2605" s="15">
        <v>45885</v>
      </c>
      <c r="C2605" t="s">
        <v>52</v>
      </c>
      <c r="D2605" t="s">
        <v>130</v>
      </c>
      <c r="E2605" t="s">
        <v>60</v>
      </c>
      <c r="F2605" t="s">
        <v>99</v>
      </c>
      <c r="G2605" t="s">
        <v>68</v>
      </c>
      <c r="H2605">
        <v>7</v>
      </c>
      <c r="I2605">
        <v>25.49</v>
      </c>
      <c r="J2605">
        <v>0</v>
      </c>
      <c r="K2605">
        <v>11.89</v>
      </c>
      <c r="L2605" t="s">
        <v>57</v>
      </c>
      <c r="M2605">
        <f t="shared" si="258"/>
        <v>178.43</v>
      </c>
      <c r="N2605">
        <f t="shared" si="259"/>
        <v>95.2</v>
      </c>
      <c r="O2605" s="7">
        <f t="shared" si="260"/>
        <v>0.53354256571204395</v>
      </c>
      <c r="P2605" t="str">
        <f t="shared" si="263"/>
        <v>Aug-2025</v>
      </c>
      <c r="Q2605" t="str">
        <f t="shared" si="264"/>
        <v>Q3-2025</v>
      </c>
    </row>
    <row r="2606" spans="1:17" x14ac:dyDescent="0.3">
      <c r="A2606" t="s">
        <v>2754</v>
      </c>
      <c r="B2606" s="15">
        <v>45696</v>
      </c>
      <c r="C2606" t="s">
        <v>63</v>
      </c>
      <c r="D2606" t="s">
        <v>204</v>
      </c>
      <c r="E2606" t="s">
        <v>93</v>
      </c>
      <c r="F2606" t="s">
        <v>255</v>
      </c>
      <c r="G2606" t="s">
        <v>56</v>
      </c>
      <c r="H2606">
        <v>9</v>
      </c>
      <c r="I2606">
        <v>84.46</v>
      </c>
      <c r="J2606">
        <v>0.26800000000000002</v>
      </c>
      <c r="K2606">
        <v>38.53</v>
      </c>
      <c r="L2606" t="s">
        <v>57</v>
      </c>
      <c r="M2606">
        <f t="shared" si="258"/>
        <v>556.41999999999996</v>
      </c>
      <c r="N2606">
        <f t="shared" si="259"/>
        <v>209.65</v>
      </c>
      <c r="O2606" s="7">
        <f t="shared" si="260"/>
        <v>0.37678372452463971</v>
      </c>
      <c r="P2606" t="str">
        <f t="shared" si="263"/>
        <v>Feb-2025</v>
      </c>
      <c r="Q2606" t="str">
        <f t="shared" si="264"/>
        <v>Q1-2025</v>
      </c>
    </row>
    <row r="2607" spans="1:17" x14ac:dyDescent="0.3">
      <c r="A2607" t="s">
        <v>2755</v>
      </c>
      <c r="B2607" s="15">
        <v>45895</v>
      </c>
      <c r="C2607" t="s">
        <v>84</v>
      </c>
      <c r="D2607" t="s">
        <v>177</v>
      </c>
      <c r="E2607" t="s">
        <v>71</v>
      </c>
      <c r="F2607" t="s">
        <v>78</v>
      </c>
      <c r="G2607" t="s">
        <v>68</v>
      </c>
      <c r="H2607">
        <v>8</v>
      </c>
      <c r="I2607">
        <v>208.27</v>
      </c>
      <c r="J2607">
        <v>0.14599999999999999</v>
      </c>
      <c r="K2607">
        <v>161.28</v>
      </c>
      <c r="L2607" t="s">
        <v>57</v>
      </c>
      <c r="M2607">
        <f t="shared" si="258"/>
        <v>1422.9</v>
      </c>
      <c r="N2607">
        <f t="shared" si="259"/>
        <v>132.66</v>
      </c>
      <c r="O2607" s="7">
        <f t="shared" si="260"/>
        <v>9.3232131562302326E-2</v>
      </c>
      <c r="P2607" t="str">
        <f t="shared" si="263"/>
        <v>Aug-2025</v>
      </c>
      <c r="Q2607" t="str">
        <f t="shared" si="264"/>
        <v>Q3-2025</v>
      </c>
    </row>
    <row r="2608" spans="1:17" x14ac:dyDescent="0.3">
      <c r="A2608" t="s">
        <v>2756</v>
      </c>
      <c r="B2608" s="15">
        <v>45922</v>
      </c>
      <c r="C2608" t="s">
        <v>88</v>
      </c>
      <c r="D2608" t="s">
        <v>135</v>
      </c>
      <c r="E2608" t="s">
        <v>107</v>
      </c>
      <c r="F2608" t="s">
        <v>139</v>
      </c>
      <c r="G2608" t="s">
        <v>56</v>
      </c>
      <c r="H2608">
        <v>1</v>
      </c>
      <c r="I2608">
        <v>19.239999999999998</v>
      </c>
      <c r="J2608">
        <v>2E-3</v>
      </c>
      <c r="K2608">
        <v>6.65</v>
      </c>
      <c r="L2608" t="s">
        <v>57</v>
      </c>
      <c r="M2608">
        <f t="shared" si="258"/>
        <v>19.2</v>
      </c>
      <c r="N2608">
        <f t="shared" si="259"/>
        <v>12.55</v>
      </c>
      <c r="O2608" s="7">
        <f t="shared" si="260"/>
        <v>0.65364583333333337</v>
      </c>
      <c r="P2608" t="str">
        <f t="shared" si="263"/>
        <v>Sep-2025</v>
      </c>
      <c r="Q2608" t="str">
        <f t="shared" si="264"/>
        <v>Q3-2025</v>
      </c>
    </row>
    <row r="2609" spans="1:17" x14ac:dyDescent="0.3">
      <c r="A2609" t="s">
        <v>2757</v>
      </c>
      <c r="B2609" s="15">
        <v>45971</v>
      </c>
      <c r="C2609" t="s">
        <v>63</v>
      </c>
      <c r="D2609" t="s">
        <v>64</v>
      </c>
      <c r="E2609" t="s">
        <v>107</v>
      </c>
      <c r="F2609" t="s">
        <v>148</v>
      </c>
      <c r="G2609" t="s">
        <v>56</v>
      </c>
      <c r="H2609">
        <v>4</v>
      </c>
      <c r="I2609">
        <v>26.11</v>
      </c>
      <c r="J2609">
        <v>0.222</v>
      </c>
      <c r="K2609">
        <v>11.51</v>
      </c>
      <c r="L2609" t="s">
        <v>57</v>
      </c>
      <c r="M2609">
        <f t="shared" si="258"/>
        <v>81.25</v>
      </c>
      <c r="N2609">
        <f t="shared" si="259"/>
        <v>35.21</v>
      </c>
      <c r="O2609" s="7">
        <f t="shared" si="260"/>
        <v>0.43335384615384615</v>
      </c>
      <c r="P2609" t="str">
        <f t="shared" si="263"/>
        <v>Nov-2025</v>
      </c>
      <c r="Q2609" t="str">
        <f t="shared" si="264"/>
        <v>Q4-2025</v>
      </c>
    </row>
    <row r="2610" spans="1:17" x14ac:dyDescent="0.3">
      <c r="A2610" t="s">
        <v>2758</v>
      </c>
      <c r="B2610" s="15">
        <v>45806</v>
      </c>
      <c r="C2610" t="s">
        <v>88</v>
      </c>
      <c r="D2610" t="s">
        <v>270</v>
      </c>
      <c r="E2610" t="s">
        <v>93</v>
      </c>
      <c r="F2610" t="s">
        <v>94</v>
      </c>
      <c r="G2610" t="s">
        <v>56</v>
      </c>
      <c r="H2610">
        <v>4</v>
      </c>
      <c r="I2610">
        <v>15.15</v>
      </c>
      <c r="J2610">
        <v>0.15</v>
      </c>
      <c r="K2610">
        <v>6.54</v>
      </c>
      <c r="L2610" t="s">
        <v>57</v>
      </c>
      <c r="M2610">
        <f t="shared" si="258"/>
        <v>51.51</v>
      </c>
      <c r="N2610">
        <f t="shared" si="259"/>
        <v>25.35</v>
      </c>
      <c r="O2610" s="7">
        <f t="shared" si="260"/>
        <v>0.49213744903902157</v>
      </c>
      <c r="P2610" t="str">
        <f t="shared" si="263"/>
        <v>May-2025</v>
      </c>
      <c r="Q2610" t="str">
        <f t="shared" si="264"/>
        <v>Q2-2025</v>
      </c>
    </row>
    <row r="2611" spans="1:17" x14ac:dyDescent="0.3">
      <c r="A2611" t="s">
        <v>2759</v>
      </c>
      <c r="B2611" s="15">
        <v>45824</v>
      </c>
      <c r="C2611" t="s">
        <v>52</v>
      </c>
      <c r="D2611" t="s">
        <v>73</v>
      </c>
      <c r="E2611" t="s">
        <v>107</v>
      </c>
      <c r="F2611" t="s">
        <v>108</v>
      </c>
      <c r="G2611" t="s">
        <v>68</v>
      </c>
      <c r="H2611">
        <v>6</v>
      </c>
      <c r="I2611">
        <v>53.79</v>
      </c>
      <c r="J2611">
        <v>0.159</v>
      </c>
      <c r="K2611">
        <v>21.11</v>
      </c>
      <c r="L2611" t="s">
        <v>104</v>
      </c>
      <c r="M2611">
        <f t="shared" si="258"/>
        <v>271.42</v>
      </c>
      <c r="N2611">
        <f t="shared" si="259"/>
        <v>144.76</v>
      </c>
      <c r="O2611" s="7">
        <f t="shared" si="260"/>
        <v>0.53334315820499589</v>
      </c>
      <c r="P2611" t="str">
        <f t="shared" si="263"/>
        <v>Jun-2025</v>
      </c>
      <c r="Q2611" t="str">
        <f t="shared" si="264"/>
        <v>Q2-2025</v>
      </c>
    </row>
    <row r="2612" spans="1:17" x14ac:dyDescent="0.3">
      <c r="A2612" t="s">
        <v>2760</v>
      </c>
      <c r="B2612" s="15">
        <v>45605</v>
      </c>
      <c r="C2612" t="s">
        <v>84</v>
      </c>
      <c r="D2612" t="s">
        <v>229</v>
      </c>
      <c r="E2612" t="s">
        <v>54</v>
      </c>
      <c r="F2612" t="s">
        <v>55</v>
      </c>
      <c r="G2612" t="s">
        <v>68</v>
      </c>
      <c r="H2612">
        <v>1</v>
      </c>
      <c r="I2612">
        <v>18.09</v>
      </c>
      <c r="J2612">
        <v>0.152</v>
      </c>
      <c r="K2612">
        <v>10.87</v>
      </c>
      <c r="L2612" t="s">
        <v>57</v>
      </c>
      <c r="M2612">
        <f t="shared" si="258"/>
        <v>15.34</v>
      </c>
      <c r="N2612">
        <f t="shared" si="259"/>
        <v>4.47</v>
      </c>
      <c r="O2612" s="7">
        <f t="shared" si="260"/>
        <v>0.29139504563233376</v>
      </c>
      <c r="P2612" t="str">
        <f t="shared" si="263"/>
        <v>Nov-2024</v>
      </c>
      <c r="Q2612" t="str">
        <f t="shared" si="264"/>
        <v>Q4-2024</v>
      </c>
    </row>
    <row r="2613" spans="1:17" x14ac:dyDescent="0.3">
      <c r="A2613" t="s">
        <v>2761</v>
      </c>
      <c r="B2613" s="15">
        <v>45808</v>
      </c>
      <c r="C2613" t="s">
        <v>88</v>
      </c>
      <c r="D2613" t="s">
        <v>234</v>
      </c>
      <c r="E2613" t="s">
        <v>71</v>
      </c>
      <c r="F2613" t="s">
        <v>126</v>
      </c>
      <c r="G2613" t="s">
        <v>56</v>
      </c>
      <c r="H2613">
        <v>2</v>
      </c>
      <c r="I2613">
        <v>290.02999999999997</v>
      </c>
      <c r="J2613">
        <v>0.105</v>
      </c>
      <c r="K2613">
        <v>213.29</v>
      </c>
      <c r="L2613" t="s">
        <v>57</v>
      </c>
      <c r="M2613">
        <f t="shared" si="258"/>
        <v>519.15</v>
      </c>
      <c r="N2613">
        <f t="shared" si="259"/>
        <v>92.57</v>
      </c>
      <c r="O2613" s="7">
        <f t="shared" si="260"/>
        <v>0.17831070018299142</v>
      </c>
      <c r="P2613" t="str">
        <f t="shared" si="263"/>
        <v>May-2025</v>
      </c>
      <c r="Q2613" t="str">
        <f t="shared" si="264"/>
        <v>Q2-2025</v>
      </c>
    </row>
    <row r="2614" spans="1:17" x14ac:dyDescent="0.3">
      <c r="A2614" t="s">
        <v>2762</v>
      </c>
      <c r="B2614" s="15">
        <v>45969</v>
      </c>
      <c r="C2614" t="s">
        <v>52</v>
      </c>
      <c r="D2614" t="s">
        <v>70</v>
      </c>
      <c r="E2614" t="s">
        <v>93</v>
      </c>
      <c r="F2614" t="s">
        <v>124</v>
      </c>
      <c r="G2614" t="s">
        <v>68</v>
      </c>
      <c r="H2614">
        <v>1</v>
      </c>
      <c r="I2614">
        <v>49.92</v>
      </c>
      <c r="J2614">
        <v>9.2999999999999999E-2</v>
      </c>
      <c r="K2614">
        <v>24.59</v>
      </c>
      <c r="L2614" t="s">
        <v>57</v>
      </c>
      <c r="M2614">
        <f t="shared" si="258"/>
        <v>45.28</v>
      </c>
      <c r="N2614">
        <f t="shared" si="259"/>
        <v>20.69</v>
      </c>
      <c r="O2614" s="7">
        <f t="shared" si="260"/>
        <v>0.45693462897526504</v>
      </c>
      <c r="P2614" t="str">
        <f t="shared" si="263"/>
        <v>Nov-2025</v>
      </c>
      <c r="Q2614" t="str">
        <f t="shared" si="264"/>
        <v>Q4-2025</v>
      </c>
    </row>
    <row r="2615" spans="1:17" x14ac:dyDescent="0.3">
      <c r="A2615" t="s">
        <v>2763</v>
      </c>
      <c r="B2615" s="15">
        <v>45853</v>
      </c>
      <c r="C2615" t="s">
        <v>52</v>
      </c>
      <c r="D2615" t="s">
        <v>96</v>
      </c>
      <c r="E2615" t="s">
        <v>54</v>
      </c>
      <c r="F2615" t="s">
        <v>55</v>
      </c>
      <c r="G2615" t="s">
        <v>56</v>
      </c>
      <c r="H2615">
        <v>6</v>
      </c>
      <c r="I2615">
        <v>24.91</v>
      </c>
      <c r="J2615">
        <v>0.104</v>
      </c>
      <c r="K2615">
        <v>15.57</v>
      </c>
      <c r="L2615" t="s">
        <v>57</v>
      </c>
      <c r="M2615">
        <f t="shared" si="258"/>
        <v>133.91999999999999</v>
      </c>
      <c r="N2615">
        <f t="shared" si="259"/>
        <v>40.5</v>
      </c>
      <c r="O2615" s="7">
        <f t="shared" si="260"/>
        <v>0.30241935483870969</v>
      </c>
      <c r="P2615" t="str">
        <f t="shared" si="263"/>
        <v>Jul-2025</v>
      </c>
      <c r="Q2615" t="str">
        <f t="shared" si="264"/>
        <v>Q3-2025</v>
      </c>
    </row>
    <row r="2616" spans="1:17" x14ac:dyDescent="0.3">
      <c r="A2616" t="s">
        <v>2764</v>
      </c>
      <c r="B2616" s="15">
        <v>45433</v>
      </c>
      <c r="C2616" t="s">
        <v>63</v>
      </c>
      <c r="D2616" t="s">
        <v>64</v>
      </c>
      <c r="E2616" t="s">
        <v>107</v>
      </c>
      <c r="F2616" t="s">
        <v>132</v>
      </c>
      <c r="G2616" t="s">
        <v>68</v>
      </c>
      <c r="H2616">
        <v>1</v>
      </c>
      <c r="I2616">
        <v>42.44</v>
      </c>
      <c r="J2616">
        <v>0.20399999999999999</v>
      </c>
      <c r="K2616">
        <v>16.36</v>
      </c>
      <c r="L2616" t="s">
        <v>57</v>
      </c>
      <c r="M2616">
        <f t="shared" si="258"/>
        <v>33.78</v>
      </c>
      <c r="N2616">
        <f t="shared" si="259"/>
        <v>17.420000000000002</v>
      </c>
      <c r="O2616" s="7">
        <f t="shared" si="260"/>
        <v>0.5156897572528123</v>
      </c>
      <c r="P2616" t="str">
        <f t="shared" si="263"/>
        <v>May-2024</v>
      </c>
      <c r="Q2616" t="str">
        <f t="shared" si="264"/>
        <v>Q2-2024</v>
      </c>
    </row>
    <row r="2617" spans="1:17" x14ac:dyDescent="0.3">
      <c r="A2617" t="s">
        <v>2765</v>
      </c>
      <c r="B2617" s="15">
        <v>45968</v>
      </c>
      <c r="C2617" t="s">
        <v>84</v>
      </c>
      <c r="D2617" t="s">
        <v>169</v>
      </c>
      <c r="E2617" t="s">
        <v>71</v>
      </c>
      <c r="F2617" t="s">
        <v>97</v>
      </c>
      <c r="G2617" t="s">
        <v>56</v>
      </c>
      <c r="H2617">
        <v>3</v>
      </c>
      <c r="I2617">
        <v>151.08000000000001</v>
      </c>
      <c r="J2617">
        <v>9.9000000000000005E-2</v>
      </c>
      <c r="K2617">
        <v>115.4</v>
      </c>
      <c r="L2617" t="s">
        <v>57</v>
      </c>
      <c r="M2617">
        <f t="shared" si="258"/>
        <v>408.37</v>
      </c>
      <c r="N2617">
        <f t="shared" si="259"/>
        <v>62.17</v>
      </c>
      <c r="O2617" s="7">
        <f t="shared" si="260"/>
        <v>0.15223939074858583</v>
      </c>
      <c r="P2617" t="str">
        <f t="shared" si="263"/>
        <v>Nov-2025</v>
      </c>
      <c r="Q2617" t="str">
        <f t="shared" si="264"/>
        <v>Q4-2025</v>
      </c>
    </row>
    <row r="2618" spans="1:17" x14ac:dyDescent="0.3">
      <c r="A2618" t="s">
        <v>2766</v>
      </c>
      <c r="C2618" t="s">
        <v>84</v>
      </c>
      <c r="D2618" t="s">
        <v>229</v>
      </c>
      <c r="E2618" t="s">
        <v>71</v>
      </c>
      <c r="F2618" t="s">
        <v>78</v>
      </c>
      <c r="G2618" t="s">
        <v>68</v>
      </c>
      <c r="H2618">
        <v>8</v>
      </c>
      <c r="I2618">
        <v>199.04</v>
      </c>
      <c r="J2618">
        <v>7.1999999999999995E-2</v>
      </c>
      <c r="K2618">
        <v>154.11000000000001</v>
      </c>
      <c r="L2618" t="s">
        <v>57</v>
      </c>
      <c r="M2618">
        <f t="shared" si="258"/>
        <v>1477.67</v>
      </c>
      <c r="N2618">
        <f t="shared" si="259"/>
        <v>244.79</v>
      </c>
      <c r="O2618" s="7">
        <f t="shared" si="260"/>
        <v>0.16565945035089025</v>
      </c>
    </row>
    <row r="2619" spans="1:17" x14ac:dyDescent="0.3">
      <c r="A2619" t="s">
        <v>2767</v>
      </c>
      <c r="B2619" s="15">
        <v>45719</v>
      </c>
      <c r="C2619" t="s">
        <v>63</v>
      </c>
      <c r="D2619" t="s">
        <v>159</v>
      </c>
      <c r="E2619" t="s">
        <v>60</v>
      </c>
      <c r="F2619" t="s">
        <v>90</v>
      </c>
      <c r="G2619" t="s">
        <v>68</v>
      </c>
      <c r="H2619">
        <v>1</v>
      </c>
      <c r="I2619">
        <v>109.38</v>
      </c>
      <c r="J2619">
        <v>0.127</v>
      </c>
      <c r="K2619">
        <v>46.77</v>
      </c>
      <c r="L2619" t="s">
        <v>57</v>
      </c>
      <c r="M2619">
        <f t="shared" si="258"/>
        <v>95.49</v>
      </c>
      <c r="N2619">
        <f t="shared" si="259"/>
        <v>48.72</v>
      </c>
      <c r="O2619" s="7">
        <f t="shared" si="260"/>
        <v>0.51021049324536605</v>
      </c>
      <c r="P2619" t="str">
        <f t="shared" ref="P2619:P2650" si="265">IF(B2619="","",TEXT(B2619,"mmm-yyyy"))</f>
        <v>Mar-2025</v>
      </c>
      <c r="Q2619" t="str">
        <f t="shared" ref="Q2619:Q2650" si="266">IF(B2619="","","Q"&amp;ROUNDUP(MONTH(B2619)/3,0)&amp;"-"&amp;YEAR(B2619))</f>
        <v>Q1-2025</v>
      </c>
    </row>
    <row r="2620" spans="1:17" x14ac:dyDescent="0.3">
      <c r="A2620" t="s">
        <v>2768</v>
      </c>
      <c r="B2620" s="15">
        <v>45650</v>
      </c>
      <c r="C2620" t="s">
        <v>84</v>
      </c>
      <c r="D2620" t="s">
        <v>147</v>
      </c>
      <c r="E2620" t="s">
        <v>93</v>
      </c>
      <c r="F2620" t="s">
        <v>141</v>
      </c>
      <c r="G2620" t="s">
        <v>68</v>
      </c>
      <c r="H2620">
        <v>4</v>
      </c>
      <c r="I2620">
        <v>55.81</v>
      </c>
      <c r="J2620">
        <v>0</v>
      </c>
      <c r="K2620">
        <v>26.06</v>
      </c>
      <c r="L2620" t="s">
        <v>73</v>
      </c>
      <c r="M2620">
        <f t="shared" si="258"/>
        <v>223.24</v>
      </c>
      <c r="N2620">
        <f t="shared" si="259"/>
        <v>119</v>
      </c>
      <c r="O2620" s="7">
        <f t="shared" si="260"/>
        <v>0.53305859165024183</v>
      </c>
      <c r="P2620" t="str">
        <f t="shared" si="265"/>
        <v>Dec-2024</v>
      </c>
      <c r="Q2620" t="str">
        <f t="shared" si="266"/>
        <v>Q4-2024</v>
      </c>
    </row>
    <row r="2621" spans="1:17" x14ac:dyDescent="0.3">
      <c r="A2621" t="s">
        <v>2769</v>
      </c>
      <c r="B2621" s="15">
        <v>45385</v>
      </c>
      <c r="C2621" t="s">
        <v>63</v>
      </c>
      <c r="D2621" t="s">
        <v>165</v>
      </c>
      <c r="E2621" t="s">
        <v>60</v>
      </c>
      <c r="F2621" t="s">
        <v>61</v>
      </c>
      <c r="G2621" t="s">
        <v>68</v>
      </c>
      <c r="H2621">
        <v>13</v>
      </c>
      <c r="I2621">
        <v>22.32</v>
      </c>
      <c r="J2621">
        <v>0.26800000000000002</v>
      </c>
      <c r="K2621">
        <v>11.4</v>
      </c>
      <c r="L2621" t="s">
        <v>57</v>
      </c>
      <c r="M2621">
        <f t="shared" si="258"/>
        <v>212.4</v>
      </c>
      <c r="N2621">
        <f t="shared" si="259"/>
        <v>64.2</v>
      </c>
      <c r="O2621" s="7">
        <f t="shared" si="260"/>
        <v>0.30225988700564971</v>
      </c>
      <c r="P2621" t="str">
        <f t="shared" si="265"/>
        <v>Apr-2024</v>
      </c>
      <c r="Q2621" t="str">
        <f t="shared" si="266"/>
        <v>Q2-2024</v>
      </c>
    </row>
    <row r="2622" spans="1:17" x14ac:dyDescent="0.3">
      <c r="A2622" t="s">
        <v>2770</v>
      </c>
      <c r="B2622" s="15">
        <v>45737</v>
      </c>
      <c r="C2622" t="s">
        <v>52</v>
      </c>
      <c r="D2622" t="s">
        <v>101</v>
      </c>
      <c r="E2622" t="s">
        <v>107</v>
      </c>
      <c r="F2622" t="s">
        <v>193</v>
      </c>
      <c r="G2622" t="s">
        <v>68</v>
      </c>
      <c r="H2622">
        <v>7</v>
      </c>
      <c r="I2622">
        <v>51.62</v>
      </c>
      <c r="J2622">
        <v>8.7999999999999995E-2</v>
      </c>
      <c r="K2622">
        <v>15.85</v>
      </c>
      <c r="L2622" t="s">
        <v>57</v>
      </c>
      <c r="M2622">
        <f t="shared" si="258"/>
        <v>329.54</v>
      </c>
      <c r="N2622">
        <f t="shared" si="259"/>
        <v>218.59</v>
      </c>
      <c r="O2622" s="7">
        <f t="shared" si="260"/>
        <v>0.66331856527280453</v>
      </c>
      <c r="P2622" t="str">
        <f t="shared" si="265"/>
        <v>Mar-2025</v>
      </c>
      <c r="Q2622" t="str">
        <f t="shared" si="266"/>
        <v>Q1-2025</v>
      </c>
    </row>
    <row r="2623" spans="1:17" x14ac:dyDescent="0.3">
      <c r="A2623" t="s">
        <v>2771</v>
      </c>
      <c r="B2623" s="15">
        <v>45488</v>
      </c>
      <c r="C2623" t="s">
        <v>88</v>
      </c>
      <c r="D2623" t="s">
        <v>116</v>
      </c>
      <c r="E2623" t="s">
        <v>60</v>
      </c>
      <c r="F2623" t="s">
        <v>61</v>
      </c>
      <c r="G2623" t="s">
        <v>68</v>
      </c>
      <c r="H2623">
        <v>3</v>
      </c>
      <c r="I2623">
        <v>30.9</v>
      </c>
      <c r="J2623">
        <v>2.3E-2</v>
      </c>
      <c r="K2623">
        <v>16.54</v>
      </c>
      <c r="L2623" t="s">
        <v>57</v>
      </c>
      <c r="M2623">
        <f t="shared" si="258"/>
        <v>90.57</v>
      </c>
      <c r="N2623">
        <f t="shared" si="259"/>
        <v>40.950000000000003</v>
      </c>
      <c r="O2623" s="7">
        <f t="shared" si="260"/>
        <v>0.45213646902948001</v>
      </c>
      <c r="P2623" t="str">
        <f t="shared" si="265"/>
        <v>Jul-2024</v>
      </c>
      <c r="Q2623" t="str">
        <f t="shared" si="266"/>
        <v>Q3-2024</v>
      </c>
    </row>
    <row r="2624" spans="1:17" x14ac:dyDescent="0.3">
      <c r="A2624" t="s">
        <v>2772</v>
      </c>
      <c r="B2624" s="15">
        <v>45796</v>
      </c>
      <c r="C2624" t="s">
        <v>88</v>
      </c>
      <c r="D2624" t="s">
        <v>183</v>
      </c>
      <c r="E2624" t="s">
        <v>71</v>
      </c>
      <c r="F2624" t="s">
        <v>78</v>
      </c>
      <c r="G2624" t="s">
        <v>56</v>
      </c>
      <c r="H2624">
        <v>1</v>
      </c>
      <c r="I2624">
        <v>194.47</v>
      </c>
      <c r="J2624">
        <v>6.7000000000000004E-2</v>
      </c>
      <c r="K2624">
        <v>126.59</v>
      </c>
      <c r="L2624" t="s">
        <v>57</v>
      </c>
      <c r="M2624">
        <f t="shared" si="258"/>
        <v>181.44</v>
      </c>
      <c r="N2624">
        <f t="shared" si="259"/>
        <v>54.85</v>
      </c>
      <c r="O2624" s="7">
        <f t="shared" si="260"/>
        <v>0.30230379188712525</v>
      </c>
      <c r="P2624" t="str">
        <f t="shared" si="265"/>
        <v>May-2025</v>
      </c>
      <c r="Q2624" t="str">
        <f t="shared" si="266"/>
        <v>Q2-2025</v>
      </c>
    </row>
    <row r="2625" spans="1:17" x14ac:dyDescent="0.3">
      <c r="A2625" t="s">
        <v>2773</v>
      </c>
      <c r="B2625" s="15">
        <v>45955</v>
      </c>
      <c r="C2625" t="s">
        <v>84</v>
      </c>
      <c r="D2625" t="s">
        <v>196</v>
      </c>
      <c r="E2625" t="s">
        <v>107</v>
      </c>
      <c r="F2625" t="s">
        <v>108</v>
      </c>
      <c r="G2625" t="s">
        <v>56</v>
      </c>
      <c r="H2625">
        <v>2</v>
      </c>
      <c r="I2625">
        <v>47.22</v>
      </c>
      <c r="J2625">
        <v>7.2999999999999995E-2</v>
      </c>
      <c r="K2625">
        <v>21.22</v>
      </c>
      <c r="L2625" t="s">
        <v>57</v>
      </c>
      <c r="M2625">
        <f t="shared" si="258"/>
        <v>87.55</v>
      </c>
      <c r="N2625">
        <f t="shared" si="259"/>
        <v>45.11</v>
      </c>
      <c r="O2625" s="7">
        <f t="shared" si="260"/>
        <v>0.51524842946887495</v>
      </c>
      <c r="P2625" t="str">
        <f t="shared" si="265"/>
        <v>Oct-2025</v>
      </c>
      <c r="Q2625" t="str">
        <f t="shared" si="266"/>
        <v>Q4-2025</v>
      </c>
    </row>
    <row r="2626" spans="1:17" x14ac:dyDescent="0.3">
      <c r="A2626" t="s">
        <v>2774</v>
      </c>
      <c r="B2626" s="15">
        <v>45996</v>
      </c>
      <c r="C2626" t="s">
        <v>88</v>
      </c>
      <c r="D2626" t="s">
        <v>167</v>
      </c>
      <c r="E2626" t="s">
        <v>107</v>
      </c>
      <c r="F2626" t="s">
        <v>132</v>
      </c>
      <c r="G2626" t="s">
        <v>68</v>
      </c>
      <c r="H2626">
        <v>5</v>
      </c>
      <c r="I2626">
        <v>38.86</v>
      </c>
      <c r="J2626">
        <v>9.9000000000000005E-2</v>
      </c>
      <c r="K2626">
        <v>12.48</v>
      </c>
      <c r="L2626" t="s">
        <v>57</v>
      </c>
      <c r="M2626">
        <f t="shared" ref="M2626:M2689" si="267">ROUND(H2626*I2626*(1-J2626),2)</f>
        <v>175.06</v>
      </c>
      <c r="N2626">
        <f t="shared" ref="N2626:N2689" si="268">ROUND(M2626-(H2626*K2626),2)</f>
        <v>112.66</v>
      </c>
      <c r="O2626" s="7">
        <f t="shared" ref="O2626:O2689" si="269">IFERROR(N2626/M2626,0)</f>
        <v>0.6435507825888267</v>
      </c>
      <c r="P2626" t="str">
        <f t="shared" si="265"/>
        <v>Dec-2025</v>
      </c>
      <c r="Q2626" t="str">
        <f t="shared" si="266"/>
        <v>Q4-2025</v>
      </c>
    </row>
    <row r="2627" spans="1:17" x14ac:dyDescent="0.3">
      <c r="A2627" t="s">
        <v>2775</v>
      </c>
      <c r="B2627" s="15">
        <v>45516</v>
      </c>
      <c r="C2627" t="s">
        <v>63</v>
      </c>
      <c r="D2627" t="s">
        <v>159</v>
      </c>
      <c r="E2627" t="s">
        <v>71</v>
      </c>
      <c r="F2627" t="s">
        <v>78</v>
      </c>
      <c r="G2627" t="s">
        <v>68</v>
      </c>
      <c r="H2627">
        <v>9</v>
      </c>
      <c r="I2627">
        <v>140.25</v>
      </c>
      <c r="J2627">
        <v>0.29299999999999998</v>
      </c>
      <c r="K2627">
        <v>108.08</v>
      </c>
      <c r="L2627" t="s">
        <v>104</v>
      </c>
      <c r="M2627">
        <f t="shared" si="267"/>
        <v>892.41</v>
      </c>
      <c r="N2627">
        <f t="shared" si="268"/>
        <v>-80.31</v>
      </c>
      <c r="O2627" s="7">
        <f t="shared" si="269"/>
        <v>-8.9992268127878444E-2</v>
      </c>
      <c r="P2627" t="str">
        <f t="shared" si="265"/>
        <v>Aug-2024</v>
      </c>
      <c r="Q2627" t="str">
        <f t="shared" si="266"/>
        <v>Q3-2024</v>
      </c>
    </row>
    <row r="2628" spans="1:17" x14ac:dyDescent="0.3">
      <c r="A2628" t="s">
        <v>2776</v>
      </c>
      <c r="B2628" s="15">
        <v>45815</v>
      </c>
      <c r="C2628" t="s">
        <v>52</v>
      </c>
      <c r="D2628" t="s">
        <v>75</v>
      </c>
      <c r="E2628" t="s">
        <v>54</v>
      </c>
      <c r="F2628" t="s">
        <v>268</v>
      </c>
      <c r="G2628" t="s">
        <v>68</v>
      </c>
      <c r="H2628">
        <v>3</v>
      </c>
      <c r="I2628">
        <v>11.14</v>
      </c>
      <c r="J2628">
        <v>0.16700000000000001</v>
      </c>
      <c r="K2628">
        <v>7</v>
      </c>
      <c r="L2628" t="s">
        <v>57</v>
      </c>
      <c r="M2628">
        <f t="shared" si="267"/>
        <v>27.84</v>
      </c>
      <c r="N2628">
        <f t="shared" si="268"/>
        <v>6.84</v>
      </c>
      <c r="O2628" s="7">
        <f t="shared" si="269"/>
        <v>0.24568965517241378</v>
      </c>
      <c r="P2628" t="str">
        <f t="shared" si="265"/>
        <v>Jun-2025</v>
      </c>
      <c r="Q2628" t="str">
        <f t="shared" si="266"/>
        <v>Q2-2025</v>
      </c>
    </row>
    <row r="2629" spans="1:17" x14ac:dyDescent="0.3">
      <c r="A2629" t="s">
        <v>2777</v>
      </c>
      <c r="B2629" s="15">
        <v>45788</v>
      </c>
      <c r="C2629" t="s">
        <v>88</v>
      </c>
      <c r="D2629" t="s">
        <v>183</v>
      </c>
      <c r="E2629" t="s">
        <v>107</v>
      </c>
      <c r="F2629" t="s">
        <v>139</v>
      </c>
      <c r="G2629" t="s">
        <v>68</v>
      </c>
      <c r="H2629">
        <v>1</v>
      </c>
      <c r="I2629">
        <v>14.56</v>
      </c>
      <c r="J2629">
        <v>0.109</v>
      </c>
      <c r="K2629">
        <v>6.35</v>
      </c>
      <c r="L2629" t="s">
        <v>57</v>
      </c>
      <c r="M2629">
        <f t="shared" si="267"/>
        <v>12.97</v>
      </c>
      <c r="N2629">
        <f t="shared" si="268"/>
        <v>6.62</v>
      </c>
      <c r="O2629" s="7">
        <f t="shared" si="269"/>
        <v>0.510408635312259</v>
      </c>
      <c r="P2629" t="str">
        <f t="shared" si="265"/>
        <v>May-2025</v>
      </c>
      <c r="Q2629" t="str">
        <f t="shared" si="266"/>
        <v>Q2-2025</v>
      </c>
    </row>
    <row r="2630" spans="1:17" x14ac:dyDescent="0.3">
      <c r="A2630" t="s">
        <v>2778</v>
      </c>
      <c r="B2630" s="15">
        <v>45774</v>
      </c>
      <c r="C2630" t="s">
        <v>84</v>
      </c>
      <c r="D2630" t="s">
        <v>169</v>
      </c>
      <c r="E2630" t="s">
        <v>71</v>
      </c>
      <c r="F2630" t="s">
        <v>86</v>
      </c>
      <c r="G2630" t="s">
        <v>56</v>
      </c>
      <c r="H2630">
        <v>2</v>
      </c>
      <c r="I2630">
        <v>26.68</v>
      </c>
      <c r="J2630">
        <v>8.8999999999999996E-2</v>
      </c>
      <c r="K2630">
        <v>18.100000000000001</v>
      </c>
      <c r="L2630" t="s">
        <v>57</v>
      </c>
      <c r="M2630">
        <f t="shared" si="267"/>
        <v>48.61</v>
      </c>
      <c r="N2630">
        <f t="shared" si="268"/>
        <v>12.41</v>
      </c>
      <c r="O2630" s="7">
        <f t="shared" si="269"/>
        <v>0.25529726393746144</v>
      </c>
      <c r="P2630" t="str">
        <f t="shared" si="265"/>
        <v>Apr-2025</v>
      </c>
      <c r="Q2630" t="str">
        <f t="shared" si="266"/>
        <v>Q2-2025</v>
      </c>
    </row>
    <row r="2631" spans="1:17" x14ac:dyDescent="0.3">
      <c r="A2631" t="s">
        <v>2779</v>
      </c>
      <c r="B2631" s="15">
        <v>45589</v>
      </c>
      <c r="C2631" t="s">
        <v>63</v>
      </c>
      <c r="D2631" t="s">
        <v>119</v>
      </c>
      <c r="E2631" t="s">
        <v>54</v>
      </c>
      <c r="F2631" t="s">
        <v>65</v>
      </c>
      <c r="G2631" t="s">
        <v>68</v>
      </c>
      <c r="H2631">
        <v>1</v>
      </c>
      <c r="I2631">
        <v>18.96</v>
      </c>
      <c r="J2631">
        <v>0.127</v>
      </c>
      <c r="K2631">
        <v>10.91</v>
      </c>
      <c r="L2631" t="s">
        <v>57</v>
      </c>
      <c r="M2631">
        <f t="shared" si="267"/>
        <v>16.55</v>
      </c>
      <c r="N2631">
        <f t="shared" si="268"/>
        <v>5.64</v>
      </c>
      <c r="O2631" s="7">
        <f t="shared" si="269"/>
        <v>0.34078549848942596</v>
      </c>
      <c r="P2631" t="str">
        <f t="shared" si="265"/>
        <v>Oct-2024</v>
      </c>
      <c r="Q2631" t="str">
        <f t="shared" si="266"/>
        <v>Q4-2024</v>
      </c>
    </row>
    <row r="2632" spans="1:17" x14ac:dyDescent="0.3">
      <c r="A2632" t="s">
        <v>2780</v>
      </c>
      <c r="B2632" s="15">
        <v>45664</v>
      </c>
      <c r="C2632" t="s">
        <v>52</v>
      </c>
      <c r="D2632" t="s">
        <v>272</v>
      </c>
      <c r="E2632" t="s">
        <v>93</v>
      </c>
      <c r="F2632" t="s">
        <v>219</v>
      </c>
      <c r="G2632" t="s">
        <v>56</v>
      </c>
      <c r="H2632">
        <v>5</v>
      </c>
      <c r="I2632">
        <v>67.819999999999993</v>
      </c>
      <c r="J2632">
        <v>0.17499999999999999</v>
      </c>
      <c r="K2632">
        <v>30.72</v>
      </c>
      <c r="L2632" t="s">
        <v>57</v>
      </c>
      <c r="M2632">
        <f t="shared" si="267"/>
        <v>279.76</v>
      </c>
      <c r="N2632">
        <f t="shared" si="268"/>
        <v>126.16</v>
      </c>
      <c r="O2632" s="7">
        <f t="shared" si="269"/>
        <v>0.45095796396911642</v>
      </c>
      <c r="P2632" t="str">
        <f t="shared" si="265"/>
        <v>Jan-2025</v>
      </c>
      <c r="Q2632" t="str">
        <f t="shared" si="266"/>
        <v>Q1-2025</v>
      </c>
    </row>
    <row r="2633" spans="1:17" x14ac:dyDescent="0.3">
      <c r="A2633" t="s">
        <v>2781</v>
      </c>
      <c r="B2633" s="15">
        <v>45563</v>
      </c>
      <c r="C2633" t="s">
        <v>88</v>
      </c>
      <c r="D2633" t="s">
        <v>234</v>
      </c>
      <c r="E2633" t="s">
        <v>54</v>
      </c>
      <c r="F2633" t="s">
        <v>65</v>
      </c>
      <c r="G2633" t="s">
        <v>68</v>
      </c>
      <c r="H2633">
        <v>1</v>
      </c>
      <c r="I2633">
        <v>12.6</v>
      </c>
      <c r="J2633">
        <v>6.2E-2</v>
      </c>
      <c r="K2633">
        <v>7.94</v>
      </c>
      <c r="L2633" t="s">
        <v>57</v>
      </c>
      <c r="M2633">
        <f t="shared" si="267"/>
        <v>11.82</v>
      </c>
      <c r="N2633">
        <f t="shared" si="268"/>
        <v>3.88</v>
      </c>
      <c r="O2633" s="7">
        <f t="shared" si="269"/>
        <v>0.3282571912013536</v>
      </c>
      <c r="P2633" t="str">
        <f t="shared" si="265"/>
        <v>Sep-2024</v>
      </c>
      <c r="Q2633" t="str">
        <f t="shared" si="266"/>
        <v>Q3-2024</v>
      </c>
    </row>
    <row r="2634" spans="1:17" x14ac:dyDescent="0.3">
      <c r="A2634" t="s">
        <v>2782</v>
      </c>
      <c r="B2634" s="15">
        <v>45604</v>
      </c>
      <c r="C2634" t="s">
        <v>52</v>
      </c>
      <c r="D2634" t="s">
        <v>216</v>
      </c>
      <c r="E2634" t="s">
        <v>93</v>
      </c>
      <c r="F2634" t="s">
        <v>94</v>
      </c>
      <c r="G2634" t="s">
        <v>68</v>
      </c>
      <c r="H2634">
        <v>1</v>
      </c>
      <c r="I2634">
        <v>47.1</v>
      </c>
      <c r="J2634">
        <v>0.11799999999999999</v>
      </c>
      <c r="K2634">
        <v>23.36</v>
      </c>
      <c r="L2634" t="s">
        <v>57</v>
      </c>
      <c r="M2634">
        <f t="shared" si="267"/>
        <v>41.54</v>
      </c>
      <c r="N2634">
        <f t="shared" si="268"/>
        <v>18.18</v>
      </c>
      <c r="O2634" s="7">
        <f t="shared" si="269"/>
        <v>0.43765045739046704</v>
      </c>
      <c r="P2634" t="str">
        <f t="shared" si="265"/>
        <v>Nov-2024</v>
      </c>
      <c r="Q2634" t="str">
        <f t="shared" si="266"/>
        <v>Q4-2024</v>
      </c>
    </row>
    <row r="2635" spans="1:17" x14ac:dyDescent="0.3">
      <c r="A2635" t="s">
        <v>2783</v>
      </c>
      <c r="B2635" s="15">
        <v>45644</v>
      </c>
      <c r="C2635" t="s">
        <v>52</v>
      </c>
      <c r="D2635" t="s">
        <v>70</v>
      </c>
      <c r="E2635" t="s">
        <v>93</v>
      </c>
      <c r="F2635" t="s">
        <v>255</v>
      </c>
      <c r="G2635" t="s">
        <v>56</v>
      </c>
      <c r="H2635">
        <v>5</v>
      </c>
      <c r="I2635">
        <v>70.03</v>
      </c>
      <c r="J2635">
        <v>9.8000000000000004E-2</v>
      </c>
      <c r="K2635">
        <v>32.630000000000003</v>
      </c>
      <c r="L2635" t="s">
        <v>57</v>
      </c>
      <c r="M2635">
        <f t="shared" si="267"/>
        <v>315.83999999999997</v>
      </c>
      <c r="N2635">
        <f t="shared" si="268"/>
        <v>152.69</v>
      </c>
      <c r="O2635" s="7">
        <f t="shared" si="269"/>
        <v>0.48344098277608921</v>
      </c>
      <c r="P2635" t="str">
        <f t="shared" si="265"/>
        <v>Dec-2024</v>
      </c>
      <c r="Q2635" t="str">
        <f t="shared" si="266"/>
        <v>Q4-2024</v>
      </c>
    </row>
    <row r="2636" spans="1:17" x14ac:dyDescent="0.3">
      <c r="A2636" t="s">
        <v>2784</v>
      </c>
      <c r="B2636" s="15">
        <v>45933</v>
      </c>
      <c r="C2636" t="s">
        <v>88</v>
      </c>
      <c r="D2636" t="s">
        <v>116</v>
      </c>
      <c r="E2636" t="s">
        <v>54</v>
      </c>
      <c r="F2636" t="s">
        <v>65</v>
      </c>
      <c r="G2636" t="s">
        <v>56</v>
      </c>
      <c r="H2636">
        <v>5</v>
      </c>
      <c r="I2636">
        <v>21.88</v>
      </c>
      <c r="J2636">
        <v>0.161</v>
      </c>
      <c r="K2636">
        <v>12.25</v>
      </c>
      <c r="L2636" t="s">
        <v>57</v>
      </c>
      <c r="M2636">
        <f t="shared" si="267"/>
        <v>91.79</v>
      </c>
      <c r="N2636">
        <f t="shared" si="268"/>
        <v>30.54</v>
      </c>
      <c r="O2636" s="7">
        <f t="shared" si="269"/>
        <v>0.33271598213312992</v>
      </c>
      <c r="P2636" t="str">
        <f t="shared" si="265"/>
        <v>Oct-2025</v>
      </c>
      <c r="Q2636" t="str">
        <f t="shared" si="266"/>
        <v>Q4-2025</v>
      </c>
    </row>
    <row r="2637" spans="1:17" x14ac:dyDescent="0.3">
      <c r="A2637" t="s">
        <v>2785</v>
      </c>
      <c r="B2637" s="15">
        <v>45623</v>
      </c>
      <c r="C2637" t="s">
        <v>63</v>
      </c>
      <c r="D2637" t="s">
        <v>106</v>
      </c>
      <c r="E2637" t="s">
        <v>107</v>
      </c>
      <c r="F2637" t="s">
        <v>193</v>
      </c>
      <c r="G2637" t="s">
        <v>56</v>
      </c>
      <c r="H2637">
        <v>10</v>
      </c>
      <c r="I2637">
        <v>49.79</v>
      </c>
      <c r="J2637">
        <v>0.129</v>
      </c>
      <c r="K2637">
        <v>17</v>
      </c>
      <c r="L2637" t="s">
        <v>57</v>
      </c>
      <c r="M2637">
        <f t="shared" si="267"/>
        <v>433.67</v>
      </c>
      <c r="N2637">
        <f t="shared" si="268"/>
        <v>263.67</v>
      </c>
      <c r="O2637" s="7">
        <f t="shared" si="269"/>
        <v>0.60799686397491182</v>
      </c>
      <c r="P2637" t="str">
        <f t="shared" si="265"/>
        <v>Nov-2024</v>
      </c>
      <c r="Q2637" t="str">
        <f t="shared" si="266"/>
        <v>Q4-2024</v>
      </c>
    </row>
    <row r="2638" spans="1:17" x14ac:dyDescent="0.3">
      <c r="A2638" t="s">
        <v>2786</v>
      </c>
      <c r="B2638" s="15">
        <v>45742</v>
      </c>
      <c r="C2638" t="s">
        <v>84</v>
      </c>
      <c r="D2638" t="s">
        <v>169</v>
      </c>
      <c r="E2638" t="s">
        <v>71</v>
      </c>
      <c r="F2638" t="s">
        <v>97</v>
      </c>
      <c r="G2638" t="s">
        <v>56</v>
      </c>
      <c r="H2638">
        <v>2</v>
      </c>
      <c r="I2638">
        <v>298.74</v>
      </c>
      <c r="J2638">
        <v>7.6999999999999999E-2</v>
      </c>
      <c r="K2638">
        <v>200.37</v>
      </c>
      <c r="L2638" t="s">
        <v>57</v>
      </c>
      <c r="M2638">
        <f t="shared" si="267"/>
        <v>551.47</v>
      </c>
      <c r="N2638">
        <f t="shared" si="268"/>
        <v>150.72999999999999</v>
      </c>
      <c r="O2638" s="7">
        <f t="shared" si="269"/>
        <v>0.27332402487895985</v>
      </c>
      <c r="P2638" t="str">
        <f t="shared" si="265"/>
        <v>Mar-2025</v>
      </c>
      <c r="Q2638" t="str">
        <f t="shared" si="266"/>
        <v>Q1-2025</v>
      </c>
    </row>
    <row r="2639" spans="1:17" x14ac:dyDescent="0.3">
      <c r="A2639" t="s">
        <v>2787</v>
      </c>
      <c r="B2639" s="15">
        <v>45652</v>
      </c>
      <c r="C2639" t="s">
        <v>88</v>
      </c>
      <c r="D2639" t="s">
        <v>89</v>
      </c>
      <c r="E2639" t="s">
        <v>71</v>
      </c>
      <c r="F2639" t="s">
        <v>78</v>
      </c>
      <c r="G2639" t="s">
        <v>56</v>
      </c>
      <c r="H2639">
        <v>1</v>
      </c>
      <c r="I2639">
        <v>194.14</v>
      </c>
      <c r="J2639">
        <v>8.3000000000000004E-2</v>
      </c>
      <c r="K2639">
        <v>141.82</v>
      </c>
      <c r="L2639" t="s">
        <v>57</v>
      </c>
      <c r="M2639">
        <f t="shared" si="267"/>
        <v>178.03</v>
      </c>
      <c r="N2639">
        <f t="shared" si="268"/>
        <v>36.21</v>
      </c>
      <c r="O2639" s="7">
        <f t="shared" si="269"/>
        <v>0.20339268662584958</v>
      </c>
      <c r="P2639" t="str">
        <f t="shared" si="265"/>
        <v>Dec-2024</v>
      </c>
      <c r="Q2639" t="str">
        <f t="shared" si="266"/>
        <v>Q4-2024</v>
      </c>
    </row>
    <row r="2640" spans="1:17" x14ac:dyDescent="0.3">
      <c r="A2640" t="s">
        <v>2788</v>
      </c>
      <c r="B2640" s="15">
        <v>45791</v>
      </c>
      <c r="C2640" t="s">
        <v>63</v>
      </c>
      <c r="D2640" t="s">
        <v>188</v>
      </c>
      <c r="E2640" t="s">
        <v>54</v>
      </c>
      <c r="F2640" t="s">
        <v>55</v>
      </c>
      <c r="G2640" t="s">
        <v>68</v>
      </c>
      <c r="H2640">
        <v>4</v>
      </c>
      <c r="I2640">
        <v>4.3</v>
      </c>
      <c r="J2640">
        <v>0.32500000000000001</v>
      </c>
      <c r="K2640">
        <v>2.42</v>
      </c>
      <c r="L2640" t="s">
        <v>57</v>
      </c>
      <c r="M2640">
        <f t="shared" si="267"/>
        <v>11.61</v>
      </c>
      <c r="N2640">
        <f t="shared" si="268"/>
        <v>1.93</v>
      </c>
      <c r="O2640" s="7">
        <f t="shared" si="269"/>
        <v>0.16623600344530579</v>
      </c>
      <c r="P2640" t="str">
        <f t="shared" si="265"/>
        <v>May-2025</v>
      </c>
      <c r="Q2640" t="str">
        <f t="shared" si="266"/>
        <v>Q2-2025</v>
      </c>
    </row>
    <row r="2641" spans="1:17" x14ac:dyDescent="0.3">
      <c r="A2641" t="s">
        <v>2789</v>
      </c>
      <c r="B2641" s="15">
        <v>45700</v>
      </c>
      <c r="C2641" t="s">
        <v>84</v>
      </c>
      <c r="D2641" t="s">
        <v>177</v>
      </c>
      <c r="E2641" t="s">
        <v>71</v>
      </c>
      <c r="F2641" t="s">
        <v>78</v>
      </c>
      <c r="G2641" t="s">
        <v>56</v>
      </c>
      <c r="H2641">
        <v>1</v>
      </c>
      <c r="I2641">
        <v>279.25</v>
      </c>
      <c r="J2641">
        <v>7.0999999999999994E-2</v>
      </c>
      <c r="K2641">
        <v>217.55</v>
      </c>
      <c r="L2641" t="s">
        <v>57</v>
      </c>
      <c r="M2641">
        <f t="shared" si="267"/>
        <v>259.42</v>
      </c>
      <c r="N2641">
        <f t="shared" si="268"/>
        <v>41.87</v>
      </c>
      <c r="O2641" s="7">
        <f t="shared" si="269"/>
        <v>0.16139850435587078</v>
      </c>
      <c r="P2641" t="str">
        <f t="shared" si="265"/>
        <v>Feb-2025</v>
      </c>
      <c r="Q2641" t="str">
        <f t="shared" si="266"/>
        <v>Q1-2025</v>
      </c>
    </row>
    <row r="2642" spans="1:17" x14ac:dyDescent="0.3">
      <c r="A2642" t="s">
        <v>2790</v>
      </c>
      <c r="B2642" s="15">
        <v>45899</v>
      </c>
      <c r="C2642" t="s">
        <v>52</v>
      </c>
      <c r="D2642" t="s">
        <v>70</v>
      </c>
      <c r="E2642" t="s">
        <v>107</v>
      </c>
      <c r="F2642" t="s">
        <v>108</v>
      </c>
      <c r="G2642" t="s">
        <v>56</v>
      </c>
      <c r="H2642">
        <v>1</v>
      </c>
      <c r="I2642">
        <v>38.020000000000003</v>
      </c>
      <c r="J2642">
        <v>0.05</v>
      </c>
      <c r="K2642">
        <v>15.46</v>
      </c>
      <c r="L2642" t="s">
        <v>57</v>
      </c>
      <c r="M2642">
        <f t="shared" si="267"/>
        <v>36.119999999999997</v>
      </c>
      <c r="N2642">
        <f t="shared" si="268"/>
        <v>20.66</v>
      </c>
      <c r="O2642" s="7">
        <f t="shared" si="269"/>
        <v>0.57198228128460693</v>
      </c>
      <c r="P2642" t="str">
        <f t="shared" si="265"/>
        <v>Aug-2025</v>
      </c>
      <c r="Q2642" t="str">
        <f t="shared" si="266"/>
        <v>Q3-2025</v>
      </c>
    </row>
    <row r="2643" spans="1:17" x14ac:dyDescent="0.3">
      <c r="A2643" t="s">
        <v>2791</v>
      </c>
      <c r="B2643" s="15">
        <v>45772</v>
      </c>
      <c r="C2643" t="s">
        <v>63</v>
      </c>
      <c r="D2643" t="s">
        <v>73</v>
      </c>
      <c r="E2643" t="s">
        <v>54</v>
      </c>
      <c r="F2643" t="s">
        <v>114</v>
      </c>
      <c r="G2643" t="s">
        <v>56</v>
      </c>
      <c r="H2643">
        <v>6</v>
      </c>
      <c r="I2643">
        <v>5.81</v>
      </c>
      <c r="J2643">
        <v>0.16900000000000001</v>
      </c>
      <c r="K2643">
        <v>3.75</v>
      </c>
      <c r="L2643" t="s">
        <v>57</v>
      </c>
      <c r="M2643">
        <f t="shared" si="267"/>
        <v>28.97</v>
      </c>
      <c r="N2643">
        <f t="shared" si="268"/>
        <v>6.47</v>
      </c>
      <c r="O2643" s="7">
        <f t="shared" si="269"/>
        <v>0.22333448394891267</v>
      </c>
      <c r="P2643" t="str">
        <f t="shared" si="265"/>
        <v>Apr-2025</v>
      </c>
      <c r="Q2643" t="str">
        <f t="shared" si="266"/>
        <v>Q2-2025</v>
      </c>
    </row>
    <row r="2644" spans="1:17" x14ac:dyDescent="0.3">
      <c r="A2644" t="s">
        <v>2792</v>
      </c>
      <c r="B2644" s="15">
        <v>45719</v>
      </c>
      <c r="C2644" t="s">
        <v>84</v>
      </c>
      <c r="D2644" t="s">
        <v>196</v>
      </c>
      <c r="E2644" t="s">
        <v>54</v>
      </c>
      <c r="F2644" t="s">
        <v>55</v>
      </c>
      <c r="G2644" t="s">
        <v>56</v>
      </c>
      <c r="H2644">
        <v>6</v>
      </c>
      <c r="I2644">
        <v>7.82</v>
      </c>
      <c r="J2644">
        <v>0</v>
      </c>
      <c r="K2644">
        <v>4.45</v>
      </c>
      <c r="L2644" t="s">
        <v>57</v>
      </c>
      <c r="M2644">
        <f t="shared" si="267"/>
        <v>46.92</v>
      </c>
      <c r="N2644">
        <f t="shared" si="268"/>
        <v>20.22</v>
      </c>
      <c r="O2644" s="7">
        <f t="shared" si="269"/>
        <v>0.43094629156010228</v>
      </c>
      <c r="P2644" t="str">
        <f t="shared" si="265"/>
        <v>Mar-2025</v>
      </c>
      <c r="Q2644" t="str">
        <f t="shared" si="266"/>
        <v>Q1-2025</v>
      </c>
    </row>
    <row r="2645" spans="1:17" x14ac:dyDescent="0.3">
      <c r="A2645" t="s">
        <v>2793</v>
      </c>
      <c r="B2645" s="15">
        <v>45789</v>
      </c>
      <c r="C2645" t="s">
        <v>88</v>
      </c>
      <c r="D2645" t="s">
        <v>167</v>
      </c>
      <c r="E2645" t="s">
        <v>107</v>
      </c>
      <c r="F2645" t="s">
        <v>132</v>
      </c>
      <c r="G2645" t="s">
        <v>68</v>
      </c>
      <c r="H2645">
        <v>1</v>
      </c>
      <c r="I2645">
        <v>44.16</v>
      </c>
      <c r="J2645">
        <v>0.16500000000000001</v>
      </c>
      <c r="K2645">
        <v>13.93</v>
      </c>
      <c r="L2645" t="s">
        <v>57</v>
      </c>
      <c r="M2645">
        <f t="shared" si="267"/>
        <v>36.869999999999997</v>
      </c>
      <c r="N2645">
        <f t="shared" si="268"/>
        <v>22.94</v>
      </c>
      <c r="O2645" s="7">
        <f t="shared" si="269"/>
        <v>0.62218605912666136</v>
      </c>
      <c r="P2645" t="str">
        <f t="shared" si="265"/>
        <v>May-2025</v>
      </c>
      <c r="Q2645" t="str">
        <f t="shared" si="266"/>
        <v>Q2-2025</v>
      </c>
    </row>
    <row r="2646" spans="1:17" x14ac:dyDescent="0.3">
      <c r="A2646" t="s">
        <v>2794</v>
      </c>
      <c r="B2646" s="15">
        <v>45564</v>
      </c>
      <c r="C2646" t="s">
        <v>63</v>
      </c>
      <c r="D2646" t="s">
        <v>137</v>
      </c>
      <c r="E2646" t="s">
        <v>107</v>
      </c>
      <c r="F2646" t="s">
        <v>132</v>
      </c>
      <c r="G2646" t="s">
        <v>56</v>
      </c>
      <c r="H2646">
        <v>2</v>
      </c>
      <c r="I2646">
        <v>34.17</v>
      </c>
      <c r="J2646">
        <v>0.29599999999999999</v>
      </c>
      <c r="K2646">
        <v>12.39</v>
      </c>
      <c r="L2646" t="s">
        <v>57</v>
      </c>
      <c r="M2646">
        <f t="shared" si="267"/>
        <v>48.11</v>
      </c>
      <c r="N2646">
        <f t="shared" si="268"/>
        <v>23.33</v>
      </c>
      <c r="O2646" s="7">
        <f t="shared" si="269"/>
        <v>0.48493036790688004</v>
      </c>
      <c r="P2646" t="str">
        <f t="shared" si="265"/>
        <v>Sep-2024</v>
      </c>
      <c r="Q2646" t="str">
        <f t="shared" si="266"/>
        <v>Q3-2024</v>
      </c>
    </row>
    <row r="2647" spans="1:17" x14ac:dyDescent="0.3">
      <c r="A2647" t="s">
        <v>2795</v>
      </c>
      <c r="B2647" s="15">
        <v>45778</v>
      </c>
      <c r="C2647" t="s">
        <v>88</v>
      </c>
      <c r="D2647" t="s">
        <v>135</v>
      </c>
      <c r="E2647" t="s">
        <v>60</v>
      </c>
      <c r="F2647" t="s">
        <v>61</v>
      </c>
      <c r="G2647" t="s">
        <v>68</v>
      </c>
      <c r="H2647">
        <v>5</v>
      </c>
      <c r="I2647">
        <v>86.63</v>
      </c>
      <c r="J2647">
        <v>6.4000000000000001E-2</v>
      </c>
      <c r="K2647">
        <v>45.37</v>
      </c>
      <c r="L2647" t="s">
        <v>57</v>
      </c>
      <c r="M2647">
        <f t="shared" si="267"/>
        <v>405.43</v>
      </c>
      <c r="N2647">
        <f t="shared" si="268"/>
        <v>178.58</v>
      </c>
      <c r="O2647" s="7">
        <f t="shared" si="269"/>
        <v>0.44047061144957206</v>
      </c>
      <c r="P2647" t="str">
        <f t="shared" si="265"/>
        <v>May-2025</v>
      </c>
      <c r="Q2647" t="str">
        <f t="shared" si="266"/>
        <v>Q2-2025</v>
      </c>
    </row>
    <row r="2648" spans="1:17" x14ac:dyDescent="0.3">
      <c r="A2648" t="s">
        <v>2796</v>
      </c>
      <c r="B2648" s="15">
        <v>45686</v>
      </c>
      <c r="C2648" t="s">
        <v>63</v>
      </c>
      <c r="D2648" t="s">
        <v>258</v>
      </c>
      <c r="E2648" t="s">
        <v>107</v>
      </c>
      <c r="F2648" t="s">
        <v>193</v>
      </c>
      <c r="G2648" t="s">
        <v>73</v>
      </c>
      <c r="H2648">
        <v>4</v>
      </c>
      <c r="I2648">
        <v>31.9</v>
      </c>
      <c r="J2648">
        <v>0.245</v>
      </c>
      <c r="K2648">
        <v>11.47</v>
      </c>
      <c r="L2648" t="s">
        <v>57</v>
      </c>
      <c r="M2648">
        <f t="shared" si="267"/>
        <v>96.34</v>
      </c>
      <c r="N2648">
        <f t="shared" si="268"/>
        <v>50.46</v>
      </c>
      <c r="O2648" s="7">
        <f t="shared" si="269"/>
        <v>0.52376998131617192</v>
      </c>
      <c r="P2648" t="str">
        <f t="shared" si="265"/>
        <v>Jan-2025</v>
      </c>
      <c r="Q2648" t="str">
        <f t="shared" si="266"/>
        <v>Q1-2025</v>
      </c>
    </row>
    <row r="2649" spans="1:17" x14ac:dyDescent="0.3">
      <c r="A2649" t="s">
        <v>2797</v>
      </c>
      <c r="B2649" s="15">
        <v>45784</v>
      </c>
      <c r="C2649" t="s">
        <v>63</v>
      </c>
      <c r="D2649" t="s">
        <v>188</v>
      </c>
      <c r="E2649" t="s">
        <v>54</v>
      </c>
      <c r="F2649" t="s">
        <v>114</v>
      </c>
      <c r="G2649" t="s">
        <v>68</v>
      </c>
      <c r="H2649">
        <v>4</v>
      </c>
      <c r="I2649">
        <v>17.34</v>
      </c>
      <c r="J2649">
        <v>0.114</v>
      </c>
      <c r="K2649">
        <v>12.11</v>
      </c>
      <c r="L2649" t="s">
        <v>57</v>
      </c>
      <c r="M2649">
        <f t="shared" si="267"/>
        <v>61.45</v>
      </c>
      <c r="N2649">
        <f t="shared" si="268"/>
        <v>13.01</v>
      </c>
      <c r="O2649" s="7">
        <f t="shared" si="269"/>
        <v>0.21171684296175752</v>
      </c>
      <c r="P2649" t="str">
        <f t="shared" si="265"/>
        <v>May-2025</v>
      </c>
      <c r="Q2649" t="str">
        <f t="shared" si="266"/>
        <v>Q2-2025</v>
      </c>
    </row>
    <row r="2650" spans="1:17" x14ac:dyDescent="0.3">
      <c r="A2650" t="s">
        <v>2798</v>
      </c>
      <c r="B2650" s="15">
        <v>45871</v>
      </c>
      <c r="C2650" t="s">
        <v>52</v>
      </c>
      <c r="D2650" t="s">
        <v>130</v>
      </c>
      <c r="E2650" t="s">
        <v>60</v>
      </c>
      <c r="F2650" t="s">
        <v>76</v>
      </c>
      <c r="G2650" t="s">
        <v>56</v>
      </c>
      <c r="H2650">
        <v>1</v>
      </c>
      <c r="I2650">
        <v>19.29</v>
      </c>
      <c r="J2650">
        <v>0.13500000000000001</v>
      </c>
      <c r="K2650">
        <v>10.45</v>
      </c>
      <c r="L2650" t="s">
        <v>57</v>
      </c>
      <c r="M2650">
        <f t="shared" si="267"/>
        <v>16.690000000000001</v>
      </c>
      <c r="N2650">
        <f t="shared" si="268"/>
        <v>6.24</v>
      </c>
      <c r="O2650" s="7">
        <f t="shared" si="269"/>
        <v>0.37387657279808267</v>
      </c>
      <c r="P2650" t="str">
        <f t="shared" si="265"/>
        <v>Aug-2025</v>
      </c>
      <c r="Q2650" t="str">
        <f t="shared" si="266"/>
        <v>Q3-2025</v>
      </c>
    </row>
    <row r="2651" spans="1:17" x14ac:dyDescent="0.3">
      <c r="A2651" t="s">
        <v>2799</v>
      </c>
      <c r="B2651" s="15">
        <v>45880</v>
      </c>
      <c r="C2651" t="s">
        <v>63</v>
      </c>
      <c r="D2651" t="s">
        <v>119</v>
      </c>
      <c r="E2651" t="s">
        <v>107</v>
      </c>
      <c r="F2651" t="s">
        <v>148</v>
      </c>
      <c r="G2651" t="s">
        <v>56</v>
      </c>
      <c r="H2651">
        <v>5</v>
      </c>
      <c r="I2651">
        <v>21.71</v>
      </c>
      <c r="J2651">
        <v>0.217</v>
      </c>
      <c r="K2651">
        <v>9.26</v>
      </c>
      <c r="L2651" t="s">
        <v>57</v>
      </c>
      <c r="M2651">
        <f t="shared" si="267"/>
        <v>84.99</v>
      </c>
      <c r="N2651">
        <f t="shared" si="268"/>
        <v>38.69</v>
      </c>
      <c r="O2651" s="7">
        <f t="shared" si="269"/>
        <v>0.45523002706200727</v>
      </c>
      <c r="P2651" t="str">
        <f t="shared" ref="P2651:P2682" si="270">IF(B2651="","",TEXT(B2651,"mmm-yyyy"))</f>
        <v>Aug-2025</v>
      </c>
      <c r="Q2651" t="str">
        <f t="shared" ref="Q2651:Q2682" si="271">IF(B2651="","","Q"&amp;ROUNDUP(MONTH(B2651)/3,0)&amp;"-"&amp;YEAR(B2651))</f>
        <v>Q3-2025</v>
      </c>
    </row>
    <row r="2652" spans="1:17" x14ac:dyDescent="0.3">
      <c r="A2652" t="s">
        <v>2800</v>
      </c>
      <c r="B2652" s="15">
        <v>45873</v>
      </c>
      <c r="C2652" t="s">
        <v>84</v>
      </c>
      <c r="D2652" t="s">
        <v>85</v>
      </c>
      <c r="E2652" t="s">
        <v>93</v>
      </c>
      <c r="F2652" t="s">
        <v>219</v>
      </c>
      <c r="G2652" t="s">
        <v>56</v>
      </c>
      <c r="H2652">
        <v>1</v>
      </c>
      <c r="I2652">
        <v>22.98</v>
      </c>
      <c r="J2652">
        <v>4.7E-2</v>
      </c>
      <c r="K2652">
        <v>10</v>
      </c>
      <c r="L2652" t="s">
        <v>57</v>
      </c>
      <c r="M2652">
        <f t="shared" si="267"/>
        <v>21.9</v>
      </c>
      <c r="N2652">
        <f t="shared" si="268"/>
        <v>11.9</v>
      </c>
      <c r="O2652" s="7">
        <f t="shared" si="269"/>
        <v>0.54337899543378998</v>
      </c>
      <c r="P2652" t="str">
        <f t="shared" si="270"/>
        <v>Aug-2025</v>
      </c>
      <c r="Q2652" t="str">
        <f t="shared" si="271"/>
        <v>Q3-2025</v>
      </c>
    </row>
    <row r="2653" spans="1:17" x14ac:dyDescent="0.3">
      <c r="A2653" t="s">
        <v>2801</v>
      </c>
      <c r="B2653" s="15">
        <v>45984</v>
      </c>
      <c r="C2653" t="s">
        <v>63</v>
      </c>
      <c r="D2653" t="s">
        <v>119</v>
      </c>
      <c r="E2653" t="s">
        <v>60</v>
      </c>
      <c r="F2653" t="s">
        <v>61</v>
      </c>
      <c r="G2653" t="s">
        <v>68</v>
      </c>
      <c r="H2653">
        <v>8</v>
      </c>
      <c r="I2653">
        <v>53.52</v>
      </c>
      <c r="J2653">
        <v>0.26</v>
      </c>
      <c r="K2653">
        <v>25.88</v>
      </c>
      <c r="L2653" t="s">
        <v>104</v>
      </c>
      <c r="M2653">
        <f t="shared" si="267"/>
        <v>316.83999999999997</v>
      </c>
      <c r="N2653">
        <f t="shared" si="268"/>
        <v>109.8</v>
      </c>
      <c r="O2653" s="7">
        <f t="shared" si="269"/>
        <v>0.34654715313723017</v>
      </c>
      <c r="P2653" t="str">
        <f t="shared" si="270"/>
        <v>Nov-2025</v>
      </c>
      <c r="Q2653" t="str">
        <f t="shared" si="271"/>
        <v>Q4-2025</v>
      </c>
    </row>
    <row r="2654" spans="1:17" x14ac:dyDescent="0.3">
      <c r="A2654" t="s">
        <v>2802</v>
      </c>
      <c r="B2654" s="15">
        <v>45671</v>
      </c>
      <c r="C2654" t="s">
        <v>88</v>
      </c>
      <c r="D2654" t="s">
        <v>202</v>
      </c>
      <c r="E2654" t="s">
        <v>107</v>
      </c>
      <c r="F2654" t="s">
        <v>193</v>
      </c>
      <c r="G2654" t="s">
        <v>56</v>
      </c>
      <c r="H2654">
        <v>7</v>
      </c>
      <c r="I2654">
        <v>31.95</v>
      </c>
      <c r="J2654">
        <v>0.14000000000000001</v>
      </c>
      <c r="K2654">
        <v>13.19</v>
      </c>
      <c r="L2654" t="s">
        <v>57</v>
      </c>
      <c r="M2654">
        <f t="shared" si="267"/>
        <v>192.34</v>
      </c>
      <c r="N2654">
        <f t="shared" si="268"/>
        <v>100.01</v>
      </c>
      <c r="O2654" s="7">
        <f t="shared" si="269"/>
        <v>0.51996464593948222</v>
      </c>
      <c r="P2654" t="str">
        <f t="shared" si="270"/>
        <v>Jan-2025</v>
      </c>
      <c r="Q2654" t="str">
        <f t="shared" si="271"/>
        <v>Q1-2025</v>
      </c>
    </row>
    <row r="2655" spans="1:17" x14ac:dyDescent="0.3">
      <c r="A2655" t="s">
        <v>2803</v>
      </c>
      <c r="B2655" s="15">
        <v>45786</v>
      </c>
      <c r="C2655" t="s">
        <v>88</v>
      </c>
      <c r="D2655" t="s">
        <v>123</v>
      </c>
      <c r="E2655" t="s">
        <v>54</v>
      </c>
      <c r="F2655" t="s">
        <v>55</v>
      </c>
      <c r="G2655" t="s">
        <v>68</v>
      </c>
      <c r="H2655">
        <v>5</v>
      </c>
      <c r="I2655">
        <v>4.8499999999999996</v>
      </c>
      <c r="J2655">
        <v>5.1999999999999998E-2</v>
      </c>
      <c r="K2655">
        <v>3.04</v>
      </c>
      <c r="L2655" t="s">
        <v>57</v>
      </c>
      <c r="M2655">
        <f t="shared" si="267"/>
        <v>22.99</v>
      </c>
      <c r="N2655">
        <f t="shared" si="268"/>
        <v>7.79</v>
      </c>
      <c r="O2655" s="7">
        <f t="shared" si="269"/>
        <v>0.33884297520661161</v>
      </c>
      <c r="P2655" t="str">
        <f t="shared" si="270"/>
        <v>May-2025</v>
      </c>
      <c r="Q2655" t="str">
        <f t="shared" si="271"/>
        <v>Q2-2025</v>
      </c>
    </row>
    <row r="2656" spans="1:17" x14ac:dyDescent="0.3">
      <c r="A2656" t="s">
        <v>2804</v>
      </c>
      <c r="B2656" s="15">
        <v>45703</v>
      </c>
      <c r="C2656" t="s">
        <v>84</v>
      </c>
      <c r="D2656" t="s">
        <v>171</v>
      </c>
      <c r="E2656" t="s">
        <v>60</v>
      </c>
      <c r="F2656" t="s">
        <v>67</v>
      </c>
      <c r="G2656" t="s">
        <v>68</v>
      </c>
      <c r="H2656">
        <v>1</v>
      </c>
      <c r="I2656">
        <v>96.77</v>
      </c>
      <c r="J2656">
        <v>6.5000000000000002E-2</v>
      </c>
      <c r="K2656">
        <v>50.08</v>
      </c>
      <c r="L2656" t="s">
        <v>57</v>
      </c>
      <c r="M2656">
        <f t="shared" si="267"/>
        <v>90.48</v>
      </c>
      <c r="N2656">
        <f t="shared" si="268"/>
        <v>40.4</v>
      </c>
      <c r="O2656" s="7">
        <f t="shared" si="269"/>
        <v>0.44650751547303269</v>
      </c>
      <c r="P2656" t="str">
        <f t="shared" si="270"/>
        <v>Feb-2025</v>
      </c>
      <c r="Q2656" t="str">
        <f t="shared" si="271"/>
        <v>Q1-2025</v>
      </c>
    </row>
    <row r="2657" spans="1:17" x14ac:dyDescent="0.3">
      <c r="A2657" t="s">
        <v>2805</v>
      </c>
      <c r="B2657" s="15">
        <v>45830</v>
      </c>
      <c r="C2657" t="s">
        <v>52</v>
      </c>
      <c r="D2657" t="s">
        <v>130</v>
      </c>
      <c r="E2657" t="s">
        <v>107</v>
      </c>
      <c r="F2657" t="s">
        <v>193</v>
      </c>
      <c r="G2657" t="s">
        <v>56</v>
      </c>
      <c r="H2657">
        <v>2</v>
      </c>
      <c r="I2657">
        <v>58.94</v>
      </c>
      <c r="J2657">
        <v>6.7000000000000004E-2</v>
      </c>
      <c r="K2657">
        <v>23.74</v>
      </c>
      <c r="L2657" t="s">
        <v>57</v>
      </c>
      <c r="M2657">
        <f t="shared" si="267"/>
        <v>109.98</v>
      </c>
      <c r="N2657">
        <f t="shared" si="268"/>
        <v>62.5</v>
      </c>
      <c r="O2657" s="7">
        <f t="shared" si="269"/>
        <v>0.56828514275322783</v>
      </c>
      <c r="P2657" t="str">
        <f t="shared" si="270"/>
        <v>Jun-2025</v>
      </c>
      <c r="Q2657" t="str">
        <f t="shared" si="271"/>
        <v>Q2-2025</v>
      </c>
    </row>
    <row r="2658" spans="1:17" x14ac:dyDescent="0.3">
      <c r="A2658" t="s">
        <v>2806</v>
      </c>
      <c r="B2658" s="15">
        <v>45789</v>
      </c>
      <c r="C2658" t="s">
        <v>63</v>
      </c>
      <c r="D2658" t="s">
        <v>64</v>
      </c>
      <c r="E2658" t="s">
        <v>71</v>
      </c>
      <c r="F2658" t="s">
        <v>126</v>
      </c>
      <c r="G2658" t="s">
        <v>56</v>
      </c>
      <c r="H2658">
        <v>2</v>
      </c>
      <c r="I2658">
        <v>119.54</v>
      </c>
      <c r="J2658">
        <v>0.28499999999999998</v>
      </c>
      <c r="K2658">
        <v>83.12</v>
      </c>
      <c r="L2658" t="s">
        <v>57</v>
      </c>
      <c r="M2658">
        <f t="shared" si="267"/>
        <v>170.94</v>
      </c>
      <c r="N2658">
        <f t="shared" si="268"/>
        <v>4.7</v>
      </c>
      <c r="O2658" s="7">
        <f t="shared" si="269"/>
        <v>2.7495027495027496E-2</v>
      </c>
      <c r="P2658" t="str">
        <f t="shared" si="270"/>
        <v>May-2025</v>
      </c>
      <c r="Q2658" t="str">
        <f t="shared" si="271"/>
        <v>Q2-2025</v>
      </c>
    </row>
    <row r="2659" spans="1:17" x14ac:dyDescent="0.3">
      <c r="A2659" t="s">
        <v>2807</v>
      </c>
      <c r="B2659" s="15">
        <v>45781</v>
      </c>
      <c r="C2659" t="s">
        <v>63</v>
      </c>
      <c r="D2659" t="s">
        <v>204</v>
      </c>
      <c r="E2659" t="s">
        <v>71</v>
      </c>
      <c r="F2659" t="s">
        <v>78</v>
      </c>
      <c r="G2659" t="s">
        <v>56</v>
      </c>
      <c r="H2659">
        <v>10</v>
      </c>
      <c r="I2659">
        <v>130.97</v>
      </c>
      <c r="J2659">
        <v>0.23599999999999999</v>
      </c>
      <c r="K2659">
        <v>93.65</v>
      </c>
      <c r="L2659" t="s">
        <v>57</v>
      </c>
      <c r="M2659">
        <f t="shared" si="267"/>
        <v>1000.61</v>
      </c>
      <c r="N2659">
        <f t="shared" si="268"/>
        <v>64.11</v>
      </c>
      <c r="O2659" s="7">
        <f t="shared" si="269"/>
        <v>6.4070916740788117E-2</v>
      </c>
      <c r="P2659" t="str">
        <f t="shared" si="270"/>
        <v>May-2025</v>
      </c>
      <c r="Q2659" t="str">
        <f t="shared" si="271"/>
        <v>Q2-2025</v>
      </c>
    </row>
    <row r="2660" spans="1:17" x14ac:dyDescent="0.3">
      <c r="A2660" t="s">
        <v>2808</v>
      </c>
      <c r="B2660" s="15">
        <v>45985</v>
      </c>
      <c r="C2660" t="s">
        <v>52</v>
      </c>
      <c r="D2660" t="s">
        <v>181</v>
      </c>
      <c r="E2660" t="s">
        <v>107</v>
      </c>
      <c r="F2660" t="s">
        <v>108</v>
      </c>
      <c r="G2660" t="s">
        <v>56</v>
      </c>
      <c r="H2660">
        <v>1</v>
      </c>
      <c r="I2660">
        <v>29.37</v>
      </c>
      <c r="J2660">
        <v>8.6999999999999994E-2</v>
      </c>
      <c r="K2660">
        <v>9.42</v>
      </c>
      <c r="L2660" t="s">
        <v>57</v>
      </c>
      <c r="M2660">
        <f t="shared" si="267"/>
        <v>26.81</v>
      </c>
      <c r="N2660">
        <f t="shared" si="268"/>
        <v>17.39</v>
      </c>
      <c r="O2660" s="7">
        <f t="shared" si="269"/>
        <v>0.64863856769861994</v>
      </c>
      <c r="P2660" t="str">
        <f t="shared" si="270"/>
        <v>Nov-2025</v>
      </c>
      <c r="Q2660" t="str">
        <f t="shared" si="271"/>
        <v>Q4-2025</v>
      </c>
    </row>
    <row r="2661" spans="1:17" x14ac:dyDescent="0.3">
      <c r="A2661" t="s">
        <v>2809</v>
      </c>
      <c r="B2661" s="15">
        <v>45595</v>
      </c>
      <c r="C2661" t="s">
        <v>84</v>
      </c>
      <c r="D2661" t="s">
        <v>177</v>
      </c>
      <c r="E2661" t="s">
        <v>93</v>
      </c>
      <c r="F2661" t="s">
        <v>94</v>
      </c>
      <c r="G2661" t="s">
        <v>56</v>
      </c>
      <c r="H2661">
        <v>8</v>
      </c>
      <c r="I2661">
        <v>31.32</v>
      </c>
      <c r="J2661">
        <v>7.5999999999999998E-2</v>
      </c>
      <c r="K2661">
        <v>11.67</v>
      </c>
      <c r="L2661" t="s">
        <v>57</v>
      </c>
      <c r="M2661">
        <f t="shared" si="267"/>
        <v>231.52</v>
      </c>
      <c r="N2661">
        <f t="shared" si="268"/>
        <v>138.16</v>
      </c>
      <c r="O2661" s="7">
        <f t="shared" si="269"/>
        <v>0.59675190048375948</v>
      </c>
      <c r="P2661" t="str">
        <f t="shared" si="270"/>
        <v>Oct-2024</v>
      </c>
      <c r="Q2661" t="str">
        <f t="shared" si="271"/>
        <v>Q4-2024</v>
      </c>
    </row>
    <row r="2662" spans="1:17" x14ac:dyDescent="0.3">
      <c r="A2662" t="s">
        <v>2810</v>
      </c>
      <c r="B2662" s="15">
        <v>45820</v>
      </c>
      <c r="C2662" t="s">
        <v>52</v>
      </c>
      <c r="D2662" t="s">
        <v>272</v>
      </c>
      <c r="E2662" t="s">
        <v>54</v>
      </c>
      <c r="F2662" t="s">
        <v>65</v>
      </c>
      <c r="G2662" t="s">
        <v>56</v>
      </c>
      <c r="H2662">
        <v>6</v>
      </c>
      <c r="I2662">
        <v>23.91</v>
      </c>
      <c r="J2662">
        <v>7.9000000000000001E-2</v>
      </c>
      <c r="K2662">
        <v>15.37</v>
      </c>
      <c r="L2662" t="s">
        <v>57</v>
      </c>
      <c r="M2662">
        <f t="shared" si="267"/>
        <v>132.13</v>
      </c>
      <c r="N2662">
        <f t="shared" si="268"/>
        <v>39.909999999999997</v>
      </c>
      <c r="O2662" s="7">
        <f t="shared" si="269"/>
        <v>0.3020510103685764</v>
      </c>
      <c r="P2662" t="str">
        <f t="shared" si="270"/>
        <v>Jun-2025</v>
      </c>
      <c r="Q2662" t="str">
        <f t="shared" si="271"/>
        <v>Q2-2025</v>
      </c>
    </row>
    <row r="2663" spans="1:17" x14ac:dyDescent="0.3">
      <c r="A2663" t="s">
        <v>2811</v>
      </c>
      <c r="B2663" s="15">
        <v>45653</v>
      </c>
      <c r="C2663" t="s">
        <v>88</v>
      </c>
      <c r="D2663" t="s">
        <v>89</v>
      </c>
      <c r="E2663" t="s">
        <v>54</v>
      </c>
      <c r="F2663" t="s">
        <v>156</v>
      </c>
      <c r="G2663" t="s">
        <v>56</v>
      </c>
      <c r="H2663">
        <v>3</v>
      </c>
      <c r="I2663">
        <v>18.649999999999999</v>
      </c>
      <c r="J2663">
        <v>6.6000000000000003E-2</v>
      </c>
      <c r="K2663">
        <v>12.1</v>
      </c>
      <c r="L2663" t="s">
        <v>57</v>
      </c>
      <c r="M2663">
        <f t="shared" si="267"/>
        <v>52.26</v>
      </c>
      <c r="N2663">
        <f t="shared" si="268"/>
        <v>15.96</v>
      </c>
      <c r="O2663" s="7">
        <f t="shared" si="269"/>
        <v>0.30539609644087257</v>
      </c>
      <c r="P2663" t="str">
        <f t="shared" si="270"/>
        <v>Dec-2024</v>
      </c>
      <c r="Q2663" t="str">
        <f t="shared" si="271"/>
        <v>Q4-2024</v>
      </c>
    </row>
    <row r="2664" spans="1:17" x14ac:dyDescent="0.3">
      <c r="A2664" t="s">
        <v>2812</v>
      </c>
      <c r="B2664" s="15">
        <v>45489</v>
      </c>
      <c r="C2664" t="s">
        <v>88</v>
      </c>
      <c r="D2664" t="s">
        <v>135</v>
      </c>
      <c r="E2664" t="s">
        <v>60</v>
      </c>
      <c r="F2664" t="s">
        <v>76</v>
      </c>
      <c r="G2664" t="s">
        <v>68</v>
      </c>
      <c r="H2664">
        <v>3</v>
      </c>
      <c r="I2664">
        <v>50.58</v>
      </c>
      <c r="J2664">
        <v>5.5E-2</v>
      </c>
      <c r="K2664">
        <v>22.05</v>
      </c>
      <c r="L2664" t="s">
        <v>57</v>
      </c>
      <c r="M2664">
        <f t="shared" si="267"/>
        <v>143.38999999999999</v>
      </c>
      <c r="N2664">
        <f t="shared" si="268"/>
        <v>77.239999999999995</v>
      </c>
      <c r="O2664" s="7">
        <f t="shared" si="269"/>
        <v>0.53867075807238995</v>
      </c>
      <c r="P2664" t="str">
        <f t="shared" si="270"/>
        <v>Jul-2024</v>
      </c>
      <c r="Q2664" t="str">
        <f t="shared" si="271"/>
        <v>Q3-2024</v>
      </c>
    </row>
    <row r="2665" spans="1:17" x14ac:dyDescent="0.3">
      <c r="A2665" t="s">
        <v>2813</v>
      </c>
      <c r="B2665" s="15">
        <v>45556</v>
      </c>
      <c r="C2665" t="s">
        <v>84</v>
      </c>
      <c r="D2665" t="s">
        <v>572</v>
      </c>
      <c r="E2665" t="s">
        <v>107</v>
      </c>
      <c r="F2665" t="s">
        <v>132</v>
      </c>
      <c r="G2665" t="s">
        <v>68</v>
      </c>
      <c r="H2665">
        <v>5</v>
      </c>
      <c r="I2665">
        <v>54.23</v>
      </c>
      <c r="J2665">
        <v>6.4000000000000001E-2</v>
      </c>
      <c r="K2665">
        <v>21.69</v>
      </c>
      <c r="L2665" t="s">
        <v>57</v>
      </c>
      <c r="M2665">
        <f t="shared" si="267"/>
        <v>253.8</v>
      </c>
      <c r="N2665">
        <f t="shared" si="268"/>
        <v>145.35</v>
      </c>
      <c r="O2665" s="7">
        <f t="shared" si="269"/>
        <v>0.57269503546099287</v>
      </c>
      <c r="P2665" t="str">
        <f t="shared" si="270"/>
        <v>Sep-2024</v>
      </c>
      <c r="Q2665" t="str">
        <f t="shared" si="271"/>
        <v>Q3-2024</v>
      </c>
    </row>
    <row r="2666" spans="1:17" x14ac:dyDescent="0.3">
      <c r="A2666" t="s">
        <v>2814</v>
      </c>
      <c r="B2666" s="15">
        <v>45514</v>
      </c>
      <c r="C2666" t="s">
        <v>63</v>
      </c>
      <c r="D2666" t="s">
        <v>281</v>
      </c>
      <c r="E2666" t="s">
        <v>60</v>
      </c>
      <c r="F2666" t="s">
        <v>90</v>
      </c>
      <c r="G2666" t="s">
        <v>56</v>
      </c>
      <c r="H2666">
        <v>1</v>
      </c>
      <c r="I2666">
        <v>114.68</v>
      </c>
      <c r="J2666">
        <v>0.20599999999999999</v>
      </c>
      <c r="K2666">
        <v>46.47</v>
      </c>
      <c r="L2666" t="s">
        <v>57</v>
      </c>
      <c r="M2666">
        <f t="shared" si="267"/>
        <v>91.06</v>
      </c>
      <c r="N2666">
        <f t="shared" si="268"/>
        <v>44.59</v>
      </c>
      <c r="O2666" s="7">
        <f t="shared" si="269"/>
        <v>0.48967713595431583</v>
      </c>
      <c r="P2666" t="str">
        <f t="shared" si="270"/>
        <v>Aug-2024</v>
      </c>
      <c r="Q2666" t="str">
        <f t="shared" si="271"/>
        <v>Q3-2024</v>
      </c>
    </row>
    <row r="2667" spans="1:17" x14ac:dyDescent="0.3">
      <c r="A2667" t="s">
        <v>2815</v>
      </c>
      <c r="B2667" s="15">
        <v>45701</v>
      </c>
      <c r="C2667" t="s">
        <v>52</v>
      </c>
      <c r="D2667" t="s">
        <v>113</v>
      </c>
      <c r="E2667" t="s">
        <v>54</v>
      </c>
      <c r="F2667" t="s">
        <v>156</v>
      </c>
      <c r="G2667" t="s">
        <v>68</v>
      </c>
      <c r="H2667">
        <v>3</v>
      </c>
      <c r="I2667">
        <v>21.66</v>
      </c>
      <c r="J2667">
        <v>0</v>
      </c>
      <c r="K2667">
        <v>13.63</v>
      </c>
      <c r="L2667" t="s">
        <v>57</v>
      </c>
      <c r="M2667">
        <f t="shared" si="267"/>
        <v>64.98</v>
      </c>
      <c r="N2667">
        <f t="shared" si="268"/>
        <v>24.09</v>
      </c>
      <c r="O2667" s="7">
        <f t="shared" si="269"/>
        <v>0.3707294552169898</v>
      </c>
      <c r="P2667" t="str">
        <f t="shared" si="270"/>
        <v>Feb-2025</v>
      </c>
      <c r="Q2667" t="str">
        <f t="shared" si="271"/>
        <v>Q1-2025</v>
      </c>
    </row>
    <row r="2668" spans="1:17" x14ac:dyDescent="0.3">
      <c r="A2668" t="s">
        <v>2816</v>
      </c>
      <c r="B2668" s="15">
        <v>45896</v>
      </c>
      <c r="C2668" t="s">
        <v>84</v>
      </c>
      <c r="D2668" t="s">
        <v>243</v>
      </c>
      <c r="E2668" t="s">
        <v>71</v>
      </c>
      <c r="F2668" t="s">
        <v>126</v>
      </c>
      <c r="G2668" t="s">
        <v>56</v>
      </c>
      <c r="H2668">
        <v>7</v>
      </c>
      <c r="I2668">
        <v>239.05</v>
      </c>
      <c r="J2668">
        <v>0.04</v>
      </c>
      <c r="K2668">
        <v>169.38</v>
      </c>
      <c r="L2668" t="s">
        <v>57</v>
      </c>
      <c r="M2668">
        <f t="shared" si="267"/>
        <v>1606.42</v>
      </c>
      <c r="N2668">
        <f t="shared" si="268"/>
        <v>420.76</v>
      </c>
      <c r="O2668" s="7">
        <f t="shared" si="269"/>
        <v>0.26192402983030588</v>
      </c>
      <c r="P2668" t="str">
        <f t="shared" si="270"/>
        <v>Aug-2025</v>
      </c>
      <c r="Q2668" t="str">
        <f t="shared" si="271"/>
        <v>Q3-2025</v>
      </c>
    </row>
    <row r="2669" spans="1:17" x14ac:dyDescent="0.3">
      <c r="A2669" t="s">
        <v>2817</v>
      </c>
      <c r="B2669" s="15">
        <v>45589</v>
      </c>
      <c r="C2669" t="s">
        <v>84</v>
      </c>
      <c r="D2669" t="s">
        <v>572</v>
      </c>
      <c r="E2669" t="s">
        <v>60</v>
      </c>
      <c r="F2669" t="s">
        <v>99</v>
      </c>
      <c r="G2669" t="s">
        <v>56</v>
      </c>
      <c r="H2669">
        <v>4</v>
      </c>
      <c r="I2669">
        <v>57.14</v>
      </c>
      <c r="J2669">
        <v>0</v>
      </c>
      <c r="K2669">
        <v>28.96</v>
      </c>
      <c r="L2669" t="s">
        <v>57</v>
      </c>
      <c r="M2669">
        <f t="shared" si="267"/>
        <v>228.56</v>
      </c>
      <c r="N2669">
        <f t="shared" si="268"/>
        <v>112.72</v>
      </c>
      <c r="O2669" s="7">
        <f t="shared" si="269"/>
        <v>0.49317465873293664</v>
      </c>
      <c r="P2669" t="str">
        <f t="shared" si="270"/>
        <v>Oct-2024</v>
      </c>
      <c r="Q2669" t="str">
        <f t="shared" si="271"/>
        <v>Q4-2024</v>
      </c>
    </row>
    <row r="2670" spans="1:17" x14ac:dyDescent="0.3">
      <c r="A2670" t="s">
        <v>2818</v>
      </c>
      <c r="B2670" s="15">
        <v>45769</v>
      </c>
      <c r="C2670" t="s">
        <v>84</v>
      </c>
      <c r="D2670" t="s">
        <v>243</v>
      </c>
      <c r="E2670" t="s">
        <v>54</v>
      </c>
      <c r="F2670" t="s">
        <v>156</v>
      </c>
      <c r="G2670" t="s">
        <v>68</v>
      </c>
      <c r="H2670">
        <v>1</v>
      </c>
      <c r="I2670">
        <v>23.83</v>
      </c>
      <c r="J2670">
        <v>9.8000000000000004E-2</v>
      </c>
      <c r="K2670">
        <v>14.4</v>
      </c>
      <c r="L2670" t="s">
        <v>57</v>
      </c>
      <c r="M2670">
        <f t="shared" si="267"/>
        <v>21.49</v>
      </c>
      <c r="N2670">
        <f t="shared" si="268"/>
        <v>7.09</v>
      </c>
      <c r="O2670" s="7">
        <f t="shared" si="269"/>
        <v>0.32992089343880876</v>
      </c>
      <c r="P2670" t="str">
        <f t="shared" si="270"/>
        <v>Apr-2025</v>
      </c>
      <c r="Q2670" t="str">
        <f t="shared" si="271"/>
        <v>Q2-2025</v>
      </c>
    </row>
    <row r="2671" spans="1:17" x14ac:dyDescent="0.3">
      <c r="A2671" t="s">
        <v>2819</v>
      </c>
      <c r="B2671" s="15">
        <v>45561</v>
      </c>
      <c r="C2671" t="s">
        <v>84</v>
      </c>
      <c r="D2671" t="s">
        <v>150</v>
      </c>
      <c r="E2671" t="s">
        <v>93</v>
      </c>
      <c r="F2671" t="s">
        <v>94</v>
      </c>
      <c r="G2671" t="s">
        <v>56</v>
      </c>
      <c r="H2671">
        <v>7</v>
      </c>
      <c r="I2671">
        <v>41.44</v>
      </c>
      <c r="J2671">
        <v>0.121</v>
      </c>
      <c r="K2671">
        <v>20.29</v>
      </c>
      <c r="L2671" t="s">
        <v>57</v>
      </c>
      <c r="M2671">
        <f t="shared" si="267"/>
        <v>254.98</v>
      </c>
      <c r="N2671">
        <f t="shared" si="268"/>
        <v>112.95</v>
      </c>
      <c r="O2671" s="7">
        <f t="shared" si="269"/>
        <v>0.44297591967997491</v>
      </c>
      <c r="P2671" t="str">
        <f t="shared" si="270"/>
        <v>Sep-2024</v>
      </c>
      <c r="Q2671" t="str">
        <f t="shared" si="271"/>
        <v>Q3-2024</v>
      </c>
    </row>
    <row r="2672" spans="1:17" x14ac:dyDescent="0.3">
      <c r="A2672" t="s">
        <v>2820</v>
      </c>
      <c r="B2672" s="15">
        <v>45866</v>
      </c>
      <c r="C2672" t="s">
        <v>88</v>
      </c>
      <c r="D2672" t="s">
        <v>429</v>
      </c>
      <c r="E2672" t="s">
        <v>71</v>
      </c>
      <c r="F2672" t="s">
        <v>78</v>
      </c>
      <c r="G2672" t="s">
        <v>68</v>
      </c>
      <c r="H2672">
        <v>1</v>
      </c>
      <c r="I2672">
        <v>274.13</v>
      </c>
      <c r="J2672">
        <v>7.8E-2</v>
      </c>
      <c r="K2672">
        <v>183.39</v>
      </c>
      <c r="L2672" t="s">
        <v>57</v>
      </c>
      <c r="M2672">
        <f t="shared" si="267"/>
        <v>252.75</v>
      </c>
      <c r="N2672">
        <f t="shared" si="268"/>
        <v>69.36</v>
      </c>
      <c r="O2672" s="7">
        <f t="shared" si="269"/>
        <v>0.27442136498516323</v>
      </c>
      <c r="P2672" t="str">
        <f t="shared" si="270"/>
        <v>Jul-2025</v>
      </c>
      <c r="Q2672" t="str">
        <f t="shared" si="271"/>
        <v>Q3-2025</v>
      </c>
    </row>
    <row r="2673" spans="1:17" x14ac:dyDescent="0.3">
      <c r="A2673" t="s">
        <v>2821</v>
      </c>
      <c r="B2673" s="15">
        <v>45735</v>
      </c>
      <c r="C2673" t="s">
        <v>84</v>
      </c>
      <c r="D2673" t="s">
        <v>229</v>
      </c>
      <c r="E2673" t="s">
        <v>71</v>
      </c>
      <c r="F2673" t="s">
        <v>97</v>
      </c>
      <c r="G2673" t="s">
        <v>56</v>
      </c>
      <c r="H2673">
        <v>2</v>
      </c>
      <c r="I2673">
        <v>182.49</v>
      </c>
      <c r="J2673">
        <v>0.114</v>
      </c>
      <c r="K2673">
        <v>143.94999999999999</v>
      </c>
      <c r="L2673" t="s">
        <v>104</v>
      </c>
      <c r="M2673">
        <f t="shared" si="267"/>
        <v>323.37</v>
      </c>
      <c r="N2673">
        <f t="shared" si="268"/>
        <v>35.47</v>
      </c>
      <c r="O2673" s="7">
        <f t="shared" si="269"/>
        <v>0.10968859201533847</v>
      </c>
      <c r="P2673" t="str">
        <f t="shared" si="270"/>
        <v>Mar-2025</v>
      </c>
      <c r="Q2673" t="str">
        <f t="shared" si="271"/>
        <v>Q1-2025</v>
      </c>
    </row>
    <row r="2674" spans="1:17" x14ac:dyDescent="0.3">
      <c r="A2674" t="s">
        <v>2822</v>
      </c>
      <c r="B2674" s="15">
        <v>45711</v>
      </c>
      <c r="C2674" t="s">
        <v>84</v>
      </c>
      <c r="D2674" t="s">
        <v>225</v>
      </c>
      <c r="E2674" t="s">
        <v>71</v>
      </c>
      <c r="F2674" t="s">
        <v>72</v>
      </c>
      <c r="G2674" t="s">
        <v>68</v>
      </c>
      <c r="H2674">
        <v>1</v>
      </c>
      <c r="I2674">
        <v>75.98</v>
      </c>
      <c r="J2674">
        <v>8.2000000000000003E-2</v>
      </c>
      <c r="K2674">
        <v>53.94</v>
      </c>
      <c r="L2674" t="s">
        <v>57</v>
      </c>
      <c r="M2674">
        <f t="shared" si="267"/>
        <v>69.75</v>
      </c>
      <c r="N2674">
        <f t="shared" si="268"/>
        <v>15.81</v>
      </c>
      <c r="O2674" s="7">
        <f t="shared" si="269"/>
        <v>0.22666666666666668</v>
      </c>
      <c r="P2674" t="str">
        <f t="shared" si="270"/>
        <v>Feb-2025</v>
      </c>
      <c r="Q2674" t="str">
        <f t="shared" si="271"/>
        <v>Q1-2025</v>
      </c>
    </row>
    <row r="2675" spans="1:17" x14ac:dyDescent="0.3">
      <c r="A2675" t="s">
        <v>2823</v>
      </c>
      <c r="B2675" s="15">
        <v>45873</v>
      </c>
      <c r="C2675" t="s">
        <v>84</v>
      </c>
      <c r="D2675" t="s">
        <v>150</v>
      </c>
      <c r="E2675" t="s">
        <v>60</v>
      </c>
      <c r="F2675" t="s">
        <v>67</v>
      </c>
      <c r="G2675" t="s">
        <v>56</v>
      </c>
      <c r="H2675">
        <v>6</v>
      </c>
      <c r="I2675">
        <v>103.65</v>
      </c>
      <c r="J2675">
        <v>0.12</v>
      </c>
      <c r="K2675">
        <v>44.29</v>
      </c>
      <c r="L2675" t="s">
        <v>57</v>
      </c>
      <c r="M2675">
        <f t="shared" si="267"/>
        <v>547.27</v>
      </c>
      <c r="N2675">
        <f t="shared" si="268"/>
        <v>281.52999999999997</v>
      </c>
      <c r="O2675" s="7">
        <f t="shared" si="269"/>
        <v>0.51442615162534033</v>
      </c>
      <c r="P2675" t="str">
        <f t="shared" si="270"/>
        <v>Aug-2025</v>
      </c>
      <c r="Q2675" t="str">
        <f t="shared" si="271"/>
        <v>Q3-2025</v>
      </c>
    </row>
    <row r="2676" spans="1:17" x14ac:dyDescent="0.3">
      <c r="A2676" t="s">
        <v>2824</v>
      </c>
      <c r="B2676" s="15">
        <v>45772</v>
      </c>
      <c r="C2676" t="s">
        <v>63</v>
      </c>
      <c r="D2676" t="s">
        <v>137</v>
      </c>
      <c r="E2676" t="s">
        <v>93</v>
      </c>
      <c r="F2676" t="s">
        <v>94</v>
      </c>
      <c r="G2676" t="s">
        <v>56</v>
      </c>
      <c r="H2676">
        <v>7</v>
      </c>
      <c r="I2676">
        <v>20.94</v>
      </c>
      <c r="J2676">
        <v>0.14699999999999999</v>
      </c>
      <c r="K2676">
        <v>20.79</v>
      </c>
      <c r="L2676" t="s">
        <v>57</v>
      </c>
      <c r="M2676">
        <f t="shared" si="267"/>
        <v>125.03</v>
      </c>
      <c r="N2676">
        <f t="shared" si="268"/>
        <v>-20.5</v>
      </c>
      <c r="O2676" s="7">
        <f t="shared" si="269"/>
        <v>-0.16396064944413341</v>
      </c>
      <c r="P2676" t="str">
        <f t="shared" si="270"/>
        <v>Apr-2025</v>
      </c>
      <c r="Q2676" t="str">
        <f t="shared" si="271"/>
        <v>Q2-2025</v>
      </c>
    </row>
    <row r="2677" spans="1:17" x14ac:dyDescent="0.3">
      <c r="A2677" t="s">
        <v>2825</v>
      </c>
      <c r="B2677" s="15">
        <v>45691</v>
      </c>
      <c r="C2677" t="s">
        <v>52</v>
      </c>
      <c r="D2677" t="s">
        <v>181</v>
      </c>
      <c r="E2677" t="s">
        <v>71</v>
      </c>
      <c r="F2677" t="s">
        <v>97</v>
      </c>
      <c r="G2677" t="s">
        <v>56</v>
      </c>
      <c r="H2677">
        <v>5</v>
      </c>
      <c r="I2677">
        <v>281.61</v>
      </c>
      <c r="J2677">
        <v>7.2999999999999995E-2</v>
      </c>
      <c r="K2677">
        <v>195.12</v>
      </c>
      <c r="L2677" t="s">
        <v>57</v>
      </c>
      <c r="M2677">
        <f t="shared" si="267"/>
        <v>1305.26</v>
      </c>
      <c r="N2677">
        <f t="shared" si="268"/>
        <v>329.66</v>
      </c>
      <c r="O2677" s="7">
        <f t="shared" si="269"/>
        <v>0.25256270781300277</v>
      </c>
      <c r="P2677" t="str">
        <f t="shared" si="270"/>
        <v>Feb-2025</v>
      </c>
      <c r="Q2677" t="str">
        <f t="shared" si="271"/>
        <v>Q1-2025</v>
      </c>
    </row>
    <row r="2678" spans="1:17" x14ac:dyDescent="0.3">
      <c r="A2678" t="s">
        <v>2826</v>
      </c>
      <c r="B2678" s="15">
        <v>45549</v>
      </c>
      <c r="C2678" t="s">
        <v>84</v>
      </c>
      <c r="D2678" t="s">
        <v>177</v>
      </c>
      <c r="E2678" t="s">
        <v>93</v>
      </c>
      <c r="F2678" t="s">
        <v>141</v>
      </c>
      <c r="G2678" t="s">
        <v>56</v>
      </c>
      <c r="H2678">
        <v>1</v>
      </c>
      <c r="I2678">
        <v>29.82</v>
      </c>
      <c r="J2678">
        <v>2.7E-2</v>
      </c>
      <c r="K2678">
        <v>14.45</v>
      </c>
      <c r="L2678" t="s">
        <v>57</v>
      </c>
      <c r="M2678">
        <f t="shared" si="267"/>
        <v>29.01</v>
      </c>
      <c r="N2678">
        <f t="shared" si="268"/>
        <v>14.56</v>
      </c>
      <c r="O2678" s="7">
        <f t="shared" si="269"/>
        <v>0.50189589796621858</v>
      </c>
      <c r="P2678" t="str">
        <f t="shared" si="270"/>
        <v>Sep-2024</v>
      </c>
      <c r="Q2678" t="str">
        <f t="shared" si="271"/>
        <v>Q3-2024</v>
      </c>
    </row>
    <row r="2679" spans="1:17" x14ac:dyDescent="0.3">
      <c r="A2679" t="s">
        <v>2827</v>
      </c>
      <c r="B2679" s="15">
        <v>45881</v>
      </c>
      <c r="C2679" t="s">
        <v>52</v>
      </c>
      <c r="D2679" t="s">
        <v>181</v>
      </c>
      <c r="E2679" t="s">
        <v>54</v>
      </c>
      <c r="F2679" t="s">
        <v>156</v>
      </c>
      <c r="G2679" t="s">
        <v>68</v>
      </c>
      <c r="H2679">
        <v>2</v>
      </c>
      <c r="I2679">
        <v>7.7</v>
      </c>
      <c r="J2679">
        <v>0.13300000000000001</v>
      </c>
      <c r="K2679">
        <v>5.17</v>
      </c>
      <c r="L2679" t="s">
        <v>57</v>
      </c>
      <c r="M2679">
        <f t="shared" si="267"/>
        <v>13.35</v>
      </c>
      <c r="N2679">
        <f t="shared" si="268"/>
        <v>3.01</v>
      </c>
      <c r="O2679" s="7">
        <f t="shared" si="269"/>
        <v>0.22546816479400747</v>
      </c>
      <c r="P2679" t="str">
        <f t="shared" si="270"/>
        <v>Aug-2025</v>
      </c>
      <c r="Q2679" t="str">
        <f t="shared" si="271"/>
        <v>Q3-2025</v>
      </c>
    </row>
    <row r="2680" spans="1:17" x14ac:dyDescent="0.3">
      <c r="A2680" t="s">
        <v>2828</v>
      </c>
      <c r="B2680" s="15">
        <v>45569</v>
      </c>
      <c r="C2680" t="s">
        <v>88</v>
      </c>
      <c r="D2680" t="s">
        <v>123</v>
      </c>
      <c r="E2680" t="s">
        <v>54</v>
      </c>
      <c r="F2680" t="s">
        <v>268</v>
      </c>
      <c r="G2680" t="s">
        <v>56</v>
      </c>
      <c r="H2680">
        <v>5</v>
      </c>
      <c r="I2680">
        <v>7.97</v>
      </c>
      <c r="J2680">
        <v>4.8000000000000001E-2</v>
      </c>
      <c r="K2680">
        <v>5.53</v>
      </c>
      <c r="L2680" t="s">
        <v>57</v>
      </c>
      <c r="M2680">
        <f t="shared" si="267"/>
        <v>37.94</v>
      </c>
      <c r="N2680">
        <f t="shared" si="268"/>
        <v>10.29</v>
      </c>
      <c r="O2680" s="7">
        <f t="shared" si="269"/>
        <v>0.27121771217712176</v>
      </c>
      <c r="P2680" t="str">
        <f t="shared" si="270"/>
        <v>Oct-2024</v>
      </c>
      <c r="Q2680" t="str">
        <f t="shared" si="271"/>
        <v>Q4-2024</v>
      </c>
    </row>
    <row r="2681" spans="1:17" x14ac:dyDescent="0.3">
      <c r="A2681" t="s">
        <v>2829</v>
      </c>
      <c r="B2681" s="15">
        <v>45749</v>
      </c>
      <c r="C2681" t="s">
        <v>52</v>
      </c>
      <c r="D2681" t="s">
        <v>53</v>
      </c>
      <c r="E2681" t="s">
        <v>93</v>
      </c>
      <c r="F2681" t="s">
        <v>255</v>
      </c>
      <c r="G2681" t="s">
        <v>68</v>
      </c>
      <c r="H2681">
        <v>7</v>
      </c>
      <c r="I2681">
        <v>49.65</v>
      </c>
      <c r="J2681">
        <v>0.115</v>
      </c>
      <c r="K2681">
        <v>21.33</v>
      </c>
      <c r="L2681" t="s">
        <v>57</v>
      </c>
      <c r="M2681">
        <f t="shared" si="267"/>
        <v>307.58</v>
      </c>
      <c r="N2681">
        <f t="shared" si="268"/>
        <v>158.27000000000001</v>
      </c>
      <c r="O2681" s="7">
        <f t="shared" si="269"/>
        <v>0.51456531634046432</v>
      </c>
      <c r="P2681" t="str">
        <f t="shared" si="270"/>
        <v>Apr-2025</v>
      </c>
      <c r="Q2681" t="str">
        <f t="shared" si="271"/>
        <v>Q2-2025</v>
      </c>
    </row>
    <row r="2682" spans="1:17" x14ac:dyDescent="0.3">
      <c r="A2682" t="s">
        <v>2830</v>
      </c>
      <c r="B2682" s="15">
        <v>45483</v>
      </c>
      <c r="C2682" t="s">
        <v>63</v>
      </c>
      <c r="D2682" t="s">
        <v>188</v>
      </c>
      <c r="E2682" t="s">
        <v>107</v>
      </c>
      <c r="F2682" t="s">
        <v>148</v>
      </c>
      <c r="G2682" t="s">
        <v>68</v>
      </c>
      <c r="H2682">
        <v>2</v>
      </c>
      <c r="I2682">
        <v>27.15</v>
      </c>
      <c r="J2682">
        <v>0.222</v>
      </c>
      <c r="K2682">
        <v>14.1</v>
      </c>
      <c r="L2682" t="s">
        <v>57</v>
      </c>
      <c r="M2682">
        <f t="shared" si="267"/>
        <v>42.25</v>
      </c>
      <c r="N2682">
        <f t="shared" si="268"/>
        <v>14.05</v>
      </c>
      <c r="O2682" s="7">
        <f t="shared" si="269"/>
        <v>0.3325443786982249</v>
      </c>
      <c r="P2682" t="str">
        <f t="shared" si="270"/>
        <v>Jul-2024</v>
      </c>
      <c r="Q2682" t="str">
        <f t="shared" si="271"/>
        <v>Q3-2024</v>
      </c>
    </row>
    <row r="2683" spans="1:17" x14ac:dyDescent="0.3">
      <c r="A2683" t="s">
        <v>2831</v>
      </c>
      <c r="B2683" s="15">
        <v>45837</v>
      </c>
      <c r="C2683" t="s">
        <v>84</v>
      </c>
      <c r="D2683" t="s">
        <v>229</v>
      </c>
      <c r="E2683" t="s">
        <v>71</v>
      </c>
      <c r="F2683" t="s">
        <v>72</v>
      </c>
      <c r="G2683" t="s">
        <v>56</v>
      </c>
      <c r="H2683">
        <v>8</v>
      </c>
      <c r="I2683">
        <v>249.3</v>
      </c>
      <c r="J2683">
        <v>0</v>
      </c>
      <c r="K2683">
        <v>186.65</v>
      </c>
      <c r="L2683" t="s">
        <v>57</v>
      </c>
      <c r="M2683">
        <f t="shared" si="267"/>
        <v>1994.4</v>
      </c>
      <c r="N2683">
        <f t="shared" si="268"/>
        <v>501.2</v>
      </c>
      <c r="O2683" s="7">
        <f t="shared" si="269"/>
        <v>0.25130365022061774</v>
      </c>
      <c r="P2683" t="str">
        <f t="shared" ref="P2683:P2696" si="272">IF(B2683="","",TEXT(B2683,"mmm-yyyy"))</f>
        <v>Jun-2025</v>
      </c>
      <c r="Q2683" t="str">
        <f t="shared" ref="Q2683:Q2696" si="273">IF(B2683="","","Q"&amp;ROUNDUP(MONTH(B2683)/3,0)&amp;"-"&amp;YEAR(B2683))</f>
        <v>Q2-2025</v>
      </c>
    </row>
    <row r="2684" spans="1:17" x14ac:dyDescent="0.3">
      <c r="A2684" t="s">
        <v>2832</v>
      </c>
      <c r="B2684" s="15">
        <v>45839</v>
      </c>
      <c r="C2684" t="s">
        <v>63</v>
      </c>
      <c r="D2684" t="s">
        <v>159</v>
      </c>
      <c r="E2684" t="s">
        <v>107</v>
      </c>
      <c r="F2684" t="s">
        <v>139</v>
      </c>
      <c r="G2684" t="s">
        <v>56</v>
      </c>
      <c r="H2684">
        <v>6</v>
      </c>
      <c r="I2684">
        <v>49.47</v>
      </c>
      <c r="J2684">
        <v>0.08</v>
      </c>
      <c r="K2684">
        <v>16.77</v>
      </c>
      <c r="L2684" t="s">
        <v>104</v>
      </c>
      <c r="M2684">
        <f t="shared" si="267"/>
        <v>273.07</v>
      </c>
      <c r="N2684">
        <f t="shared" si="268"/>
        <v>172.45</v>
      </c>
      <c r="O2684" s="7">
        <f t="shared" si="269"/>
        <v>0.63152305269711062</v>
      </c>
      <c r="P2684" t="str">
        <f t="shared" si="272"/>
        <v>Jul-2025</v>
      </c>
      <c r="Q2684" t="str">
        <f t="shared" si="273"/>
        <v>Q3-2025</v>
      </c>
    </row>
    <row r="2685" spans="1:17" x14ac:dyDescent="0.3">
      <c r="A2685" t="s">
        <v>2833</v>
      </c>
      <c r="B2685" s="15">
        <v>45441</v>
      </c>
      <c r="C2685" t="s">
        <v>88</v>
      </c>
      <c r="D2685" t="s">
        <v>270</v>
      </c>
      <c r="E2685" t="s">
        <v>71</v>
      </c>
      <c r="F2685" t="s">
        <v>78</v>
      </c>
      <c r="G2685" t="s">
        <v>56</v>
      </c>
      <c r="H2685">
        <v>1</v>
      </c>
      <c r="I2685">
        <v>201.77</v>
      </c>
      <c r="J2685">
        <v>5.8000000000000003E-2</v>
      </c>
      <c r="K2685">
        <v>136.1</v>
      </c>
      <c r="L2685" t="s">
        <v>57</v>
      </c>
      <c r="M2685">
        <f t="shared" si="267"/>
        <v>190.07</v>
      </c>
      <c r="N2685">
        <f t="shared" si="268"/>
        <v>53.97</v>
      </c>
      <c r="O2685" s="7">
        <f t="shared" si="269"/>
        <v>0.28394801915083917</v>
      </c>
      <c r="P2685" t="str">
        <f t="shared" si="272"/>
        <v>May-2024</v>
      </c>
      <c r="Q2685" t="str">
        <f t="shared" si="273"/>
        <v>Q2-2024</v>
      </c>
    </row>
    <row r="2686" spans="1:17" x14ac:dyDescent="0.3">
      <c r="A2686" t="s">
        <v>2834</v>
      </c>
      <c r="B2686" s="15">
        <v>45634</v>
      </c>
      <c r="C2686" t="s">
        <v>52</v>
      </c>
      <c r="D2686" t="s">
        <v>216</v>
      </c>
      <c r="E2686" t="s">
        <v>93</v>
      </c>
      <c r="F2686" t="s">
        <v>94</v>
      </c>
      <c r="G2686" t="s">
        <v>68</v>
      </c>
      <c r="H2686">
        <v>9</v>
      </c>
      <c r="I2686">
        <v>75.63</v>
      </c>
      <c r="J2686">
        <v>0.1</v>
      </c>
      <c r="K2686">
        <v>29</v>
      </c>
      <c r="L2686" t="s">
        <v>57</v>
      </c>
      <c r="M2686">
        <f t="shared" si="267"/>
        <v>612.6</v>
      </c>
      <c r="N2686">
        <f t="shared" si="268"/>
        <v>351.6</v>
      </c>
      <c r="O2686" s="7">
        <f t="shared" si="269"/>
        <v>0.57394711067580806</v>
      </c>
      <c r="P2686" t="str">
        <f t="shared" si="272"/>
        <v>Dec-2024</v>
      </c>
      <c r="Q2686" t="str">
        <f t="shared" si="273"/>
        <v>Q4-2024</v>
      </c>
    </row>
    <row r="2687" spans="1:17" x14ac:dyDescent="0.3">
      <c r="A2687" t="s">
        <v>2835</v>
      </c>
      <c r="B2687" s="15">
        <v>45829</v>
      </c>
      <c r="C2687" t="s">
        <v>88</v>
      </c>
      <c r="D2687" t="s">
        <v>89</v>
      </c>
      <c r="E2687" t="s">
        <v>93</v>
      </c>
      <c r="F2687" t="s">
        <v>219</v>
      </c>
      <c r="G2687" t="s">
        <v>68</v>
      </c>
      <c r="H2687">
        <v>2</v>
      </c>
      <c r="I2687">
        <v>64.56</v>
      </c>
      <c r="J2687">
        <v>0.127</v>
      </c>
      <c r="K2687">
        <v>26.53</v>
      </c>
      <c r="L2687" t="s">
        <v>104</v>
      </c>
      <c r="M2687">
        <f t="shared" si="267"/>
        <v>112.72</v>
      </c>
      <c r="N2687">
        <f t="shared" si="268"/>
        <v>59.66</v>
      </c>
      <c r="O2687" s="7">
        <f t="shared" si="269"/>
        <v>0.52927608232789214</v>
      </c>
      <c r="P2687" t="str">
        <f t="shared" si="272"/>
        <v>Jun-2025</v>
      </c>
      <c r="Q2687" t="str">
        <f t="shared" si="273"/>
        <v>Q2-2025</v>
      </c>
    </row>
    <row r="2688" spans="1:17" x14ac:dyDescent="0.3">
      <c r="A2688" t="s">
        <v>2836</v>
      </c>
      <c r="B2688" s="15">
        <v>45621</v>
      </c>
      <c r="C2688" t="s">
        <v>52</v>
      </c>
      <c r="D2688" t="s">
        <v>113</v>
      </c>
      <c r="E2688" t="s">
        <v>60</v>
      </c>
      <c r="F2688" t="s">
        <v>61</v>
      </c>
      <c r="G2688" t="s">
        <v>56</v>
      </c>
      <c r="H2688">
        <v>2</v>
      </c>
      <c r="I2688">
        <v>19.899999999999999</v>
      </c>
      <c r="J2688">
        <v>0</v>
      </c>
      <c r="K2688">
        <v>10.24</v>
      </c>
      <c r="L2688" t="s">
        <v>57</v>
      </c>
      <c r="M2688">
        <f t="shared" si="267"/>
        <v>39.799999999999997</v>
      </c>
      <c r="N2688">
        <f t="shared" si="268"/>
        <v>19.32</v>
      </c>
      <c r="O2688" s="7">
        <f t="shared" si="269"/>
        <v>0.48542713567839202</v>
      </c>
      <c r="P2688" t="str">
        <f t="shared" si="272"/>
        <v>Nov-2024</v>
      </c>
      <c r="Q2688" t="str">
        <f t="shared" si="273"/>
        <v>Q4-2024</v>
      </c>
    </row>
    <row r="2689" spans="1:17" x14ac:dyDescent="0.3">
      <c r="A2689" t="s">
        <v>2837</v>
      </c>
      <c r="B2689" s="15">
        <v>45828</v>
      </c>
      <c r="C2689" t="s">
        <v>63</v>
      </c>
      <c r="D2689" t="s">
        <v>263</v>
      </c>
      <c r="E2689" t="s">
        <v>60</v>
      </c>
      <c r="F2689" t="s">
        <v>76</v>
      </c>
      <c r="G2689" t="s">
        <v>68</v>
      </c>
      <c r="H2689">
        <v>1</v>
      </c>
      <c r="I2689">
        <v>21.6</v>
      </c>
      <c r="J2689">
        <v>0.43</v>
      </c>
      <c r="K2689">
        <v>11.65</v>
      </c>
      <c r="L2689" t="s">
        <v>57</v>
      </c>
      <c r="M2689">
        <f t="shared" si="267"/>
        <v>12.31</v>
      </c>
      <c r="N2689">
        <f t="shared" si="268"/>
        <v>0.66</v>
      </c>
      <c r="O2689" s="7">
        <f t="shared" si="269"/>
        <v>5.3614947197400488E-2</v>
      </c>
      <c r="P2689" t="str">
        <f t="shared" si="272"/>
        <v>Jun-2025</v>
      </c>
      <c r="Q2689" t="str">
        <f t="shared" si="273"/>
        <v>Q2-2025</v>
      </c>
    </row>
    <row r="2690" spans="1:17" x14ac:dyDescent="0.3">
      <c r="A2690" t="s">
        <v>2838</v>
      </c>
      <c r="B2690" s="15">
        <v>45742</v>
      </c>
      <c r="C2690" t="s">
        <v>52</v>
      </c>
      <c r="D2690" t="s">
        <v>53</v>
      </c>
      <c r="E2690" t="s">
        <v>71</v>
      </c>
      <c r="F2690" t="s">
        <v>78</v>
      </c>
      <c r="G2690" t="s">
        <v>56</v>
      </c>
      <c r="H2690">
        <v>1</v>
      </c>
      <c r="I2690">
        <v>158.06</v>
      </c>
      <c r="J2690">
        <v>6.4000000000000001E-2</v>
      </c>
      <c r="K2690">
        <v>118.92</v>
      </c>
      <c r="L2690" t="s">
        <v>57</v>
      </c>
      <c r="M2690">
        <f t="shared" ref="M2690:M2753" si="274">ROUND(H2690*I2690*(1-J2690),2)</f>
        <v>147.94</v>
      </c>
      <c r="N2690">
        <f t="shared" ref="N2690:N2753" si="275">ROUND(M2690-(H2690*K2690),2)</f>
        <v>29.02</v>
      </c>
      <c r="O2690" s="7">
        <f t="shared" ref="O2690:O2753" si="276">IFERROR(N2690/M2690,0)</f>
        <v>0.19616060565093957</v>
      </c>
      <c r="P2690" t="str">
        <f t="shared" si="272"/>
        <v>Mar-2025</v>
      </c>
      <c r="Q2690" t="str">
        <f t="shared" si="273"/>
        <v>Q1-2025</v>
      </c>
    </row>
    <row r="2691" spans="1:17" x14ac:dyDescent="0.3">
      <c r="A2691" t="s">
        <v>2839</v>
      </c>
      <c r="B2691" s="15">
        <v>45708</v>
      </c>
      <c r="C2691" t="s">
        <v>52</v>
      </c>
      <c r="D2691" t="s">
        <v>181</v>
      </c>
      <c r="E2691" t="s">
        <v>71</v>
      </c>
      <c r="F2691" t="s">
        <v>126</v>
      </c>
      <c r="G2691" t="s">
        <v>68</v>
      </c>
      <c r="H2691">
        <v>1</v>
      </c>
      <c r="I2691">
        <v>207.21</v>
      </c>
      <c r="J2691">
        <v>6.4000000000000001E-2</v>
      </c>
      <c r="K2691">
        <v>164.07</v>
      </c>
      <c r="L2691" t="s">
        <v>57</v>
      </c>
      <c r="M2691">
        <f t="shared" si="274"/>
        <v>193.95</v>
      </c>
      <c r="N2691">
        <f t="shared" si="275"/>
        <v>29.88</v>
      </c>
      <c r="O2691" s="7">
        <f t="shared" si="276"/>
        <v>0.15406032482598608</v>
      </c>
      <c r="P2691" t="str">
        <f t="shared" si="272"/>
        <v>Feb-2025</v>
      </c>
      <c r="Q2691" t="str">
        <f t="shared" si="273"/>
        <v>Q1-2025</v>
      </c>
    </row>
    <row r="2692" spans="1:17" x14ac:dyDescent="0.3">
      <c r="A2692" t="s">
        <v>2840</v>
      </c>
      <c r="B2692" s="15">
        <v>45761</v>
      </c>
      <c r="C2692" t="s">
        <v>52</v>
      </c>
      <c r="D2692" t="s">
        <v>59</v>
      </c>
      <c r="E2692" t="s">
        <v>60</v>
      </c>
      <c r="F2692" t="s">
        <v>76</v>
      </c>
      <c r="G2692" t="s">
        <v>56</v>
      </c>
      <c r="H2692">
        <v>2</v>
      </c>
      <c r="I2692">
        <v>87.69</v>
      </c>
      <c r="J2692">
        <v>0.159</v>
      </c>
      <c r="K2692">
        <v>36.700000000000003</v>
      </c>
      <c r="L2692" t="s">
        <v>57</v>
      </c>
      <c r="M2692">
        <f t="shared" si="274"/>
        <v>147.49</v>
      </c>
      <c r="N2692">
        <f t="shared" si="275"/>
        <v>74.09</v>
      </c>
      <c r="O2692" s="7">
        <f t="shared" si="276"/>
        <v>0.50233914163672111</v>
      </c>
      <c r="P2692" t="str">
        <f t="shared" si="272"/>
        <v>Apr-2025</v>
      </c>
      <c r="Q2692" t="str">
        <f t="shared" si="273"/>
        <v>Q2-2025</v>
      </c>
    </row>
    <row r="2693" spans="1:17" x14ac:dyDescent="0.3">
      <c r="A2693" t="s">
        <v>2841</v>
      </c>
      <c r="B2693" s="15">
        <v>45954</v>
      </c>
      <c r="C2693" t="s">
        <v>88</v>
      </c>
      <c r="D2693" t="s">
        <v>116</v>
      </c>
      <c r="E2693" t="s">
        <v>54</v>
      </c>
      <c r="F2693" t="s">
        <v>114</v>
      </c>
      <c r="G2693" t="s">
        <v>68</v>
      </c>
      <c r="H2693">
        <v>4</v>
      </c>
      <c r="I2693">
        <v>13.88</v>
      </c>
      <c r="J2693">
        <v>0.03</v>
      </c>
      <c r="K2693">
        <v>7.98</v>
      </c>
      <c r="L2693" t="s">
        <v>104</v>
      </c>
      <c r="M2693">
        <f t="shared" si="274"/>
        <v>53.85</v>
      </c>
      <c r="N2693">
        <f t="shared" si="275"/>
        <v>21.93</v>
      </c>
      <c r="O2693" s="7">
        <f t="shared" si="276"/>
        <v>0.40724233983286906</v>
      </c>
      <c r="P2693" t="str">
        <f t="shared" si="272"/>
        <v>Oct-2025</v>
      </c>
      <c r="Q2693" t="str">
        <f t="shared" si="273"/>
        <v>Q4-2025</v>
      </c>
    </row>
    <row r="2694" spans="1:17" x14ac:dyDescent="0.3">
      <c r="A2694" t="s">
        <v>2842</v>
      </c>
      <c r="B2694" s="15">
        <v>45839</v>
      </c>
      <c r="C2694" t="s">
        <v>52</v>
      </c>
      <c r="D2694" t="s">
        <v>121</v>
      </c>
      <c r="E2694" t="s">
        <v>60</v>
      </c>
      <c r="F2694" t="s">
        <v>67</v>
      </c>
      <c r="G2694" t="s">
        <v>56</v>
      </c>
      <c r="H2694">
        <v>3</v>
      </c>
      <c r="I2694">
        <v>51.86</v>
      </c>
      <c r="J2694">
        <v>7.5999999999999998E-2</v>
      </c>
      <c r="K2694">
        <v>21.94</v>
      </c>
      <c r="L2694" t="s">
        <v>57</v>
      </c>
      <c r="M2694">
        <f t="shared" si="274"/>
        <v>143.76</v>
      </c>
      <c r="N2694">
        <f t="shared" si="275"/>
        <v>77.94</v>
      </c>
      <c r="O2694" s="7">
        <f t="shared" si="276"/>
        <v>0.54215358931552593</v>
      </c>
      <c r="P2694" t="str">
        <f t="shared" si="272"/>
        <v>Jul-2025</v>
      </c>
      <c r="Q2694" t="str">
        <f t="shared" si="273"/>
        <v>Q3-2025</v>
      </c>
    </row>
    <row r="2695" spans="1:17" x14ac:dyDescent="0.3">
      <c r="A2695" t="s">
        <v>2843</v>
      </c>
      <c r="B2695" s="15">
        <v>45440</v>
      </c>
      <c r="C2695" t="s">
        <v>63</v>
      </c>
      <c r="D2695" t="s">
        <v>258</v>
      </c>
      <c r="E2695" t="s">
        <v>54</v>
      </c>
      <c r="F2695" t="s">
        <v>65</v>
      </c>
      <c r="G2695" t="s">
        <v>56</v>
      </c>
      <c r="H2695">
        <v>2</v>
      </c>
      <c r="I2695">
        <v>17.190000000000001</v>
      </c>
      <c r="J2695">
        <v>0.248</v>
      </c>
      <c r="K2695">
        <v>10.94</v>
      </c>
      <c r="L2695" t="s">
        <v>57</v>
      </c>
      <c r="M2695">
        <f t="shared" si="274"/>
        <v>25.85</v>
      </c>
      <c r="N2695">
        <f t="shared" si="275"/>
        <v>3.97</v>
      </c>
      <c r="O2695" s="7">
        <f t="shared" si="276"/>
        <v>0.15357833655705996</v>
      </c>
      <c r="P2695" t="str">
        <f t="shared" si="272"/>
        <v>May-2024</v>
      </c>
      <c r="Q2695" t="str">
        <f t="shared" si="273"/>
        <v>Q2-2024</v>
      </c>
    </row>
    <row r="2696" spans="1:17" x14ac:dyDescent="0.3">
      <c r="A2696" t="s">
        <v>2844</v>
      </c>
      <c r="B2696" s="15">
        <v>45834</v>
      </c>
      <c r="C2696" t="s">
        <v>88</v>
      </c>
      <c r="D2696" t="s">
        <v>429</v>
      </c>
      <c r="E2696" t="s">
        <v>71</v>
      </c>
      <c r="F2696" t="s">
        <v>78</v>
      </c>
      <c r="G2696" t="s">
        <v>68</v>
      </c>
      <c r="H2696">
        <v>1</v>
      </c>
      <c r="I2696">
        <v>222.76</v>
      </c>
      <c r="J2696">
        <v>0.104</v>
      </c>
      <c r="K2696">
        <v>177.08</v>
      </c>
      <c r="L2696" t="s">
        <v>57</v>
      </c>
      <c r="M2696">
        <f t="shared" si="274"/>
        <v>199.59</v>
      </c>
      <c r="N2696">
        <f t="shared" si="275"/>
        <v>22.51</v>
      </c>
      <c r="O2696" s="7">
        <f t="shared" si="276"/>
        <v>0.11278120146299915</v>
      </c>
      <c r="P2696" t="str">
        <f t="shared" si="272"/>
        <v>Jun-2025</v>
      </c>
      <c r="Q2696" t="str">
        <f t="shared" si="273"/>
        <v>Q2-2025</v>
      </c>
    </row>
    <row r="2697" spans="1:17" x14ac:dyDescent="0.3">
      <c r="A2697" t="s">
        <v>2845</v>
      </c>
      <c r="C2697" t="s">
        <v>63</v>
      </c>
      <c r="D2697" t="s">
        <v>258</v>
      </c>
      <c r="E2697" t="s">
        <v>71</v>
      </c>
      <c r="F2697" t="s">
        <v>78</v>
      </c>
      <c r="G2697" t="s">
        <v>68</v>
      </c>
      <c r="H2697">
        <v>1</v>
      </c>
      <c r="I2697">
        <v>215.64</v>
      </c>
      <c r="J2697">
        <v>0.16200000000000001</v>
      </c>
      <c r="K2697">
        <v>166.52</v>
      </c>
      <c r="L2697" t="s">
        <v>57</v>
      </c>
      <c r="M2697">
        <f t="shared" si="274"/>
        <v>180.71</v>
      </c>
      <c r="N2697">
        <f t="shared" si="275"/>
        <v>14.19</v>
      </c>
      <c r="O2697" s="7">
        <f t="shared" si="276"/>
        <v>7.8523601350229649E-2</v>
      </c>
    </row>
    <row r="2698" spans="1:17" x14ac:dyDescent="0.3">
      <c r="A2698" t="s">
        <v>2846</v>
      </c>
      <c r="B2698" s="15">
        <v>45717</v>
      </c>
      <c r="C2698" t="s">
        <v>63</v>
      </c>
      <c r="D2698" t="s">
        <v>258</v>
      </c>
      <c r="E2698" t="s">
        <v>93</v>
      </c>
      <c r="F2698" t="s">
        <v>124</v>
      </c>
      <c r="G2698" t="s">
        <v>56</v>
      </c>
      <c r="H2698">
        <v>3</v>
      </c>
      <c r="I2698">
        <v>23.94</v>
      </c>
      <c r="J2698">
        <v>0.121</v>
      </c>
      <c r="K2698">
        <v>9.41</v>
      </c>
      <c r="L2698" t="s">
        <v>57</v>
      </c>
      <c r="M2698">
        <f t="shared" si="274"/>
        <v>63.13</v>
      </c>
      <c r="N2698">
        <f t="shared" si="275"/>
        <v>34.9</v>
      </c>
      <c r="O2698" s="7">
        <f t="shared" si="276"/>
        <v>0.55282749881197524</v>
      </c>
      <c r="P2698" t="str">
        <f t="shared" ref="P2698:P2729" si="277">IF(B2698="","",TEXT(B2698,"mmm-yyyy"))</f>
        <v>Mar-2025</v>
      </c>
      <c r="Q2698" t="str">
        <f t="shared" ref="Q2698:Q2729" si="278">IF(B2698="","","Q"&amp;ROUNDUP(MONTH(B2698)/3,0)&amp;"-"&amp;YEAR(B2698))</f>
        <v>Q1-2025</v>
      </c>
    </row>
    <row r="2699" spans="1:17" x14ac:dyDescent="0.3">
      <c r="A2699" t="s">
        <v>2847</v>
      </c>
      <c r="B2699" s="15">
        <v>46003</v>
      </c>
      <c r="C2699" t="s">
        <v>63</v>
      </c>
      <c r="D2699" t="s">
        <v>302</v>
      </c>
      <c r="E2699" t="s">
        <v>60</v>
      </c>
      <c r="F2699" t="s">
        <v>90</v>
      </c>
      <c r="G2699" t="s">
        <v>56</v>
      </c>
      <c r="H2699">
        <v>3</v>
      </c>
      <c r="I2699">
        <v>59.82</v>
      </c>
      <c r="J2699">
        <v>0.246</v>
      </c>
      <c r="K2699">
        <v>28.48</v>
      </c>
      <c r="L2699" t="s">
        <v>104</v>
      </c>
      <c r="M2699">
        <f t="shared" si="274"/>
        <v>135.31</v>
      </c>
      <c r="N2699">
        <f t="shared" si="275"/>
        <v>49.87</v>
      </c>
      <c r="O2699" s="7">
        <f t="shared" si="276"/>
        <v>0.3685610819599438</v>
      </c>
      <c r="P2699" t="str">
        <f t="shared" si="277"/>
        <v>Dec-2025</v>
      </c>
      <c r="Q2699" t="str">
        <f t="shared" si="278"/>
        <v>Q4-2025</v>
      </c>
    </row>
    <row r="2700" spans="1:17" x14ac:dyDescent="0.3">
      <c r="A2700" t="s">
        <v>2848</v>
      </c>
      <c r="B2700" s="15">
        <v>45398</v>
      </c>
      <c r="C2700" t="s">
        <v>88</v>
      </c>
      <c r="D2700" t="s">
        <v>198</v>
      </c>
      <c r="E2700" t="s">
        <v>71</v>
      </c>
      <c r="F2700" t="s">
        <v>97</v>
      </c>
      <c r="G2700" t="s">
        <v>68</v>
      </c>
      <c r="H2700">
        <v>1</v>
      </c>
      <c r="I2700">
        <v>176.59</v>
      </c>
      <c r="J2700">
        <v>0.11600000000000001</v>
      </c>
      <c r="K2700">
        <v>126.94</v>
      </c>
      <c r="L2700" t="s">
        <v>57</v>
      </c>
      <c r="M2700">
        <f t="shared" si="274"/>
        <v>156.11000000000001</v>
      </c>
      <c r="N2700">
        <f t="shared" si="275"/>
        <v>29.17</v>
      </c>
      <c r="O2700" s="7">
        <f t="shared" si="276"/>
        <v>0.18685542245852282</v>
      </c>
      <c r="P2700" t="str">
        <f t="shared" si="277"/>
        <v>Apr-2024</v>
      </c>
      <c r="Q2700" t="str">
        <f t="shared" si="278"/>
        <v>Q2-2024</v>
      </c>
    </row>
    <row r="2701" spans="1:17" x14ac:dyDescent="0.3">
      <c r="A2701" t="s">
        <v>2849</v>
      </c>
      <c r="B2701" s="15">
        <v>45762</v>
      </c>
      <c r="C2701" t="s">
        <v>88</v>
      </c>
      <c r="D2701" t="s">
        <v>162</v>
      </c>
      <c r="E2701" t="s">
        <v>93</v>
      </c>
      <c r="F2701" t="s">
        <v>255</v>
      </c>
      <c r="G2701" t="s">
        <v>56</v>
      </c>
      <c r="H2701">
        <v>3</v>
      </c>
      <c r="I2701">
        <v>71.16</v>
      </c>
      <c r="J2701">
        <v>0.224</v>
      </c>
      <c r="K2701">
        <v>33.520000000000003</v>
      </c>
      <c r="L2701" t="s">
        <v>57</v>
      </c>
      <c r="M2701">
        <f t="shared" si="274"/>
        <v>165.66</v>
      </c>
      <c r="N2701">
        <f t="shared" si="275"/>
        <v>65.099999999999994</v>
      </c>
      <c r="O2701" s="7">
        <f t="shared" si="276"/>
        <v>0.39297356030423758</v>
      </c>
      <c r="P2701" t="str">
        <f t="shared" si="277"/>
        <v>Apr-2025</v>
      </c>
      <c r="Q2701" t="str">
        <f t="shared" si="278"/>
        <v>Q2-2025</v>
      </c>
    </row>
    <row r="2702" spans="1:17" x14ac:dyDescent="0.3">
      <c r="A2702" t="s">
        <v>2850</v>
      </c>
      <c r="B2702" s="15">
        <v>45982</v>
      </c>
      <c r="C2702" t="s">
        <v>63</v>
      </c>
      <c r="D2702" t="s">
        <v>159</v>
      </c>
      <c r="E2702" t="s">
        <v>71</v>
      </c>
      <c r="F2702" t="s">
        <v>97</v>
      </c>
      <c r="G2702" t="s">
        <v>56</v>
      </c>
      <c r="H2702">
        <v>5</v>
      </c>
      <c r="I2702">
        <v>67.89</v>
      </c>
      <c r="J2702">
        <v>0.28299999999999997</v>
      </c>
      <c r="K2702">
        <v>45.14</v>
      </c>
      <c r="L2702" t="s">
        <v>57</v>
      </c>
      <c r="M2702">
        <f t="shared" si="274"/>
        <v>243.39</v>
      </c>
      <c r="N2702">
        <f t="shared" si="275"/>
        <v>17.690000000000001</v>
      </c>
      <c r="O2702" s="7">
        <f t="shared" si="276"/>
        <v>7.2681704260651639E-2</v>
      </c>
      <c r="P2702" t="str">
        <f t="shared" si="277"/>
        <v>Nov-2025</v>
      </c>
      <c r="Q2702" t="str">
        <f t="shared" si="278"/>
        <v>Q4-2025</v>
      </c>
    </row>
    <row r="2703" spans="1:17" x14ac:dyDescent="0.3">
      <c r="A2703" t="s">
        <v>2851</v>
      </c>
      <c r="B2703" s="15">
        <v>45632</v>
      </c>
      <c r="C2703" t="s">
        <v>63</v>
      </c>
      <c r="D2703" t="s">
        <v>258</v>
      </c>
      <c r="E2703" t="s">
        <v>107</v>
      </c>
      <c r="F2703" t="s">
        <v>139</v>
      </c>
      <c r="G2703" t="s">
        <v>56</v>
      </c>
      <c r="H2703">
        <v>9</v>
      </c>
      <c r="I2703">
        <v>17.510000000000002</v>
      </c>
      <c r="J2703">
        <v>0.14699999999999999</v>
      </c>
      <c r="K2703">
        <v>5.49</v>
      </c>
      <c r="L2703" t="s">
        <v>57</v>
      </c>
      <c r="M2703">
        <f t="shared" si="274"/>
        <v>134.41999999999999</v>
      </c>
      <c r="N2703">
        <f t="shared" si="275"/>
        <v>85.01</v>
      </c>
      <c r="O2703" s="7">
        <f t="shared" si="276"/>
        <v>0.63242077071864311</v>
      </c>
      <c r="P2703" t="str">
        <f t="shared" si="277"/>
        <v>Dec-2024</v>
      </c>
      <c r="Q2703" t="str">
        <f t="shared" si="278"/>
        <v>Q4-2024</v>
      </c>
    </row>
    <row r="2704" spans="1:17" x14ac:dyDescent="0.3">
      <c r="A2704" t="s">
        <v>2852</v>
      </c>
      <c r="B2704" s="15">
        <v>45873</v>
      </c>
      <c r="C2704" t="s">
        <v>88</v>
      </c>
      <c r="D2704" t="s">
        <v>92</v>
      </c>
      <c r="E2704" t="s">
        <v>54</v>
      </c>
      <c r="F2704" t="s">
        <v>156</v>
      </c>
      <c r="G2704" t="s">
        <v>68</v>
      </c>
      <c r="H2704">
        <v>1</v>
      </c>
      <c r="I2704">
        <v>14.75</v>
      </c>
      <c r="J2704">
        <v>0.02</v>
      </c>
      <c r="K2704">
        <v>8.68</v>
      </c>
      <c r="L2704" t="s">
        <v>57</v>
      </c>
      <c r="M2704">
        <f t="shared" si="274"/>
        <v>14.46</v>
      </c>
      <c r="N2704">
        <f t="shared" si="275"/>
        <v>5.78</v>
      </c>
      <c r="O2704" s="7">
        <f t="shared" si="276"/>
        <v>0.39972337482710923</v>
      </c>
      <c r="P2704" t="str">
        <f t="shared" si="277"/>
        <v>Aug-2025</v>
      </c>
      <c r="Q2704" t="str">
        <f t="shared" si="278"/>
        <v>Q3-2025</v>
      </c>
    </row>
    <row r="2705" spans="1:17" x14ac:dyDescent="0.3">
      <c r="A2705" t="s">
        <v>2853</v>
      </c>
      <c r="B2705" s="15">
        <v>45903</v>
      </c>
      <c r="C2705" t="s">
        <v>63</v>
      </c>
      <c r="D2705" t="s">
        <v>175</v>
      </c>
      <c r="E2705" t="s">
        <v>60</v>
      </c>
      <c r="F2705" t="s">
        <v>67</v>
      </c>
      <c r="G2705" t="s">
        <v>56</v>
      </c>
      <c r="H2705">
        <v>6</v>
      </c>
      <c r="I2705">
        <v>28.76</v>
      </c>
      <c r="J2705">
        <v>0.23699999999999999</v>
      </c>
      <c r="K2705">
        <v>12.41</v>
      </c>
      <c r="L2705" t="s">
        <v>57</v>
      </c>
      <c r="M2705">
        <f t="shared" si="274"/>
        <v>131.66</v>
      </c>
      <c r="N2705">
        <f t="shared" si="275"/>
        <v>57.2</v>
      </c>
      <c r="O2705" s="7">
        <f t="shared" si="276"/>
        <v>0.4344523773355613</v>
      </c>
      <c r="P2705" t="str">
        <f t="shared" si="277"/>
        <v>Sep-2025</v>
      </c>
      <c r="Q2705" t="str">
        <f t="shared" si="278"/>
        <v>Q3-2025</v>
      </c>
    </row>
    <row r="2706" spans="1:17" x14ac:dyDescent="0.3">
      <c r="A2706" t="s">
        <v>2854</v>
      </c>
      <c r="B2706" s="15">
        <v>45960</v>
      </c>
      <c r="C2706" t="s">
        <v>63</v>
      </c>
      <c r="D2706" t="s">
        <v>64</v>
      </c>
      <c r="E2706" t="s">
        <v>107</v>
      </c>
      <c r="F2706" t="s">
        <v>132</v>
      </c>
      <c r="G2706" t="s">
        <v>68</v>
      </c>
      <c r="H2706">
        <v>1</v>
      </c>
      <c r="I2706">
        <v>57.52</v>
      </c>
      <c r="J2706">
        <v>5.0999999999999997E-2</v>
      </c>
      <c r="K2706">
        <v>25.19</v>
      </c>
      <c r="L2706" t="s">
        <v>104</v>
      </c>
      <c r="M2706">
        <f t="shared" si="274"/>
        <v>54.59</v>
      </c>
      <c r="N2706">
        <f t="shared" si="275"/>
        <v>29.4</v>
      </c>
      <c r="O2706" s="7">
        <f t="shared" si="276"/>
        <v>0.53856017585638394</v>
      </c>
      <c r="P2706" t="str">
        <f t="shared" si="277"/>
        <v>Oct-2025</v>
      </c>
      <c r="Q2706" t="str">
        <f t="shared" si="278"/>
        <v>Q4-2025</v>
      </c>
    </row>
    <row r="2707" spans="1:17" x14ac:dyDescent="0.3">
      <c r="A2707" t="s">
        <v>2855</v>
      </c>
      <c r="B2707" s="15">
        <v>46000</v>
      </c>
      <c r="C2707" t="s">
        <v>52</v>
      </c>
      <c r="D2707" t="s">
        <v>96</v>
      </c>
      <c r="E2707" t="s">
        <v>93</v>
      </c>
      <c r="F2707" t="s">
        <v>94</v>
      </c>
      <c r="G2707" t="s">
        <v>56</v>
      </c>
      <c r="H2707">
        <v>1</v>
      </c>
      <c r="I2707">
        <v>37.69</v>
      </c>
      <c r="J2707">
        <v>9.4E-2</v>
      </c>
      <c r="K2707">
        <v>18.79</v>
      </c>
      <c r="L2707" t="s">
        <v>57</v>
      </c>
      <c r="M2707">
        <f t="shared" si="274"/>
        <v>34.15</v>
      </c>
      <c r="N2707">
        <f t="shared" si="275"/>
        <v>15.36</v>
      </c>
      <c r="O2707" s="7">
        <f t="shared" si="276"/>
        <v>0.44978038067349929</v>
      </c>
      <c r="P2707" t="str">
        <f t="shared" si="277"/>
        <v>Dec-2025</v>
      </c>
      <c r="Q2707" t="str">
        <f t="shared" si="278"/>
        <v>Q4-2025</v>
      </c>
    </row>
    <row r="2708" spans="1:17" x14ac:dyDescent="0.3">
      <c r="A2708" t="s">
        <v>2856</v>
      </c>
      <c r="B2708" s="15">
        <v>45518</v>
      </c>
      <c r="C2708" t="s">
        <v>63</v>
      </c>
      <c r="D2708" t="s">
        <v>64</v>
      </c>
      <c r="E2708" t="s">
        <v>107</v>
      </c>
      <c r="F2708" t="s">
        <v>132</v>
      </c>
      <c r="G2708" t="s">
        <v>68</v>
      </c>
      <c r="H2708">
        <v>1</v>
      </c>
      <c r="I2708">
        <v>17.29</v>
      </c>
      <c r="J2708">
        <v>0.13800000000000001</v>
      </c>
      <c r="K2708">
        <v>7.67</v>
      </c>
      <c r="L2708" t="s">
        <v>57</v>
      </c>
      <c r="M2708">
        <f t="shared" si="274"/>
        <v>14.9</v>
      </c>
      <c r="N2708">
        <f t="shared" si="275"/>
        <v>7.23</v>
      </c>
      <c r="O2708" s="7">
        <f t="shared" si="276"/>
        <v>0.4852348993288591</v>
      </c>
      <c r="P2708" t="str">
        <f t="shared" si="277"/>
        <v>Aug-2024</v>
      </c>
      <c r="Q2708" t="str">
        <f t="shared" si="278"/>
        <v>Q3-2024</v>
      </c>
    </row>
    <row r="2709" spans="1:17" x14ac:dyDescent="0.3">
      <c r="A2709" t="s">
        <v>2857</v>
      </c>
      <c r="B2709" s="15">
        <v>45621</v>
      </c>
      <c r="C2709" t="s">
        <v>88</v>
      </c>
      <c r="D2709" t="s">
        <v>89</v>
      </c>
      <c r="E2709" t="s">
        <v>107</v>
      </c>
      <c r="F2709" t="s">
        <v>139</v>
      </c>
      <c r="G2709" t="s">
        <v>68</v>
      </c>
      <c r="H2709">
        <v>1</v>
      </c>
      <c r="I2709">
        <v>25.55</v>
      </c>
      <c r="J2709">
        <v>0.16</v>
      </c>
      <c r="K2709">
        <v>9.09</v>
      </c>
      <c r="L2709" t="s">
        <v>57</v>
      </c>
      <c r="M2709">
        <f t="shared" si="274"/>
        <v>21.46</v>
      </c>
      <c r="N2709">
        <f t="shared" si="275"/>
        <v>12.37</v>
      </c>
      <c r="O2709" s="7">
        <f t="shared" si="276"/>
        <v>0.57642124883504187</v>
      </c>
      <c r="P2709" t="str">
        <f t="shared" si="277"/>
        <v>Nov-2024</v>
      </c>
      <c r="Q2709" t="str">
        <f t="shared" si="278"/>
        <v>Q4-2024</v>
      </c>
    </row>
    <row r="2710" spans="1:17" x14ac:dyDescent="0.3">
      <c r="A2710" t="s">
        <v>2858</v>
      </c>
      <c r="B2710" s="15">
        <v>45832</v>
      </c>
      <c r="C2710" t="s">
        <v>88</v>
      </c>
      <c r="D2710" t="s">
        <v>123</v>
      </c>
      <c r="E2710" t="s">
        <v>107</v>
      </c>
      <c r="F2710" t="s">
        <v>193</v>
      </c>
      <c r="G2710" t="s">
        <v>56</v>
      </c>
      <c r="H2710">
        <v>1</v>
      </c>
      <c r="I2710">
        <v>52.95</v>
      </c>
      <c r="J2710">
        <v>0</v>
      </c>
      <c r="K2710">
        <v>17.829999999999998</v>
      </c>
      <c r="L2710" t="s">
        <v>57</v>
      </c>
      <c r="M2710">
        <f t="shared" si="274"/>
        <v>52.95</v>
      </c>
      <c r="N2710">
        <f t="shared" si="275"/>
        <v>35.119999999999997</v>
      </c>
      <c r="O2710" s="7">
        <f t="shared" si="276"/>
        <v>0.66326723323890457</v>
      </c>
      <c r="P2710" t="str">
        <f t="shared" si="277"/>
        <v>Jun-2025</v>
      </c>
      <c r="Q2710" t="str">
        <f t="shared" si="278"/>
        <v>Q2-2025</v>
      </c>
    </row>
    <row r="2711" spans="1:17" x14ac:dyDescent="0.3">
      <c r="A2711" t="s">
        <v>2859</v>
      </c>
      <c r="B2711" s="15">
        <v>45673</v>
      </c>
      <c r="C2711" t="s">
        <v>52</v>
      </c>
      <c r="D2711" t="s">
        <v>272</v>
      </c>
      <c r="E2711" t="s">
        <v>71</v>
      </c>
      <c r="F2711" t="s">
        <v>126</v>
      </c>
      <c r="G2711" t="s">
        <v>68</v>
      </c>
      <c r="H2711">
        <v>2</v>
      </c>
      <c r="I2711">
        <v>213.01</v>
      </c>
      <c r="J2711">
        <v>8.0000000000000002E-3</v>
      </c>
      <c r="K2711">
        <v>154.16999999999999</v>
      </c>
      <c r="L2711" t="s">
        <v>57</v>
      </c>
      <c r="M2711">
        <f t="shared" si="274"/>
        <v>422.61</v>
      </c>
      <c r="N2711">
        <f t="shared" si="275"/>
        <v>114.27</v>
      </c>
      <c r="O2711" s="7">
        <f t="shared" si="276"/>
        <v>0.27039114076808402</v>
      </c>
      <c r="P2711" t="str">
        <f t="shared" si="277"/>
        <v>Jan-2025</v>
      </c>
      <c r="Q2711" t="str">
        <f t="shared" si="278"/>
        <v>Q1-2025</v>
      </c>
    </row>
    <row r="2712" spans="1:17" x14ac:dyDescent="0.3">
      <c r="A2712" t="s">
        <v>2860</v>
      </c>
      <c r="B2712" s="15">
        <v>45484</v>
      </c>
      <c r="C2712" t="s">
        <v>63</v>
      </c>
      <c r="D2712" t="s">
        <v>137</v>
      </c>
      <c r="E2712" t="s">
        <v>93</v>
      </c>
      <c r="F2712" t="s">
        <v>94</v>
      </c>
      <c r="G2712" t="s">
        <v>68</v>
      </c>
      <c r="H2712">
        <v>9</v>
      </c>
      <c r="I2712">
        <v>28.33</v>
      </c>
      <c r="J2712">
        <v>0.40899999999999997</v>
      </c>
      <c r="K2712">
        <v>12.29</v>
      </c>
      <c r="L2712" t="s">
        <v>57</v>
      </c>
      <c r="M2712">
        <f t="shared" si="274"/>
        <v>150.69</v>
      </c>
      <c r="N2712">
        <f t="shared" si="275"/>
        <v>40.08</v>
      </c>
      <c r="O2712" s="7">
        <f t="shared" si="276"/>
        <v>0.26597650806291062</v>
      </c>
      <c r="P2712" t="str">
        <f t="shared" si="277"/>
        <v>Jul-2024</v>
      </c>
      <c r="Q2712" t="str">
        <f t="shared" si="278"/>
        <v>Q3-2024</v>
      </c>
    </row>
    <row r="2713" spans="1:17" x14ac:dyDescent="0.3">
      <c r="A2713" t="s">
        <v>2861</v>
      </c>
      <c r="B2713" s="15">
        <v>45770</v>
      </c>
      <c r="C2713" t="s">
        <v>52</v>
      </c>
      <c r="D2713" t="s">
        <v>101</v>
      </c>
      <c r="E2713" t="s">
        <v>93</v>
      </c>
      <c r="F2713" t="s">
        <v>141</v>
      </c>
      <c r="G2713" t="s">
        <v>68</v>
      </c>
      <c r="H2713">
        <v>5</v>
      </c>
      <c r="I2713">
        <v>11.08</v>
      </c>
      <c r="J2713">
        <v>0.08</v>
      </c>
      <c r="K2713">
        <v>4.97</v>
      </c>
      <c r="L2713" t="s">
        <v>57</v>
      </c>
      <c r="M2713">
        <f t="shared" si="274"/>
        <v>50.97</v>
      </c>
      <c r="N2713">
        <f t="shared" si="275"/>
        <v>26.12</v>
      </c>
      <c r="O2713" s="7">
        <f t="shared" si="276"/>
        <v>0.51245830880910348</v>
      </c>
      <c r="P2713" t="str">
        <f t="shared" si="277"/>
        <v>Apr-2025</v>
      </c>
      <c r="Q2713" t="str">
        <f t="shared" si="278"/>
        <v>Q2-2025</v>
      </c>
    </row>
    <row r="2714" spans="1:17" x14ac:dyDescent="0.3">
      <c r="A2714" t="s">
        <v>2862</v>
      </c>
      <c r="B2714" s="15">
        <v>45541</v>
      </c>
      <c r="C2714" t="s">
        <v>88</v>
      </c>
      <c r="D2714" t="s">
        <v>89</v>
      </c>
      <c r="E2714" t="s">
        <v>93</v>
      </c>
      <c r="F2714" t="s">
        <v>255</v>
      </c>
      <c r="G2714" t="s">
        <v>68</v>
      </c>
      <c r="H2714">
        <v>3</v>
      </c>
      <c r="I2714">
        <v>50.7</v>
      </c>
      <c r="J2714">
        <v>8.4000000000000005E-2</v>
      </c>
      <c r="K2714">
        <v>19.93</v>
      </c>
      <c r="L2714" t="s">
        <v>57</v>
      </c>
      <c r="M2714">
        <f t="shared" si="274"/>
        <v>139.32</v>
      </c>
      <c r="N2714">
        <f t="shared" si="275"/>
        <v>79.53</v>
      </c>
      <c r="O2714" s="7">
        <f t="shared" si="276"/>
        <v>0.57084409991386742</v>
      </c>
      <c r="P2714" t="str">
        <f t="shared" si="277"/>
        <v>Sep-2024</v>
      </c>
      <c r="Q2714" t="str">
        <f t="shared" si="278"/>
        <v>Q3-2024</v>
      </c>
    </row>
    <row r="2715" spans="1:17" x14ac:dyDescent="0.3">
      <c r="A2715" t="s">
        <v>2863</v>
      </c>
      <c r="B2715" s="15">
        <v>45579</v>
      </c>
      <c r="C2715" t="s">
        <v>88</v>
      </c>
      <c r="D2715" t="s">
        <v>179</v>
      </c>
      <c r="E2715" t="s">
        <v>60</v>
      </c>
      <c r="F2715" t="s">
        <v>61</v>
      </c>
      <c r="G2715" t="s">
        <v>68</v>
      </c>
      <c r="H2715">
        <v>3</v>
      </c>
      <c r="I2715">
        <v>47.95</v>
      </c>
      <c r="J2715">
        <v>0</v>
      </c>
      <c r="K2715">
        <v>21.17</v>
      </c>
      <c r="L2715" t="s">
        <v>57</v>
      </c>
      <c r="M2715">
        <f t="shared" si="274"/>
        <v>143.85</v>
      </c>
      <c r="N2715">
        <f t="shared" si="275"/>
        <v>80.34</v>
      </c>
      <c r="O2715" s="7">
        <f t="shared" si="276"/>
        <v>0.5584984358706987</v>
      </c>
      <c r="P2715" t="str">
        <f t="shared" si="277"/>
        <v>Oct-2024</v>
      </c>
      <c r="Q2715" t="str">
        <f t="shared" si="278"/>
        <v>Q4-2024</v>
      </c>
    </row>
    <row r="2716" spans="1:17" x14ac:dyDescent="0.3">
      <c r="A2716" t="s">
        <v>2864</v>
      </c>
      <c r="B2716" s="15">
        <v>45696</v>
      </c>
      <c r="C2716" t="s">
        <v>84</v>
      </c>
      <c r="D2716" t="s">
        <v>229</v>
      </c>
      <c r="E2716" t="s">
        <v>60</v>
      </c>
      <c r="F2716" t="s">
        <v>61</v>
      </c>
      <c r="G2716" t="s">
        <v>56</v>
      </c>
      <c r="H2716">
        <v>1</v>
      </c>
      <c r="I2716">
        <v>98.92</v>
      </c>
      <c r="J2716">
        <v>8.3000000000000004E-2</v>
      </c>
      <c r="K2716">
        <v>53.47</v>
      </c>
      <c r="L2716" t="s">
        <v>57</v>
      </c>
      <c r="M2716">
        <f t="shared" si="274"/>
        <v>90.71</v>
      </c>
      <c r="N2716">
        <f t="shared" si="275"/>
        <v>37.24</v>
      </c>
      <c r="O2716" s="7">
        <f t="shared" si="276"/>
        <v>0.41053908058648447</v>
      </c>
      <c r="P2716" t="str">
        <f t="shared" si="277"/>
        <v>Feb-2025</v>
      </c>
      <c r="Q2716" t="str">
        <f t="shared" si="278"/>
        <v>Q1-2025</v>
      </c>
    </row>
    <row r="2717" spans="1:17" x14ac:dyDescent="0.3">
      <c r="A2717" t="s">
        <v>2865</v>
      </c>
      <c r="B2717" s="15">
        <v>46003</v>
      </c>
      <c r="C2717" t="s">
        <v>84</v>
      </c>
      <c r="D2717" t="s">
        <v>85</v>
      </c>
      <c r="E2717" t="s">
        <v>60</v>
      </c>
      <c r="F2717" t="s">
        <v>67</v>
      </c>
      <c r="G2717" t="s">
        <v>68</v>
      </c>
      <c r="H2717">
        <v>1</v>
      </c>
      <c r="I2717">
        <v>74.45</v>
      </c>
      <c r="J2717">
        <v>8.4000000000000005E-2</v>
      </c>
      <c r="K2717">
        <v>40.04</v>
      </c>
      <c r="L2717" t="s">
        <v>57</v>
      </c>
      <c r="M2717">
        <f t="shared" si="274"/>
        <v>68.2</v>
      </c>
      <c r="N2717">
        <f t="shared" si="275"/>
        <v>28.16</v>
      </c>
      <c r="O2717" s="7">
        <f t="shared" si="276"/>
        <v>0.41290322580645161</v>
      </c>
      <c r="P2717" t="str">
        <f t="shared" si="277"/>
        <v>Dec-2025</v>
      </c>
      <c r="Q2717" t="str">
        <f t="shared" si="278"/>
        <v>Q4-2025</v>
      </c>
    </row>
    <row r="2718" spans="1:17" x14ac:dyDescent="0.3">
      <c r="A2718" t="s">
        <v>2866</v>
      </c>
      <c r="B2718" s="15">
        <v>45842</v>
      </c>
      <c r="C2718" t="s">
        <v>88</v>
      </c>
      <c r="D2718" t="s">
        <v>135</v>
      </c>
      <c r="E2718" t="s">
        <v>71</v>
      </c>
      <c r="F2718" t="s">
        <v>97</v>
      </c>
      <c r="G2718" t="s">
        <v>56</v>
      </c>
      <c r="H2718">
        <v>1</v>
      </c>
      <c r="I2718">
        <v>183.46</v>
      </c>
      <c r="J2718">
        <v>0.151</v>
      </c>
      <c r="K2718">
        <v>129.6</v>
      </c>
      <c r="L2718" t="s">
        <v>57</v>
      </c>
      <c r="M2718">
        <f t="shared" si="274"/>
        <v>155.76</v>
      </c>
      <c r="N2718">
        <f t="shared" si="275"/>
        <v>26.16</v>
      </c>
      <c r="O2718" s="7">
        <f t="shared" si="276"/>
        <v>0.1679506933744222</v>
      </c>
      <c r="P2718" t="str">
        <f t="shared" si="277"/>
        <v>Jul-2025</v>
      </c>
      <c r="Q2718" t="str">
        <f t="shared" si="278"/>
        <v>Q3-2025</v>
      </c>
    </row>
    <row r="2719" spans="1:17" x14ac:dyDescent="0.3">
      <c r="A2719" t="s">
        <v>2867</v>
      </c>
      <c r="B2719" s="15">
        <v>45952</v>
      </c>
      <c r="C2719" t="s">
        <v>84</v>
      </c>
      <c r="D2719" t="s">
        <v>572</v>
      </c>
      <c r="E2719" t="s">
        <v>93</v>
      </c>
      <c r="F2719" t="s">
        <v>94</v>
      </c>
      <c r="G2719" t="s">
        <v>56</v>
      </c>
      <c r="H2719">
        <v>1</v>
      </c>
      <c r="I2719">
        <v>74.39</v>
      </c>
      <c r="J2719">
        <v>8.2000000000000003E-2</v>
      </c>
      <c r="K2719">
        <v>26.71</v>
      </c>
      <c r="L2719" t="s">
        <v>57</v>
      </c>
      <c r="M2719">
        <f t="shared" si="274"/>
        <v>68.290000000000006</v>
      </c>
      <c r="N2719">
        <f t="shared" si="275"/>
        <v>41.58</v>
      </c>
      <c r="O2719" s="7">
        <f t="shared" si="276"/>
        <v>0.60887392004685892</v>
      </c>
      <c r="P2719" t="str">
        <f t="shared" si="277"/>
        <v>Oct-2025</v>
      </c>
      <c r="Q2719" t="str">
        <f t="shared" si="278"/>
        <v>Q4-2025</v>
      </c>
    </row>
    <row r="2720" spans="1:17" x14ac:dyDescent="0.3">
      <c r="A2720" t="s">
        <v>2868</v>
      </c>
      <c r="B2720" s="15">
        <v>45663</v>
      </c>
      <c r="C2720" t="s">
        <v>63</v>
      </c>
      <c r="D2720" t="s">
        <v>137</v>
      </c>
      <c r="E2720" t="s">
        <v>60</v>
      </c>
      <c r="F2720" t="s">
        <v>99</v>
      </c>
      <c r="G2720" t="s">
        <v>68</v>
      </c>
      <c r="H2720">
        <v>5</v>
      </c>
      <c r="I2720">
        <v>117.52</v>
      </c>
      <c r="J2720">
        <v>0.24099999999999999</v>
      </c>
      <c r="K2720">
        <v>58.76</v>
      </c>
      <c r="L2720" t="s">
        <v>57</v>
      </c>
      <c r="M2720">
        <f t="shared" si="274"/>
        <v>445.99</v>
      </c>
      <c r="N2720">
        <f t="shared" si="275"/>
        <v>152.19</v>
      </c>
      <c r="O2720" s="7">
        <f t="shared" si="276"/>
        <v>0.34124083499630037</v>
      </c>
      <c r="P2720" t="str">
        <f t="shared" si="277"/>
        <v>Jan-2025</v>
      </c>
      <c r="Q2720" t="str">
        <f t="shared" si="278"/>
        <v>Q1-2025</v>
      </c>
    </row>
    <row r="2721" spans="1:17" x14ac:dyDescent="0.3">
      <c r="A2721" t="s">
        <v>2869</v>
      </c>
      <c r="B2721" s="15">
        <v>45892</v>
      </c>
      <c r="C2721" t="s">
        <v>88</v>
      </c>
      <c r="D2721" t="s">
        <v>234</v>
      </c>
      <c r="E2721" t="s">
        <v>71</v>
      </c>
      <c r="F2721" t="s">
        <v>97</v>
      </c>
      <c r="G2721" t="s">
        <v>68</v>
      </c>
      <c r="H2721">
        <v>9</v>
      </c>
      <c r="I2721">
        <v>66.16</v>
      </c>
      <c r="J2721">
        <v>0.108</v>
      </c>
      <c r="K2721">
        <v>43.73</v>
      </c>
      <c r="L2721" t="s">
        <v>57</v>
      </c>
      <c r="M2721">
        <f t="shared" si="274"/>
        <v>531.13</v>
      </c>
      <c r="N2721">
        <f t="shared" si="275"/>
        <v>137.56</v>
      </c>
      <c r="O2721" s="7">
        <f t="shared" si="276"/>
        <v>0.25899497298213242</v>
      </c>
      <c r="P2721" t="str">
        <f t="shared" si="277"/>
        <v>Aug-2025</v>
      </c>
      <c r="Q2721" t="str">
        <f t="shared" si="278"/>
        <v>Q3-2025</v>
      </c>
    </row>
    <row r="2722" spans="1:17" x14ac:dyDescent="0.3">
      <c r="A2722" t="s">
        <v>2870</v>
      </c>
      <c r="B2722" s="15">
        <v>45606</v>
      </c>
      <c r="C2722" t="s">
        <v>63</v>
      </c>
      <c r="D2722" t="s">
        <v>302</v>
      </c>
      <c r="E2722" t="s">
        <v>54</v>
      </c>
      <c r="F2722" t="s">
        <v>65</v>
      </c>
      <c r="G2722" t="s">
        <v>68</v>
      </c>
      <c r="H2722">
        <v>2</v>
      </c>
      <c r="I2722">
        <v>14.7</v>
      </c>
      <c r="J2722">
        <v>0.33</v>
      </c>
      <c r="K2722">
        <v>9.51</v>
      </c>
      <c r="L2722" t="s">
        <v>57</v>
      </c>
      <c r="M2722">
        <f t="shared" si="274"/>
        <v>19.7</v>
      </c>
      <c r="N2722">
        <f t="shared" si="275"/>
        <v>0.68</v>
      </c>
      <c r="O2722" s="7">
        <f t="shared" si="276"/>
        <v>3.4517766497461931E-2</v>
      </c>
      <c r="P2722" t="str">
        <f t="shared" si="277"/>
        <v>Nov-2024</v>
      </c>
      <c r="Q2722" t="str">
        <f t="shared" si="278"/>
        <v>Q4-2024</v>
      </c>
    </row>
    <row r="2723" spans="1:17" x14ac:dyDescent="0.3">
      <c r="A2723" t="s">
        <v>2871</v>
      </c>
      <c r="B2723" s="15">
        <v>45909</v>
      </c>
      <c r="C2723" t="s">
        <v>88</v>
      </c>
      <c r="D2723" t="s">
        <v>123</v>
      </c>
      <c r="E2723" t="s">
        <v>71</v>
      </c>
      <c r="F2723" t="s">
        <v>126</v>
      </c>
      <c r="G2723" t="s">
        <v>68</v>
      </c>
      <c r="H2723">
        <v>11</v>
      </c>
      <c r="I2723">
        <v>159.9</v>
      </c>
      <c r="J2723">
        <v>9.5000000000000001E-2</v>
      </c>
      <c r="K2723">
        <v>115.54</v>
      </c>
      <c r="L2723" t="s">
        <v>57</v>
      </c>
      <c r="M2723">
        <f t="shared" si="274"/>
        <v>1591.8</v>
      </c>
      <c r="N2723">
        <f t="shared" si="275"/>
        <v>320.86</v>
      </c>
      <c r="O2723" s="7">
        <f t="shared" si="276"/>
        <v>0.20157054906395278</v>
      </c>
      <c r="P2723" t="str">
        <f t="shared" si="277"/>
        <v>Sep-2025</v>
      </c>
      <c r="Q2723" t="str">
        <f t="shared" si="278"/>
        <v>Q3-2025</v>
      </c>
    </row>
    <row r="2724" spans="1:17" x14ac:dyDescent="0.3">
      <c r="A2724" t="s">
        <v>2872</v>
      </c>
      <c r="B2724" s="15">
        <v>45824</v>
      </c>
      <c r="C2724" t="s">
        <v>63</v>
      </c>
      <c r="D2724" t="s">
        <v>188</v>
      </c>
      <c r="E2724" t="s">
        <v>60</v>
      </c>
      <c r="F2724" t="s">
        <v>99</v>
      </c>
      <c r="G2724" t="s">
        <v>56</v>
      </c>
      <c r="H2724">
        <v>5</v>
      </c>
      <c r="I2724">
        <v>85.87</v>
      </c>
      <c r="J2724">
        <v>0.13900000000000001</v>
      </c>
      <c r="K2724">
        <v>34.71</v>
      </c>
      <c r="L2724" t="s">
        <v>104</v>
      </c>
      <c r="M2724">
        <f t="shared" si="274"/>
        <v>369.67</v>
      </c>
      <c r="N2724">
        <f t="shared" si="275"/>
        <v>196.12</v>
      </c>
      <c r="O2724" s="7">
        <f t="shared" si="276"/>
        <v>0.530527226986231</v>
      </c>
      <c r="P2724" t="str">
        <f t="shared" si="277"/>
        <v>Jun-2025</v>
      </c>
      <c r="Q2724" t="str">
        <f t="shared" si="278"/>
        <v>Q2-2025</v>
      </c>
    </row>
    <row r="2725" spans="1:17" x14ac:dyDescent="0.3">
      <c r="A2725" t="s">
        <v>2873</v>
      </c>
      <c r="B2725" s="15">
        <v>45927</v>
      </c>
      <c r="C2725" t="s">
        <v>88</v>
      </c>
      <c r="D2725" t="s">
        <v>179</v>
      </c>
      <c r="E2725" t="s">
        <v>93</v>
      </c>
      <c r="F2725" t="s">
        <v>94</v>
      </c>
      <c r="G2725" t="s">
        <v>68</v>
      </c>
      <c r="H2725">
        <v>15</v>
      </c>
      <c r="I2725">
        <v>28.98</v>
      </c>
      <c r="J2725">
        <v>3.5999999999999997E-2</v>
      </c>
      <c r="K2725">
        <v>12.91</v>
      </c>
      <c r="L2725" t="s">
        <v>57</v>
      </c>
      <c r="M2725">
        <f t="shared" si="274"/>
        <v>419.05</v>
      </c>
      <c r="N2725">
        <f t="shared" si="275"/>
        <v>225.4</v>
      </c>
      <c r="O2725" s="7">
        <f t="shared" si="276"/>
        <v>0.5378833074812075</v>
      </c>
      <c r="P2725" t="str">
        <f t="shared" si="277"/>
        <v>Sep-2025</v>
      </c>
      <c r="Q2725" t="str">
        <f t="shared" si="278"/>
        <v>Q3-2025</v>
      </c>
    </row>
    <row r="2726" spans="1:17" x14ac:dyDescent="0.3">
      <c r="A2726" t="s">
        <v>2874</v>
      </c>
      <c r="B2726" s="15">
        <v>45802</v>
      </c>
      <c r="C2726" t="s">
        <v>84</v>
      </c>
      <c r="D2726" t="s">
        <v>144</v>
      </c>
      <c r="E2726" t="s">
        <v>71</v>
      </c>
      <c r="F2726" t="s">
        <v>97</v>
      </c>
      <c r="G2726" t="s">
        <v>68</v>
      </c>
      <c r="H2726">
        <v>1</v>
      </c>
      <c r="I2726">
        <v>198.24</v>
      </c>
      <c r="J2726">
        <v>0.156</v>
      </c>
      <c r="K2726">
        <v>123.22</v>
      </c>
      <c r="L2726" t="s">
        <v>57</v>
      </c>
      <c r="M2726">
        <f t="shared" si="274"/>
        <v>167.31</v>
      </c>
      <c r="N2726">
        <f t="shared" si="275"/>
        <v>44.09</v>
      </c>
      <c r="O2726" s="7">
        <f t="shared" si="276"/>
        <v>0.26352280198434047</v>
      </c>
      <c r="P2726" t="str">
        <f t="shared" si="277"/>
        <v>May-2025</v>
      </c>
      <c r="Q2726" t="str">
        <f t="shared" si="278"/>
        <v>Q2-2025</v>
      </c>
    </row>
    <row r="2727" spans="1:17" x14ac:dyDescent="0.3">
      <c r="A2727" t="s">
        <v>2875</v>
      </c>
      <c r="B2727" s="15">
        <v>45623</v>
      </c>
      <c r="C2727" t="s">
        <v>52</v>
      </c>
      <c r="D2727" t="s">
        <v>272</v>
      </c>
      <c r="E2727" t="s">
        <v>54</v>
      </c>
      <c r="F2727" t="s">
        <v>65</v>
      </c>
      <c r="G2727" t="s">
        <v>68</v>
      </c>
      <c r="H2727">
        <v>1</v>
      </c>
      <c r="I2727">
        <v>7</v>
      </c>
      <c r="J2727">
        <v>0.13600000000000001</v>
      </c>
      <c r="K2727">
        <v>3.98</v>
      </c>
      <c r="L2727" t="s">
        <v>57</v>
      </c>
      <c r="M2727">
        <f t="shared" si="274"/>
        <v>6.05</v>
      </c>
      <c r="N2727">
        <f t="shared" si="275"/>
        <v>2.0699999999999998</v>
      </c>
      <c r="O2727" s="7">
        <f t="shared" si="276"/>
        <v>0.34214876033057851</v>
      </c>
      <c r="P2727" t="str">
        <f t="shared" si="277"/>
        <v>Nov-2024</v>
      </c>
      <c r="Q2727" t="str">
        <f t="shared" si="278"/>
        <v>Q4-2024</v>
      </c>
    </row>
    <row r="2728" spans="1:17" x14ac:dyDescent="0.3">
      <c r="A2728" t="s">
        <v>2876</v>
      </c>
      <c r="B2728" s="15">
        <v>45680</v>
      </c>
      <c r="C2728" t="s">
        <v>52</v>
      </c>
      <c r="D2728" t="s">
        <v>59</v>
      </c>
      <c r="E2728" t="s">
        <v>71</v>
      </c>
      <c r="F2728" t="s">
        <v>97</v>
      </c>
      <c r="G2728" t="s">
        <v>68</v>
      </c>
      <c r="H2728">
        <v>3</v>
      </c>
      <c r="I2728">
        <v>238.01</v>
      </c>
      <c r="J2728">
        <v>0.10199999999999999</v>
      </c>
      <c r="K2728">
        <v>172.07</v>
      </c>
      <c r="L2728" t="s">
        <v>57</v>
      </c>
      <c r="M2728">
        <f t="shared" si="274"/>
        <v>641.20000000000005</v>
      </c>
      <c r="N2728">
        <f t="shared" si="275"/>
        <v>124.99</v>
      </c>
      <c r="O2728" s="7">
        <f t="shared" si="276"/>
        <v>0.1949313786650031</v>
      </c>
      <c r="P2728" t="str">
        <f t="shared" si="277"/>
        <v>Jan-2025</v>
      </c>
      <c r="Q2728" t="str">
        <f t="shared" si="278"/>
        <v>Q1-2025</v>
      </c>
    </row>
    <row r="2729" spans="1:17" x14ac:dyDescent="0.3">
      <c r="A2729" t="s">
        <v>2877</v>
      </c>
      <c r="B2729" s="15">
        <v>45890</v>
      </c>
      <c r="C2729" t="s">
        <v>84</v>
      </c>
      <c r="D2729" t="s">
        <v>150</v>
      </c>
      <c r="E2729" t="s">
        <v>54</v>
      </c>
      <c r="F2729" t="s">
        <v>156</v>
      </c>
      <c r="G2729" t="s">
        <v>68</v>
      </c>
      <c r="H2729">
        <v>5</v>
      </c>
      <c r="I2729">
        <v>13.56</v>
      </c>
      <c r="J2729">
        <v>7.4999999999999997E-2</v>
      </c>
      <c r="K2729">
        <v>8.9</v>
      </c>
      <c r="L2729" t="s">
        <v>57</v>
      </c>
      <c r="M2729">
        <f t="shared" si="274"/>
        <v>62.72</v>
      </c>
      <c r="N2729">
        <f t="shared" si="275"/>
        <v>18.22</v>
      </c>
      <c r="O2729" s="7">
        <f t="shared" si="276"/>
        <v>0.29049744897959184</v>
      </c>
      <c r="P2729" t="str">
        <f t="shared" si="277"/>
        <v>Aug-2025</v>
      </c>
      <c r="Q2729" t="str">
        <f t="shared" si="278"/>
        <v>Q3-2025</v>
      </c>
    </row>
    <row r="2730" spans="1:17" x14ac:dyDescent="0.3">
      <c r="A2730" t="s">
        <v>2878</v>
      </c>
      <c r="B2730" s="15">
        <v>45547</v>
      </c>
      <c r="C2730" t="s">
        <v>88</v>
      </c>
      <c r="D2730" t="s">
        <v>116</v>
      </c>
      <c r="E2730" t="s">
        <v>93</v>
      </c>
      <c r="F2730" t="s">
        <v>94</v>
      </c>
      <c r="G2730" t="s">
        <v>68</v>
      </c>
      <c r="H2730">
        <v>1</v>
      </c>
      <c r="I2730">
        <v>34.729999999999997</v>
      </c>
      <c r="J2730">
        <v>7.0999999999999994E-2</v>
      </c>
      <c r="K2730">
        <v>15.62</v>
      </c>
      <c r="L2730" t="s">
        <v>57</v>
      </c>
      <c r="M2730">
        <f t="shared" si="274"/>
        <v>32.26</v>
      </c>
      <c r="N2730">
        <f t="shared" si="275"/>
        <v>16.64</v>
      </c>
      <c r="O2730" s="7">
        <f t="shared" si="276"/>
        <v>0.51580905145691258</v>
      </c>
      <c r="P2730" t="str">
        <f t="shared" ref="P2730:P2761" si="279">IF(B2730="","",TEXT(B2730,"mmm-yyyy"))</f>
        <v>Sep-2024</v>
      </c>
      <c r="Q2730" t="str">
        <f t="shared" ref="Q2730:Q2761" si="280">IF(B2730="","","Q"&amp;ROUNDUP(MONTH(B2730)/3,0)&amp;"-"&amp;YEAR(B2730))</f>
        <v>Q3-2024</v>
      </c>
    </row>
    <row r="2731" spans="1:17" x14ac:dyDescent="0.3">
      <c r="A2731" t="s">
        <v>2879</v>
      </c>
      <c r="B2731" s="15">
        <v>45460</v>
      </c>
      <c r="C2731" t="s">
        <v>88</v>
      </c>
      <c r="D2731" t="s">
        <v>135</v>
      </c>
      <c r="E2731" t="s">
        <v>93</v>
      </c>
      <c r="F2731" t="s">
        <v>124</v>
      </c>
      <c r="G2731" t="s">
        <v>56</v>
      </c>
      <c r="H2731">
        <v>3</v>
      </c>
      <c r="I2731">
        <v>46.01</v>
      </c>
      <c r="J2731">
        <v>8.8999999999999996E-2</v>
      </c>
      <c r="K2731">
        <v>18.239999999999998</v>
      </c>
      <c r="L2731" t="s">
        <v>57</v>
      </c>
      <c r="M2731">
        <f t="shared" si="274"/>
        <v>125.75</v>
      </c>
      <c r="N2731">
        <f t="shared" si="275"/>
        <v>71.03</v>
      </c>
      <c r="O2731" s="7">
        <f t="shared" si="276"/>
        <v>0.56485089463220672</v>
      </c>
      <c r="P2731" t="str">
        <f t="shared" si="279"/>
        <v>Jun-2024</v>
      </c>
      <c r="Q2731" t="str">
        <f t="shared" si="280"/>
        <v>Q2-2024</v>
      </c>
    </row>
    <row r="2732" spans="1:17" x14ac:dyDescent="0.3">
      <c r="A2732" t="s">
        <v>2880</v>
      </c>
      <c r="B2732" s="15">
        <v>45695</v>
      </c>
      <c r="C2732" t="s">
        <v>88</v>
      </c>
      <c r="D2732" t="s">
        <v>202</v>
      </c>
      <c r="E2732" t="s">
        <v>71</v>
      </c>
      <c r="F2732" t="s">
        <v>72</v>
      </c>
      <c r="G2732" t="s">
        <v>68</v>
      </c>
      <c r="H2732">
        <v>5</v>
      </c>
      <c r="I2732">
        <v>142.32</v>
      </c>
      <c r="J2732">
        <v>0.20100000000000001</v>
      </c>
      <c r="K2732">
        <v>113.66</v>
      </c>
      <c r="L2732" t="s">
        <v>57</v>
      </c>
      <c r="M2732">
        <f t="shared" si="274"/>
        <v>568.57000000000005</v>
      </c>
      <c r="N2732">
        <f t="shared" si="275"/>
        <v>0.27</v>
      </c>
      <c r="O2732" s="7">
        <f t="shared" si="276"/>
        <v>4.7487556501398241E-4</v>
      </c>
      <c r="P2732" t="str">
        <f t="shared" si="279"/>
        <v>Feb-2025</v>
      </c>
      <c r="Q2732" t="str">
        <f t="shared" si="280"/>
        <v>Q1-2025</v>
      </c>
    </row>
    <row r="2733" spans="1:17" x14ac:dyDescent="0.3">
      <c r="A2733" t="s">
        <v>2881</v>
      </c>
      <c r="B2733" s="15">
        <v>45829</v>
      </c>
      <c r="C2733" t="s">
        <v>84</v>
      </c>
      <c r="D2733" t="s">
        <v>171</v>
      </c>
      <c r="E2733" t="s">
        <v>71</v>
      </c>
      <c r="F2733" t="s">
        <v>78</v>
      </c>
      <c r="G2733" t="s">
        <v>68</v>
      </c>
      <c r="H2733">
        <v>2</v>
      </c>
      <c r="I2733">
        <v>122.08</v>
      </c>
      <c r="J2733">
        <v>6.9000000000000006E-2</v>
      </c>
      <c r="K2733">
        <v>92.15</v>
      </c>
      <c r="L2733" t="s">
        <v>57</v>
      </c>
      <c r="M2733">
        <f t="shared" si="274"/>
        <v>227.31</v>
      </c>
      <c r="N2733">
        <f t="shared" si="275"/>
        <v>43.01</v>
      </c>
      <c r="O2733" s="7">
        <f t="shared" si="276"/>
        <v>0.189212969073072</v>
      </c>
      <c r="P2733" t="str">
        <f t="shared" si="279"/>
        <v>Jun-2025</v>
      </c>
      <c r="Q2733" t="str">
        <f t="shared" si="280"/>
        <v>Q2-2025</v>
      </c>
    </row>
    <row r="2734" spans="1:17" x14ac:dyDescent="0.3">
      <c r="A2734" t="s">
        <v>2882</v>
      </c>
      <c r="B2734" s="15">
        <v>45545</v>
      </c>
      <c r="C2734" t="s">
        <v>52</v>
      </c>
      <c r="D2734" t="s">
        <v>59</v>
      </c>
      <c r="E2734" t="s">
        <v>54</v>
      </c>
      <c r="F2734" t="s">
        <v>156</v>
      </c>
      <c r="G2734" t="s">
        <v>56</v>
      </c>
      <c r="H2734">
        <v>3</v>
      </c>
      <c r="I2734">
        <v>15.43</v>
      </c>
      <c r="J2734">
        <v>9.6000000000000002E-2</v>
      </c>
      <c r="K2734">
        <v>9.91</v>
      </c>
      <c r="L2734" t="s">
        <v>57</v>
      </c>
      <c r="M2734">
        <f t="shared" si="274"/>
        <v>41.85</v>
      </c>
      <c r="N2734">
        <f t="shared" si="275"/>
        <v>12.12</v>
      </c>
      <c r="O2734" s="7">
        <f t="shared" si="276"/>
        <v>0.28960573476702506</v>
      </c>
      <c r="P2734" t="str">
        <f t="shared" si="279"/>
        <v>Sep-2024</v>
      </c>
      <c r="Q2734" t="str">
        <f t="shared" si="280"/>
        <v>Q3-2024</v>
      </c>
    </row>
    <row r="2735" spans="1:17" x14ac:dyDescent="0.3">
      <c r="A2735" t="s">
        <v>2883</v>
      </c>
      <c r="B2735" s="15">
        <v>45916</v>
      </c>
      <c r="C2735" t="s">
        <v>88</v>
      </c>
      <c r="D2735" t="s">
        <v>234</v>
      </c>
      <c r="E2735" t="s">
        <v>71</v>
      </c>
      <c r="F2735" t="s">
        <v>86</v>
      </c>
      <c r="G2735" t="s">
        <v>56</v>
      </c>
      <c r="H2735">
        <v>5</v>
      </c>
      <c r="I2735">
        <v>203.77</v>
      </c>
      <c r="J2735">
        <v>3.1E-2</v>
      </c>
      <c r="K2735">
        <v>136.65</v>
      </c>
      <c r="L2735" t="s">
        <v>57</v>
      </c>
      <c r="M2735">
        <f t="shared" si="274"/>
        <v>987.27</v>
      </c>
      <c r="N2735">
        <f t="shared" si="275"/>
        <v>304.02</v>
      </c>
      <c r="O2735" s="7">
        <f t="shared" si="276"/>
        <v>0.30794007718253363</v>
      </c>
      <c r="P2735" t="str">
        <f t="shared" si="279"/>
        <v>Sep-2025</v>
      </c>
      <c r="Q2735" t="str">
        <f t="shared" si="280"/>
        <v>Q3-2025</v>
      </c>
    </row>
    <row r="2736" spans="1:17" x14ac:dyDescent="0.3">
      <c r="A2736" t="s">
        <v>2884</v>
      </c>
      <c r="B2736" s="15">
        <v>45702</v>
      </c>
      <c r="C2736" t="s">
        <v>63</v>
      </c>
      <c r="D2736" t="s">
        <v>175</v>
      </c>
      <c r="E2736" t="s">
        <v>71</v>
      </c>
      <c r="F2736" t="s">
        <v>72</v>
      </c>
      <c r="G2736" t="s">
        <v>68</v>
      </c>
      <c r="H2736">
        <v>1</v>
      </c>
      <c r="I2736">
        <v>156.18</v>
      </c>
      <c r="J2736">
        <v>0.25700000000000001</v>
      </c>
      <c r="K2736">
        <v>142.65</v>
      </c>
      <c r="L2736" t="s">
        <v>57</v>
      </c>
      <c r="M2736">
        <f t="shared" si="274"/>
        <v>116.04</v>
      </c>
      <c r="N2736">
        <f t="shared" si="275"/>
        <v>-26.61</v>
      </c>
      <c r="O2736" s="7">
        <f t="shared" si="276"/>
        <v>-0.2293174767321613</v>
      </c>
      <c r="P2736" t="str">
        <f t="shared" si="279"/>
        <v>Feb-2025</v>
      </c>
      <c r="Q2736" t="str">
        <f t="shared" si="280"/>
        <v>Q1-2025</v>
      </c>
    </row>
    <row r="2737" spans="1:17" x14ac:dyDescent="0.3">
      <c r="A2737" t="s">
        <v>2885</v>
      </c>
      <c r="B2737" s="15">
        <v>45879</v>
      </c>
      <c r="C2737" t="s">
        <v>84</v>
      </c>
      <c r="D2737" t="s">
        <v>85</v>
      </c>
      <c r="E2737" t="s">
        <v>71</v>
      </c>
      <c r="F2737" t="s">
        <v>78</v>
      </c>
      <c r="G2737" t="s">
        <v>68</v>
      </c>
      <c r="H2737">
        <v>6</v>
      </c>
      <c r="I2737">
        <v>167.83</v>
      </c>
      <c r="J2737">
        <v>7.4999999999999997E-2</v>
      </c>
      <c r="K2737">
        <v>114.35</v>
      </c>
      <c r="L2737" t="s">
        <v>57</v>
      </c>
      <c r="M2737">
        <f t="shared" si="274"/>
        <v>931.46</v>
      </c>
      <c r="N2737">
        <f t="shared" si="275"/>
        <v>245.36</v>
      </c>
      <c r="O2737" s="7">
        <f t="shared" si="276"/>
        <v>0.26341442466665238</v>
      </c>
      <c r="P2737" t="str">
        <f t="shared" si="279"/>
        <v>Aug-2025</v>
      </c>
      <c r="Q2737" t="str">
        <f t="shared" si="280"/>
        <v>Q3-2025</v>
      </c>
    </row>
    <row r="2738" spans="1:17" x14ac:dyDescent="0.3">
      <c r="A2738" t="s">
        <v>2886</v>
      </c>
      <c r="B2738" s="15">
        <v>45948</v>
      </c>
      <c r="C2738" t="s">
        <v>63</v>
      </c>
      <c r="D2738" t="s">
        <v>119</v>
      </c>
      <c r="E2738" t="s">
        <v>107</v>
      </c>
      <c r="F2738" t="s">
        <v>139</v>
      </c>
      <c r="G2738" t="s">
        <v>56</v>
      </c>
      <c r="H2738">
        <v>5</v>
      </c>
      <c r="I2738">
        <v>23.08</v>
      </c>
      <c r="J2738">
        <v>0.26500000000000001</v>
      </c>
      <c r="K2738">
        <v>8.74</v>
      </c>
      <c r="L2738" t="s">
        <v>57</v>
      </c>
      <c r="M2738">
        <f t="shared" si="274"/>
        <v>84.82</v>
      </c>
      <c r="N2738">
        <f t="shared" si="275"/>
        <v>41.12</v>
      </c>
      <c r="O2738" s="7">
        <f t="shared" si="276"/>
        <v>0.48479132280122611</v>
      </c>
      <c r="P2738" t="str">
        <f t="shared" si="279"/>
        <v>Oct-2025</v>
      </c>
      <c r="Q2738" t="str">
        <f t="shared" si="280"/>
        <v>Q4-2025</v>
      </c>
    </row>
    <row r="2739" spans="1:17" x14ac:dyDescent="0.3">
      <c r="A2739" t="s">
        <v>2887</v>
      </c>
      <c r="B2739" s="15">
        <v>45647</v>
      </c>
      <c r="C2739" t="s">
        <v>84</v>
      </c>
      <c r="D2739" t="s">
        <v>150</v>
      </c>
      <c r="E2739" t="s">
        <v>60</v>
      </c>
      <c r="F2739" t="s">
        <v>67</v>
      </c>
      <c r="G2739" t="s">
        <v>68</v>
      </c>
      <c r="H2739">
        <v>2</v>
      </c>
      <c r="I2739">
        <v>60.64</v>
      </c>
      <c r="J2739">
        <v>6.6000000000000003E-2</v>
      </c>
      <c r="K2739">
        <v>26.97</v>
      </c>
      <c r="L2739" t="s">
        <v>57</v>
      </c>
      <c r="M2739">
        <f t="shared" si="274"/>
        <v>113.28</v>
      </c>
      <c r="N2739">
        <f t="shared" si="275"/>
        <v>59.34</v>
      </c>
      <c r="O2739" s="7">
        <f t="shared" si="276"/>
        <v>0.52383474576271194</v>
      </c>
      <c r="P2739" t="str">
        <f t="shared" si="279"/>
        <v>Dec-2024</v>
      </c>
      <c r="Q2739" t="str">
        <f t="shared" si="280"/>
        <v>Q4-2024</v>
      </c>
    </row>
    <row r="2740" spans="1:17" x14ac:dyDescent="0.3">
      <c r="A2740" t="s">
        <v>2888</v>
      </c>
      <c r="B2740" s="15">
        <v>45959</v>
      </c>
      <c r="C2740" t="s">
        <v>84</v>
      </c>
      <c r="D2740" t="s">
        <v>169</v>
      </c>
      <c r="E2740" t="s">
        <v>107</v>
      </c>
      <c r="F2740" t="s">
        <v>108</v>
      </c>
      <c r="G2740" t="s">
        <v>68</v>
      </c>
      <c r="H2740">
        <v>2</v>
      </c>
      <c r="I2740">
        <v>46.76</v>
      </c>
      <c r="J2740">
        <v>8.3000000000000004E-2</v>
      </c>
      <c r="K2740">
        <v>16.18</v>
      </c>
      <c r="L2740" t="s">
        <v>57</v>
      </c>
      <c r="M2740">
        <f t="shared" si="274"/>
        <v>85.76</v>
      </c>
      <c r="N2740">
        <f t="shared" si="275"/>
        <v>53.4</v>
      </c>
      <c r="O2740" s="7">
        <f t="shared" si="276"/>
        <v>0.62266791044776115</v>
      </c>
      <c r="P2740" t="str">
        <f t="shared" si="279"/>
        <v>Oct-2025</v>
      </c>
      <c r="Q2740" t="str">
        <f t="shared" si="280"/>
        <v>Q4-2025</v>
      </c>
    </row>
    <row r="2741" spans="1:17" x14ac:dyDescent="0.3">
      <c r="A2741" t="s">
        <v>2889</v>
      </c>
      <c r="B2741" s="15">
        <v>45691</v>
      </c>
      <c r="C2741" t="s">
        <v>52</v>
      </c>
      <c r="D2741" t="s">
        <v>96</v>
      </c>
      <c r="E2741" t="s">
        <v>107</v>
      </c>
      <c r="F2741" t="s">
        <v>139</v>
      </c>
      <c r="G2741" t="s">
        <v>56</v>
      </c>
      <c r="H2741">
        <v>3</v>
      </c>
      <c r="I2741">
        <v>14.31</v>
      </c>
      <c r="J2741">
        <v>0.11600000000000001</v>
      </c>
      <c r="K2741">
        <v>5.52</v>
      </c>
      <c r="L2741" t="s">
        <v>57</v>
      </c>
      <c r="M2741">
        <f t="shared" si="274"/>
        <v>37.950000000000003</v>
      </c>
      <c r="N2741">
        <f t="shared" si="275"/>
        <v>21.39</v>
      </c>
      <c r="O2741" s="7">
        <f t="shared" si="276"/>
        <v>0.5636363636363636</v>
      </c>
      <c r="P2741" t="str">
        <f t="shared" si="279"/>
        <v>Feb-2025</v>
      </c>
      <c r="Q2741" t="str">
        <f t="shared" si="280"/>
        <v>Q1-2025</v>
      </c>
    </row>
    <row r="2742" spans="1:17" x14ac:dyDescent="0.3">
      <c r="A2742" t="s">
        <v>2890</v>
      </c>
      <c r="B2742" s="15">
        <v>45626</v>
      </c>
      <c r="C2742" t="s">
        <v>63</v>
      </c>
      <c r="D2742" t="s">
        <v>73</v>
      </c>
      <c r="E2742" t="s">
        <v>93</v>
      </c>
      <c r="F2742" t="s">
        <v>94</v>
      </c>
      <c r="G2742" t="s">
        <v>56</v>
      </c>
      <c r="H2742">
        <v>2</v>
      </c>
      <c r="I2742">
        <v>46.07</v>
      </c>
      <c r="J2742">
        <v>0.316</v>
      </c>
      <c r="K2742">
        <v>17.690000000000001</v>
      </c>
      <c r="L2742" t="s">
        <v>57</v>
      </c>
      <c r="M2742">
        <f t="shared" si="274"/>
        <v>63.02</v>
      </c>
      <c r="N2742">
        <f t="shared" si="275"/>
        <v>27.64</v>
      </c>
      <c r="O2742" s="7">
        <f t="shared" si="276"/>
        <v>0.43859092351634399</v>
      </c>
      <c r="P2742" t="str">
        <f t="shared" si="279"/>
        <v>Nov-2024</v>
      </c>
      <c r="Q2742" t="str">
        <f t="shared" si="280"/>
        <v>Q4-2024</v>
      </c>
    </row>
    <row r="2743" spans="1:17" x14ac:dyDescent="0.3">
      <c r="A2743" t="s">
        <v>2891</v>
      </c>
      <c r="B2743" s="15">
        <v>45978</v>
      </c>
      <c r="C2743" t="s">
        <v>88</v>
      </c>
      <c r="D2743" t="s">
        <v>135</v>
      </c>
      <c r="E2743" t="s">
        <v>71</v>
      </c>
      <c r="F2743" t="s">
        <v>86</v>
      </c>
      <c r="G2743" t="s">
        <v>68</v>
      </c>
      <c r="H2743">
        <v>7</v>
      </c>
      <c r="I2743">
        <v>86.75</v>
      </c>
      <c r="J2743">
        <v>2.1000000000000001E-2</v>
      </c>
      <c r="K2743">
        <v>64.11</v>
      </c>
      <c r="L2743" t="s">
        <v>57</v>
      </c>
      <c r="M2743">
        <f t="shared" si="274"/>
        <v>594.5</v>
      </c>
      <c r="N2743">
        <f t="shared" si="275"/>
        <v>145.72999999999999</v>
      </c>
      <c r="O2743" s="7">
        <f t="shared" si="276"/>
        <v>0.24513036164844407</v>
      </c>
      <c r="P2743" t="str">
        <f t="shared" si="279"/>
        <v>Nov-2025</v>
      </c>
      <c r="Q2743" t="str">
        <f t="shared" si="280"/>
        <v>Q4-2025</v>
      </c>
    </row>
    <row r="2744" spans="1:17" x14ac:dyDescent="0.3">
      <c r="A2744" t="s">
        <v>2892</v>
      </c>
      <c r="B2744" s="15">
        <v>45584</v>
      </c>
      <c r="C2744" t="s">
        <v>63</v>
      </c>
      <c r="D2744" t="s">
        <v>251</v>
      </c>
      <c r="E2744" t="s">
        <v>54</v>
      </c>
      <c r="F2744" t="s">
        <v>55</v>
      </c>
      <c r="G2744" t="s">
        <v>68</v>
      </c>
      <c r="H2744">
        <v>1</v>
      </c>
      <c r="I2744">
        <v>24.74</v>
      </c>
      <c r="J2744">
        <v>0.26900000000000002</v>
      </c>
      <c r="K2744">
        <v>16.09</v>
      </c>
      <c r="L2744" t="s">
        <v>57</v>
      </c>
      <c r="M2744">
        <f t="shared" si="274"/>
        <v>18.079999999999998</v>
      </c>
      <c r="N2744">
        <f t="shared" si="275"/>
        <v>1.99</v>
      </c>
      <c r="O2744" s="7">
        <f t="shared" si="276"/>
        <v>0.11006637168141593</v>
      </c>
      <c r="P2744" t="str">
        <f t="shared" si="279"/>
        <v>Oct-2024</v>
      </c>
      <c r="Q2744" t="str">
        <f t="shared" si="280"/>
        <v>Q4-2024</v>
      </c>
    </row>
    <row r="2745" spans="1:17" x14ac:dyDescent="0.3">
      <c r="A2745" t="s">
        <v>2893</v>
      </c>
      <c r="B2745" s="15">
        <v>45403</v>
      </c>
      <c r="C2745" t="s">
        <v>84</v>
      </c>
      <c r="D2745" t="s">
        <v>85</v>
      </c>
      <c r="E2745" t="s">
        <v>60</v>
      </c>
      <c r="F2745" t="s">
        <v>61</v>
      </c>
      <c r="G2745" t="s">
        <v>56</v>
      </c>
      <c r="H2745">
        <v>6</v>
      </c>
      <c r="I2745">
        <v>116.57</v>
      </c>
      <c r="J2745">
        <v>1.2E-2</v>
      </c>
      <c r="K2745">
        <v>64.069999999999993</v>
      </c>
      <c r="L2745" t="s">
        <v>57</v>
      </c>
      <c r="M2745">
        <f t="shared" si="274"/>
        <v>691.03</v>
      </c>
      <c r="N2745">
        <f t="shared" si="275"/>
        <v>306.61</v>
      </c>
      <c r="O2745" s="7">
        <f t="shared" si="276"/>
        <v>0.44369998408173311</v>
      </c>
      <c r="P2745" t="str">
        <f t="shared" si="279"/>
        <v>Apr-2024</v>
      </c>
      <c r="Q2745" t="str">
        <f t="shared" si="280"/>
        <v>Q2-2024</v>
      </c>
    </row>
    <row r="2746" spans="1:17" x14ac:dyDescent="0.3">
      <c r="A2746" t="s">
        <v>2894</v>
      </c>
      <c r="B2746" s="15">
        <v>45499</v>
      </c>
      <c r="C2746" t="s">
        <v>88</v>
      </c>
      <c r="D2746" t="s">
        <v>89</v>
      </c>
      <c r="E2746" t="s">
        <v>71</v>
      </c>
      <c r="F2746" t="s">
        <v>78</v>
      </c>
      <c r="G2746" t="s">
        <v>68</v>
      </c>
      <c r="H2746">
        <v>4</v>
      </c>
      <c r="I2746">
        <v>56.66</v>
      </c>
      <c r="J2746">
        <v>0.11799999999999999</v>
      </c>
      <c r="K2746">
        <v>40.9</v>
      </c>
      <c r="L2746" t="s">
        <v>104</v>
      </c>
      <c r="M2746">
        <f t="shared" si="274"/>
        <v>199.9</v>
      </c>
      <c r="N2746">
        <f t="shared" si="275"/>
        <v>36.299999999999997</v>
      </c>
      <c r="O2746" s="7">
        <f t="shared" si="276"/>
        <v>0.18159079539769882</v>
      </c>
      <c r="P2746" t="str">
        <f t="shared" si="279"/>
        <v>Jul-2024</v>
      </c>
      <c r="Q2746" t="str">
        <f t="shared" si="280"/>
        <v>Q3-2024</v>
      </c>
    </row>
    <row r="2747" spans="1:17" x14ac:dyDescent="0.3">
      <c r="A2747" t="s">
        <v>2895</v>
      </c>
      <c r="B2747" s="15">
        <v>45555</v>
      </c>
      <c r="C2747" t="s">
        <v>84</v>
      </c>
      <c r="D2747" t="s">
        <v>372</v>
      </c>
      <c r="E2747" t="s">
        <v>107</v>
      </c>
      <c r="F2747" t="s">
        <v>139</v>
      </c>
      <c r="G2747" t="s">
        <v>56</v>
      </c>
      <c r="H2747">
        <v>10</v>
      </c>
      <c r="I2747">
        <v>26.08</v>
      </c>
      <c r="J2747">
        <v>3.2000000000000001E-2</v>
      </c>
      <c r="K2747">
        <v>8.9499999999999993</v>
      </c>
      <c r="L2747" t="s">
        <v>57</v>
      </c>
      <c r="M2747">
        <f t="shared" si="274"/>
        <v>252.45</v>
      </c>
      <c r="N2747">
        <f t="shared" si="275"/>
        <v>162.94999999999999</v>
      </c>
      <c r="O2747" s="7">
        <f t="shared" si="276"/>
        <v>0.64547435135670428</v>
      </c>
      <c r="P2747" t="str">
        <f t="shared" si="279"/>
        <v>Sep-2024</v>
      </c>
      <c r="Q2747" t="str">
        <f t="shared" si="280"/>
        <v>Q3-2024</v>
      </c>
    </row>
    <row r="2748" spans="1:17" x14ac:dyDescent="0.3">
      <c r="A2748" t="s">
        <v>2896</v>
      </c>
      <c r="B2748" s="15">
        <v>45636</v>
      </c>
      <c r="C2748" t="s">
        <v>88</v>
      </c>
      <c r="D2748" t="s">
        <v>167</v>
      </c>
      <c r="E2748" t="s">
        <v>60</v>
      </c>
      <c r="F2748" t="s">
        <v>76</v>
      </c>
      <c r="G2748" t="s">
        <v>68</v>
      </c>
      <c r="H2748">
        <v>3</v>
      </c>
      <c r="I2748">
        <v>96.66</v>
      </c>
      <c r="J2748">
        <v>9.9000000000000005E-2</v>
      </c>
      <c r="K2748">
        <v>39.200000000000003</v>
      </c>
      <c r="L2748" t="s">
        <v>57</v>
      </c>
      <c r="M2748">
        <f t="shared" si="274"/>
        <v>261.27</v>
      </c>
      <c r="N2748">
        <f t="shared" si="275"/>
        <v>143.66999999999999</v>
      </c>
      <c r="O2748" s="7">
        <f t="shared" si="276"/>
        <v>0.54989091744172691</v>
      </c>
      <c r="P2748" t="str">
        <f t="shared" si="279"/>
        <v>Dec-2024</v>
      </c>
      <c r="Q2748" t="str">
        <f t="shared" si="280"/>
        <v>Q4-2024</v>
      </c>
    </row>
    <row r="2749" spans="1:17" x14ac:dyDescent="0.3">
      <c r="A2749" t="s">
        <v>2897</v>
      </c>
      <c r="B2749" s="15">
        <v>45835</v>
      </c>
      <c r="C2749" t="s">
        <v>84</v>
      </c>
      <c r="D2749" t="s">
        <v>372</v>
      </c>
      <c r="E2749" t="s">
        <v>93</v>
      </c>
      <c r="F2749" t="s">
        <v>94</v>
      </c>
      <c r="G2749" t="s">
        <v>56</v>
      </c>
      <c r="H2749">
        <v>2</v>
      </c>
      <c r="I2749">
        <v>40.520000000000003</v>
      </c>
      <c r="J2749">
        <v>8.7999999999999995E-2</v>
      </c>
      <c r="K2749">
        <v>14.57</v>
      </c>
      <c r="L2749" t="s">
        <v>57</v>
      </c>
      <c r="M2749">
        <f t="shared" si="274"/>
        <v>73.91</v>
      </c>
      <c r="N2749">
        <f t="shared" si="275"/>
        <v>44.77</v>
      </c>
      <c r="O2749" s="7">
        <f t="shared" si="276"/>
        <v>0.60573670680557445</v>
      </c>
      <c r="P2749" t="str">
        <f t="shared" si="279"/>
        <v>Jun-2025</v>
      </c>
      <c r="Q2749" t="str">
        <f t="shared" si="280"/>
        <v>Q2-2025</v>
      </c>
    </row>
    <row r="2750" spans="1:17" x14ac:dyDescent="0.3">
      <c r="A2750" t="s">
        <v>2898</v>
      </c>
      <c r="B2750" s="15">
        <v>45676</v>
      </c>
      <c r="C2750" t="s">
        <v>63</v>
      </c>
      <c r="D2750" t="s">
        <v>251</v>
      </c>
      <c r="E2750" t="s">
        <v>71</v>
      </c>
      <c r="F2750" t="s">
        <v>97</v>
      </c>
      <c r="G2750" t="s">
        <v>68</v>
      </c>
      <c r="H2750">
        <v>2</v>
      </c>
      <c r="I2750">
        <v>63.89</v>
      </c>
      <c r="J2750">
        <v>0.22700000000000001</v>
      </c>
      <c r="K2750">
        <v>41.83</v>
      </c>
      <c r="L2750" t="s">
        <v>57</v>
      </c>
      <c r="M2750">
        <f t="shared" si="274"/>
        <v>98.77</v>
      </c>
      <c r="N2750">
        <f t="shared" si="275"/>
        <v>15.11</v>
      </c>
      <c r="O2750" s="7">
        <f t="shared" si="276"/>
        <v>0.15298167459754985</v>
      </c>
      <c r="P2750" t="str">
        <f t="shared" si="279"/>
        <v>Jan-2025</v>
      </c>
      <c r="Q2750" t="str">
        <f t="shared" si="280"/>
        <v>Q1-2025</v>
      </c>
    </row>
    <row r="2751" spans="1:17" x14ac:dyDescent="0.3">
      <c r="A2751" t="s">
        <v>2899</v>
      </c>
      <c r="B2751" s="15">
        <v>46007</v>
      </c>
      <c r="C2751" t="s">
        <v>63</v>
      </c>
      <c r="D2751" t="s">
        <v>302</v>
      </c>
      <c r="E2751" t="s">
        <v>71</v>
      </c>
      <c r="F2751" t="s">
        <v>126</v>
      </c>
      <c r="G2751" t="s">
        <v>56</v>
      </c>
      <c r="H2751">
        <v>3</v>
      </c>
      <c r="I2751">
        <v>133.21</v>
      </c>
      <c r="J2751">
        <v>0.28000000000000003</v>
      </c>
      <c r="K2751">
        <v>93.7</v>
      </c>
      <c r="L2751" t="s">
        <v>57</v>
      </c>
      <c r="M2751">
        <f t="shared" si="274"/>
        <v>287.73</v>
      </c>
      <c r="N2751">
        <f t="shared" si="275"/>
        <v>6.63</v>
      </c>
      <c r="O2751" s="7">
        <f t="shared" si="276"/>
        <v>2.3042435616724009E-2</v>
      </c>
      <c r="P2751" t="str">
        <f t="shared" si="279"/>
        <v>Dec-2025</v>
      </c>
      <c r="Q2751" t="str">
        <f t="shared" si="280"/>
        <v>Q4-2025</v>
      </c>
    </row>
    <row r="2752" spans="1:17" x14ac:dyDescent="0.3">
      <c r="A2752" t="s">
        <v>2900</v>
      </c>
      <c r="B2752" s="15">
        <v>45817</v>
      </c>
      <c r="C2752" t="s">
        <v>88</v>
      </c>
      <c r="D2752" t="s">
        <v>123</v>
      </c>
      <c r="E2752" t="s">
        <v>60</v>
      </c>
      <c r="F2752" t="s">
        <v>67</v>
      </c>
      <c r="G2752" t="s">
        <v>56</v>
      </c>
      <c r="H2752">
        <v>3</v>
      </c>
      <c r="I2752">
        <v>80.94</v>
      </c>
      <c r="J2752">
        <v>5.7000000000000002E-2</v>
      </c>
      <c r="K2752">
        <v>42.57</v>
      </c>
      <c r="L2752" t="s">
        <v>57</v>
      </c>
      <c r="M2752">
        <f t="shared" si="274"/>
        <v>228.98</v>
      </c>
      <c r="N2752">
        <f t="shared" si="275"/>
        <v>101.27</v>
      </c>
      <c r="O2752" s="7">
        <f t="shared" si="276"/>
        <v>0.44226570006114069</v>
      </c>
      <c r="P2752" t="str">
        <f t="shared" si="279"/>
        <v>Jun-2025</v>
      </c>
      <c r="Q2752" t="str">
        <f t="shared" si="280"/>
        <v>Q2-2025</v>
      </c>
    </row>
    <row r="2753" spans="1:17" x14ac:dyDescent="0.3">
      <c r="A2753" t="s">
        <v>2901</v>
      </c>
      <c r="B2753" s="15">
        <v>45757</v>
      </c>
      <c r="C2753" t="s">
        <v>88</v>
      </c>
      <c r="D2753" t="s">
        <v>429</v>
      </c>
      <c r="E2753" t="s">
        <v>71</v>
      </c>
      <c r="F2753" t="s">
        <v>86</v>
      </c>
      <c r="G2753" t="s">
        <v>68</v>
      </c>
      <c r="H2753">
        <v>1</v>
      </c>
      <c r="I2753">
        <v>192.61</v>
      </c>
      <c r="J2753">
        <v>0.20100000000000001</v>
      </c>
      <c r="K2753">
        <v>152.47999999999999</v>
      </c>
      <c r="L2753" t="s">
        <v>57</v>
      </c>
      <c r="M2753">
        <f t="shared" si="274"/>
        <v>153.9</v>
      </c>
      <c r="N2753">
        <f t="shared" si="275"/>
        <v>1.42</v>
      </c>
      <c r="O2753" s="7">
        <f t="shared" si="276"/>
        <v>9.226770630279402E-3</v>
      </c>
      <c r="P2753" t="str">
        <f t="shared" si="279"/>
        <v>Apr-2025</v>
      </c>
      <c r="Q2753" t="str">
        <f t="shared" si="280"/>
        <v>Q2-2025</v>
      </c>
    </row>
    <row r="2754" spans="1:17" x14ac:dyDescent="0.3">
      <c r="A2754" t="s">
        <v>2902</v>
      </c>
      <c r="B2754" s="15">
        <v>45800</v>
      </c>
      <c r="C2754" t="s">
        <v>84</v>
      </c>
      <c r="D2754" t="s">
        <v>225</v>
      </c>
      <c r="E2754" t="s">
        <v>60</v>
      </c>
      <c r="F2754" t="s">
        <v>67</v>
      </c>
      <c r="G2754" t="s">
        <v>68</v>
      </c>
      <c r="H2754">
        <v>1</v>
      </c>
      <c r="I2754">
        <v>88.06</v>
      </c>
      <c r="J2754">
        <v>0.16400000000000001</v>
      </c>
      <c r="K2754">
        <v>40.46</v>
      </c>
      <c r="L2754" t="s">
        <v>57</v>
      </c>
      <c r="M2754">
        <f t="shared" ref="M2754:M2817" si="281">ROUND(H2754*I2754*(1-J2754),2)</f>
        <v>73.62</v>
      </c>
      <c r="N2754">
        <f t="shared" ref="N2754:N2817" si="282">ROUND(M2754-(H2754*K2754),2)</f>
        <v>33.159999999999997</v>
      </c>
      <c r="O2754" s="7">
        <f t="shared" ref="O2754:O2817" si="283">IFERROR(N2754/M2754,0)</f>
        <v>0.45042108122792712</v>
      </c>
      <c r="P2754" t="str">
        <f t="shared" si="279"/>
        <v>May-2025</v>
      </c>
      <c r="Q2754" t="str">
        <f t="shared" si="280"/>
        <v>Q2-2025</v>
      </c>
    </row>
    <row r="2755" spans="1:17" x14ac:dyDescent="0.3">
      <c r="A2755" t="s">
        <v>2903</v>
      </c>
      <c r="B2755" s="15">
        <v>45711</v>
      </c>
      <c r="C2755" t="s">
        <v>52</v>
      </c>
      <c r="D2755" t="s">
        <v>121</v>
      </c>
      <c r="E2755" t="s">
        <v>107</v>
      </c>
      <c r="F2755" t="s">
        <v>139</v>
      </c>
      <c r="G2755" t="s">
        <v>68</v>
      </c>
      <c r="H2755">
        <v>8</v>
      </c>
      <c r="I2755">
        <v>27.29</v>
      </c>
      <c r="J2755">
        <v>5.8000000000000003E-2</v>
      </c>
      <c r="K2755">
        <v>12.82</v>
      </c>
      <c r="L2755" t="s">
        <v>57</v>
      </c>
      <c r="M2755">
        <f t="shared" si="281"/>
        <v>205.66</v>
      </c>
      <c r="N2755">
        <f t="shared" si="282"/>
        <v>103.1</v>
      </c>
      <c r="O2755" s="7">
        <f t="shared" si="283"/>
        <v>0.50131284644558982</v>
      </c>
      <c r="P2755" t="str">
        <f t="shared" si="279"/>
        <v>Feb-2025</v>
      </c>
      <c r="Q2755" t="str">
        <f t="shared" si="280"/>
        <v>Q1-2025</v>
      </c>
    </row>
    <row r="2756" spans="1:17" x14ac:dyDescent="0.3">
      <c r="A2756" t="s">
        <v>2904</v>
      </c>
      <c r="B2756" s="15">
        <v>45851</v>
      </c>
      <c r="C2756" t="s">
        <v>63</v>
      </c>
      <c r="D2756" t="s">
        <v>281</v>
      </c>
      <c r="E2756" t="s">
        <v>107</v>
      </c>
      <c r="F2756" t="s">
        <v>132</v>
      </c>
      <c r="G2756" t="s">
        <v>68</v>
      </c>
      <c r="H2756">
        <v>7</v>
      </c>
      <c r="I2756">
        <v>56.5</v>
      </c>
      <c r="J2756">
        <v>0.22700000000000001</v>
      </c>
      <c r="K2756">
        <v>23.23</v>
      </c>
      <c r="L2756" t="s">
        <v>57</v>
      </c>
      <c r="M2756">
        <f t="shared" si="281"/>
        <v>305.72000000000003</v>
      </c>
      <c r="N2756">
        <f t="shared" si="282"/>
        <v>143.11000000000001</v>
      </c>
      <c r="O2756" s="7">
        <f t="shared" si="283"/>
        <v>0.46810807274630378</v>
      </c>
      <c r="P2756" t="str">
        <f t="shared" si="279"/>
        <v>Jul-2025</v>
      </c>
      <c r="Q2756" t="str">
        <f t="shared" si="280"/>
        <v>Q3-2025</v>
      </c>
    </row>
    <row r="2757" spans="1:17" x14ac:dyDescent="0.3">
      <c r="A2757" t="s">
        <v>2905</v>
      </c>
      <c r="B2757" s="15">
        <v>45562</v>
      </c>
      <c r="C2757" t="s">
        <v>63</v>
      </c>
      <c r="D2757" t="s">
        <v>281</v>
      </c>
      <c r="E2757" t="s">
        <v>60</v>
      </c>
      <c r="F2757" t="s">
        <v>67</v>
      </c>
      <c r="G2757" t="s">
        <v>56</v>
      </c>
      <c r="H2757">
        <v>1</v>
      </c>
      <c r="I2757">
        <v>34.229999999999997</v>
      </c>
      <c r="J2757">
        <v>0.27400000000000002</v>
      </c>
      <c r="K2757">
        <v>15.78</v>
      </c>
      <c r="L2757" t="s">
        <v>57</v>
      </c>
      <c r="M2757">
        <f t="shared" si="281"/>
        <v>24.85</v>
      </c>
      <c r="N2757">
        <f t="shared" si="282"/>
        <v>9.07</v>
      </c>
      <c r="O2757" s="7">
        <f t="shared" si="283"/>
        <v>0.36498993963782694</v>
      </c>
      <c r="P2757" t="str">
        <f t="shared" si="279"/>
        <v>Sep-2024</v>
      </c>
      <c r="Q2757" t="str">
        <f t="shared" si="280"/>
        <v>Q3-2024</v>
      </c>
    </row>
    <row r="2758" spans="1:17" x14ac:dyDescent="0.3">
      <c r="A2758" t="s">
        <v>2906</v>
      </c>
      <c r="B2758" s="15">
        <v>45609</v>
      </c>
      <c r="C2758" t="s">
        <v>52</v>
      </c>
      <c r="D2758" t="s">
        <v>181</v>
      </c>
      <c r="E2758" t="s">
        <v>60</v>
      </c>
      <c r="F2758" t="s">
        <v>99</v>
      </c>
      <c r="G2758" t="s">
        <v>56</v>
      </c>
      <c r="H2758">
        <v>1</v>
      </c>
      <c r="I2758">
        <v>58.65</v>
      </c>
      <c r="J2758">
        <v>7.3999999999999996E-2</v>
      </c>
      <c r="K2758">
        <v>29.98</v>
      </c>
      <c r="L2758" t="s">
        <v>57</v>
      </c>
      <c r="M2758">
        <f t="shared" si="281"/>
        <v>54.31</v>
      </c>
      <c r="N2758">
        <f t="shared" si="282"/>
        <v>24.33</v>
      </c>
      <c r="O2758" s="7">
        <f t="shared" si="283"/>
        <v>0.44798379672251881</v>
      </c>
      <c r="P2758" t="str">
        <f t="shared" si="279"/>
        <v>Nov-2024</v>
      </c>
      <c r="Q2758" t="str">
        <f t="shared" si="280"/>
        <v>Q4-2024</v>
      </c>
    </row>
    <row r="2759" spans="1:17" x14ac:dyDescent="0.3">
      <c r="A2759" t="s">
        <v>2907</v>
      </c>
      <c r="B2759" s="15">
        <v>45925</v>
      </c>
      <c r="C2759" t="s">
        <v>88</v>
      </c>
      <c r="D2759" t="s">
        <v>429</v>
      </c>
      <c r="E2759" t="s">
        <v>107</v>
      </c>
      <c r="F2759" t="s">
        <v>148</v>
      </c>
      <c r="G2759" t="s">
        <v>56</v>
      </c>
      <c r="H2759">
        <v>4</v>
      </c>
      <c r="I2759">
        <v>9.6999999999999993</v>
      </c>
      <c r="J2759">
        <v>7.5999999999999998E-2</v>
      </c>
      <c r="K2759">
        <v>4.0599999999999996</v>
      </c>
      <c r="L2759" t="s">
        <v>57</v>
      </c>
      <c r="M2759">
        <f t="shared" si="281"/>
        <v>35.85</v>
      </c>
      <c r="N2759">
        <f t="shared" si="282"/>
        <v>19.61</v>
      </c>
      <c r="O2759" s="7">
        <f t="shared" si="283"/>
        <v>0.54700139470013942</v>
      </c>
      <c r="P2759" t="str">
        <f t="shared" si="279"/>
        <v>Sep-2025</v>
      </c>
      <c r="Q2759" t="str">
        <f t="shared" si="280"/>
        <v>Q3-2025</v>
      </c>
    </row>
    <row r="2760" spans="1:17" x14ac:dyDescent="0.3">
      <c r="A2760" t="s">
        <v>2908</v>
      </c>
      <c r="B2760" s="15">
        <v>45955</v>
      </c>
      <c r="C2760" t="s">
        <v>84</v>
      </c>
      <c r="D2760" t="s">
        <v>243</v>
      </c>
      <c r="E2760" t="s">
        <v>54</v>
      </c>
      <c r="F2760" t="s">
        <v>55</v>
      </c>
      <c r="G2760" t="s">
        <v>73</v>
      </c>
      <c r="H2760">
        <v>2</v>
      </c>
      <c r="I2760">
        <v>15.52</v>
      </c>
      <c r="J2760">
        <v>0.14599999999999999</v>
      </c>
      <c r="K2760">
        <v>9.19</v>
      </c>
      <c r="L2760" t="s">
        <v>57</v>
      </c>
      <c r="M2760">
        <f t="shared" si="281"/>
        <v>26.51</v>
      </c>
      <c r="N2760">
        <f t="shared" si="282"/>
        <v>8.1300000000000008</v>
      </c>
      <c r="O2760" s="7">
        <f t="shared" si="283"/>
        <v>0.30667672576386268</v>
      </c>
      <c r="P2760" t="str">
        <f t="shared" si="279"/>
        <v>Oct-2025</v>
      </c>
      <c r="Q2760" t="str">
        <f t="shared" si="280"/>
        <v>Q4-2025</v>
      </c>
    </row>
    <row r="2761" spans="1:17" x14ac:dyDescent="0.3">
      <c r="A2761" t="s">
        <v>2909</v>
      </c>
      <c r="B2761" s="15">
        <v>45505</v>
      </c>
      <c r="C2761" t="s">
        <v>52</v>
      </c>
      <c r="D2761" t="s">
        <v>237</v>
      </c>
      <c r="E2761" t="s">
        <v>107</v>
      </c>
      <c r="F2761" t="s">
        <v>148</v>
      </c>
      <c r="G2761" t="s">
        <v>68</v>
      </c>
      <c r="H2761">
        <v>1</v>
      </c>
      <c r="I2761">
        <v>41.62</v>
      </c>
      <c r="J2761">
        <v>0.151</v>
      </c>
      <c r="K2761">
        <v>18.559999999999999</v>
      </c>
      <c r="L2761" t="s">
        <v>57</v>
      </c>
      <c r="M2761">
        <f t="shared" si="281"/>
        <v>35.340000000000003</v>
      </c>
      <c r="N2761">
        <f t="shared" si="282"/>
        <v>16.78</v>
      </c>
      <c r="O2761" s="7">
        <f t="shared" si="283"/>
        <v>0.47481607243916241</v>
      </c>
      <c r="P2761" t="str">
        <f t="shared" si="279"/>
        <v>Aug-2024</v>
      </c>
      <c r="Q2761" t="str">
        <f t="shared" si="280"/>
        <v>Q3-2024</v>
      </c>
    </row>
    <row r="2762" spans="1:17" x14ac:dyDescent="0.3">
      <c r="A2762" t="s">
        <v>2910</v>
      </c>
      <c r="B2762" s="15">
        <v>45773</v>
      </c>
      <c r="C2762" t="s">
        <v>84</v>
      </c>
      <c r="D2762" t="s">
        <v>85</v>
      </c>
      <c r="E2762" t="s">
        <v>93</v>
      </c>
      <c r="F2762" t="s">
        <v>141</v>
      </c>
      <c r="G2762" t="s">
        <v>56</v>
      </c>
      <c r="H2762">
        <v>1</v>
      </c>
      <c r="I2762">
        <v>89.48</v>
      </c>
      <c r="J2762">
        <v>0.108</v>
      </c>
      <c r="K2762">
        <v>35.369999999999997</v>
      </c>
      <c r="L2762" t="s">
        <v>57</v>
      </c>
      <c r="M2762">
        <f t="shared" si="281"/>
        <v>79.819999999999993</v>
      </c>
      <c r="N2762">
        <f t="shared" si="282"/>
        <v>44.45</v>
      </c>
      <c r="O2762" s="7">
        <f t="shared" si="283"/>
        <v>0.55687797544475082</v>
      </c>
      <c r="P2762" t="str">
        <f t="shared" ref="P2762:P2770" si="284">IF(B2762="","",TEXT(B2762,"mmm-yyyy"))</f>
        <v>Apr-2025</v>
      </c>
      <c r="Q2762" t="str">
        <f t="shared" ref="Q2762:Q2770" si="285">IF(B2762="","","Q"&amp;ROUNDUP(MONTH(B2762)/3,0)&amp;"-"&amp;YEAR(B2762))</f>
        <v>Q2-2025</v>
      </c>
    </row>
    <row r="2763" spans="1:17" x14ac:dyDescent="0.3">
      <c r="A2763" t="s">
        <v>2911</v>
      </c>
      <c r="B2763" s="15">
        <v>45914</v>
      </c>
      <c r="C2763" t="s">
        <v>52</v>
      </c>
      <c r="D2763" t="s">
        <v>237</v>
      </c>
      <c r="E2763" t="s">
        <v>71</v>
      </c>
      <c r="F2763" t="s">
        <v>72</v>
      </c>
      <c r="G2763" t="s">
        <v>56</v>
      </c>
      <c r="H2763">
        <v>3</v>
      </c>
      <c r="I2763">
        <v>285.49</v>
      </c>
      <c r="J2763">
        <v>0.19400000000000001</v>
      </c>
      <c r="K2763">
        <v>192.56</v>
      </c>
      <c r="L2763" t="s">
        <v>57</v>
      </c>
      <c r="M2763">
        <f t="shared" si="281"/>
        <v>690.31</v>
      </c>
      <c r="N2763">
        <f t="shared" si="282"/>
        <v>112.63</v>
      </c>
      <c r="O2763" s="7">
        <f t="shared" si="283"/>
        <v>0.16315858092740942</v>
      </c>
      <c r="P2763" t="str">
        <f t="shared" si="284"/>
        <v>Sep-2025</v>
      </c>
      <c r="Q2763" t="str">
        <f t="shared" si="285"/>
        <v>Q3-2025</v>
      </c>
    </row>
    <row r="2764" spans="1:17" x14ac:dyDescent="0.3">
      <c r="A2764" t="s">
        <v>2912</v>
      </c>
      <c r="B2764" s="15">
        <v>45688</v>
      </c>
      <c r="C2764" t="s">
        <v>84</v>
      </c>
      <c r="D2764" t="s">
        <v>103</v>
      </c>
      <c r="E2764" t="s">
        <v>60</v>
      </c>
      <c r="F2764" t="s">
        <v>90</v>
      </c>
      <c r="G2764" t="s">
        <v>56</v>
      </c>
      <c r="H2764">
        <v>1</v>
      </c>
      <c r="I2764">
        <v>62.09</v>
      </c>
      <c r="J2764">
        <v>3.9E-2</v>
      </c>
      <c r="K2764">
        <v>27.97</v>
      </c>
      <c r="L2764" t="s">
        <v>57</v>
      </c>
      <c r="M2764">
        <f t="shared" si="281"/>
        <v>59.67</v>
      </c>
      <c r="N2764">
        <f t="shared" si="282"/>
        <v>31.7</v>
      </c>
      <c r="O2764" s="7">
        <f t="shared" si="283"/>
        <v>0.53125523713759004</v>
      </c>
      <c r="P2764" t="str">
        <f t="shared" si="284"/>
        <v>Jan-2025</v>
      </c>
      <c r="Q2764" t="str">
        <f t="shared" si="285"/>
        <v>Q1-2025</v>
      </c>
    </row>
    <row r="2765" spans="1:17" x14ac:dyDescent="0.3">
      <c r="A2765" t="s">
        <v>2913</v>
      </c>
      <c r="B2765" s="15">
        <v>45436</v>
      </c>
      <c r="C2765" t="s">
        <v>63</v>
      </c>
      <c r="D2765" t="s">
        <v>281</v>
      </c>
      <c r="E2765" t="s">
        <v>60</v>
      </c>
      <c r="F2765" t="s">
        <v>76</v>
      </c>
      <c r="G2765" t="s">
        <v>68</v>
      </c>
      <c r="H2765">
        <v>2</v>
      </c>
      <c r="I2765">
        <v>119.37</v>
      </c>
      <c r="J2765">
        <v>0.33200000000000002</v>
      </c>
      <c r="K2765">
        <v>58.91</v>
      </c>
      <c r="L2765" t="s">
        <v>57</v>
      </c>
      <c r="M2765">
        <f t="shared" si="281"/>
        <v>159.47999999999999</v>
      </c>
      <c r="N2765">
        <f t="shared" si="282"/>
        <v>41.66</v>
      </c>
      <c r="O2765" s="7">
        <f t="shared" si="283"/>
        <v>0.26122397792826685</v>
      </c>
      <c r="P2765" t="str">
        <f t="shared" si="284"/>
        <v>May-2024</v>
      </c>
      <c r="Q2765" t="str">
        <f t="shared" si="285"/>
        <v>Q2-2024</v>
      </c>
    </row>
    <row r="2766" spans="1:17" x14ac:dyDescent="0.3">
      <c r="A2766" t="s">
        <v>2914</v>
      </c>
      <c r="B2766" s="15">
        <v>45813</v>
      </c>
      <c r="C2766" t="s">
        <v>63</v>
      </c>
      <c r="D2766" t="s">
        <v>137</v>
      </c>
      <c r="E2766" t="s">
        <v>71</v>
      </c>
      <c r="F2766" t="s">
        <v>126</v>
      </c>
      <c r="G2766" t="s">
        <v>68</v>
      </c>
      <c r="H2766">
        <v>1</v>
      </c>
      <c r="I2766">
        <v>182.74</v>
      </c>
      <c r="J2766">
        <v>0.123</v>
      </c>
      <c r="K2766">
        <v>121.74</v>
      </c>
      <c r="L2766" t="s">
        <v>57</v>
      </c>
      <c r="M2766">
        <f t="shared" si="281"/>
        <v>160.26</v>
      </c>
      <c r="N2766">
        <f t="shared" si="282"/>
        <v>38.520000000000003</v>
      </c>
      <c r="O2766" s="7">
        <f t="shared" si="283"/>
        <v>0.24035941594908278</v>
      </c>
      <c r="P2766" t="str">
        <f t="shared" si="284"/>
        <v>Jun-2025</v>
      </c>
      <c r="Q2766" t="str">
        <f t="shared" si="285"/>
        <v>Q2-2025</v>
      </c>
    </row>
    <row r="2767" spans="1:17" x14ac:dyDescent="0.3">
      <c r="A2767" t="s">
        <v>2915</v>
      </c>
      <c r="B2767" s="15">
        <v>45535</v>
      </c>
      <c r="C2767" t="s">
        <v>52</v>
      </c>
      <c r="D2767" t="s">
        <v>121</v>
      </c>
      <c r="E2767" t="s">
        <v>71</v>
      </c>
      <c r="F2767" t="s">
        <v>78</v>
      </c>
      <c r="G2767" t="s">
        <v>68</v>
      </c>
      <c r="H2767">
        <v>1</v>
      </c>
      <c r="I2767">
        <v>94.75</v>
      </c>
      <c r="J2767">
        <v>0.11</v>
      </c>
      <c r="K2767">
        <v>68.25</v>
      </c>
      <c r="L2767" t="s">
        <v>104</v>
      </c>
      <c r="M2767">
        <f t="shared" si="281"/>
        <v>84.33</v>
      </c>
      <c r="N2767">
        <f t="shared" si="282"/>
        <v>16.079999999999998</v>
      </c>
      <c r="O2767" s="7">
        <f t="shared" si="283"/>
        <v>0.19067947349697614</v>
      </c>
      <c r="P2767" t="str">
        <f t="shared" si="284"/>
        <v>Aug-2024</v>
      </c>
      <c r="Q2767" t="str">
        <f t="shared" si="285"/>
        <v>Q3-2024</v>
      </c>
    </row>
    <row r="2768" spans="1:17" x14ac:dyDescent="0.3">
      <c r="A2768" t="s">
        <v>2916</v>
      </c>
      <c r="B2768" s="15">
        <v>45806</v>
      </c>
      <c r="C2768" t="s">
        <v>52</v>
      </c>
      <c r="D2768" t="s">
        <v>101</v>
      </c>
      <c r="E2768" t="s">
        <v>107</v>
      </c>
      <c r="F2768" t="s">
        <v>193</v>
      </c>
      <c r="G2768" t="s">
        <v>68</v>
      </c>
      <c r="H2768">
        <v>3</v>
      </c>
      <c r="I2768">
        <v>26.99</v>
      </c>
      <c r="J2768">
        <v>8.4000000000000005E-2</v>
      </c>
      <c r="K2768">
        <v>11.4</v>
      </c>
      <c r="L2768" t="s">
        <v>57</v>
      </c>
      <c r="M2768">
        <f t="shared" si="281"/>
        <v>74.17</v>
      </c>
      <c r="N2768">
        <f t="shared" si="282"/>
        <v>39.97</v>
      </c>
      <c r="O2768" s="7">
        <f t="shared" si="283"/>
        <v>0.53889712821895641</v>
      </c>
      <c r="P2768" t="str">
        <f t="shared" si="284"/>
        <v>May-2025</v>
      </c>
      <c r="Q2768" t="str">
        <f t="shared" si="285"/>
        <v>Q2-2025</v>
      </c>
    </row>
    <row r="2769" spans="1:17" x14ac:dyDescent="0.3">
      <c r="A2769" t="s">
        <v>2917</v>
      </c>
      <c r="B2769" s="15">
        <v>45716</v>
      </c>
      <c r="C2769" t="s">
        <v>88</v>
      </c>
      <c r="D2769" t="s">
        <v>89</v>
      </c>
      <c r="E2769" t="s">
        <v>54</v>
      </c>
      <c r="F2769" t="s">
        <v>65</v>
      </c>
      <c r="G2769" t="s">
        <v>68</v>
      </c>
      <c r="H2769">
        <v>5</v>
      </c>
      <c r="I2769">
        <v>16.420000000000002</v>
      </c>
      <c r="J2769">
        <v>0.125</v>
      </c>
      <c r="K2769">
        <v>10.88</v>
      </c>
      <c r="L2769" t="s">
        <v>57</v>
      </c>
      <c r="M2769">
        <f t="shared" si="281"/>
        <v>71.84</v>
      </c>
      <c r="N2769">
        <f t="shared" si="282"/>
        <v>17.440000000000001</v>
      </c>
      <c r="O2769" s="7">
        <f t="shared" si="283"/>
        <v>0.24276169265033409</v>
      </c>
      <c r="P2769" t="str">
        <f t="shared" si="284"/>
        <v>Feb-2025</v>
      </c>
      <c r="Q2769" t="str">
        <f t="shared" si="285"/>
        <v>Q1-2025</v>
      </c>
    </row>
    <row r="2770" spans="1:17" x14ac:dyDescent="0.3">
      <c r="A2770" t="s">
        <v>2918</v>
      </c>
      <c r="B2770" s="15">
        <v>45593</v>
      </c>
      <c r="C2770" t="s">
        <v>52</v>
      </c>
      <c r="D2770" t="s">
        <v>237</v>
      </c>
      <c r="E2770" t="s">
        <v>60</v>
      </c>
      <c r="F2770" t="s">
        <v>67</v>
      </c>
      <c r="G2770" t="s">
        <v>56</v>
      </c>
      <c r="H2770">
        <v>9</v>
      </c>
      <c r="I2770">
        <v>37.11</v>
      </c>
      <c r="J2770">
        <v>0.158</v>
      </c>
      <c r="K2770">
        <v>15.28</v>
      </c>
      <c r="L2770" t="s">
        <v>57</v>
      </c>
      <c r="M2770">
        <f t="shared" si="281"/>
        <v>281.22000000000003</v>
      </c>
      <c r="N2770">
        <f t="shared" si="282"/>
        <v>143.69999999999999</v>
      </c>
      <c r="O2770" s="7">
        <f t="shared" si="283"/>
        <v>0.51098783870279485</v>
      </c>
      <c r="P2770" t="str">
        <f t="shared" si="284"/>
        <v>Oct-2024</v>
      </c>
      <c r="Q2770" t="str">
        <f t="shared" si="285"/>
        <v>Q4-2024</v>
      </c>
    </row>
    <row r="2771" spans="1:17" x14ac:dyDescent="0.3">
      <c r="A2771" t="s">
        <v>2919</v>
      </c>
      <c r="C2771" t="s">
        <v>63</v>
      </c>
      <c r="D2771" t="s">
        <v>64</v>
      </c>
      <c r="E2771" t="s">
        <v>93</v>
      </c>
      <c r="F2771" t="s">
        <v>94</v>
      </c>
      <c r="G2771" t="s">
        <v>68</v>
      </c>
      <c r="H2771">
        <v>2</v>
      </c>
      <c r="I2771">
        <v>75.290000000000006</v>
      </c>
      <c r="J2771">
        <v>6.4000000000000001E-2</v>
      </c>
      <c r="K2771">
        <v>28.28</v>
      </c>
      <c r="L2771" t="s">
        <v>57</v>
      </c>
      <c r="M2771">
        <f t="shared" si="281"/>
        <v>140.94</v>
      </c>
      <c r="N2771">
        <f t="shared" si="282"/>
        <v>84.38</v>
      </c>
      <c r="O2771" s="7">
        <f t="shared" si="283"/>
        <v>0.59869447992053348</v>
      </c>
    </row>
    <row r="2772" spans="1:17" x14ac:dyDescent="0.3">
      <c r="A2772" t="s">
        <v>2920</v>
      </c>
      <c r="B2772" s="15">
        <v>45609</v>
      </c>
      <c r="C2772" t="s">
        <v>84</v>
      </c>
      <c r="D2772" t="s">
        <v>243</v>
      </c>
      <c r="E2772" t="s">
        <v>107</v>
      </c>
      <c r="F2772" t="s">
        <v>132</v>
      </c>
      <c r="G2772" t="s">
        <v>56</v>
      </c>
      <c r="H2772">
        <v>5</v>
      </c>
      <c r="I2772">
        <v>36.090000000000003</v>
      </c>
      <c r="J2772">
        <v>0.106</v>
      </c>
      <c r="K2772">
        <v>13.31</v>
      </c>
      <c r="L2772" t="s">
        <v>57</v>
      </c>
      <c r="M2772">
        <f t="shared" si="281"/>
        <v>161.32</v>
      </c>
      <c r="N2772">
        <f t="shared" si="282"/>
        <v>94.77</v>
      </c>
      <c r="O2772" s="7">
        <f t="shared" si="283"/>
        <v>0.58746590627324569</v>
      </c>
      <c r="P2772" t="str">
        <f t="shared" ref="P2772:P2803" si="286">IF(B2772="","",TEXT(B2772,"mmm-yyyy"))</f>
        <v>Nov-2024</v>
      </c>
      <c r="Q2772" t="str">
        <f t="shared" ref="Q2772:Q2803" si="287">IF(B2772="","","Q"&amp;ROUNDUP(MONTH(B2772)/3,0)&amp;"-"&amp;YEAR(B2772))</f>
        <v>Q4-2024</v>
      </c>
    </row>
    <row r="2773" spans="1:17" x14ac:dyDescent="0.3">
      <c r="A2773" t="s">
        <v>2921</v>
      </c>
      <c r="B2773" s="15">
        <v>45642</v>
      </c>
      <c r="C2773" t="s">
        <v>52</v>
      </c>
      <c r="D2773" t="s">
        <v>113</v>
      </c>
      <c r="E2773" t="s">
        <v>93</v>
      </c>
      <c r="F2773" t="s">
        <v>141</v>
      </c>
      <c r="G2773" t="s">
        <v>68</v>
      </c>
      <c r="H2773">
        <v>12</v>
      </c>
      <c r="I2773">
        <v>62.95</v>
      </c>
      <c r="J2773">
        <v>7.0999999999999994E-2</v>
      </c>
      <c r="K2773">
        <v>23.28</v>
      </c>
      <c r="L2773" t="s">
        <v>57</v>
      </c>
      <c r="M2773">
        <f t="shared" si="281"/>
        <v>701.77</v>
      </c>
      <c r="N2773">
        <f t="shared" si="282"/>
        <v>422.41</v>
      </c>
      <c r="O2773" s="7">
        <f t="shared" si="283"/>
        <v>0.60192085726092603</v>
      </c>
      <c r="P2773" t="str">
        <f t="shared" si="286"/>
        <v>Dec-2024</v>
      </c>
      <c r="Q2773" t="str">
        <f t="shared" si="287"/>
        <v>Q4-2024</v>
      </c>
    </row>
    <row r="2774" spans="1:17" x14ac:dyDescent="0.3">
      <c r="A2774" t="s">
        <v>2922</v>
      </c>
      <c r="B2774" s="15">
        <v>45874</v>
      </c>
      <c r="C2774" t="s">
        <v>84</v>
      </c>
      <c r="D2774" t="s">
        <v>171</v>
      </c>
      <c r="E2774" t="s">
        <v>60</v>
      </c>
      <c r="F2774" t="s">
        <v>99</v>
      </c>
      <c r="G2774" t="s">
        <v>56</v>
      </c>
      <c r="H2774">
        <v>1</v>
      </c>
      <c r="I2774">
        <v>111.21</v>
      </c>
      <c r="J2774">
        <v>9.0999999999999998E-2</v>
      </c>
      <c r="K2774">
        <v>48.8</v>
      </c>
      <c r="L2774" t="s">
        <v>57</v>
      </c>
      <c r="M2774">
        <f t="shared" si="281"/>
        <v>101.09</v>
      </c>
      <c r="N2774">
        <f t="shared" si="282"/>
        <v>52.29</v>
      </c>
      <c r="O2774" s="7">
        <f t="shared" si="283"/>
        <v>0.51726184587990898</v>
      </c>
      <c r="P2774" t="str">
        <f t="shared" si="286"/>
        <v>Aug-2025</v>
      </c>
      <c r="Q2774" t="str">
        <f t="shared" si="287"/>
        <v>Q3-2025</v>
      </c>
    </row>
    <row r="2775" spans="1:17" x14ac:dyDescent="0.3">
      <c r="A2775" t="s">
        <v>2923</v>
      </c>
      <c r="B2775" s="15">
        <v>45747</v>
      </c>
      <c r="C2775" t="s">
        <v>88</v>
      </c>
      <c r="D2775" t="s">
        <v>206</v>
      </c>
      <c r="E2775" t="s">
        <v>54</v>
      </c>
      <c r="F2775" t="s">
        <v>114</v>
      </c>
      <c r="G2775" t="s">
        <v>56</v>
      </c>
      <c r="H2775">
        <v>3</v>
      </c>
      <c r="I2775">
        <v>21.3</v>
      </c>
      <c r="J2775">
        <v>3.5000000000000003E-2</v>
      </c>
      <c r="K2775">
        <v>13.24</v>
      </c>
      <c r="L2775" t="s">
        <v>57</v>
      </c>
      <c r="M2775">
        <f t="shared" si="281"/>
        <v>61.66</v>
      </c>
      <c r="N2775">
        <f t="shared" si="282"/>
        <v>21.94</v>
      </c>
      <c r="O2775" s="7">
        <f t="shared" si="283"/>
        <v>0.35582225105416804</v>
      </c>
      <c r="P2775" t="str">
        <f t="shared" si="286"/>
        <v>Mar-2025</v>
      </c>
      <c r="Q2775" t="str">
        <f t="shared" si="287"/>
        <v>Q1-2025</v>
      </c>
    </row>
    <row r="2776" spans="1:17" x14ac:dyDescent="0.3">
      <c r="A2776" t="s">
        <v>2924</v>
      </c>
      <c r="B2776" s="15">
        <v>45902</v>
      </c>
      <c r="C2776" t="s">
        <v>88</v>
      </c>
      <c r="D2776" t="s">
        <v>167</v>
      </c>
      <c r="E2776" t="s">
        <v>107</v>
      </c>
      <c r="F2776" t="s">
        <v>193</v>
      </c>
      <c r="G2776" t="s">
        <v>56</v>
      </c>
      <c r="H2776">
        <v>4</v>
      </c>
      <c r="I2776">
        <v>13.51</v>
      </c>
      <c r="J2776">
        <v>0.23799999999999999</v>
      </c>
      <c r="K2776">
        <v>5.65</v>
      </c>
      <c r="L2776" t="s">
        <v>104</v>
      </c>
      <c r="M2776">
        <f t="shared" si="281"/>
        <v>41.18</v>
      </c>
      <c r="N2776">
        <f t="shared" si="282"/>
        <v>18.579999999999998</v>
      </c>
      <c r="O2776" s="7">
        <f t="shared" si="283"/>
        <v>0.4511898980087421</v>
      </c>
      <c r="P2776" t="str">
        <f t="shared" si="286"/>
        <v>Sep-2025</v>
      </c>
      <c r="Q2776" t="str">
        <f t="shared" si="287"/>
        <v>Q3-2025</v>
      </c>
    </row>
    <row r="2777" spans="1:17" x14ac:dyDescent="0.3">
      <c r="A2777" t="s">
        <v>2925</v>
      </c>
      <c r="B2777" s="15">
        <v>45456</v>
      </c>
      <c r="C2777" t="s">
        <v>63</v>
      </c>
      <c r="D2777" t="s">
        <v>258</v>
      </c>
      <c r="E2777" t="s">
        <v>60</v>
      </c>
      <c r="F2777" t="s">
        <v>99</v>
      </c>
      <c r="G2777" t="s">
        <v>68</v>
      </c>
      <c r="H2777">
        <v>3</v>
      </c>
      <c r="I2777">
        <v>52.77</v>
      </c>
      <c r="J2777">
        <v>0.22600000000000001</v>
      </c>
      <c r="K2777">
        <v>25.4</v>
      </c>
      <c r="L2777" t="s">
        <v>57</v>
      </c>
      <c r="M2777">
        <f t="shared" si="281"/>
        <v>122.53</v>
      </c>
      <c r="N2777">
        <f t="shared" si="282"/>
        <v>46.33</v>
      </c>
      <c r="O2777" s="7">
        <f t="shared" si="283"/>
        <v>0.37811148290214641</v>
      </c>
      <c r="P2777" t="str">
        <f t="shared" si="286"/>
        <v>Jun-2024</v>
      </c>
      <c r="Q2777" t="str">
        <f t="shared" si="287"/>
        <v>Q2-2024</v>
      </c>
    </row>
    <row r="2778" spans="1:17" x14ac:dyDescent="0.3">
      <c r="A2778" t="s">
        <v>2926</v>
      </c>
      <c r="B2778" s="15">
        <v>45852</v>
      </c>
      <c r="C2778" t="s">
        <v>88</v>
      </c>
      <c r="D2778" t="s">
        <v>73</v>
      </c>
      <c r="E2778" t="s">
        <v>54</v>
      </c>
      <c r="F2778" t="s">
        <v>268</v>
      </c>
      <c r="G2778" t="s">
        <v>56</v>
      </c>
      <c r="H2778">
        <v>2</v>
      </c>
      <c r="I2778">
        <v>16.84</v>
      </c>
      <c r="J2778">
        <v>0.17299999999999999</v>
      </c>
      <c r="K2778">
        <v>10.119999999999999</v>
      </c>
      <c r="L2778" t="s">
        <v>57</v>
      </c>
      <c r="M2778">
        <f t="shared" si="281"/>
        <v>27.85</v>
      </c>
      <c r="N2778">
        <f t="shared" si="282"/>
        <v>7.61</v>
      </c>
      <c r="O2778" s="7">
        <f t="shared" si="283"/>
        <v>0.27324955116696586</v>
      </c>
      <c r="P2778" t="str">
        <f t="shared" si="286"/>
        <v>Jul-2025</v>
      </c>
      <c r="Q2778" t="str">
        <f t="shared" si="287"/>
        <v>Q3-2025</v>
      </c>
    </row>
    <row r="2779" spans="1:17" x14ac:dyDescent="0.3">
      <c r="A2779" t="s">
        <v>2927</v>
      </c>
      <c r="B2779" s="15">
        <v>45470</v>
      </c>
      <c r="C2779" t="s">
        <v>52</v>
      </c>
      <c r="D2779" t="s">
        <v>237</v>
      </c>
      <c r="E2779" t="s">
        <v>71</v>
      </c>
      <c r="F2779" t="s">
        <v>86</v>
      </c>
      <c r="G2779" t="s">
        <v>56</v>
      </c>
      <c r="H2779">
        <v>2</v>
      </c>
      <c r="I2779">
        <v>36.03</v>
      </c>
      <c r="J2779">
        <v>0</v>
      </c>
      <c r="K2779">
        <v>28.59</v>
      </c>
      <c r="L2779" t="s">
        <v>57</v>
      </c>
      <c r="M2779">
        <f t="shared" si="281"/>
        <v>72.06</v>
      </c>
      <c r="N2779">
        <f t="shared" si="282"/>
        <v>14.88</v>
      </c>
      <c r="O2779" s="7">
        <f t="shared" si="283"/>
        <v>0.20649458784346378</v>
      </c>
      <c r="P2779" t="str">
        <f t="shared" si="286"/>
        <v>Jun-2024</v>
      </c>
      <c r="Q2779" t="str">
        <f t="shared" si="287"/>
        <v>Q2-2024</v>
      </c>
    </row>
    <row r="2780" spans="1:17" x14ac:dyDescent="0.3">
      <c r="A2780" t="s">
        <v>2928</v>
      </c>
      <c r="B2780" s="15">
        <v>45464</v>
      </c>
      <c r="C2780" t="s">
        <v>84</v>
      </c>
      <c r="D2780" t="s">
        <v>103</v>
      </c>
      <c r="E2780" t="s">
        <v>93</v>
      </c>
      <c r="F2780" t="s">
        <v>124</v>
      </c>
      <c r="G2780" t="s">
        <v>68</v>
      </c>
      <c r="H2780">
        <v>5</v>
      </c>
      <c r="I2780">
        <v>32.54</v>
      </c>
      <c r="J2780">
        <v>0</v>
      </c>
      <c r="K2780">
        <v>12.63</v>
      </c>
      <c r="L2780" t="s">
        <v>57</v>
      </c>
      <c r="M2780">
        <f t="shared" si="281"/>
        <v>162.69999999999999</v>
      </c>
      <c r="N2780">
        <f t="shared" si="282"/>
        <v>99.55</v>
      </c>
      <c r="O2780" s="7">
        <f t="shared" si="283"/>
        <v>0.61186232329440693</v>
      </c>
      <c r="P2780" t="str">
        <f t="shared" si="286"/>
        <v>Jun-2024</v>
      </c>
      <c r="Q2780" t="str">
        <f t="shared" si="287"/>
        <v>Q2-2024</v>
      </c>
    </row>
    <row r="2781" spans="1:17" x14ac:dyDescent="0.3">
      <c r="A2781" t="s">
        <v>2929</v>
      </c>
      <c r="B2781" s="15">
        <v>45868</v>
      </c>
      <c r="C2781" t="s">
        <v>63</v>
      </c>
      <c r="D2781" t="s">
        <v>281</v>
      </c>
      <c r="E2781" t="s">
        <v>93</v>
      </c>
      <c r="F2781" t="s">
        <v>141</v>
      </c>
      <c r="G2781" t="s">
        <v>68</v>
      </c>
      <c r="H2781">
        <v>1</v>
      </c>
      <c r="I2781">
        <v>46.11</v>
      </c>
      <c r="J2781">
        <v>0.188</v>
      </c>
      <c r="K2781">
        <v>21.46</v>
      </c>
      <c r="L2781" t="s">
        <v>57</v>
      </c>
      <c r="M2781">
        <f t="shared" si="281"/>
        <v>37.44</v>
      </c>
      <c r="N2781">
        <f t="shared" si="282"/>
        <v>15.98</v>
      </c>
      <c r="O2781" s="7">
        <f t="shared" si="283"/>
        <v>0.42681623931623935</v>
      </c>
      <c r="P2781" t="str">
        <f t="shared" si="286"/>
        <v>Jul-2025</v>
      </c>
      <c r="Q2781" t="str">
        <f t="shared" si="287"/>
        <v>Q3-2025</v>
      </c>
    </row>
    <row r="2782" spans="1:17" x14ac:dyDescent="0.3">
      <c r="A2782" t="s">
        <v>2930</v>
      </c>
      <c r="B2782" s="15">
        <v>45949</v>
      </c>
      <c r="C2782" t="s">
        <v>63</v>
      </c>
      <c r="D2782" t="s">
        <v>119</v>
      </c>
      <c r="E2782" t="s">
        <v>71</v>
      </c>
      <c r="F2782" t="s">
        <v>97</v>
      </c>
      <c r="G2782" t="s">
        <v>73</v>
      </c>
      <c r="H2782">
        <v>1</v>
      </c>
      <c r="I2782">
        <v>294.31</v>
      </c>
      <c r="J2782">
        <v>0.17399999999999999</v>
      </c>
      <c r="K2782">
        <v>196.56</v>
      </c>
      <c r="L2782" t="s">
        <v>57</v>
      </c>
      <c r="M2782">
        <f t="shared" si="281"/>
        <v>243.1</v>
      </c>
      <c r="N2782">
        <f t="shared" si="282"/>
        <v>46.54</v>
      </c>
      <c r="O2782" s="7">
        <f t="shared" si="283"/>
        <v>0.19144385026737967</v>
      </c>
      <c r="P2782" t="str">
        <f t="shared" si="286"/>
        <v>Oct-2025</v>
      </c>
      <c r="Q2782" t="str">
        <f t="shared" si="287"/>
        <v>Q4-2025</v>
      </c>
    </row>
    <row r="2783" spans="1:17" x14ac:dyDescent="0.3">
      <c r="A2783" t="s">
        <v>2931</v>
      </c>
      <c r="B2783" s="15">
        <v>45746</v>
      </c>
      <c r="C2783" t="s">
        <v>52</v>
      </c>
      <c r="D2783" t="s">
        <v>121</v>
      </c>
      <c r="E2783" t="s">
        <v>54</v>
      </c>
      <c r="F2783" t="s">
        <v>65</v>
      </c>
      <c r="G2783" t="s">
        <v>56</v>
      </c>
      <c r="H2783">
        <v>1</v>
      </c>
      <c r="I2783">
        <v>12.15</v>
      </c>
      <c r="J2783">
        <v>7.9000000000000001E-2</v>
      </c>
      <c r="K2783">
        <v>8.36</v>
      </c>
      <c r="L2783" t="s">
        <v>57</v>
      </c>
      <c r="M2783">
        <f t="shared" si="281"/>
        <v>11.19</v>
      </c>
      <c r="N2783">
        <f t="shared" si="282"/>
        <v>2.83</v>
      </c>
      <c r="O2783" s="7">
        <f t="shared" si="283"/>
        <v>0.25290437890974088</v>
      </c>
      <c r="P2783" t="str">
        <f t="shared" si="286"/>
        <v>Mar-2025</v>
      </c>
      <c r="Q2783" t="str">
        <f t="shared" si="287"/>
        <v>Q1-2025</v>
      </c>
    </row>
    <row r="2784" spans="1:17" x14ac:dyDescent="0.3">
      <c r="A2784" t="s">
        <v>2932</v>
      </c>
      <c r="B2784" s="15">
        <v>46007</v>
      </c>
      <c r="C2784" t="s">
        <v>52</v>
      </c>
      <c r="D2784" t="s">
        <v>130</v>
      </c>
      <c r="E2784" t="s">
        <v>107</v>
      </c>
      <c r="F2784" t="s">
        <v>193</v>
      </c>
      <c r="G2784" t="s">
        <v>68</v>
      </c>
      <c r="H2784">
        <v>4</v>
      </c>
      <c r="I2784">
        <v>9.8699999999999992</v>
      </c>
      <c r="J2784">
        <v>9.8000000000000004E-2</v>
      </c>
      <c r="K2784">
        <v>3.89</v>
      </c>
      <c r="L2784" t="s">
        <v>57</v>
      </c>
      <c r="M2784">
        <f t="shared" si="281"/>
        <v>35.61</v>
      </c>
      <c r="N2784">
        <f t="shared" si="282"/>
        <v>20.05</v>
      </c>
      <c r="O2784" s="7">
        <f t="shared" si="283"/>
        <v>0.56304408873911826</v>
      </c>
      <c r="P2784" t="str">
        <f t="shared" si="286"/>
        <v>Dec-2025</v>
      </c>
      <c r="Q2784" t="str">
        <f t="shared" si="287"/>
        <v>Q4-2025</v>
      </c>
    </row>
    <row r="2785" spans="1:17" x14ac:dyDescent="0.3">
      <c r="A2785" t="s">
        <v>2933</v>
      </c>
      <c r="B2785" s="15">
        <v>45436</v>
      </c>
      <c r="C2785" t="s">
        <v>63</v>
      </c>
      <c r="D2785" t="s">
        <v>175</v>
      </c>
      <c r="E2785" t="s">
        <v>71</v>
      </c>
      <c r="F2785" t="s">
        <v>86</v>
      </c>
      <c r="G2785" t="s">
        <v>68</v>
      </c>
      <c r="H2785">
        <v>1</v>
      </c>
      <c r="I2785">
        <v>194.74</v>
      </c>
      <c r="J2785">
        <v>0.27700000000000002</v>
      </c>
      <c r="K2785">
        <v>146.87</v>
      </c>
      <c r="L2785" t="s">
        <v>57</v>
      </c>
      <c r="M2785">
        <f t="shared" si="281"/>
        <v>140.80000000000001</v>
      </c>
      <c r="N2785">
        <f t="shared" si="282"/>
        <v>-6.07</v>
      </c>
      <c r="O2785" s="7">
        <f t="shared" si="283"/>
        <v>-4.311079545454545E-2</v>
      </c>
      <c r="P2785" t="str">
        <f t="shared" si="286"/>
        <v>May-2024</v>
      </c>
      <c r="Q2785" t="str">
        <f t="shared" si="287"/>
        <v>Q2-2024</v>
      </c>
    </row>
    <row r="2786" spans="1:17" x14ac:dyDescent="0.3">
      <c r="A2786" t="s">
        <v>2934</v>
      </c>
      <c r="B2786" s="15">
        <v>45935</v>
      </c>
      <c r="C2786" t="s">
        <v>84</v>
      </c>
      <c r="D2786" t="s">
        <v>243</v>
      </c>
      <c r="E2786" t="s">
        <v>107</v>
      </c>
      <c r="F2786" t="s">
        <v>148</v>
      </c>
      <c r="G2786" t="s">
        <v>68</v>
      </c>
      <c r="H2786">
        <v>8</v>
      </c>
      <c r="I2786">
        <v>33.69</v>
      </c>
      <c r="J2786">
        <v>0</v>
      </c>
      <c r="K2786">
        <v>10.98</v>
      </c>
      <c r="L2786" t="s">
        <v>57</v>
      </c>
      <c r="M2786">
        <f t="shared" si="281"/>
        <v>269.52</v>
      </c>
      <c r="N2786">
        <f t="shared" si="282"/>
        <v>181.68</v>
      </c>
      <c r="O2786" s="7">
        <f t="shared" si="283"/>
        <v>0.67408726625111315</v>
      </c>
      <c r="P2786" t="str">
        <f t="shared" si="286"/>
        <v>Oct-2025</v>
      </c>
      <c r="Q2786" t="str">
        <f t="shared" si="287"/>
        <v>Q4-2025</v>
      </c>
    </row>
    <row r="2787" spans="1:17" x14ac:dyDescent="0.3">
      <c r="A2787" t="s">
        <v>2935</v>
      </c>
      <c r="B2787" s="15">
        <v>45944</v>
      </c>
      <c r="C2787" t="s">
        <v>88</v>
      </c>
      <c r="D2787" t="s">
        <v>198</v>
      </c>
      <c r="E2787" t="s">
        <v>54</v>
      </c>
      <c r="F2787" t="s">
        <v>55</v>
      </c>
      <c r="G2787" t="s">
        <v>68</v>
      </c>
      <c r="H2787">
        <v>2</v>
      </c>
      <c r="I2787">
        <v>7.85</v>
      </c>
      <c r="J2787">
        <v>2.3E-2</v>
      </c>
      <c r="K2787">
        <v>4.8499999999999996</v>
      </c>
      <c r="L2787" t="s">
        <v>57</v>
      </c>
      <c r="M2787">
        <f t="shared" si="281"/>
        <v>15.34</v>
      </c>
      <c r="N2787">
        <f t="shared" si="282"/>
        <v>5.64</v>
      </c>
      <c r="O2787" s="7">
        <f t="shared" si="283"/>
        <v>0.36766623207301169</v>
      </c>
      <c r="P2787" t="str">
        <f t="shared" si="286"/>
        <v>Oct-2025</v>
      </c>
      <c r="Q2787" t="str">
        <f t="shared" si="287"/>
        <v>Q4-2025</v>
      </c>
    </row>
    <row r="2788" spans="1:17" x14ac:dyDescent="0.3">
      <c r="A2788" t="s">
        <v>2936</v>
      </c>
      <c r="B2788" s="15">
        <v>45531</v>
      </c>
      <c r="C2788" t="s">
        <v>84</v>
      </c>
      <c r="D2788" t="s">
        <v>169</v>
      </c>
      <c r="E2788" t="s">
        <v>60</v>
      </c>
      <c r="F2788" t="s">
        <v>90</v>
      </c>
      <c r="G2788" t="s">
        <v>56</v>
      </c>
      <c r="H2788">
        <v>4</v>
      </c>
      <c r="I2788">
        <v>26.86</v>
      </c>
      <c r="J2788">
        <v>0.16800000000000001</v>
      </c>
      <c r="K2788">
        <v>11.45</v>
      </c>
      <c r="L2788" t="s">
        <v>57</v>
      </c>
      <c r="M2788">
        <f t="shared" si="281"/>
        <v>89.39</v>
      </c>
      <c r="N2788">
        <f t="shared" si="282"/>
        <v>43.59</v>
      </c>
      <c r="O2788" s="7">
        <f t="shared" si="283"/>
        <v>0.48763843830406089</v>
      </c>
      <c r="P2788" t="str">
        <f t="shared" si="286"/>
        <v>Aug-2024</v>
      </c>
      <c r="Q2788" t="str">
        <f t="shared" si="287"/>
        <v>Q3-2024</v>
      </c>
    </row>
    <row r="2789" spans="1:17" x14ac:dyDescent="0.3">
      <c r="A2789" t="s">
        <v>2937</v>
      </c>
      <c r="B2789" s="15">
        <v>45673</v>
      </c>
      <c r="C2789" t="s">
        <v>84</v>
      </c>
      <c r="D2789" t="s">
        <v>150</v>
      </c>
      <c r="E2789" t="s">
        <v>107</v>
      </c>
      <c r="F2789" t="s">
        <v>193</v>
      </c>
      <c r="G2789" t="s">
        <v>68</v>
      </c>
      <c r="H2789">
        <v>4</v>
      </c>
      <c r="I2789">
        <v>52.2</v>
      </c>
      <c r="J2789">
        <v>0.1</v>
      </c>
      <c r="K2789">
        <v>17.170000000000002</v>
      </c>
      <c r="L2789" t="s">
        <v>57</v>
      </c>
      <c r="M2789">
        <f t="shared" si="281"/>
        <v>187.92</v>
      </c>
      <c r="N2789">
        <f t="shared" si="282"/>
        <v>119.24</v>
      </c>
      <c r="O2789" s="7">
        <f t="shared" si="283"/>
        <v>0.63452532992762878</v>
      </c>
      <c r="P2789" t="str">
        <f t="shared" si="286"/>
        <v>Jan-2025</v>
      </c>
      <c r="Q2789" t="str">
        <f t="shared" si="287"/>
        <v>Q1-2025</v>
      </c>
    </row>
    <row r="2790" spans="1:17" x14ac:dyDescent="0.3">
      <c r="A2790" t="s">
        <v>2938</v>
      </c>
      <c r="B2790" s="15">
        <v>45929</v>
      </c>
      <c r="C2790" t="s">
        <v>52</v>
      </c>
      <c r="D2790" t="s">
        <v>216</v>
      </c>
      <c r="E2790" t="s">
        <v>93</v>
      </c>
      <c r="F2790" t="s">
        <v>141</v>
      </c>
      <c r="G2790" t="s">
        <v>68</v>
      </c>
      <c r="H2790">
        <v>7</v>
      </c>
      <c r="I2790">
        <v>26.19</v>
      </c>
      <c r="J2790">
        <v>3.1E-2</v>
      </c>
      <c r="K2790">
        <v>10.31</v>
      </c>
      <c r="L2790" t="s">
        <v>57</v>
      </c>
      <c r="M2790">
        <f t="shared" si="281"/>
        <v>177.65</v>
      </c>
      <c r="N2790">
        <f t="shared" si="282"/>
        <v>105.48</v>
      </c>
      <c r="O2790" s="7">
        <f t="shared" si="283"/>
        <v>0.59375175907683653</v>
      </c>
      <c r="P2790" t="str">
        <f t="shared" si="286"/>
        <v>Sep-2025</v>
      </c>
      <c r="Q2790" t="str">
        <f t="shared" si="287"/>
        <v>Q3-2025</v>
      </c>
    </row>
    <row r="2791" spans="1:17" x14ac:dyDescent="0.3">
      <c r="A2791" t="s">
        <v>2939</v>
      </c>
      <c r="B2791" s="15">
        <v>45719</v>
      </c>
      <c r="C2791" t="s">
        <v>52</v>
      </c>
      <c r="D2791" t="s">
        <v>181</v>
      </c>
      <c r="E2791" t="s">
        <v>93</v>
      </c>
      <c r="F2791" t="s">
        <v>124</v>
      </c>
      <c r="G2791" t="s">
        <v>56</v>
      </c>
      <c r="H2791">
        <v>4</v>
      </c>
      <c r="I2791">
        <v>49.93</v>
      </c>
      <c r="J2791">
        <v>2.5999999999999999E-2</v>
      </c>
      <c r="K2791">
        <v>21.96</v>
      </c>
      <c r="L2791" t="s">
        <v>57</v>
      </c>
      <c r="M2791">
        <f t="shared" si="281"/>
        <v>194.53</v>
      </c>
      <c r="N2791">
        <f t="shared" si="282"/>
        <v>106.69</v>
      </c>
      <c r="O2791" s="7">
        <f t="shared" si="283"/>
        <v>0.54845011052279857</v>
      </c>
      <c r="P2791" t="str">
        <f t="shared" si="286"/>
        <v>Mar-2025</v>
      </c>
      <c r="Q2791" t="str">
        <f t="shared" si="287"/>
        <v>Q1-2025</v>
      </c>
    </row>
    <row r="2792" spans="1:17" x14ac:dyDescent="0.3">
      <c r="A2792" t="s">
        <v>2940</v>
      </c>
      <c r="B2792" s="15">
        <v>45576</v>
      </c>
      <c r="C2792" t="s">
        <v>52</v>
      </c>
      <c r="D2792" t="s">
        <v>181</v>
      </c>
      <c r="E2792" t="s">
        <v>93</v>
      </c>
      <c r="F2792" t="s">
        <v>141</v>
      </c>
      <c r="G2792" t="s">
        <v>56</v>
      </c>
      <c r="H2792">
        <v>9</v>
      </c>
      <c r="I2792">
        <v>10.83</v>
      </c>
      <c r="J2792">
        <v>4.1000000000000002E-2</v>
      </c>
      <c r="K2792">
        <v>4.4000000000000004</v>
      </c>
      <c r="L2792" t="s">
        <v>57</v>
      </c>
      <c r="M2792">
        <f t="shared" si="281"/>
        <v>93.47</v>
      </c>
      <c r="N2792">
        <f t="shared" si="282"/>
        <v>53.87</v>
      </c>
      <c r="O2792" s="7">
        <f t="shared" si="283"/>
        <v>0.57633465282978491</v>
      </c>
      <c r="P2792" t="str">
        <f t="shared" si="286"/>
        <v>Oct-2024</v>
      </c>
      <c r="Q2792" t="str">
        <f t="shared" si="287"/>
        <v>Q4-2024</v>
      </c>
    </row>
    <row r="2793" spans="1:17" x14ac:dyDescent="0.3">
      <c r="A2793" t="s">
        <v>2941</v>
      </c>
      <c r="B2793" s="15">
        <v>45422</v>
      </c>
      <c r="C2793" t="s">
        <v>84</v>
      </c>
      <c r="D2793" t="s">
        <v>85</v>
      </c>
      <c r="E2793" t="s">
        <v>54</v>
      </c>
      <c r="F2793" t="s">
        <v>156</v>
      </c>
      <c r="G2793" t="s">
        <v>68</v>
      </c>
      <c r="H2793">
        <v>1</v>
      </c>
      <c r="I2793">
        <v>7.17</v>
      </c>
      <c r="J2793">
        <v>9.0999999999999998E-2</v>
      </c>
      <c r="K2793">
        <v>4.68</v>
      </c>
      <c r="L2793" t="s">
        <v>57</v>
      </c>
      <c r="M2793">
        <f t="shared" si="281"/>
        <v>6.52</v>
      </c>
      <c r="N2793">
        <f t="shared" si="282"/>
        <v>1.84</v>
      </c>
      <c r="O2793" s="7">
        <f t="shared" si="283"/>
        <v>0.28220858895705525</v>
      </c>
      <c r="P2793" t="str">
        <f t="shared" si="286"/>
        <v>May-2024</v>
      </c>
      <c r="Q2793" t="str">
        <f t="shared" si="287"/>
        <v>Q2-2024</v>
      </c>
    </row>
    <row r="2794" spans="1:17" x14ac:dyDescent="0.3">
      <c r="A2794" t="s">
        <v>2942</v>
      </c>
      <c r="B2794" s="15">
        <v>45777</v>
      </c>
      <c r="C2794" t="s">
        <v>63</v>
      </c>
      <c r="D2794" t="s">
        <v>159</v>
      </c>
      <c r="E2794" t="s">
        <v>60</v>
      </c>
      <c r="F2794" t="s">
        <v>90</v>
      </c>
      <c r="G2794" t="s">
        <v>56</v>
      </c>
      <c r="H2794">
        <v>1</v>
      </c>
      <c r="I2794">
        <v>31.8</v>
      </c>
      <c r="J2794">
        <v>0.36299999999999999</v>
      </c>
      <c r="K2794">
        <v>16.91</v>
      </c>
      <c r="L2794" t="s">
        <v>57</v>
      </c>
      <c r="M2794">
        <f t="shared" si="281"/>
        <v>20.260000000000002</v>
      </c>
      <c r="N2794">
        <f t="shared" si="282"/>
        <v>3.35</v>
      </c>
      <c r="O2794" s="7">
        <f t="shared" si="283"/>
        <v>0.16535044422507403</v>
      </c>
      <c r="P2794" t="str">
        <f t="shared" si="286"/>
        <v>Apr-2025</v>
      </c>
      <c r="Q2794" t="str">
        <f t="shared" si="287"/>
        <v>Q2-2025</v>
      </c>
    </row>
    <row r="2795" spans="1:17" x14ac:dyDescent="0.3">
      <c r="A2795" t="s">
        <v>2943</v>
      </c>
      <c r="B2795" s="15">
        <v>45576</v>
      </c>
      <c r="C2795" t="s">
        <v>88</v>
      </c>
      <c r="D2795" t="s">
        <v>123</v>
      </c>
      <c r="E2795" t="s">
        <v>60</v>
      </c>
      <c r="F2795" t="s">
        <v>99</v>
      </c>
      <c r="G2795" t="s">
        <v>56</v>
      </c>
      <c r="H2795">
        <v>3</v>
      </c>
      <c r="I2795">
        <v>111.73</v>
      </c>
      <c r="J2795">
        <v>0.106</v>
      </c>
      <c r="K2795">
        <v>52.64</v>
      </c>
      <c r="L2795" t="s">
        <v>104</v>
      </c>
      <c r="M2795">
        <f t="shared" si="281"/>
        <v>299.66000000000003</v>
      </c>
      <c r="N2795">
        <f t="shared" si="282"/>
        <v>141.74</v>
      </c>
      <c r="O2795" s="7">
        <f t="shared" si="283"/>
        <v>0.47300273643462593</v>
      </c>
      <c r="P2795" t="str">
        <f t="shared" si="286"/>
        <v>Oct-2024</v>
      </c>
      <c r="Q2795" t="str">
        <f t="shared" si="287"/>
        <v>Q4-2024</v>
      </c>
    </row>
    <row r="2796" spans="1:17" x14ac:dyDescent="0.3">
      <c r="A2796" t="s">
        <v>2944</v>
      </c>
      <c r="B2796" s="15">
        <v>45978</v>
      </c>
      <c r="C2796" t="s">
        <v>63</v>
      </c>
      <c r="D2796" t="s">
        <v>258</v>
      </c>
      <c r="E2796" t="s">
        <v>60</v>
      </c>
      <c r="F2796" t="s">
        <v>90</v>
      </c>
      <c r="G2796" t="s">
        <v>68</v>
      </c>
      <c r="H2796">
        <v>1</v>
      </c>
      <c r="I2796">
        <v>23.46</v>
      </c>
      <c r="J2796">
        <v>0.17599999999999999</v>
      </c>
      <c r="K2796">
        <v>10.79</v>
      </c>
      <c r="L2796" t="s">
        <v>57</v>
      </c>
      <c r="M2796">
        <f t="shared" si="281"/>
        <v>19.329999999999998</v>
      </c>
      <c r="N2796">
        <f t="shared" si="282"/>
        <v>8.5399999999999991</v>
      </c>
      <c r="O2796" s="7">
        <f t="shared" si="283"/>
        <v>0.44180031039834455</v>
      </c>
      <c r="P2796" t="str">
        <f t="shared" si="286"/>
        <v>Nov-2025</v>
      </c>
      <c r="Q2796" t="str">
        <f t="shared" si="287"/>
        <v>Q4-2025</v>
      </c>
    </row>
    <row r="2797" spans="1:17" x14ac:dyDescent="0.3">
      <c r="A2797" t="s">
        <v>2945</v>
      </c>
      <c r="B2797" s="15">
        <v>45790</v>
      </c>
      <c r="C2797" t="s">
        <v>63</v>
      </c>
      <c r="D2797" t="s">
        <v>302</v>
      </c>
      <c r="E2797" t="s">
        <v>93</v>
      </c>
      <c r="F2797" t="s">
        <v>255</v>
      </c>
      <c r="G2797" t="s">
        <v>56</v>
      </c>
      <c r="H2797">
        <v>2</v>
      </c>
      <c r="I2797">
        <v>62.33</v>
      </c>
      <c r="J2797">
        <v>0.192</v>
      </c>
      <c r="K2797">
        <v>27.17</v>
      </c>
      <c r="L2797" t="s">
        <v>57</v>
      </c>
      <c r="M2797">
        <f t="shared" si="281"/>
        <v>100.73</v>
      </c>
      <c r="N2797">
        <f t="shared" si="282"/>
        <v>46.39</v>
      </c>
      <c r="O2797" s="7">
        <f t="shared" si="283"/>
        <v>0.46053807207386083</v>
      </c>
      <c r="P2797" t="str">
        <f t="shared" si="286"/>
        <v>May-2025</v>
      </c>
      <c r="Q2797" t="str">
        <f t="shared" si="287"/>
        <v>Q2-2025</v>
      </c>
    </row>
    <row r="2798" spans="1:17" x14ac:dyDescent="0.3">
      <c r="A2798" t="s">
        <v>2946</v>
      </c>
      <c r="B2798" s="15">
        <v>45617</v>
      </c>
      <c r="C2798" t="s">
        <v>63</v>
      </c>
      <c r="D2798" t="s">
        <v>251</v>
      </c>
      <c r="E2798" t="s">
        <v>60</v>
      </c>
      <c r="F2798" t="s">
        <v>61</v>
      </c>
      <c r="G2798" t="s">
        <v>68</v>
      </c>
      <c r="H2798">
        <v>10</v>
      </c>
      <c r="I2798">
        <v>105.79</v>
      </c>
      <c r="J2798">
        <v>0.254</v>
      </c>
      <c r="K2798">
        <v>57.06</v>
      </c>
      <c r="L2798" t="s">
        <v>57</v>
      </c>
      <c r="M2798">
        <f t="shared" si="281"/>
        <v>789.19</v>
      </c>
      <c r="N2798">
        <f t="shared" si="282"/>
        <v>218.59</v>
      </c>
      <c r="O2798" s="7">
        <f t="shared" si="283"/>
        <v>0.2769801948833614</v>
      </c>
      <c r="P2798" t="str">
        <f t="shared" si="286"/>
        <v>Nov-2024</v>
      </c>
      <c r="Q2798" t="str">
        <f t="shared" si="287"/>
        <v>Q4-2024</v>
      </c>
    </row>
    <row r="2799" spans="1:17" x14ac:dyDescent="0.3">
      <c r="A2799" t="s">
        <v>2947</v>
      </c>
      <c r="B2799" s="15">
        <v>45656</v>
      </c>
      <c r="C2799" t="s">
        <v>52</v>
      </c>
      <c r="D2799" t="s">
        <v>237</v>
      </c>
      <c r="E2799" t="s">
        <v>93</v>
      </c>
      <c r="F2799" t="s">
        <v>94</v>
      </c>
      <c r="G2799" t="s">
        <v>68</v>
      </c>
      <c r="H2799">
        <v>1</v>
      </c>
      <c r="I2799">
        <v>66.09</v>
      </c>
      <c r="J2799">
        <v>0.157</v>
      </c>
      <c r="K2799">
        <v>27.12</v>
      </c>
      <c r="L2799" t="s">
        <v>57</v>
      </c>
      <c r="M2799">
        <f t="shared" si="281"/>
        <v>55.71</v>
      </c>
      <c r="N2799">
        <f t="shared" si="282"/>
        <v>28.59</v>
      </c>
      <c r="O2799" s="7">
        <f t="shared" si="283"/>
        <v>0.5131933225632741</v>
      </c>
      <c r="P2799" t="str">
        <f t="shared" si="286"/>
        <v>Dec-2024</v>
      </c>
      <c r="Q2799" t="str">
        <f t="shared" si="287"/>
        <v>Q4-2024</v>
      </c>
    </row>
    <row r="2800" spans="1:17" x14ac:dyDescent="0.3">
      <c r="A2800" t="s">
        <v>2948</v>
      </c>
      <c r="B2800" s="15">
        <v>45901</v>
      </c>
      <c r="C2800" t="s">
        <v>88</v>
      </c>
      <c r="D2800" t="s">
        <v>179</v>
      </c>
      <c r="E2800" t="s">
        <v>54</v>
      </c>
      <c r="F2800" t="s">
        <v>55</v>
      </c>
      <c r="G2800" t="s">
        <v>56</v>
      </c>
      <c r="H2800">
        <v>1</v>
      </c>
      <c r="I2800">
        <v>17.21</v>
      </c>
      <c r="J2800">
        <v>4.2000000000000003E-2</v>
      </c>
      <c r="K2800">
        <v>9.91</v>
      </c>
      <c r="L2800" t="s">
        <v>57</v>
      </c>
      <c r="M2800">
        <f t="shared" si="281"/>
        <v>16.489999999999998</v>
      </c>
      <c r="N2800">
        <f t="shared" si="282"/>
        <v>6.58</v>
      </c>
      <c r="O2800" s="7">
        <f t="shared" si="283"/>
        <v>0.39902971497877504</v>
      </c>
      <c r="P2800" t="str">
        <f t="shared" si="286"/>
        <v>Sep-2025</v>
      </c>
      <c r="Q2800" t="str">
        <f t="shared" si="287"/>
        <v>Q3-2025</v>
      </c>
    </row>
    <row r="2801" spans="1:17" x14ac:dyDescent="0.3">
      <c r="A2801" t="s">
        <v>2949</v>
      </c>
      <c r="B2801" s="15">
        <v>45653</v>
      </c>
      <c r="C2801" t="s">
        <v>84</v>
      </c>
      <c r="D2801" t="s">
        <v>177</v>
      </c>
      <c r="E2801" t="s">
        <v>54</v>
      </c>
      <c r="F2801" t="s">
        <v>55</v>
      </c>
      <c r="G2801" t="s">
        <v>73</v>
      </c>
      <c r="H2801">
        <v>1</v>
      </c>
      <c r="I2801">
        <v>11.29</v>
      </c>
      <c r="J2801">
        <v>6.8000000000000005E-2</v>
      </c>
      <c r="K2801">
        <v>6.78</v>
      </c>
      <c r="L2801" t="s">
        <v>57</v>
      </c>
      <c r="M2801">
        <f t="shared" si="281"/>
        <v>10.52</v>
      </c>
      <c r="N2801">
        <f t="shared" si="282"/>
        <v>3.74</v>
      </c>
      <c r="O2801" s="7">
        <f t="shared" si="283"/>
        <v>0.35551330798479092</v>
      </c>
      <c r="P2801" t="str">
        <f t="shared" si="286"/>
        <v>Dec-2024</v>
      </c>
      <c r="Q2801" t="str">
        <f t="shared" si="287"/>
        <v>Q4-2024</v>
      </c>
    </row>
    <row r="2802" spans="1:17" x14ac:dyDescent="0.3">
      <c r="A2802" t="s">
        <v>2950</v>
      </c>
      <c r="B2802" s="15">
        <v>45899</v>
      </c>
      <c r="C2802" t="s">
        <v>52</v>
      </c>
      <c r="D2802" t="s">
        <v>101</v>
      </c>
      <c r="E2802" t="s">
        <v>54</v>
      </c>
      <c r="F2802" t="s">
        <v>156</v>
      </c>
      <c r="G2802" t="s">
        <v>68</v>
      </c>
      <c r="H2802">
        <v>1</v>
      </c>
      <c r="I2802">
        <v>5.14</v>
      </c>
      <c r="J2802">
        <v>8.8999999999999996E-2</v>
      </c>
      <c r="K2802">
        <v>2.98</v>
      </c>
      <c r="L2802" t="s">
        <v>57</v>
      </c>
      <c r="M2802">
        <f t="shared" si="281"/>
        <v>4.68</v>
      </c>
      <c r="N2802">
        <f t="shared" si="282"/>
        <v>1.7</v>
      </c>
      <c r="O2802" s="7">
        <f t="shared" si="283"/>
        <v>0.36324786324786323</v>
      </c>
      <c r="P2802" t="str">
        <f t="shared" si="286"/>
        <v>Aug-2025</v>
      </c>
      <c r="Q2802" t="str">
        <f t="shared" si="287"/>
        <v>Q3-2025</v>
      </c>
    </row>
    <row r="2803" spans="1:17" x14ac:dyDescent="0.3">
      <c r="A2803" t="s">
        <v>2951</v>
      </c>
      <c r="B2803" s="15">
        <v>45628</v>
      </c>
      <c r="C2803" t="s">
        <v>52</v>
      </c>
      <c r="D2803" t="s">
        <v>53</v>
      </c>
      <c r="E2803" t="s">
        <v>60</v>
      </c>
      <c r="F2803" t="s">
        <v>76</v>
      </c>
      <c r="G2803" t="s">
        <v>68</v>
      </c>
      <c r="H2803">
        <v>1</v>
      </c>
      <c r="I2803">
        <v>38.57</v>
      </c>
      <c r="J2803">
        <v>9.0999999999999998E-2</v>
      </c>
      <c r="K2803">
        <v>20.38</v>
      </c>
      <c r="L2803" t="s">
        <v>57</v>
      </c>
      <c r="M2803">
        <f t="shared" si="281"/>
        <v>35.06</v>
      </c>
      <c r="N2803">
        <f t="shared" si="282"/>
        <v>14.68</v>
      </c>
      <c r="O2803" s="7">
        <f t="shared" si="283"/>
        <v>0.41871078151739871</v>
      </c>
      <c r="P2803" t="str">
        <f t="shared" si="286"/>
        <v>Dec-2024</v>
      </c>
      <c r="Q2803" t="str">
        <f t="shared" si="287"/>
        <v>Q4-2024</v>
      </c>
    </row>
    <row r="2804" spans="1:17" x14ac:dyDescent="0.3">
      <c r="A2804" t="s">
        <v>2952</v>
      </c>
      <c r="B2804" s="15">
        <v>45850</v>
      </c>
      <c r="C2804" t="s">
        <v>52</v>
      </c>
      <c r="D2804" t="s">
        <v>237</v>
      </c>
      <c r="E2804" t="s">
        <v>107</v>
      </c>
      <c r="F2804" t="s">
        <v>148</v>
      </c>
      <c r="G2804" t="s">
        <v>68</v>
      </c>
      <c r="H2804">
        <v>1</v>
      </c>
      <c r="I2804">
        <v>57.39</v>
      </c>
      <c r="J2804">
        <v>0.14899999999999999</v>
      </c>
      <c r="K2804">
        <v>18.71</v>
      </c>
      <c r="L2804" t="s">
        <v>57</v>
      </c>
      <c r="M2804">
        <f t="shared" si="281"/>
        <v>48.84</v>
      </c>
      <c r="N2804">
        <f t="shared" si="282"/>
        <v>30.13</v>
      </c>
      <c r="O2804" s="7">
        <f t="shared" si="283"/>
        <v>0.61691236691236684</v>
      </c>
      <c r="P2804" t="str">
        <f t="shared" ref="P2804:P2835" si="288">IF(B2804="","",TEXT(B2804,"mmm-yyyy"))</f>
        <v>Jul-2025</v>
      </c>
      <c r="Q2804" t="str">
        <f t="shared" ref="Q2804:Q2835" si="289">IF(B2804="","","Q"&amp;ROUNDUP(MONTH(B2804)/3,0)&amp;"-"&amp;YEAR(B2804))</f>
        <v>Q3-2025</v>
      </c>
    </row>
    <row r="2805" spans="1:17" x14ac:dyDescent="0.3">
      <c r="A2805" t="s">
        <v>2953</v>
      </c>
      <c r="B2805" s="15">
        <v>45511</v>
      </c>
      <c r="C2805" t="s">
        <v>84</v>
      </c>
      <c r="D2805" t="s">
        <v>225</v>
      </c>
      <c r="E2805" t="s">
        <v>54</v>
      </c>
      <c r="F2805" t="s">
        <v>114</v>
      </c>
      <c r="G2805" t="s">
        <v>56</v>
      </c>
      <c r="H2805">
        <v>2</v>
      </c>
      <c r="I2805">
        <v>18.649999999999999</v>
      </c>
      <c r="J2805">
        <v>0</v>
      </c>
      <c r="K2805">
        <v>11.76</v>
      </c>
      <c r="L2805" t="s">
        <v>57</v>
      </c>
      <c r="M2805">
        <f t="shared" si="281"/>
        <v>37.299999999999997</v>
      </c>
      <c r="N2805">
        <f t="shared" si="282"/>
        <v>13.78</v>
      </c>
      <c r="O2805" s="7">
        <f t="shared" si="283"/>
        <v>0.36943699731903484</v>
      </c>
      <c r="P2805" t="str">
        <f t="shared" si="288"/>
        <v>Aug-2024</v>
      </c>
      <c r="Q2805" t="str">
        <f t="shared" si="289"/>
        <v>Q3-2024</v>
      </c>
    </row>
    <row r="2806" spans="1:17" x14ac:dyDescent="0.3">
      <c r="A2806" t="s">
        <v>2954</v>
      </c>
      <c r="B2806" s="15">
        <v>45798</v>
      </c>
      <c r="C2806" t="s">
        <v>88</v>
      </c>
      <c r="D2806" t="s">
        <v>116</v>
      </c>
      <c r="E2806" t="s">
        <v>93</v>
      </c>
      <c r="F2806" t="s">
        <v>219</v>
      </c>
      <c r="G2806" t="s">
        <v>56</v>
      </c>
      <c r="H2806">
        <v>1</v>
      </c>
      <c r="I2806">
        <v>33.840000000000003</v>
      </c>
      <c r="J2806">
        <v>0.10299999999999999</v>
      </c>
      <c r="K2806">
        <v>11.89</v>
      </c>
      <c r="L2806" t="s">
        <v>57</v>
      </c>
      <c r="M2806">
        <f t="shared" si="281"/>
        <v>30.35</v>
      </c>
      <c r="N2806">
        <f t="shared" si="282"/>
        <v>18.46</v>
      </c>
      <c r="O2806" s="7">
        <f t="shared" si="283"/>
        <v>0.60823723228995052</v>
      </c>
      <c r="P2806" t="str">
        <f t="shared" si="288"/>
        <v>May-2025</v>
      </c>
      <c r="Q2806" t="str">
        <f t="shared" si="289"/>
        <v>Q2-2025</v>
      </c>
    </row>
    <row r="2807" spans="1:17" x14ac:dyDescent="0.3">
      <c r="A2807" t="s">
        <v>2955</v>
      </c>
      <c r="B2807" s="15">
        <v>45605</v>
      </c>
      <c r="C2807" t="s">
        <v>52</v>
      </c>
      <c r="D2807" t="s">
        <v>272</v>
      </c>
      <c r="E2807" t="s">
        <v>60</v>
      </c>
      <c r="F2807" t="s">
        <v>76</v>
      </c>
      <c r="G2807" t="s">
        <v>56</v>
      </c>
      <c r="H2807">
        <v>2</v>
      </c>
      <c r="I2807">
        <v>55.89</v>
      </c>
      <c r="J2807">
        <v>1.6E-2</v>
      </c>
      <c r="K2807">
        <v>30.65</v>
      </c>
      <c r="L2807" t="s">
        <v>57</v>
      </c>
      <c r="M2807">
        <f t="shared" si="281"/>
        <v>109.99</v>
      </c>
      <c r="N2807">
        <f t="shared" si="282"/>
        <v>48.69</v>
      </c>
      <c r="O2807" s="7">
        <f t="shared" si="283"/>
        <v>0.44267660696426947</v>
      </c>
      <c r="P2807" t="str">
        <f t="shared" si="288"/>
        <v>Nov-2024</v>
      </c>
      <c r="Q2807" t="str">
        <f t="shared" si="289"/>
        <v>Q4-2024</v>
      </c>
    </row>
    <row r="2808" spans="1:17" x14ac:dyDescent="0.3">
      <c r="A2808" t="s">
        <v>2956</v>
      </c>
      <c r="B2808" s="15">
        <v>45427</v>
      </c>
      <c r="C2808" t="s">
        <v>52</v>
      </c>
      <c r="D2808" t="s">
        <v>53</v>
      </c>
      <c r="E2808" t="s">
        <v>107</v>
      </c>
      <c r="F2808" t="s">
        <v>132</v>
      </c>
      <c r="G2808" t="s">
        <v>56</v>
      </c>
      <c r="H2808">
        <v>3</v>
      </c>
      <c r="I2808">
        <v>37.64</v>
      </c>
      <c r="J2808">
        <v>7.0000000000000007E-2</v>
      </c>
      <c r="K2808">
        <v>14.13</v>
      </c>
      <c r="L2808" t="s">
        <v>57</v>
      </c>
      <c r="M2808">
        <f t="shared" si="281"/>
        <v>105.02</v>
      </c>
      <c r="N2808">
        <f t="shared" si="282"/>
        <v>62.63</v>
      </c>
      <c r="O2808" s="7">
        <f t="shared" si="283"/>
        <v>0.59636259760045707</v>
      </c>
      <c r="P2808" t="str">
        <f t="shared" si="288"/>
        <v>May-2024</v>
      </c>
      <c r="Q2808" t="str">
        <f t="shared" si="289"/>
        <v>Q2-2024</v>
      </c>
    </row>
    <row r="2809" spans="1:17" x14ac:dyDescent="0.3">
      <c r="A2809" t="s">
        <v>2957</v>
      </c>
      <c r="B2809" s="15">
        <v>45937</v>
      </c>
      <c r="C2809" t="s">
        <v>88</v>
      </c>
      <c r="D2809" t="s">
        <v>179</v>
      </c>
      <c r="E2809" t="s">
        <v>93</v>
      </c>
      <c r="F2809" t="s">
        <v>141</v>
      </c>
      <c r="G2809" t="s">
        <v>56</v>
      </c>
      <c r="H2809">
        <v>8</v>
      </c>
      <c r="I2809">
        <v>76.55</v>
      </c>
      <c r="J2809">
        <v>5.0999999999999997E-2</v>
      </c>
      <c r="K2809">
        <v>32.770000000000003</v>
      </c>
      <c r="L2809" t="s">
        <v>57</v>
      </c>
      <c r="M2809">
        <f t="shared" si="281"/>
        <v>581.16999999999996</v>
      </c>
      <c r="N2809">
        <f t="shared" si="282"/>
        <v>319.01</v>
      </c>
      <c r="O2809" s="7">
        <f t="shared" si="283"/>
        <v>0.54890995749952687</v>
      </c>
      <c r="P2809" t="str">
        <f t="shared" si="288"/>
        <v>Oct-2025</v>
      </c>
      <c r="Q2809" t="str">
        <f t="shared" si="289"/>
        <v>Q4-2025</v>
      </c>
    </row>
    <row r="2810" spans="1:17" x14ac:dyDescent="0.3">
      <c r="A2810" t="s">
        <v>2958</v>
      </c>
      <c r="B2810" s="15">
        <v>45844</v>
      </c>
      <c r="C2810" t="s">
        <v>88</v>
      </c>
      <c r="D2810" t="s">
        <v>179</v>
      </c>
      <c r="E2810" t="s">
        <v>60</v>
      </c>
      <c r="F2810" t="s">
        <v>99</v>
      </c>
      <c r="G2810" t="s">
        <v>68</v>
      </c>
      <c r="H2810">
        <v>3</v>
      </c>
      <c r="I2810">
        <v>93.64</v>
      </c>
      <c r="J2810">
        <v>6.5000000000000002E-2</v>
      </c>
      <c r="K2810">
        <v>48.34</v>
      </c>
      <c r="L2810" t="s">
        <v>57</v>
      </c>
      <c r="M2810">
        <f t="shared" si="281"/>
        <v>262.66000000000003</v>
      </c>
      <c r="N2810">
        <f t="shared" si="282"/>
        <v>117.64</v>
      </c>
      <c r="O2810" s="7">
        <f t="shared" si="283"/>
        <v>0.44787938780172082</v>
      </c>
      <c r="P2810" t="str">
        <f t="shared" si="288"/>
        <v>Jul-2025</v>
      </c>
      <c r="Q2810" t="str">
        <f t="shared" si="289"/>
        <v>Q3-2025</v>
      </c>
    </row>
    <row r="2811" spans="1:17" x14ac:dyDescent="0.3">
      <c r="A2811" t="s">
        <v>2959</v>
      </c>
      <c r="B2811" s="15">
        <v>45965</v>
      </c>
      <c r="C2811" t="s">
        <v>88</v>
      </c>
      <c r="D2811" t="s">
        <v>206</v>
      </c>
      <c r="E2811" t="s">
        <v>71</v>
      </c>
      <c r="F2811" t="s">
        <v>72</v>
      </c>
      <c r="G2811" t="s">
        <v>56</v>
      </c>
      <c r="H2811">
        <v>8</v>
      </c>
      <c r="I2811">
        <v>55.74</v>
      </c>
      <c r="J2811">
        <v>2.9000000000000001E-2</v>
      </c>
      <c r="K2811">
        <v>37.409999999999997</v>
      </c>
      <c r="L2811" t="s">
        <v>57</v>
      </c>
      <c r="M2811">
        <f t="shared" si="281"/>
        <v>432.99</v>
      </c>
      <c r="N2811">
        <f t="shared" si="282"/>
        <v>133.71</v>
      </c>
      <c r="O2811" s="7">
        <f t="shared" si="283"/>
        <v>0.30880620799556574</v>
      </c>
      <c r="P2811" t="str">
        <f t="shared" si="288"/>
        <v>Nov-2025</v>
      </c>
      <c r="Q2811" t="str">
        <f t="shared" si="289"/>
        <v>Q4-2025</v>
      </c>
    </row>
    <row r="2812" spans="1:17" x14ac:dyDescent="0.3">
      <c r="A2812" t="s">
        <v>2960</v>
      </c>
      <c r="B2812" s="15">
        <v>45396</v>
      </c>
      <c r="C2812" t="s">
        <v>63</v>
      </c>
      <c r="D2812" t="s">
        <v>188</v>
      </c>
      <c r="E2812" t="s">
        <v>71</v>
      </c>
      <c r="F2812" t="s">
        <v>78</v>
      </c>
      <c r="G2812" t="s">
        <v>68</v>
      </c>
      <c r="H2812">
        <v>2</v>
      </c>
      <c r="I2812">
        <v>29.7</v>
      </c>
      <c r="J2812">
        <v>0.217</v>
      </c>
      <c r="K2812">
        <v>23.98</v>
      </c>
      <c r="L2812" t="s">
        <v>57</v>
      </c>
      <c r="M2812">
        <f t="shared" si="281"/>
        <v>46.51</v>
      </c>
      <c r="N2812">
        <f t="shared" si="282"/>
        <v>-1.45</v>
      </c>
      <c r="O2812" s="7">
        <f t="shared" si="283"/>
        <v>-3.117609116319071E-2</v>
      </c>
      <c r="P2812" t="str">
        <f t="shared" si="288"/>
        <v>Apr-2024</v>
      </c>
      <c r="Q2812" t="str">
        <f t="shared" si="289"/>
        <v>Q2-2024</v>
      </c>
    </row>
    <row r="2813" spans="1:17" x14ac:dyDescent="0.3">
      <c r="A2813" t="s">
        <v>2961</v>
      </c>
      <c r="B2813" s="15">
        <v>45532</v>
      </c>
      <c r="C2813" t="s">
        <v>63</v>
      </c>
      <c r="D2813" t="s">
        <v>251</v>
      </c>
      <c r="E2813" t="s">
        <v>60</v>
      </c>
      <c r="F2813" t="s">
        <v>90</v>
      </c>
      <c r="G2813" t="s">
        <v>56</v>
      </c>
      <c r="H2813">
        <v>1</v>
      </c>
      <c r="I2813">
        <v>98.56</v>
      </c>
      <c r="J2813">
        <v>0.372</v>
      </c>
      <c r="K2813">
        <v>41.09</v>
      </c>
      <c r="L2813" t="s">
        <v>57</v>
      </c>
      <c r="M2813">
        <f t="shared" si="281"/>
        <v>61.9</v>
      </c>
      <c r="N2813">
        <f t="shared" si="282"/>
        <v>20.81</v>
      </c>
      <c r="O2813" s="7">
        <f t="shared" si="283"/>
        <v>0.33618739903069467</v>
      </c>
      <c r="P2813" t="str">
        <f t="shared" si="288"/>
        <v>Aug-2024</v>
      </c>
      <c r="Q2813" t="str">
        <f t="shared" si="289"/>
        <v>Q3-2024</v>
      </c>
    </row>
    <row r="2814" spans="1:17" x14ac:dyDescent="0.3">
      <c r="A2814" t="s">
        <v>2962</v>
      </c>
      <c r="B2814" s="15">
        <v>45816</v>
      </c>
      <c r="C2814" t="s">
        <v>52</v>
      </c>
      <c r="D2814" t="s">
        <v>113</v>
      </c>
      <c r="E2814" t="s">
        <v>93</v>
      </c>
      <c r="F2814" t="s">
        <v>124</v>
      </c>
      <c r="G2814" t="s">
        <v>68</v>
      </c>
      <c r="H2814">
        <v>6</v>
      </c>
      <c r="I2814">
        <v>45.72</v>
      </c>
      <c r="J2814">
        <v>6.0999999999999999E-2</v>
      </c>
      <c r="K2814">
        <v>21.66</v>
      </c>
      <c r="L2814" t="s">
        <v>57</v>
      </c>
      <c r="M2814">
        <f t="shared" si="281"/>
        <v>257.58999999999997</v>
      </c>
      <c r="N2814">
        <f t="shared" si="282"/>
        <v>127.63</v>
      </c>
      <c r="O2814" s="7">
        <f t="shared" si="283"/>
        <v>0.49547730890174313</v>
      </c>
      <c r="P2814" t="str">
        <f t="shared" si="288"/>
        <v>Jun-2025</v>
      </c>
      <c r="Q2814" t="str">
        <f t="shared" si="289"/>
        <v>Q2-2025</v>
      </c>
    </row>
    <row r="2815" spans="1:17" x14ac:dyDescent="0.3">
      <c r="A2815" t="s">
        <v>2963</v>
      </c>
      <c r="B2815" s="15">
        <v>45832</v>
      </c>
      <c r="C2815" t="s">
        <v>84</v>
      </c>
      <c r="D2815" t="s">
        <v>150</v>
      </c>
      <c r="E2815" t="s">
        <v>54</v>
      </c>
      <c r="F2815" t="s">
        <v>114</v>
      </c>
      <c r="G2815" t="s">
        <v>68</v>
      </c>
      <c r="H2815">
        <v>1</v>
      </c>
      <c r="I2815">
        <v>17.34</v>
      </c>
      <c r="J2815">
        <v>9.2999999999999999E-2</v>
      </c>
      <c r="K2815">
        <v>10.87</v>
      </c>
      <c r="L2815" t="s">
        <v>57</v>
      </c>
      <c r="M2815">
        <f t="shared" si="281"/>
        <v>15.73</v>
      </c>
      <c r="N2815">
        <f t="shared" si="282"/>
        <v>4.8600000000000003</v>
      </c>
      <c r="O2815" s="7">
        <f t="shared" si="283"/>
        <v>0.30896376350921806</v>
      </c>
      <c r="P2815" t="str">
        <f t="shared" si="288"/>
        <v>Jun-2025</v>
      </c>
      <c r="Q2815" t="str">
        <f t="shared" si="289"/>
        <v>Q2-2025</v>
      </c>
    </row>
    <row r="2816" spans="1:17" x14ac:dyDescent="0.3">
      <c r="A2816" t="s">
        <v>2964</v>
      </c>
      <c r="B2816" s="15">
        <v>45857</v>
      </c>
      <c r="C2816" t="s">
        <v>52</v>
      </c>
      <c r="D2816" t="s">
        <v>53</v>
      </c>
      <c r="E2816" t="s">
        <v>71</v>
      </c>
      <c r="F2816" t="s">
        <v>126</v>
      </c>
      <c r="G2816" t="s">
        <v>56</v>
      </c>
      <c r="H2816">
        <v>1</v>
      </c>
      <c r="I2816">
        <v>141.12</v>
      </c>
      <c r="J2816">
        <v>6.7000000000000004E-2</v>
      </c>
      <c r="K2816">
        <v>92.17</v>
      </c>
      <c r="L2816" t="s">
        <v>57</v>
      </c>
      <c r="M2816">
        <f t="shared" si="281"/>
        <v>131.66</v>
      </c>
      <c r="N2816">
        <f t="shared" si="282"/>
        <v>39.49</v>
      </c>
      <c r="O2816" s="7">
        <f t="shared" si="283"/>
        <v>0.29993923742974332</v>
      </c>
      <c r="P2816" t="str">
        <f t="shared" si="288"/>
        <v>Jul-2025</v>
      </c>
      <c r="Q2816" t="str">
        <f t="shared" si="289"/>
        <v>Q3-2025</v>
      </c>
    </row>
    <row r="2817" spans="1:17" x14ac:dyDescent="0.3">
      <c r="A2817" t="s">
        <v>2965</v>
      </c>
      <c r="B2817" s="15">
        <v>45735</v>
      </c>
      <c r="C2817" t="s">
        <v>63</v>
      </c>
      <c r="D2817" t="s">
        <v>64</v>
      </c>
      <c r="E2817" t="s">
        <v>71</v>
      </c>
      <c r="F2817" t="s">
        <v>97</v>
      </c>
      <c r="G2817" t="s">
        <v>68</v>
      </c>
      <c r="H2817">
        <v>2</v>
      </c>
      <c r="I2817">
        <v>120.65</v>
      </c>
      <c r="J2817">
        <v>0.26800000000000002</v>
      </c>
      <c r="K2817">
        <v>81.98</v>
      </c>
      <c r="L2817" t="s">
        <v>57</v>
      </c>
      <c r="M2817">
        <f t="shared" si="281"/>
        <v>176.63</v>
      </c>
      <c r="N2817">
        <f t="shared" si="282"/>
        <v>12.67</v>
      </c>
      <c r="O2817" s="7">
        <f t="shared" si="283"/>
        <v>7.1731868878446473E-2</v>
      </c>
      <c r="P2817" t="str">
        <f t="shared" si="288"/>
        <v>Mar-2025</v>
      </c>
      <c r="Q2817" t="str">
        <f t="shared" si="289"/>
        <v>Q1-2025</v>
      </c>
    </row>
    <row r="2818" spans="1:17" x14ac:dyDescent="0.3">
      <c r="A2818" t="s">
        <v>2966</v>
      </c>
      <c r="B2818" s="15">
        <v>45959</v>
      </c>
      <c r="C2818" t="s">
        <v>84</v>
      </c>
      <c r="D2818" t="s">
        <v>144</v>
      </c>
      <c r="E2818" t="s">
        <v>93</v>
      </c>
      <c r="F2818" t="s">
        <v>141</v>
      </c>
      <c r="G2818" t="s">
        <v>56</v>
      </c>
      <c r="H2818">
        <v>3</v>
      </c>
      <c r="I2818">
        <v>79.84</v>
      </c>
      <c r="J2818">
        <v>5.0999999999999997E-2</v>
      </c>
      <c r="K2818">
        <v>27.99</v>
      </c>
      <c r="L2818" t="s">
        <v>57</v>
      </c>
      <c r="M2818">
        <f t="shared" ref="M2818:M2881" si="290">ROUND(H2818*I2818*(1-J2818),2)</f>
        <v>227.3</v>
      </c>
      <c r="N2818">
        <f t="shared" ref="N2818:N2881" si="291">ROUND(M2818-(H2818*K2818),2)</f>
        <v>143.33000000000001</v>
      </c>
      <c r="O2818" s="7">
        <f t="shared" ref="O2818:O2881" si="292">IFERROR(N2818/M2818,0)</f>
        <v>0.63057633084029918</v>
      </c>
      <c r="P2818" t="str">
        <f t="shared" si="288"/>
        <v>Oct-2025</v>
      </c>
      <c r="Q2818" t="str">
        <f t="shared" si="289"/>
        <v>Q4-2025</v>
      </c>
    </row>
    <row r="2819" spans="1:17" x14ac:dyDescent="0.3">
      <c r="A2819" t="s">
        <v>2967</v>
      </c>
      <c r="B2819" s="15">
        <v>45754</v>
      </c>
      <c r="C2819" t="s">
        <v>84</v>
      </c>
      <c r="D2819" t="s">
        <v>110</v>
      </c>
      <c r="E2819" t="s">
        <v>71</v>
      </c>
      <c r="F2819" t="s">
        <v>78</v>
      </c>
      <c r="G2819" t="s">
        <v>68</v>
      </c>
      <c r="H2819">
        <v>1</v>
      </c>
      <c r="I2819">
        <v>167.83</v>
      </c>
      <c r="J2819">
        <v>0.109</v>
      </c>
      <c r="K2819">
        <v>98.03</v>
      </c>
      <c r="L2819" t="s">
        <v>57</v>
      </c>
      <c r="M2819">
        <f t="shared" si="290"/>
        <v>149.54</v>
      </c>
      <c r="N2819">
        <f t="shared" si="291"/>
        <v>51.51</v>
      </c>
      <c r="O2819" s="7">
        <f t="shared" si="292"/>
        <v>0.34445633275377824</v>
      </c>
      <c r="P2819" t="str">
        <f t="shared" si="288"/>
        <v>Apr-2025</v>
      </c>
      <c r="Q2819" t="str">
        <f t="shared" si="289"/>
        <v>Q2-2025</v>
      </c>
    </row>
    <row r="2820" spans="1:17" x14ac:dyDescent="0.3">
      <c r="A2820" t="s">
        <v>2968</v>
      </c>
      <c r="B2820" s="15">
        <v>45474</v>
      </c>
      <c r="C2820" t="s">
        <v>52</v>
      </c>
      <c r="D2820" t="s">
        <v>75</v>
      </c>
      <c r="E2820" t="s">
        <v>60</v>
      </c>
      <c r="F2820" t="s">
        <v>90</v>
      </c>
      <c r="G2820" t="s">
        <v>56</v>
      </c>
      <c r="H2820">
        <v>3</v>
      </c>
      <c r="I2820">
        <v>112.12</v>
      </c>
      <c r="J2820">
        <v>7.1999999999999995E-2</v>
      </c>
      <c r="K2820">
        <v>59.02</v>
      </c>
      <c r="L2820" t="s">
        <v>104</v>
      </c>
      <c r="M2820">
        <f t="shared" si="290"/>
        <v>312.14</v>
      </c>
      <c r="N2820">
        <f t="shared" si="291"/>
        <v>135.08000000000001</v>
      </c>
      <c r="O2820" s="7">
        <f t="shared" si="292"/>
        <v>0.43275453322227214</v>
      </c>
      <c r="P2820" t="str">
        <f t="shared" si="288"/>
        <v>Jul-2024</v>
      </c>
      <c r="Q2820" t="str">
        <f t="shared" si="289"/>
        <v>Q3-2024</v>
      </c>
    </row>
    <row r="2821" spans="1:17" x14ac:dyDescent="0.3">
      <c r="A2821" t="s">
        <v>2969</v>
      </c>
      <c r="B2821" s="15">
        <v>45777</v>
      </c>
      <c r="C2821" t="s">
        <v>52</v>
      </c>
      <c r="D2821" t="s">
        <v>53</v>
      </c>
      <c r="E2821" t="s">
        <v>93</v>
      </c>
      <c r="F2821" t="s">
        <v>124</v>
      </c>
      <c r="G2821" t="s">
        <v>68</v>
      </c>
      <c r="H2821">
        <v>4</v>
      </c>
      <c r="I2821">
        <v>65.8</v>
      </c>
      <c r="J2821">
        <v>0.107</v>
      </c>
      <c r="K2821">
        <v>24.65</v>
      </c>
      <c r="L2821" t="s">
        <v>57</v>
      </c>
      <c r="M2821">
        <f t="shared" si="290"/>
        <v>235.04</v>
      </c>
      <c r="N2821">
        <f t="shared" si="291"/>
        <v>136.44</v>
      </c>
      <c r="O2821" s="7">
        <f t="shared" si="292"/>
        <v>0.58049693669162694</v>
      </c>
      <c r="P2821" t="str">
        <f t="shared" si="288"/>
        <v>Apr-2025</v>
      </c>
      <c r="Q2821" t="str">
        <f t="shared" si="289"/>
        <v>Q2-2025</v>
      </c>
    </row>
    <row r="2822" spans="1:17" x14ac:dyDescent="0.3">
      <c r="A2822" t="s">
        <v>2970</v>
      </c>
      <c r="B2822" s="15">
        <v>45794</v>
      </c>
      <c r="C2822" t="s">
        <v>88</v>
      </c>
      <c r="D2822" t="s">
        <v>73</v>
      </c>
      <c r="E2822" t="s">
        <v>71</v>
      </c>
      <c r="F2822" t="s">
        <v>78</v>
      </c>
      <c r="G2822" t="s">
        <v>56</v>
      </c>
      <c r="H2822">
        <v>8</v>
      </c>
      <c r="I2822">
        <v>73.760000000000005</v>
      </c>
      <c r="J2822">
        <v>8.5999999999999993E-2</v>
      </c>
      <c r="K2822">
        <v>54.09</v>
      </c>
      <c r="L2822" t="s">
        <v>57</v>
      </c>
      <c r="M2822">
        <f t="shared" si="290"/>
        <v>539.33000000000004</v>
      </c>
      <c r="N2822">
        <f t="shared" si="291"/>
        <v>106.61</v>
      </c>
      <c r="O2822" s="7">
        <f t="shared" si="292"/>
        <v>0.19767118461795188</v>
      </c>
      <c r="P2822" t="str">
        <f t="shared" si="288"/>
        <v>May-2025</v>
      </c>
      <c r="Q2822" t="str">
        <f t="shared" si="289"/>
        <v>Q2-2025</v>
      </c>
    </row>
    <row r="2823" spans="1:17" x14ac:dyDescent="0.3">
      <c r="A2823" t="s">
        <v>2971</v>
      </c>
      <c r="B2823" s="15">
        <v>45973</v>
      </c>
      <c r="C2823" t="s">
        <v>88</v>
      </c>
      <c r="D2823" t="s">
        <v>179</v>
      </c>
      <c r="E2823" t="s">
        <v>54</v>
      </c>
      <c r="F2823" t="s">
        <v>55</v>
      </c>
      <c r="G2823" t="s">
        <v>68</v>
      </c>
      <c r="H2823">
        <v>1</v>
      </c>
      <c r="I2823">
        <v>13.64</v>
      </c>
      <c r="J2823">
        <v>0.112</v>
      </c>
      <c r="K2823">
        <v>9.34</v>
      </c>
      <c r="L2823" t="s">
        <v>57</v>
      </c>
      <c r="M2823">
        <f t="shared" si="290"/>
        <v>12.11</v>
      </c>
      <c r="N2823">
        <f t="shared" si="291"/>
        <v>2.77</v>
      </c>
      <c r="O2823" s="7">
        <f t="shared" si="292"/>
        <v>0.22873658133773742</v>
      </c>
      <c r="P2823" t="str">
        <f t="shared" si="288"/>
        <v>Nov-2025</v>
      </c>
      <c r="Q2823" t="str">
        <f t="shared" si="289"/>
        <v>Q4-2025</v>
      </c>
    </row>
    <row r="2824" spans="1:17" x14ac:dyDescent="0.3">
      <c r="A2824" t="s">
        <v>2972</v>
      </c>
      <c r="B2824" s="15">
        <v>45350</v>
      </c>
      <c r="C2824" t="s">
        <v>84</v>
      </c>
      <c r="D2824" t="s">
        <v>177</v>
      </c>
      <c r="E2824" t="s">
        <v>71</v>
      </c>
      <c r="F2824" t="s">
        <v>86</v>
      </c>
      <c r="G2824" t="s">
        <v>56</v>
      </c>
      <c r="H2824">
        <v>1</v>
      </c>
      <c r="I2824">
        <v>276.08999999999997</v>
      </c>
      <c r="J2824">
        <v>7.2999999999999995E-2</v>
      </c>
      <c r="K2824">
        <v>210.52</v>
      </c>
      <c r="L2824" t="s">
        <v>57</v>
      </c>
      <c r="M2824">
        <f t="shared" si="290"/>
        <v>255.94</v>
      </c>
      <c r="N2824">
        <f t="shared" si="291"/>
        <v>45.42</v>
      </c>
      <c r="O2824" s="7">
        <f t="shared" si="292"/>
        <v>0.17746346800031257</v>
      </c>
      <c r="P2824" t="str">
        <f t="shared" si="288"/>
        <v>Feb-2024</v>
      </c>
      <c r="Q2824" t="str">
        <f t="shared" si="289"/>
        <v>Q1-2024</v>
      </c>
    </row>
    <row r="2825" spans="1:17" x14ac:dyDescent="0.3">
      <c r="A2825" t="s">
        <v>2973</v>
      </c>
      <c r="B2825" s="15">
        <v>45989</v>
      </c>
      <c r="C2825" t="s">
        <v>63</v>
      </c>
      <c r="D2825" t="s">
        <v>159</v>
      </c>
      <c r="E2825" t="s">
        <v>60</v>
      </c>
      <c r="F2825" t="s">
        <v>90</v>
      </c>
      <c r="G2825" t="s">
        <v>68</v>
      </c>
      <c r="H2825">
        <v>2</v>
      </c>
      <c r="I2825">
        <v>46.99</v>
      </c>
      <c r="J2825">
        <v>0.28499999999999998</v>
      </c>
      <c r="K2825">
        <v>24.27</v>
      </c>
      <c r="L2825" t="s">
        <v>57</v>
      </c>
      <c r="M2825">
        <f t="shared" si="290"/>
        <v>67.2</v>
      </c>
      <c r="N2825">
        <f t="shared" si="291"/>
        <v>18.66</v>
      </c>
      <c r="O2825" s="7">
        <f t="shared" si="292"/>
        <v>0.27767857142857144</v>
      </c>
      <c r="P2825" t="str">
        <f t="shared" si="288"/>
        <v>Nov-2025</v>
      </c>
      <c r="Q2825" t="str">
        <f t="shared" si="289"/>
        <v>Q4-2025</v>
      </c>
    </row>
    <row r="2826" spans="1:17" x14ac:dyDescent="0.3">
      <c r="A2826" t="s">
        <v>2974</v>
      </c>
      <c r="B2826" s="15">
        <v>45394</v>
      </c>
      <c r="C2826" t="s">
        <v>52</v>
      </c>
      <c r="D2826" t="s">
        <v>121</v>
      </c>
      <c r="E2826" t="s">
        <v>71</v>
      </c>
      <c r="F2826" t="s">
        <v>86</v>
      </c>
      <c r="G2826" t="s">
        <v>68</v>
      </c>
      <c r="H2826">
        <v>2</v>
      </c>
      <c r="I2826">
        <v>242.55</v>
      </c>
      <c r="J2826">
        <v>0.13900000000000001</v>
      </c>
      <c r="K2826">
        <v>164.97</v>
      </c>
      <c r="L2826" t="s">
        <v>57</v>
      </c>
      <c r="M2826">
        <f t="shared" si="290"/>
        <v>417.67</v>
      </c>
      <c r="N2826">
        <f t="shared" si="291"/>
        <v>87.73</v>
      </c>
      <c r="O2826" s="7">
        <f t="shared" si="292"/>
        <v>0.21004620872937965</v>
      </c>
      <c r="P2826" t="str">
        <f t="shared" si="288"/>
        <v>Apr-2024</v>
      </c>
      <c r="Q2826" t="str">
        <f t="shared" si="289"/>
        <v>Q2-2024</v>
      </c>
    </row>
    <row r="2827" spans="1:17" x14ac:dyDescent="0.3">
      <c r="A2827" t="s">
        <v>2975</v>
      </c>
      <c r="B2827" s="15">
        <v>45426</v>
      </c>
      <c r="C2827" t="s">
        <v>63</v>
      </c>
      <c r="D2827" t="s">
        <v>119</v>
      </c>
      <c r="E2827" t="s">
        <v>54</v>
      </c>
      <c r="F2827" t="s">
        <v>65</v>
      </c>
      <c r="G2827" t="s">
        <v>56</v>
      </c>
      <c r="H2827">
        <v>3</v>
      </c>
      <c r="I2827">
        <v>19.079999999999998</v>
      </c>
      <c r="J2827">
        <v>0.21199999999999999</v>
      </c>
      <c r="K2827">
        <v>11.13</v>
      </c>
      <c r="L2827" t="s">
        <v>57</v>
      </c>
      <c r="M2827">
        <f t="shared" si="290"/>
        <v>45.11</v>
      </c>
      <c r="N2827">
        <f t="shared" si="291"/>
        <v>11.72</v>
      </c>
      <c r="O2827" s="7">
        <f t="shared" si="292"/>
        <v>0.2598093549102195</v>
      </c>
      <c r="P2827" t="str">
        <f t="shared" si="288"/>
        <v>May-2024</v>
      </c>
      <c r="Q2827" t="str">
        <f t="shared" si="289"/>
        <v>Q2-2024</v>
      </c>
    </row>
    <row r="2828" spans="1:17" x14ac:dyDescent="0.3">
      <c r="A2828" t="s">
        <v>2976</v>
      </c>
      <c r="B2828" s="15">
        <v>45732</v>
      </c>
      <c r="C2828" t="s">
        <v>88</v>
      </c>
      <c r="D2828" t="s">
        <v>206</v>
      </c>
      <c r="E2828" t="s">
        <v>93</v>
      </c>
      <c r="F2828" t="s">
        <v>255</v>
      </c>
      <c r="G2828" t="s">
        <v>56</v>
      </c>
      <c r="H2828">
        <v>5</v>
      </c>
      <c r="I2828">
        <v>52.27</v>
      </c>
      <c r="J2828">
        <v>6.5000000000000002E-2</v>
      </c>
      <c r="K2828">
        <v>20.85</v>
      </c>
      <c r="L2828" t="s">
        <v>57</v>
      </c>
      <c r="M2828">
        <f t="shared" si="290"/>
        <v>244.36</v>
      </c>
      <c r="N2828">
        <f t="shared" si="291"/>
        <v>140.11000000000001</v>
      </c>
      <c r="O2828" s="7">
        <f t="shared" si="292"/>
        <v>0.57337534784743827</v>
      </c>
      <c r="P2828" t="str">
        <f t="shared" si="288"/>
        <v>Mar-2025</v>
      </c>
      <c r="Q2828" t="str">
        <f t="shared" si="289"/>
        <v>Q1-2025</v>
      </c>
    </row>
    <row r="2829" spans="1:17" x14ac:dyDescent="0.3">
      <c r="A2829" t="s">
        <v>2977</v>
      </c>
      <c r="B2829" s="15">
        <v>45919</v>
      </c>
      <c r="C2829" t="s">
        <v>52</v>
      </c>
      <c r="D2829" t="s">
        <v>70</v>
      </c>
      <c r="E2829" t="s">
        <v>107</v>
      </c>
      <c r="F2829" t="s">
        <v>193</v>
      </c>
      <c r="G2829" t="s">
        <v>68</v>
      </c>
      <c r="H2829">
        <v>2</v>
      </c>
      <c r="I2829">
        <v>33.64</v>
      </c>
      <c r="J2829">
        <v>0.11</v>
      </c>
      <c r="K2829">
        <v>10.57</v>
      </c>
      <c r="L2829" t="s">
        <v>57</v>
      </c>
      <c r="M2829">
        <f t="shared" si="290"/>
        <v>59.88</v>
      </c>
      <c r="N2829">
        <f t="shared" si="291"/>
        <v>38.74</v>
      </c>
      <c r="O2829" s="7">
        <f t="shared" si="292"/>
        <v>0.64696058784235133</v>
      </c>
      <c r="P2829" t="str">
        <f t="shared" si="288"/>
        <v>Sep-2025</v>
      </c>
      <c r="Q2829" t="str">
        <f t="shared" si="289"/>
        <v>Q3-2025</v>
      </c>
    </row>
    <row r="2830" spans="1:17" x14ac:dyDescent="0.3">
      <c r="A2830" t="s">
        <v>2978</v>
      </c>
      <c r="B2830" s="15">
        <v>45378</v>
      </c>
      <c r="C2830" t="s">
        <v>84</v>
      </c>
      <c r="D2830" t="s">
        <v>169</v>
      </c>
      <c r="E2830" t="s">
        <v>93</v>
      </c>
      <c r="F2830" t="s">
        <v>255</v>
      </c>
      <c r="G2830" t="s">
        <v>68</v>
      </c>
      <c r="H2830">
        <v>8</v>
      </c>
      <c r="I2830">
        <v>60.78</v>
      </c>
      <c r="J2830">
        <v>0</v>
      </c>
      <c r="K2830">
        <v>29.79</v>
      </c>
      <c r="L2830" t="s">
        <v>57</v>
      </c>
      <c r="M2830">
        <f t="shared" si="290"/>
        <v>486.24</v>
      </c>
      <c r="N2830">
        <f t="shared" si="291"/>
        <v>247.92</v>
      </c>
      <c r="O2830" s="7">
        <f t="shared" si="292"/>
        <v>0.50987166831194464</v>
      </c>
      <c r="P2830" t="str">
        <f t="shared" si="288"/>
        <v>Mar-2024</v>
      </c>
      <c r="Q2830" t="str">
        <f t="shared" si="289"/>
        <v>Q1-2024</v>
      </c>
    </row>
    <row r="2831" spans="1:17" x14ac:dyDescent="0.3">
      <c r="A2831" t="s">
        <v>2979</v>
      </c>
      <c r="B2831" s="15">
        <v>45805</v>
      </c>
      <c r="C2831" t="s">
        <v>84</v>
      </c>
      <c r="D2831" t="s">
        <v>144</v>
      </c>
      <c r="E2831" t="s">
        <v>54</v>
      </c>
      <c r="F2831" t="s">
        <v>65</v>
      </c>
      <c r="G2831" t="s">
        <v>56</v>
      </c>
      <c r="H2831">
        <v>1</v>
      </c>
      <c r="I2831">
        <v>5.8</v>
      </c>
      <c r="J2831">
        <v>5.5E-2</v>
      </c>
      <c r="K2831">
        <v>3.72</v>
      </c>
      <c r="L2831" t="s">
        <v>57</v>
      </c>
      <c r="M2831">
        <f t="shared" si="290"/>
        <v>5.48</v>
      </c>
      <c r="N2831">
        <f t="shared" si="291"/>
        <v>1.76</v>
      </c>
      <c r="O2831" s="7">
        <f t="shared" si="292"/>
        <v>0.32116788321167883</v>
      </c>
      <c r="P2831" t="str">
        <f t="shared" si="288"/>
        <v>May-2025</v>
      </c>
      <c r="Q2831" t="str">
        <f t="shared" si="289"/>
        <v>Q2-2025</v>
      </c>
    </row>
    <row r="2832" spans="1:17" x14ac:dyDescent="0.3">
      <c r="A2832" t="s">
        <v>2980</v>
      </c>
      <c r="B2832" s="15">
        <v>45564</v>
      </c>
      <c r="C2832" t="s">
        <v>52</v>
      </c>
      <c r="D2832" t="s">
        <v>130</v>
      </c>
      <c r="E2832" t="s">
        <v>107</v>
      </c>
      <c r="F2832" t="s">
        <v>148</v>
      </c>
      <c r="G2832" t="s">
        <v>56</v>
      </c>
      <c r="H2832">
        <v>6</v>
      </c>
      <c r="I2832">
        <v>26.32</v>
      </c>
      <c r="J2832">
        <v>0</v>
      </c>
      <c r="K2832">
        <v>10.24</v>
      </c>
      <c r="L2832" t="s">
        <v>57</v>
      </c>
      <c r="M2832">
        <f t="shared" si="290"/>
        <v>157.91999999999999</v>
      </c>
      <c r="N2832">
        <f t="shared" si="291"/>
        <v>96.48</v>
      </c>
      <c r="O2832" s="7">
        <f t="shared" si="292"/>
        <v>0.61094224924012164</v>
      </c>
      <c r="P2832" t="str">
        <f t="shared" si="288"/>
        <v>Sep-2024</v>
      </c>
      <c r="Q2832" t="str">
        <f t="shared" si="289"/>
        <v>Q3-2024</v>
      </c>
    </row>
    <row r="2833" spans="1:17" x14ac:dyDescent="0.3">
      <c r="A2833" t="s">
        <v>2981</v>
      </c>
      <c r="B2833" s="15">
        <v>45882</v>
      </c>
      <c r="C2833" t="s">
        <v>63</v>
      </c>
      <c r="D2833" t="s">
        <v>106</v>
      </c>
      <c r="E2833" t="s">
        <v>54</v>
      </c>
      <c r="F2833" t="s">
        <v>156</v>
      </c>
      <c r="G2833" t="s">
        <v>56</v>
      </c>
      <c r="H2833">
        <v>3</v>
      </c>
      <c r="I2833">
        <v>17.54</v>
      </c>
      <c r="J2833">
        <v>0.27100000000000002</v>
      </c>
      <c r="K2833">
        <v>10.119999999999999</v>
      </c>
      <c r="L2833" t="s">
        <v>57</v>
      </c>
      <c r="M2833">
        <f t="shared" si="290"/>
        <v>38.36</v>
      </c>
      <c r="N2833">
        <f t="shared" si="291"/>
        <v>8</v>
      </c>
      <c r="O2833" s="7">
        <f t="shared" si="292"/>
        <v>0.20855057351407716</v>
      </c>
      <c r="P2833" t="str">
        <f t="shared" si="288"/>
        <v>Aug-2025</v>
      </c>
      <c r="Q2833" t="str">
        <f t="shared" si="289"/>
        <v>Q3-2025</v>
      </c>
    </row>
    <row r="2834" spans="1:17" x14ac:dyDescent="0.3">
      <c r="A2834" t="s">
        <v>2982</v>
      </c>
      <c r="B2834" s="15">
        <v>45648</v>
      </c>
      <c r="C2834" t="s">
        <v>63</v>
      </c>
      <c r="D2834" t="s">
        <v>64</v>
      </c>
      <c r="E2834" t="s">
        <v>60</v>
      </c>
      <c r="F2834" t="s">
        <v>67</v>
      </c>
      <c r="G2834" t="s">
        <v>56</v>
      </c>
      <c r="H2834">
        <v>4</v>
      </c>
      <c r="I2834">
        <v>101.31</v>
      </c>
      <c r="J2834">
        <v>0.247</v>
      </c>
      <c r="K2834">
        <v>48.64</v>
      </c>
      <c r="L2834" t="s">
        <v>57</v>
      </c>
      <c r="M2834">
        <f t="shared" si="290"/>
        <v>305.14999999999998</v>
      </c>
      <c r="N2834">
        <f t="shared" si="291"/>
        <v>110.59</v>
      </c>
      <c r="O2834" s="7">
        <f t="shared" si="292"/>
        <v>0.36241192855972476</v>
      </c>
      <c r="P2834" t="str">
        <f t="shared" si="288"/>
        <v>Dec-2024</v>
      </c>
      <c r="Q2834" t="str">
        <f t="shared" si="289"/>
        <v>Q4-2024</v>
      </c>
    </row>
    <row r="2835" spans="1:17" x14ac:dyDescent="0.3">
      <c r="A2835" t="s">
        <v>2983</v>
      </c>
      <c r="B2835" s="15">
        <v>45950</v>
      </c>
      <c r="C2835" t="s">
        <v>84</v>
      </c>
      <c r="D2835" t="s">
        <v>150</v>
      </c>
      <c r="E2835" t="s">
        <v>107</v>
      </c>
      <c r="F2835" t="s">
        <v>132</v>
      </c>
      <c r="G2835" t="s">
        <v>56</v>
      </c>
      <c r="H2835">
        <v>1</v>
      </c>
      <c r="I2835">
        <v>24.83</v>
      </c>
      <c r="J2835">
        <v>0.184</v>
      </c>
      <c r="K2835">
        <v>8.2100000000000009</v>
      </c>
      <c r="L2835" t="s">
        <v>57</v>
      </c>
      <c r="M2835">
        <f t="shared" si="290"/>
        <v>20.260000000000002</v>
      </c>
      <c r="N2835">
        <f t="shared" si="291"/>
        <v>12.05</v>
      </c>
      <c r="O2835" s="7">
        <f t="shared" si="292"/>
        <v>0.59476801579466931</v>
      </c>
      <c r="P2835" t="str">
        <f t="shared" si="288"/>
        <v>Oct-2025</v>
      </c>
      <c r="Q2835" t="str">
        <f t="shared" si="289"/>
        <v>Q4-2025</v>
      </c>
    </row>
    <row r="2836" spans="1:17" x14ac:dyDescent="0.3">
      <c r="A2836" t="s">
        <v>2984</v>
      </c>
      <c r="B2836" s="15">
        <v>45714</v>
      </c>
      <c r="C2836" t="s">
        <v>63</v>
      </c>
      <c r="D2836" t="s">
        <v>175</v>
      </c>
      <c r="E2836" t="s">
        <v>60</v>
      </c>
      <c r="F2836" t="s">
        <v>76</v>
      </c>
      <c r="G2836" t="s">
        <v>56</v>
      </c>
      <c r="H2836">
        <v>4</v>
      </c>
      <c r="I2836">
        <v>43.65</v>
      </c>
      <c r="J2836">
        <v>6.7000000000000004E-2</v>
      </c>
      <c r="K2836">
        <v>20.309999999999999</v>
      </c>
      <c r="L2836" t="s">
        <v>104</v>
      </c>
      <c r="M2836">
        <f t="shared" si="290"/>
        <v>162.9</v>
      </c>
      <c r="N2836">
        <f t="shared" si="291"/>
        <v>81.66</v>
      </c>
      <c r="O2836" s="7">
        <f t="shared" si="292"/>
        <v>0.50128913443830569</v>
      </c>
      <c r="P2836" t="str">
        <f t="shared" ref="P2836:P2867" si="293">IF(B2836="","",TEXT(B2836,"mmm-yyyy"))</f>
        <v>Feb-2025</v>
      </c>
      <c r="Q2836" t="str">
        <f t="shared" ref="Q2836:Q2867" si="294">IF(B2836="","","Q"&amp;ROUNDUP(MONTH(B2836)/3,0)&amp;"-"&amp;YEAR(B2836))</f>
        <v>Q1-2025</v>
      </c>
    </row>
    <row r="2837" spans="1:17" x14ac:dyDescent="0.3">
      <c r="A2837" t="s">
        <v>2985</v>
      </c>
      <c r="B2837" s="15">
        <v>45893</v>
      </c>
      <c r="C2837" t="s">
        <v>88</v>
      </c>
      <c r="D2837" t="s">
        <v>206</v>
      </c>
      <c r="E2837" t="s">
        <v>60</v>
      </c>
      <c r="F2837" t="s">
        <v>90</v>
      </c>
      <c r="G2837" t="s">
        <v>68</v>
      </c>
      <c r="H2837">
        <v>1</v>
      </c>
      <c r="I2837">
        <v>75.83</v>
      </c>
      <c r="J2837">
        <v>0.13</v>
      </c>
      <c r="K2837">
        <v>37.25</v>
      </c>
      <c r="L2837" t="s">
        <v>57</v>
      </c>
      <c r="M2837">
        <f t="shared" si="290"/>
        <v>65.97</v>
      </c>
      <c r="N2837">
        <f t="shared" si="291"/>
        <v>28.72</v>
      </c>
      <c r="O2837" s="7">
        <f t="shared" si="292"/>
        <v>0.43534940124298921</v>
      </c>
      <c r="P2837" t="str">
        <f t="shared" si="293"/>
        <v>Aug-2025</v>
      </c>
      <c r="Q2837" t="str">
        <f t="shared" si="294"/>
        <v>Q3-2025</v>
      </c>
    </row>
    <row r="2838" spans="1:17" x14ac:dyDescent="0.3">
      <c r="A2838" t="s">
        <v>2986</v>
      </c>
      <c r="B2838" s="15">
        <v>45953</v>
      </c>
      <c r="C2838" t="s">
        <v>88</v>
      </c>
      <c r="D2838" t="s">
        <v>89</v>
      </c>
      <c r="E2838" t="s">
        <v>54</v>
      </c>
      <c r="F2838" t="s">
        <v>268</v>
      </c>
      <c r="G2838" t="s">
        <v>68</v>
      </c>
      <c r="H2838">
        <v>6</v>
      </c>
      <c r="I2838">
        <v>12.31</v>
      </c>
      <c r="J2838">
        <v>0.13600000000000001</v>
      </c>
      <c r="K2838">
        <v>8.6</v>
      </c>
      <c r="L2838" t="s">
        <v>57</v>
      </c>
      <c r="M2838">
        <f t="shared" si="290"/>
        <v>63.82</v>
      </c>
      <c r="N2838">
        <f t="shared" si="291"/>
        <v>12.22</v>
      </c>
      <c r="O2838" s="7">
        <f t="shared" si="292"/>
        <v>0.19147602632403637</v>
      </c>
      <c r="P2838" t="str">
        <f t="shared" si="293"/>
        <v>Oct-2025</v>
      </c>
      <c r="Q2838" t="str">
        <f t="shared" si="294"/>
        <v>Q4-2025</v>
      </c>
    </row>
    <row r="2839" spans="1:17" x14ac:dyDescent="0.3">
      <c r="A2839" t="s">
        <v>2987</v>
      </c>
      <c r="B2839" s="15">
        <v>45737</v>
      </c>
      <c r="C2839" t="s">
        <v>88</v>
      </c>
      <c r="D2839" t="s">
        <v>162</v>
      </c>
      <c r="E2839" t="s">
        <v>93</v>
      </c>
      <c r="F2839" t="s">
        <v>219</v>
      </c>
      <c r="G2839" t="s">
        <v>56</v>
      </c>
      <c r="H2839">
        <v>3</v>
      </c>
      <c r="I2839">
        <v>11.73</v>
      </c>
      <c r="J2839">
        <v>5.7000000000000002E-2</v>
      </c>
      <c r="K2839">
        <v>4.1100000000000003</v>
      </c>
      <c r="L2839" t="s">
        <v>57</v>
      </c>
      <c r="M2839">
        <f t="shared" si="290"/>
        <v>33.18</v>
      </c>
      <c r="N2839">
        <f t="shared" si="291"/>
        <v>20.85</v>
      </c>
      <c r="O2839" s="7">
        <f t="shared" si="292"/>
        <v>0.62839059674502717</v>
      </c>
      <c r="P2839" t="str">
        <f t="shared" si="293"/>
        <v>Mar-2025</v>
      </c>
      <c r="Q2839" t="str">
        <f t="shared" si="294"/>
        <v>Q1-2025</v>
      </c>
    </row>
    <row r="2840" spans="1:17" x14ac:dyDescent="0.3">
      <c r="A2840" t="s">
        <v>2988</v>
      </c>
      <c r="B2840" s="15">
        <v>45886</v>
      </c>
      <c r="C2840" t="s">
        <v>88</v>
      </c>
      <c r="D2840" t="s">
        <v>135</v>
      </c>
      <c r="E2840" t="s">
        <v>54</v>
      </c>
      <c r="F2840" t="s">
        <v>268</v>
      </c>
      <c r="G2840" t="s">
        <v>56</v>
      </c>
      <c r="H2840">
        <v>4</v>
      </c>
      <c r="I2840">
        <v>8.61</v>
      </c>
      <c r="J2840">
        <v>5.5E-2</v>
      </c>
      <c r="K2840">
        <v>5.19</v>
      </c>
      <c r="L2840" t="s">
        <v>57</v>
      </c>
      <c r="M2840">
        <f t="shared" si="290"/>
        <v>32.549999999999997</v>
      </c>
      <c r="N2840">
        <f t="shared" si="291"/>
        <v>11.79</v>
      </c>
      <c r="O2840" s="7">
        <f t="shared" si="292"/>
        <v>0.36221198156682027</v>
      </c>
      <c r="P2840" t="str">
        <f t="shared" si="293"/>
        <v>Aug-2025</v>
      </c>
      <c r="Q2840" t="str">
        <f t="shared" si="294"/>
        <v>Q3-2025</v>
      </c>
    </row>
    <row r="2841" spans="1:17" x14ac:dyDescent="0.3">
      <c r="A2841" t="s">
        <v>2989</v>
      </c>
      <c r="B2841" s="15">
        <v>45934</v>
      </c>
      <c r="C2841" t="s">
        <v>84</v>
      </c>
      <c r="D2841" t="s">
        <v>103</v>
      </c>
      <c r="E2841" t="s">
        <v>71</v>
      </c>
      <c r="F2841" t="s">
        <v>86</v>
      </c>
      <c r="G2841" t="s">
        <v>68</v>
      </c>
      <c r="H2841">
        <v>5</v>
      </c>
      <c r="I2841">
        <v>78.22</v>
      </c>
      <c r="J2841">
        <v>9.6000000000000002E-2</v>
      </c>
      <c r="K2841">
        <v>57.98</v>
      </c>
      <c r="L2841" t="s">
        <v>57</v>
      </c>
      <c r="M2841">
        <f t="shared" si="290"/>
        <v>353.55</v>
      </c>
      <c r="N2841">
        <f t="shared" si="291"/>
        <v>63.65</v>
      </c>
      <c r="O2841" s="7">
        <f t="shared" si="292"/>
        <v>0.18003111299674726</v>
      </c>
      <c r="P2841" t="str">
        <f t="shared" si="293"/>
        <v>Oct-2025</v>
      </c>
      <c r="Q2841" t="str">
        <f t="shared" si="294"/>
        <v>Q4-2025</v>
      </c>
    </row>
    <row r="2842" spans="1:17" x14ac:dyDescent="0.3">
      <c r="A2842" t="s">
        <v>2990</v>
      </c>
      <c r="B2842" s="15">
        <v>45570</v>
      </c>
      <c r="C2842" t="s">
        <v>84</v>
      </c>
      <c r="D2842" t="s">
        <v>85</v>
      </c>
      <c r="E2842" t="s">
        <v>93</v>
      </c>
      <c r="F2842" t="s">
        <v>141</v>
      </c>
      <c r="G2842" t="s">
        <v>56</v>
      </c>
      <c r="H2842">
        <v>6</v>
      </c>
      <c r="I2842">
        <v>33.119999999999997</v>
      </c>
      <c r="J2842">
        <v>3.2000000000000001E-2</v>
      </c>
      <c r="K2842">
        <v>13.87</v>
      </c>
      <c r="L2842" t="s">
        <v>57</v>
      </c>
      <c r="M2842">
        <f t="shared" si="290"/>
        <v>192.36</v>
      </c>
      <c r="N2842">
        <f t="shared" si="291"/>
        <v>109.14</v>
      </c>
      <c r="O2842" s="7">
        <f t="shared" si="292"/>
        <v>0.56737367436057384</v>
      </c>
      <c r="P2842" t="str">
        <f t="shared" si="293"/>
        <v>Oct-2024</v>
      </c>
      <c r="Q2842" t="str">
        <f t="shared" si="294"/>
        <v>Q4-2024</v>
      </c>
    </row>
    <row r="2843" spans="1:17" x14ac:dyDescent="0.3">
      <c r="A2843" t="s">
        <v>2991</v>
      </c>
      <c r="B2843" s="15">
        <v>45657</v>
      </c>
      <c r="C2843" t="s">
        <v>84</v>
      </c>
      <c r="D2843" t="s">
        <v>144</v>
      </c>
      <c r="E2843" t="s">
        <v>60</v>
      </c>
      <c r="F2843" t="s">
        <v>76</v>
      </c>
      <c r="G2843" t="s">
        <v>68</v>
      </c>
      <c r="H2843">
        <v>1</v>
      </c>
      <c r="I2843">
        <v>70.989999999999995</v>
      </c>
      <c r="J2843">
        <v>0.157</v>
      </c>
      <c r="K2843">
        <v>39.020000000000003</v>
      </c>
      <c r="L2843" t="s">
        <v>57</v>
      </c>
      <c r="M2843">
        <f t="shared" si="290"/>
        <v>59.84</v>
      </c>
      <c r="N2843">
        <f t="shared" si="291"/>
        <v>20.82</v>
      </c>
      <c r="O2843" s="7">
        <f t="shared" si="292"/>
        <v>0.34792780748663099</v>
      </c>
      <c r="P2843" t="str">
        <f t="shared" si="293"/>
        <v>Dec-2024</v>
      </c>
      <c r="Q2843" t="str">
        <f t="shared" si="294"/>
        <v>Q4-2024</v>
      </c>
    </row>
    <row r="2844" spans="1:17" x14ac:dyDescent="0.3">
      <c r="A2844" t="s">
        <v>2992</v>
      </c>
      <c r="B2844" s="15">
        <v>45762</v>
      </c>
      <c r="C2844" t="s">
        <v>52</v>
      </c>
      <c r="D2844" t="s">
        <v>181</v>
      </c>
      <c r="E2844" t="s">
        <v>60</v>
      </c>
      <c r="F2844" t="s">
        <v>61</v>
      </c>
      <c r="G2844" t="s">
        <v>56</v>
      </c>
      <c r="H2844">
        <v>1</v>
      </c>
      <c r="I2844">
        <v>98.2</v>
      </c>
      <c r="J2844">
        <v>6.5000000000000002E-2</v>
      </c>
      <c r="K2844">
        <v>41.73</v>
      </c>
      <c r="L2844" t="s">
        <v>57</v>
      </c>
      <c r="M2844">
        <f t="shared" si="290"/>
        <v>91.82</v>
      </c>
      <c r="N2844">
        <f t="shared" si="291"/>
        <v>50.09</v>
      </c>
      <c r="O2844" s="7">
        <f t="shared" si="292"/>
        <v>0.54552385101285128</v>
      </c>
      <c r="P2844" t="str">
        <f t="shared" si="293"/>
        <v>Apr-2025</v>
      </c>
      <c r="Q2844" t="str">
        <f t="shared" si="294"/>
        <v>Q2-2025</v>
      </c>
    </row>
    <row r="2845" spans="1:17" x14ac:dyDescent="0.3">
      <c r="A2845" t="s">
        <v>2993</v>
      </c>
      <c r="B2845" s="15">
        <v>45742</v>
      </c>
      <c r="C2845" t="s">
        <v>88</v>
      </c>
      <c r="D2845" t="s">
        <v>92</v>
      </c>
      <c r="E2845" t="s">
        <v>71</v>
      </c>
      <c r="F2845" t="s">
        <v>78</v>
      </c>
      <c r="G2845" t="s">
        <v>68</v>
      </c>
      <c r="H2845">
        <v>5</v>
      </c>
      <c r="I2845">
        <v>57.52</v>
      </c>
      <c r="J2845">
        <v>0.107</v>
      </c>
      <c r="K2845">
        <v>45.05</v>
      </c>
      <c r="L2845" t="s">
        <v>57</v>
      </c>
      <c r="M2845">
        <f t="shared" si="290"/>
        <v>256.83</v>
      </c>
      <c r="N2845">
        <f t="shared" si="291"/>
        <v>31.58</v>
      </c>
      <c r="O2845" s="7">
        <f t="shared" si="292"/>
        <v>0.12296071331230775</v>
      </c>
      <c r="P2845" t="str">
        <f t="shared" si="293"/>
        <v>Mar-2025</v>
      </c>
      <c r="Q2845" t="str">
        <f t="shared" si="294"/>
        <v>Q1-2025</v>
      </c>
    </row>
    <row r="2846" spans="1:17" x14ac:dyDescent="0.3">
      <c r="A2846" t="s">
        <v>2994</v>
      </c>
      <c r="B2846" s="15">
        <v>45881</v>
      </c>
      <c r="C2846" t="s">
        <v>88</v>
      </c>
      <c r="D2846" t="s">
        <v>89</v>
      </c>
      <c r="E2846" t="s">
        <v>107</v>
      </c>
      <c r="F2846" t="s">
        <v>148</v>
      </c>
      <c r="G2846" t="s">
        <v>56</v>
      </c>
      <c r="H2846">
        <v>2</v>
      </c>
      <c r="I2846">
        <v>28.63</v>
      </c>
      <c r="J2846">
        <v>5.3999999999999999E-2</v>
      </c>
      <c r="K2846">
        <v>9.83</v>
      </c>
      <c r="L2846" t="s">
        <v>104</v>
      </c>
      <c r="M2846">
        <f t="shared" si="290"/>
        <v>54.17</v>
      </c>
      <c r="N2846">
        <f t="shared" si="291"/>
        <v>34.51</v>
      </c>
      <c r="O2846" s="7">
        <f t="shared" si="292"/>
        <v>0.6370684880930404</v>
      </c>
      <c r="P2846" t="str">
        <f t="shared" si="293"/>
        <v>Aug-2025</v>
      </c>
      <c r="Q2846" t="str">
        <f t="shared" si="294"/>
        <v>Q3-2025</v>
      </c>
    </row>
    <row r="2847" spans="1:17" x14ac:dyDescent="0.3">
      <c r="A2847" t="s">
        <v>2995</v>
      </c>
      <c r="B2847" s="15">
        <v>45853</v>
      </c>
      <c r="C2847" t="s">
        <v>52</v>
      </c>
      <c r="D2847" t="s">
        <v>53</v>
      </c>
      <c r="E2847" t="s">
        <v>107</v>
      </c>
      <c r="F2847" t="s">
        <v>132</v>
      </c>
      <c r="G2847" t="s">
        <v>68</v>
      </c>
      <c r="H2847">
        <v>4</v>
      </c>
      <c r="I2847">
        <v>22.07</v>
      </c>
      <c r="J2847">
        <v>0.11899999999999999</v>
      </c>
      <c r="K2847">
        <v>9.3800000000000008</v>
      </c>
      <c r="L2847" t="s">
        <v>57</v>
      </c>
      <c r="M2847">
        <f t="shared" si="290"/>
        <v>77.77</v>
      </c>
      <c r="N2847">
        <f t="shared" si="291"/>
        <v>40.25</v>
      </c>
      <c r="O2847" s="7">
        <f t="shared" si="292"/>
        <v>0.51755175517551755</v>
      </c>
      <c r="P2847" t="str">
        <f t="shared" si="293"/>
        <v>Jul-2025</v>
      </c>
      <c r="Q2847" t="str">
        <f t="shared" si="294"/>
        <v>Q3-2025</v>
      </c>
    </row>
    <row r="2848" spans="1:17" x14ac:dyDescent="0.3">
      <c r="A2848" t="s">
        <v>2996</v>
      </c>
      <c r="B2848" s="15">
        <v>45519</v>
      </c>
      <c r="C2848" t="s">
        <v>52</v>
      </c>
      <c r="D2848" t="s">
        <v>96</v>
      </c>
      <c r="E2848" t="s">
        <v>60</v>
      </c>
      <c r="F2848" t="s">
        <v>76</v>
      </c>
      <c r="G2848" t="s">
        <v>68</v>
      </c>
      <c r="H2848">
        <v>1</v>
      </c>
      <c r="I2848">
        <v>107.11</v>
      </c>
      <c r="J2848">
        <v>0</v>
      </c>
      <c r="K2848">
        <v>52.05</v>
      </c>
      <c r="L2848" t="s">
        <v>57</v>
      </c>
      <c r="M2848">
        <f t="shared" si="290"/>
        <v>107.11</v>
      </c>
      <c r="N2848">
        <f t="shared" si="291"/>
        <v>55.06</v>
      </c>
      <c r="O2848" s="7">
        <f t="shared" si="292"/>
        <v>0.51405097563252733</v>
      </c>
      <c r="P2848" t="str">
        <f t="shared" si="293"/>
        <v>Aug-2024</v>
      </c>
      <c r="Q2848" t="str">
        <f t="shared" si="294"/>
        <v>Q3-2024</v>
      </c>
    </row>
    <row r="2849" spans="1:17" x14ac:dyDescent="0.3">
      <c r="A2849" t="s">
        <v>2997</v>
      </c>
      <c r="B2849" s="15">
        <v>45987</v>
      </c>
      <c r="C2849" t="s">
        <v>52</v>
      </c>
      <c r="D2849" t="s">
        <v>155</v>
      </c>
      <c r="E2849" t="s">
        <v>93</v>
      </c>
      <c r="F2849" t="s">
        <v>124</v>
      </c>
      <c r="G2849" t="s">
        <v>68</v>
      </c>
      <c r="H2849">
        <v>1</v>
      </c>
      <c r="I2849">
        <v>59.51</v>
      </c>
      <c r="J2849">
        <v>8.5999999999999993E-2</v>
      </c>
      <c r="K2849">
        <v>27.41</v>
      </c>
      <c r="L2849" t="s">
        <v>57</v>
      </c>
      <c r="M2849">
        <f t="shared" si="290"/>
        <v>54.39</v>
      </c>
      <c r="N2849">
        <f t="shared" si="291"/>
        <v>26.98</v>
      </c>
      <c r="O2849" s="7">
        <f t="shared" si="292"/>
        <v>0.49604706747563893</v>
      </c>
      <c r="P2849" t="str">
        <f t="shared" si="293"/>
        <v>Nov-2025</v>
      </c>
      <c r="Q2849" t="str">
        <f t="shared" si="294"/>
        <v>Q4-2025</v>
      </c>
    </row>
    <row r="2850" spans="1:17" x14ac:dyDescent="0.3">
      <c r="A2850" t="s">
        <v>2998</v>
      </c>
      <c r="B2850" s="15">
        <v>45483</v>
      </c>
      <c r="C2850" t="s">
        <v>52</v>
      </c>
      <c r="D2850" t="s">
        <v>272</v>
      </c>
      <c r="E2850" t="s">
        <v>60</v>
      </c>
      <c r="F2850" t="s">
        <v>90</v>
      </c>
      <c r="G2850" t="s">
        <v>73</v>
      </c>
      <c r="H2850">
        <v>1</v>
      </c>
      <c r="I2850">
        <v>16.53</v>
      </c>
      <c r="J2850">
        <v>0.107</v>
      </c>
      <c r="K2850">
        <v>8.91</v>
      </c>
      <c r="L2850" t="s">
        <v>57</v>
      </c>
      <c r="M2850">
        <f t="shared" si="290"/>
        <v>14.76</v>
      </c>
      <c r="N2850">
        <f t="shared" si="291"/>
        <v>5.85</v>
      </c>
      <c r="O2850" s="7">
        <f t="shared" si="292"/>
        <v>0.39634146341463411</v>
      </c>
      <c r="P2850" t="str">
        <f t="shared" si="293"/>
        <v>Jul-2024</v>
      </c>
      <c r="Q2850" t="str">
        <f t="shared" si="294"/>
        <v>Q3-2024</v>
      </c>
    </row>
    <row r="2851" spans="1:17" x14ac:dyDescent="0.3">
      <c r="A2851" t="s">
        <v>2999</v>
      </c>
      <c r="B2851" s="15">
        <v>45649</v>
      </c>
      <c r="C2851" t="s">
        <v>84</v>
      </c>
      <c r="D2851" t="s">
        <v>196</v>
      </c>
      <c r="E2851" t="s">
        <v>71</v>
      </c>
      <c r="F2851" t="s">
        <v>97</v>
      </c>
      <c r="G2851" t="s">
        <v>56</v>
      </c>
      <c r="H2851">
        <v>1</v>
      </c>
      <c r="I2851">
        <v>211.91</v>
      </c>
      <c r="J2851">
        <v>8.5999999999999993E-2</v>
      </c>
      <c r="K2851">
        <v>160.63</v>
      </c>
      <c r="L2851" t="s">
        <v>57</v>
      </c>
      <c r="M2851">
        <f t="shared" si="290"/>
        <v>193.69</v>
      </c>
      <c r="N2851">
        <f t="shared" si="291"/>
        <v>33.06</v>
      </c>
      <c r="O2851" s="7">
        <f t="shared" si="292"/>
        <v>0.17068511539057257</v>
      </c>
      <c r="P2851" t="str">
        <f t="shared" si="293"/>
        <v>Dec-2024</v>
      </c>
      <c r="Q2851" t="str">
        <f t="shared" si="294"/>
        <v>Q4-2024</v>
      </c>
    </row>
    <row r="2852" spans="1:17" x14ac:dyDescent="0.3">
      <c r="A2852" t="s">
        <v>3000</v>
      </c>
      <c r="B2852" s="15">
        <v>45581</v>
      </c>
      <c r="C2852" t="s">
        <v>88</v>
      </c>
      <c r="D2852" t="s">
        <v>234</v>
      </c>
      <c r="E2852" t="s">
        <v>93</v>
      </c>
      <c r="F2852" t="s">
        <v>124</v>
      </c>
      <c r="G2852" t="s">
        <v>56</v>
      </c>
      <c r="H2852">
        <v>3</v>
      </c>
      <c r="I2852">
        <v>38.47</v>
      </c>
      <c r="J2852">
        <v>7.4999999999999997E-2</v>
      </c>
      <c r="K2852">
        <v>14.64</v>
      </c>
      <c r="L2852" t="s">
        <v>57</v>
      </c>
      <c r="M2852">
        <f t="shared" si="290"/>
        <v>106.75</v>
      </c>
      <c r="N2852">
        <f t="shared" si="291"/>
        <v>62.83</v>
      </c>
      <c r="O2852" s="7">
        <f t="shared" si="292"/>
        <v>0.58857142857142852</v>
      </c>
      <c r="P2852" t="str">
        <f t="shared" si="293"/>
        <v>Oct-2024</v>
      </c>
      <c r="Q2852" t="str">
        <f t="shared" si="294"/>
        <v>Q4-2024</v>
      </c>
    </row>
    <row r="2853" spans="1:17" x14ac:dyDescent="0.3">
      <c r="A2853" t="s">
        <v>3001</v>
      </c>
      <c r="B2853" s="15">
        <v>45483</v>
      </c>
      <c r="C2853" t="s">
        <v>84</v>
      </c>
      <c r="D2853" t="s">
        <v>103</v>
      </c>
      <c r="E2853" t="s">
        <v>60</v>
      </c>
      <c r="F2853" t="s">
        <v>76</v>
      </c>
      <c r="G2853" t="s">
        <v>56</v>
      </c>
      <c r="H2853">
        <v>3</v>
      </c>
      <c r="I2853">
        <v>42.41</v>
      </c>
      <c r="J2853">
        <v>9.5000000000000001E-2</v>
      </c>
      <c r="K2853">
        <v>20.56</v>
      </c>
      <c r="L2853" t="s">
        <v>57</v>
      </c>
      <c r="M2853">
        <f t="shared" si="290"/>
        <v>115.14</v>
      </c>
      <c r="N2853">
        <f t="shared" si="291"/>
        <v>53.46</v>
      </c>
      <c r="O2853" s="7">
        <f t="shared" si="292"/>
        <v>0.46430432516935904</v>
      </c>
      <c r="P2853" t="str">
        <f t="shared" si="293"/>
        <v>Jul-2024</v>
      </c>
      <c r="Q2853" t="str">
        <f t="shared" si="294"/>
        <v>Q3-2024</v>
      </c>
    </row>
    <row r="2854" spans="1:17" x14ac:dyDescent="0.3">
      <c r="A2854" t="s">
        <v>3002</v>
      </c>
      <c r="B2854" s="15">
        <v>45878</v>
      </c>
      <c r="C2854" t="s">
        <v>84</v>
      </c>
      <c r="D2854" t="s">
        <v>103</v>
      </c>
      <c r="E2854" t="s">
        <v>60</v>
      </c>
      <c r="F2854" t="s">
        <v>61</v>
      </c>
      <c r="G2854" t="s">
        <v>56</v>
      </c>
      <c r="H2854">
        <v>1</v>
      </c>
      <c r="I2854">
        <v>67.78</v>
      </c>
      <c r="J2854">
        <v>0.156</v>
      </c>
      <c r="K2854">
        <v>31.99</v>
      </c>
      <c r="L2854" t="s">
        <v>57</v>
      </c>
      <c r="M2854">
        <f t="shared" si="290"/>
        <v>57.21</v>
      </c>
      <c r="N2854">
        <f t="shared" si="291"/>
        <v>25.22</v>
      </c>
      <c r="O2854" s="7">
        <f t="shared" si="292"/>
        <v>0.44083202237371089</v>
      </c>
      <c r="P2854" t="str">
        <f t="shared" si="293"/>
        <v>Aug-2025</v>
      </c>
      <c r="Q2854" t="str">
        <f t="shared" si="294"/>
        <v>Q3-2025</v>
      </c>
    </row>
    <row r="2855" spans="1:17" x14ac:dyDescent="0.3">
      <c r="A2855" t="s">
        <v>3003</v>
      </c>
      <c r="B2855" s="15">
        <v>45643</v>
      </c>
      <c r="C2855" t="s">
        <v>52</v>
      </c>
      <c r="D2855" t="s">
        <v>73</v>
      </c>
      <c r="E2855" t="s">
        <v>71</v>
      </c>
      <c r="F2855" t="s">
        <v>126</v>
      </c>
      <c r="G2855" t="s">
        <v>68</v>
      </c>
      <c r="H2855">
        <v>10</v>
      </c>
      <c r="I2855">
        <v>164.57</v>
      </c>
      <c r="J2855">
        <v>5.2999999999999999E-2</v>
      </c>
      <c r="K2855">
        <v>94.82</v>
      </c>
      <c r="L2855" t="s">
        <v>57</v>
      </c>
      <c r="M2855">
        <f t="shared" si="290"/>
        <v>1558.48</v>
      </c>
      <c r="N2855">
        <f t="shared" si="291"/>
        <v>610.28</v>
      </c>
      <c r="O2855" s="7">
        <f t="shared" si="292"/>
        <v>0.3915866741953698</v>
      </c>
      <c r="P2855" t="str">
        <f t="shared" si="293"/>
        <v>Dec-2024</v>
      </c>
      <c r="Q2855" t="str">
        <f t="shared" si="294"/>
        <v>Q4-2024</v>
      </c>
    </row>
    <row r="2856" spans="1:17" x14ac:dyDescent="0.3">
      <c r="A2856" t="s">
        <v>3004</v>
      </c>
      <c r="B2856" s="15">
        <v>45540</v>
      </c>
      <c r="C2856" t="s">
        <v>63</v>
      </c>
      <c r="D2856" t="s">
        <v>159</v>
      </c>
      <c r="E2856" t="s">
        <v>60</v>
      </c>
      <c r="F2856" t="s">
        <v>61</v>
      </c>
      <c r="G2856" t="s">
        <v>68</v>
      </c>
      <c r="H2856">
        <v>1</v>
      </c>
      <c r="I2856">
        <v>20</v>
      </c>
      <c r="J2856">
        <v>0.13</v>
      </c>
      <c r="K2856">
        <v>8.81</v>
      </c>
      <c r="L2856" t="s">
        <v>57</v>
      </c>
      <c r="M2856">
        <f t="shared" si="290"/>
        <v>17.399999999999999</v>
      </c>
      <c r="N2856">
        <f t="shared" si="291"/>
        <v>8.59</v>
      </c>
      <c r="O2856" s="7">
        <f t="shared" si="292"/>
        <v>0.49367816091954025</v>
      </c>
      <c r="P2856" t="str">
        <f t="shared" si="293"/>
        <v>Sep-2024</v>
      </c>
      <c r="Q2856" t="str">
        <f t="shared" si="294"/>
        <v>Q3-2024</v>
      </c>
    </row>
    <row r="2857" spans="1:17" x14ac:dyDescent="0.3">
      <c r="A2857" t="s">
        <v>3005</v>
      </c>
      <c r="B2857" s="15">
        <v>45328</v>
      </c>
      <c r="C2857" t="s">
        <v>84</v>
      </c>
      <c r="D2857" t="s">
        <v>147</v>
      </c>
      <c r="E2857" t="s">
        <v>54</v>
      </c>
      <c r="F2857" t="s">
        <v>114</v>
      </c>
      <c r="G2857" t="s">
        <v>68</v>
      </c>
      <c r="H2857">
        <v>8</v>
      </c>
      <c r="I2857">
        <v>11.65</v>
      </c>
      <c r="J2857">
        <v>0</v>
      </c>
      <c r="K2857">
        <v>6.89</v>
      </c>
      <c r="L2857" t="s">
        <v>57</v>
      </c>
      <c r="M2857">
        <f t="shared" si="290"/>
        <v>93.2</v>
      </c>
      <c r="N2857">
        <f t="shared" si="291"/>
        <v>38.08</v>
      </c>
      <c r="O2857" s="7">
        <f t="shared" si="292"/>
        <v>0.40858369098712444</v>
      </c>
      <c r="P2857" t="str">
        <f t="shared" si="293"/>
        <v>Feb-2024</v>
      </c>
      <c r="Q2857" t="str">
        <f t="shared" si="294"/>
        <v>Q1-2024</v>
      </c>
    </row>
    <row r="2858" spans="1:17" x14ac:dyDescent="0.3">
      <c r="A2858" t="s">
        <v>3006</v>
      </c>
      <c r="B2858" s="15">
        <v>45613</v>
      </c>
      <c r="C2858" t="s">
        <v>88</v>
      </c>
      <c r="D2858" t="s">
        <v>73</v>
      </c>
      <c r="E2858" t="s">
        <v>107</v>
      </c>
      <c r="F2858" t="s">
        <v>193</v>
      </c>
      <c r="G2858" t="s">
        <v>68</v>
      </c>
      <c r="H2858">
        <v>4</v>
      </c>
      <c r="I2858">
        <v>27.46</v>
      </c>
      <c r="J2858">
        <v>5.8999999999999997E-2</v>
      </c>
      <c r="K2858">
        <v>9.48</v>
      </c>
      <c r="L2858" t="s">
        <v>57</v>
      </c>
      <c r="M2858">
        <f t="shared" si="290"/>
        <v>103.36</v>
      </c>
      <c r="N2858">
        <f t="shared" si="291"/>
        <v>65.44</v>
      </c>
      <c r="O2858" s="7">
        <f t="shared" si="292"/>
        <v>0.63312693498452011</v>
      </c>
      <c r="P2858" t="str">
        <f t="shared" si="293"/>
        <v>Nov-2024</v>
      </c>
      <c r="Q2858" t="str">
        <f t="shared" si="294"/>
        <v>Q4-2024</v>
      </c>
    </row>
    <row r="2859" spans="1:17" x14ac:dyDescent="0.3">
      <c r="A2859" t="s">
        <v>3007</v>
      </c>
      <c r="B2859" s="15">
        <v>45505</v>
      </c>
      <c r="C2859" t="s">
        <v>63</v>
      </c>
      <c r="D2859" t="s">
        <v>302</v>
      </c>
      <c r="E2859" t="s">
        <v>54</v>
      </c>
      <c r="F2859" t="s">
        <v>114</v>
      </c>
      <c r="G2859" t="s">
        <v>56</v>
      </c>
      <c r="H2859">
        <v>1</v>
      </c>
      <c r="I2859">
        <v>10.119999999999999</v>
      </c>
      <c r="J2859">
        <v>0.153</v>
      </c>
      <c r="K2859">
        <v>6.09</v>
      </c>
      <c r="L2859" t="s">
        <v>57</v>
      </c>
      <c r="M2859">
        <f t="shared" si="290"/>
        <v>8.57</v>
      </c>
      <c r="N2859">
        <f t="shared" si="291"/>
        <v>2.48</v>
      </c>
      <c r="O2859" s="7">
        <f t="shared" si="292"/>
        <v>0.2893815635939323</v>
      </c>
      <c r="P2859" t="str">
        <f t="shared" si="293"/>
        <v>Aug-2024</v>
      </c>
      <c r="Q2859" t="str">
        <f t="shared" si="294"/>
        <v>Q3-2024</v>
      </c>
    </row>
    <row r="2860" spans="1:17" x14ac:dyDescent="0.3">
      <c r="A2860" t="s">
        <v>3008</v>
      </c>
      <c r="B2860" s="15">
        <v>46020</v>
      </c>
      <c r="C2860" t="s">
        <v>88</v>
      </c>
      <c r="D2860" t="s">
        <v>89</v>
      </c>
      <c r="E2860" t="s">
        <v>60</v>
      </c>
      <c r="F2860" t="s">
        <v>99</v>
      </c>
      <c r="G2860" t="s">
        <v>68</v>
      </c>
      <c r="H2860">
        <v>2</v>
      </c>
      <c r="I2860">
        <v>34.340000000000003</v>
      </c>
      <c r="J2860">
        <v>0.14000000000000001</v>
      </c>
      <c r="K2860">
        <v>18.14</v>
      </c>
      <c r="L2860" t="s">
        <v>57</v>
      </c>
      <c r="M2860">
        <f t="shared" si="290"/>
        <v>59.06</v>
      </c>
      <c r="N2860">
        <f t="shared" si="291"/>
        <v>22.78</v>
      </c>
      <c r="O2860" s="7">
        <f t="shared" si="292"/>
        <v>0.38570944801896379</v>
      </c>
      <c r="P2860" t="str">
        <f t="shared" si="293"/>
        <v>Dec-2025</v>
      </c>
      <c r="Q2860" t="str">
        <f t="shared" si="294"/>
        <v>Q4-2025</v>
      </c>
    </row>
    <row r="2861" spans="1:17" x14ac:dyDescent="0.3">
      <c r="A2861" t="s">
        <v>3009</v>
      </c>
      <c r="B2861" s="15">
        <v>45717</v>
      </c>
      <c r="C2861" t="s">
        <v>52</v>
      </c>
      <c r="D2861" t="s">
        <v>155</v>
      </c>
      <c r="E2861" t="s">
        <v>71</v>
      </c>
      <c r="F2861" t="s">
        <v>72</v>
      </c>
      <c r="G2861" t="s">
        <v>68</v>
      </c>
      <c r="H2861">
        <v>4</v>
      </c>
      <c r="I2861">
        <v>145.88</v>
      </c>
      <c r="J2861">
        <v>6.8000000000000005E-2</v>
      </c>
      <c r="K2861">
        <v>95.47</v>
      </c>
      <c r="L2861" t="s">
        <v>57</v>
      </c>
      <c r="M2861">
        <f t="shared" si="290"/>
        <v>543.84</v>
      </c>
      <c r="N2861">
        <f t="shared" si="291"/>
        <v>161.96</v>
      </c>
      <c r="O2861" s="7">
        <f t="shared" si="292"/>
        <v>0.29780817887614003</v>
      </c>
      <c r="P2861" t="str">
        <f t="shared" si="293"/>
        <v>Mar-2025</v>
      </c>
      <c r="Q2861" t="str">
        <f t="shared" si="294"/>
        <v>Q1-2025</v>
      </c>
    </row>
    <row r="2862" spans="1:17" x14ac:dyDescent="0.3">
      <c r="A2862" t="s">
        <v>3010</v>
      </c>
      <c r="B2862" s="15">
        <v>45675</v>
      </c>
      <c r="C2862" t="s">
        <v>88</v>
      </c>
      <c r="D2862" t="s">
        <v>92</v>
      </c>
      <c r="E2862" t="s">
        <v>60</v>
      </c>
      <c r="F2862" t="s">
        <v>76</v>
      </c>
      <c r="G2862" t="s">
        <v>68</v>
      </c>
      <c r="H2862">
        <v>2</v>
      </c>
      <c r="I2862">
        <v>45.3</v>
      </c>
      <c r="J2862">
        <v>3.4000000000000002E-2</v>
      </c>
      <c r="K2862">
        <v>23.46</v>
      </c>
      <c r="L2862" t="s">
        <v>57</v>
      </c>
      <c r="M2862">
        <f t="shared" si="290"/>
        <v>87.52</v>
      </c>
      <c r="N2862">
        <f t="shared" si="291"/>
        <v>40.6</v>
      </c>
      <c r="O2862" s="7">
        <f t="shared" si="292"/>
        <v>0.46389396709323588</v>
      </c>
      <c r="P2862" t="str">
        <f t="shared" si="293"/>
        <v>Jan-2025</v>
      </c>
      <c r="Q2862" t="str">
        <f t="shared" si="294"/>
        <v>Q1-2025</v>
      </c>
    </row>
    <row r="2863" spans="1:17" x14ac:dyDescent="0.3">
      <c r="A2863" t="s">
        <v>3011</v>
      </c>
      <c r="B2863" s="15">
        <v>45926</v>
      </c>
      <c r="C2863" t="s">
        <v>63</v>
      </c>
      <c r="D2863" t="s">
        <v>251</v>
      </c>
      <c r="E2863" t="s">
        <v>60</v>
      </c>
      <c r="F2863" t="s">
        <v>90</v>
      </c>
      <c r="G2863" t="s">
        <v>68</v>
      </c>
      <c r="H2863">
        <v>1</v>
      </c>
      <c r="I2863">
        <v>25.12</v>
      </c>
      <c r="J2863">
        <v>0.3</v>
      </c>
      <c r="K2863">
        <v>13.15</v>
      </c>
      <c r="L2863" t="s">
        <v>57</v>
      </c>
      <c r="M2863">
        <f t="shared" si="290"/>
        <v>17.579999999999998</v>
      </c>
      <c r="N2863">
        <f t="shared" si="291"/>
        <v>4.43</v>
      </c>
      <c r="O2863" s="7">
        <f t="shared" si="292"/>
        <v>0.25199089874857794</v>
      </c>
      <c r="P2863" t="str">
        <f t="shared" si="293"/>
        <v>Sep-2025</v>
      </c>
      <c r="Q2863" t="str">
        <f t="shared" si="294"/>
        <v>Q3-2025</v>
      </c>
    </row>
    <row r="2864" spans="1:17" x14ac:dyDescent="0.3">
      <c r="A2864" t="s">
        <v>3012</v>
      </c>
      <c r="B2864" s="15">
        <v>45672</v>
      </c>
      <c r="C2864" t="s">
        <v>63</v>
      </c>
      <c r="D2864" t="s">
        <v>175</v>
      </c>
      <c r="E2864" t="s">
        <v>71</v>
      </c>
      <c r="F2864" t="s">
        <v>97</v>
      </c>
      <c r="G2864" t="s">
        <v>56</v>
      </c>
      <c r="H2864">
        <v>4</v>
      </c>
      <c r="I2864">
        <v>291.60000000000002</v>
      </c>
      <c r="J2864">
        <v>0.219</v>
      </c>
      <c r="K2864">
        <v>202.11</v>
      </c>
      <c r="L2864" t="s">
        <v>57</v>
      </c>
      <c r="M2864">
        <f t="shared" si="290"/>
        <v>910.96</v>
      </c>
      <c r="N2864">
        <f t="shared" si="291"/>
        <v>102.52</v>
      </c>
      <c r="O2864" s="7">
        <f t="shared" si="292"/>
        <v>0.11254061649249143</v>
      </c>
      <c r="P2864" t="str">
        <f t="shared" si="293"/>
        <v>Jan-2025</v>
      </c>
      <c r="Q2864" t="str">
        <f t="shared" si="294"/>
        <v>Q1-2025</v>
      </c>
    </row>
    <row r="2865" spans="1:17" x14ac:dyDescent="0.3">
      <c r="A2865" t="s">
        <v>3013</v>
      </c>
      <c r="B2865" s="15">
        <v>45923</v>
      </c>
      <c r="C2865" t="s">
        <v>63</v>
      </c>
      <c r="D2865" t="s">
        <v>119</v>
      </c>
      <c r="E2865" t="s">
        <v>71</v>
      </c>
      <c r="F2865" t="s">
        <v>86</v>
      </c>
      <c r="G2865" t="s">
        <v>68</v>
      </c>
      <c r="H2865">
        <v>4</v>
      </c>
      <c r="I2865">
        <v>40.5</v>
      </c>
      <c r="J2865">
        <v>0.13700000000000001</v>
      </c>
      <c r="K2865">
        <v>30.83</v>
      </c>
      <c r="L2865" t="s">
        <v>57</v>
      </c>
      <c r="M2865">
        <f t="shared" si="290"/>
        <v>139.81</v>
      </c>
      <c r="N2865">
        <f t="shared" si="291"/>
        <v>16.489999999999998</v>
      </c>
      <c r="O2865" s="7">
        <f t="shared" si="292"/>
        <v>0.11794578356340747</v>
      </c>
      <c r="P2865" t="str">
        <f t="shared" si="293"/>
        <v>Sep-2025</v>
      </c>
      <c r="Q2865" t="str">
        <f t="shared" si="294"/>
        <v>Q3-2025</v>
      </c>
    </row>
    <row r="2866" spans="1:17" x14ac:dyDescent="0.3">
      <c r="A2866" t="s">
        <v>3014</v>
      </c>
      <c r="B2866" s="15">
        <v>45445</v>
      </c>
      <c r="C2866" t="s">
        <v>63</v>
      </c>
      <c r="D2866" t="s">
        <v>119</v>
      </c>
      <c r="E2866" t="s">
        <v>107</v>
      </c>
      <c r="F2866" t="s">
        <v>148</v>
      </c>
      <c r="G2866" t="s">
        <v>68</v>
      </c>
      <c r="H2866">
        <v>2</v>
      </c>
      <c r="I2866">
        <v>56.32</v>
      </c>
      <c r="J2866">
        <v>0.14199999999999999</v>
      </c>
      <c r="K2866">
        <v>23.48</v>
      </c>
      <c r="L2866" t="s">
        <v>104</v>
      </c>
      <c r="M2866">
        <f t="shared" si="290"/>
        <v>96.65</v>
      </c>
      <c r="N2866">
        <f t="shared" si="291"/>
        <v>49.69</v>
      </c>
      <c r="O2866" s="7">
        <f t="shared" si="292"/>
        <v>0.51412312467666832</v>
      </c>
      <c r="P2866" t="str">
        <f t="shared" si="293"/>
        <v>Jun-2024</v>
      </c>
      <c r="Q2866" t="str">
        <f t="shared" si="294"/>
        <v>Q2-2024</v>
      </c>
    </row>
    <row r="2867" spans="1:17" x14ac:dyDescent="0.3">
      <c r="A2867" t="s">
        <v>3015</v>
      </c>
      <c r="B2867" s="15">
        <v>45908</v>
      </c>
      <c r="C2867" t="s">
        <v>63</v>
      </c>
      <c r="D2867" t="s">
        <v>82</v>
      </c>
      <c r="E2867" t="s">
        <v>107</v>
      </c>
      <c r="F2867" t="s">
        <v>193</v>
      </c>
      <c r="G2867" t="s">
        <v>68</v>
      </c>
      <c r="H2867">
        <v>5</v>
      </c>
      <c r="I2867">
        <v>16.170000000000002</v>
      </c>
      <c r="J2867">
        <v>0.32100000000000001</v>
      </c>
      <c r="K2867">
        <v>6.72</v>
      </c>
      <c r="L2867" t="s">
        <v>73</v>
      </c>
      <c r="M2867">
        <f t="shared" si="290"/>
        <v>54.9</v>
      </c>
      <c r="N2867">
        <f t="shared" si="291"/>
        <v>21.3</v>
      </c>
      <c r="O2867" s="7">
        <f t="shared" si="292"/>
        <v>0.38797814207650277</v>
      </c>
      <c r="P2867" t="str">
        <f t="shared" si="293"/>
        <v>Sep-2025</v>
      </c>
      <c r="Q2867" t="str">
        <f t="shared" si="294"/>
        <v>Q3-2025</v>
      </c>
    </row>
    <row r="2868" spans="1:17" x14ac:dyDescent="0.3">
      <c r="A2868" t="s">
        <v>3016</v>
      </c>
      <c r="B2868" s="15">
        <v>45863</v>
      </c>
      <c r="C2868" t="s">
        <v>63</v>
      </c>
      <c r="D2868" t="s">
        <v>251</v>
      </c>
      <c r="E2868" t="s">
        <v>60</v>
      </c>
      <c r="F2868" t="s">
        <v>67</v>
      </c>
      <c r="G2868" t="s">
        <v>68</v>
      </c>
      <c r="H2868">
        <v>1</v>
      </c>
      <c r="I2868">
        <v>89.8</v>
      </c>
      <c r="J2868">
        <v>9.2999999999999999E-2</v>
      </c>
      <c r="K2868">
        <v>40.25</v>
      </c>
      <c r="L2868" t="s">
        <v>57</v>
      </c>
      <c r="M2868">
        <f t="shared" si="290"/>
        <v>81.45</v>
      </c>
      <c r="N2868">
        <f t="shared" si="291"/>
        <v>41.2</v>
      </c>
      <c r="O2868" s="7">
        <f t="shared" si="292"/>
        <v>0.50583179864947825</v>
      </c>
      <c r="P2868" t="str">
        <f t="shared" ref="P2868:P2899" si="295">IF(B2868="","",TEXT(B2868,"mmm-yyyy"))</f>
        <v>Jul-2025</v>
      </c>
      <c r="Q2868" t="str">
        <f t="shared" ref="Q2868:Q2899" si="296">IF(B2868="","","Q"&amp;ROUNDUP(MONTH(B2868)/3,0)&amp;"-"&amp;YEAR(B2868))</f>
        <v>Q3-2025</v>
      </c>
    </row>
    <row r="2869" spans="1:17" x14ac:dyDescent="0.3">
      <c r="A2869" t="s">
        <v>3017</v>
      </c>
      <c r="B2869" s="15">
        <v>45713</v>
      </c>
      <c r="C2869" t="s">
        <v>63</v>
      </c>
      <c r="D2869" t="s">
        <v>251</v>
      </c>
      <c r="E2869" t="s">
        <v>54</v>
      </c>
      <c r="F2869" t="s">
        <v>55</v>
      </c>
      <c r="G2869" t="s">
        <v>56</v>
      </c>
      <c r="H2869">
        <v>7</v>
      </c>
      <c r="I2869">
        <v>17.989999999999998</v>
      </c>
      <c r="J2869">
        <v>0.308</v>
      </c>
      <c r="K2869">
        <v>10.83</v>
      </c>
      <c r="L2869" t="s">
        <v>104</v>
      </c>
      <c r="M2869">
        <f t="shared" si="290"/>
        <v>87.14</v>
      </c>
      <c r="N2869">
        <f t="shared" si="291"/>
        <v>11.33</v>
      </c>
      <c r="O2869" s="7">
        <f t="shared" si="292"/>
        <v>0.13002065641496444</v>
      </c>
      <c r="P2869" t="str">
        <f t="shared" si="295"/>
        <v>Feb-2025</v>
      </c>
      <c r="Q2869" t="str">
        <f t="shared" si="296"/>
        <v>Q1-2025</v>
      </c>
    </row>
    <row r="2870" spans="1:17" x14ac:dyDescent="0.3">
      <c r="A2870" t="s">
        <v>3018</v>
      </c>
      <c r="B2870" s="15">
        <v>45808</v>
      </c>
      <c r="C2870" t="s">
        <v>84</v>
      </c>
      <c r="D2870" t="s">
        <v>85</v>
      </c>
      <c r="E2870" t="s">
        <v>60</v>
      </c>
      <c r="F2870" t="s">
        <v>76</v>
      </c>
      <c r="G2870" t="s">
        <v>68</v>
      </c>
      <c r="H2870">
        <v>3</v>
      </c>
      <c r="I2870">
        <v>49.41</v>
      </c>
      <c r="J2870">
        <v>5.6000000000000001E-2</v>
      </c>
      <c r="K2870">
        <v>22.49</v>
      </c>
      <c r="L2870" t="s">
        <v>57</v>
      </c>
      <c r="M2870">
        <f t="shared" si="290"/>
        <v>139.93</v>
      </c>
      <c r="N2870">
        <f t="shared" si="291"/>
        <v>72.459999999999994</v>
      </c>
      <c r="O2870" s="7">
        <f t="shared" si="292"/>
        <v>0.51783034374330017</v>
      </c>
      <c r="P2870" t="str">
        <f t="shared" si="295"/>
        <v>May-2025</v>
      </c>
      <c r="Q2870" t="str">
        <f t="shared" si="296"/>
        <v>Q2-2025</v>
      </c>
    </row>
    <row r="2871" spans="1:17" x14ac:dyDescent="0.3">
      <c r="A2871" t="s">
        <v>3019</v>
      </c>
      <c r="B2871" s="15">
        <v>45738</v>
      </c>
      <c r="C2871" t="s">
        <v>52</v>
      </c>
      <c r="D2871" t="s">
        <v>53</v>
      </c>
      <c r="E2871" t="s">
        <v>60</v>
      </c>
      <c r="F2871" t="s">
        <v>61</v>
      </c>
      <c r="G2871" t="s">
        <v>68</v>
      </c>
      <c r="H2871">
        <v>8</v>
      </c>
      <c r="I2871">
        <v>70.55</v>
      </c>
      <c r="J2871">
        <v>0.13700000000000001</v>
      </c>
      <c r="K2871">
        <v>34.96</v>
      </c>
      <c r="L2871" t="s">
        <v>57</v>
      </c>
      <c r="M2871">
        <f t="shared" si="290"/>
        <v>487.08</v>
      </c>
      <c r="N2871">
        <f t="shared" si="291"/>
        <v>207.4</v>
      </c>
      <c r="O2871" s="7">
        <f t="shared" si="292"/>
        <v>0.42580274287591363</v>
      </c>
      <c r="P2871" t="str">
        <f t="shared" si="295"/>
        <v>Mar-2025</v>
      </c>
      <c r="Q2871" t="str">
        <f t="shared" si="296"/>
        <v>Q1-2025</v>
      </c>
    </row>
    <row r="2872" spans="1:17" x14ac:dyDescent="0.3">
      <c r="A2872" t="s">
        <v>3020</v>
      </c>
      <c r="B2872" s="15">
        <v>45570</v>
      </c>
      <c r="C2872" t="s">
        <v>52</v>
      </c>
      <c r="D2872" t="s">
        <v>181</v>
      </c>
      <c r="E2872" t="s">
        <v>93</v>
      </c>
      <c r="F2872" t="s">
        <v>94</v>
      </c>
      <c r="G2872" t="s">
        <v>68</v>
      </c>
      <c r="H2872">
        <v>5</v>
      </c>
      <c r="I2872">
        <v>31.54</v>
      </c>
      <c r="J2872">
        <v>0.105</v>
      </c>
      <c r="K2872">
        <v>12.13</v>
      </c>
      <c r="L2872" t="s">
        <v>57</v>
      </c>
      <c r="M2872">
        <f t="shared" si="290"/>
        <v>141.13999999999999</v>
      </c>
      <c r="N2872">
        <f t="shared" si="291"/>
        <v>80.489999999999995</v>
      </c>
      <c r="O2872" s="7">
        <f t="shared" si="292"/>
        <v>0.57028482357942467</v>
      </c>
      <c r="P2872" t="str">
        <f t="shared" si="295"/>
        <v>Oct-2024</v>
      </c>
      <c r="Q2872" t="str">
        <f t="shared" si="296"/>
        <v>Q4-2024</v>
      </c>
    </row>
    <row r="2873" spans="1:17" x14ac:dyDescent="0.3">
      <c r="A2873" t="s">
        <v>3021</v>
      </c>
      <c r="B2873" s="15">
        <v>45708</v>
      </c>
      <c r="C2873" t="s">
        <v>63</v>
      </c>
      <c r="D2873" t="s">
        <v>175</v>
      </c>
      <c r="E2873" t="s">
        <v>54</v>
      </c>
      <c r="F2873" t="s">
        <v>156</v>
      </c>
      <c r="G2873" t="s">
        <v>56</v>
      </c>
      <c r="H2873">
        <v>6</v>
      </c>
      <c r="I2873">
        <v>12.64</v>
      </c>
      <c r="J2873">
        <v>0.19400000000000001</v>
      </c>
      <c r="K2873">
        <v>7.95</v>
      </c>
      <c r="L2873" t="s">
        <v>104</v>
      </c>
      <c r="M2873">
        <f t="shared" si="290"/>
        <v>61.13</v>
      </c>
      <c r="N2873">
        <f t="shared" si="291"/>
        <v>13.43</v>
      </c>
      <c r="O2873" s="7">
        <f t="shared" si="292"/>
        <v>0.21969573041060034</v>
      </c>
      <c r="P2873" t="str">
        <f t="shared" si="295"/>
        <v>Feb-2025</v>
      </c>
      <c r="Q2873" t="str">
        <f t="shared" si="296"/>
        <v>Q1-2025</v>
      </c>
    </row>
    <row r="2874" spans="1:17" x14ac:dyDescent="0.3">
      <c r="A2874" t="s">
        <v>3022</v>
      </c>
      <c r="B2874" s="15">
        <v>45505</v>
      </c>
      <c r="C2874" t="s">
        <v>84</v>
      </c>
      <c r="D2874" t="s">
        <v>85</v>
      </c>
      <c r="E2874" t="s">
        <v>107</v>
      </c>
      <c r="F2874" t="s">
        <v>193</v>
      </c>
      <c r="G2874" t="s">
        <v>56</v>
      </c>
      <c r="H2874">
        <v>3</v>
      </c>
      <c r="I2874">
        <v>14.19</v>
      </c>
      <c r="J2874">
        <v>0.13300000000000001</v>
      </c>
      <c r="K2874">
        <v>5.49</v>
      </c>
      <c r="L2874" t="s">
        <v>57</v>
      </c>
      <c r="M2874">
        <f t="shared" si="290"/>
        <v>36.909999999999997</v>
      </c>
      <c r="N2874">
        <f t="shared" si="291"/>
        <v>20.440000000000001</v>
      </c>
      <c r="O2874" s="7">
        <f t="shared" si="292"/>
        <v>0.55377946356001095</v>
      </c>
      <c r="P2874" t="str">
        <f t="shared" si="295"/>
        <v>Aug-2024</v>
      </c>
      <c r="Q2874" t="str">
        <f t="shared" si="296"/>
        <v>Q3-2024</v>
      </c>
    </row>
    <row r="2875" spans="1:17" x14ac:dyDescent="0.3">
      <c r="A2875" t="s">
        <v>3023</v>
      </c>
      <c r="B2875" s="15">
        <v>46021</v>
      </c>
      <c r="C2875" t="s">
        <v>88</v>
      </c>
      <c r="D2875" t="s">
        <v>123</v>
      </c>
      <c r="E2875" t="s">
        <v>71</v>
      </c>
      <c r="F2875" t="s">
        <v>86</v>
      </c>
      <c r="G2875" t="s">
        <v>68</v>
      </c>
      <c r="H2875">
        <v>4</v>
      </c>
      <c r="I2875">
        <v>116.68</v>
      </c>
      <c r="J2875">
        <v>9.9000000000000005E-2</v>
      </c>
      <c r="K2875">
        <v>84.39</v>
      </c>
      <c r="L2875" t="s">
        <v>57</v>
      </c>
      <c r="M2875">
        <f t="shared" si="290"/>
        <v>420.51</v>
      </c>
      <c r="N2875">
        <f t="shared" si="291"/>
        <v>82.95</v>
      </c>
      <c r="O2875" s="7">
        <f t="shared" si="292"/>
        <v>0.19726046942997791</v>
      </c>
      <c r="P2875" t="str">
        <f t="shared" si="295"/>
        <v>Dec-2025</v>
      </c>
      <c r="Q2875" t="str">
        <f t="shared" si="296"/>
        <v>Q4-2025</v>
      </c>
    </row>
    <row r="2876" spans="1:17" x14ac:dyDescent="0.3">
      <c r="A2876" t="s">
        <v>3024</v>
      </c>
      <c r="B2876" s="15">
        <v>45948</v>
      </c>
      <c r="C2876" t="s">
        <v>63</v>
      </c>
      <c r="D2876" t="s">
        <v>281</v>
      </c>
      <c r="E2876" t="s">
        <v>71</v>
      </c>
      <c r="F2876" t="s">
        <v>78</v>
      </c>
      <c r="G2876" t="s">
        <v>68</v>
      </c>
      <c r="H2876">
        <v>2</v>
      </c>
      <c r="I2876">
        <v>140.85</v>
      </c>
      <c r="J2876">
        <v>0.16200000000000001</v>
      </c>
      <c r="K2876">
        <v>110.01</v>
      </c>
      <c r="L2876" t="s">
        <v>57</v>
      </c>
      <c r="M2876">
        <f t="shared" si="290"/>
        <v>236.06</v>
      </c>
      <c r="N2876">
        <f t="shared" si="291"/>
        <v>16.04</v>
      </c>
      <c r="O2876" s="7">
        <f t="shared" si="292"/>
        <v>6.7948826569516216E-2</v>
      </c>
      <c r="P2876" t="str">
        <f t="shared" si="295"/>
        <v>Oct-2025</v>
      </c>
      <c r="Q2876" t="str">
        <f t="shared" si="296"/>
        <v>Q4-2025</v>
      </c>
    </row>
    <row r="2877" spans="1:17" x14ac:dyDescent="0.3">
      <c r="A2877" t="s">
        <v>3025</v>
      </c>
      <c r="B2877" s="15">
        <v>45974</v>
      </c>
      <c r="C2877" t="s">
        <v>63</v>
      </c>
      <c r="D2877" t="s">
        <v>281</v>
      </c>
      <c r="E2877" t="s">
        <v>107</v>
      </c>
      <c r="F2877" t="s">
        <v>139</v>
      </c>
      <c r="G2877" t="s">
        <v>68</v>
      </c>
      <c r="H2877">
        <v>7</v>
      </c>
      <c r="I2877">
        <v>58.98</v>
      </c>
      <c r="J2877">
        <v>0.155</v>
      </c>
      <c r="K2877">
        <v>21.47</v>
      </c>
      <c r="L2877" t="s">
        <v>104</v>
      </c>
      <c r="M2877">
        <f t="shared" si="290"/>
        <v>348.87</v>
      </c>
      <c r="N2877">
        <f t="shared" si="291"/>
        <v>198.58</v>
      </c>
      <c r="O2877" s="7">
        <f t="shared" si="292"/>
        <v>0.5692091610055322</v>
      </c>
      <c r="P2877" t="str">
        <f t="shared" si="295"/>
        <v>Nov-2025</v>
      </c>
      <c r="Q2877" t="str">
        <f t="shared" si="296"/>
        <v>Q4-2025</v>
      </c>
    </row>
    <row r="2878" spans="1:17" x14ac:dyDescent="0.3">
      <c r="A2878" t="s">
        <v>3026</v>
      </c>
      <c r="B2878" s="15">
        <v>45655</v>
      </c>
      <c r="C2878" t="s">
        <v>88</v>
      </c>
      <c r="D2878" t="s">
        <v>116</v>
      </c>
      <c r="E2878" t="s">
        <v>93</v>
      </c>
      <c r="F2878" t="s">
        <v>141</v>
      </c>
      <c r="G2878" t="s">
        <v>68</v>
      </c>
      <c r="H2878">
        <v>3</v>
      </c>
      <c r="I2878">
        <v>54.55</v>
      </c>
      <c r="J2878">
        <v>0.11700000000000001</v>
      </c>
      <c r="K2878">
        <v>21.98</v>
      </c>
      <c r="L2878" t="s">
        <v>57</v>
      </c>
      <c r="M2878">
        <f t="shared" si="290"/>
        <v>144.5</v>
      </c>
      <c r="N2878">
        <f t="shared" si="291"/>
        <v>78.56</v>
      </c>
      <c r="O2878" s="7">
        <f t="shared" si="292"/>
        <v>0.54366782006920422</v>
      </c>
      <c r="P2878" t="str">
        <f t="shared" si="295"/>
        <v>Dec-2024</v>
      </c>
      <c r="Q2878" t="str">
        <f t="shared" si="296"/>
        <v>Q4-2024</v>
      </c>
    </row>
    <row r="2879" spans="1:17" x14ac:dyDescent="0.3">
      <c r="A2879" t="s">
        <v>3027</v>
      </c>
      <c r="B2879" s="15">
        <v>45879</v>
      </c>
      <c r="C2879" t="s">
        <v>88</v>
      </c>
      <c r="D2879" t="s">
        <v>123</v>
      </c>
      <c r="E2879" t="s">
        <v>71</v>
      </c>
      <c r="F2879" t="s">
        <v>86</v>
      </c>
      <c r="G2879" t="s">
        <v>68</v>
      </c>
      <c r="H2879">
        <v>1</v>
      </c>
      <c r="I2879">
        <v>144.57</v>
      </c>
      <c r="J2879">
        <v>8.2000000000000003E-2</v>
      </c>
      <c r="K2879">
        <v>100.82</v>
      </c>
      <c r="L2879" t="s">
        <v>57</v>
      </c>
      <c r="M2879">
        <f t="shared" si="290"/>
        <v>132.72</v>
      </c>
      <c r="N2879">
        <f t="shared" si="291"/>
        <v>31.9</v>
      </c>
      <c r="O2879" s="7">
        <f t="shared" si="292"/>
        <v>0.24035563592525616</v>
      </c>
      <c r="P2879" t="str">
        <f t="shared" si="295"/>
        <v>Aug-2025</v>
      </c>
      <c r="Q2879" t="str">
        <f t="shared" si="296"/>
        <v>Q3-2025</v>
      </c>
    </row>
    <row r="2880" spans="1:17" x14ac:dyDescent="0.3">
      <c r="A2880" t="s">
        <v>3028</v>
      </c>
      <c r="B2880" s="15">
        <v>45438</v>
      </c>
      <c r="C2880" t="s">
        <v>63</v>
      </c>
      <c r="D2880" t="s">
        <v>119</v>
      </c>
      <c r="E2880" t="s">
        <v>93</v>
      </c>
      <c r="F2880" t="s">
        <v>94</v>
      </c>
      <c r="G2880" t="s">
        <v>68</v>
      </c>
      <c r="H2880">
        <v>3</v>
      </c>
      <c r="I2880">
        <v>42.69</v>
      </c>
      <c r="J2880">
        <v>0.316</v>
      </c>
      <c r="K2880">
        <v>20.27</v>
      </c>
      <c r="L2880" t="s">
        <v>57</v>
      </c>
      <c r="M2880">
        <f t="shared" si="290"/>
        <v>87.6</v>
      </c>
      <c r="N2880">
        <f t="shared" si="291"/>
        <v>26.79</v>
      </c>
      <c r="O2880" s="7">
        <f t="shared" si="292"/>
        <v>0.30582191780821921</v>
      </c>
      <c r="P2880" t="str">
        <f t="shared" si="295"/>
        <v>May-2024</v>
      </c>
      <c r="Q2880" t="str">
        <f t="shared" si="296"/>
        <v>Q2-2024</v>
      </c>
    </row>
    <row r="2881" spans="1:17" x14ac:dyDescent="0.3">
      <c r="A2881" t="s">
        <v>3029</v>
      </c>
      <c r="B2881" s="15">
        <v>45819</v>
      </c>
      <c r="C2881" t="s">
        <v>84</v>
      </c>
      <c r="D2881" t="s">
        <v>243</v>
      </c>
      <c r="E2881" t="s">
        <v>71</v>
      </c>
      <c r="F2881" t="s">
        <v>86</v>
      </c>
      <c r="G2881" t="s">
        <v>56</v>
      </c>
      <c r="H2881">
        <v>1</v>
      </c>
      <c r="I2881">
        <v>38.75</v>
      </c>
      <c r="J2881">
        <v>9.8000000000000004E-2</v>
      </c>
      <c r="K2881">
        <v>28.16</v>
      </c>
      <c r="L2881" t="s">
        <v>57</v>
      </c>
      <c r="M2881">
        <f t="shared" si="290"/>
        <v>34.950000000000003</v>
      </c>
      <c r="N2881">
        <f t="shared" si="291"/>
        <v>6.79</v>
      </c>
      <c r="O2881" s="7">
        <f t="shared" si="292"/>
        <v>0.19427753934191702</v>
      </c>
      <c r="P2881" t="str">
        <f t="shared" si="295"/>
        <v>Jun-2025</v>
      </c>
      <c r="Q2881" t="str">
        <f t="shared" si="296"/>
        <v>Q2-2025</v>
      </c>
    </row>
    <row r="2882" spans="1:17" x14ac:dyDescent="0.3">
      <c r="A2882" t="s">
        <v>3030</v>
      </c>
      <c r="B2882" s="15">
        <v>45572</v>
      </c>
      <c r="C2882" t="s">
        <v>84</v>
      </c>
      <c r="D2882" t="s">
        <v>73</v>
      </c>
      <c r="E2882" t="s">
        <v>54</v>
      </c>
      <c r="F2882" t="s">
        <v>55</v>
      </c>
      <c r="G2882" t="s">
        <v>68</v>
      </c>
      <c r="H2882">
        <v>4</v>
      </c>
      <c r="I2882">
        <v>9.44</v>
      </c>
      <c r="J2882">
        <v>6.8000000000000005E-2</v>
      </c>
      <c r="K2882">
        <v>6.42</v>
      </c>
      <c r="L2882" t="s">
        <v>57</v>
      </c>
      <c r="M2882">
        <f t="shared" ref="M2882:M2945" si="297">ROUND(H2882*I2882*(1-J2882),2)</f>
        <v>35.19</v>
      </c>
      <c r="N2882">
        <f t="shared" ref="N2882:N2945" si="298">ROUND(M2882-(H2882*K2882),2)</f>
        <v>9.51</v>
      </c>
      <c r="O2882" s="7">
        <f t="shared" ref="O2882:O2945" si="299">IFERROR(N2882/M2882,0)</f>
        <v>0.27024722932651324</v>
      </c>
      <c r="P2882" t="str">
        <f t="shared" si="295"/>
        <v>Oct-2024</v>
      </c>
      <c r="Q2882" t="str">
        <f t="shared" si="296"/>
        <v>Q4-2024</v>
      </c>
    </row>
    <row r="2883" spans="1:17" x14ac:dyDescent="0.3">
      <c r="A2883" t="s">
        <v>3031</v>
      </c>
      <c r="B2883" s="15">
        <v>45904</v>
      </c>
      <c r="C2883" t="s">
        <v>88</v>
      </c>
      <c r="D2883" t="s">
        <v>183</v>
      </c>
      <c r="E2883" t="s">
        <v>54</v>
      </c>
      <c r="F2883" t="s">
        <v>55</v>
      </c>
      <c r="G2883" t="s">
        <v>56</v>
      </c>
      <c r="H2883">
        <v>6</v>
      </c>
      <c r="I2883">
        <v>16.03</v>
      </c>
      <c r="J2883">
        <v>0.14000000000000001</v>
      </c>
      <c r="K2883">
        <v>9.77</v>
      </c>
      <c r="L2883" t="s">
        <v>57</v>
      </c>
      <c r="M2883">
        <f t="shared" si="297"/>
        <v>82.71</v>
      </c>
      <c r="N2883">
        <f t="shared" si="298"/>
        <v>24.09</v>
      </c>
      <c r="O2883" s="7">
        <f t="shared" si="299"/>
        <v>0.29125861443598117</v>
      </c>
      <c r="P2883" t="str">
        <f t="shared" si="295"/>
        <v>Sep-2025</v>
      </c>
      <c r="Q2883" t="str">
        <f t="shared" si="296"/>
        <v>Q3-2025</v>
      </c>
    </row>
    <row r="2884" spans="1:17" x14ac:dyDescent="0.3">
      <c r="A2884" t="s">
        <v>3032</v>
      </c>
      <c r="B2884" s="15">
        <v>45681</v>
      </c>
      <c r="C2884" t="s">
        <v>84</v>
      </c>
      <c r="D2884" t="s">
        <v>144</v>
      </c>
      <c r="E2884" t="s">
        <v>71</v>
      </c>
      <c r="F2884" t="s">
        <v>126</v>
      </c>
      <c r="G2884" t="s">
        <v>68</v>
      </c>
      <c r="H2884">
        <v>4</v>
      </c>
      <c r="I2884">
        <v>62.55</v>
      </c>
      <c r="J2884">
        <v>9.6000000000000002E-2</v>
      </c>
      <c r="K2884">
        <v>46.33</v>
      </c>
      <c r="L2884" t="s">
        <v>57</v>
      </c>
      <c r="M2884">
        <f t="shared" si="297"/>
        <v>226.18</v>
      </c>
      <c r="N2884">
        <f t="shared" si="298"/>
        <v>40.86</v>
      </c>
      <c r="O2884" s="7">
        <f t="shared" si="299"/>
        <v>0.18065257759306746</v>
      </c>
      <c r="P2884" t="str">
        <f t="shared" si="295"/>
        <v>Jan-2025</v>
      </c>
      <c r="Q2884" t="str">
        <f t="shared" si="296"/>
        <v>Q1-2025</v>
      </c>
    </row>
    <row r="2885" spans="1:17" x14ac:dyDescent="0.3">
      <c r="A2885" t="s">
        <v>3033</v>
      </c>
      <c r="B2885" s="15">
        <v>45947</v>
      </c>
      <c r="C2885" t="s">
        <v>88</v>
      </c>
      <c r="D2885" t="s">
        <v>179</v>
      </c>
      <c r="E2885" t="s">
        <v>54</v>
      </c>
      <c r="F2885" t="s">
        <v>156</v>
      </c>
      <c r="G2885" t="s">
        <v>56</v>
      </c>
      <c r="H2885">
        <v>6</v>
      </c>
      <c r="I2885">
        <v>24.38</v>
      </c>
      <c r="J2885">
        <v>7.6999999999999999E-2</v>
      </c>
      <c r="K2885">
        <v>14.66</v>
      </c>
      <c r="L2885" t="s">
        <v>57</v>
      </c>
      <c r="M2885">
        <f t="shared" si="297"/>
        <v>135.02000000000001</v>
      </c>
      <c r="N2885">
        <f t="shared" si="298"/>
        <v>47.06</v>
      </c>
      <c r="O2885" s="7">
        <f t="shared" si="299"/>
        <v>0.34854095689527476</v>
      </c>
      <c r="P2885" t="str">
        <f t="shared" si="295"/>
        <v>Oct-2025</v>
      </c>
      <c r="Q2885" t="str">
        <f t="shared" si="296"/>
        <v>Q4-2025</v>
      </c>
    </row>
    <row r="2886" spans="1:17" x14ac:dyDescent="0.3">
      <c r="A2886" t="s">
        <v>3034</v>
      </c>
      <c r="B2886" s="15">
        <v>45779</v>
      </c>
      <c r="C2886" t="s">
        <v>52</v>
      </c>
      <c r="D2886" t="s">
        <v>216</v>
      </c>
      <c r="E2886" t="s">
        <v>71</v>
      </c>
      <c r="F2886" t="s">
        <v>97</v>
      </c>
      <c r="G2886" t="s">
        <v>68</v>
      </c>
      <c r="H2886">
        <v>1</v>
      </c>
      <c r="I2886">
        <v>171.37</v>
      </c>
      <c r="J2886">
        <v>6.8000000000000005E-2</v>
      </c>
      <c r="K2886">
        <v>125.63</v>
      </c>
      <c r="L2886" t="s">
        <v>57</v>
      </c>
      <c r="M2886">
        <f t="shared" si="297"/>
        <v>159.72</v>
      </c>
      <c r="N2886">
        <f t="shared" si="298"/>
        <v>34.090000000000003</v>
      </c>
      <c r="O2886" s="7">
        <f t="shared" si="299"/>
        <v>0.21343601302278992</v>
      </c>
      <c r="P2886" t="str">
        <f t="shared" si="295"/>
        <v>May-2025</v>
      </c>
      <c r="Q2886" t="str">
        <f t="shared" si="296"/>
        <v>Q2-2025</v>
      </c>
    </row>
    <row r="2887" spans="1:17" x14ac:dyDescent="0.3">
      <c r="A2887" t="s">
        <v>3035</v>
      </c>
      <c r="B2887" s="15">
        <v>45949</v>
      </c>
      <c r="C2887" t="s">
        <v>52</v>
      </c>
      <c r="D2887" t="s">
        <v>272</v>
      </c>
      <c r="E2887" t="s">
        <v>107</v>
      </c>
      <c r="F2887" t="s">
        <v>108</v>
      </c>
      <c r="G2887" t="s">
        <v>68</v>
      </c>
      <c r="H2887">
        <v>1</v>
      </c>
      <c r="I2887">
        <v>16.510000000000002</v>
      </c>
      <c r="J2887">
        <v>0</v>
      </c>
      <c r="K2887">
        <v>6.7</v>
      </c>
      <c r="L2887" t="s">
        <v>57</v>
      </c>
      <c r="M2887">
        <f t="shared" si="297"/>
        <v>16.510000000000002</v>
      </c>
      <c r="N2887">
        <f t="shared" si="298"/>
        <v>9.81</v>
      </c>
      <c r="O2887" s="7">
        <f t="shared" si="299"/>
        <v>0.59418534221683827</v>
      </c>
      <c r="P2887" t="str">
        <f t="shared" si="295"/>
        <v>Oct-2025</v>
      </c>
      <c r="Q2887" t="str">
        <f t="shared" si="296"/>
        <v>Q4-2025</v>
      </c>
    </row>
    <row r="2888" spans="1:17" x14ac:dyDescent="0.3">
      <c r="A2888" t="s">
        <v>3036</v>
      </c>
      <c r="B2888" s="15">
        <v>45983</v>
      </c>
      <c r="C2888" t="s">
        <v>88</v>
      </c>
      <c r="D2888" t="s">
        <v>179</v>
      </c>
      <c r="E2888" t="s">
        <v>93</v>
      </c>
      <c r="F2888" t="s">
        <v>94</v>
      </c>
      <c r="G2888" t="s">
        <v>56</v>
      </c>
      <c r="H2888">
        <v>1</v>
      </c>
      <c r="I2888">
        <v>33.58</v>
      </c>
      <c r="J2888">
        <v>0.13400000000000001</v>
      </c>
      <c r="K2888">
        <v>13.15</v>
      </c>
      <c r="L2888" t="s">
        <v>57</v>
      </c>
      <c r="M2888">
        <f t="shared" si="297"/>
        <v>29.08</v>
      </c>
      <c r="N2888">
        <f t="shared" si="298"/>
        <v>15.93</v>
      </c>
      <c r="O2888" s="7">
        <f t="shared" si="299"/>
        <v>0.54779917469050898</v>
      </c>
      <c r="P2888" t="str">
        <f t="shared" si="295"/>
        <v>Nov-2025</v>
      </c>
      <c r="Q2888" t="str">
        <f t="shared" si="296"/>
        <v>Q4-2025</v>
      </c>
    </row>
    <row r="2889" spans="1:17" x14ac:dyDescent="0.3">
      <c r="A2889" t="s">
        <v>3037</v>
      </c>
      <c r="B2889" s="15">
        <v>46003</v>
      </c>
      <c r="C2889" t="s">
        <v>84</v>
      </c>
      <c r="D2889" t="s">
        <v>150</v>
      </c>
      <c r="E2889" t="s">
        <v>54</v>
      </c>
      <c r="F2889" t="s">
        <v>65</v>
      </c>
      <c r="G2889" t="s">
        <v>56</v>
      </c>
      <c r="H2889">
        <v>2</v>
      </c>
      <c r="I2889">
        <v>15.82</v>
      </c>
      <c r="J2889">
        <v>0</v>
      </c>
      <c r="K2889">
        <v>9.74</v>
      </c>
      <c r="L2889" t="s">
        <v>57</v>
      </c>
      <c r="M2889">
        <f t="shared" si="297"/>
        <v>31.64</v>
      </c>
      <c r="N2889">
        <f t="shared" si="298"/>
        <v>12.16</v>
      </c>
      <c r="O2889" s="7">
        <f t="shared" si="299"/>
        <v>0.38432364096080912</v>
      </c>
      <c r="P2889" t="str">
        <f t="shared" si="295"/>
        <v>Dec-2025</v>
      </c>
      <c r="Q2889" t="str">
        <f t="shared" si="296"/>
        <v>Q4-2025</v>
      </c>
    </row>
    <row r="2890" spans="1:17" x14ac:dyDescent="0.3">
      <c r="A2890" t="s">
        <v>3038</v>
      </c>
      <c r="B2890" s="15">
        <v>45583</v>
      </c>
      <c r="C2890" t="s">
        <v>84</v>
      </c>
      <c r="D2890" t="s">
        <v>169</v>
      </c>
      <c r="E2890" t="s">
        <v>54</v>
      </c>
      <c r="F2890" t="s">
        <v>268</v>
      </c>
      <c r="G2890" t="s">
        <v>68</v>
      </c>
      <c r="H2890">
        <v>2</v>
      </c>
      <c r="I2890">
        <v>10.23</v>
      </c>
      <c r="J2890">
        <v>0.11799999999999999</v>
      </c>
      <c r="K2890">
        <v>6.72</v>
      </c>
      <c r="L2890" t="s">
        <v>57</v>
      </c>
      <c r="M2890">
        <f t="shared" si="297"/>
        <v>18.05</v>
      </c>
      <c r="N2890">
        <f t="shared" si="298"/>
        <v>4.6100000000000003</v>
      </c>
      <c r="O2890" s="7">
        <f t="shared" si="299"/>
        <v>0.25540166204986148</v>
      </c>
      <c r="P2890" t="str">
        <f t="shared" si="295"/>
        <v>Oct-2024</v>
      </c>
      <c r="Q2890" t="str">
        <f t="shared" si="296"/>
        <v>Q4-2024</v>
      </c>
    </row>
    <row r="2891" spans="1:17" x14ac:dyDescent="0.3">
      <c r="A2891" t="s">
        <v>3039</v>
      </c>
      <c r="B2891" s="15">
        <v>45624</v>
      </c>
      <c r="C2891" t="s">
        <v>63</v>
      </c>
      <c r="D2891" t="s">
        <v>106</v>
      </c>
      <c r="E2891" t="s">
        <v>54</v>
      </c>
      <c r="F2891" t="s">
        <v>65</v>
      </c>
      <c r="G2891" t="s">
        <v>56</v>
      </c>
      <c r="H2891">
        <v>1</v>
      </c>
      <c r="I2891">
        <v>6.16</v>
      </c>
      <c r="J2891">
        <v>0.23699999999999999</v>
      </c>
      <c r="K2891">
        <v>3.8</v>
      </c>
      <c r="L2891" t="s">
        <v>57</v>
      </c>
      <c r="M2891">
        <f t="shared" si="297"/>
        <v>4.7</v>
      </c>
      <c r="N2891">
        <f t="shared" si="298"/>
        <v>0.9</v>
      </c>
      <c r="O2891" s="7">
        <f t="shared" si="299"/>
        <v>0.19148936170212766</v>
      </c>
      <c r="P2891" t="str">
        <f t="shared" si="295"/>
        <v>Nov-2024</v>
      </c>
      <c r="Q2891" t="str">
        <f t="shared" si="296"/>
        <v>Q4-2024</v>
      </c>
    </row>
    <row r="2892" spans="1:17" x14ac:dyDescent="0.3">
      <c r="A2892" t="s">
        <v>3040</v>
      </c>
      <c r="B2892" s="15">
        <v>45596</v>
      </c>
      <c r="C2892" t="s">
        <v>52</v>
      </c>
      <c r="D2892" t="s">
        <v>200</v>
      </c>
      <c r="E2892" t="s">
        <v>71</v>
      </c>
      <c r="F2892" t="s">
        <v>86</v>
      </c>
      <c r="G2892" t="s">
        <v>56</v>
      </c>
      <c r="H2892">
        <v>7</v>
      </c>
      <c r="I2892">
        <v>173.62</v>
      </c>
      <c r="J2892">
        <v>0.08</v>
      </c>
      <c r="K2892">
        <v>129.5</v>
      </c>
      <c r="L2892" t="s">
        <v>57</v>
      </c>
      <c r="M2892">
        <f t="shared" si="297"/>
        <v>1118.1099999999999</v>
      </c>
      <c r="N2892">
        <f t="shared" si="298"/>
        <v>211.61</v>
      </c>
      <c r="O2892" s="7">
        <f t="shared" si="299"/>
        <v>0.18925687096976151</v>
      </c>
      <c r="P2892" t="str">
        <f t="shared" si="295"/>
        <v>Oct-2024</v>
      </c>
      <c r="Q2892" t="str">
        <f t="shared" si="296"/>
        <v>Q4-2024</v>
      </c>
    </row>
    <row r="2893" spans="1:17" x14ac:dyDescent="0.3">
      <c r="A2893" t="s">
        <v>3041</v>
      </c>
      <c r="B2893" s="15">
        <v>45917</v>
      </c>
      <c r="C2893" t="s">
        <v>88</v>
      </c>
      <c r="D2893" t="s">
        <v>92</v>
      </c>
      <c r="E2893" t="s">
        <v>71</v>
      </c>
      <c r="F2893" t="s">
        <v>97</v>
      </c>
      <c r="G2893" t="s">
        <v>68</v>
      </c>
      <c r="H2893">
        <v>1</v>
      </c>
      <c r="I2893">
        <v>279.70999999999998</v>
      </c>
      <c r="J2893">
        <v>0.11799999999999999</v>
      </c>
      <c r="K2893">
        <v>213.3</v>
      </c>
      <c r="L2893" t="s">
        <v>57</v>
      </c>
      <c r="M2893">
        <f t="shared" si="297"/>
        <v>246.7</v>
      </c>
      <c r="N2893">
        <f t="shared" si="298"/>
        <v>33.4</v>
      </c>
      <c r="O2893" s="7">
        <f t="shared" si="299"/>
        <v>0.13538710985002028</v>
      </c>
      <c r="P2893" t="str">
        <f t="shared" si="295"/>
        <v>Sep-2025</v>
      </c>
      <c r="Q2893" t="str">
        <f t="shared" si="296"/>
        <v>Q3-2025</v>
      </c>
    </row>
    <row r="2894" spans="1:17" x14ac:dyDescent="0.3">
      <c r="A2894" t="s">
        <v>3042</v>
      </c>
      <c r="B2894" s="15">
        <v>45466</v>
      </c>
      <c r="C2894" t="s">
        <v>84</v>
      </c>
      <c r="D2894" t="s">
        <v>196</v>
      </c>
      <c r="E2894" t="s">
        <v>60</v>
      </c>
      <c r="F2894" t="s">
        <v>61</v>
      </c>
      <c r="G2894" t="s">
        <v>68</v>
      </c>
      <c r="H2894">
        <v>5</v>
      </c>
      <c r="I2894">
        <v>64.260000000000005</v>
      </c>
      <c r="J2894">
        <v>0.13300000000000001</v>
      </c>
      <c r="K2894">
        <v>50.85</v>
      </c>
      <c r="L2894" t="s">
        <v>57</v>
      </c>
      <c r="M2894">
        <f t="shared" si="297"/>
        <v>278.57</v>
      </c>
      <c r="N2894">
        <f t="shared" si="298"/>
        <v>24.32</v>
      </c>
      <c r="O2894" s="7">
        <f t="shared" si="299"/>
        <v>8.730301181031698E-2</v>
      </c>
      <c r="P2894" t="str">
        <f t="shared" si="295"/>
        <v>Jun-2024</v>
      </c>
      <c r="Q2894" t="str">
        <f t="shared" si="296"/>
        <v>Q2-2024</v>
      </c>
    </row>
    <row r="2895" spans="1:17" x14ac:dyDescent="0.3">
      <c r="A2895" t="s">
        <v>3043</v>
      </c>
      <c r="B2895" s="15">
        <v>45582</v>
      </c>
      <c r="C2895" t="s">
        <v>88</v>
      </c>
      <c r="D2895" t="s">
        <v>429</v>
      </c>
      <c r="E2895" t="s">
        <v>107</v>
      </c>
      <c r="F2895" t="s">
        <v>139</v>
      </c>
      <c r="G2895" t="s">
        <v>68</v>
      </c>
      <c r="H2895">
        <v>1</v>
      </c>
      <c r="I2895">
        <v>59.74</v>
      </c>
      <c r="J2895">
        <v>0.104</v>
      </c>
      <c r="K2895">
        <v>26.72</v>
      </c>
      <c r="L2895" t="s">
        <v>57</v>
      </c>
      <c r="M2895">
        <f t="shared" si="297"/>
        <v>53.53</v>
      </c>
      <c r="N2895">
        <f t="shared" si="298"/>
        <v>26.81</v>
      </c>
      <c r="O2895" s="7">
        <f t="shared" si="299"/>
        <v>0.50084065010274614</v>
      </c>
      <c r="P2895" t="str">
        <f t="shared" si="295"/>
        <v>Oct-2024</v>
      </c>
      <c r="Q2895" t="str">
        <f t="shared" si="296"/>
        <v>Q4-2024</v>
      </c>
    </row>
    <row r="2896" spans="1:17" x14ac:dyDescent="0.3">
      <c r="A2896" t="s">
        <v>3044</v>
      </c>
      <c r="B2896" s="15">
        <v>45592</v>
      </c>
      <c r="C2896" t="s">
        <v>63</v>
      </c>
      <c r="D2896" t="s">
        <v>73</v>
      </c>
      <c r="E2896" t="s">
        <v>60</v>
      </c>
      <c r="F2896" t="s">
        <v>61</v>
      </c>
      <c r="G2896" t="s">
        <v>56</v>
      </c>
      <c r="H2896">
        <v>13</v>
      </c>
      <c r="I2896">
        <v>37.04</v>
      </c>
      <c r="J2896">
        <v>0.36799999999999999</v>
      </c>
      <c r="K2896">
        <v>17.61</v>
      </c>
      <c r="L2896" t="s">
        <v>57</v>
      </c>
      <c r="M2896">
        <f t="shared" si="297"/>
        <v>304.32</v>
      </c>
      <c r="N2896">
        <f t="shared" si="298"/>
        <v>75.39</v>
      </c>
      <c r="O2896" s="7">
        <f t="shared" si="299"/>
        <v>0.24773264984227131</v>
      </c>
      <c r="P2896" t="str">
        <f t="shared" si="295"/>
        <v>Oct-2024</v>
      </c>
      <c r="Q2896" t="str">
        <f t="shared" si="296"/>
        <v>Q4-2024</v>
      </c>
    </row>
    <row r="2897" spans="1:17" x14ac:dyDescent="0.3">
      <c r="A2897" t="s">
        <v>3045</v>
      </c>
      <c r="B2897" s="15">
        <v>45497</v>
      </c>
      <c r="C2897" t="s">
        <v>52</v>
      </c>
      <c r="D2897" t="s">
        <v>96</v>
      </c>
      <c r="E2897" t="s">
        <v>71</v>
      </c>
      <c r="F2897" t="s">
        <v>78</v>
      </c>
      <c r="G2897" t="s">
        <v>56</v>
      </c>
      <c r="H2897">
        <v>2</v>
      </c>
      <c r="I2897">
        <v>192.68</v>
      </c>
      <c r="J2897">
        <v>3.2000000000000001E-2</v>
      </c>
      <c r="K2897">
        <v>153.72999999999999</v>
      </c>
      <c r="L2897" t="s">
        <v>57</v>
      </c>
      <c r="M2897">
        <f t="shared" si="297"/>
        <v>373.03</v>
      </c>
      <c r="N2897">
        <f t="shared" si="298"/>
        <v>65.569999999999993</v>
      </c>
      <c r="O2897" s="7">
        <f t="shared" si="299"/>
        <v>0.17577674717851111</v>
      </c>
      <c r="P2897" t="str">
        <f t="shared" si="295"/>
        <v>Jul-2024</v>
      </c>
      <c r="Q2897" t="str">
        <f t="shared" si="296"/>
        <v>Q3-2024</v>
      </c>
    </row>
    <row r="2898" spans="1:17" x14ac:dyDescent="0.3">
      <c r="A2898" t="s">
        <v>3046</v>
      </c>
      <c r="B2898" s="15">
        <v>45907</v>
      </c>
      <c r="C2898" t="s">
        <v>52</v>
      </c>
      <c r="D2898" t="s">
        <v>181</v>
      </c>
      <c r="E2898" t="s">
        <v>107</v>
      </c>
      <c r="F2898" t="s">
        <v>108</v>
      </c>
      <c r="G2898" t="s">
        <v>68</v>
      </c>
      <c r="H2898">
        <v>4</v>
      </c>
      <c r="I2898">
        <v>37.97</v>
      </c>
      <c r="J2898">
        <v>6.7000000000000004E-2</v>
      </c>
      <c r="K2898">
        <v>16.45</v>
      </c>
      <c r="L2898" t="s">
        <v>57</v>
      </c>
      <c r="M2898">
        <f t="shared" si="297"/>
        <v>141.69999999999999</v>
      </c>
      <c r="N2898">
        <f t="shared" si="298"/>
        <v>75.900000000000006</v>
      </c>
      <c r="O2898" s="7">
        <f t="shared" si="299"/>
        <v>0.53563867325335224</v>
      </c>
      <c r="P2898" t="str">
        <f t="shared" si="295"/>
        <v>Sep-2025</v>
      </c>
      <c r="Q2898" t="str">
        <f t="shared" si="296"/>
        <v>Q3-2025</v>
      </c>
    </row>
    <row r="2899" spans="1:17" x14ac:dyDescent="0.3">
      <c r="A2899" t="s">
        <v>3047</v>
      </c>
      <c r="B2899" s="15">
        <v>45891</v>
      </c>
      <c r="C2899" t="s">
        <v>63</v>
      </c>
      <c r="D2899" t="s">
        <v>263</v>
      </c>
      <c r="E2899" t="s">
        <v>71</v>
      </c>
      <c r="F2899" t="s">
        <v>126</v>
      </c>
      <c r="G2899" t="s">
        <v>68</v>
      </c>
      <c r="H2899">
        <v>6</v>
      </c>
      <c r="I2899">
        <v>183.7</v>
      </c>
      <c r="J2899">
        <v>0.20399999999999999</v>
      </c>
      <c r="K2899">
        <v>129.61000000000001</v>
      </c>
      <c r="L2899" t="s">
        <v>57</v>
      </c>
      <c r="M2899">
        <f t="shared" si="297"/>
        <v>877.35</v>
      </c>
      <c r="N2899">
        <f t="shared" si="298"/>
        <v>99.69</v>
      </c>
      <c r="O2899" s="7">
        <f t="shared" si="299"/>
        <v>0.11362626089929902</v>
      </c>
      <c r="P2899" t="str">
        <f t="shared" si="295"/>
        <v>Aug-2025</v>
      </c>
      <c r="Q2899" t="str">
        <f t="shared" si="296"/>
        <v>Q3-2025</v>
      </c>
    </row>
    <row r="2900" spans="1:17" x14ac:dyDescent="0.3">
      <c r="A2900" t="s">
        <v>3048</v>
      </c>
      <c r="B2900" s="15">
        <v>45651</v>
      </c>
      <c r="C2900" t="s">
        <v>88</v>
      </c>
      <c r="D2900" t="s">
        <v>92</v>
      </c>
      <c r="E2900" t="s">
        <v>93</v>
      </c>
      <c r="F2900" t="s">
        <v>141</v>
      </c>
      <c r="G2900" t="s">
        <v>56</v>
      </c>
      <c r="H2900">
        <v>6</v>
      </c>
      <c r="I2900">
        <v>73.150000000000006</v>
      </c>
      <c r="J2900">
        <v>5.0999999999999997E-2</v>
      </c>
      <c r="K2900">
        <v>26.58</v>
      </c>
      <c r="L2900" t="s">
        <v>57</v>
      </c>
      <c r="M2900">
        <f t="shared" si="297"/>
        <v>416.52</v>
      </c>
      <c r="N2900">
        <f t="shared" si="298"/>
        <v>257.04000000000002</v>
      </c>
      <c r="O2900" s="7">
        <f t="shared" si="299"/>
        <v>0.61711322385479694</v>
      </c>
      <c r="P2900" t="str">
        <f t="shared" ref="P2900:P2931" si="300">IF(B2900="","",TEXT(B2900,"mmm-yyyy"))</f>
        <v>Dec-2024</v>
      </c>
      <c r="Q2900" t="str">
        <f t="shared" ref="Q2900:Q2931" si="301">IF(B2900="","","Q"&amp;ROUNDUP(MONTH(B2900)/3,0)&amp;"-"&amp;YEAR(B2900))</f>
        <v>Q4-2024</v>
      </c>
    </row>
    <row r="2901" spans="1:17" x14ac:dyDescent="0.3">
      <c r="A2901" t="s">
        <v>3049</v>
      </c>
      <c r="B2901" s="15">
        <v>45775</v>
      </c>
      <c r="C2901" t="s">
        <v>84</v>
      </c>
      <c r="D2901" t="s">
        <v>243</v>
      </c>
      <c r="E2901" t="s">
        <v>93</v>
      </c>
      <c r="F2901" t="s">
        <v>255</v>
      </c>
      <c r="G2901" t="s">
        <v>56</v>
      </c>
      <c r="H2901">
        <v>1</v>
      </c>
      <c r="I2901">
        <v>70.36</v>
      </c>
      <c r="J2901">
        <v>0</v>
      </c>
      <c r="K2901">
        <v>29.53</v>
      </c>
      <c r="L2901" t="s">
        <v>57</v>
      </c>
      <c r="M2901">
        <f t="shared" si="297"/>
        <v>70.36</v>
      </c>
      <c r="N2901">
        <f t="shared" si="298"/>
        <v>40.83</v>
      </c>
      <c r="O2901" s="7">
        <f t="shared" si="299"/>
        <v>0.5803013075611142</v>
      </c>
      <c r="P2901" t="str">
        <f t="shared" si="300"/>
        <v>Apr-2025</v>
      </c>
      <c r="Q2901" t="str">
        <f t="shared" si="301"/>
        <v>Q2-2025</v>
      </c>
    </row>
    <row r="2902" spans="1:17" x14ac:dyDescent="0.3">
      <c r="A2902" t="s">
        <v>3050</v>
      </c>
      <c r="B2902" s="15">
        <v>45802</v>
      </c>
      <c r="C2902" t="s">
        <v>84</v>
      </c>
      <c r="D2902" t="s">
        <v>144</v>
      </c>
      <c r="E2902" t="s">
        <v>71</v>
      </c>
      <c r="F2902" t="s">
        <v>126</v>
      </c>
      <c r="G2902" t="s">
        <v>68</v>
      </c>
      <c r="H2902">
        <v>8</v>
      </c>
      <c r="I2902">
        <v>30.49</v>
      </c>
      <c r="J2902">
        <v>6.2E-2</v>
      </c>
      <c r="K2902">
        <v>23.22</v>
      </c>
      <c r="L2902" t="s">
        <v>57</v>
      </c>
      <c r="M2902">
        <f t="shared" si="297"/>
        <v>228.8</v>
      </c>
      <c r="N2902">
        <f t="shared" si="298"/>
        <v>43.04</v>
      </c>
      <c r="O2902" s="7">
        <f t="shared" si="299"/>
        <v>0.18811188811188809</v>
      </c>
      <c r="P2902" t="str">
        <f t="shared" si="300"/>
        <v>May-2025</v>
      </c>
      <c r="Q2902" t="str">
        <f t="shared" si="301"/>
        <v>Q2-2025</v>
      </c>
    </row>
    <row r="2903" spans="1:17" x14ac:dyDescent="0.3">
      <c r="A2903" t="s">
        <v>3051</v>
      </c>
      <c r="B2903" s="15">
        <v>45620</v>
      </c>
      <c r="C2903" t="s">
        <v>63</v>
      </c>
      <c r="D2903" t="s">
        <v>302</v>
      </c>
      <c r="E2903" t="s">
        <v>93</v>
      </c>
      <c r="F2903" t="s">
        <v>255</v>
      </c>
      <c r="G2903" t="s">
        <v>56</v>
      </c>
      <c r="H2903">
        <v>1</v>
      </c>
      <c r="I2903">
        <v>78.61</v>
      </c>
      <c r="J2903">
        <v>8.5000000000000006E-2</v>
      </c>
      <c r="K2903">
        <v>29</v>
      </c>
      <c r="L2903" t="s">
        <v>57</v>
      </c>
      <c r="M2903">
        <f t="shared" si="297"/>
        <v>71.930000000000007</v>
      </c>
      <c r="N2903">
        <f t="shared" si="298"/>
        <v>42.93</v>
      </c>
      <c r="O2903" s="7">
        <f t="shared" si="299"/>
        <v>0.59683025163353254</v>
      </c>
      <c r="P2903" t="str">
        <f t="shared" si="300"/>
        <v>Nov-2024</v>
      </c>
      <c r="Q2903" t="str">
        <f t="shared" si="301"/>
        <v>Q4-2024</v>
      </c>
    </row>
    <row r="2904" spans="1:17" x14ac:dyDescent="0.3">
      <c r="A2904" t="s">
        <v>3052</v>
      </c>
      <c r="B2904" s="15">
        <v>45938</v>
      </c>
      <c r="C2904" t="s">
        <v>88</v>
      </c>
      <c r="D2904" t="s">
        <v>135</v>
      </c>
      <c r="E2904" t="s">
        <v>71</v>
      </c>
      <c r="F2904" t="s">
        <v>72</v>
      </c>
      <c r="G2904" t="s">
        <v>68</v>
      </c>
      <c r="H2904">
        <v>7</v>
      </c>
      <c r="I2904">
        <v>121.13</v>
      </c>
      <c r="J2904">
        <v>0</v>
      </c>
      <c r="K2904">
        <v>83.16</v>
      </c>
      <c r="L2904" t="s">
        <v>57</v>
      </c>
      <c r="M2904">
        <f t="shared" si="297"/>
        <v>847.91</v>
      </c>
      <c r="N2904">
        <f t="shared" si="298"/>
        <v>265.79000000000002</v>
      </c>
      <c r="O2904" s="7">
        <f t="shared" si="299"/>
        <v>0.31346487245108562</v>
      </c>
      <c r="P2904" t="str">
        <f t="shared" si="300"/>
        <v>Oct-2025</v>
      </c>
      <c r="Q2904" t="str">
        <f t="shared" si="301"/>
        <v>Q4-2025</v>
      </c>
    </row>
    <row r="2905" spans="1:17" x14ac:dyDescent="0.3">
      <c r="A2905" t="s">
        <v>3053</v>
      </c>
      <c r="B2905" s="15">
        <v>45683</v>
      </c>
      <c r="C2905" t="s">
        <v>52</v>
      </c>
      <c r="D2905" t="s">
        <v>216</v>
      </c>
      <c r="E2905" t="s">
        <v>93</v>
      </c>
      <c r="F2905" t="s">
        <v>124</v>
      </c>
      <c r="G2905" t="s">
        <v>56</v>
      </c>
      <c r="H2905">
        <v>2</v>
      </c>
      <c r="I2905">
        <v>73.81</v>
      </c>
      <c r="J2905">
        <v>0.13900000000000001</v>
      </c>
      <c r="K2905">
        <v>35.31</v>
      </c>
      <c r="L2905" t="s">
        <v>57</v>
      </c>
      <c r="M2905">
        <f t="shared" si="297"/>
        <v>127.1</v>
      </c>
      <c r="N2905">
        <f t="shared" si="298"/>
        <v>56.48</v>
      </c>
      <c r="O2905" s="7">
        <f t="shared" si="299"/>
        <v>0.44437450826121166</v>
      </c>
      <c r="P2905" t="str">
        <f t="shared" si="300"/>
        <v>Jan-2025</v>
      </c>
      <c r="Q2905" t="str">
        <f t="shared" si="301"/>
        <v>Q1-2025</v>
      </c>
    </row>
    <row r="2906" spans="1:17" x14ac:dyDescent="0.3">
      <c r="A2906" t="s">
        <v>3054</v>
      </c>
      <c r="B2906" s="15">
        <v>45771</v>
      </c>
      <c r="C2906" t="s">
        <v>52</v>
      </c>
      <c r="D2906" t="s">
        <v>181</v>
      </c>
      <c r="E2906" t="s">
        <v>60</v>
      </c>
      <c r="F2906" t="s">
        <v>90</v>
      </c>
      <c r="G2906" t="s">
        <v>68</v>
      </c>
      <c r="H2906">
        <v>1</v>
      </c>
      <c r="I2906">
        <v>46.43</v>
      </c>
      <c r="J2906">
        <v>9.7000000000000003E-2</v>
      </c>
      <c r="K2906">
        <v>23.55</v>
      </c>
      <c r="L2906" t="s">
        <v>57</v>
      </c>
      <c r="M2906">
        <f t="shared" si="297"/>
        <v>41.93</v>
      </c>
      <c r="N2906">
        <f t="shared" si="298"/>
        <v>18.38</v>
      </c>
      <c r="O2906" s="7">
        <f t="shared" si="299"/>
        <v>0.43834963033627472</v>
      </c>
      <c r="P2906" t="str">
        <f t="shared" si="300"/>
        <v>Apr-2025</v>
      </c>
      <c r="Q2906" t="str">
        <f t="shared" si="301"/>
        <v>Q2-2025</v>
      </c>
    </row>
    <row r="2907" spans="1:17" x14ac:dyDescent="0.3">
      <c r="A2907" t="s">
        <v>3055</v>
      </c>
      <c r="B2907" s="15">
        <v>45459</v>
      </c>
      <c r="C2907" t="s">
        <v>52</v>
      </c>
      <c r="D2907" t="s">
        <v>75</v>
      </c>
      <c r="E2907" t="s">
        <v>60</v>
      </c>
      <c r="F2907" t="s">
        <v>76</v>
      </c>
      <c r="G2907" t="s">
        <v>68</v>
      </c>
      <c r="H2907">
        <v>2</v>
      </c>
      <c r="I2907">
        <v>67.099999999999994</v>
      </c>
      <c r="J2907">
        <v>0</v>
      </c>
      <c r="K2907">
        <v>30.66</v>
      </c>
      <c r="L2907" t="s">
        <v>57</v>
      </c>
      <c r="M2907">
        <f t="shared" si="297"/>
        <v>134.19999999999999</v>
      </c>
      <c r="N2907">
        <f t="shared" si="298"/>
        <v>72.88</v>
      </c>
      <c r="O2907" s="7">
        <f t="shared" si="299"/>
        <v>0.54307004470938902</v>
      </c>
      <c r="P2907" t="str">
        <f t="shared" si="300"/>
        <v>Jun-2024</v>
      </c>
      <c r="Q2907" t="str">
        <f t="shared" si="301"/>
        <v>Q2-2024</v>
      </c>
    </row>
    <row r="2908" spans="1:17" x14ac:dyDescent="0.3">
      <c r="A2908" t="s">
        <v>3056</v>
      </c>
      <c r="B2908" s="15">
        <v>45683</v>
      </c>
      <c r="C2908" t="s">
        <v>88</v>
      </c>
      <c r="D2908" t="s">
        <v>234</v>
      </c>
      <c r="E2908" t="s">
        <v>71</v>
      </c>
      <c r="F2908" t="s">
        <v>72</v>
      </c>
      <c r="G2908" t="s">
        <v>56</v>
      </c>
      <c r="H2908">
        <v>1</v>
      </c>
      <c r="I2908">
        <v>165.16</v>
      </c>
      <c r="J2908">
        <v>0.14000000000000001</v>
      </c>
      <c r="K2908">
        <v>122.21</v>
      </c>
      <c r="L2908" t="s">
        <v>57</v>
      </c>
      <c r="M2908">
        <f t="shared" si="297"/>
        <v>142.04</v>
      </c>
      <c r="N2908">
        <f t="shared" si="298"/>
        <v>19.829999999999998</v>
      </c>
      <c r="O2908" s="7">
        <f t="shared" si="299"/>
        <v>0.13960856096874119</v>
      </c>
      <c r="P2908" t="str">
        <f t="shared" si="300"/>
        <v>Jan-2025</v>
      </c>
      <c r="Q2908" t="str">
        <f t="shared" si="301"/>
        <v>Q1-2025</v>
      </c>
    </row>
    <row r="2909" spans="1:17" x14ac:dyDescent="0.3">
      <c r="A2909" t="s">
        <v>3057</v>
      </c>
      <c r="B2909" s="15">
        <v>45810</v>
      </c>
      <c r="C2909" t="s">
        <v>63</v>
      </c>
      <c r="D2909" t="s">
        <v>175</v>
      </c>
      <c r="E2909" t="s">
        <v>71</v>
      </c>
      <c r="F2909" t="s">
        <v>86</v>
      </c>
      <c r="G2909" t="s">
        <v>68</v>
      </c>
      <c r="H2909">
        <v>1</v>
      </c>
      <c r="I2909">
        <v>41.6</v>
      </c>
      <c r="J2909">
        <v>0.29499999999999998</v>
      </c>
      <c r="K2909">
        <v>27.08</v>
      </c>
      <c r="L2909" t="s">
        <v>57</v>
      </c>
      <c r="M2909">
        <f t="shared" si="297"/>
        <v>29.33</v>
      </c>
      <c r="N2909">
        <f t="shared" si="298"/>
        <v>2.25</v>
      </c>
      <c r="O2909" s="7">
        <f t="shared" si="299"/>
        <v>7.6713262870780771E-2</v>
      </c>
      <c r="P2909" t="str">
        <f t="shared" si="300"/>
        <v>Jun-2025</v>
      </c>
      <c r="Q2909" t="str">
        <f t="shared" si="301"/>
        <v>Q2-2025</v>
      </c>
    </row>
    <row r="2910" spans="1:17" x14ac:dyDescent="0.3">
      <c r="A2910" t="s">
        <v>3058</v>
      </c>
      <c r="B2910" s="15">
        <v>45615</v>
      </c>
      <c r="C2910" t="s">
        <v>84</v>
      </c>
      <c r="D2910" t="s">
        <v>169</v>
      </c>
      <c r="E2910" t="s">
        <v>107</v>
      </c>
      <c r="F2910" t="s">
        <v>193</v>
      </c>
      <c r="G2910" t="s">
        <v>56</v>
      </c>
      <c r="H2910">
        <v>4</v>
      </c>
      <c r="I2910">
        <v>40.909999999999997</v>
      </c>
      <c r="J2910">
        <v>0.153</v>
      </c>
      <c r="K2910">
        <v>14.06</v>
      </c>
      <c r="L2910" t="s">
        <v>57</v>
      </c>
      <c r="M2910">
        <f t="shared" si="297"/>
        <v>138.6</v>
      </c>
      <c r="N2910">
        <f t="shared" si="298"/>
        <v>82.36</v>
      </c>
      <c r="O2910" s="7">
        <f t="shared" si="299"/>
        <v>0.59422799422799422</v>
      </c>
      <c r="P2910" t="str">
        <f t="shared" si="300"/>
        <v>Nov-2024</v>
      </c>
      <c r="Q2910" t="str">
        <f t="shared" si="301"/>
        <v>Q4-2024</v>
      </c>
    </row>
    <row r="2911" spans="1:17" x14ac:dyDescent="0.3">
      <c r="A2911" t="s">
        <v>3059</v>
      </c>
      <c r="B2911" s="15">
        <v>45748</v>
      </c>
      <c r="C2911" t="s">
        <v>52</v>
      </c>
      <c r="D2911" t="s">
        <v>101</v>
      </c>
      <c r="E2911" t="s">
        <v>60</v>
      </c>
      <c r="F2911" t="s">
        <v>99</v>
      </c>
      <c r="G2911" t="s">
        <v>68</v>
      </c>
      <c r="H2911">
        <v>3</v>
      </c>
      <c r="I2911">
        <v>101.14</v>
      </c>
      <c r="J2911">
        <v>0</v>
      </c>
      <c r="K2911">
        <v>44.09</v>
      </c>
      <c r="L2911" t="s">
        <v>57</v>
      </c>
      <c r="M2911">
        <f t="shared" si="297"/>
        <v>303.42</v>
      </c>
      <c r="N2911">
        <f t="shared" si="298"/>
        <v>171.15</v>
      </c>
      <c r="O2911" s="7">
        <f t="shared" si="299"/>
        <v>0.56406960648605897</v>
      </c>
      <c r="P2911" t="str">
        <f t="shared" si="300"/>
        <v>Apr-2025</v>
      </c>
      <c r="Q2911" t="str">
        <f t="shared" si="301"/>
        <v>Q2-2025</v>
      </c>
    </row>
    <row r="2912" spans="1:17" x14ac:dyDescent="0.3">
      <c r="A2912" t="s">
        <v>3060</v>
      </c>
      <c r="B2912" s="15">
        <v>45822</v>
      </c>
      <c r="C2912" t="s">
        <v>63</v>
      </c>
      <c r="D2912" t="s">
        <v>175</v>
      </c>
      <c r="E2912" t="s">
        <v>60</v>
      </c>
      <c r="F2912" t="s">
        <v>61</v>
      </c>
      <c r="G2912" t="s">
        <v>68</v>
      </c>
      <c r="H2912">
        <v>3</v>
      </c>
      <c r="I2912">
        <v>25.63</v>
      </c>
      <c r="J2912">
        <v>0.189</v>
      </c>
      <c r="K2912">
        <v>11.37</v>
      </c>
      <c r="L2912" t="s">
        <v>104</v>
      </c>
      <c r="M2912">
        <f t="shared" si="297"/>
        <v>62.36</v>
      </c>
      <c r="N2912">
        <f t="shared" si="298"/>
        <v>28.25</v>
      </c>
      <c r="O2912" s="7">
        <f t="shared" si="299"/>
        <v>0.45301475304682487</v>
      </c>
      <c r="P2912" t="str">
        <f t="shared" si="300"/>
        <v>Jun-2025</v>
      </c>
      <c r="Q2912" t="str">
        <f t="shared" si="301"/>
        <v>Q2-2025</v>
      </c>
    </row>
    <row r="2913" spans="1:17" x14ac:dyDescent="0.3">
      <c r="A2913" t="s">
        <v>3061</v>
      </c>
      <c r="B2913" s="15">
        <v>45738</v>
      </c>
      <c r="C2913" t="s">
        <v>52</v>
      </c>
      <c r="D2913" t="s">
        <v>101</v>
      </c>
      <c r="E2913" t="s">
        <v>71</v>
      </c>
      <c r="F2913" t="s">
        <v>86</v>
      </c>
      <c r="G2913" t="s">
        <v>68</v>
      </c>
      <c r="H2913">
        <v>2</v>
      </c>
      <c r="I2913">
        <v>275.52999999999997</v>
      </c>
      <c r="J2913">
        <v>0.09</v>
      </c>
      <c r="K2913">
        <v>198.58</v>
      </c>
      <c r="L2913" t="s">
        <v>57</v>
      </c>
      <c r="M2913">
        <f t="shared" si="297"/>
        <v>501.46</v>
      </c>
      <c r="N2913">
        <f t="shared" si="298"/>
        <v>104.3</v>
      </c>
      <c r="O2913" s="7">
        <f t="shared" si="299"/>
        <v>0.20799266142862841</v>
      </c>
      <c r="P2913" t="str">
        <f t="shared" si="300"/>
        <v>Mar-2025</v>
      </c>
      <c r="Q2913" t="str">
        <f t="shared" si="301"/>
        <v>Q1-2025</v>
      </c>
    </row>
    <row r="2914" spans="1:17" x14ac:dyDescent="0.3">
      <c r="A2914" t="s">
        <v>3062</v>
      </c>
      <c r="B2914" s="15">
        <v>45548</v>
      </c>
      <c r="C2914" t="s">
        <v>52</v>
      </c>
      <c r="D2914" t="s">
        <v>200</v>
      </c>
      <c r="E2914" t="s">
        <v>71</v>
      </c>
      <c r="F2914" t="s">
        <v>86</v>
      </c>
      <c r="G2914" t="s">
        <v>68</v>
      </c>
      <c r="H2914">
        <v>5</v>
      </c>
      <c r="I2914">
        <v>141</v>
      </c>
      <c r="J2914">
        <v>0.17</v>
      </c>
      <c r="K2914">
        <v>107.84</v>
      </c>
      <c r="L2914" t="s">
        <v>57</v>
      </c>
      <c r="M2914">
        <f t="shared" si="297"/>
        <v>585.15</v>
      </c>
      <c r="N2914">
        <f t="shared" si="298"/>
        <v>45.95</v>
      </c>
      <c r="O2914" s="7">
        <f t="shared" si="299"/>
        <v>7.8526873451251825E-2</v>
      </c>
      <c r="P2914" t="str">
        <f t="shared" si="300"/>
        <v>Sep-2024</v>
      </c>
      <c r="Q2914" t="str">
        <f t="shared" si="301"/>
        <v>Q3-2024</v>
      </c>
    </row>
    <row r="2915" spans="1:17" x14ac:dyDescent="0.3">
      <c r="A2915" t="s">
        <v>3063</v>
      </c>
      <c r="B2915" s="15">
        <v>45550</v>
      </c>
      <c r="C2915" t="s">
        <v>52</v>
      </c>
      <c r="D2915" t="s">
        <v>155</v>
      </c>
      <c r="E2915" t="s">
        <v>107</v>
      </c>
      <c r="F2915" t="s">
        <v>108</v>
      </c>
      <c r="G2915" t="s">
        <v>56</v>
      </c>
      <c r="H2915">
        <v>1</v>
      </c>
      <c r="I2915">
        <v>17.21</v>
      </c>
      <c r="J2915">
        <v>8.8999999999999996E-2</v>
      </c>
      <c r="K2915">
        <v>5.38</v>
      </c>
      <c r="L2915" t="s">
        <v>57</v>
      </c>
      <c r="M2915">
        <f t="shared" si="297"/>
        <v>15.68</v>
      </c>
      <c r="N2915">
        <f t="shared" si="298"/>
        <v>10.3</v>
      </c>
      <c r="O2915" s="7">
        <f t="shared" si="299"/>
        <v>0.65688775510204089</v>
      </c>
      <c r="P2915" t="str">
        <f t="shared" si="300"/>
        <v>Sep-2024</v>
      </c>
      <c r="Q2915" t="str">
        <f t="shared" si="301"/>
        <v>Q3-2024</v>
      </c>
    </row>
    <row r="2916" spans="1:17" x14ac:dyDescent="0.3">
      <c r="A2916" t="s">
        <v>3064</v>
      </c>
      <c r="B2916" s="15">
        <v>45677</v>
      </c>
      <c r="C2916" t="s">
        <v>84</v>
      </c>
      <c r="D2916" t="s">
        <v>85</v>
      </c>
      <c r="E2916" t="s">
        <v>107</v>
      </c>
      <c r="F2916" t="s">
        <v>193</v>
      </c>
      <c r="G2916" t="s">
        <v>56</v>
      </c>
      <c r="H2916">
        <v>4</v>
      </c>
      <c r="I2916">
        <v>11.98</v>
      </c>
      <c r="J2916">
        <v>1.2999999999999999E-2</v>
      </c>
      <c r="K2916">
        <v>5.2</v>
      </c>
      <c r="L2916" t="s">
        <v>57</v>
      </c>
      <c r="M2916">
        <f t="shared" si="297"/>
        <v>47.3</v>
      </c>
      <c r="N2916">
        <f t="shared" si="298"/>
        <v>26.5</v>
      </c>
      <c r="O2916" s="7">
        <f t="shared" si="299"/>
        <v>0.56025369978858353</v>
      </c>
      <c r="P2916" t="str">
        <f t="shared" si="300"/>
        <v>Jan-2025</v>
      </c>
      <c r="Q2916" t="str">
        <f t="shared" si="301"/>
        <v>Q1-2025</v>
      </c>
    </row>
    <row r="2917" spans="1:17" x14ac:dyDescent="0.3">
      <c r="A2917" t="s">
        <v>3065</v>
      </c>
      <c r="B2917" s="15">
        <v>45720</v>
      </c>
      <c r="C2917" t="s">
        <v>88</v>
      </c>
      <c r="D2917" t="s">
        <v>167</v>
      </c>
      <c r="E2917" t="s">
        <v>54</v>
      </c>
      <c r="F2917" t="s">
        <v>55</v>
      </c>
      <c r="G2917" t="s">
        <v>56</v>
      </c>
      <c r="H2917">
        <v>3</v>
      </c>
      <c r="I2917">
        <v>10.36</v>
      </c>
      <c r="J2917">
        <v>7.8E-2</v>
      </c>
      <c r="K2917">
        <v>7.05</v>
      </c>
      <c r="L2917" t="s">
        <v>57</v>
      </c>
      <c r="M2917">
        <f t="shared" si="297"/>
        <v>28.66</v>
      </c>
      <c r="N2917">
        <f t="shared" si="298"/>
        <v>7.51</v>
      </c>
      <c r="O2917" s="7">
        <f t="shared" si="299"/>
        <v>0.26203768318213538</v>
      </c>
      <c r="P2917" t="str">
        <f t="shared" si="300"/>
        <v>Mar-2025</v>
      </c>
      <c r="Q2917" t="str">
        <f t="shared" si="301"/>
        <v>Q1-2025</v>
      </c>
    </row>
    <row r="2918" spans="1:17" x14ac:dyDescent="0.3">
      <c r="A2918" t="s">
        <v>3066</v>
      </c>
      <c r="B2918" s="15">
        <v>45654</v>
      </c>
      <c r="C2918" t="s">
        <v>84</v>
      </c>
      <c r="D2918" t="s">
        <v>103</v>
      </c>
      <c r="E2918" t="s">
        <v>107</v>
      </c>
      <c r="F2918" t="s">
        <v>148</v>
      </c>
      <c r="G2918" t="s">
        <v>56</v>
      </c>
      <c r="H2918">
        <v>6</v>
      </c>
      <c r="I2918">
        <v>58.09</v>
      </c>
      <c r="J2918">
        <v>0.124</v>
      </c>
      <c r="K2918">
        <v>17.75</v>
      </c>
      <c r="L2918" t="s">
        <v>57</v>
      </c>
      <c r="M2918">
        <f t="shared" si="297"/>
        <v>305.32</v>
      </c>
      <c r="N2918">
        <f t="shared" si="298"/>
        <v>198.82</v>
      </c>
      <c r="O2918" s="7">
        <f t="shared" si="299"/>
        <v>0.65118564129437961</v>
      </c>
      <c r="P2918" t="str">
        <f t="shared" si="300"/>
        <v>Dec-2024</v>
      </c>
      <c r="Q2918" t="str">
        <f t="shared" si="301"/>
        <v>Q4-2024</v>
      </c>
    </row>
    <row r="2919" spans="1:17" x14ac:dyDescent="0.3">
      <c r="A2919" t="s">
        <v>3067</v>
      </c>
      <c r="B2919" s="15">
        <v>45451</v>
      </c>
      <c r="C2919" t="s">
        <v>52</v>
      </c>
      <c r="D2919" t="s">
        <v>237</v>
      </c>
      <c r="E2919" t="s">
        <v>93</v>
      </c>
      <c r="F2919" t="s">
        <v>141</v>
      </c>
      <c r="G2919" t="s">
        <v>68</v>
      </c>
      <c r="H2919">
        <v>2</v>
      </c>
      <c r="I2919">
        <v>10.66</v>
      </c>
      <c r="J2919">
        <v>0.109</v>
      </c>
      <c r="K2919">
        <v>3.96</v>
      </c>
      <c r="L2919" t="s">
        <v>57</v>
      </c>
      <c r="M2919">
        <f t="shared" si="297"/>
        <v>19</v>
      </c>
      <c r="N2919">
        <f t="shared" si="298"/>
        <v>11.08</v>
      </c>
      <c r="O2919" s="7">
        <f t="shared" si="299"/>
        <v>0.5831578947368421</v>
      </c>
      <c r="P2919" t="str">
        <f t="shared" si="300"/>
        <v>Jun-2024</v>
      </c>
      <c r="Q2919" t="str">
        <f t="shared" si="301"/>
        <v>Q2-2024</v>
      </c>
    </row>
    <row r="2920" spans="1:17" x14ac:dyDescent="0.3">
      <c r="A2920" t="s">
        <v>3068</v>
      </c>
      <c r="B2920" s="15">
        <v>45728</v>
      </c>
      <c r="C2920" t="s">
        <v>88</v>
      </c>
      <c r="D2920" t="s">
        <v>89</v>
      </c>
      <c r="E2920" t="s">
        <v>107</v>
      </c>
      <c r="F2920" t="s">
        <v>139</v>
      </c>
      <c r="G2920" t="s">
        <v>68</v>
      </c>
      <c r="H2920">
        <v>3</v>
      </c>
      <c r="I2920">
        <v>53.36</v>
      </c>
      <c r="J2920">
        <v>7.2999999999999995E-2</v>
      </c>
      <c r="K2920">
        <v>18.12</v>
      </c>
      <c r="L2920" t="s">
        <v>57</v>
      </c>
      <c r="M2920">
        <f t="shared" si="297"/>
        <v>148.38999999999999</v>
      </c>
      <c r="N2920">
        <f t="shared" si="298"/>
        <v>94.03</v>
      </c>
      <c r="O2920" s="7">
        <f t="shared" si="299"/>
        <v>0.6336680369297123</v>
      </c>
      <c r="P2920" t="str">
        <f t="shared" si="300"/>
        <v>Mar-2025</v>
      </c>
      <c r="Q2920" t="str">
        <f t="shared" si="301"/>
        <v>Q1-2025</v>
      </c>
    </row>
    <row r="2921" spans="1:17" x14ac:dyDescent="0.3">
      <c r="A2921" t="s">
        <v>3069</v>
      </c>
      <c r="B2921" s="15">
        <v>45970</v>
      </c>
      <c r="C2921" t="s">
        <v>84</v>
      </c>
      <c r="D2921" t="s">
        <v>572</v>
      </c>
      <c r="E2921" t="s">
        <v>71</v>
      </c>
      <c r="F2921" t="s">
        <v>86</v>
      </c>
      <c r="G2921" t="s">
        <v>68</v>
      </c>
      <c r="H2921">
        <v>2</v>
      </c>
      <c r="I2921">
        <v>112.17</v>
      </c>
      <c r="J2921">
        <v>0.13300000000000001</v>
      </c>
      <c r="K2921">
        <v>76.47</v>
      </c>
      <c r="L2921" t="s">
        <v>57</v>
      </c>
      <c r="M2921">
        <f t="shared" si="297"/>
        <v>194.5</v>
      </c>
      <c r="N2921">
        <f t="shared" si="298"/>
        <v>41.56</v>
      </c>
      <c r="O2921" s="7">
        <f t="shared" si="299"/>
        <v>0.21367609254498715</v>
      </c>
      <c r="P2921" t="str">
        <f t="shared" si="300"/>
        <v>Nov-2025</v>
      </c>
      <c r="Q2921" t="str">
        <f t="shared" si="301"/>
        <v>Q4-2025</v>
      </c>
    </row>
    <row r="2922" spans="1:17" x14ac:dyDescent="0.3">
      <c r="A2922" t="s">
        <v>3070</v>
      </c>
      <c r="B2922" s="15">
        <v>45820</v>
      </c>
      <c r="C2922" t="s">
        <v>88</v>
      </c>
      <c r="D2922" t="s">
        <v>162</v>
      </c>
      <c r="E2922" t="s">
        <v>54</v>
      </c>
      <c r="F2922" t="s">
        <v>268</v>
      </c>
      <c r="G2922" t="s">
        <v>56</v>
      </c>
      <c r="H2922">
        <v>1</v>
      </c>
      <c r="I2922">
        <v>13.9</v>
      </c>
      <c r="J2922">
        <v>9.6000000000000002E-2</v>
      </c>
      <c r="K2922">
        <v>8.19</v>
      </c>
      <c r="L2922" t="s">
        <v>73</v>
      </c>
      <c r="M2922">
        <f t="shared" si="297"/>
        <v>12.57</v>
      </c>
      <c r="N2922">
        <f t="shared" si="298"/>
        <v>4.38</v>
      </c>
      <c r="O2922" s="7">
        <f t="shared" si="299"/>
        <v>0.34844868735083528</v>
      </c>
      <c r="P2922" t="str">
        <f t="shared" si="300"/>
        <v>Jun-2025</v>
      </c>
      <c r="Q2922" t="str">
        <f t="shared" si="301"/>
        <v>Q2-2025</v>
      </c>
    </row>
    <row r="2923" spans="1:17" x14ac:dyDescent="0.3">
      <c r="A2923" t="s">
        <v>3071</v>
      </c>
      <c r="B2923" s="15">
        <v>45849</v>
      </c>
      <c r="C2923" t="s">
        <v>52</v>
      </c>
      <c r="D2923" t="s">
        <v>59</v>
      </c>
      <c r="E2923" t="s">
        <v>71</v>
      </c>
      <c r="F2923" t="s">
        <v>86</v>
      </c>
      <c r="G2923" t="s">
        <v>56</v>
      </c>
      <c r="H2923">
        <v>3</v>
      </c>
      <c r="I2923">
        <v>172.56</v>
      </c>
      <c r="J2923">
        <v>7.0000000000000001E-3</v>
      </c>
      <c r="K2923">
        <v>134.38</v>
      </c>
      <c r="L2923" t="s">
        <v>57</v>
      </c>
      <c r="M2923">
        <f t="shared" si="297"/>
        <v>514.05999999999995</v>
      </c>
      <c r="N2923">
        <f t="shared" si="298"/>
        <v>110.92</v>
      </c>
      <c r="O2923" s="7">
        <f t="shared" si="299"/>
        <v>0.21577247792086529</v>
      </c>
      <c r="P2923" t="str">
        <f t="shared" si="300"/>
        <v>Jul-2025</v>
      </c>
      <c r="Q2923" t="str">
        <f t="shared" si="301"/>
        <v>Q3-2025</v>
      </c>
    </row>
    <row r="2924" spans="1:17" x14ac:dyDescent="0.3">
      <c r="A2924" t="s">
        <v>3072</v>
      </c>
      <c r="B2924" s="15">
        <v>45937</v>
      </c>
      <c r="C2924" t="s">
        <v>88</v>
      </c>
      <c r="D2924" t="s">
        <v>429</v>
      </c>
      <c r="E2924" t="s">
        <v>71</v>
      </c>
      <c r="F2924" t="s">
        <v>72</v>
      </c>
      <c r="G2924" t="s">
        <v>56</v>
      </c>
      <c r="H2924">
        <v>3</v>
      </c>
      <c r="I2924">
        <v>232.46</v>
      </c>
      <c r="J2924">
        <v>5.1999999999999998E-2</v>
      </c>
      <c r="K2924">
        <v>163.32</v>
      </c>
      <c r="L2924" t="s">
        <v>57</v>
      </c>
      <c r="M2924">
        <f t="shared" si="297"/>
        <v>661.12</v>
      </c>
      <c r="N2924">
        <f t="shared" si="298"/>
        <v>171.16</v>
      </c>
      <c r="O2924" s="7">
        <f t="shared" si="299"/>
        <v>0.25889399806389157</v>
      </c>
      <c r="P2924" t="str">
        <f t="shared" si="300"/>
        <v>Oct-2025</v>
      </c>
      <c r="Q2924" t="str">
        <f t="shared" si="301"/>
        <v>Q4-2025</v>
      </c>
    </row>
    <row r="2925" spans="1:17" x14ac:dyDescent="0.3">
      <c r="A2925" t="s">
        <v>3073</v>
      </c>
      <c r="B2925" s="15">
        <v>45767</v>
      </c>
      <c r="C2925" t="s">
        <v>63</v>
      </c>
      <c r="D2925" t="s">
        <v>73</v>
      </c>
      <c r="E2925" t="s">
        <v>107</v>
      </c>
      <c r="F2925" t="s">
        <v>108</v>
      </c>
      <c r="G2925" t="s">
        <v>68</v>
      </c>
      <c r="H2925">
        <v>8</v>
      </c>
      <c r="I2925">
        <v>35.96</v>
      </c>
      <c r="J2925">
        <v>0.318</v>
      </c>
      <c r="K2925">
        <v>15.6</v>
      </c>
      <c r="L2925" t="s">
        <v>57</v>
      </c>
      <c r="M2925">
        <f t="shared" si="297"/>
        <v>196.2</v>
      </c>
      <c r="N2925">
        <f t="shared" si="298"/>
        <v>71.400000000000006</v>
      </c>
      <c r="O2925" s="7">
        <f t="shared" si="299"/>
        <v>0.36391437308868507</v>
      </c>
      <c r="P2925" t="str">
        <f t="shared" si="300"/>
        <v>Apr-2025</v>
      </c>
      <c r="Q2925" t="str">
        <f t="shared" si="301"/>
        <v>Q2-2025</v>
      </c>
    </row>
    <row r="2926" spans="1:17" x14ac:dyDescent="0.3">
      <c r="A2926" t="s">
        <v>3074</v>
      </c>
      <c r="B2926" s="15">
        <v>45367</v>
      </c>
      <c r="C2926" t="s">
        <v>88</v>
      </c>
      <c r="D2926" t="s">
        <v>234</v>
      </c>
      <c r="E2926" t="s">
        <v>93</v>
      </c>
      <c r="F2926" t="s">
        <v>141</v>
      </c>
      <c r="G2926" t="s">
        <v>56</v>
      </c>
      <c r="H2926">
        <v>4</v>
      </c>
      <c r="I2926">
        <v>11.7</v>
      </c>
      <c r="J2926">
        <v>2.4E-2</v>
      </c>
      <c r="K2926">
        <v>7.33</v>
      </c>
      <c r="L2926" t="s">
        <v>57</v>
      </c>
      <c r="M2926">
        <f t="shared" si="297"/>
        <v>45.68</v>
      </c>
      <c r="N2926">
        <f t="shared" si="298"/>
        <v>16.36</v>
      </c>
      <c r="O2926" s="7">
        <f t="shared" si="299"/>
        <v>0.3581436077057793</v>
      </c>
      <c r="P2926" t="str">
        <f t="shared" si="300"/>
        <v>Mar-2024</v>
      </c>
      <c r="Q2926" t="str">
        <f t="shared" si="301"/>
        <v>Q1-2024</v>
      </c>
    </row>
    <row r="2927" spans="1:17" x14ac:dyDescent="0.3">
      <c r="A2927" t="s">
        <v>3075</v>
      </c>
      <c r="B2927" s="15">
        <v>45838</v>
      </c>
      <c r="C2927" t="s">
        <v>52</v>
      </c>
      <c r="D2927" t="s">
        <v>96</v>
      </c>
      <c r="E2927" t="s">
        <v>71</v>
      </c>
      <c r="F2927" t="s">
        <v>126</v>
      </c>
      <c r="G2927" t="s">
        <v>56</v>
      </c>
      <c r="H2927">
        <v>2</v>
      </c>
      <c r="I2927">
        <v>255.76</v>
      </c>
      <c r="J2927">
        <v>6.0999999999999999E-2</v>
      </c>
      <c r="K2927">
        <v>197.73</v>
      </c>
      <c r="L2927" t="s">
        <v>57</v>
      </c>
      <c r="M2927">
        <f t="shared" si="297"/>
        <v>480.32</v>
      </c>
      <c r="N2927">
        <f t="shared" si="298"/>
        <v>84.86</v>
      </c>
      <c r="O2927" s="7">
        <f t="shared" si="299"/>
        <v>0.17667388407728182</v>
      </c>
      <c r="P2927" t="str">
        <f t="shared" si="300"/>
        <v>Jun-2025</v>
      </c>
      <c r="Q2927" t="str">
        <f t="shared" si="301"/>
        <v>Q2-2025</v>
      </c>
    </row>
    <row r="2928" spans="1:17" x14ac:dyDescent="0.3">
      <c r="A2928" t="s">
        <v>3076</v>
      </c>
      <c r="B2928" s="15">
        <v>45712</v>
      </c>
      <c r="C2928" t="s">
        <v>52</v>
      </c>
      <c r="D2928" t="s">
        <v>121</v>
      </c>
      <c r="E2928" t="s">
        <v>60</v>
      </c>
      <c r="F2928" t="s">
        <v>90</v>
      </c>
      <c r="G2928" t="s">
        <v>56</v>
      </c>
      <c r="H2928">
        <v>1</v>
      </c>
      <c r="I2928">
        <v>77.02</v>
      </c>
      <c r="J2928">
        <v>0.10299999999999999</v>
      </c>
      <c r="K2928">
        <v>39.590000000000003</v>
      </c>
      <c r="L2928" t="s">
        <v>57</v>
      </c>
      <c r="M2928">
        <f t="shared" si="297"/>
        <v>69.09</v>
      </c>
      <c r="N2928">
        <f t="shared" si="298"/>
        <v>29.5</v>
      </c>
      <c r="O2928" s="7">
        <f t="shared" si="299"/>
        <v>0.42697930235924153</v>
      </c>
      <c r="P2928" t="str">
        <f t="shared" si="300"/>
        <v>Feb-2025</v>
      </c>
      <c r="Q2928" t="str">
        <f t="shared" si="301"/>
        <v>Q1-2025</v>
      </c>
    </row>
    <row r="2929" spans="1:17" x14ac:dyDescent="0.3">
      <c r="A2929" t="s">
        <v>3077</v>
      </c>
      <c r="B2929" s="15">
        <v>45667</v>
      </c>
      <c r="C2929" t="s">
        <v>88</v>
      </c>
      <c r="D2929" t="s">
        <v>123</v>
      </c>
      <c r="E2929" t="s">
        <v>93</v>
      </c>
      <c r="F2929" t="s">
        <v>219</v>
      </c>
      <c r="G2929" t="s">
        <v>68</v>
      </c>
      <c r="H2929">
        <v>1</v>
      </c>
      <c r="I2929">
        <v>62.15</v>
      </c>
      <c r="J2929">
        <v>7.6999999999999999E-2</v>
      </c>
      <c r="K2929">
        <v>25.1</v>
      </c>
      <c r="L2929" t="s">
        <v>57</v>
      </c>
      <c r="M2929">
        <f t="shared" si="297"/>
        <v>57.36</v>
      </c>
      <c r="N2929">
        <f t="shared" si="298"/>
        <v>32.26</v>
      </c>
      <c r="O2929" s="7">
        <f t="shared" si="299"/>
        <v>0.56241283124128305</v>
      </c>
      <c r="P2929" t="str">
        <f t="shared" si="300"/>
        <v>Jan-2025</v>
      </c>
      <c r="Q2929" t="str">
        <f t="shared" si="301"/>
        <v>Q1-2025</v>
      </c>
    </row>
    <row r="2930" spans="1:17" x14ac:dyDescent="0.3">
      <c r="A2930" t="s">
        <v>3078</v>
      </c>
      <c r="B2930" s="15">
        <v>45665</v>
      </c>
      <c r="C2930" t="s">
        <v>63</v>
      </c>
      <c r="D2930" t="s">
        <v>281</v>
      </c>
      <c r="E2930" t="s">
        <v>60</v>
      </c>
      <c r="F2930" t="s">
        <v>99</v>
      </c>
      <c r="G2930" t="s">
        <v>68</v>
      </c>
      <c r="H2930">
        <v>7</v>
      </c>
      <c r="I2930">
        <v>62.2</v>
      </c>
      <c r="J2930">
        <v>0.27900000000000003</v>
      </c>
      <c r="K2930">
        <v>32.619999999999997</v>
      </c>
      <c r="L2930" t="s">
        <v>57</v>
      </c>
      <c r="M2930">
        <f t="shared" si="297"/>
        <v>313.92</v>
      </c>
      <c r="N2930">
        <f t="shared" si="298"/>
        <v>85.58</v>
      </c>
      <c r="O2930" s="7">
        <f t="shared" si="299"/>
        <v>0.27261722731906218</v>
      </c>
      <c r="P2930" t="str">
        <f t="shared" si="300"/>
        <v>Jan-2025</v>
      </c>
      <c r="Q2930" t="str">
        <f t="shared" si="301"/>
        <v>Q1-2025</v>
      </c>
    </row>
    <row r="2931" spans="1:17" x14ac:dyDescent="0.3">
      <c r="A2931" t="s">
        <v>3079</v>
      </c>
      <c r="B2931" s="15">
        <v>45782</v>
      </c>
      <c r="C2931" t="s">
        <v>52</v>
      </c>
      <c r="D2931" t="s">
        <v>59</v>
      </c>
      <c r="E2931" t="s">
        <v>71</v>
      </c>
      <c r="F2931" t="s">
        <v>97</v>
      </c>
      <c r="G2931" t="s">
        <v>68</v>
      </c>
      <c r="H2931">
        <v>2</v>
      </c>
      <c r="I2931">
        <v>284.07</v>
      </c>
      <c r="J2931">
        <v>0.13900000000000001</v>
      </c>
      <c r="K2931">
        <v>199.52</v>
      </c>
      <c r="L2931" t="s">
        <v>57</v>
      </c>
      <c r="M2931">
        <f t="shared" si="297"/>
        <v>489.17</v>
      </c>
      <c r="N2931">
        <f t="shared" si="298"/>
        <v>90.13</v>
      </c>
      <c r="O2931" s="7">
        <f t="shared" si="299"/>
        <v>0.18425087392930881</v>
      </c>
      <c r="P2931" t="str">
        <f t="shared" si="300"/>
        <v>May-2025</v>
      </c>
      <c r="Q2931" t="str">
        <f t="shared" si="301"/>
        <v>Q2-2025</v>
      </c>
    </row>
    <row r="2932" spans="1:17" x14ac:dyDescent="0.3">
      <c r="A2932" t="s">
        <v>3080</v>
      </c>
      <c r="B2932" s="15">
        <v>45521</v>
      </c>
      <c r="C2932" t="s">
        <v>88</v>
      </c>
      <c r="D2932" t="s">
        <v>270</v>
      </c>
      <c r="E2932" t="s">
        <v>71</v>
      </c>
      <c r="F2932" t="s">
        <v>78</v>
      </c>
      <c r="G2932" t="s">
        <v>56</v>
      </c>
      <c r="H2932">
        <v>5</v>
      </c>
      <c r="I2932">
        <v>133.87</v>
      </c>
      <c r="J2932">
        <v>8.7999999999999995E-2</v>
      </c>
      <c r="K2932">
        <v>94.02</v>
      </c>
      <c r="L2932" t="s">
        <v>57</v>
      </c>
      <c r="M2932">
        <f t="shared" si="297"/>
        <v>610.45000000000005</v>
      </c>
      <c r="N2932">
        <f t="shared" si="298"/>
        <v>140.35</v>
      </c>
      <c r="O2932" s="7">
        <f t="shared" si="299"/>
        <v>0.22991235973462198</v>
      </c>
      <c r="P2932" t="str">
        <f t="shared" ref="P2932:P2939" si="302">IF(B2932="","",TEXT(B2932,"mmm-yyyy"))</f>
        <v>Aug-2024</v>
      </c>
      <c r="Q2932" t="str">
        <f t="shared" ref="Q2932:Q2939" si="303">IF(B2932="","","Q"&amp;ROUNDUP(MONTH(B2932)/3,0)&amp;"-"&amp;YEAR(B2932))</f>
        <v>Q3-2024</v>
      </c>
    </row>
    <row r="2933" spans="1:17" x14ac:dyDescent="0.3">
      <c r="A2933" t="s">
        <v>3081</v>
      </c>
      <c r="B2933" s="15">
        <v>45834</v>
      </c>
      <c r="C2933" t="s">
        <v>52</v>
      </c>
      <c r="D2933" t="s">
        <v>75</v>
      </c>
      <c r="E2933" t="s">
        <v>60</v>
      </c>
      <c r="F2933" t="s">
        <v>90</v>
      </c>
      <c r="G2933" t="s">
        <v>68</v>
      </c>
      <c r="H2933">
        <v>3</v>
      </c>
      <c r="I2933">
        <v>105.55</v>
      </c>
      <c r="J2933">
        <v>0.10299999999999999</v>
      </c>
      <c r="K2933">
        <v>45.9</v>
      </c>
      <c r="L2933" t="s">
        <v>57</v>
      </c>
      <c r="M2933">
        <f t="shared" si="297"/>
        <v>284.04000000000002</v>
      </c>
      <c r="N2933">
        <f t="shared" si="298"/>
        <v>146.34</v>
      </c>
      <c r="O2933" s="7">
        <f t="shared" si="299"/>
        <v>0.51520912547528519</v>
      </c>
      <c r="P2933" t="str">
        <f t="shared" si="302"/>
        <v>Jun-2025</v>
      </c>
      <c r="Q2933" t="str">
        <f t="shared" si="303"/>
        <v>Q2-2025</v>
      </c>
    </row>
    <row r="2934" spans="1:17" x14ac:dyDescent="0.3">
      <c r="A2934" t="s">
        <v>3082</v>
      </c>
      <c r="B2934" s="15">
        <v>46016</v>
      </c>
      <c r="C2934" t="s">
        <v>52</v>
      </c>
      <c r="D2934" t="s">
        <v>216</v>
      </c>
      <c r="E2934" t="s">
        <v>54</v>
      </c>
      <c r="F2934" t="s">
        <v>268</v>
      </c>
      <c r="G2934" t="s">
        <v>68</v>
      </c>
      <c r="H2934">
        <v>14</v>
      </c>
      <c r="I2934">
        <v>3.16</v>
      </c>
      <c r="J2934">
        <v>0</v>
      </c>
      <c r="K2934">
        <v>2.1</v>
      </c>
      <c r="L2934" t="s">
        <v>57</v>
      </c>
      <c r="M2934">
        <f t="shared" si="297"/>
        <v>44.24</v>
      </c>
      <c r="N2934">
        <f t="shared" si="298"/>
        <v>14.84</v>
      </c>
      <c r="O2934" s="7">
        <f t="shared" si="299"/>
        <v>0.3354430379746835</v>
      </c>
      <c r="P2934" t="str">
        <f t="shared" si="302"/>
        <v>Dec-2025</v>
      </c>
      <c r="Q2934" t="str">
        <f t="shared" si="303"/>
        <v>Q4-2025</v>
      </c>
    </row>
    <row r="2935" spans="1:17" x14ac:dyDescent="0.3">
      <c r="A2935" t="s">
        <v>3083</v>
      </c>
      <c r="B2935" s="15">
        <v>45796</v>
      </c>
      <c r="C2935" t="s">
        <v>52</v>
      </c>
      <c r="D2935" t="s">
        <v>216</v>
      </c>
      <c r="E2935" t="s">
        <v>54</v>
      </c>
      <c r="F2935" t="s">
        <v>65</v>
      </c>
      <c r="G2935" t="s">
        <v>56</v>
      </c>
      <c r="H2935">
        <v>1</v>
      </c>
      <c r="I2935">
        <v>21.46</v>
      </c>
      <c r="J2935">
        <v>0.15</v>
      </c>
      <c r="K2935">
        <v>12.68</v>
      </c>
      <c r="L2935" t="s">
        <v>57</v>
      </c>
      <c r="M2935">
        <f t="shared" si="297"/>
        <v>18.239999999999998</v>
      </c>
      <c r="N2935">
        <f t="shared" si="298"/>
        <v>5.56</v>
      </c>
      <c r="O2935" s="7">
        <f t="shared" si="299"/>
        <v>0.30482456140350878</v>
      </c>
      <c r="P2935" t="str">
        <f t="shared" si="302"/>
        <v>May-2025</v>
      </c>
      <c r="Q2935" t="str">
        <f t="shared" si="303"/>
        <v>Q2-2025</v>
      </c>
    </row>
    <row r="2936" spans="1:17" x14ac:dyDescent="0.3">
      <c r="A2936" t="s">
        <v>3084</v>
      </c>
      <c r="B2936" s="15">
        <v>45902</v>
      </c>
      <c r="C2936" t="s">
        <v>63</v>
      </c>
      <c r="D2936" t="s">
        <v>165</v>
      </c>
      <c r="E2936" t="s">
        <v>60</v>
      </c>
      <c r="F2936" t="s">
        <v>90</v>
      </c>
      <c r="G2936" t="s">
        <v>68</v>
      </c>
      <c r="H2936">
        <v>5</v>
      </c>
      <c r="I2936">
        <v>103.22</v>
      </c>
      <c r="J2936">
        <v>0.17299999999999999</v>
      </c>
      <c r="K2936">
        <v>51.25</v>
      </c>
      <c r="L2936" t="s">
        <v>57</v>
      </c>
      <c r="M2936">
        <f t="shared" si="297"/>
        <v>426.81</v>
      </c>
      <c r="N2936">
        <f t="shared" si="298"/>
        <v>170.56</v>
      </c>
      <c r="O2936" s="7">
        <f t="shared" si="299"/>
        <v>0.39961575408261285</v>
      </c>
      <c r="P2936" t="str">
        <f t="shared" si="302"/>
        <v>Sep-2025</v>
      </c>
      <c r="Q2936" t="str">
        <f t="shared" si="303"/>
        <v>Q3-2025</v>
      </c>
    </row>
    <row r="2937" spans="1:17" x14ac:dyDescent="0.3">
      <c r="A2937" t="s">
        <v>3085</v>
      </c>
      <c r="B2937" s="15">
        <v>45996</v>
      </c>
      <c r="C2937" t="s">
        <v>88</v>
      </c>
      <c r="D2937" t="s">
        <v>206</v>
      </c>
      <c r="E2937" t="s">
        <v>93</v>
      </c>
      <c r="F2937" t="s">
        <v>255</v>
      </c>
      <c r="G2937" t="s">
        <v>68</v>
      </c>
      <c r="H2937">
        <v>4</v>
      </c>
      <c r="I2937">
        <v>83.89</v>
      </c>
      <c r="J2937">
        <v>9.6000000000000002E-2</v>
      </c>
      <c r="K2937">
        <v>31.18</v>
      </c>
      <c r="L2937" t="s">
        <v>57</v>
      </c>
      <c r="M2937">
        <f t="shared" si="297"/>
        <v>303.35000000000002</v>
      </c>
      <c r="N2937">
        <f t="shared" si="298"/>
        <v>178.63</v>
      </c>
      <c r="O2937" s="7">
        <f t="shared" si="299"/>
        <v>0.58885775506840277</v>
      </c>
      <c r="P2937" t="str">
        <f t="shared" si="302"/>
        <v>Dec-2025</v>
      </c>
      <c r="Q2937" t="str">
        <f t="shared" si="303"/>
        <v>Q4-2025</v>
      </c>
    </row>
    <row r="2938" spans="1:17" x14ac:dyDescent="0.3">
      <c r="A2938" t="s">
        <v>3086</v>
      </c>
      <c r="B2938" s="15">
        <v>45876</v>
      </c>
      <c r="C2938" t="s">
        <v>88</v>
      </c>
      <c r="D2938" t="s">
        <v>270</v>
      </c>
      <c r="E2938" t="s">
        <v>93</v>
      </c>
      <c r="F2938" t="s">
        <v>124</v>
      </c>
      <c r="G2938" t="s">
        <v>73</v>
      </c>
      <c r="H2938">
        <v>3</v>
      </c>
      <c r="I2938">
        <v>47.97</v>
      </c>
      <c r="J2938">
        <v>0</v>
      </c>
      <c r="K2938">
        <v>22.15</v>
      </c>
      <c r="L2938" t="s">
        <v>57</v>
      </c>
      <c r="M2938">
        <f t="shared" si="297"/>
        <v>143.91</v>
      </c>
      <c r="N2938">
        <f t="shared" si="298"/>
        <v>77.459999999999994</v>
      </c>
      <c r="O2938" s="7">
        <f t="shared" si="299"/>
        <v>0.53825307483844065</v>
      </c>
      <c r="P2938" t="str">
        <f t="shared" si="302"/>
        <v>Aug-2025</v>
      </c>
      <c r="Q2938" t="str">
        <f t="shared" si="303"/>
        <v>Q3-2025</v>
      </c>
    </row>
    <row r="2939" spans="1:17" x14ac:dyDescent="0.3">
      <c r="A2939" t="s">
        <v>3087</v>
      </c>
      <c r="B2939" s="15">
        <v>45840</v>
      </c>
      <c r="C2939" t="s">
        <v>88</v>
      </c>
      <c r="D2939" t="s">
        <v>73</v>
      </c>
      <c r="E2939" t="s">
        <v>71</v>
      </c>
      <c r="F2939" t="s">
        <v>72</v>
      </c>
      <c r="G2939" t="s">
        <v>68</v>
      </c>
      <c r="H2939">
        <v>5</v>
      </c>
      <c r="I2939">
        <v>46.49</v>
      </c>
      <c r="J2939">
        <v>9.8000000000000004E-2</v>
      </c>
      <c r="K2939">
        <v>33.68</v>
      </c>
      <c r="L2939" t="s">
        <v>57</v>
      </c>
      <c r="M2939">
        <f t="shared" si="297"/>
        <v>209.67</v>
      </c>
      <c r="N2939">
        <f t="shared" si="298"/>
        <v>41.27</v>
      </c>
      <c r="O2939" s="7">
        <f t="shared" si="299"/>
        <v>0.19683311871035439</v>
      </c>
      <c r="P2939" t="str">
        <f t="shared" si="302"/>
        <v>Jul-2025</v>
      </c>
      <c r="Q2939" t="str">
        <f t="shared" si="303"/>
        <v>Q3-2025</v>
      </c>
    </row>
    <row r="2940" spans="1:17" x14ac:dyDescent="0.3">
      <c r="A2940" t="s">
        <v>3088</v>
      </c>
      <c r="C2940" t="s">
        <v>63</v>
      </c>
      <c r="D2940" t="s">
        <v>188</v>
      </c>
      <c r="E2940" t="s">
        <v>60</v>
      </c>
      <c r="F2940" t="s">
        <v>67</v>
      </c>
      <c r="G2940" t="s">
        <v>56</v>
      </c>
      <c r="H2940">
        <v>1</v>
      </c>
      <c r="I2940">
        <v>102.4</v>
      </c>
      <c r="J2940">
        <v>0.23100000000000001</v>
      </c>
      <c r="K2940">
        <v>51.62</v>
      </c>
      <c r="L2940" t="s">
        <v>57</v>
      </c>
      <c r="M2940">
        <f t="shared" si="297"/>
        <v>78.75</v>
      </c>
      <c r="N2940">
        <f t="shared" si="298"/>
        <v>27.13</v>
      </c>
      <c r="O2940" s="7">
        <f t="shared" si="299"/>
        <v>0.34450793650793649</v>
      </c>
    </row>
    <row r="2941" spans="1:17" x14ac:dyDescent="0.3">
      <c r="A2941" t="s">
        <v>3089</v>
      </c>
      <c r="B2941" s="15">
        <v>45593</v>
      </c>
      <c r="C2941" t="s">
        <v>63</v>
      </c>
      <c r="D2941" t="s">
        <v>159</v>
      </c>
      <c r="E2941" t="s">
        <v>71</v>
      </c>
      <c r="F2941" t="s">
        <v>86</v>
      </c>
      <c r="G2941" t="s">
        <v>68</v>
      </c>
      <c r="H2941">
        <v>3</v>
      </c>
      <c r="I2941">
        <v>252.82</v>
      </c>
      <c r="J2941">
        <v>0.19600000000000001</v>
      </c>
      <c r="K2941">
        <v>166.29</v>
      </c>
      <c r="L2941" t="s">
        <v>104</v>
      </c>
      <c r="M2941">
        <f t="shared" si="297"/>
        <v>609.79999999999995</v>
      </c>
      <c r="N2941">
        <f t="shared" si="298"/>
        <v>110.93</v>
      </c>
      <c r="O2941" s="7">
        <f t="shared" si="299"/>
        <v>0.18191210232863236</v>
      </c>
      <c r="P2941" t="str">
        <f t="shared" ref="P2941:P2977" si="304">IF(B2941="","",TEXT(B2941,"mmm-yyyy"))</f>
        <v>Oct-2024</v>
      </c>
      <c r="Q2941" t="str">
        <f t="shared" ref="Q2941:Q2977" si="305">IF(B2941="","","Q"&amp;ROUNDUP(MONTH(B2941)/3,0)&amp;"-"&amp;YEAR(B2941))</f>
        <v>Q4-2024</v>
      </c>
    </row>
    <row r="2942" spans="1:17" x14ac:dyDescent="0.3">
      <c r="A2942" t="s">
        <v>3090</v>
      </c>
      <c r="B2942" s="15">
        <v>45856</v>
      </c>
      <c r="C2942" t="s">
        <v>88</v>
      </c>
      <c r="D2942" t="s">
        <v>116</v>
      </c>
      <c r="E2942" t="s">
        <v>60</v>
      </c>
      <c r="F2942" t="s">
        <v>99</v>
      </c>
      <c r="G2942" t="s">
        <v>68</v>
      </c>
      <c r="H2942">
        <v>4</v>
      </c>
      <c r="I2942">
        <v>37.590000000000003</v>
      </c>
      <c r="J2942">
        <v>0.09</v>
      </c>
      <c r="K2942">
        <v>17.71</v>
      </c>
      <c r="L2942" t="s">
        <v>57</v>
      </c>
      <c r="M2942">
        <f t="shared" si="297"/>
        <v>136.83000000000001</v>
      </c>
      <c r="N2942">
        <f t="shared" si="298"/>
        <v>65.989999999999995</v>
      </c>
      <c r="O2942" s="7">
        <f t="shared" si="299"/>
        <v>0.48227727837462536</v>
      </c>
      <c r="P2942" t="str">
        <f t="shared" si="304"/>
        <v>Jul-2025</v>
      </c>
      <c r="Q2942" t="str">
        <f t="shared" si="305"/>
        <v>Q3-2025</v>
      </c>
    </row>
    <row r="2943" spans="1:17" x14ac:dyDescent="0.3">
      <c r="A2943" t="s">
        <v>3091</v>
      </c>
      <c r="B2943" s="15">
        <v>45312</v>
      </c>
      <c r="C2943" t="s">
        <v>88</v>
      </c>
      <c r="D2943" t="s">
        <v>183</v>
      </c>
      <c r="E2943" t="s">
        <v>54</v>
      </c>
      <c r="F2943" t="s">
        <v>55</v>
      </c>
      <c r="G2943" t="s">
        <v>56</v>
      </c>
      <c r="H2943">
        <v>3</v>
      </c>
      <c r="I2943">
        <v>4.2300000000000004</v>
      </c>
      <c r="J2943">
        <v>5.8999999999999997E-2</v>
      </c>
      <c r="K2943">
        <v>2.92</v>
      </c>
      <c r="L2943" t="s">
        <v>57</v>
      </c>
      <c r="M2943">
        <f t="shared" si="297"/>
        <v>11.94</v>
      </c>
      <c r="N2943">
        <f t="shared" si="298"/>
        <v>3.18</v>
      </c>
      <c r="O2943" s="7">
        <f t="shared" si="299"/>
        <v>0.26633165829145733</v>
      </c>
      <c r="P2943" t="str">
        <f t="shared" si="304"/>
        <v>Jan-2024</v>
      </c>
      <c r="Q2943" t="str">
        <f t="shared" si="305"/>
        <v>Q1-2024</v>
      </c>
    </row>
    <row r="2944" spans="1:17" x14ac:dyDescent="0.3">
      <c r="A2944" t="s">
        <v>3092</v>
      </c>
      <c r="B2944" s="15">
        <v>45644</v>
      </c>
      <c r="C2944" t="s">
        <v>52</v>
      </c>
      <c r="D2944" t="s">
        <v>73</v>
      </c>
      <c r="E2944" t="s">
        <v>60</v>
      </c>
      <c r="F2944" t="s">
        <v>90</v>
      </c>
      <c r="G2944" t="s">
        <v>68</v>
      </c>
      <c r="H2944">
        <v>2</v>
      </c>
      <c r="I2944">
        <v>99.27</v>
      </c>
      <c r="J2944">
        <v>6.9000000000000006E-2</v>
      </c>
      <c r="K2944">
        <v>33.56</v>
      </c>
      <c r="L2944" t="s">
        <v>57</v>
      </c>
      <c r="M2944">
        <f t="shared" si="297"/>
        <v>184.84</v>
      </c>
      <c r="N2944">
        <f t="shared" si="298"/>
        <v>117.72</v>
      </c>
      <c r="O2944" s="7">
        <f t="shared" si="299"/>
        <v>0.63687513525210993</v>
      </c>
      <c r="P2944" t="str">
        <f t="shared" si="304"/>
        <v>Dec-2024</v>
      </c>
      <c r="Q2944" t="str">
        <f t="shared" si="305"/>
        <v>Q4-2024</v>
      </c>
    </row>
    <row r="2945" spans="1:17" x14ac:dyDescent="0.3">
      <c r="A2945" t="s">
        <v>3093</v>
      </c>
      <c r="B2945" s="15">
        <v>45684</v>
      </c>
      <c r="C2945" t="s">
        <v>84</v>
      </c>
      <c r="D2945" t="s">
        <v>144</v>
      </c>
      <c r="E2945" t="s">
        <v>60</v>
      </c>
      <c r="F2945" t="s">
        <v>76</v>
      </c>
      <c r="G2945" t="s">
        <v>68</v>
      </c>
      <c r="H2945">
        <v>3</v>
      </c>
      <c r="I2945">
        <v>76.260000000000005</v>
      </c>
      <c r="J2945">
        <v>8.5000000000000006E-2</v>
      </c>
      <c r="K2945">
        <v>30.62</v>
      </c>
      <c r="L2945" t="s">
        <v>57</v>
      </c>
      <c r="M2945">
        <f t="shared" si="297"/>
        <v>209.33</v>
      </c>
      <c r="N2945">
        <f t="shared" si="298"/>
        <v>117.47</v>
      </c>
      <c r="O2945" s="7">
        <f t="shared" si="299"/>
        <v>0.56117135623178704</v>
      </c>
      <c r="P2945" t="str">
        <f t="shared" si="304"/>
        <v>Jan-2025</v>
      </c>
      <c r="Q2945" t="str">
        <f t="shared" si="305"/>
        <v>Q1-2025</v>
      </c>
    </row>
    <row r="2946" spans="1:17" x14ac:dyDescent="0.3">
      <c r="A2946" t="s">
        <v>3094</v>
      </c>
      <c r="B2946" s="15">
        <v>45620</v>
      </c>
      <c r="C2946" t="s">
        <v>84</v>
      </c>
      <c r="D2946" t="s">
        <v>171</v>
      </c>
      <c r="E2946" t="s">
        <v>71</v>
      </c>
      <c r="F2946" t="s">
        <v>126</v>
      </c>
      <c r="G2946" t="s">
        <v>56</v>
      </c>
      <c r="H2946">
        <v>2</v>
      </c>
      <c r="I2946">
        <v>116.72</v>
      </c>
      <c r="J2946">
        <v>9.7000000000000003E-2</v>
      </c>
      <c r="K2946">
        <v>89.84</v>
      </c>
      <c r="L2946" t="s">
        <v>57</v>
      </c>
      <c r="M2946">
        <f t="shared" ref="M2946:M3009" si="306">ROUND(H2946*I2946*(1-J2946),2)</f>
        <v>210.8</v>
      </c>
      <c r="N2946">
        <f t="shared" ref="N2946:N3009" si="307">ROUND(M2946-(H2946*K2946),2)</f>
        <v>31.12</v>
      </c>
      <c r="O2946" s="7">
        <f t="shared" ref="O2946:O3009" si="308">IFERROR(N2946/M2946,0)</f>
        <v>0.14762808349146109</v>
      </c>
      <c r="P2946" t="str">
        <f t="shared" si="304"/>
        <v>Nov-2024</v>
      </c>
      <c r="Q2946" t="str">
        <f t="shared" si="305"/>
        <v>Q4-2024</v>
      </c>
    </row>
    <row r="2947" spans="1:17" x14ac:dyDescent="0.3">
      <c r="A2947" t="s">
        <v>3095</v>
      </c>
      <c r="B2947" s="15">
        <v>45590</v>
      </c>
      <c r="C2947" t="s">
        <v>52</v>
      </c>
      <c r="D2947" t="s">
        <v>96</v>
      </c>
      <c r="E2947" t="s">
        <v>93</v>
      </c>
      <c r="F2947" t="s">
        <v>124</v>
      </c>
      <c r="G2947" t="s">
        <v>56</v>
      </c>
      <c r="H2947">
        <v>2</v>
      </c>
      <c r="I2947">
        <v>46.92</v>
      </c>
      <c r="J2947">
        <v>0.14099999999999999</v>
      </c>
      <c r="K2947">
        <v>17.760000000000002</v>
      </c>
      <c r="L2947" t="s">
        <v>57</v>
      </c>
      <c r="M2947">
        <f t="shared" si="306"/>
        <v>80.61</v>
      </c>
      <c r="N2947">
        <f t="shared" si="307"/>
        <v>45.09</v>
      </c>
      <c r="O2947" s="7">
        <f t="shared" si="308"/>
        <v>0.55935988090807598</v>
      </c>
      <c r="P2947" t="str">
        <f t="shared" si="304"/>
        <v>Oct-2024</v>
      </c>
      <c r="Q2947" t="str">
        <f t="shared" si="305"/>
        <v>Q4-2024</v>
      </c>
    </row>
    <row r="2948" spans="1:17" x14ac:dyDescent="0.3">
      <c r="A2948" t="s">
        <v>3096</v>
      </c>
      <c r="B2948" s="15">
        <v>45543</v>
      </c>
      <c r="C2948" t="s">
        <v>88</v>
      </c>
      <c r="D2948" t="s">
        <v>89</v>
      </c>
      <c r="E2948" t="s">
        <v>71</v>
      </c>
      <c r="F2948" t="s">
        <v>97</v>
      </c>
      <c r="G2948" t="s">
        <v>56</v>
      </c>
      <c r="H2948">
        <v>4</v>
      </c>
      <c r="I2948">
        <v>81.150000000000006</v>
      </c>
      <c r="J2948">
        <v>3.2000000000000001E-2</v>
      </c>
      <c r="K2948">
        <v>62.64</v>
      </c>
      <c r="L2948" t="s">
        <v>57</v>
      </c>
      <c r="M2948">
        <f t="shared" si="306"/>
        <v>314.20999999999998</v>
      </c>
      <c r="N2948">
        <f t="shared" si="307"/>
        <v>63.65</v>
      </c>
      <c r="O2948" s="7">
        <f t="shared" si="308"/>
        <v>0.2025715285955253</v>
      </c>
      <c r="P2948" t="str">
        <f t="shared" si="304"/>
        <v>Sep-2024</v>
      </c>
      <c r="Q2948" t="str">
        <f t="shared" si="305"/>
        <v>Q3-2024</v>
      </c>
    </row>
    <row r="2949" spans="1:17" x14ac:dyDescent="0.3">
      <c r="A2949" t="s">
        <v>3097</v>
      </c>
      <c r="B2949" s="15">
        <v>45746</v>
      </c>
      <c r="C2949" t="s">
        <v>88</v>
      </c>
      <c r="D2949" t="s">
        <v>92</v>
      </c>
      <c r="E2949" t="s">
        <v>71</v>
      </c>
      <c r="F2949" t="s">
        <v>126</v>
      </c>
      <c r="G2949" t="s">
        <v>68</v>
      </c>
      <c r="H2949">
        <v>4</v>
      </c>
      <c r="I2949">
        <v>161.29</v>
      </c>
      <c r="J2949">
        <v>0</v>
      </c>
      <c r="K2949">
        <v>109.33</v>
      </c>
      <c r="L2949" t="s">
        <v>57</v>
      </c>
      <c r="M2949">
        <f t="shared" si="306"/>
        <v>645.16</v>
      </c>
      <c r="N2949">
        <f t="shared" si="307"/>
        <v>207.84</v>
      </c>
      <c r="O2949" s="7">
        <f t="shared" si="308"/>
        <v>0.32215264430528862</v>
      </c>
      <c r="P2949" t="str">
        <f t="shared" si="304"/>
        <v>Mar-2025</v>
      </c>
      <c r="Q2949" t="str">
        <f t="shared" si="305"/>
        <v>Q1-2025</v>
      </c>
    </row>
    <row r="2950" spans="1:17" x14ac:dyDescent="0.3">
      <c r="A2950" t="s">
        <v>3098</v>
      </c>
      <c r="B2950" s="15">
        <v>45679</v>
      </c>
      <c r="C2950" t="s">
        <v>84</v>
      </c>
      <c r="D2950" t="s">
        <v>229</v>
      </c>
      <c r="E2950" t="s">
        <v>107</v>
      </c>
      <c r="F2950" t="s">
        <v>108</v>
      </c>
      <c r="G2950" t="s">
        <v>56</v>
      </c>
      <c r="H2950">
        <v>6</v>
      </c>
      <c r="I2950">
        <v>46.66</v>
      </c>
      <c r="J2950">
        <v>1.7000000000000001E-2</v>
      </c>
      <c r="K2950">
        <v>19.54</v>
      </c>
      <c r="L2950" t="s">
        <v>57</v>
      </c>
      <c r="M2950">
        <f t="shared" si="306"/>
        <v>275.2</v>
      </c>
      <c r="N2950">
        <f t="shared" si="307"/>
        <v>157.96</v>
      </c>
      <c r="O2950" s="7">
        <f t="shared" si="308"/>
        <v>0.57398255813953492</v>
      </c>
      <c r="P2950" t="str">
        <f t="shared" si="304"/>
        <v>Jan-2025</v>
      </c>
      <c r="Q2950" t="str">
        <f t="shared" si="305"/>
        <v>Q1-2025</v>
      </c>
    </row>
    <row r="2951" spans="1:17" x14ac:dyDescent="0.3">
      <c r="A2951" t="s">
        <v>3099</v>
      </c>
      <c r="B2951" s="15">
        <v>45696</v>
      </c>
      <c r="C2951" t="s">
        <v>52</v>
      </c>
      <c r="D2951" t="s">
        <v>59</v>
      </c>
      <c r="E2951" t="s">
        <v>71</v>
      </c>
      <c r="F2951" t="s">
        <v>97</v>
      </c>
      <c r="G2951" t="s">
        <v>68</v>
      </c>
      <c r="H2951">
        <v>1</v>
      </c>
      <c r="I2951">
        <v>155.34</v>
      </c>
      <c r="J2951">
        <v>6.0999999999999999E-2</v>
      </c>
      <c r="K2951">
        <v>101.12</v>
      </c>
      <c r="L2951" t="s">
        <v>57</v>
      </c>
      <c r="M2951">
        <f t="shared" si="306"/>
        <v>145.86000000000001</v>
      </c>
      <c r="N2951">
        <f t="shared" si="307"/>
        <v>44.74</v>
      </c>
      <c r="O2951" s="7">
        <f t="shared" si="308"/>
        <v>0.30673248320307145</v>
      </c>
      <c r="P2951" t="str">
        <f t="shared" si="304"/>
        <v>Feb-2025</v>
      </c>
      <c r="Q2951" t="str">
        <f t="shared" si="305"/>
        <v>Q1-2025</v>
      </c>
    </row>
    <row r="2952" spans="1:17" x14ac:dyDescent="0.3">
      <c r="A2952" t="s">
        <v>3100</v>
      </c>
      <c r="B2952" s="15">
        <v>45666</v>
      </c>
      <c r="C2952" t="s">
        <v>63</v>
      </c>
      <c r="D2952" t="s">
        <v>159</v>
      </c>
      <c r="E2952" t="s">
        <v>71</v>
      </c>
      <c r="F2952" t="s">
        <v>78</v>
      </c>
      <c r="G2952" t="s">
        <v>68</v>
      </c>
      <c r="H2952">
        <v>3</v>
      </c>
      <c r="I2952">
        <v>251.89</v>
      </c>
      <c r="J2952">
        <v>0.255</v>
      </c>
      <c r="K2952">
        <v>192.43</v>
      </c>
      <c r="L2952" t="s">
        <v>104</v>
      </c>
      <c r="M2952">
        <f t="shared" si="306"/>
        <v>562.97</v>
      </c>
      <c r="N2952">
        <f t="shared" si="307"/>
        <v>-14.32</v>
      </c>
      <c r="O2952" s="7">
        <f t="shared" si="308"/>
        <v>-2.5436524148711299E-2</v>
      </c>
      <c r="P2952" t="str">
        <f t="shared" si="304"/>
        <v>Jan-2025</v>
      </c>
      <c r="Q2952" t="str">
        <f t="shared" si="305"/>
        <v>Q1-2025</v>
      </c>
    </row>
    <row r="2953" spans="1:17" x14ac:dyDescent="0.3">
      <c r="A2953" t="s">
        <v>3101</v>
      </c>
      <c r="B2953" s="15">
        <v>45597</v>
      </c>
      <c r="C2953" t="s">
        <v>63</v>
      </c>
      <c r="D2953" t="s">
        <v>188</v>
      </c>
      <c r="E2953" t="s">
        <v>60</v>
      </c>
      <c r="F2953" t="s">
        <v>61</v>
      </c>
      <c r="G2953" t="s">
        <v>73</v>
      </c>
      <c r="H2953">
        <v>11</v>
      </c>
      <c r="I2953">
        <v>16.62</v>
      </c>
      <c r="J2953">
        <v>0.23599999999999999</v>
      </c>
      <c r="K2953">
        <v>7.5</v>
      </c>
      <c r="L2953" t="s">
        <v>57</v>
      </c>
      <c r="M2953">
        <f t="shared" si="306"/>
        <v>139.66999999999999</v>
      </c>
      <c r="N2953">
        <f t="shared" si="307"/>
        <v>57.17</v>
      </c>
      <c r="O2953" s="7">
        <f t="shared" si="308"/>
        <v>0.40932197322259617</v>
      </c>
      <c r="P2953" t="str">
        <f t="shared" si="304"/>
        <v>Nov-2024</v>
      </c>
      <c r="Q2953" t="str">
        <f t="shared" si="305"/>
        <v>Q4-2024</v>
      </c>
    </row>
    <row r="2954" spans="1:17" x14ac:dyDescent="0.3">
      <c r="A2954" t="s">
        <v>3102</v>
      </c>
      <c r="B2954" s="15">
        <v>45911</v>
      </c>
      <c r="C2954" t="s">
        <v>84</v>
      </c>
      <c r="D2954" t="s">
        <v>110</v>
      </c>
      <c r="E2954" t="s">
        <v>71</v>
      </c>
      <c r="F2954" t="s">
        <v>97</v>
      </c>
      <c r="G2954" t="s">
        <v>56</v>
      </c>
      <c r="H2954">
        <v>1</v>
      </c>
      <c r="I2954">
        <v>185.42</v>
      </c>
      <c r="J2954">
        <v>0.17100000000000001</v>
      </c>
      <c r="K2954">
        <v>129.01</v>
      </c>
      <c r="L2954" t="s">
        <v>57</v>
      </c>
      <c r="M2954">
        <f t="shared" si="306"/>
        <v>153.71</v>
      </c>
      <c r="N2954">
        <f t="shared" si="307"/>
        <v>24.7</v>
      </c>
      <c r="O2954" s="7">
        <f t="shared" si="308"/>
        <v>0.16069221260815822</v>
      </c>
      <c r="P2954" t="str">
        <f t="shared" si="304"/>
        <v>Sep-2025</v>
      </c>
      <c r="Q2954" t="str">
        <f t="shared" si="305"/>
        <v>Q3-2025</v>
      </c>
    </row>
    <row r="2955" spans="1:17" x14ac:dyDescent="0.3">
      <c r="A2955" t="s">
        <v>3103</v>
      </c>
      <c r="B2955" s="15">
        <v>45674</v>
      </c>
      <c r="C2955" t="s">
        <v>88</v>
      </c>
      <c r="D2955" t="s">
        <v>92</v>
      </c>
      <c r="E2955" t="s">
        <v>71</v>
      </c>
      <c r="F2955" t="s">
        <v>86</v>
      </c>
      <c r="G2955" t="s">
        <v>68</v>
      </c>
      <c r="H2955">
        <v>7</v>
      </c>
      <c r="I2955">
        <v>31.22</v>
      </c>
      <c r="J2955">
        <v>1.7999999999999999E-2</v>
      </c>
      <c r="K2955">
        <v>23.45</v>
      </c>
      <c r="L2955" t="s">
        <v>57</v>
      </c>
      <c r="M2955">
        <f t="shared" si="306"/>
        <v>214.61</v>
      </c>
      <c r="N2955">
        <f t="shared" si="307"/>
        <v>50.46</v>
      </c>
      <c r="O2955" s="7">
        <f t="shared" si="308"/>
        <v>0.23512417874283584</v>
      </c>
      <c r="P2955" t="str">
        <f t="shared" si="304"/>
        <v>Jan-2025</v>
      </c>
      <c r="Q2955" t="str">
        <f t="shared" si="305"/>
        <v>Q1-2025</v>
      </c>
    </row>
    <row r="2956" spans="1:17" x14ac:dyDescent="0.3">
      <c r="A2956" t="s">
        <v>3104</v>
      </c>
      <c r="B2956" s="15">
        <v>45871</v>
      </c>
      <c r="C2956" t="s">
        <v>84</v>
      </c>
      <c r="D2956" t="s">
        <v>229</v>
      </c>
      <c r="E2956" t="s">
        <v>71</v>
      </c>
      <c r="F2956" t="s">
        <v>78</v>
      </c>
      <c r="G2956" t="s">
        <v>73</v>
      </c>
      <c r="H2956">
        <v>10</v>
      </c>
      <c r="I2956">
        <v>154.34</v>
      </c>
      <c r="J2956">
        <v>3.3000000000000002E-2</v>
      </c>
      <c r="K2956">
        <v>102.15</v>
      </c>
      <c r="L2956" t="s">
        <v>57</v>
      </c>
      <c r="M2956">
        <f t="shared" si="306"/>
        <v>1492.47</v>
      </c>
      <c r="N2956">
        <f t="shared" si="307"/>
        <v>470.97</v>
      </c>
      <c r="O2956" s="7">
        <f t="shared" si="308"/>
        <v>0.31556413194235061</v>
      </c>
      <c r="P2956" t="str">
        <f t="shared" si="304"/>
        <v>Aug-2025</v>
      </c>
      <c r="Q2956" t="str">
        <f t="shared" si="305"/>
        <v>Q3-2025</v>
      </c>
    </row>
    <row r="2957" spans="1:17" x14ac:dyDescent="0.3">
      <c r="A2957" t="s">
        <v>3105</v>
      </c>
      <c r="B2957" s="15">
        <v>45909</v>
      </c>
      <c r="C2957" t="s">
        <v>84</v>
      </c>
      <c r="D2957" t="s">
        <v>243</v>
      </c>
      <c r="E2957" t="s">
        <v>93</v>
      </c>
      <c r="F2957" t="s">
        <v>141</v>
      </c>
      <c r="G2957" t="s">
        <v>56</v>
      </c>
      <c r="H2957">
        <v>3</v>
      </c>
      <c r="I2957">
        <v>31.63</v>
      </c>
      <c r="J2957">
        <v>0.13400000000000001</v>
      </c>
      <c r="K2957">
        <v>12.71</v>
      </c>
      <c r="L2957" t="s">
        <v>57</v>
      </c>
      <c r="M2957">
        <f t="shared" si="306"/>
        <v>82.17</v>
      </c>
      <c r="N2957">
        <f t="shared" si="307"/>
        <v>44.04</v>
      </c>
      <c r="O2957" s="7">
        <f t="shared" si="308"/>
        <v>0.53596202993793352</v>
      </c>
      <c r="P2957" t="str">
        <f t="shared" si="304"/>
        <v>Sep-2025</v>
      </c>
      <c r="Q2957" t="str">
        <f t="shared" si="305"/>
        <v>Q3-2025</v>
      </c>
    </row>
    <row r="2958" spans="1:17" x14ac:dyDescent="0.3">
      <c r="A2958" t="s">
        <v>3106</v>
      </c>
      <c r="B2958" s="15">
        <v>45679</v>
      </c>
      <c r="C2958" t="s">
        <v>84</v>
      </c>
      <c r="D2958" t="s">
        <v>85</v>
      </c>
      <c r="E2958" t="s">
        <v>60</v>
      </c>
      <c r="F2958" t="s">
        <v>90</v>
      </c>
      <c r="G2958" t="s">
        <v>68</v>
      </c>
      <c r="H2958">
        <v>3</v>
      </c>
      <c r="I2958">
        <v>26.11</v>
      </c>
      <c r="J2958">
        <v>6.3E-2</v>
      </c>
      <c r="K2958">
        <v>15.6</v>
      </c>
      <c r="L2958" t="s">
        <v>57</v>
      </c>
      <c r="M2958">
        <f t="shared" si="306"/>
        <v>73.400000000000006</v>
      </c>
      <c r="N2958">
        <f t="shared" si="307"/>
        <v>26.6</v>
      </c>
      <c r="O2958" s="7">
        <f t="shared" si="308"/>
        <v>0.3623978201634877</v>
      </c>
      <c r="P2958" t="str">
        <f t="shared" si="304"/>
        <v>Jan-2025</v>
      </c>
      <c r="Q2958" t="str">
        <f t="shared" si="305"/>
        <v>Q1-2025</v>
      </c>
    </row>
    <row r="2959" spans="1:17" x14ac:dyDescent="0.3">
      <c r="A2959" t="s">
        <v>3107</v>
      </c>
      <c r="B2959" s="15">
        <v>45960</v>
      </c>
      <c r="C2959" t="s">
        <v>52</v>
      </c>
      <c r="D2959" t="s">
        <v>237</v>
      </c>
      <c r="E2959" t="s">
        <v>54</v>
      </c>
      <c r="F2959" t="s">
        <v>65</v>
      </c>
      <c r="G2959" t="s">
        <v>56</v>
      </c>
      <c r="H2959">
        <v>2</v>
      </c>
      <c r="I2959">
        <v>22.38</v>
      </c>
      <c r="J2959">
        <v>9.8000000000000004E-2</v>
      </c>
      <c r="K2959">
        <v>15.64</v>
      </c>
      <c r="L2959" t="s">
        <v>104</v>
      </c>
      <c r="M2959">
        <f t="shared" si="306"/>
        <v>40.369999999999997</v>
      </c>
      <c r="N2959">
        <f t="shared" si="307"/>
        <v>9.09</v>
      </c>
      <c r="O2959" s="7">
        <f t="shared" si="308"/>
        <v>0.22516720336883825</v>
      </c>
      <c r="P2959" t="str">
        <f t="shared" si="304"/>
        <v>Oct-2025</v>
      </c>
      <c r="Q2959" t="str">
        <f t="shared" si="305"/>
        <v>Q4-2025</v>
      </c>
    </row>
    <row r="2960" spans="1:17" x14ac:dyDescent="0.3">
      <c r="A2960" t="s">
        <v>3108</v>
      </c>
      <c r="B2960" s="15">
        <v>45658</v>
      </c>
      <c r="C2960" t="s">
        <v>88</v>
      </c>
      <c r="D2960" t="s">
        <v>135</v>
      </c>
      <c r="E2960" t="s">
        <v>93</v>
      </c>
      <c r="F2960" t="s">
        <v>219</v>
      </c>
      <c r="G2960" t="s">
        <v>68</v>
      </c>
      <c r="H2960">
        <v>15</v>
      </c>
      <c r="I2960">
        <v>73.290000000000006</v>
      </c>
      <c r="J2960">
        <v>0.13200000000000001</v>
      </c>
      <c r="K2960">
        <v>35.64</v>
      </c>
      <c r="L2960" t="s">
        <v>57</v>
      </c>
      <c r="M2960">
        <f t="shared" si="306"/>
        <v>954.24</v>
      </c>
      <c r="N2960">
        <f t="shared" si="307"/>
        <v>419.64</v>
      </c>
      <c r="O2960" s="7">
        <f t="shared" si="308"/>
        <v>0.43976358148893357</v>
      </c>
      <c r="P2960" t="str">
        <f t="shared" si="304"/>
        <v>Jan-2025</v>
      </c>
      <c r="Q2960" t="str">
        <f t="shared" si="305"/>
        <v>Q1-2025</v>
      </c>
    </row>
    <row r="2961" spans="1:17" x14ac:dyDescent="0.3">
      <c r="A2961" t="s">
        <v>3109</v>
      </c>
      <c r="B2961" s="15">
        <v>45638</v>
      </c>
      <c r="C2961" t="s">
        <v>88</v>
      </c>
      <c r="D2961" t="s">
        <v>89</v>
      </c>
      <c r="E2961" t="s">
        <v>71</v>
      </c>
      <c r="F2961" t="s">
        <v>126</v>
      </c>
      <c r="G2961" t="s">
        <v>68</v>
      </c>
      <c r="H2961">
        <v>7</v>
      </c>
      <c r="I2961">
        <v>274.66000000000003</v>
      </c>
      <c r="J2961">
        <v>0</v>
      </c>
      <c r="K2961">
        <v>199.14</v>
      </c>
      <c r="L2961" t="s">
        <v>57</v>
      </c>
      <c r="M2961">
        <f t="shared" si="306"/>
        <v>1922.62</v>
      </c>
      <c r="N2961">
        <f t="shared" si="307"/>
        <v>528.64</v>
      </c>
      <c r="O2961" s="7">
        <f t="shared" si="308"/>
        <v>0.27495813005170028</v>
      </c>
      <c r="P2961" t="str">
        <f t="shared" si="304"/>
        <v>Dec-2024</v>
      </c>
      <c r="Q2961" t="str">
        <f t="shared" si="305"/>
        <v>Q4-2024</v>
      </c>
    </row>
    <row r="2962" spans="1:17" x14ac:dyDescent="0.3">
      <c r="A2962" t="s">
        <v>3110</v>
      </c>
      <c r="B2962" s="15">
        <v>45877</v>
      </c>
      <c r="C2962" t="s">
        <v>88</v>
      </c>
      <c r="D2962" t="s">
        <v>135</v>
      </c>
      <c r="E2962" t="s">
        <v>71</v>
      </c>
      <c r="F2962" t="s">
        <v>78</v>
      </c>
      <c r="G2962" t="s">
        <v>56</v>
      </c>
      <c r="H2962">
        <v>4</v>
      </c>
      <c r="I2962">
        <v>145.54</v>
      </c>
      <c r="J2962">
        <v>0</v>
      </c>
      <c r="K2962">
        <v>108.95</v>
      </c>
      <c r="L2962" t="s">
        <v>57</v>
      </c>
      <c r="M2962">
        <f t="shared" si="306"/>
        <v>582.16</v>
      </c>
      <c r="N2962">
        <f t="shared" si="307"/>
        <v>146.36000000000001</v>
      </c>
      <c r="O2962" s="7">
        <f t="shared" si="308"/>
        <v>0.2514085474783565</v>
      </c>
      <c r="P2962" t="str">
        <f t="shared" si="304"/>
        <v>Aug-2025</v>
      </c>
      <c r="Q2962" t="str">
        <f t="shared" si="305"/>
        <v>Q3-2025</v>
      </c>
    </row>
    <row r="2963" spans="1:17" x14ac:dyDescent="0.3">
      <c r="A2963" t="s">
        <v>3111</v>
      </c>
      <c r="B2963" s="15">
        <v>45767</v>
      </c>
      <c r="C2963" t="s">
        <v>52</v>
      </c>
      <c r="D2963" t="s">
        <v>59</v>
      </c>
      <c r="E2963" t="s">
        <v>71</v>
      </c>
      <c r="F2963" t="s">
        <v>72</v>
      </c>
      <c r="G2963" t="s">
        <v>68</v>
      </c>
      <c r="H2963">
        <v>1</v>
      </c>
      <c r="I2963">
        <v>195.42</v>
      </c>
      <c r="J2963">
        <v>6.7000000000000004E-2</v>
      </c>
      <c r="K2963">
        <v>143.65</v>
      </c>
      <c r="L2963" t="s">
        <v>57</v>
      </c>
      <c r="M2963">
        <f t="shared" si="306"/>
        <v>182.33</v>
      </c>
      <c r="N2963">
        <f t="shared" si="307"/>
        <v>38.68</v>
      </c>
      <c r="O2963" s="7">
        <f t="shared" si="308"/>
        <v>0.21214281796742168</v>
      </c>
      <c r="P2963" t="str">
        <f t="shared" si="304"/>
        <v>Apr-2025</v>
      </c>
      <c r="Q2963" t="str">
        <f t="shared" si="305"/>
        <v>Q2-2025</v>
      </c>
    </row>
    <row r="2964" spans="1:17" x14ac:dyDescent="0.3">
      <c r="A2964" t="s">
        <v>3112</v>
      </c>
      <c r="B2964" s="15">
        <v>45755</v>
      </c>
      <c r="C2964" t="s">
        <v>84</v>
      </c>
      <c r="D2964" t="s">
        <v>171</v>
      </c>
      <c r="E2964" t="s">
        <v>71</v>
      </c>
      <c r="F2964" t="s">
        <v>86</v>
      </c>
      <c r="G2964" t="s">
        <v>56</v>
      </c>
      <c r="H2964">
        <v>3</v>
      </c>
      <c r="I2964">
        <v>227.67</v>
      </c>
      <c r="J2964">
        <v>0.112</v>
      </c>
      <c r="K2964">
        <v>174.08</v>
      </c>
      <c r="L2964" t="s">
        <v>57</v>
      </c>
      <c r="M2964">
        <f t="shared" si="306"/>
        <v>606.51</v>
      </c>
      <c r="N2964">
        <f t="shared" si="307"/>
        <v>84.27</v>
      </c>
      <c r="O2964" s="7">
        <f t="shared" si="308"/>
        <v>0.13894247415541375</v>
      </c>
      <c r="P2964" t="str">
        <f t="shared" si="304"/>
        <v>Apr-2025</v>
      </c>
      <c r="Q2964" t="str">
        <f t="shared" si="305"/>
        <v>Q2-2025</v>
      </c>
    </row>
    <row r="2965" spans="1:17" x14ac:dyDescent="0.3">
      <c r="A2965" t="s">
        <v>3113</v>
      </c>
      <c r="B2965" s="15">
        <v>45823</v>
      </c>
      <c r="C2965" t="s">
        <v>63</v>
      </c>
      <c r="D2965" t="s">
        <v>159</v>
      </c>
      <c r="E2965" t="s">
        <v>93</v>
      </c>
      <c r="F2965" t="s">
        <v>141</v>
      </c>
      <c r="G2965" t="s">
        <v>56</v>
      </c>
      <c r="H2965">
        <v>3</v>
      </c>
      <c r="I2965">
        <v>76.69</v>
      </c>
      <c r="J2965">
        <v>0.28799999999999998</v>
      </c>
      <c r="K2965">
        <v>35.880000000000003</v>
      </c>
      <c r="L2965" t="s">
        <v>57</v>
      </c>
      <c r="M2965">
        <f t="shared" si="306"/>
        <v>163.81</v>
      </c>
      <c r="N2965">
        <f t="shared" si="307"/>
        <v>56.17</v>
      </c>
      <c r="O2965" s="7">
        <f t="shared" si="308"/>
        <v>0.34289725901959589</v>
      </c>
      <c r="P2965" t="str">
        <f t="shared" si="304"/>
        <v>Jun-2025</v>
      </c>
      <c r="Q2965" t="str">
        <f t="shared" si="305"/>
        <v>Q2-2025</v>
      </c>
    </row>
    <row r="2966" spans="1:17" x14ac:dyDescent="0.3">
      <c r="A2966" t="s">
        <v>3114</v>
      </c>
      <c r="B2966" s="15">
        <v>45757</v>
      </c>
      <c r="C2966" t="s">
        <v>84</v>
      </c>
      <c r="D2966" t="s">
        <v>225</v>
      </c>
      <c r="E2966" t="s">
        <v>60</v>
      </c>
      <c r="F2966" t="s">
        <v>99</v>
      </c>
      <c r="G2966" t="s">
        <v>68</v>
      </c>
      <c r="H2966">
        <v>3</v>
      </c>
      <c r="I2966">
        <v>43.39</v>
      </c>
      <c r="J2966">
        <v>2.9000000000000001E-2</v>
      </c>
      <c r="K2966">
        <v>23.5</v>
      </c>
      <c r="L2966" t="s">
        <v>57</v>
      </c>
      <c r="M2966">
        <f t="shared" si="306"/>
        <v>126.4</v>
      </c>
      <c r="N2966">
        <f t="shared" si="307"/>
        <v>55.9</v>
      </c>
      <c r="O2966" s="7">
        <f t="shared" si="308"/>
        <v>0.44224683544303794</v>
      </c>
      <c r="P2966" t="str">
        <f t="shared" si="304"/>
        <v>Apr-2025</v>
      </c>
      <c r="Q2966" t="str">
        <f t="shared" si="305"/>
        <v>Q2-2025</v>
      </c>
    </row>
    <row r="2967" spans="1:17" x14ac:dyDescent="0.3">
      <c r="A2967" t="s">
        <v>3115</v>
      </c>
      <c r="B2967" s="15">
        <v>45777</v>
      </c>
      <c r="C2967" t="s">
        <v>63</v>
      </c>
      <c r="D2967" t="s">
        <v>119</v>
      </c>
      <c r="E2967" t="s">
        <v>71</v>
      </c>
      <c r="F2967" t="s">
        <v>86</v>
      </c>
      <c r="G2967" t="s">
        <v>68</v>
      </c>
      <c r="H2967">
        <v>2</v>
      </c>
      <c r="I2967">
        <v>137.81</v>
      </c>
      <c r="J2967">
        <v>0.17399999999999999</v>
      </c>
      <c r="K2967">
        <v>95.25</v>
      </c>
      <c r="L2967" t="s">
        <v>57</v>
      </c>
      <c r="M2967">
        <f t="shared" si="306"/>
        <v>227.66</v>
      </c>
      <c r="N2967">
        <f t="shared" si="307"/>
        <v>37.159999999999997</v>
      </c>
      <c r="O2967" s="7">
        <f t="shared" si="308"/>
        <v>0.16322586312922779</v>
      </c>
      <c r="P2967" t="str">
        <f t="shared" si="304"/>
        <v>Apr-2025</v>
      </c>
      <c r="Q2967" t="str">
        <f t="shared" si="305"/>
        <v>Q2-2025</v>
      </c>
    </row>
    <row r="2968" spans="1:17" x14ac:dyDescent="0.3">
      <c r="A2968" t="s">
        <v>3116</v>
      </c>
      <c r="B2968" s="15">
        <v>45754</v>
      </c>
      <c r="C2968" t="s">
        <v>52</v>
      </c>
      <c r="D2968" t="s">
        <v>237</v>
      </c>
      <c r="E2968" t="s">
        <v>71</v>
      </c>
      <c r="F2968" t="s">
        <v>78</v>
      </c>
      <c r="G2968" t="s">
        <v>56</v>
      </c>
      <c r="H2968">
        <v>6</v>
      </c>
      <c r="I2968">
        <v>79.81</v>
      </c>
      <c r="J2968">
        <v>0.06</v>
      </c>
      <c r="K2968">
        <v>60.58</v>
      </c>
      <c r="L2968" t="s">
        <v>57</v>
      </c>
      <c r="M2968">
        <f t="shared" si="306"/>
        <v>450.13</v>
      </c>
      <c r="N2968">
        <f t="shared" si="307"/>
        <v>86.65</v>
      </c>
      <c r="O2968" s="7">
        <f t="shared" si="308"/>
        <v>0.19249994446048921</v>
      </c>
      <c r="P2968" t="str">
        <f t="shared" si="304"/>
        <v>Apr-2025</v>
      </c>
      <c r="Q2968" t="str">
        <f t="shared" si="305"/>
        <v>Q2-2025</v>
      </c>
    </row>
    <row r="2969" spans="1:17" x14ac:dyDescent="0.3">
      <c r="A2969" t="s">
        <v>3117</v>
      </c>
      <c r="B2969" s="15">
        <v>45443</v>
      </c>
      <c r="C2969" t="s">
        <v>63</v>
      </c>
      <c r="D2969" t="s">
        <v>263</v>
      </c>
      <c r="E2969" t="s">
        <v>71</v>
      </c>
      <c r="F2969" t="s">
        <v>72</v>
      </c>
      <c r="G2969" t="s">
        <v>68</v>
      </c>
      <c r="H2969">
        <v>3</v>
      </c>
      <c r="I2969">
        <v>25.41</v>
      </c>
      <c r="J2969">
        <v>0.22700000000000001</v>
      </c>
      <c r="K2969">
        <v>17.309999999999999</v>
      </c>
      <c r="L2969" t="s">
        <v>57</v>
      </c>
      <c r="M2969">
        <f t="shared" si="306"/>
        <v>58.93</v>
      </c>
      <c r="N2969">
        <f t="shared" si="307"/>
        <v>7</v>
      </c>
      <c r="O2969" s="7">
        <f t="shared" si="308"/>
        <v>0.11878499915153572</v>
      </c>
      <c r="P2969" t="str">
        <f t="shared" si="304"/>
        <v>May-2024</v>
      </c>
      <c r="Q2969" t="str">
        <f t="shared" si="305"/>
        <v>Q2-2024</v>
      </c>
    </row>
    <row r="2970" spans="1:17" x14ac:dyDescent="0.3">
      <c r="A2970" t="s">
        <v>3118</v>
      </c>
      <c r="B2970" s="15">
        <v>45807</v>
      </c>
      <c r="C2970" t="s">
        <v>52</v>
      </c>
      <c r="D2970" t="s">
        <v>53</v>
      </c>
      <c r="E2970" t="s">
        <v>71</v>
      </c>
      <c r="F2970" t="s">
        <v>86</v>
      </c>
      <c r="G2970" t="s">
        <v>56</v>
      </c>
      <c r="H2970">
        <v>3</v>
      </c>
      <c r="I2970">
        <v>128.65</v>
      </c>
      <c r="J2970">
        <v>0.151</v>
      </c>
      <c r="K2970">
        <v>98.93</v>
      </c>
      <c r="L2970" t="s">
        <v>57</v>
      </c>
      <c r="M2970">
        <f t="shared" si="306"/>
        <v>327.67</v>
      </c>
      <c r="N2970">
        <f t="shared" si="307"/>
        <v>30.88</v>
      </c>
      <c r="O2970" s="7">
        <f t="shared" si="308"/>
        <v>9.4241157261879316E-2</v>
      </c>
      <c r="P2970" t="str">
        <f t="shared" si="304"/>
        <v>May-2025</v>
      </c>
      <c r="Q2970" t="str">
        <f t="shared" si="305"/>
        <v>Q2-2025</v>
      </c>
    </row>
    <row r="2971" spans="1:17" x14ac:dyDescent="0.3">
      <c r="A2971" t="s">
        <v>3119</v>
      </c>
      <c r="B2971" s="15">
        <v>45631</v>
      </c>
      <c r="C2971" t="s">
        <v>88</v>
      </c>
      <c r="D2971" t="s">
        <v>183</v>
      </c>
      <c r="E2971" t="s">
        <v>60</v>
      </c>
      <c r="F2971" t="s">
        <v>61</v>
      </c>
      <c r="G2971" t="s">
        <v>56</v>
      </c>
      <c r="H2971">
        <v>2</v>
      </c>
      <c r="I2971">
        <v>15.35</v>
      </c>
      <c r="J2971">
        <v>0.14199999999999999</v>
      </c>
      <c r="K2971">
        <v>7.34</v>
      </c>
      <c r="L2971" t="s">
        <v>57</v>
      </c>
      <c r="M2971">
        <f t="shared" si="306"/>
        <v>26.34</v>
      </c>
      <c r="N2971">
        <f t="shared" si="307"/>
        <v>11.66</v>
      </c>
      <c r="O2971" s="7">
        <f t="shared" si="308"/>
        <v>0.44267274107820803</v>
      </c>
      <c r="P2971" t="str">
        <f t="shared" si="304"/>
        <v>Dec-2024</v>
      </c>
      <c r="Q2971" t="str">
        <f t="shared" si="305"/>
        <v>Q4-2024</v>
      </c>
    </row>
    <row r="2972" spans="1:17" x14ac:dyDescent="0.3">
      <c r="A2972" t="s">
        <v>3120</v>
      </c>
      <c r="B2972" s="15">
        <v>45851</v>
      </c>
      <c r="C2972" t="s">
        <v>52</v>
      </c>
      <c r="D2972" t="s">
        <v>113</v>
      </c>
      <c r="E2972" t="s">
        <v>71</v>
      </c>
      <c r="F2972" t="s">
        <v>126</v>
      </c>
      <c r="G2972" t="s">
        <v>56</v>
      </c>
      <c r="H2972">
        <v>7</v>
      </c>
      <c r="I2972">
        <v>244.54</v>
      </c>
      <c r="J2972">
        <v>0</v>
      </c>
      <c r="K2972">
        <v>159.80000000000001</v>
      </c>
      <c r="L2972" t="s">
        <v>57</v>
      </c>
      <c r="M2972">
        <f t="shared" si="306"/>
        <v>1711.78</v>
      </c>
      <c r="N2972">
        <f t="shared" si="307"/>
        <v>593.17999999999995</v>
      </c>
      <c r="O2972" s="7">
        <f t="shared" si="308"/>
        <v>0.34652817534963604</v>
      </c>
      <c r="P2972" t="str">
        <f t="shared" si="304"/>
        <v>Jul-2025</v>
      </c>
      <c r="Q2972" t="str">
        <f t="shared" si="305"/>
        <v>Q3-2025</v>
      </c>
    </row>
    <row r="2973" spans="1:17" x14ac:dyDescent="0.3">
      <c r="A2973" t="s">
        <v>3121</v>
      </c>
      <c r="B2973" s="15">
        <v>45970</v>
      </c>
      <c r="C2973" t="s">
        <v>52</v>
      </c>
      <c r="D2973" t="s">
        <v>70</v>
      </c>
      <c r="E2973" t="s">
        <v>93</v>
      </c>
      <c r="F2973" t="s">
        <v>141</v>
      </c>
      <c r="G2973" t="s">
        <v>56</v>
      </c>
      <c r="H2973">
        <v>1</v>
      </c>
      <c r="I2973">
        <v>21.11</v>
      </c>
      <c r="J2973">
        <v>9.8000000000000004E-2</v>
      </c>
      <c r="K2973">
        <v>8.9499999999999993</v>
      </c>
      <c r="L2973" t="s">
        <v>57</v>
      </c>
      <c r="M2973">
        <f t="shared" si="306"/>
        <v>19.04</v>
      </c>
      <c r="N2973">
        <f t="shared" si="307"/>
        <v>10.09</v>
      </c>
      <c r="O2973" s="7">
        <f t="shared" si="308"/>
        <v>0.52993697478991597</v>
      </c>
      <c r="P2973" t="str">
        <f t="shared" si="304"/>
        <v>Nov-2025</v>
      </c>
      <c r="Q2973" t="str">
        <f t="shared" si="305"/>
        <v>Q4-2025</v>
      </c>
    </row>
    <row r="2974" spans="1:17" x14ac:dyDescent="0.3">
      <c r="A2974" t="s">
        <v>3122</v>
      </c>
      <c r="B2974" s="15">
        <v>45383</v>
      </c>
      <c r="C2974" t="s">
        <v>88</v>
      </c>
      <c r="D2974" t="s">
        <v>206</v>
      </c>
      <c r="E2974" t="s">
        <v>54</v>
      </c>
      <c r="F2974" t="s">
        <v>114</v>
      </c>
      <c r="G2974" t="s">
        <v>56</v>
      </c>
      <c r="H2974">
        <v>4</v>
      </c>
      <c r="I2974">
        <v>11.54</v>
      </c>
      <c r="J2974">
        <v>8.5999999999999993E-2</v>
      </c>
      <c r="K2974">
        <v>7.28</v>
      </c>
      <c r="L2974" t="s">
        <v>57</v>
      </c>
      <c r="M2974">
        <f t="shared" si="306"/>
        <v>42.19</v>
      </c>
      <c r="N2974">
        <f t="shared" si="307"/>
        <v>13.07</v>
      </c>
      <c r="O2974" s="7">
        <f t="shared" si="308"/>
        <v>0.30978904953780517</v>
      </c>
      <c r="P2974" t="str">
        <f t="shared" si="304"/>
        <v>Apr-2024</v>
      </c>
      <c r="Q2974" t="str">
        <f t="shared" si="305"/>
        <v>Q2-2024</v>
      </c>
    </row>
    <row r="2975" spans="1:17" x14ac:dyDescent="0.3">
      <c r="A2975" t="s">
        <v>3123</v>
      </c>
      <c r="B2975" s="15">
        <v>45897</v>
      </c>
      <c r="C2975" t="s">
        <v>84</v>
      </c>
      <c r="D2975" t="s">
        <v>225</v>
      </c>
      <c r="E2975" t="s">
        <v>107</v>
      </c>
      <c r="F2975" t="s">
        <v>148</v>
      </c>
      <c r="G2975" t="s">
        <v>68</v>
      </c>
      <c r="H2975">
        <v>2</v>
      </c>
      <c r="I2975">
        <v>57.03</v>
      </c>
      <c r="J2975">
        <v>0.17</v>
      </c>
      <c r="K2975">
        <v>24.52</v>
      </c>
      <c r="L2975" t="s">
        <v>104</v>
      </c>
      <c r="M2975">
        <f t="shared" si="306"/>
        <v>94.67</v>
      </c>
      <c r="N2975">
        <f t="shared" si="307"/>
        <v>45.63</v>
      </c>
      <c r="O2975" s="7">
        <f t="shared" si="308"/>
        <v>0.48199007077215594</v>
      </c>
      <c r="P2975" t="str">
        <f t="shared" si="304"/>
        <v>Aug-2025</v>
      </c>
      <c r="Q2975" t="str">
        <f t="shared" si="305"/>
        <v>Q3-2025</v>
      </c>
    </row>
    <row r="2976" spans="1:17" x14ac:dyDescent="0.3">
      <c r="A2976" t="s">
        <v>3124</v>
      </c>
      <c r="B2976" s="15">
        <v>45875</v>
      </c>
      <c r="C2976" t="s">
        <v>88</v>
      </c>
      <c r="D2976" t="s">
        <v>135</v>
      </c>
      <c r="E2976" t="s">
        <v>60</v>
      </c>
      <c r="F2976" t="s">
        <v>61</v>
      </c>
      <c r="G2976" t="s">
        <v>56</v>
      </c>
      <c r="H2976">
        <v>6</v>
      </c>
      <c r="I2976">
        <v>20.32</v>
      </c>
      <c r="J2976">
        <v>0.129</v>
      </c>
      <c r="K2976">
        <v>10.94</v>
      </c>
      <c r="L2976" t="s">
        <v>57</v>
      </c>
      <c r="M2976">
        <f t="shared" si="306"/>
        <v>106.19</v>
      </c>
      <c r="N2976">
        <f t="shared" si="307"/>
        <v>40.549999999999997</v>
      </c>
      <c r="O2976" s="7">
        <f t="shared" si="308"/>
        <v>0.38186269893586966</v>
      </c>
      <c r="P2976" t="str">
        <f t="shared" si="304"/>
        <v>Aug-2025</v>
      </c>
      <c r="Q2976" t="str">
        <f t="shared" si="305"/>
        <v>Q3-2025</v>
      </c>
    </row>
    <row r="2977" spans="1:17" x14ac:dyDescent="0.3">
      <c r="A2977" t="s">
        <v>3125</v>
      </c>
      <c r="B2977" s="15">
        <v>45868</v>
      </c>
      <c r="C2977" t="s">
        <v>84</v>
      </c>
      <c r="D2977" t="s">
        <v>177</v>
      </c>
      <c r="E2977" t="s">
        <v>71</v>
      </c>
      <c r="F2977" t="s">
        <v>126</v>
      </c>
      <c r="G2977" t="s">
        <v>56</v>
      </c>
      <c r="H2977">
        <v>4</v>
      </c>
      <c r="I2977">
        <v>57.65</v>
      </c>
      <c r="J2977">
        <v>1.4E-2</v>
      </c>
      <c r="K2977">
        <v>38.31</v>
      </c>
      <c r="L2977" t="s">
        <v>57</v>
      </c>
      <c r="M2977">
        <f t="shared" si="306"/>
        <v>227.37</v>
      </c>
      <c r="N2977">
        <f t="shared" si="307"/>
        <v>74.13</v>
      </c>
      <c r="O2977" s="7">
        <f t="shared" si="308"/>
        <v>0.3260324581079298</v>
      </c>
      <c r="P2977" t="str">
        <f t="shared" si="304"/>
        <v>Jul-2025</v>
      </c>
      <c r="Q2977" t="str">
        <f t="shared" si="305"/>
        <v>Q3-2025</v>
      </c>
    </row>
    <row r="2978" spans="1:17" x14ac:dyDescent="0.3">
      <c r="A2978" t="s">
        <v>3126</v>
      </c>
      <c r="C2978" t="s">
        <v>88</v>
      </c>
      <c r="D2978" t="s">
        <v>234</v>
      </c>
      <c r="E2978" t="s">
        <v>107</v>
      </c>
      <c r="F2978" t="s">
        <v>139</v>
      </c>
      <c r="G2978" t="s">
        <v>73</v>
      </c>
      <c r="H2978">
        <v>4</v>
      </c>
      <c r="I2978">
        <v>24.55</v>
      </c>
      <c r="J2978">
        <v>0.13300000000000001</v>
      </c>
      <c r="K2978">
        <v>9.8000000000000007</v>
      </c>
      <c r="L2978" t="s">
        <v>57</v>
      </c>
      <c r="M2978">
        <f t="shared" si="306"/>
        <v>85.14</v>
      </c>
      <c r="N2978">
        <f t="shared" si="307"/>
        <v>45.94</v>
      </c>
      <c r="O2978" s="7">
        <f t="shared" si="308"/>
        <v>0.53958186516326045</v>
      </c>
    </row>
    <row r="2979" spans="1:17" x14ac:dyDescent="0.3">
      <c r="A2979" t="s">
        <v>3127</v>
      </c>
      <c r="B2979" s="15">
        <v>45950</v>
      </c>
      <c r="C2979" t="s">
        <v>84</v>
      </c>
      <c r="D2979" t="s">
        <v>73</v>
      </c>
      <c r="E2979" t="s">
        <v>71</v>
      </c>
      <c r="F2979" t="s">
        <v>86</v>
      </c>
      <c r="G2979" t="s">
        <v>56</v>
      </c>
      <c r="H2979">
        <v>4</v>
      </c>
      <c r="I2979">
        <v>63.92</v>
      </c>
      <c r="J2979">
        <v>0</v>
      </c>
      <c r="K2979">
        <v>47.05</v>
      </c>
      <c r="L2979" t="s">
        <v>57</v>
      </c>
      <c r="M2979">
        <f t="shared" si="306"/>
        <v>255.68</v>
      </c>
      <c r="N2979">
        <f t="shared" si="307"/>
        <v>67.48</v>
      </c>
      <c r="O2979" s="7">
        <f t="shared" si="308"/>
        <v>0.26392365456821026</v>
      </c>
      <c r="P2979" t="str">
        <f t="shared" ref="P2979:P2987" si="309">IF(B2979="","",TEXT(B2979,"mmm-yyyy"))</f>
        <v>Oct-2025</v>
      </c>
      <c r="Q2979" t="str">
        <f t="shared" ref="Q2979:Q2987" si="310">IF(B2979="","","Q"&amp;ROUNDUP(MONTH(B2979)/3,0)&amp;"-"&amp;YEAR(B2979))</f>
        <v>Q4-2025</v>
      </c>
    </row>
    <row r="2980" spans="1:17" x14ac:dyDescent="0.3">
      <c r="A2980" t="s">
        <v>3128</v>
      </c>
      <c r="B2980" s="15">
        <v>45567</v>
      </c>
      <c r="C2980" t="s">
        <v>63</v>
      </c>
      <c r="D2980" t="s">
        <v>137</v>
      </c>
      <c r="E2980" t="s">
        <v>71</v>
      </c>
      <c r="F2980" t="s">
        <v>72</v>
      </c>
      <c r="G2980" t="s">
        <v>68</v>
      </c>
      <c r="H2980">
        <v>6</v>
      </c>
      <c r="I2980">
        <v>246.35</v>
      </c>
      <c r="J2980">
        <v>0.26500000000000001</v>
      </c>
      <c r="K2980">
        <v>184.69</v>
      </c>
      <c r="L2980" t="s">
        <v>57</v>
      </c>
      <c r="M2980">
        <f t="shared" si="306"/>
        <v>1086.4000000000001</v>
      </c>
      <c r="N2980">
        <f t="shared" si="307"/>
        <v>-21.74</v>
      </c>
      <c r="O2980" s="7">
        <f t="shared" si="308"/>
        <v>-2.0011045655375551E-2</v>
      </c>
      <c r="P2980" t="str">
        <f t="shared" si="309"/>
        <v>Oct-2024</v>
      </c>
      <c r="Q2980" t="str">
        <f t="shared" si="310"/>
        <v>Q4-2024</v>
      </c>
    </row>
    <row r="2981" spans="1:17" x14ac:dyDescent="0.3">
      <c r="A2981" t="s">
        <v>3129</v>
      </c>
      <c r="B2981" s="15">
        <v>45852</v>
      </c>
      <c r="C2981" t="s">
        <v>63</v>
      </c>
      <c r="D2981" t="s">
        <v>175</v>
      </c>
      <c r="E2981" t="s">
        <v>54</v>
      </c>
      <c r="F2981" t="s">
        <v>156</v>
      </c>
      <c r="G2981" t="s">
        <v>68</v>
      </c>
      <c r="H2981">
        <v>1</v>
      </c>
      <c r="I2981">
        <v>12.08</v>
      </c>
      <c r="J2981">
        <v>0.22500000000000001</v>
      </c>
      <c r="K2981">
        <v>6.7</v>
      </c>
      <c r="L2981" t="s">
        <v>57</v>
      </c>
      <c r="M2981">
        <f t="shared" si="306"/>
        <v>9.36</v>
      </c>
      <c r="N2981">
        <f t="shared" si="307"/>
        <v>2.66</v>
      </c>
      <c r="O2981" s="7">
        <f t="shared" si="308"/>
        <v>0.28418803418803423</v>
      </c>
      <c r="P2981" t="str">
        <f t="shared" si="309"/>
        <v>Jul-2025</v>
      </c>
      <c r="Q2981" t="str">
        <f t="shared" si="310"/>
        <v>Q3-2025</v>
      </c>
    </row>
    <row r="2982" spans="1:17" x14ac:dyDescent="0.3">
      <c r="A2982" t="s">
        <v>3130</v>
      </c>
      <c r="B2982" s="15">
        <v>45609</v>
      </c>
      <c r="C2982" t="s">
        <v>84</v>
      </c>
      <c r="D2982" t="s">
        <v>372</v>
      </c>
      <c r="E2982" t="s">
        <v>93</v>
      </c>
      <c r="F2982" t="s">
        <v>94</v>
      </c>
      <c r="G2982" t="s">
        <v>68</v>
      </c>
      <c r="H2982">
        <v>6</v>
      </c>
      <c r="I2982">
        <v>44.56</v>
      </c>
      <c r="J2982">
        <v>9.2999999999999999E-2</v>
      </c>
      <c r="K2982">
        <v>16.59</v>
      </c>
      <c r="L2982" t="s">
        <v>57</v>
      </c>
      <c r="M2982">
        <f t="shared" si="306"/>
        <v>242.5</v>
      </c>
      <c r="N2982">
        <f t="shared" si="307"/>
        <v>142.96</v>
      </c>
      <c r="O2982" s="7">
        <f t="shared" si="308"/>
        <v>0.58952577319587629</v>
      </c>
      <c r="P2982" t="str">
        <f t="shared" si="309"/>
        <v>Nov-2024</v>
      </c>
      <c r="Q2982" t="str">
        <f t="shared" si="310"/>
        <v>Q4-2024</v>
      </c>
    </row>
    <row r="2983" spans="1:17" x14ac:dyDescent="0.3">
      <c r="A2983" t="s">
        <v>3131</v>
      </c>
      <c r="B2983" s="15">
        <v>45450</v>
      </c>
      <c r="C2983" t="s">
        <v>52</v>
      </c>
      <c r="D2983" t="s">
        <v>272</v>
      </c>
      <c r="E2983" t="s">
        <v>71</v>
      </c>
      <c r="F2983" t="s">
        <v>97</v>
      </c>
      <c r="G2983" t="s">
        <v>68</v>
      </c>
      <c r="H2983">
        <v>2</v>
      </c>
      <c r="I2983">
        <v>247.78</v>
      </c>
      <c r="J2983">
        <v>0.14099999999999999</v>
      </c>
      <c r="K2983">
        <v>187.31</v>
      </c>
      <c r="L2983" t="s">
        <v>57</v>
      </c>
      <c r="M2983">
        <f t="shared" si="306"/>
        <v>425.69</v>
      </c>
      <c r="N2983">
        <f t="shared" si="307"/>
        <v>51.07</v>
      </c>
      <c r="O2983" s="7">
        <f t="shared" si="308"/>
        <v>0.11996993117057013</v>
      </c>
      <c r="P2983" t="str">
        <f t="shared" si="309"/>
        <v>Jun-2024</v>
      </c>
      <c r="Q2983" t="str">
        <f t="shared" si="310"/>
        <v>Q2-2024</v>
      </c>
    </row>
    <row r="2984" spans="1:17" x14ac:dyDescent="0.3">
      <c r="A2984" t="s">
        <v>3132</v>
      </c>
      <c r="B2984" s="15">
        <v>45773</v>
      </c>
      <c r="C2984" t="s">
        <v>52</v>
      </c>
      <c r="D2984" t="s">
        <v>216</v>
      </c>
      <c r="E2984" t="s">
        <v>93</v>
      </c>
      <c r="F2984" t="s">
        <v>141</v>
      </c>
      <c r="G2984" t="s">
        <v>56</v>
      </c>
      <c r="H2984">
        <v>6</v>
      </c>
      <c r="I2984">
        <v>62.21</v>
      </c>
      <c r="J2984">
        <v>1.4999999999999999E-2</v>
      </c>
      <c r="K2984">
        <v>26.56</v>
      </c>
      <c r="L2984" t="s">
        <v>57</v>
      </c>
      <c r="M2984">
        <f t="shared" si="306"/>
        <v>367.66</v>
      </c>
      <c r="N2984">
        <f t="shared" si="307"/>
        <v>208.3</v>
      </c>
      <c r="O2984" s="7">
        <f t="shared" si="308"/>
        <v>0.56655605722678559</v>
      </c>
      <c r="P2984" t="str">
        <f t="shared" si="309"/>
        <v>Apr-2025</v>
      </c>
      <c r="Q2984" t="str">
        <f t="shared" si="310"/>
        <v>Q2-2025</v>
      </c>
    </row>
    <row r="2985" spans="1:17" x14ac:dyDescent="0.3">
      <c r="A2985" t="s">
        <v>3133</v>
      </c>
      <c r="B2985" s="15">
        <v>46001</v>
      </c>
      <c r="C2985" t="s">
        <v>84</v>
      </c>
      <c r="D2985" t="s">
        <v>171</v>
      </c>
      <c r="E2985" t="s">
        <v>71</v>
      </c>
      <c r="F2985" t="s">
        <v>126</v>
      </c>
      <c r="G2985" t="s">
        <v>68</v>
      </c>
      <c r="H2985">
        <v>1</v>
      </c>
      <c r="I2985">
        <v>170.99</v>
      </c>
      <c r="J2985">
        <v>5.8000000000000003E-2</v>
      </c>
      <c r="K2985">
        <v>123.99</v>
      </c>
      <c r="L2985" t="s">
        <v>57</v>
      </c>
      <c r="M2985">
        <f t="shared" si="306"/>
        <v>161.07</v>
      </c>
      <c r="N2985">
        <f t="shared" si="307"/>
        <v>37.08</v>
      </c>
      <c r="O2985" s="7">
        <f t="shared" si="308"/>
        <v>0.23021046749860308</v>
      </c>
      <c r="P2985" t="str">
        <f t="shared" si="309"/>
        <v>Dec-2025</v>
      </c>
      <c r="Q2985" t="str">
        <f t="shared" si="310"/>
        <v>Q4-2025</v>
      </c>
    </row>
    <row r="2986" spans="1:17" x14ac:dyDescent="0.3">
      <c r="A2986" t="s">
        <v>3134</v>
      </c>
      <c r="B2986" s="15">
        <v>46018</v>
      </c>
      <c r="C2986" t="s">
        <v>84</v>
      </c>
      <c r="D2986" t="s">
        <v>243</v>
      </c>
      <c r="E2986" t="s">
        <v>60</v>
      </c>
      <c r="F2986" t="s">
        <v>90</v>
      </c>
      <c r="G2986" t="s">
        <v>56</v>
      </c>
      <c r="H2986">
        <v>6</v>
      </c>
      <c r="I2986">
        <v>97.92</v>
      </c>
      <c r="J2986">
        <v>5.5E-2</v>
      </c>
      <c r="K2986">
        <v>44.43</v>
      </c>
      <c r="L2986" t="s">
        <v>57</v>
      </c>
      <c r="M2986">
        <f t="shared" si="306"/>
        <v>555.21</v>
      </c>
      <c r="N2986">
        <f t="shared" si="307"/>
        <v>288.63</v>
      </c>
      <c r="O2986" s="7">
        <f t="shared" si="308"/>
        <v>0.51985735127249144</v>
      </c>
      <c r="P2986" t="str">
        <f t="shared" si="309"/>
        <v>Dec-2025</v>
      </c>
      <c r="Q2986" t="str">
        <f t="shared" si="310"/>
        <v>Q4-2025</v>
      </c>
    </row>
    <row r="2987" spans="1:17" x14ac:dyDescent="0.3">
      <c r="A2987" t="s">
        <v>3135</v>
      </c>
      <c r="B2987" s="15">
        <v>45948</v>
      </c>
      <c r="C2987" t="s">
        <v>88</v>
      </c>
      <c r="D2987" t="s">
        <v>135</v>
      </c>
      <c r="E2987" t="s">
        <v>71</v>
      </c>
      <c r="F2987" t="s">
        <v>78</v>
      </c>
      <c r="G2987" t="s">
        <v>68</v>
      </c>
      <c r="H2987">
        <v>1</v>
      </c>
      <c r="I2987">
        <v>119.72</v>
      </c>
      <c r="J2987">
        <v>8.0000000000000002E-3</v>
      </c>
      <c r="K2987">
        <v>85.98</v>
      </c>
      <c r="L2987" t="s">
        <v>57</v>
      </c>
      <c r="M2987">
        <f t="shared" si="306"/>
        <v>118.76</v>
      </c>
      <c r="N2987">
        <f t="shared" si="307"/>
        <v>32.78</v>
      </c>
      <c r="O2987" s="7">
        <f t="shared" si="308"/>
        <v>0.27601886156955202</v>
      </c>
      <c r="P2987" t="str">
        <f t="shared" si="309"/>
        <v>Oct-2025</v>
      </c>
      <c r="Q2987" t="str">
        <f t="shared" si="310"/>
        <v>Q4-2025</v>
      </c>
    </row>
    <row r="2988" spans="1:17" x14ac:dyDescent="0.3">
      <c r="A2988" t="s">
        <v>3136</v>
      </c>
      <c r="C2988" t="s">
        <v>52</v>
      </c>
      <c r="D2988" t="s">
        <v>237</v>
      </c>
      <c r="E2988" t="s">
        <v>54</v>
      </c>
      <c r="F2988" t="s">
        <v>65</v>
      </c>
      <c r="G2988" t="s">
        <v>68</v>
      </c>
      <c r="H2988">
        <v>2</v>
      </c>
      <c r="I2988">
        <v>23.91</v>
      </c>
      <c r="J2988">
        <v>8.5999999999999993E-2</v>
      </c>
      <c r="K2988">
        <v>15.13</v>
      </c>
      <c r="L2988" t="s">
        <v>57</v>
      </c>
      <c r="M2988">
        <f t="shared" si="306"/>
        <v>43.71</v>
      </c>
      <c r="N2988">
        <f t="shared" si="307"/>
        <v>13.45</v>
      </c>
      <c r="O2988" s="7">
        <f t="shared" si="308"/>
        <v>0.3077099061999542</v>
      </c>
    </row>
    <row r="2989" spans="1:17" x14ac:dyDescent="0.3">
      <c r="A2989" t="s">
        <v>3137</v>
      </c>
      <c r="B2989" s="15">
        <v>45403</v>
      </c>
      <c r="C2989" t="s">
        <v>52</v>
      </c>
      <c r="D2989" t="s">
        <v>101</v>
      </c>
      <c r="E2989" t="s">
        <v>93</v>
      </c>
      <c r="F2989" t="s">
        <v>255</v>
      </c>
      <c r="G2989" t="s">
        <v>56</v>
      </c>
      <c r="H2989">
        <v>2</v>
      </c>
      <c r="I2989">
        <v>60.27</v>
      </c>
      <c r="J2989">
        <v>5.3999999999999999E-2</v>
      </c>
      <c r="K2989">
        <v>28.2</v>
      </c>
      <c r="L2989" t="s">
        <v>57</v>
      </c>
      <c r="M2989">
        <f t="shared" si="306"/>
        <v>114.03</v>
      </c>
      <c r="N2989">
        <f t="shared" si="307"/>
        <v>57.63</v>
      </c>
      <c r="O2989" s="7">
        <f t="shared" si="308"/>
        <v>0.50539331754801364</v>
      </c>
      <c r="P2989" t="str">
        <f t="shared" ref="P2989:P2995" si="311">IF(B2989="","",TEXT(B2989,"mmm-yyyy"))</f>
        <v>Apr-2024</v>
      </c>
      <c r="Q2989" t="str">
        <f t="shared" ref="Q2989:Q2995" si="312">IF(B2989="","","Q"&amp;ROUNDUP(MONTH(B2989)/3,0)&amp;"-"&amp;YEAR(B2989))</f>
        <v>Q2-2024</v>
      </c>
    </row>
    <row r="2990" spans="1:17" x14ac:dyDescent="0.3">
      <c r="A2990" t="s">
        <v>3138</v>
      </c>
      <c r="B2990" s="15">
        <v>45757</v>
      </c>
      <c r="C2990" t="s">
        <v>84</v>
      </c>
      <c r="D2990" t="s">
        <v>150</v>
      </c>
      <c r="E2990" t="s">
        <v>71</v>
      </c>
      <c r="F2990" t="s">
        <v>126</v>
      </c>
      <c r="G2990" t="s">
        <v>68</v>
      </c>
      <c r="H2990">
        <v>4</v>
      </c>
      <c r="I2990">
        <v>56.47</v>
      </c>
      <c r="J2990">
        <v>0.121</v>
      </c>
      <c r="K2990">
        <v>36.97</v>
      </c>
      <c r="L2990" t="s">
        <v>57</v>
      </c>
      <c r="M2990">
        <f t="shared" si="306"/>
        <v>198.55</v>
      </c>
      <c r="N2990">
        <f t="shared" si="307"/>
        <v>50.67</v>
      </c>
      <c r="O2990" s="7">
        <f t="shared" si="308"/>
        <v>0.25520020146058925</v>
      </c>
      <c r="P2990" t="str">
        <f t="shared" si="311"/>
        <v>Apr-2025</v>
      </c>
      <c r="Q2990" t="str">
        <f t="shared" si="312"/>
        <v>Q2-2025</v>
      </c>
    </row>
    <row r="2991" spans="1:17" x14ac:dyDescent="0.3">
      <c r="A2991" t="s">
        <v>3139</v>
      </c>
      <c r="B2991" s="15">
        <v>45702</v>
      </c>
      <c r="C2991" t="s">
        <v>63</v>
      </c>
      <c r="D2991" t="s">
        <v>281</v>
      </c>
      <c r="E2991" t="s">
        <v>71</v>
      </c>
      <c r="F2991" t="s">
        <v>126</v>
      </c>
      <c r="G2991" t="s">
        <v>68</v>
      </c>
      <c r="H2991">
        <v>3</v>
      </c>
      <c r="I2991">
        <v>137.31</v>
      </c>
      <c r="J2991">
        <v>0.125</v>
      </c>
      <c r="K2991">
        <v>90.36</v>
      </c>
      <c r="L2991" t="s">
        <v>57</v>
      </c>
      <c r="M2991">
        <f t="shared" si="306"/>
        <v>360.44</v>
      </c>
      <c r="N2991">
        <f t="shared" si="307"/>
        <v>89.36</v>
      </c>
      <c r="O2991" s="7">
        <f t="shared" si="308"/>
        <v>0.24791920985462212</v>
      </c>
      <c r="P2991" t="str">
        <f t="shared" si="311"/>
        <v>Feb-2025</v>
      </c>
      <c r="Q2991" t="str">
        <f t="shared" si="312"/>
        <v>Q1-2025</v>
      </c>
    </row>
    <row r="2992" spans="1:17" x14ac:dyDescent="0.3">
      <c r="A2992" t="s">
        <v>3140</v>
      </c>
      <c r="B2992" s="15">
        <v>45767</v>
      </c>
      <c r="C2992" t="s">
        <v>63</v>
      </c>
      <c r="D2992" t="s">
        <v>106</v>
      </c>
      <c r="E2992" t="s">
        <v>71</v>
      </c>
      <c r="F2992" t="s">
        <v>97</v>
      </c>
      <c r="G2992" t="s">
        <v>56</v>
      </c>
      <c r="H2992">
        <v>4</v>
      </c>
      <c r="I2992">
        <v>33.15</v>
      </c>
      <c r="J2992">
        <v>0.31900000000000001</v>
      </c>
      <c r="K2992">
        <v>24.84</v>
      </c>
      <c r="L2992" t="s">
        <v>57</v>
      </c>
      <c r="M2992">
        <f t="shared" si="306"/>
        <v>90.3</v>
      </c>
      <c r="N2992">
        <f t="shared" si="307"/>
        <v>-9.06</v>
      </c>
      <c r="O2992" s="7">
        <f t="shared" si="308"/>
        <v>-0.10033222591362127</v>
      </c>
      <c r="P2992" t="str">
        <f t="shared" si="311"/>
        <v>Apr-2025</v>
      </c>
      <c r="Q2992" t="str">
        <f t="shared" si="312"/>
        <v>Q2-2025</v>
      </c>
    </row>
    <row r="2993" spans="1:17" x14ac:dyDescent="0.3">
      <c r="A2993" t="s">
        <v>3141</v>
      </c>
      <c r="B2993" s="15">
        <v>45709</v>
      </c>
      <c r="C2993" t="s">
        <v>63</v>
      </c>
      <c r="D2993" t="s">
        <v>281</v>
      </c>
      <c r="E2993" t="s">
        <v>107</v>
      </c>
      <c r="F2993" t="s">
        <v>132</v>
      </c>
      <c r="G2993" t="s">
        <v>56</v>
      </c>
      <c r="H2993">
        <v>4</v>
      </c>
      <c r="I2993">
        <v>37.53</v>
      </c>
      <c r="J2993">
        <v>0.156</v>
      </c>
      <c r="K2993">
        <v>16.829999999999998</v>
      </c>
      <c r="L2993" t="s">
        <v>57</v>
      </c>
      <c r="M2993">
        <f t="shared" si="306"/>
        <v>126.7</v>
      </c>
      <c r="N2993">
        <f t="shared" si="307"/>
        <v>59.38</v>
      </c>
      <c r="O2993" s="7">
        <f t="shared" si="308"/>
        <v>0.46866614048934491</v>
      </c>
      <c r="P2993" t="str">
        <f t="shared" si="311"/>
        <v>Feb-2025</v>
      </c>
      <c r="Q2993" t="str">
        <f t="shared" si="312"/>
        <v>Q1-2025</v>
      </c>
    </row>
    <row r="2994" spans="1:17" x14ac:dyDescent="0.3">
      <c r="A2994" t="s">
        <v>3142</v>
      </c>
      <c r="B2994" s="15">
        <v>45552</v>
      </c>
      <c r="C2994" t="s">
        <v>52</v>
      </c>
      <c r="D2994" t="s">
        <v>155</v>
      </c>
      <c r="E2994" t="s">
        <v>71</v>
      </c>
      <c r="F2994" t="s">
        <v>97</v>
      </c>
      <c r="G2994" t="s">
        <v>68</v>
      </c>
      <c r="H2994">
        <v>1</v>
      </c>
      <c r="I2994">
        <v>205.09</v>
      </c>
      <c r="J2994">
        <v>9.9000000000000005E-2</v>
      </c>
      <c r="K2994">
        <v>141.44999999999999</v>
      </c>
      <c r="L2994" t="s">
        <v>57</v>
      </c>
      <c r="M2994">
        <f t="shared" si="306"/>
        <v>184.79</v>
      </c>
      <c r="N2994">
        <f t="shared" si="307"/>
        <v>43.34</v>
      </c>
      <c r="O2994" s="7">
        <f t="shared" si="308"/>
        <v>0.23453650089290548</v>
      </c>
      <c r="P2994" t="str">
        <f t="shared" si="311"/>
        <v>Sep-2024</v>
      </c>
      <c r="Q2994" t="str">
        <f t="shared" si="312"/>
        <v>Q3-2024</v>
      </c>
    </row>
    <row r="2995" spans="1:17" x14ac:dyDescent="0.3">
      <c r="A2995" t="s">
        <v>3143</v>
      </c>
      <c r="B2995" s="15">
        <v>45924</v>
      </c>
      <c r="C2995" t="s">
        <v>84</v>
      </c>
      <c r="D2995" t="s">
        <v>171</v>
      </c>
      <c r="E2995" t="s">
        <v>93</v>
      </c>
      <c r="F2995" t="s">
        <v>219</v>
      </c>
      <c r="G2995" t="s">
        <v>56</v>
      </c>
      <c r="H2995">
        <v>6</v>
      </c>
      <c r="I2995">
        <v>44.82</v>
      </c>
      <c r="J2995">
        <v>0.05</v>
      </c>
      <c r="K2995">
        <v>17.87</v>
      </c>
      <c r="L2995" t="s">
        <v>57</v>
      </c>
      <c r="M2995">
        <f t="shared" si="306"/>
        <v>255.47</v>
      </c>
      <c r="N2995">
        <f t="shared" si="307"/>
        <v>148.25</v>
      </c>
      <c r="O2995" s="7">
        <f t="shared" si="308"/>
        <v>0.58030297099463735</v>
      </c>
      <c r="P2995" t="str">
        <f t="shared" si="311"/>
        <v>Sep-2025</v>
      </c>
      <c r="Q2995" t="str">
        <f t="shared" si="312"/>
        <v>Q3-2025</v>
      </c>
    </row>
    <row r="2996" spans="1:17" x14ac:dyDescent="0.3">
      <c r="A2996" t="s">
        <v>3144</v>
      </c>
      <c r="C2996" t="s">
        <v>84</v>
      </c>
      <c r="D2996" t="s">
        <v>372</v>
      </c>
      <c r="E2996" t="s">
        <v>60</v>
      </c>
      <c r="F2996" t="s">
        <v>61</v>
      </c>
      <c r="G2996" t="s">
        <v>73</v>
      </c>
      <c r="H2996">
        <v>4</v>
      </c>
      <c r="I2996">
        <v>116.92</v>
      </c>
      <c r="J2996">
        <v>5.1999999999999998E-2</v>
      </c>
      <c r="K2996">
        <v>52.13</v>
      </c>
      <c r="L2996" t="s">
        <v>57</v>
      </c>
      <c r="M2996">
        <f t="shared" si="306"/>
        <v>443.36</v>
      </c>
      <c r="N2996">
        <f t="shared" si="307"/>
        <v>234.84</v>
      </c>
      <c r="O2996" s="7">
        <f t="shared" si="308"/>
        <v>0.52968242511728614</v>
      </c>
    </row>
    <row r="2997" spans="1:17" x14ac:dyDescent="0.3">
      <c r="A2997" t="s">
        <v>3145</v>
      </c>
      <c r="B2997" s="15">
        <v>45318</v>
      </c>
      <c r="C2997" t="s">
        <v>63</v>
      </c>
      <c r="D2997" t="s">
        <v>204</v>
      </c>
      <c r="E2997" t="s">
        <v>93</v>
      </c>
      <c r="F2997" t="s">
        <v>141</v>
      </c>
      <c r="G2997" t="s">
        <v>56</v>
      </c>
      <c r="H2997">
        <v>6</v>
      </c>
      <c r="I2997">
        <v>78.17</v>
      </c>
      <c r="J2997">
        <v>0.23499999999999999</v>
      </c>
      <c r="K2997">
        <v>30.88</v>
      </c>
      <c r="L2997" t="s">
        <v>104</v>
      </c>
      <c r="M2997">
        <f t="shared" si="306"/>
        <v>358.8</v>
      </c>
      <c r="N2997">
        <f t="shared" si="307"/>
        <v>173.52</v>
      </c>
      <c r="O2997" s="7">
        <f t="shared" si="308"/>
        <v>0.48361204013377929</v>
      </c>
      <c r="P2997" t="str">
        <f t="shared" ref="P2997:P3028" si="313">IF(B2997="","",TEXT(B2997,"mmm-yyyy"))</f>
        <v>Jan-2024</v>
      </c>
      <c r="Q2997" t="str">
        <f t="shared" ref="Q2997:Q3028" si="314">IF(B2997="","","Q"&amp;ROUNDUP(MONTH(B2997)/3,0)&amp;"-"&amp;YEAR(B2997))</f>
        <v>Q1-2024</v>
      </c>
    </row>
    <row r="2998" spans="1:17" x14ac:dyDescent="0.3">
      <c r="A2998" t="s">
        <v>3146</v>
      </c>
      <c r="B2998" s="15">
        <v>45759</v>
      </c>
      <c r="C2998" t="s">
        <v>52</v>
      </c>
      <c r="D2998" t="s">
        <v>113</v>
      </c>
      <c r="E2998" t="s">
        <v>93</v>
      </c>
      <c r="F2998" t="s">
        <v>94</v>
      </c>
      <c r="G2998" t="s">
        <v>56</v>
      </c>
      <c r="H2998">
        <v>1</v>
      </c>
      <c r="I2998">
        <v>28.93</v>
      </c>
      <c r="J2998">
        <v>8.3000000000000004E-2</v>
      </c>
      <c r="K2998">
        <v>11.71</v>
      </c>
      <c r="L2998" t="s">
        <v>57</v>
      </c>
      <c r="M2998">
        <f t="shared" si="306"/>
        <v>26.53</v>
      </c>
      <c r="N2998">
        <f t="shared" si="307"/>
        <v>14.82</v>
      </c>
      <c r="O2998" s="7">
        <f t="shared" si="308"/>
        <v>0.55861289106671697</v>
      </c>
      <c r="P2998" t="str">
        <f t="shared" si="313"/>
        <v>Apr-2025</v>
      </c>
      <c r="Q2998" t="str">
        <f t="shared" si="314"/>
        <v>Q2-2025</v>
      </c>
    </row>
    <row r="2999" spans="1:17" x14ac:dyDescent="0.3">
      <c r="A2999" t="s">
        <v>3147</v>
      </c>
      <c r="B2999" s="15">
        <v>45938</v>
      </c>
      <c r="C2999" t="s">
        <v>63</v>
      </c>
      <c r="D2999" t="s">
        <v>64</v>
      </c>
      <c r="E2999" t="s">
        <v>60</v>
      </c>
      <c r="F2999" t="s">
        <v>90</v>
      </c>
      <c r="G2999" t="s">
        <v>56</v>
      </c>
      <c r="H2999">
        <v>5</v>
      </c>
      <c r="I2999">
        <v>42.24</v>
      </c>
      <c r="J2999">
        <v>0.16200000000000001</v>
      </c>
      <c r="K2999">
        <v>19.11</v>
      </c>
      <c r="L2999" t="s">
        <v>57</v>
      </c>
      <c r="M2999">
        <f t="shared" si="306"/>
        <v>176.99</v>
      </c>
      <c r="N2999">
        <f t="shared" si="307"/>
        <v>81.44</v>
      </c>
      <c r="O2999" s="7">
        <f t="shared" si="308"/>
        <v>0.46013899090344085</v>
      </c>
      <c r="P2999" t="str">
        <f t="shared" si="313"/>
        <v>Oct-2025</v>
      </c>
      <c r="Q2999" t="str">
        <f t="shared" si="314"/>
        <v>Q4-2025</v>
      </c>
    </row>
    <row r="3000" spans="1:17" x14ac:dyDescent="0.3">
      <c r="A3000" t="s">
        <v>3148</v>
      </c>
      <c r="B3000" s="15">
        <v>45872</v>
      </c>
      <c r="C3000" t="s">
        <v>52</v>
      </c>
      <c r="D3000" t="s">
        <v>130</v>
      </c>
      <c r="E3000" t="s">
        <v>107</v>
      </c>
      <c r="F3000" t="s">
        <v>139</v>
      </c>
      <c r="G3000" t="s">
        <v>56</v>
      </c>
      <c r="H3000">
        <v>3</v>
      </c>
      <c r="I3000">
        <v>16.79</v>
      </c>
      <c r="J3000">
        <v>0.14499999999999999</v>
      </c>
      <c r="K3000">
        <v>7.4</v>
      </c>
      <c r="L3000" t="s">
        <v>57</v>
      </c>
      <c r="M3000">
        <f t="shared" si="306"/>
        <v>43.07</v>
      </c>
      <c r="N3000">
        <f t="shared" si="307"/>
        <v>20.87</v>
      </c>
      <c r="O3000" s="7">
        <f t="shared" si="308"/>
        <v>0.48456001857441378</v>
      </c>
      <c r="P3000" t="str">
        <f t="shared" si="313"/>
        <v>Aug-2025</v>
      </c>
      <c r="Q3000" t="str">
        <f t="shared" si="314"/>
        <v>Q3-2025</v>
      </c>
    </row>
    <row r="3001" spans="1:17" x14ac:dyDescent="0.3">
      <c r="A3001" t="s">
        <v>3149</v>
      </c>
      <c r="B3001" s="15">
        <v>45603</v>
      </c>
      <c r="C3001" t="s">
        <v>63</v>
      </c>
      <c r="D3001" t="s">
        <v>263</v>
      </c>
      <c r="E3001" t="s">
        <v>93</v>
      </c>
      <c r="F3001" t="s">
        <v>141</v>
      </c>
      <c r="G3001" t="s">
        <v>56</v>
      </c>
      <c r="H3001">
        <v>9</v>
      </c>
      <c r="I3001">
        <v>88.95</v>
      </c>
      <c r="J3001">
        <v>0.19500000000000001</v>
      </c>
      <c r="K3001">
        <v>37.93</v>
      </c>
      <c r="L3001" t="s">
        <v>57</v>
      </c>
      <c r="M3001">
        <f t="shared" si="306"/>
        <v>644.44000000000005</v>
      </c>
      <c r="N3001">
        <f t="shared" si="307"/>
        <v>303.07</v>
      </c>
      <c r="O3001" s="7">
        <f t="shared" si="308"/>
        <v>0.47028427782260562</v>
      </c>
      <c r="P3001" t="str">
        <f t="shared" si="313"/>
        <v>Nov-2024</v>
      </c>
      <c r="Q3001" t="str">
        <f t="shared" si="314"/>
        <v>Q4-2024</v>
      </c>
    </row>
    <row r="3002" spans="1:17" x14ac:dyDescent="0.3">
      <c r="A3002" t="s">
        <v>3150</v>
      </c>
      <c r="B3002" s="15">
        <v>45854</v>
      </c>
      <c r="C3002" t="s">
        <v>88</v>
      </c>
      <c r="D3002" t="s">
        <v>92</v>
      </c>
      <c r="E3002" t="s">
        <v>60</v>
      </c>
      <c r="F3002" t="s">
        <v>99</v>
      </c>
      <c r="G3002" t="s">
        <v>68</v>
      </c>
      <c r="H3002">
        <v>4</v>
      </c>
      <c r="I3002">
        <v>115.03</v>
      </c>
      <c r="J3002">
        <v>4.9000000000000002E-2</v>
      </c>
      <c r="K3002">
        <v>60.78</v>
      </c>
      <c r="L3002" t="s">
        <v>57</v>
      </c>
      <c r="M3002">
        <f t="shared" si="306"/>
        <v>437.57</v>
      </c>
      <c r="N3002">
        <f t="shared" si="307"/>
        <v>194.45</v>
      </c>
      <c r="O3002" s="7">
        <f t="shared" si="308"/>
        <v>0.44438604109056834</v>
      </c>
      <c r="P3002" t="str">
        <f t="shared" si="313"/>
        <v>Jul-2025</v>
      </c>
      <c r="Q3002" t="str">
        <f t="shared" si="314"/>
        <v>Q3-2025</v>
      </c>
    </row>
    <row r="3003" spans="1:17" x14ac:dyDescent="0.3">
      <c r="A3003" t="s">
        <v>3151</v>
      </c>
      <c r="B3003" s="15">
        <v>45801</v>
      </c>
      <c r="C3003" t="s">
        <v>52</v>
      </c>
      <c r="D3003" t="s">
        <v>75</v>
      </c>
      <c r="E3003" t="s">
        <v>93</v>
      </c>
      <c r="F3003" t="s">
        <v>219</v>
      </c>
      <c r="G3003" t="s">
        <v>68</v>
      </c>
      <c r="H3003">
        <v>1</v>
      </c>
      <c r="I3003">
        <v>80.709999999999994</v>
      </c>
      <c r="J3003">
        <v>0.107</v>
      </c>
      <c r="K3003">
        <v>33.200000000000003</v>
      </c>
      <c r="L3003" t="s">
        <v>57</v>
      </c>
      <c r="M3003">
        <f t="shared" si="306"/>
        <v>72.069999999999993</v>
      </c>
      <c r="N3003">
        <f t="shared" si="307"/>
        <v>38.869999999999997</v>
      </c>
      <c r="O3003" s="7">
        <f t="shared" si="308"/>
        <v>0.53933675593173303</v>
      </c>
      <c r="P3003" t="str">
        <f t="shared" si="313"/>
        <v>May-2025</v>
      </c>
      <c r="Q3003" t="str">
        <f t="shared" si="314"/>
        <v>Q2-2025</v>
      </c>
    </row>
    <row r="3004" spans="1:17" x14ac:dyDescent="0.3">
      <c r="A3004" t="s">
        <v>3152</v>
      </c>
      <c r="B3004" s="15">
        <v>45830</v>
      </c>
      <c r="C3004" t="s">
        <v>84</v>
      </c>
      <c r="D3004" t="s">
        <v>110</v>
      </c>
      <c r="E3004" t="s">
        <v>93</v>
      </c>
      <c r="F3004" t="s">
        <v>219</v>
      </c>
      <c r="G3004" t="s">
        <v>68</v>
      </c>
      <c r="H3004">
        <v>3</v>
      </c>
      <c r="I3004">
        <v>47.37</v>
      </c>
      <c r="J3004">
        <v>0.06</v>
      </c>
      <c r="K3004">
        <v>17.149999999999999</v>
      </c>
      <c r="L3004" t="s">
        <v>57</v>
      </c>
      <c r="M3004">
        <f t="shared" si="306"/>
        <v>133.58000000000001</v>
      </c>
      <c r="N3004">
        <f t="shared" si="307"/>
        <v>82.13</v>
      </c>
      <c r="O3004" s="7">
        <f t="shared" si="308"/>
        <v>0.61483755053151656</v>
      </c>
      <c r="P3004" t="str">
        <f t="shared" si="313"/>
        <v>Jun-2025</v>
      </c>
      <c r="Q3004" t="str">
        <f t="shared" si="314"/>
        <v>Q2-2025</v>
      </c>
    </row>
    <row r="3005" spans="1:17" x14ac:dyDescent="0.3">
      <c r="A3005" t="s">
        <v>3153</v>
      </c>
      <c r="B3005" s="15">
        <v>45522</v>
      </c>
      <c r="C3005" t="s">
        <v>52</v>
      </c>
      <c r="D3005" t="s">
        <v>101</v>
      </c>
      <c r="E3005" t="s">
        <v>60</v>
      </c>
      <c r="F3005" t="s">
        <v>61</v>
      </c>
      <c r="G3005" t="s">
        <v>68</v>
      </c>
      <c r="H3005">
        <v>3</v>
      </c>
      <c r="I3005">
        <v>18.829999999999998</v>
      </c>
      <c r="J3005">
        <v>0.06</v>
      </c>
      <c r="K3005">
        <v>10.29</v>
      </c>
      <c r="L3005" t="s">
        <v>57</v>
      </c>
      <c r="M3005">
        <f t="shared" si="306"/>
        <v>53.1</v>
      </c>
      <c r="N3005">
        <f t="shared" si="307"/>
        <v>22.23</v>
      </c>
      <c r="O3005" s="7">
        <f t="shared" si="308"/>
        <v>0.41864406779661018</v>
      </c>
      <c r="P3005" t="str">
        <f t="shared" si="313"/>
        <v>Aug-2024</v>
      </c>
      <c r="Q3005" t="str">
        <f t="shared" si="314"/>
        <v>Q3-2024</v>
      </c>
    </row>
    <row r="3006" spans="1:17" x14ac:dyDescent="0.3">
      <c r="A3006" t="s">
        <v>3154</v>
      </c>
      <c r="B3006" s="15">
        <v>45521</v>
      </c>
      <c r="C3006" t="s">
        <v>84</v>
      </c>
      <c r="D3006" t="s">
        <v>225</v>
      </c>
      <c r="E3006" t="s">
        <v>93</v>
      </c>
      <c r="F3006" t="s">
        <v>94</v>
      </c>
      <c r="G3006" t="s">
        <v>68</v>
      </c>
      <c r="H3006">
        <v>5</v>
      </c>
      <c r="I3006">
        <v>87.88</v>
      </c>
      <c r="J3006">
        <v>0.113</v>
      </c>
      <c r="K3006">
        <v>32.409999999999997</v>
      </c>
      <c r="L3006" t="s">
        <v>57</v>
      </c>
      <c r="M3006">
        <f t="shared" si="306"/>
        <v>389.75</v>
      </c>
      <c r="N3006">
        <f t="shared" si="307"/>
        <v>227.7</v>
      </c>
      <c r="O3006" s="7">
        <f t="shared" si="308"/>
        <v>0.58422065426555481</v>
      </c>
      <c r="P3006" t="str">
        <f t="shared" si="313"/>
        <v>Aug-2024</v>
      </c>
      <c r="Q3006" t="str">
        <f t="shared" si="314"/>
        <v>Q3-2024</v>
      </c>
    </row>
    <row r="3007" spans="1:17" x14ac:dyDescent="0.3">
      <c r="A3007" t="s">
        <v>3155</v>
      </c>
      <c r="B3007" s="15">
        <v>45975</v>
      </c>
      <c r="C3007" t="s">
        <v>84</v>
      </c>
      <c r="D3007" t="s">
        <v>110</v>
      </c>
      <c r="E3007" t="s">
        <v>71</v>
      </c>
      <c r="F3007" t="s">
        <v>97</v>
      </c>
      <c r="G3007" t="s">
        <v>68</v>
      </c>
      <c r="H3007">
        <v>8</v>
      </c>
      <c r="I3007">
        <v>140.30000000000001</v>
      </c>
      <c r="J3007">
        <v>2.4E-2</v>
      </c>
      <c r="K3007">
        <v>106.75</v>
      </c>
      <c r="L3007" t="s">
        <v>57</v>
      </c>
      <c r="M3007">
        <f t="shared" si="306"/>
        <v>1095.46</v>
      </c>
      <c r="N3007">
        <f t="shared" si="307"/>
        <v>241.46</v>
      </c>
      <c r="O3007" s="7">
        <f t="shared" si="308"/>
        <v>0.22041881949135522</v>
      </c>
      <c r="P3007" t="str">
        <f t="shared" si="313"/>
        <v>Nov-2025</v>
      </c>
      <c r="Q3007" t="str">
        <f t="shared" si="314"/>
        <v>Q4-2025</v>
      </c>
    </row>
    <row r="3008" spans="1:17" x14ac:dyDescent="0.3">
      <c r="A3008" t="s">
        <v>3156</v>
      </c>
      <c r="B3008" s="15">
        <v>45608</v>
      </c>
      <c r="C3008" t="s">
        <v>63</v>
      </c>
      <c r="D3008" t="s">
        <v>119</v>
      </c>
      <c r="E3008" t="s">
        <v>71</v>
      </c>
      <c r="F3008" t="s">
        <v>72</v>
      </c>
      <c r="G3008" t="s">
        <v>56</v>
      </c>
      <c r="H3008">
        <v>5</v>
      </c>
      <c r="I3008">
        <v>144.03</v>
      </c>
      <c r="J3008">
        <v>0.158</v>
      </c>
      <c r="K3008">
        <v>99.08</v>
      </c>
      <c r="L3008" t="s">
        <v>57</v>
      </c>
      <c r="M3008">
        <f t="shared" si="306"/>
        <v>606.37</v>
      </c>
      <c r="N3008">
        <f t="shared" si="307"/>
        <v>110.97</v>
      </c>
      <c r="O3008" s="7">
        <f t="shared" si="308"/>
        <v>0.18300707488826953</v>
      </c>
      <c r="P3008" t="str">
        <f t="shared" si="313"/>
        <v>Nov-2024</v>
      </c>
      <c r="Q3008" t="str">
        <f t="shared" si="314"/>
        <v>Q4-2024</v>
      </c>
    </row>
    <row r="3009" spans="1:17" x14ac:dyDescent="0.3">
      <c r="A3009" t="s">
        <v>3157</v>
      </c>
      <c r="B3009" s="15">
        <v>45941</v>
      </c>
      <c r="C3009" t="s">
        <v>84</v>
      </c>
      <c r="D3009" t="s">
        <v>147</v>
      </c>
      <c r="E3009" t="s">
        <v>60</v>
      </c>
      <c r="F3009" t="s">
        <v>76</v>
      </c>
      <c r="G3009" t="s">
        <v>68</v>
      </c>
      <c r="H3009">
        <v>3</v>
      </c>
      <c r="I3009">
        <v>97.49</v>
      </c>
      <c r="J3009">
        <v>9.2999999999999999E-2</v>
      </c>
      <c r="K3009">
        <v>39.25</v>
      </c>
      <c r="L3009" t="s">
        <v>57</v>
      </c>
      <c r="M3009">
        <f t="shared" si="306"/>
        <v>265.27</v>
      </c>
      <c r="N3009">
        <f t="shared" si="307"/>
        <v>147.52000000000001</v>
      </c>
      <c r="O3009" s="7">
        <f t="shared" si="308"/>
        <v>0.55611263995174731</v>
      </c>
      <c r="P3009" t="str">
        <f t="shared" si="313"/>
        <v>Oct-2025</v>
      </c>
      <c r="Q3009" t="str">
        <f t="shared" si="314"/>
        <v>Q4-2025</v>
      </c>
    </row>
    <row r="3010" spans="1:17" x14ac:dyDescent="0.3">
      <c r="A3010" t="s">
        <v>3158</v>
      </c>
      <c r="B3010" s="15">
        <v>45732</v>
      </c>
      <c r="C3010" t="s">
        <v>84</v>
      </c>
      <c r="D3010" t="s">
        <v>110</v>
      </c>
      <c r="E3010" t="s">
        <v>60</v>
      </c>
      <c r="F3010" t="s">
        <v>61</v>
      </c>
      <c r="G3010" t="s">
        <v>56</v>
      </c>
      <c r="H3010">
        <v>2</v>
      </c>
      <c r="I3010">
        <v>95.47</v>
      </c>
      <c r="J3010">
        <v>0</v>
      </c>
      <c r="K3010">
        <v>39.64</v>
      </c>
      <c r="L3010" t="s">
        <v>57</v>
      </c>
      <c r="M3010">
        <f t="shared" ref="M3010:M3073" si="315">ROUND(H3010*I3010*(1-J3010),2)</f>
        <v>190.94</v>
      </c>
      <c r="N3010">
        <f t="shared" ref="N3010:N3073" si="316">ROUND(M3010-(H3010*K3010),2)</f>
        <v>111.66</v>
      </c>
      <c r="O3010" s="7">
        <f t="shared" ref="O3010:O3073" si="317">IFERROR(N3010/M3010,0)</f>
        <v>0.58479103383261755</v>
      </c>
      <c r="P3010" t="str">
        <f t="shared" si="313"/>
        <v>Mar-2025</v>
      </c>
      <c r="Q3010" t="str">
        <f t="shared" si="314"/>
        <v>Q1-2025</v>
      </c>
    </row>
    <row r="3011" spans="1:17" x14ac:dyDescent="0.3">
      <c r="A3011" t="s">
        <v>3159</v>
      </c>
      <c r="B3011" s="15">
        <v>45965</v>
      </c>
      <c r="C3011" t="s">
        <v>88</v>
      </c>
      <c r="D3011" t="s">
        <v>429</v>
      </c>
      <c r="E3011" t="s">
        <v>71</v>
      </c>
      <c r="F3011" t="s">
        <v>86</v>
      </c>
      <c r="G3011" t="s">
        <v>56</v>
      </c>
      <c r="H3011">
        <v>3</v>
      </c>
      <c r="I3011">
        <v>65.36</v>
      </c>
      <c r="J3011">
        <v>0.108</v>
      </c>
      <c r="K3011">
        <v>44.93</v>
      </c>
      <c r="L3011" t="s">
        <v>57</v>
      </c>
      <c r="M3011">
        <f t="shared" si="315"/>
        <v>174.9</v>
      </c>
      <c r="N3011">
        <f t="shared" si="316"/>
        <v>40.11</v>
      </c>
      <c r="O3011" s="7">
        <f t="shared" si="317"/>
        <v>0.22933104631217838</v>
      </c>
      <c r="P3011" t="str">
        <f t="shared" si="313"/>
        <v>Nov-2025</v>
      </c>
      <c r="Q3011" t="str">
        <f t="shared" si="314"/>
        <v>Q4-2025</v>
      </c>
    </row>
    <row r="3012" spans="1:17" x14ac:dyDescent="0.3">
      <c r="A3012" t="s">
        <v>3160</v>
      </c>
      <c r="B3012" s="15">
        <v>45841</v>
      </c>
      <c r="C3012" t="s">
        <v>88</v>
      </c>
      <c r="D3012" t="s">
        <v>123</v>
      </c>
      <c r="E3012" t="s">
        <v>60</v>
      </c>
      <c r="F3012" t="s">
        <v>67</v>
      </c>
      <c r="G3012" t="s">
        <v>68</v>
      </c>
      <c r="H3012">
        <v>2</v>
      </c>
      <c r="I3012">
        <v>86.1</v>
      </c>
      <c r="J3012">
        <v>0.17399999999999999</v>
      </c>
      <c r="K3012">
        <v>44.63</v>
      </c>
      <c r="L3012" t="s">
        <v>57</v>
      </c>
      <c r="M3012">
        <f t="shared" si="315"/>
        <v>142.24</v>
      </c>
      <c r="N3012">
        <f t="shared" si="316"/>
        <v>52.98</v>
      </c>
      <c r="O3012" s="7">
        <f t="shared" si="317"/>
        <v>0.37246906636670413</v>
      </c>
      <c r="P3012" t="str">
        <f t="shared" si="313"/>
        <v>Jul-2025</v>
      </c>
      <c r="Q3012" t="str">
        <f t="shared" si="314"/>
        <v>Q3-2025</v>
      </c>
    </row>
    <row r="3013" spans="1:17" x14ac:dyDescent="0.3">
      <c r="A3013" t="s">
        <v>3161</v>
      </c>
      <c r="B3013" s="15">
        <v>45951</v>
      </c>
      <c r="C3013" t="s">
        <v>63</v>
      </c>
      <c r="D3013" t="s">
        <v>64</v>
      </c>
      <c r="E3013" t="s">
        <v>71</v>
      </c>
      <c r="F3013" t="s">
        <v>86</v>
      </c>
      <c r="G3013" t="s">
        <v>68</v>
      </c>
      <c r="H3013">
        <v>1</v>
      </c>
      <c r="I3013">
        <v>101.24</v>
      </c>
      <c r="J3013">
        <v>0.29599999999999999</v>
      </c>
      <c r="K3013">
        <v>77.98</v>
      </c>
      <c r="L3013" t="s">
        <v>57</v>
      </c>
      <c r="M3013">
        <f t="shared" si="315"/>
        <v>71.27</v>
      </c>
      <c r="N3013">
        <f t="shared" si="316"/>
        <v>-6.71</v>
      </c>
      <c r="O3013" s="7">
        <f t="shared" si="317"/>
        <v>-9.4149010803984856E-2</v>
      </c>
      <c r="P3013" t="str">
        <f t="shared" si="313"/>
        <v>Oct-2025</v>
      </c>
      <c r="Q3013" t="str">
        <f t="shared" si="314"/>
        <v>Q4-2025</v>
      </c>
    </row>
    <row r="3014" spans="1:17" x14ac:dyDescent="0.3">
      <c r="A3014" t="s">
        <v>3162</v>
      </c>
      <c r="B3014" s="15">
        <v>45638</v>
      </c>
      <c r="C3014" t="s">
        <v>88</v>
      </c>
      <c r="D3014" t="s">
        <v>198</v>
      </c>
      <c r="E3014" t="s">
        <v>60</v>
      </c>
      <c r="F3014" t="s">
        <v>61</v>
      </c>
      <c r="G3014" t="s">
        <v>68</v>
      </c>
      <c r="H3014">
        <v>5</v>
      </c>
      <c r="I3014">
        <v>25.33</v>
      </c>
      <c r="J3014">
        <v>7.8E-2</v>
      </c>
      <c r="K3014">
        <v>10.51</v>
      </c>
      <c r="L3014" t="s">
        <v>57</v>
      </c>
      <c r="M3014">
        <f t="shared" si="315"/>
        <v>116.77</v>
      </c>
      <c r="N3014">
        <f t="shared" si="316"/>
        <v>64.22</v>
      </c>
      <c r="O3014" s="7">
        <f t="shared" si="317"/>
        <v>0.54997002654791471</v>
      </c>
      <c r="P3014" t="str">
        <f t="shared" si="313"/>
        <v>Dec-2024</v>
      </c>
      <c r="Q3014" t="str">
        <f t="shared" si="314"/>
        <v>Q4-2024</v>
      </c>
    </row>
    <row r="3015" spans="1:17" x14ac:dyDescent="0.3">
      <c r="A3015" t="s">
        <v>3163</v>
      </c>
      <c r="B3015" s="15">
        <v>45566</v>
      </c>
      <c r="C3015" t="s">
        <v>52</v>
      </c>
      <c r="D3015" t="s">
        <v>237</v>
      </c>
      <c r="E3015" t="s">
        <v>107</v>
      </c>
      <c r="F3015" t="s">
        <v>108</v>
      </c>
      <c r="G3015" t="s">
        <v>68</v>
      </c>
      <c r="H3015">
        <v>1</v>
      </c>
      <c r="I3015">
        <v>24.17</v>
      </c>
      <c r="J3015">
        <v>0.104</v>
      </c>
      <c r="K3015">
        <v>9.6300000000000008</v>
      </c>
      <c r="L3015" t="s">
        <v>57</v>
      </c>
      <c r="M3015">
        <f t="shared" si="315"/>
        <v>21.66</v>
      </c>
      <c r="N3015">
        <f t="shared" si="316"/>
        <v>12.03</v>
      </c>
      <c r="O3015" s="7">
        <f t="shared" si="317"/>
        <v>0.55540166204986141</v>
      </c>
      <c r="P3015" t="str">
        <f t="shared" si="313"/>
        <v>Oct-2024</v>
      </c>
      <c r="Q3015" t="str">
        <f t="shared" si="314"/>
        <v>Q4-2024</v>
      </c>
    </row>
    <row r="3016" spans="1:17" x14ac:dyDescent="0.3">
      <c r="A3016" t="s">
        <v>3164</v>
      </c>
      <c r="B3016" s="15">
        <v>45927</v>
      </c>
      <c r="C3016" t="s">
        <v>63</v>
      </c>
      <c r="D3016" t="s">
        <v>281</v>
      </c>
      <c r="E3016" t="s">
        <v>107</v>
      </c>
      <c r="F3016" t="s">
        <v>148</v>
      </c>
      <c r="G3016" t="s">
        <v>56</v>
      </c>
      <c r="H3016">
        <v>2</v>
      </c>
      <c r="I3016">
        <v>44.83</v>
      </c>
      <c r="J3016">
        <v>0.24399999999999999</v>
      </c>
      <c r="K3016">
        <v>13.79</v>
      </c>
      <c r="L3016" t="s">
        <v>57</v>
      </c>
      <c r="M3016">
        <f t="shared" si="315"/>
        <v>67.78</v>
      </c>
      <c r="N3016">
        <f t="shared" si="316"/>
        <v>40.200000000000003</v>
      </c>
      <c r="O3016" s="7">
        <f t="shared" si="317"/>
        <v>0.59309530835054591</v>
      </c>
      <c r="P3016" t="str">
        <f t="shared" si="313"/>
        <v>Sep-2025</v>
      </c>
      <c r="Q3016" t="str">
        <f t="shared" si="314"/>
        <v>Q3-2025</v>
      </c>
    </row>
    <row r="3017" spans="1:17" x14ac:dyDescent="0.3">
      <c r="A3017" t="s">
        <v>3165</v>
      </c>
      <c r="B3017" s="15">
        <v>45640</v>
      </c>
      <c r="C3017" t="s">
        <v>88</v>
      </c>
      <c r="D3017" t="s">
        <v>270</v>
      </c>
      <c r="E3017" t="s">
        <v>107</v>
      </c>
      <c r="F3017" t="s">
        <v>132</v>
      </c>
      <c r="G3017" t="s">
        <v>56</v>
      </c>
      <c r="H3017">
        <v>2</v>
      </c>
      <c r="I3017">
        <v>13.22</v>
      </c>
      <c r="J3017">
        <v>8.5000000000000006E-2</v>
      </c>
      <c r="K3017">
        <v>5.41</v>
      </c>
      <c r="L3017" t="s">
        <v>57</v>
      </c>
      <c r="M3017">
        <f t="shared" si="315"/>
        <v>24.19</v>
      </c>
      <c r="N3017">
        <f t="shared" si="316"/>
        <v>13.37</v>
      </c>
      <c r="O3017" s="7">
        <f t="shared" si="317"/>
        <v>0.55270773046713517</v>
      </c>
      <c r="P3017" t="str">
        <f t="shared" si="313"/>
        <v>Dec-2024</v>
      </c>
      <c r="Q3017" t="str">
        <f t="shared" si="314"/>
        <v>Q4-2024</v>
      </c>
    </row>
    <row r="3018" spans="1:17" x14ac:dyDescent="0.3">
      <c r="A3018" t="s">
        <v>3166</v>
      </c>
      <c r="B3018" s="15">
        <v>45515</v>
      </c>
      <c r="C3018" t="s">
        <v>88</v>
      </c>
      <c r="D3018" t="s">
        <v>270</v>
      </c>
      <c r="E3018" t="s">
        <v>107</v>
      </c>
      <c r="F3018" t="s">
        <v>132</v>
      </c>
      <c r="G3018" t="s">
        <v>68</v>
      </c>
      <c r="H3018">
        <v>3</v>
      </c>
      <c r="I3018">
        <v>16.48</v>
      </c>
      <c r="J3018">
        <v>0.159</v>
      </c>
      <c r="K3018">
        <v>7.41</v>
      </c>
      <c r="L3018" t="s">
        <v>57</v>
      </c>
      <c r="M3018">
        <f t="shared" si="315"/>
        <v>41.58</v>
      </c>
      <c r="N3018">
        <f t="shared" si="316"/>
        <v>19.350000000000001</v>
      </c>
      <c r="O3018" s="7">
        <f t="shared" si="317"/>
        <v>0.46536796536796543</v>
      </c>
      <c r="P3018" t="str">
        <f t="shared" si="313"/>
        <v>Aug-2024</v>
      </c>
      <c r="Q3018" t="str">
        <f t="shared" si="314"/>
        <v>Q3-2024</v>
      </c>
    </row>
    <row r="3019" spans="1:17" x14ac:dyDescent="0.3">
      <c r="A3019" t="s">
        <v>3167</v>
      </c>
      <c r="B3019" s="15">
        <v>45803</v>
      </c>
      <c r="C3019" t="s">
        <v>88</v>
      </c>
      <c r="D3019" t="s">
        <v>116</v>
      </c>
      <c r="E3019" t="s">
        <v>107</v>
      </c>
      <c r="F3019" t="s">
        <v>139</v>
      </c>
      <c r="G3019" t="s">
        <v>68</v>
      </c>
      <c r="H3019">
        <v>4</v>
      </c>
      <c r="I3019">
        <v>39.43</v>
      </c>
      <c r="J3019">
        <v>7.8E-2</v>
      </c>
      <c r="K3019">
        <v>17.489999999999998</v>
      </c>
      <c r="L3019" t="s">
        <v>57</v>
      </c>
      <c r="M3019">
        <f t="shared" si="315"/>
        <v>145.41999999999999</v>
      </c>
      <c r="N3019">
        <f t="shared" si="316"/>
        <v>75.459999999999994</v>
      </c>
      <c r="O3019" s="7">
        <f t="shared" si="317"/>
        <v>0.51891074130105896</v>
      </c>
      <c r="P3019" t="str">
        <f t="shared" si="313"/>
        <v>May-2025</v>
      </c>
      <c r="Q3019" t="str">
        <f t="shared" si="314"/>
        <v>Q2-2025</v>
      </c>
    </row>
    <row r="3020" spans="1:17" x14ac:dyDescent="0.3">
      <c r="A3020" t="s">
        <v>3168</v>
      </c>
      <c r="B3020" s="15">
        <v>45635</v>
      </c>
      <c r="C3020" t="s">
        <v>84</v>
      </c>
      <c r="D3020" t="s">
        <v>171</v>
      </c>
      <c r="E3020" t="s">
        <v>107</v>
      </c>
      <c r="F3020" t="s">
        <v>132</v>
      </c>
      <c r="G3020" t="s">
        <v>68</v>
      </c>
      <c r="H3020">
        <v>1</v>
      </c>
      <c r="I3020">
        <v>56.71</v>
      </c>
      <c r="J3020">
        <v>5.2999999999999999E-2</v>
      </c>
      <c r="K3020">
        <v>23.93</v>
      </c>
      <c r="L3020" t="s">
        <v>57</v>
      </c>
      <c r="M3020">
        <f t="shared" si="315"/>
        <v>53.7</v>
      </c>
      <c r="N3020">
        <f t="shared" si="316"/>
        <v>29.77</v>
      </c>
      <c r="O3020" s="7">
        <f t="shared" si="317"/>
        <v>0.55437616387337052</v>
      </c>
      <c r="P3020" t="str">
        <f t="shared" si="313"/>
        <v>Dec-2024</v>
      </c>
      <c r="Q3020" t="str">
        <f t="shared" si="314"/>
        <v>Q4-2024</v>
      </c>
    </row>
    <row r="3021" spans="1:17" x14ac:dyDescent="0.3">
      <c r="A3021" t="s">
        <v>3169</v>
      </c>
      <c r="B3021" s="15">
        <v>45521</v>
      </c>
      <c r="C3021" t="s">
        <v>88</v>
      </c>
      <c r="D3021" t="s">
        <v>206</v>
      </c>
      <c r="E3021" t="s">
        <v>71</v>
      </c>
      <c r="F3021" t="s">
        <v>126</v>
      </c>
      <c r="G3021" t="s">
        <v>68</v>
      </c>
      <c r="H3021">
        <v>3</v>
      </c>
      <c r="I3021">
        <v>234.53</v>
      </c>
      <c r="J3021">
        <v>9.7000000000000003E-2</v>
      </c>
      <c r="K3021">
        <v>171.96</v>
      </c>
      <c r="L3021" t="s">
        <v>57</v>
      </c>
      <c r="M3021">
        <f t="shared" si="315"/>
        <v>635.34</v>
      </c>
      <c r="N3021">
        <f t="shared" si="316"/>
        <v>119.46</v>
      </c>
      <c r="O3021" s="7">
        <f t="shared" si="317"/>
        <v>0.18802530928321842</v>
      </c>
      <c r="P3021" t="str">
        <f t="shared" si="313"/>
        <v>Aug-2024</v>
      </c>
      <c r="Q3021" t="str">
        <f t="shared" si="314"/>
        <v>Q3-2024</v>
      </c>
    </row>
    <row r="3022" spans="1:17" x14ac:dyDescent="0.3">
      <c r="A3022" t="s">
        <v>3170</v>
      </c>
      <c r="B3022" s="15">
        <v>45539</v>
      </c>
      <c r="C3022" t="s">
        <v>52</v>
      </c>
      <c r="D3022" t="s">
        <v>75</v>
      </c>
      <c r="E3022" t="s">
        <v>54</v>
      </c>
      <c r="F3022" t="s">
        <v>268</v>
      </c>
      <c r="G3022" t="s">
        <v>56</v>
      </c>
      <c r="H3022">
        <v>5</v>
      </c>
      <c r="I3022">
        <v>22.45</v>
      </c>
      <c r="J3022">
        <v>0</v>
      </c>
      <c r="K3022">
        <v>12.87</v>
      </c>
      <c r="L3022" t="s">
        <v>57</v>
      </c>
      <c r="M3022">
        <f t="shared" si="315"/>
        <v>112.25</v>
      </c>
      <c r="N3022">
        <f t="shared" si="316"/>
        <v>47.9</v>
      </c>
      <c r="O3022" s="7">
        <f t="shared" si="317"/>
        <v>0.42672605790645879</v>
      </c>
      <c r="P3022" t="str">
        <f t="shared" si="313"/>
        <v>Sep-2024</v>
      </c>
      <c r="Q3022" t="str">
        <f t="shared" si="314"/>
        <v>Q3-2024</v>
      </c>
    </row>
    <row r="3023" spans="1:17" x14ac:dyDescent="0.3">
      <c r="A3023" t="s">
        <v>3171</v>
      </c>
      <c r="B3023" s="15">
        <v>45444</v>
      </c>
      <c r="C3023" t="s">
        <v>84</v>
      </c>
      <c r="D3023" t="s">
        <v>177</v>
      </c>
      <c r="E3023" t="s">
        <v>54</v>
      </c>
      <c r="F3023" t="s">
        <v>114</v>
      </c>
      <c r="G3023" t="s">
        <v>56</v>
      </c>
      <c r="H3023">
        <v>2</v>
      </c>
      <c r="I3023">
        <v>18.88</v>
      </c>
      <c r="J3023">
        <v>0.193</v>
      </c>
      <c r="K3023">
        <v>11.12</v>
      </c>
      <c r="L3023" t="s">
        <v>57</v>
      </c>
      <c r="M3023">
        <f t="shared" si="315"/>
        <v>30.47</v>
      </c>
      <c r="N3023">
        <f t="shared" si="316"/>
        <v>8.23</v>
      </c>
      <c r="O3023" s="7">
        <f t="shared" si="317"/>
        <v>0.27010173941581889</v>
      </c>
      <c r="P3023" t="str">
        <f t="shared" si="313"/>
        <v>Jun-2024</v>
      </c>
      <c r="Q3023" t="str">
        <f t="shared" si="314"/>
        <v>Q2-2024</v>
      </c>
    </row>
    <row r="3024" spans="1:17" x14ac:dyDescent="0.3">
      <c r="A3024" t="s">
        <v>3172</v>
      </c>
      <c r="B3024" s="15">
        <v>45947</v>
      </c>
      <c r="C3024" t="s">
        <v>84</v>
      </c>
      <c r="D3024" t="s">
        <v>169</v>
      </c>
      <c r="E3024" t="s">
        <v>107</v>
      </c>
      <c r="F3024" t="s">
        <v>193</v>
      </c>
      <c r="G3024" t="s">
        <v>68</v>
      </c>
      <c r="H3024">
        <v>6</v>
      </c>
      <c r="I3024">
        <v>50.72</v>
      </c>
      <c r="J3024">
        <v>0.13100000000000001</v>
      </c>
      <c r="K3024">
        <v>17.72</v>
      </c>
      <c r="L3024" t="s">
        <v>57</v>
      </c>
      <c r="M3024">
        <f t="shared" si="315"/>
        <v>264.45</v>
      </c>
      <c r="N3024">
        <f t="shared" si="316"/>
        <v>158.13</v>
      </c>
      <c r="O3024" s="7">
        <f t="shared" si="317"/>
        <v>0.59795802609188886</v>
      </c>
      <c r="P3024" t="str">
        <f t="shared" si="313"/>
        <v>Oct-2025</v>
      </c>
      <c r="Q3024" t="str">
        <f t="shared" si="314"/>
        <v>Q4-2025</v>
      </c>
    </row>
    <row r="3025" spans="1:17" x14ac:dyDescent="0.3">
      <c r="A3025" t="s">
        <v>3173</v>
      </c>
      <c r="B3025" s="15">
        <v>45654</v>
      </c>
      <c r="C3025" t="s">
        <v>52</v>
      </c>
      <c r="D3025" t="s">
        <v>101</v>
      </c>
      <c r="E3025" t="s">
        <v>71</v>
      </c>
      <c r="F3025" t="s">
        <v>78</v>
      </c>
      <c r="G3025" t="s">
        <v>68</v>
      </c>
      <c r="H3025">
        <v>3</v>
      </c>
      <c r="I3025">
        <v>118.7</v>
      </c>
      <c r="J3025">
        <v>2.9000000000000001E-2</v>
      </c>
      <c r="K3025">
        <v>83.17</v>
      </c>
      <c r="L3025" t="s">
        <v>57</v>
      </c>
      <c r="M3025">
        <f t="shared" si="315"/>
        <v>345.77</v>
      </c>
      <c r="N3025">
        <f t="shared" si="316"/>
        <v>96.26</v>
      </c>
      <c r="O3025" s="7">
        <f t="shared" si="317"/>
        <v>0.2783931515169043</v>
      </c>
      <c r="P3025" t="str">
        <f t="shared" si="313"/>
        <v>Dec-2024</v>
      </c>
      <c r="Q3025" t="str">
        <f t="shared" si="314"/>
        <v>Q4-2024</v>
      </c>
    </row>
    <row r="3026" spans="1:17" x14ac:dyDescent="0.3">
      <c r="A3026" t="s">
        <v>3174</v>
      </c>
      <c r="B3026" s="15">
        <v>45895</v>
      </c>
      <c r="C3026" t="s">
        <v>52</v>
      </c>
      <c r="D3026" t="s">
        <v>53</v>
      </c>
      <c r="E3026" t="s">
        <v>93</v>
      </c>
      <c r="F3026" t="s">
        <v>141</v>
      </c>
      <c r="G3026" t="s">
        <v>56</v>
      </c>
      <c r="H3026">
        <v>4</v>
      </c>
      <c r="I3026">
        <v>54.65</v>
      </c>
      <c r="J3026">
        <v>0.14099999999999999</v>
      </c>
      <c r="K3026">
        <v>24.67</v>
      </c>
      <c r="L3026" t="s">
        <v>57</v>
      </c>
      <c r="M3026">
        <f t="shared" si="315"/>
        <v>187.78</v>
      </c>
      <c r="N3026">
        <f t="shared" si="316"/>
        <v>89.1</v>
      </c>
      <c r="O3026" s="7">
        <f t="shared" si="317"/>
        <v>0.47449142613696876</v>
      </c>
      <c r="P3026" t="str">
        <f t="shared" si="313"/>
        <v>Aug-2025</v>
      </c>
      <c r="Q3026" t="str">
        <f t="shared" si="314"/>
        <v>Q3-2025</v>
      </c>
    </row>
    <row r="3027" spans="1:17" x14ac:dyDescent="0.3">
      <c r="A3027" t="s">
        <v>3175</v>
      </c>
      <c r="B3027" s="15">
        <v>45907</v>
      </c>
      <c r="C3027" t="s">
        <v>52</v>
      </c>
      <c r="D3027" t="s">
        <v>130</v>
      </c>
      <c r="E3027" t="s">
        <v>71</v>
      </c>
      <c r="F3027" t="s">
        <v>126</v>
      </c>
      <c r="G3027" t="s">
        <v>68</v>
      </c>
      <c r="H3027">
        <v>1</v>
      </c>
      <c r="I3027">
        <v>189.65</v>
      </c>
      <c r="J3027">
        <v>0</v>
      </c>
      <c r="K3027">
        <v>124.87</v>
      </c>
      <c r="L3027" t="s">
        <v>57</v>
      </c>
      <c r="M3027">
        <f t="shared" si="315"/>
        <v>189.65</v>
      </c>
      <c r="N3027">
        <f t="shared" si="316"/>
        <v>64.78</v>
      </c>
      <c r="O3027" s="7">
        <f t="shared" si="317"/>
        <v>0.34157658845241234</v>
      </c>
      <c r="P3027" t="str">
        <f t="shared" si="313"/>
        <v>Sep-2025</v>
      </c>
      <c r="Q3027" t="str">
        <f t="shared" si="314"/>
        <v>Q3-2025</v>
      </c>
    </row>
    <row r="3028" spans="1:17" x14ac:dyDescent="0.3">
      <c r="A3028" t="s">
        <v>3176</v>
      </c>
      <c r="B3028" s="15">
        <v>45856</v>
      </c>
      <c r="C3028" t="s">
        <v>52</v>
      </c>
      <c r="D3028" t="s">
        <v>70</v>
      </c>
      <c r="E3028" t="s">
        <v>71</v>
      </c>
      <c r="F3028" t="s">
        <v>97</v>
      </c>
      <c r="G3028" t="s">
        <v>56</v>
      </c>
      <c r="H3028">
        <v>1</v>
      </c>
      <c r="I3028">
        <v>176.94</v>
      </c>
      <c r="J3028">
        <v>1.2E-2</v>
      </c>
      <c r="K3028">
        <v>128.6</v>
      </c>
      <c r="L3028" t="s">
        <v>57</v>
      </c>
      <c r="M3028">
        <f t="shared" si="315"/>
        <v>174.82</v>
      </c>
      <c r="N3028">
        <f t="shared" si="316"/>
        <v>46.22</v>
      </c>
      <c r="O3028" s="7">
        <f t="shared" si="317"/>
        <v>0.26438622583228466</v>
      </c>
      <c r="P3028" t="str">
        <f t="shared" si="313"/>
        <v>Jul-2025</v>
      </c>
      <c r="Q3028" t="str">
        <f t="shared" si="314"/>
        <v>Q3-2025</v>
      </c>
    </row>
    <row r="3029" spans="1:17" x14ac:dyDescent="0.3">
      <c r="A3029" t="s">
        <v>3177</v>
      </c>
      <c r="B3029" s="15">
        <v>45520</v>
      </c>
      <c r="C3029" t="s">
        <v>88</v>
      </c>
      <c r="D3029" t="s">
        <v>202</v>
      </c>
      <c r="E3029" t="s">
        <v>71</v>
      </c>
      <c r="F3029" t="s">
        <v>78</v>
      </c>
      <c r="G3029" t="s">
        <v>56</v>
      </c>
      <c r="H3029">
        <v>9</v>
      </c>
      <c r="I3029">
        <v>211.13</v>
      </c>
      <c r="J3029">
        <v>1.4E-2</v>
      </c>
      <c r="K3029">
        <v>165.08</v>
      </c>
      <c r="L3029" t="s">
        <v>57</v>
      </c>
      <c r="M3029">
        <f t="shared" si="315"/>
        <v>1873.57</v>
      </c>
      <c r="N3029">
        <f t="shared" si="316"/>
        <v>387.85</v>
      </c>
      <c r="O3029" s="7">
        <f t="shared" si="317"/>
        <v>0.20701121388579025</v>
      </c>
      <c r="P3029" t="str">
        <f t="shared" ref="P3029:P3060" si="318">IF(B3029="","",TEXT(B3029,"mmm-yyyy"))</f>
        <v>Aug-2024</v>
      </c>
      <c r="Q3029" t="str">
        <f t="shared" ref="Q3029:Q3060" si="319">IF(B3029="","","Q"&amp;ROUNDUP(MONTH(B3029)/3,0)&amp;"-"&amp;YEAR(B3029))</f>
        <v>Q3-2024</v>
      </c>
    </row>
    <row r="3030" spans="1:17" x14ac:dyDescent="0.3">
      <c r="A3030" t="s">
        <v>3178</v>
      </c>
      <c r="B3030" s="15">
        <v>45441</v>
      </c>
      <c r="C3030" t="s">
        <v>88</v>
      </c>
      <c r="D3030" t="s">
        <v>135</v>
      </c>
      <c r="E3030" t="s">
        <v>93</v>
      </c>
      <c r="F3030" t="s">
        <v>255</v>
      </c>
      <c r="G3030" t="s">
        <v>56</v>
      </c>
      <c r="H3030">
        <v>2</v>
      </c>
      <c r="I3030">
        <v>52.84</v>
      </c>
      <c r="J3030">
        <v>5.8999999999999997E-2</v>
      </c>
      <c r="K3030">
        <v>22.34</v>
      </c>
      <c r="L3030" t="s">
        <v>57</v>
      </c>
      <c r="M3030">
        <f t="shared" si="315"/>
        <v>99.44</v>
      </c>
      <c r="N3030">
        <f t="shared" si="316"/>
        <v>54.76</v>
      </c>
      <c r="O3030" s="7">
        <f t="shared" si="317"/>
        <v>0.55068382944489136</v>
      </c>
      <c r="P3030" t="str">
        <f t="shared" si="318"/>
        <v>May-2024</v>
      </c>
      <c r="Q3030" t="str">
        <f t="shared" si="319"/>
        <v>Q2-2024</v>
      </c>
    </row>
    <row r="3031" spans="1:17" x14ac:dyDescent="0.3">
      <c r="A3031" t="s">
        <v>3179</v>
      </c>
      <c r="B3031" s="15">
        <v>45498</v>
      </c>
      <c r="C3031" t="s">
        <v>52</v>
      </c>
      <c r="D3031" t="s">
        <v>130</v>
      </c>
      <c r="E3031" t="s">
        <v>107</v>
      </c>
      <c r="F3031" t="s">
        <v>139</v>
      </c>
      <c r="G3031" t="s">
        <v>68</v>
      </c>
      <c r="H3031">
        <v>6</v>
      </c>
      <c r="I3031">
        <v>52.89</v>
      </c>
      <c r="J3031">
        <v>0</v>
      </c>
      <c r="K3031">
        <v>23</v>
      </c>
      <c r="L3031" t="s">
        <v>57</v>
      </c>
      <c r="M3031">
        <f t="shared" si="315"/>
        <v>317.33999999999997</v>
      </c>
      <c r="N3031">
        <f t="shared" si="316"/>
        <v>179.34</v>
      </c>
      <c r="O3031" s="7">
        <f t="shared" si="317"/>
        <v>0.56513518623558334</v>
      </c>
      <c r="P3031" t="str">
        <f t="shared" si="318"/>
        <v>Jul-2024</v>
      </c>
      <c r="Q3031" t="str">
        <f t="shared" si="319"/>
        <v>Q3-2024</v>
      </c>
    </row>
    <row r="3032" spans="1:17" x14ac:dyDescent="0.3">
      <c r="A3032" t="s">
        <v>3180</v>
      </c>
      <c r="B3032" s="15">
        <v>45441</v>
      </c>
      <c r="C3032" t="s">
        <v>84</v>
      </c>
      <c r="D3032" t="s">
        <v>225</v>
      </c>
      <c r="E3032" t="s">
        <v>71</v>
      </c>
      <c r="F3032" t="s">
        <v>86</v>
      </c>
      <c r="G3032" t="s">
        <v>56</v>
      </c>
      <c r="H3032">
        <v>5</v>
      </c>
      <c r="I3032">
        <v>125.74</v>
      </c>
      <c r="J3032">
        <v>0</v>
      </c>
      <c r="K3032">
        <v>88.37</v>
      </c>
      <c r="L3032" t="s">
        <v>57</v>
      </c>
      <c r="M3032">
        <f t="shared" si="315"/>
        <v>628.70000000000005</v>
      </c>
      <c r="N3032">
        <f t="shared" si="316"/>
        <v>186.85</v>
      </c>
      <c r="O3032" s="7">
        <f t="shared" si="317"/>
        <v>0.29720057261014787</v>
      </c>
      <c r="P3032" t="str">
        <f t="shared" si="318"/>
        <v>May-2024</v>
      </c>
      <c r="Q3032" t="str">
        <f t="shared" si="319"/>
        <v>Q2-2024</v>
      </c>
    </row>
    <row r="3033" spans="1:17" x14ac:dyDescent="0.3">
      <c r="A3033" t="s">
        <v>3181</v>
      </c>
      <c r="B3033" s="15">
        <v>45889</v>
      </c>
      <c r="C3033" t="s">
        <v>52</v>
      </c>
      <c r="D3033" t="s">
        <v>53</v>
      </c>
      <c r="E3033" t="s">
        <v>71</v>
      </c>
      <c r="F3033" t="s">
        <v>72</v>
      </c>
      <c r="G3033" t="s">
        <v>56</v>
      </c>
      <c r="H3033">
        <v>9</v>
      </c>
      <c r="I3033">
        <v>209.01</v>
      </c>
      <c r="J3033">
        <v>0.08</v>
      </c>
      <c r="K3033">
        <v>145.05000000000001</v>
      </c>
      <c r="L3033" t="s">
        <v>73</v>
      </c>
      <c r="M3033">
        <f t="shared" si="315"/>
        <v>1730.6</v>
      </c>
      <c r="N3033">
        <f t="shared" si="316"/>
        <v>425.15</v>
      </c>
      <c r="O3033" s="7">
        <f t="shared" si="317"/>
        <v>0.24566624292153011</v>
      </c>
      <c r="P3033" t="str">
        <f t="shared" si="318"/>
        <v>Aug-2025</v>
      </c>
      <c r="Q3033" t="str">
        <f t="shared" si="319"/>
        <v>Q3-2025</v>
      </c>
    </row>
    <row r="3034" spans="1:17" x14ac:dyDescent="0.3">
      <c r="A3034" t="s">
        <v>3182</v>
      </c>
      <c r="B3034" s="15">
        <v>45711</v>
      </c>
      <c r="C3034" t="s">
        <v>63</v>
      </c>
      <c r="D3034" t="s">
        <v>281</v>
      </c>
      <c r="E3034" t="s">
        <v>107</v>
      </c>
      <c r="F3034" t="s">
        <v>132</v>
      </c>
      <c r="G3034" t="s">
        <v>68</v>
      </c>
      <c r="H3034">
        <v>1</v>
      </c>
      <c r="I3034">
        <v>16.440000000000001</v>
      </c>
      <c r="J3034">
        <v>0.28999999999999998</v>
      </c>
      <c r="K3034">
        <v>6.96</v>
      </c>
      <c r="L3034" t="s">
        <v>57</v>
      </c>
      <c r="M3034">
        <f t="shared" si="315"/>
        <v>11.67</v>
      </c>
      <c r="N3034">
        <f t="shared" si="316"/>
        <v>4.71</v>
      </c>
      <c r="O3034" s="7">
        <f t="shared" si="317"/>
        <v>0.40359897172236503</v>
      </c>
      <c r="P3034" t="str">
        <f t="shared" si="318"/>
        <v>Feb-2025</v>
      </c>
      <c r="Q3034" t="str">
        <f t="shared" si="319"/>
        <v>Q1-2025</v>
      </c>
    </row>
    <row r="3035" spans="1:17" x14ac:dyDescent="0.3">
      <c r="A3035" t="s">
        <v>3183</v>
      </c>
      <c r="B3035" s="15">
        <v>45671</v>
      </c>
      <c r="C3035" t="s">
        <v>52</v>
      </c>
      <c r="D3035" t="s">
        <v>96</v>
      </c>
      <c r="E3035" t="s">
        <v>107</v>
      </c>
      <c r="F3035" t="s">
        <v>139</v>
      </c>
      <c r="G3035" t="s">
        <v>68</v>
      </c>
      <c r="H3035">
        <v>2</v>
      </c>
      <c r="I3035">
        <v>42.78</v>
      </c>
      <c r="J3035">
        <v>0.09</v>
      </c>
      <c r="K3035">
        <v>15.29</v>
      </c>
      <c r="L3035" t="s">
        <v>57</v>
      </c>
      <c r="M3035">
        <f t="shared" si="315"/>
        <v>77.86</v>
      </c>
      <c r="N3035">
        <f t="shared" si="316"/>
        <v>47.28</v>
      </c>
      <c r="O3035" s="7">
        <f t="shared" si="317"/>
        <v>0.60724377087079373</v>
      </c>
      <c r="P3035" t="str">
        <f t="shared" si="318"/>
        <v>Jan-2025</v>
      </c>
      <c r="Q3035" t="str">
        <f t="shared" si="319"/>
        <v>Q1-2025</v>
      </c>
    </row>
    <row r="3036" spans="1:17" x14ac:dyDescent="0.3">
      <c r="A3036" t="s">
        <v>3184</v>
      </c>
      <c r="B3036" s="15">
        <v>45419</v>
      </c>
      <c r="C3036" t="s">
        <v>88</v>
      </c>
      <c r="D3036" t="s">
        <v>135</v>
      </c>
      <c r="E3036" t="s">
        <v>93</v>
      </c>
      <c r="F3036" t="s">
        <v>219</v>
      </c>
      <c r="G3036" t="s">
        <v>56</v>
      </c>
      <c r="H3036">
        <v>1</v>
      </c>
      <c r="I3036">
        <v>11.59</v>
      </c>
      <c r="J3036">
        <v>6.3E-2</v>
      </c>
      <c r="K3036">
        <v>5.45</v>
      </c>
      <c r="L3036" t="s">
        <v>57</v>
      </c>
      <c r="M3036">
        <f t="shared" si="315"/>
        <v>10.86</v>
      </c>
      <c r="N3036">
        <f t="shared" si="316"/>
        <v>5.41</v>
      </c>
      <c r="O3036" s="7">
        <f t="shared" si="317"/>
        <v>0.49815837937384905</v>
      </c>
      <c r="P3036" t="str">
        <f t="shared" si="318"/>
        <v>May-2024</v>
      </c>
      <c r="Q3036" t="str">
        <f t="shared" si="319"/>
        <v>Q2-2024</v>
      </c>
    </row>
    <row r="3037" spans="1:17" x14ac:dyDescent="0.3">
      <c r="A3037" t="s">
        <v>3185</v>
      </c>
      <c r="B3037" s="15">
        <v>45631</v>
      </c>
      <c r="C3037" t="s">
        <v>84</v>
      </c>
      <c r="D3037" t="s">
        <v>85</v>
      </c>
      <c r="E3037" t="s">
        <v>93</v>
      </c>
      <c r="F3037" t="s">
        <v>255</v>
      </c>
      <c r="G3037" t="s">
        <v>68</v>
      </c>
      <c r="H3037">
        <v>1</v>
      </c>
      <c r="I3037">
        <v>77.98</v>
      </c>
      <c r="J3037">
        <v>5.5E-2</v>
      </c>
      <c r="K3037">
        <v>37.99</v>
      </c>
      <c r="L3037" t="s">
        <v>57</v>
      </c>
      <c r="M3037">
        <f t="shared" si="315"/>
        <v>73.69</v>
      </c>
      <c r="N3037">
        <f t="shared" si="316"/>
        <v>35.700000000000003</v>
      </c>
      <c r="O3037" s="7">
        <f t="shared" si="317"/>
        <v>0.48446193513366814</v>
      </c>
      <c r="P3037" t="str">
        <f t="shared" si="318"/>
        <v>Dec-2024</v>
      </c>
      <c r="Q3037" t="str">
        <f t="shared" si="319"/>
        <v>Q4-2024</v>
      </c>
    </row>
    <row r="3038" spans="1:17" x14ac:dyDescent="0.3">
      <c r="A3038" t="s">
        <v>3186</v>
      </c>
      <c r="B3038" s="15">
        <v>45981</v>
      </c>
      <c r="C3038" t="s">
        <v>63</v>
      </c>
      <c r="D3038" t="s">
        <v>119</v>
      </c>
      <c r="E3038" t="s">
        <v>60</v>
      </c>
      <c r="F3038" t="s">
        <v>61</v>
      </c>
      <c r="G3038" t="s">
        <v>68</v>
      </c>
      <c r="H3038">
        <v>1</v>
      </c>
      <c r="I3038">
        <v>108.94</v>
      </c>
      <c r="J3038">
        <v>0.16700000000000001</v>
      </c>
      <c r="K3038">
        <v>57.03</v>
      </c>
      <c r="L3038" t="s">
        <v>57</v>
      </c>
      <c r="M3038">
        <f t="shared" si="315"/>
        <v>90.75</v>
      </c>
      <c r="N3038">
        <f t="shared" si="316"/>
        <v>33.72</v>
      </c>
      <c r="O3038" s="7">
        <f t="shared" si="317"/>
        <v>0.37157024793388427</v>
      </c>
      <c r="P3038" t="str">
        <f t="shared" si="318"/>
        <v>Nov-2025</v>
      </c>
      <c r="Q3038" t="str">
        <f t="shared" si="319"/>
        <v>Q4-2025</v>
      </c>
    </row>
    <row r="3039" spans="1:17" x14ac:dyDescent="0.3">
      <c r="A3039" t="s">
        <v>3187</v>
      </c>
      <c r="B3039" s="15">
        <v>45412</v>
      </c>
      <c r="C3039" t="s">
        <v>52</v>
      </c>
      <c r="D3039" t="s">
        <v>130</v>
      </c>
      <c r="E3039" t="s">
        <v>107</v>
      </c>
      <c r="F3039" t="s">
        <v>132</v>
      </c>
      <c r="G3039" t="s">
        <v>56</v>
      </c>
      <c r="H3039">
        <v>5</v>
      </c>
      <c r="I3039">
        <v>18.28</v>
      </c>
      <c r="J3039">
        <v>2E-3</v>
      </c>
      <c r="K3039">
        <v>5.61</v>
      </c>
      <c r="L3039" t="s">
        <v>104</v>
      </c>
      <c r="M3039">
        <f t="shared" si="315"/>
        <v>91.22</v>
      </c>
      <c r="N3039">
        <f t="shared" si="316"/>
        <v>63.17</v>
      </c>
      <c r="O3039" s="7">
        <f t="shared" si="317"/>
        <v>0.69250164437623329</v>
      </c>
      <c r="P3039" t="str">
        <f t="shared" si="318"/>
        <v>Apr-2024</v>
      </c>
      <c r="Q3039" t="str">
        <f t="shared" si="319"/>
        <v>Q2-2024</v>
      </c>
    </row>
    <row r="3040" spans="1:17" x14ac:dyDescent="0.3">
      <c r="A3040" t="s">
        <v>3188</v>
      </c>
      <c r="B3040" s="15">
        <v>45681</v>
      </c>
      <c r="C3040" t="s">
        <v>84</v>
      </c>
      <c r="D3040" t="s">
        <v>196</v>
      </c>
      <c r="E3040" t="s">
        <v>54</v>
      </c>
      <c r="F3040" t="s">
        <v>156</v>
      </c>
      <c r="G3040" t="s">
        <v>56</v>
      </c>
      <c r="H3040">
        <v>2</v>
      </c>
      <c r="I3040">
        <v>21.67</v>
      </c>
      <c r="J3040">
        <v>0</v>
      </c>
      <c r="K3040">
        <v>14.2</v>
      </c>
      <c r="L3040" t="s">
        <v>57</v>
      </c>
      <c r="M3040">
        <f t="shared" si="315"/>
        <v>43.34</v>
      </c>
      <c r="N3040">
        <f t="shared" si="316"/>
        <v>14.94</v>
      </c>
      <c r="O3040" s="7">
        <f t="shared" si="317"/>
        <v>0.34471619750807564</v>
      </c>
      <c r="P3040" t="str">
        <f t="shared" si="318"/>
        <v>Jan-2025</v>
      </c>
      <c r="Q3040" t="str">
        <f t="shared" si="319"/>
        <v>Q1-2025</v>
      </c>
    </row>
    <row r="3041" spans="1:17" x14ac:dyDescent="0.3">
      <c r="A3041" t="s">
        <v>3189</v>
      </c>
      <c r="B3041" s="15">
        <v>45960</v>
      </c>
      <c r="C3041" t="s">
        <v>63</v>
      </c>
      <c r="D3041" t="s">
        <v>251</v>
      </c>
      <c r="E3041" t="s">
        <v>71</v>
      </c>
      <c r="F3041" t="s">
        <v>86</v>
      </c>
      <c r="G3041" t="s">
        <v>68</v>
      </c>
      <c r="H3041">
        <v>1</v>
      </c>
      <c r="I3041">
        <v>260.2</v>
      </c>
      <c r="J3041">
        <v>8.1000000000000003E-2</v>
      </c>
      <c r="K3041">
        <v>188.78</v>
      </c>
      <c r="L3041" t="s">
        <v>57</v>
      </c>
      <c r="M3041">
        <f t="shared" si="315"/>
        <v>239.12</v>
      </c>
      <c r="N3041">
        <f t="shared" si="316"/>
        <v>50.34</v>
      </c>
      <c r="O3041" s="7">
        <f t="shared" si="317"/>
        <v>0.2105219136835062</v>
      </c>
      <c r="P3041" t="str">
        <f t="shared" si="318"/>
        <v>Oct-2025</v>
      </c>
      <c r="Q3041" t="str">
        <f t="shared" si="319"/>
        <v>Q4-2025</v>
      </c>
    </row>
    <row r="3042" spans="1:17" x14ac:dyDescent="0.3">
      <c r="A3042" t="s">
        <v>3190</v>
      </c>
      <c r="B3042" s="15">
        <v>45684</v>
      </c>
      <c r="C3042" t="s">
        <v>52</v>
      </c>
      <c r="D3042" t="s">
        <v>181</v>
      </c>
      <c r="E3042" t="s">
        <v>107</v>
      </c>
      <c r="F3042" t="s">
        <v>193</v>
      </c>
      <c r="G3042" t="s">
        <v>56</v>
      </c>
      <c r="H3042">
        <v>1</v>
      </c>
      <c r="I3042">
        <v>39.24</v>
      </c>
      <c r="J3042">
        <v>0.06</v>
      </c>
      <c r="K3042">
        <v>16.54</v>
      </c>
      <c r="L3042" t="s">
        <v>57</v>
      </c>
      <c r="M3042">
        <f t="shared" si="315"/>
        <v>36.89</v>
      </c>
      <c r="N3042">
        <f t="shared" si="316"/>
        <v>20.350000000000001</v>
      </c>
      <c r="O3042" s="7">
        <f t="shared" si="317"/>
        <v>0.55164001084304692</v>
      </c>
      <c r="P3042" t="str">
        <f t="shared" si="318"/>
        <v>Jan-2025</v>
      </c>
      <c r="Q3042" t="str">
        <f t="shared" si="319"/>
        <v>Q1-2025</v>
      </c>
    </row>
    <row r="3043" spans="1:17" x14ac:dyDescent="0.3">
      <c r="A3043" t="s">
        <v>3191</v>
      </c>
      <c r="B3043" s="15">
        <v>45491</v>
      </c>
      <c r="C3043" t="s">
        <v>84</v>
      </c>
      <c r="D3043" t="s">
        <v>169</v>
      </c>
      <c r="E3043" t="s">
        <v>60</v>
      </c>
      <c r="F3043" t="s">
        <v>90</v>
      </c>
      <c r="G3043" t="s">
        <v>68</v>
      </c>
      <c r="H3043">
        <v>1</v>
      </c>
      <c r="I3043">
        <v>25.6</v>
      </c>
      <c r="J3043">
        <v>0.123</v>
      </c>
      <c r="K3043">
        <v>13.74</v>
      </c>
      <c r="L3043" t="s">
        <v>57</v>
      </c>
      <c r="M3043">
        <f t="shared" si="315"/>
        <v>22.45</v>
      </c>
      <c r="N3043">
        <f t="shared" si="316"/>
        <v>8.7100000000000009</v>
      </c>
      <c r="O3043" s="7">
        <f t="shared" si="317"/>
        <v>0.38797327394209358</v>
      </c>
      <c r="P3043" t="str">
        <f t="shared" si="318"/>
        <v>Jul-2024</v>
      </c>
      <c r="Q3043" t="str">
        <f t="shared" si="319"/>
        <v>Q3-2024</v>
      </c>
    </row>
    <row r="3044" spans="1:17" x14ac:dyDescent="0.3">
      <c r="A3044" t="s">
        <v>3192</v>
      </c>
      <c r="B3044" s="15">
        <v>45942</v>
      </c>
      <c r="C3044" t="s">
        <v>84</v>
      </c>
      <c r="D3044" t="s">
        <v>110</v>
      </c>
      <c r="E3044" t="s">
        <v>54</v>
      </c>
      <c r="F3044" t="s">
        <v>65</v>
      </c>
      <c r="G3044" t="s">
        <v>68</v>
      </c>
      <c r="H3044">
        <v>2</v>
      </c>
      <c r="I3044">
        <v>24.76</v>
      </c>
      <c r="J3044">
        <v>5.8999999999999997E-2</v>
      </c>
      <c r="K3044">
        <v>16.21</v>
      </c>
      <c r="L3044" t="s">
        <v>57</v>
      </c>
      <c r="M3044">
        <f t="shared" si="315"/>
        <v>46.6</v>
      </c>
      <c r="N3044">
        <f t="shared" si="316"/>
        <v>14.18</v>
      </c>
      <c r="O3044" s="7">
        <f t="shared" si="317"/>
        <v>0.3042918454935622</v>
      </c>
      <c r="P3044" t="str">
        <f t="shared" si="318"/>
        <v>Oct-2025</v>
      </c>
      <c r="Q3044" t="str">
        <f t="shared" si="319"/>
        <v>Q4-2025</v>
      </c>
    </row>
    <row r="3045" spans="1:17" x14ac:dyDescent="0.3">
      <c r="A3045" t="s">
        <v>3193</v>
      </c>
      <c r="B3045" s="15">
        <v>45788</v>
      </c>
      <c r="C3045" t="s">
        <v>63</v>
      </c>
      <c r="D3045" t="s">
        <v>281</v>
      </c>
      <c r="E3045" t="s">
        <v>54</v>
      </c>
      <c r="F3045" t="s">
        <v>65</v>
      </c>
      <c r="G3045" t="s">
        <v>68</v>
      </c>
      <c r="H3045">
        <v>3</v>
      </c>
      <c r="I3045">
        <v>21.98</v>
      </c>
      <c r="J3045">
        <v>0.20699999999999999</v>
      </c>
      <c r="K3045">
        <v>12.86</v>
      </c>
      <c r="L3045" t="s">
        <v>57</v>
      </c>
      <c r="M3045">
        <f t="shared" si="315"/>
        <v>52.29</v>
      </c>
      <c r="N3045">
        <f t="shared" si="316"/>
        <v>13.71</v>
      </c>
      <c r="O3045" s="7">
        <f t="shared" si="317"/>
        <v>0.26219162363740678</v>
      </c>
      <c r="P3045" t="str">
        <f t="shared" si="318"/>
        <v>May-2025</v>
      </c>
      <c r="Q3045" t="str">
        <f t="shared" si="319"/>
        <v>Q2-2025</v>
      </c>
    </row>
    <row r="3046" spans="1:17" x14ac:dyDescent="0.3">
      <c r="A3046" t="s">
        <v>3194</v>
      </c>
      <c r="B3046" s="15">
        <v>45779</v>
      </c>
      <c r="C3046" t="s">
        <v>52</v>
      </c>
      <c r="D3046" t="s">
        <v>53</v>
      </c>
      <c r="E3046" t="s">
        <v>60</v>
      </c>
      <c r="F3046" t="s">
        <v>61</v>
      </c>
      <c r="G3046" t="s">
        <v>68</v>
      </c>
      <c r="H3046">
        <v>4</v>
      </c>
      <c r="I3046">
        <v>107.45</v>
      </c>
      <c r="J3046">
        <v>0.20100000000000001</v>
      </c>
      <c r="K3046">
        <v>47.43</v>
      </c>
      <c r="L3046" t="s">
        <v>57</v>
      </c>
      <c r="M3046">
        <f t="shared" si="315"/>
        <v>343.41</v>
      </c>
      <c r="N3046">
        <f t="shared" si="316"/>
        <v>153.69</v>
      </c>
      <c r="O3046" s="7">
        <f t="shared" si="317"/>
        <v>0.44754084039486325</v>
      </c>
      <c r="P3046" t="str">
        <f t="shared" si="318"/>
        <v>May-2025</v>
      </c>
      <c r="Q3046" t="str">
        <f t="shared" si="319"/>
        <v>Q2-2025</v>
      </c>
    </row>
    <row r="3047" spans="1:17" x14ac:dyDescent="0.3">
      <c r="A3047" t="s">
        <v>3195</v>
      </c>
      <c r="B3047" s="15">
        <v>45786</v>
      </c>
      <c r="C3047" t="s">
        <v>84</v>
      </c>
      <c r="D3047" t="s">
        <v>110</v>
      </c>
      <c r="E3047" t="s">
        <v>107</v>
      </c>
      <c r="F3047" t="s">
        <v>193</v>
      </c>
      <c r="G3047" t="s">
        <v>56</v>
      </c>
      <c r="H3047">
        <v>4</v>
      </c>
      <c r="I3047">
        <v>34.29</v>
      </c>
      <c r="J3047">
        <v>0</v>
      </c>
      <c r="K3047">
        <v>14.44</v>
      </c>
      <c r="L3047" t="s">
        <v>57</v>
      </c>
      <c r="M3047">
        <f t="shared" si="315"/>
        <v>137.16</v>
      </c>
      <c r="N3047">
        <f t="shared" si="316"/>
        <v>79.400000000000006</v>
      </c>
      <c r="O3047" s="7">
        <f t="shared" si="317"/>
        <v>0.57888597258676</v>
      </c>
      <c r="P3047" t="str">
        <f t="shared" si="318"/>
        <v>May-2025</v>
      </c>
      <c r="Q3047" t="str">
        <f t="shared" si="319"/>
        <v>Q2-2025</v>
      </c>
    </row>
    <row r="3048" spans="1:17" x14ac:dyDescent="0.3">
      <c r="A3048" t="s">
        <v>3196</v>
      </c>
      <c r="B3048" s="15">
        <v>45544</v>
      </c>
      <c r="C3048" t="s">
        <v>52</v>
      </c>
      <c r="D3048" t="s">
        <v>155</v>
      </c>
      <c r="E3048" t="s">
        <v>93</v>
      </c>
      <c r="F3048" t="s">
        <v>124</v>
      </c>
      <c r="G3048" t="s">
        <v>56</v>
      </c>
      <c r="H3048">
        <v>1</v>
      </c>
      <c r="I3048">
        <v>36.96</v>
      </c>
      <c r="J3048">
        <v>0.121</v>
      </c>
      <c r="K3048">
        <v>17.059999999999999</v>
      </c>
      <c r="L3048" t="s">
        <v>57</v>
      </c>
      <c r="M3048">
        <f t="shared" si="315"/>
        <v>32.49</v>
      </c>
      <c r="N3048">
        <f t="shared" si="316"/>
        <v>15.43</v>
      </c>
      <c r="O3048" s="7">
        <f t="shared" si="317"/>
        <v>0.47491535857186823</v>
      </c>
      <c r="P3048" t="str">
        <f t="shared" si="318"/>
        <v>Sep-2024</v>
      </c>
      <c r="Q3048" t="str">
        <f t="shared" si="319"/>
        <v>Q3-2024</v>
      </c>
    </row>
    <row r="3049" spans="1:17" x14ac:dyDescent="0.3">
      <c r="A3049" t="s">
        <v>3197</v>
      </c>
      <c r="B3049" s="15">
        <v>45751</v>
      </c>
      <c r="C3049" t="s">
        <v>52</v>
      </c>
      <c r="D3049" t="s">
        <v>237</v>
      </c>
      <c r="E3049" t="s">
        <v>93</v>
      </c>
      <c r="F3049" t="s">
        <v>255</v>
      </c>
      <c r="G3049" t="s">
        <v>68</v>
      </c>
      <c r="H3049">
        <v>1</v>
      </c>
      <c r="I3049">
        <v>82.47</v>
      </c>
      <c r="J3049">
        <v>8.3000000000000004E-2</v>
      </c>
      <c r="K3049">
        <v>40.090000000000003</v>
      </c>
      <c r="L3049" t="s">
        <v>57</v>
      </c>
      <c r="M3049">
        <f t="shared" si="315"/>
        <v>75.62</v>
      </c>
      <c r="N3049">
        <f t="shared" si="316"/>
        <v>35.53</v>
      </c>
      <c r="O3049" s="7">
        <f t="shared" si="317"/>
        <v>0.46984924623115576</v>
      </c>
      <c r="P3049" t="str">
        <f t="shared" si="318"/>
        <v>Apr-2025</v>
      </c>
      <c r="Q3049" t="str">
        <f t="shared" si="319"/>
        <v>Q2-2025</v>
      </c>
    </row>
    <row r="3050" spans="1:17" x14ac:dyDescent="0.3">
      <c r="A3050" t="s">
        <v>3198</v>
      </c>
      <c r="B3050" s="15">
        <v>45847</v>
      </c>
      <c r="C3050" t="s">
        <v>52</v>
      </c>
      <c r="D3050" t="s">
        <v>237</v>
      </c>
      <c r="E3050" t="s">
        <v>71</v>
      </c>
      <c r="F3050" t="s">
        <v>72</v>
      </c>
      <c r="G3050" t="s">
        <v>68</v>
      </c>
      <c r="H3050">
        <v>8</v>
      </c>
      <c r="I3050">
        <v>235.4</v>
      </c>
      <c r="J3050">
        <v>0.16700000000000001</v>
      </c>
      <c r="K3050">
        <v>170.59</v>
      </c>
      <c r="L3050" t="s">
        <v>57</v>
      </c>
      <c r="M3050">
        <f t="shared" si="315"/>
        <v>1568.71</v>
      </c>
      <c r="N3050">
        <f t="shared" si="316"/>
        <v>203.99</v>
      </c>
      <c r="O3050" s="7">
        <f t="shared" si="317"/>
        <v>0.13003678181435702</v>
      </c>
      <c r="P3050" t="str">
        <f t="shared" si="318"/>
        <v>Jul-2025</v>
      </c>
      <c r="Q3050" t="str">
        <f t="shared" si="319"/>
        <v>Q3-2025</v>
      </c>
    </row>
    <row r="3051" spans="1:17" x14ac:dyDescent="0.3">
      <c r="A3051" t="s">
        <v>3199</v>
      </c>
      <c r="B3051" s="15">
        <v>45749</v>
      </c>
      <c r="C3051" t="s">
        <v>84</v>
      </c>
      <c r="D3051" t="s">
        <v>372</v>
      </c>
      <c r="E3051" t="s">
        <v>71</v>
      </c>
      <c r="F3051" t="s">
        <v>97</v>
      </c>
      <c r="G3051" t="s">
        <v>68</v>
      </c>
      <c r="H3051">
        <v>7</v>
      </c>
      <c r="I3051">
        <v>234.67</v>
      </c>
      <c r="J3051">
        <v>4.7E-2</v>
      </c>
      <c r="K3051">
        <v>181.12</v>
      </c>
      <c r="L3051" t="s">
        <v>57</v>
      </c>
      <c r="M3051">
        <f t="shared" si="315"/>
        <v>1565.48</v>
      </c>
      <c r="N3051">
        <f t="shared" si="316"/>
        <v>297.64</v>
      </c>
      <c r="O3051" s="7">
        <f t="shared" si="317"/>
        <v>0.19012698980504381</v>
      </c>
      <c r="P3051" t="str">
        <f t="shared" si="318"/>
        <v>Apr-2025</v>
      </c>
      <c r="Q3051" t="str">
        <f t="shared" si="319"/>
        <v>Q2-2025</v>
      </c>
    </row>
    <row r="3052" spans="1:17" x14ac:dyDescent="0.3">
      <c r="A3052" t="s">
        <v>3200</v>
      </c>
      <c r="B3052" s="15">
        <v>45852</v>
      </c>
      <c r="C3052" t="s">
        <v>63</v>
      </c>
      <c r="D3052" t="s">
        <v>64</v>
      </c>
      <c r="E3052" t="s">
        <v>60</v>
      </c>
      <c r="F3052" t="s">
        <v>90</v>
      </c>
      <c r="G3052" t="s">
        <v>73</v>
      </c>
      <c r="H3052">
        <v>2</v>
      </c>
      <c r="I3052">
        <v>46.04</v>
      </c>
      <c r="J3052">
        <v>0.16700000000000001</v>
      </c>
      <c r="K3052">
        <v>20.440000000000001</v>
      </c>
      <c r="L3052" t="s">
        <v>57</v>
      </c>
      <c r="M3052">
        <f t="shared" si="315"/>
        <v>76.7</v>
      </c>
      <c r="N3052">
        <f t="shared" si="316"/>
        <v>35.82</v>
      </c>
      <c r="O3052" s="7">
        <f t="shared" si="317"/>
        <v>0.46701434159061278</v>
      </c>
      <c r="P3052" t="str">
        <f t="shared" si="318"/>
        <v>Jul-2025</v>
      </c>
      <c r="Q3052" t="str">
        <f t="shared" si="319"/>
        <v>Q3-2025</v>
      </c>
    </row>
    <row r="3053" spans="1:17" x14ac:dyDescent="0.3">
      <c r="A3053" t="s">
        <v>3201</v>
      </c>
      <c r="B3053" s="15">
        <v>45534</v>
      </c>
      <c r="C3053" t="s">
        <v>84</v>
      </c>
      <c r="D3053" t="s">
        <v>110</v>
      </c>
      <c r="E3053" t="s">
        <v>60</v>
      </c>
      <c r="F3053" t="s">
        <v>99</v>
      </c>
      <c r="G3053" t="s">
        <v>68</v>
      </c>
      <c r="H3053">
        <v>3</v>
      </c>
      <c r="I3053">
        <v>64.2</v>
      </c>
      <c r="J3053">
        <v>9.2999999999999999E-2</v>
      </c>
      <c r="K3053">
        <v>26.03</v>
      </c>
      <c r="L3053" t="s">
        <v>57</v>
      </c>
      <c r="M3053">
        <f t="shared" si="315"/>
        <v>174.69</v>
      </c>
      <c r="N3053">
        <f t="shared" si="316"/>
        <v>96.6</v>
      </c>
      <c r="O3053" s="7">
        <f t="shared" si="317"/>
        <v>0.55297956379872915</v>
      </c>
      <c r="P3053" t="str">
        <f t="shared" si="318"/>
        <v>Aug-2024</v>
      </c>
      <c r="Q3053" t="str">
        <f t="shared" si="319"/>
        <v>Q3-2024</v>
      </c>
    </row>
    <row r="3054" spans="1:17" x14ac:dyDescent="0.3">
      <c r="A3054" t="s">
        <v>3202</v>
      </c>
      <c r="B3054" s="15">
        <v>45996</v>
      </c>
      <c r="C3054" t="s">
        <v>52</v>
      </c>
      <c r="D3054" t="s">
        <v>53</v>
      </c>
      <c r="E3054" t="s">
        <v>60</v>
      </c>
      <c r="F3054" t="s">
        <v>61</v>
      </c>
      <c r="G3054" t="s">
        <v>56</v>
      </c>
      <c r="H3054">
        <v>3</v>
      </c>
      <c r="I3054">
        <v>63.7</v>
      </c>
      <c r="J3054">
        <v>3.3000000000000002E-2</v>
      </c>
      <c r="K3054">
        <v>30.57</v>
      </c>
      <c r="L3054" t="s">
        <v>57</v>
      </c>
      <c r="M3054">
        <f t="shared" si="315"/>
        <v>184.79</v>
      </c>
      <c r="N3054">
        <f t="shared" si="316"/>
        <v>93.08</v>
      </c>
      <c r="O3054" s="7">
        <f t="shared" si="317"/>
        <v>0.50370691054710759</v>
      </c>
      <c r="P3054" t="str">
        <f t="shared" si="318"/>
        <v>Dec-2025</v>
      </c>
      <c r="Q3054" t="str">
        <f t="shared" si="319"/>
        <v>Q4-2025</v>
      </c>
    </row>
    <row r="3055" spans="1:17" x14ac:dyDescent="0.3">
      <c r="A3055" t="s">
        <v>3203</v>
      </c>
      <c r="B3055" s="15">
        <v>45923</v>
      </c>
      <c r="C3055" t="s">
        <v>88</v>
      </c>
      <c r="D3055" t="s">
        <v>116</v>
      </c>
      <c r="E3055" t="s">
        <v>107</v>
      </c>
      <c r="F3055" t="s">
        <v>132</v>
      </c>
      <c r="G3055" t="s">
        <v>68</v>
      </c>
      <c r="H3055">
        <v>6</v>
      </c>
      <c r="I3055">
        <v>33.020000000000003</v>
      </c>
      <c r="J3055">
        <v>2.5999999999999999E-2</v>
      </c>
      <c r="K3055">
        <v>13.49</v>
      </c>
      <c r="L3055" t="s">
        <v>57</v>
      </c>
      <c r="M3055">
        <f t="shared" si="315"/>
        <v>192.97</v>
      </c>
      <c r="N3055">
        <f t="shared" si="316"/>
        <v>112.03</v>
      </c>
      <c r="O3055" s="7">
        <f t="shared" si="317"/>
        <v>0.58055656319635174</v>
      </c>
      <c r="P3055" t="str">
        <f t="shared" si="318"/>
        <v>Sep-2025</v>
      </c>
      <c r="Q3055" t="str">
        <f t="shared" si="319"/>
        <v>Q3-2025</v>
      </c>
    </row>
    <row r="3056" spans="1:17" x14ac:dyDescent="0.3">
      <c r="A3056" t="s">
        <v>3204</v>
      </c>
      <c r="B3056" s="15">
        <v>45967</v>
      </c>
      <c r="C3056" t="s">
        <v>88</v>
      </c>
      <c r="D3056" t="s">
        <v>167</v>
      </c>
      <c r="E3056" t="s">
        <v>60</v>
      </c>
      <c r="F3056" t="s">
        <v>90</v>
      </c>
      <c r="G3056" t="s">
        <v>68</v>
      </c>
      <c r="H3056">
        <v>4</v>
      </c>
      <c r="I3056">
        <v>96.51</v>
      </c>
      <c r="J3056">
        <v>4.1000000000000002E-2</v>
      </c>
      <c r="K3056">
        <v>51.47</v>
      </c>
      <c r="L3056" t="s">
        <v>57</v>
      </c>
      <c r="M3056">
        <f t="shared" si="315"/>
        <v>370.21</v>
      </c>
      <c r="N3056">
        <f t="shared" si="316"/>
        <v>164.33</v>
      </c>
      <c r="O3056" s="7">
        <f t="shared" si="317"/>
        <v>0.44388320142621762</v>
      </c>
      <c r="P3056" t="str">
        <f t="shared" si="318"/>
        <v>Nov-2025</v>
      </c>
      <c r="Q3056" t="str">
        <f t="shared" si="319"/>
        <v>Q4-2025</v>
      </c>
    </row>
    <row r="3057" spans="1:17" x14ac:dyDescent="0.3">
      <c r="A3057" t="s">
        <v>3205</v>
      </c>
      <c r="B3057" s="15">
        <v>45410</v>
      </c>
      <c r="C3057" t="s">
        <v>52</v>
      </c>
      <c r="D3057" t="s">
        <v>200</v>
      </c>
      <c r="E3057" t="s">
        <v>60</v>
      </c>
      <c r="F3057" t="s">
        <v>67</v>
      </c>
      <c r="G3057" t="s">
        <v>68</v>
      </c>
      <c r="H3057">
        <v>1</v>
      </c>
      <c r="I3057">
        <v>89.1</v>
      </c>
      <c r="J3057">
        <v>7.9000000000000001E-2</v>
      </c>
      <c r="K3057">
        <v>44.62</v>
      </c>
      <c r="L3057" t="s">
        <v>57</v>
      </c>
      <c r="M3057">
        <f t="shared" si="315"/>
        <v>82.06</v>
      </c>
      <c r="N3057">
        <f t="shared" si="316"/>
        <v>37.44</v>
      </c>
      <c r="O3057" s="7">
        <f t="shared" si="317"/>
        <v>0.45625152327565194</v>
      </c>
      <c r="P3057" t="str">
        <f t="shared" si="318"/>
        <v>Apr-2024</v>
      </c>
      <c r="Q3057" t="str">
        <f t="shared" si="319"/>
        <v>Q2-2024</v>
      </c>
    </row>
    <row r="3058" spans="1:17" x14ac:dyDescent="0.3">
      <c r="A3058" t="s">
        <v>3206</v>
      </c>
      <c r="B3058" s="15">
        <v>46004</v>
      </c>
      <c r="C3058" t="s">
        <v>63</v>
      </c>
      <c r="D3058" t="s">
        <v>251</v>
      </c>
      <c r="E3058" t="s">
        <v>71</v>
      </c>
      <c r="F3058" t="s">
        <v>72</v>
      </c>
      <c r="G3058" t="s">
        <v>56</v>
      </c>
      <c r="H3058">
        <v>5</v>
      </c>
      <c r="I3058">
        <v>133.47</v>
      </c>
      <c r="J3058">
        <v>0.35799999999999998</v>
      </c>
      <c r="K3058">
        <v>97.33</v>
      </c>
      <c r="L3058" t="s">
        <v>57</v>
      </c>
      <c r="M3058">
        <f t="shared" si="315"/>
        <v>428.44</v>
      </c>
      <c r="N3058">
        <f t="shared" si="316"/>
        <v>-58.21</v>
      </c>
      <c r="O3058" s="7">
        <f t="shared" si="317"/>
        <v>-0.13586499859957055</v>
      </c>
      <c r="P3058" t="str">
        <f t="shared" si="318"/>
        <v>Dec-2025</v>
      </c>
      <c r="Q3058" t="str">
        <f t="shared" si="319"/>
        <v>Q4-2025</v>
      </c>
    </row>
    <row r="3059" spans="1:17" x14ac:dyDescent="0.3">
      <c r="A3059" t="s">
        <v>3207</v>
      </c>
      <c r="B3059" s="15">
        <v>45654</v>
      </c>
      <c r="C3059" t="s">
        <v>88</v>
      </c>
      <c r="D3059" t="s">
        <v>89</v>
      </c>
      <c r="E3059" t="s">
        <v>93</v>
      </c>
      <c r="F3059" t="s">
        <v>94</v>
      </c>
      <c r="G3059" t="s">
        <v>68</v>
      </c>
      <c r="H3059">
        <v>3</v>
      </c>
      <c r="I3059">
        <v>45.9</v>
      </c>
      <c r="J3059">
        <v>0.129</v>
      </c>
      <c r="K3059">
        <v>19.02</v>
      </c>
      <c r="L3059" t="s">
        <v>57</v>
      </c>
      <c r="M3059">
        <f t="shared" si="315"/>
        <v>119.94</v>
      </c>
      <c r="N3059">
        <f t="shared" si="316"/>
        <v>62.88</v>
      </c>
      <c r="O3059" s="7">
        <f t="shared" si="317"/>
        <v>0.52426213106553277</v>
      </c>
      <c r="P3059" t="str">
        <f t="shared" si="318"/>
        <v>Dec-2024</v>
      </c>
      <c r="Q3059" t="str">
        <f t="shared" si="319"/>
        <v>Q4-2024</v>
      </c>
    </row>
    <row r="3060" spans="1:17" x14ac:dyDescent="0.3">
      <c r="A3060" t="s">
        <v>3208</v>
      </c>
      <c r="B3060" s="15">
        <v>45578</v>
      </c>
      <c r="C3060" t="s">
        <v>88</v>
      </c>
      <c r="D3060" t="s">
        <v>179</v>
      </c>
      <c r="E3060" t="s">
        <v>107</v>
      </c>
      <c r="F3060" t="s">
        <v>132</v>
      </c>
      <c r="G3060" t="s">
        <v>56</v>
      </c>
      <c r="H3060">
        <v>9</v>
      </c>
      <c r="I3060">
        <v>15.48</v>
      </c>
      <c r="J3060">
        <v>0.16500000000000001</v>
      </c>
      <c r="K3060">
        <v>6.84</v>
      </c>
      <c r="L3060" t="s">
        <v>57</v>
      </c>
      <c r="M3060">
        <f t="shared" si="315"/>
        <v>116.33</v>
      </c>
      <c r="N3060">
        <f t="shared" si="316"/>
        <v>54.77</v>
      </c>
      <c r="O3060" s="7">
        <f t="shared" si="317"/>
        <v>0.47081578268718305</v>
      </c>
      <c r="P3060" t="str">
        <f t="shared" si="318"/>
        <v>Oct-2024</v>
      </c>
      <c r="Q3060" t="str">
        <f t="shared" si="319"/>
        <v>Q4-2024</v>
      </c>
    </row>
    <row r="3061" spans="1:17" x14ac:dyDescent="0.3">
      <c r="A3061" t="s">
        <v>3209</v>
      </c>
      <c r="B3061" s="15">
        <v>45969</v>
      </c>
      <c r="C3061" t="s">
        <v>63</v>
      </c>
      <c r="D3061" t="s">
        <v>175</v>
      </c>
      <c r="E3061" t="s">
        <v>71</v>
      </c>
      <c r="F3061" t="s">
        <v>86</v>
      </c>
      <c r="G3061" t="s">
        <v>68</v>
      </c>
      <c r="H3061">
        <v>12</v>
      </c>
      <c r="I3061">
        <v>135.24</v>
      </c>
      <c r="J3061">
        <v>0.27300000000000002</v>
      </c>
      <c r="K3061">
        <v>96.38</v>
      </c>
      <c r="L3061" t="s">
        <v>57</v>
      </c>
      <c r="M3061">
        <f t="shared" si="315"/>
        <v>1179.83</v>
      </c>
      <c r="N3061">
        <f t="shared" si="316"/>
        <v>23.27</v>
      </c>
      <c r="O3061" s="7">
        <f t="shared" si="317"/>
        <v>1.9723180458201605E-2</v>
      </c>
      <c r="P3061" t="str">
        <f t="shared" ref="P3061:P3092" si="320">IF(B3061="","",TEXT(B3061,"mmm-yyyy"))</f>
        <v>Nov-2025</v>
      </c>
      <c r="Q3061" t="str">
        <f t="shared" ref="Q3061:Q3092" si="321">IF(B3061="","","Q"&amp;ROUNDUP(MONTH(B3061)/3,0)&amp;"-"&amp;YEAR(B3061))</f>
        <v>Q4-2025</v>
      </c>
    </row>
    <row r="3062" spans="1:17" x14ac:dyDescent="0.3">
      <c r="A3062" t="s">
        <v>3210</v>
      </c>
      <c r="B3062" s="15">
        <v>45793</v>
      </c>
      <c r="C3062" t="s">
        <v>63</v>
      </c>
      <c r="D3062" t="s">
        <v>281</v>
      </c>
      <c r="E3062" t="s">
        <v>107</v>
      </c>
      <c r="F3062" t="s">
        <v>193</v>
      </c>
      <c r="G3062" t="s">
        <v>56</v>
      </c>
      <c r="H3062">
        <v>3</v>
      </c>
      <c r="I3062">
        <v>45.55</v>
      </c>
      <c r="J3062">
        <v>0.21</v>
      </c>
      <c r="K3062">
        <v>19.38</v>
      </c>
      <c r="L3062" t="s">
        <v>57</v>
      </c>
      <c r="M3062">
        <f t="shared" si="315"/>
        <v>107.95</v>
      </c>
      <c r="N3062">
        <f t="shared" si="316"/>
        <v>49.81</v>
      </c>
      <c r="O3062" s="7">
        <f t="shared" si="317"/>
        <v>0.4614173228346457</v>
      </c>
      <c r="P3062" t="str">
        <f t="shared" si="320"/>
        <v>May-2025</v>
      </c>
      <c r="Q3062" t="str">
        <f t="shared" si="321"/>
        <v>Q2-2025</v>
      </c>
    </row>
    <row r="3063" spans="1:17" x14ac:dyDescent="0.3">
      <c r="A3063" t="s">
        <v>3211</v>
      </c>
      <c r="B3063" s="15">
        <v>45757</v>
      </c>
      <c r="C3063" t="s">
        <v>88</v>
      </c>
      <c r="D3063" t="s">
        <v>92</v>
      </c>
      <c r="E3063" t="s">
        <v>54</v>
      </c>
      <c r="F3063" t="s">
        <v>114</v>
      </c>
      <c r="G3063" t="s">
        <v>56</v>
      </c>
      <c r="H3063">
        <v>1</v>
      </c>
      <c r="I3063">
        <v>20.54</v>
      </c>
      <c r="J3063">
        <v>0</v>
      </c>
      <c r="K3063">
        <v>12.89</v>
      </c>
      <c r="L3063" t="s">
        <v>104</v>
      </c>
      <c r="M3063">
        <f t="shared" si="315"/>
        <v>20.54</v>
      </c>
      <c r="N3063">
        <f t="shared" si="316"/>
        <v>7.65</v>
      </c>
      <c r="O3063" s="7">
        <f t="shared" si="317"/>
        <v>0.37244401168451807</v>
      </c>
      <c r="P3063" t="str">
        <f t="shared" si="320"/>
        <v>Apr-2025</v>
      </c>
      <c r="Q3063" t="str">
        <f t="shared" si="321"/>
        <v>Q2-2025</v>
      </c>
    </row>
    <row r="3064" spans="1:17" x14ac:dyDescent="0.3">
      <c r="A3064" t="s">
        <v>3212</v>
      </c>
      <c r="B3064" s="15">
        <v>45366</v>
      </c>
      <c r="C3064" t="s">
        <v>88</v>
      </c>
      <c r="D3064" t="s">
        <v>162</v>
      </c>
      <c r="E3064" t="s">
        <v>54</v>
      </c>
      <c r="F3064" t="s">
        <v>55</v>
      </c>
      <c r="G3064" t="s">
        <v>68</v>
      </c>
      <c r="H3064">
        <v>1</v>
      </c>
      <c r="I3064">
        <v>4.2699999999999996</v>
      </c>
      <c r="J3064">
        <v>4.8000000000000001E-2</v>
      </c>
      <c r="K3064">
        <v>2.56</v>
      </c>
      <c r="L3064" t="s">
        <v>104</v>
      </c>
      <c r="M3064">
        <f t="shared" si="315"/>
        <v>4.07</v>
      </c>
      <c r="N3064">
        <f t="shared" si="316"/>
        <v>1.51</v>
      </c>
      <c r="O3064" s="7">
        <f t="shared" si="317"/>
        <v>0.37100737100737097</v>
      </c>
      <c r="P3064" t="str">
        <f t="shared" si="320"/>
        <v>Mar-2024</v>
      </c>
      <c r="Q3064" t="str">
        <f t="shared" si="321"/>
        <v>Q1-2024</v>
      </c>
    </row>
    <row r="3065" spans="1:17" x14ac:dyDescent="0.3">
      <c r="A3065" t="s">
        <v>3213</v>
      </c>
      <c r="B3065" s="15">
        <v>45828</v>
      </c>
      <c r="C3065" t="s">
        <v>63</v>
      </c>
      <c r="D3065" t="s">
        <v>165</v>
      </c>
      <c r="E3065" t="s">
        <v>71</v>
      </c>
      <c r="F3065" t="s">
        <v>97</v>
      </c>
      <c r="G3065" t="s">
        <v>56</v>
      </c>
      <c r="H3065">
        <v>4</v>
      </c>
      <c r="I3065">
        <v>214.01</v>
      </c>
      <c r="J3065">
        <v>0.184</v>
      </c>
      <c r="K3065">
        <v>169.4</v>
      </c>
      <c r="L3065" t="s">
        <v>57</v>
      </c>
      <c r="M3065">
        <f t="shared" si="315"/>
        <v>698.53</v>
      </c>
      <c r="N3065">
        <f t="shared" si="316"/>
        <v>20.93</v>
      </c>
      <c r="O3065" s="7">
        <f t="shared" si="317"/>
        <v>2.9962922136486624E-2</v>
      </c>
      <c r="P3065" t="str">
        <f t="shared" si="320"/>
        <v>Jun-2025</v>
      </c>
      <c r="Q3065" t="str">
        <f t="shared" si="321"/>
        <v>Q2-2025</v>
      </c>
    </row>
    <row r="3066" spans="1:17" x14ac:dyDescent="0.3">
      <c r="A3066" t="s">
        <v>3214</v>
      </c>
      <c r="B3066" s="15">
        <v>45765</v>
      </c>
      <c r="C3066" t="s">
        <v>63</v>
      </c>
      <c r="D3066" t="s">
        <v>204</v>
      </c>
      <c r="E3066" t="s">
        <v>71</v>
      </c>
      <c r="F3066" t="s">
        <v>126</v>
      </c>
      <c r="G3066" t="s">
        <v>68</v>
      </c>
      <c r="H3066">
        <v>4</v>
      </c>
      <c r="I3066">
        <v>229.11</v>
      </c>
      <c r="J3066">
        <v>0.23100000000000001</v>
      </c>
      <c r="K3066">
        <v>181.81</v>
      </c>
      <c r="L3066" t="s">
        <v>104</v>
      </c>
      <c r="M3066">
        <f t="shared" si="315"/>
        <v>704.74</v>
      </c>
      <c r="N3066">
        <f t="shared" si="316"/>
        <v>-22.5</v>
      </c>
      <c r="O3066" s="7">
        <f t="shared" si="317"/>
        <v>-3.1926667991032151E-2</v>
      </c>
      <c r="P3066" t="str">
        <f t="shared" si="320"/>
        <v>Apr-2025</v>
      </c>
      <c r="Q3066" t="str">
        <f t="shared" si="321"/>
        <v>Q2-2025</v>
      </c>
    </row>
    <row r="3067" spans="1:17" x14ac:dyDescent="0.3">
      <c r="A3067" t="s">
        <v>3215</v>
      </c>
      <c r="B3067" s="15">
        <v>45465</v>
      </c>
      <c r="C3067" t="s">
        <v>88</v>
      </c>
      <c r="D3067" t="s">
        <v>198</v>
      </c>
      <c r="E3067" t="s">
        <v>107</v>
      </c>
      <c r="F3067" t="s">
        <v>148</v>
      </c>
      <c r="G3067" t="s">
        <v>56</v>
      </c>
      <c r="H3067">
        <v>1</v>
      </c>
      <c r="I3067">
        <v>24.34</v>
      </c>
      <c r="J3067">
        <v>6.0999999999999999E-2</v>
      </c>
      <c r="K3067">
        <v>9.7899999999999991</v>
      </c>
      <c r="L3067" t="s">
        <v>57</v>
      </c>
      <c r="M3067">
        <f t="shared" si="315"/>
        <v>22.86</v>
      </c>
      <c r="N3067">
        <f t="shared" si="316"/>
        <v>13.07</v>
      </c>
      <c r="O3067" s="7">
        <f t="shared" si="317"/>
        <v>0.57174103237095364</v>
      </c>
      <c r="P3067" t="str">
        <f t="shared" si="320"/>
        <v>Jun-2024</v>
      </c>
      <c r="Q3067" t="str">
        <f t="shared" si="321"/>
        <v>Q2-2024</v>
      </c>
    </row>
    <row r="3068" spans="1:17" x14ac:dyDescent="0.3">
      <c r="A3068" t="s">
        <v>3216</v>
      </c>
      <c r="B3068" s="15">
        <v>45538</v>
      </c>
      <c r="C3068" t="s">
        <v>88</v>
      </c>
      <c r="D3068" t="s">
        <v>183</v>
      </c>
      <c r="E3068" t="s">
        <v>71</v>
      </c>
      <c r="F3068" t="s">
        <v>126</v>
      </c>
      <c r="G3068" t="s">
        <v>68</v>
      </c>
      <c r="H3068">
        <v>5</v>
      </c>
      <c r="I3068">
        <v>162.55000000000001</v>
      </c>
      <c r="J3068">
        <v>4.1000000000000002E-2</v>
      </c>
      <c r="K3068">
        <v>127.16</v>
      </c>
      <c r="L3068" t="s">
        <v>57</v>
      </c>
      <c r="M3068">
        <f t="shared" si="315"/>
        <v>779.43</v>
      </c>
      <c r="N3068">
        <f t="shared" si="316"/>
        <v>143.63</v>
      </c>
      <c r="O3068" s="7">
        <f t="shared" si="317"/>
        <v>0.18427568864426569</v>
      </c>
      <c r="P3068" t="str">
        <f t="shared" si="320"/>
        <v>Sep-2024</v>
      </c>
      <c r="Q3068" t="str">
        <f t="shared" si="321"/>
        <v>Q3-2024</v>
      </c>
    </row>
    <row r="3069" spans="1:17" x14ac:dyDescent="0.3">
      <c r="A3069" t="s">
        <v>3217</v>
      </c>
      <c r="B3069" s="15">
        <v>45358</v>
      </c>
      <c r="C3069" t="s">
        <v>84</v>
      </c>
      <c r="D3069" t="s">
        <v>229</v>
      </c>
      <c r="E3069" t="s">
        <v>60</v>
      </c>
      <c r="F3069" t="s">
        <v>99</v>
      </c>
      <c r="G3069" t="s">
        <v>56</v>
      </c>
      <c r="H3069">
        <v>1</v>
      </c>
      <c r="I3069">
        <v>104.31</v>
      </c>
      <c r="J3069">
        <v>4.2999999999999997E-2</v>
      </c>
      <c r="K3069">
        <v>50.9</v>
      </c>
      <c r="L3069" t="s">
        <v>104</v>
      </c>
      <c r="M3069">
        <f t="shared" si="315"/>
        <v>99.82</v>
      </c>
      <c r="N3069">
        <f t="shared" si="316"/>
        <v>48.92</v>
      </c>
      <c r="O3069" s="7">
        <f t="shared" si="317"/>
        <v>0.49008214786615911</v>
      </c>
      <c r="P3069" t="str">
        <f t="shared" si="320"/>
        <v>Mar-2024</v>
      </c>
      <c r="Q3069" t="str">
        <f t="shared" si="321"/>
        <v>Q1-2024</v>
      </c>
    </row>
    <row r="3070" spans="1:17" x14ac:dyDescent="0.3">
      <c r="A3070" t="s">
        <v>3218</v>
      </c>
      <c r="B3070" s="15">
        <v>45734</v>
      </c>
      <c r="C3070" t="s">
        <v>63</v>
      </c>
      <c r="D3070" t="s">
        <v>263</v>
      </c>
      <c r="E3070" t="s">
        <v>54</v>
      </c>
      <c r="F3070" t="s">
        <v>156</v>
      </c>
      <c r="G3070" t="s">
        <v>68</v>
      </c>
      <c r="H3070">
        <v>2</v>
      </c>
      <c r="I3070">
        <v>6.24</v>
      </c>
      <c r="J3070">
        <v>0.20899999999999999</v>
      </c>
      <c r="K3070">
        <v>3.6</v>
      </c>
      <c r="L3070" t="s">
        <v>57</v>
      </c>
      <c r="M3070">
        <f t="shared" si="315"/>
        <v>9.8699999999999992</v>
      </c>
      <c r="N3070">
        <f t="shared" si="316"/>
        <v>2.67</v>
      </c>
      <c r="O3070" s="7">
        <f t="shared" si="317"/>
        <v>0.27051671732522797</v>
      </c>
      <c r="P3070" t="str">
        <f t="shared" si="320"/>
        <v>Mar-2025</v>
      </c>
      <c r="Q3070" t="str">
        <f t="shared" si="321"/>
        <v>Q1-2025</v>
      </c>
    </row>
    <row r="3071" spans="1:17" x14ac:dyDescent="0.3">
      <c r="A3071" t="s">
        <v>3219</v>
      </c>
      <c r="B3071" s="15">
        <v>45747</v>
      </c>
      <c r="C3071" t="s">
        <v>88</v>
      </c>
      <c r="D3071" t="s">
        <v>206</v>
      </c>
      <c r="E3071" t="s">
        <v>107</v>
      </c>
      <c r="F3071" t="s">
        <v>193</v>
      </c>
      <c r="G3071" t="s">
        <v>56</v>
      </c>
      <c r="H3071">
        <v>1</v>
      </c>
      <c r="I3071">
        <v>45.89</v>
      </c>
      <c r="J3071">
        <v>0.10299999999999999</v>
      </c>
      <c r="K3071">
        <v>15.01</v>
      </c>
      <c r="L3071" t="s">
        <v>57</v>
      </c>
      <c r="M3071">
        <f t="shared" si="315"/>
        <v>41.16</v>
      </c>
      <c r="N3071">
        <f t="shared" si="316"/>
        <v>26.15</v>
      </c>
      <c r="O3071" s="7">
        <f t="shared" si="317"/>
        <v>0.63532555879494657</v>
      </c>
      <c r="P3071" t="str">
        <f t="shared" si="320"/>
        <v>Mar-2025</v>
      </c>
      <c r="Q3071" t="str">
        <f t="shared" si="321"/>
        <v>Q1-2025</v>
      </c>
    </row>
    <row r="3072" spans="1:17" x14ac:dyDescent="0.3">
      <c r="A3072" t="s">
        <v>3220</v>
      </c>
      <c r="B3072" s="15">
        <v>45951</v>
      </c>
      <c r="C3072" t="s">
        <v>63</v>
      </c>
      <c r="D3072" t="s">
        <v>82</v>
      </c>
      <c r="E3072" t="s">
        <v>71</v>
      </c>
      <c r="F3072" t="s">
        <v>97</v>
      </c>
      <c r="G3072" t="s">
        <v>68</v>
      </c>
      <c r="H3072">
        <v>6</v>
      </c>
      <c r="I3072">
        <v>54.26</v>
      </c>
      <c r="J3072">
        <v>0.183</v>
      </c>
      <c r="K3072">
        <v>35.880000000000003</v>
      </c>
      <c r="L3072" t="s">
        <v>57</v>
      </c>
      <c r="M3072">
        <f t="shared" si="315"/>
        <v>265.98</v>
      </c>
      <c r="N3072">
        <f t="shared" si="316"/>
        <v>50.7</v>
      </c>
      <c r="O3072" s="7">
        <f t="shared" si="317"/>
        <v>0.1906158357771261</v>
      </c>
      <c r="P3072" t="str">
        <f t="shared" si="320"/>
        <v>Oct-2025</v>
      </c>
      <c r="Q3072" t="str">
        <f t="shared" si="321"/>
        <v>Q4-2025</v>
      </c>
    </row>
    <row r="3073" spans="1:17" x14ac:dyDescent="0.3">
      <c r="A3073" t="s">
        <v>3221</v>
      </c>
      <c r="B3073" s="15">
        <v>45920</v>
      </c>
      <c r="C3073" t="s">
        <v>84</v>
      </c>
      <c r="D3073" t="s">
        <v>177</v>
      </c>
      <c r="E3073" t="s">
        <v>107</v>
      </c>
      <c r="F3073" t="s">
        <v>193</v>
      </c>
      <c r="G3073" t="s">
        <v>68</v>
      </c>
      <c r="H3073">
        <v>1</v>
      </c>
      <c r="I3073">
        <v>39.549999999999997</v>
      </c>
      <c r="J3073">
        <v>0.04</v>
      </c>
      <c r="K3073">
        <v>17.61</v>
      </c>
      <c r="L3073" t="s">
        <v>57</v>
      </c>
      <c r="M3073">
        <f t="shared" si="315"/>
        <v>37.97</v>
      </c>
      <c r="N3073">
        <f t="shared" si="316"/>
        <v>20.36</v>
      </c>
      <c r="O3073" s="7">
        <f t="shared" si="317"/>
        <v>0.53621279957861467</v>
      </c>
      <c r="P3073" t="str">
        <f t="shared" si="320"/>
        <v>Sep-2025</v>
      </c>
      <c r="Q3073" t="str">
        <f t="shared" si="321"/>
        <v>Q3-2025</v>
      </c>
    </row>
    <row r="3074" spans="1:17" x14ac:dyDescent="0.3">
      <c r="A3074" t="s">
        <v>3222</v>
      </c>
      <c r="B3074" s="15">
        <v>45953</v>
      </c>
      <c r="C3074" t="s">
        <v>63</v>
      </c>
      <c r="D3074" t="s">
        <v>137</v>
      </c>
      <c r="E3074" t="s">
        <v>54</v>
      </c>
      <c r="F3074" t="s">
        <v>55</v>
      </c>
      <c r="G3074" t="s">
        <v>68</v>
      </c>
      <c r="H3074">
        <v>4</v>
      </c>
      <c r="I3074">
        <v>16.57</v>
      </c>
      <c r="J3074">
        <v>0.23400000000000001</v>
      </c>
      <c r="K3074">
        <v>10.46</v>
      </c>
      <c r="L3074" t="s">
        <v>57</v>
      </c>
      <c r="M3074">
        <f t="shared" ref="M3074:M3137" si="322">ROUND(H3074*I3074*(1-J3074),2)</f>
        <v>50.77</v>
      </c>
      <c r="N3074">
        <f t="shared" ref="N3074:N3137" si="323">ROUND(M3074-(H3074*K3074),2)</f>
        <v>8.93</v>
      </c>
      <c r="O3074" s="7">
        <f t="shared" ref="O3074:O3137" si="324">IFERROR(N3074/M3074,0)</f>
        <v>0.17589127437463067</v>
      </c>
      <c r="P3074" t="str">
        <f t="shared" si="320"/>
        <v>Oct-2025</v>
      </c>
      <c r="Q3074" t="str">
        <f t="shared" si="321"/>
        <v>Q4-2025</v>
      </c>
    </row>
    <row r="3075" spans="1:17" x14ac:dyDescent="0.3">
      <c r="A3075" t="s">
        <v>3223</v>
      </c>
      <c r="B3075" s="15">
        <v>45975</v>
      </c>
      <c r="C3075" t="s">
        <v>84</v>
      </c>
      <c r="D3075" t="s">
        <v>169</v>
      </c>
      <c r="E3075" t="s">
        <v>93</v>
      </c>
      <c r="F3075" t="s">
        <v>124</v>
      </c>
      <c r="G3075" t="s">
        <v>68</v>
      </c>
      <c r="H3075">
        <v>5</v>
      </c>
      <c r="I3075">
        <v>12.59</v>
      </c>
      <c r="J3075">
        <v>0.127</v>
      </c>
      <c r="K3075">
        <v>4.74</v>
      </c>
      <c r="L3075" t="s">
        <v>57</v>
      </c>
      <c r="M3075">
        <f t="shared" si="322"/>
        <v>54.96</v>
      </c>
      <c r="N3075">
        <f t="shared" si="323"/>
        <v>31.26</v>
      </c>
      <c r="O3075" s="7">
        <f t="shared" si="324"/>
        <v>0.56877729257641918</v>
      </c>
      <c r="P3075" t="str">
        <f t="shared" si="320"/>
        <v>Nov-2025</v>
      </c>
      <c r="Q3075" t="str">
        <f t="shared" si="321"/>
        <v>Q4-2025</v>
      </c>
    </row>
    <row r="3076" spans="1:17" x14ac:dyDescent="0.3">
      <c r="A3076" t="s">
        <v>3224</v>
      </c>
      <c r="B3076" s="15">
        <v>45912</v>
      </c>
      <c r="C3076" t="s">
        <v>88</v>
      </c>
      <c r="D3076" t="s">
        <v>162</v>
      </c>
      <c r="E3076" t="s">
        <v>71</v>
      </c>
      <c r="F3076" t="s">
        <v>86</v>
      </c>
      <c r="G3076" t="s">
        <v>68</v>
      </c>
      <c r="H3076">
        <v>1</v>
      </c>
      <c r="I3076">
        <v>260.52999999999997</v>
      </c>
      <c r="J3076">
        <v>0.151</v>
      </c>
      <c r="K3076">
        <v>176.35</v>
      </c>
      <c r="L3076" t="s">
        <v>57</v>
      </c>
      <c r="M3076">
        <f t="shared" si="322"/>
        <v>221.19</v>
      </c>
      <c r="N3076">
        <f t="shared" si="323"/>
        <v>44.84</v>
      </c>
      <c r="O3076" s="7">
        <f t="shared" si="324"/>
        <v>0.20272164202721643</v>
      </c>
      <c r="P3076" t="str">
        <f t="shared" si="320"/>
        <v>Sep-2025</v>
      </c>
      <c r="Q3076" t="str">
        <f t="shared" si="321"/>
        <v>Q3-2025</v>
      </c>
    </row>
    <row r="3077" spans="1:17" x14ac:dyDescent="0.3">
      <c r="A3077" t="s">
        <v>3225</v>
      </c>
      <c r="B3077" s="15">
        <v>45955</v>
      </c>
      <c r="C3077" t="s">
        <v>63</v>
      </c>
      <c r="D3077" t="s">
        <v>64</v>
      </c>
      <c r="E3077" t="s">
        <v>60</v>
      </c>
      <c r="F3077" t="s">
        <v>76</v>
      </c>
      <c r="G3077" t="s">
        <v>56</v>
      </c>
      <c r="H3077">
        <v>3</v>
      </c>
      <c r="I3077">
        <v>98.44</v>
      </c>
      <c r="J3077">
        <v>0.19</v>
      </c>
      <c r="K3077">
        <v>39.58</v>
      </c>
      <c r="L3077" t="s">
        <v>57</v>
      </c>
      <c r="M3077">
        <f t="shared" si="322"/>
        <v>239.21</v>
      </c>
      <c r="N3077">
        <f t="shared" si="323"/>
        <v>120.47</v>
      </c>
      <c r="O3077" s="7">
        <f t="shared" si="324"/>
        <v>0.5036160695623092</v>
      </c>
      <c r="P3077" t="str">
        <f t="shared" si="320"/>
        <v>Oct-2025</v>
      </c>
      <c r="Q3077" t="str">
        <f t="shared" si="321"/>
        <v>Q4-2025</v>
      </c>
    </row>
    <row r="3078" spans="1:17" x14ac:dyDescent="0.3">
      <c r="A3078" t="s">
        <v>3226</v>
      </c>
      <c r="B3078" s="15">
        <v>45665</v>
      </c>
      <c r="C3078" t="s">
        <v>84</v>
      </c>
      <c r="D3078" t="s">
        <v>147</v>
      </c>
      <c r="E3078" t="s">
        <v>54</v>
      </c>
      <c r="F3078" t="s">
        <v>156</v>
      </c>
      <c r="G3078" t="s">
        <v>68</v>
      </c>
      <c r="H3078">
        <v>2</v>
      </c>
      <c r="I3078">
        <v>13.9</v>
      </c>
      <c r="J3078">
        <v>8.9999999999999993E-3</v>
      </c>
      <c r="K3078">
        <v>7.81</v>
      </c>
      <c r="L3078" t="s">
        <v>57</v>
      </c>
      <c r="M3078">
        <f t="shared" si="322"/>
        <v>27.55</v>
      </c>
      <c r="N3078">
        <f t="shared" si="323"/>
        <v>11.93</v>
      </c>
      <c r="O3078" s="7">
        <f t="shared" si="324"/>
        <v>0.43303085299455535</v>
      </c>
      <c r="P3078" t="str">
        <f t="shared" si="320"/>
        <v>Jan-2025</v>
      </c>
      <c r="Q3078" t="str">
        <f t="shared" si="321"/>
        <v>Q1-2025</v>
      </c>
    </row>
    <row r="3079" spans="1:17" x14ac:dyDescent="0.3">
      <c r="A3079" t="s">
        <v>3227</v>
      </c>
      <c r="B3079" s="15">
        <v>45916</v>
      </c>
      <c r="C3079" t="s">
        <v>52</v>
      </c>
      <c r="D3079" t="s">
        <v>200</v>
      </c>
      <c r="E3079" t="s">
        <v>71</v>
      </c>
      <c r="F3079" t="s">
        <v>126</v>
      </c>
      <c r="G3079" t="s">
        <v>56</v>
      </c>
      <c r="H3079">
        <v>2</v>
      </c>
      <c r="I3079">
        <v>267.97000000000003</v>
      </c>
      <c r="J3079">
        <v>0.159</v>
      </c>
      <c r="K3079">
        <v>119.58</v>
      </c>
      <c r="L3079" t="s">
        <v>57</v>
      </c>
      <c r="M3079">
        <f t="shared" si="322"/>
        <v>450.73</v>
      </c>
      <c r="N3079">
        <f t="shared" si="323"/>
        <v>211.57</v>
      </c>
      <c r="O3079" s="7">
        <f t="shared" si="324"/>
        <v>0.4693940940252479</v>
      </c>
      <c r="P3079" t="str">
        <f t="shared" si="320"/>
        <v>Sep-2025</v>
      </c>
      <c r="Q3079" t="str">
        <f t="shared" si="321"/>
        <v>Q3-2025</v>
      </c>
    </row>
    <row r="3080" spans="1:17" x14ac:dyDescent="0.3">
      <c r="A3080" t="s">
        <v>3228</v>
      </c>
      <c r="B3080" s="15">
        <v>45663</v>
      </c>
      <c r="C3080" t="s">
        <v>52</v>
      </c>
      <c r="D3080" t="s">
        <v>70</v>
      </c>
      <c r="E3080" t="s">
        <v>107</v>
      </c>
      <c r="F3080" t="s">
        <v>193</v>
      </c>
      <c r="G3080" t="s">
        <v>68</v>
      </c>
      <c r="H3080">
        <v>6</v>
      </c>
      <c r="I3080">
        <v>54.13</v>
      </c>
      <c r="J3080">
        <v>4.2000000000000003E-2</v>
      </c>
      <c r="K3080">
        <v>16.559999999999999</v>
      </c>
      <c r="L3080" t="s">
        <v>57</v>
      </c>
      <c r="M3080">
        <f t="shared" si="322"/>
        <v>311.14</v>
      </c>
      <c r="N3080">
        <f t="shared" si="323"/>
        <v>211.78</v>
      </c>
      <c r="O3080" s="7">
        <f t="shared" si="324"/>
        <v>0.68065822459343062</v>
      </c>
      <c r="P3080" t="str">
        <f t="shared" si="320"/>
        <v>Jan-2025</v>
      </c>
      <c r="Q3080" t="str">
        <f t="shared" si="321"/>
        <v>Q1-2025</v>
      </c>
    </row>
    <row r="3081" spans="1:17" x14ac:dyDescent="0.3">
      <c r="A3081" t="s">
        <v>3229</v>
      </c>
      <c r="B3081" s="15">
        <v>46001</v>
      </c>
      <c r="C3081" t="s">
        <v>52</v>
      </c>
      <c r="D3081" t="s">
        <v>53</v>
      </c>
      <c r="E3081" t="s">
        <v>71</v>
      </c>
      <c r="F3081" t="s">
        <v>78</v>
      </c>
      <c r="G3081" t="s">
        <v>73</v>
      </c>
      <c r="H3081">
        <v>7</v>
      </c>
      <c r="I3081">
        <v>138.65</v>
      </c>
      <c r="J3081">
        <v>1.7000000000000001E-2</v>
      </c>
      <c r="K3081">
        <v>99.67</v>
      </c>
      <c r="L3081" t="s">
        <v>57</v>
      </c>
      <c r="M3081">
        <f t="shared" si="322"/>
        <v>954.05</v>
      </c>
      <c r="N3081">
        <f t="shared" si="323"/>
        <v>256.36</v>
      </c>
      <c r="O3081" s="7">
        <f t="shared" si="324"/>
        <v>0.26870709082333216</v>
      </c>
      <c r="P3081" t="str">
        <f t="shared" si="320"/>
        <v>Dec-2025</v>
      </c>
      <c r="Q3081" t="str">
        <f t="shared" si="321"/>
        <v>Q4-2025</v>
      </c>
    </row>
    <row r="3082" spans="1:17" x14ac:dyDescent="0.3">
      <c r="A3082" t="s">
        <v>3230</v>
      </c>
      <c r="B3082" s="15">
        <v>45509</v>
      </c>
      <c r="C3082" t="s">
        <v>84</v>
      </c>
      <c r="D3082" t="s">
        <v>103</v>
      </c>
      <c r="E3082" t="s">
        <v>93</v>
      </c>
      <c r="F3082" t="s">
        <v>255</v>
      </c>
      <c r="G3082" t="s">
        <v>56</v>
      </c>
      <c r="H3082">
        <v>3</v>
      </c>
      <c r="I3082">
        <v>79.040000000000006</v>
      </c>
      <c r="J3082">
        <v>3.2000000000000001E-2</v>
      </c>
      <c r="K3082">
        <v>32.89</v>
      </c>
      <c r="L3082" t="s">
        <v>57</v>
      </c>
      <c r="M3082">
        <f t="shared" si="322"/>
        <v>229.53</v>
      </c>
      <c r="N3082">
        <f t="shared" si="323"/>
        <v>130.86000000000001</v>
      </c>
      <c r="O3082" s="7">
        <f t="shared" si="324"/>
        <v>0.5701215527382042</v>
      </c>
      <c r="P3082" t="str">
        <f t="shared" si="320"/>
        <v>Aug-2024</v>
      </c>
      <c r="Q3082" t="str">
        <f t="shared" si="321"/>
        <v>Q3-2024</v>
      </c>
    </row>
    <row r="3083" spans="1:17" x14ac:dyDescent="0.3">
      <c r="A3083" t="s">
        <v>3231</v>
      </c>
      <c r="B3083" s="15">
        <v>45744</v>
      </c>
      <c r="C3083" t="s">
        <v>88</v>
      </c>
      <c r="D3083" t="s">
        <v>198</v>
      </c>
      <c r="E3083" t="s">
        <v>107</v>
      </c>
      <c r="F3083" t="s">
        <v>139</v>
      </c>
      <c r="G3083" t="s">
        <v>56</v>
      </c>
      <c r="H3083">
        <v>3</v>
      </c>
      <c r="I3083">
        <v>8.2799999999999994</v>
      </c>
      <c r="J3083">
        <v>0.152</v>
      </c>
      <c r="K3083">
        <v>2.76</v>
      </c>
      <c r="L3083" t="s">
        <v>57</v>
      </c>
      <c r="M3083">
        <f t="shared" si="322"/>
        <v>21.06</v>
      </c>
      <c r="N3083">
        <f t="shared" si="323"/>
        <v>12.78</v>
      </c>
      <c r="O3083" s="7">
        <f t="shared" si="324"/>
        <v>0.60683760683760679</v>
      </c>
      <c r="P3083" t="str">
        <f t="shared" si="320"/>
        <v>Mar-2025</v>
      </c>
      <c r="Q3083" t="str">
        <f t="shared" si="321"/>
        <v>Q1-2025</v>
      </c>
    </row>
    <row r="3084" spans="1:17" x14ac:dyDescent="0.3">
      <c r="A3084" t="s">
        <v>3232</v>
      </c>
      <c r="B3084" s="15">
        <v>45660</v>
      </c>
      <c r="C3084" t="s">
        <v>88</v>
      </c>
      <c r="D3084" t="s">
        <v>429</v>
      </c>
      <c r="E3084" t="s">
        <v>107</v>
      </c>
      <c r="F3084" t="s">
        <v>108</v>
      </c>
      <c r="G3084" t="s">
        <v>56</v>
      </c>
      <c r="H3084">
        <v>1</v>
      </c>
      <c r="I3084">
        <v>11.17</v>
      </c>
      <c r="J3084">
        <v>7.9000000000000001E-2</v>
      </c>
      <c r="K3084">
        <v>4.83</v>
      </c>
      <c r="L3084" t="s">
        <v>57</v>
      </c>
      <c r="M3084">
        <f t="shared" si="322"/>
        <v>10.29</v>
      </c>
      <c r="N3084">
        <f t="shared" si="323"/>
        <v>5.46</v>
      </c>
      <c r="O3084" s="7">
        <f t="shared" si="324"/>
        <v>0.53061224489795922</v>
      </c>
      <c r="P3084" t="str">
        <f t="shared" si="320"/>
        <v>Jan-2025</v>
      </c>
      <c r="Q3084" t="str">
        <f t="shared" si="321"/>
        <v>Q1-2025</v>
      </c>
    </row>
    <row r="3085" spans="1:17" x14ac:dyDescent="0.3">
      <c r="A3085" t="s">
        <v>3233</v>
      </c>
      <c r="B3085" s="15">
        <v>45696</v>
      </c>
      <c r="C3085" t="s">
        <v>84</v>
      </c>
      <c r="D3085" t="s">
        <v>85</v>
      </c>
      <c r="E3085" t="s">
        <v>54</v>
      </c>
      <c r="F3085" t="s">
        <v>55</v>
      </c>
      <c r="G3085" t="s">
        <v>68</v>
      </c>
      <c r="H3085">
        <v>1</v>
      </c>
      <c r="I3085">
        <v>19.239999999999998</v>
      </c>
      <c r="J3085">
        <v>0.09</v>
      </c>
      <c r="K3085">
        <v>8.7799999999999994</v>
      </c>
      <c r="L3085" t="s">
        <v>57</v>
      </c>
      <c r="M3085">
        <f t="shared" si="322"/>
        <v>17.510000000000002</v>
      </c>
      <c r="N3085">
        <f t="shared" si="323"/>
        <v>8.73</v>
      </c>
      <c r="O3085" s="7">
        <f t="shared" si="324"/>
        <v>0.49857224443175324</v>
      </c>
      <c r="P3085" t="str">
        <f t="shared" si="320"/>
        <v>Feb-2025</v>
      </c>
      <c r="Q3085" t="str">
        <f t="shared" si="321"/>
        <v>Q1-2025</v>
      </c>
    </row>
    <row r="3086" spans="1:17" x14ac:dyDescent="0.3">
      <c r="A3086" t="s">
        <v>3234</v>
      </c>
      <c r="B3086" s="15">
        <v>45951</v>
      </c>
      <c r="C3086" t="s">
        <v>63</v>
      </c>
      <c r="D3086" t="s">
        <v>302</v>
      </c>
      <c r="E3086" t="s">
        <v>93</v>
      </c>
      <c r="F3086" t="s">
        <v>124</v>
      </c>
      <c r="G3086" t="s">
        <v>56</v>
      </c>
      <c r="H3086">
        <v>17</v>
      </c>
      <c r="I3086">
        <v>78.89</v>
      </c>
      <c r="J3086">
        <v>0.252</v>
      </c>
      <c r="K3086">
        <v>29.51</v>
      </c>
      <c r="L3086" t="s">
        <v>57</v>
      </c>
      <c r="M3086">
        <f t="shared" si="322"/>
        <v>1003.17</v>
      </c>
      <c r="N3086">
        <f t="shared" si="323"/>
        <v>501.5</v>
      </c>
      <c r="O3086" s="7">
        <f t="shared" si="324"/>
        <v>0.49991526859854263</v>
      </c>
      <c r="P3086" t="str">
        <f t="shared" si="320"/>
        <v>Oct-2025</v>
      </c>
      <c r="Q3086" t="str">
        <f t="shared" si="321"/>
        <v>Q4-2025</v>
      </c>
    </row>
    <row r="3087" spans="1:17" x14ac:dyDescent="0.3">
      <c r="A3087" t="s">
        <v>3235</v>
      </c>
      <c r="B3087" s="15">
        <v>45393</v>
      </c>
      <c r="C3087" t="s">
        <v>88</v>
      </c>
      <c r="D3087" t="s">
        <v>123</v>
      </c>
      <c r="E3087" t="s">
        <v>60</v>
      </c>
      <c r="F3087" t="s">
        <v>61</v>
      </c>
      <c r="G3087" t="s">
        <v>56</v>
      </c>
      <c r="H3087">
        <v>2</v>
      </c>
      <c r="I3087">
        <v>46.34</v>
      </c>
      <c r="J3087">
        <v>7.0999999999999994E-2</v>
      </c>
      <c r="K3087">
        <v>23.9</v>
      </c>
      <c r="L3087" t="s">
        <v>57</v>
      </c>
      <c r="M3087">
        <f t="shared" si="322"/>
        <v>86.1</v>
      </c>
      <c r="N3087">
        <f t="shared" si="323"/>
        <v>38.299999999999997</v>
      </c>
      <c r="O3087" s="7">
        <f t="shared" si="324"/>
        <v>0.4448315911730546</v>
      </c>
      <c r="P3087" t="str">
        <f t="shared" si="320"/>
        <v>Apr-2024</v>
      </c>
      <c r="Q3087" t="str">
        <f t="shared" si="321"/>
        <v>Q2-2024</v>
      </c>
    </row>
    <row r="3088" spans="1:17" x14ac:dyDescent="0.3">
      <c r="A3088" t="s">
        <v>3236</v>
      </c>
      <c r="B3088" s="15">
        <v>45833</v>
      </c>
      <c r="C3088" t="s">
        <v>52</v>
      </c>
      <c r="D3088" t="s">
        <v>237</v>
      </c>
      <c r="E3088" t="s">
        <v>107</v>
      </c>
      <c r="F3088" t="s">
        <v>193</v>
      </c>
      <c r="G3088" t="s">
        <v>56</v>
      </c>
      <c r="H3088">
        <v>1</v>
      </c>
      <c r="I3088">
        <v>31.53</v>
      </c>
      <c r="J3088">
        <v>0.09</v>
      </c>
      <c r="K3088">
        <v>12.51</v>
      </c>
      <c r="L3088" t="s">
        <v>57</v>
      </c>
      <c r="M3088">
        <f t="shared" si="322"/>
        <v>28.69</v>
      </c>
      <c r="N3088">
        <f t="shared" si="323"/>
        <v>16.18</v>
      </c>
      <c r="O3088" s="7">
        <f t="shared" si="324"/>
        <v>0.5639595677936563</v>
      </c>
      <c r="P3088" t="str">
        <f t="shared" si="320"/>
        <v>Jun-2025</v>
      </c>
      <c r="Q3088" t="str">
        <f t="shared" si="321"/>
        <v>Q2-2025</v>
      </c>
    </row>
    <row r="3089" spans="1:17" x14ac:dyDescent="0.3">
      <c r="A3089" t="s">
        <v>3237</v>
      </c>
      <c r="B3089" s="15">
        <v>46015</v>
      </c>
      <c r="C3089" t="s">
        <v>88</v>
      </c>
      <c r="D3089" t="s">
        <v>202</v>
      </c>
      <c r="E3089" t="s">
        <v>71</v>
      </c>
      <c r="F3089" t="s">
        <v>72</v>
      </c>
      <c r="G3089" t="s">
        <v>56</v>
      </c>
      <c r="H3089">
        <v>1</v>
      </c>
      <c r="I3089">
        <v>81.489999999999995</v>
      </c>
      <c r="J3089">
        <v>0.111</v>
      </c>
      <c r="K3089">
        <v>58.95</v>
      </c>
      <c r="L3089" t="s">
        <v>57</v>
      </c>
      <c r="M3089">
        <f t="shared" si="322"/>
        <v>72.44</v>
      </c>
      <c r="N3089">
        <f t="shared" si="323"/>
        <v>13.49</v>
      </c>
      <c r="O3089" s="7">
        <f t="shared" si="324"/>
        <v>0.18622308117062397</v>
      </c>
      <c r="P3089" t="str">
        <f t="shared" si="320"/>
        <v>Dec-2025</v>
      </c>
      <c r="Q3089" t="str">
        <f t="shared" si="321"/>
        <v>Q4-2025</v>
      </c>
    </row>
    <row r="3090" spans="1:17" x14ac:dyDescent="0.3">
      <c r="A3090" t="s">
        <v>3238</v>
      </c>
      <c r="B3090" s="15">
        <v>46000</v>
      </c>
      <c r="C3090" t="s">
        <v>84</v>
      </c>
      <c r="D3090" t="s">
        <v>171</v>
      </c>
      <c r="E3090" t="s">
        <v>60</v>
      </c>
      <c r="F3090" t="s">
        <v>61</v>
      </c>
      <c r="G3090" t="s">
        <v>68</v>
      </c>
      <c r="H3090">
        <v>6</v>
      </c>
      <c r="I3090">
        <v>72.34</v>
      </c>
      <c r="J3090">
        <v>0.151</v>
      </c>
      <c r="K3090">
        <v>32.21</v>
      </c>
      <c r="L3090" t="s">
        <v>57</v>
      </c>
      <c r="M3090">
        <f t="shared" si="322"/>
        <v>368.5</v>
      </c>
      <c r="N3090">
        <f t="shared" si="323"/>
        <v>175.24</v>
      </c>
      <c r="O3090" s="7">
        <f t="shared" si="324"/>
        <v>0.47554952510176396</v>
      </c>
      <c r="P3090" t="str">
        <f t="shared" si="320"/>
        <v>Dec-2025</v>
      </c>
      <c r="Q3090" t="str">
        <f t="shared" si="321"/>
        <v>Q4-2025</v>
      </c>
    </row>
    <row r="3091" spans="1:17" x14ac:dyDescent="0.3">
      <c r="A3091" t="s">
        <v>3239</v>
      </c>
      <c r="B3091" s="15">
        <v>45527</v>
      </c>
      <c r="C3091" t="s">
        <v>88</v>
      </c>
      <c r="D3091" t="s">
        <v>167</v>
      </c>
      <c r="E3091" t="s">
        <v>54</v>
      </c>
      <c r="F3091" t="s">
        <v>114</v>
      </c>
      <c r="G3091" t="s">
        <v>56</v>
      </c>
      <c r="H3091">
        <v>2</v>
      </c>
      <c r="I3091">
        <v>6.73</v>
      </c>
      <c r="J3091">
        <v>7.3999999999999996E-2</v>
      </c>
      <c r="K3091">
        <v>4.25</v>
      </c>
      <c r="L3091" t="s">
        <v>57</v>
      </c>
      <c r="M3091">
        <f t="shared" si="322"/>
        <v>12.46</v>
      </c>
      <c r="N3091">
        <f t="shared" si="323"/>
        <v>3.96</v>
      </c>
      <c r="O3091" s="7">
        <f t="shared" si="324"/>
        <v>0.3178170144462279</v>
      </c>
      <c r="P3091" t="str">
        <f t="shared" si="320"/>
        <v>Aug-2024</v>
      </c>
      <c r="Q3091" t="str">
        <f t="shared" si="321"/>
        <v>Q3-2024</v>
      </c>
    </row>
    <row r="3092" spans="1:17" x14ac:dyDescent="0.3">
      <c r="A3092" t="s">
        <v>3240</v>
      </c>
      <c r="B3092" s="15">
        <v>45601</v>
      </c>
      <c r="C3092" t="s">
        <v>52</v>
      </c>
      <c r="D3092" t="s">
        <v>59</v>
      </c>
      <c r="E3092" t="s">
        <v>107</v>
      </c>
      <c r="F3092" t="s">
        <v>132</v>
      </c>
      <c r="G3092" t="s">
        <v>56</v>
      </c>
      <c r="H3092">
        <v>16</v>
      </c>
      <c r="I3092">
        <v>16.63</v>
      </c>
      <c r="J3092">
        <v>5.5E-2</v>
      </c>
      <c r="K3092">
        <v>6.91</v>
      </c>
      <c r="L3092" t="s">
        <v>57</v>
      </c>
      <c r="M3092">
        <f t="shared" si="322"/>
        <v>251.45</v>
      </c>
      <c r="N3092">
        <f t="shared" si="323"/>
        <v>140.88999999999999</v>
      </c>
      <c r="O3092" s="7">
        <f t="shared" si="324"/>
        <v>0.56031020083515604</v>
      </c>
      <c r="P3092" t="str">
        <f t="shared" si="320"/>
        <v>Nov-2024</v>
      </c>
      <c r="Q3092" t="str">
        <f t="shared" si="321"/>
        <v>Q4-2024</v>
      </c>
    </row>
    <row r="3093" spans="1:17" x14ac:dyDescent="0.3">
      <c r="A3093" t="s">
        <v>3241</v>
      </c>
      <c r="B3093" s="15">
        <v>45433</v>
      </c>
      <c r="C3093" t="s">
        <v>84</v>
      </c>
      <c r="D3093" t="s">
        <v>196</v>
      </c>
      <c r="E3093" t="s">
        <v>107</v>
      </c>
      <c r="F3093" t="s">
        <v>139</v>
      </c>
      <c r="G3093" t="s">
        <v>56</v>
      </c>
      <c r="H3093">
        <v>5</v>
      </c>
      <c r="I3093">
        <v>9.69</v>
      </c>
      <c r="J3093">
        <v>0.10100000000000001</v>
      </c>
      <c r="K3093">
        <v>3.28</v>
      </c>
      <c r="L3093" t="s">
        <v>57</v>
      </c>
      <c r="M3093">
        <f t="shared" si="322"/>
        <v>43.56</v>
      </c>
      <c r="N3093">
        <f t="shared" si="323"/>
        <v>27.16</v>
      </c>
      <c r="O3093" s="7">
        <f t="shared" si="324"/>
        <v>0.62350780532598715</v>
      </c>
      <c r="P3093" t="str">
        <f t="shared" ref="P3093:P3124" si="325">IF(B3093="","",TEXT(B3093,"mmm-yyyy"))</f>
        <v>May-2024</v>
      </c>
      <c r="Q3093" t="str">
        <f t="shared" ref="Q3093:Q3124" si="326">IF(B3093="","","Q"&amp;ROUNDUP(MONTH(B3093)/3,0)&amp;"-"&amp;YEAR(B3093))</f>
        <v>Q2-2024</v>
      </c>
    </row>
    <row r="3094" spans="1:17" x14ac:dyDescent="0.3">
      <c r="A3094" t="s">
        <v>3242</v>
      </c>
      <c r="B3094" s="15">
        <v>45902</v>
      </c>
      <c r="C3094" t="s">
        <v>52</v>
      </c>
      <c r="D3094" t="s">
        <v>59</v>
      </c>
      <c r="E3094" t="s">
        <v>71</v>
      </c>
      <c r="F3094" t="s">
        <v>78</v>
      </c>
      <c r="G3094" t="s">
        <v>68</v>
      </c>
      <c r="H3094">
        <v>4</v>
      </c>
      <c r="I3094">
        <v>120.84</v>
      </c>
      <c r="J3094">
        <v>0.155</v>
      </c>
      <c r="K3094">
        <v>82.03</v>
      </c>
      <c r="L3094" t="s">
        <v>57</v>
      </c>
      <c r="M3094">
        <f t="shared" si="322"/>
        <v>408.44</v>
      </c>
      <c r="N3094">
        <f t="shared" si="323"/>
        <v>80.319999999999993</v>
      </c>
      <c r="O3094" s="7">
        <f t="shared" si="324"/>
        <v>0.19665067084516696</v>
      </c>
      <c r="P3094" t="str">
        <f t="shared" si="325"/>
        <v>Sep-2025</v>
      </c>
      <c r="Q3094" t="str">
        <f t="shared" si="326"/>
        <v>Q3-2025</v>
      </c>
    </row>
    <row r="3095" spans="1:17" x14ac:dyDescent="0.3">
      <c r="A3095" t="s">
        <v>3243</v>
      </c>
      <c r="B3095" s="15">
        <v>45527</v>
      </c>
      <c r="C3095" t="s">
        <v>52</v>
      </c>
      <c r="D3095" t="s">
        <v>237</v>
      </c>
      <c r="E3095" t="s">
        <v>60</v>
      </c>
      <c r="F3095" t="s">
        <v>61</v>
      </c>
      <c r="G3095" t="s">
        <v>56</v>
      </c>
      <c r="H3095">
        <v>2</v>
      </c>
      <c r="I3095">
        <v>19.28</v>
      </c>
      <c r="J3095">
        <v>0</v>
      </c>
      <c r="K3095">
        <v>10.050000000000001</v>
      </c>
      <c r="L3095" t="s">
        <v>57</v>
      </c>
      <c r="M3095">
        <f t="shared" si="322"/>
        <v>38.56</v>
      </c>
      <c r="N3095">
        <f t="shared" si="323"/>
        <v>18.46</v>
      </c>
      <c r="O3095" s="7">
        <f t="shared" si="324"/>
        <v>0.47873443983402492</v>
      </c>
      <c r="P3095" t="str">
        <f t="shared" si="325"/>
        <v>Aug-2024</v>
      </c>
      <c r="Q3095" t="str">
        <f t="shared" si="326"/>
        <v>Q3-2024</v>
      </c>
    </row>
    <row r="3096" spans="1:17" x14ac:dyDescent="0.3">
      <c r="A3096" t="s">
        <v>3244</v>
      </c>
      <c r="B3096" s="15">
        <v>45894</v>
      </c>
      <c r="C3096" t="s">
        <v>84</v>
      </c>
      <c r="D3096" t="s">
        <v>229</v>
      </c>
      <c r="E3096" t="s">
        <v>107</v>
      </c>
      <c r="F3096" t="s">
        <v>148</v>
      </c>
      <c r="G3096" t="s">
        <v>68</v>
      </c>
      <c r="H3096">
        <v>4</v>
      </c>
      <c r="I3096">
        <v>13.9</v>
      </c>
      <c r="J3096">
        <v>4.1000000000000002E-2</v>
      </c>
      <c r="K3096">
        <v>6.01</v>
      </c>
      <c r="L3096" t="s">
        <v>57</v>
      </c>
      <c r="M3096">
        <f t="shared" si="322"/>
        <v>53.32</v>
      </c>
      <c r="N3096">
        <f t="shared" si="323"/>
        <v>29.28</v>
      </c>
      <c r="O3096" s="7">
        <f t="shared" si="324"/>
        <v>0.54913728432108033</v>
      </c>
      <c r="P3096" t="str">
        <f t="shared" si="325"/>
        <v>Aug-2025</v>
      </c>
      <c r="Q3096" t="str">
        <f t="shared" si="326"/>
        <v>Q3-2025</v>
      </c>
    </row>
    <row r="3097" spans="1:17" x14ac:dyDescent="0.3">
      <c r="A3097" t="s">
        <v>3245</v>
      </c>
      <c r="B3097" s="15">
        <v>45979</v>
      </c>
      <c r="C3097" t="s">
        <v>84</v>
      </c>
      <c r="D3097" t="s">
        <v>372</v>
      </c>
      <c r="E3097" t="s">
        <v>60</v>
      </c>
      <c r="F3097" t="s">
        <v>61</v>
      </c>
      <c r="G3097" t="s">
        <v>56</v>
      </c>
      <c r="H3097">
        <v>4</v>
      </c>
      <c r="I3097">
        <v>57.51</v>
      </c>
      <c r="J3097">
        <v>0.114</v>
      </c>
      <c r="K3097">
        <v>27.35</v>
      </c>
      <c r="L3097" t="s">
        <v>57</v>
      </c>
      <c r="M3097">
        <f t="shared" si="322"/>
        <v>203.82</v>
      </c>
      <c r="N3097">
        <f t="shared" si="323"/>
        <v>94.42</v>
      </c>
      <c r="O3097" s="7">
        <f t="shared" si="324"/>
        <v>0.46325188892159752</v>
      </c>
      <c r="P3097" t="str">
        <f t="shared" si="325"/>
        <v>Nov-2025</v>
      </c>
      <c r="Q3097" t="str">
        <f t="shared" si="326"/>
        <v>Q4-2025</v>
      </c>
    </row>
    <row r="3098" spans="1:17" x14ac:dyDescent="0.3">
      <c r="A3098" t="s">
        <v>3246</v>
      </c>
      <c r="B3098" s="15">
        <v>45890</v>
      </c>
      <c r="C3098" t="s">
        <v>84</v>
      </c>
      <c r="D3098" t="s">
        <v>243</v>
      </c>
      <c r="E3098" t="s">
        <v>54</v>
      </c>
      <c r="F3098" t="s">
        <v>65</v>
      </c>
      <c r="G3098" t="s">
        <v>68</v>
      </c>
      <c r="H3098">
        <v>8</v>
      </c>
      <c r="I3098">
        <v>7.26</v>
      </c>
      <c r="J3098">
        <v>0</v>
      </c>
      <c r="K3098">
        <v>4.84</v>
      </c>
      <c r="L3098" t="s">
        <v>57</v>
      </c>
      <c r="M3098">
        <f t="shared" si="322"/>
        <v>58.08</v>
      </c>
      <c r="N3098">
        <f t="shared" si="323"/>
        <v>19.36</v>
      </c>
      <c r="O3098" s="7">
        <f t="shared" si="324"/>
        <v>0.33333333333333331</v>
      </c>
      <c r="P3098" t="str">
        <f t="shared" si="325"/>
        <v>Aug-2025</v>
      </c>
      <c r="Q3098" t="str">
        <f t="shared" si="326"/>
        <v>Q3-2025</v>
      </c>
    </row>
    <row r="3099" spans="1:17" x14ac:dyDescent="0.3">
      <c r="A3099" t="s">
        <v>3247</v>
      </c>
      <c r="B3099" s="15">
        <v>45876</v>
      </c>
      <c r="C3099" t="s">
        <v>63</v>
      </c>
      <c r="D3099" t="s">
        <v>165</v>
      </c>
      <c r="E3099" t="s">
        <v>107</v>
      </c>
      <c r="F3099" t="s">
        <v>193</v>
      </c>
      <c r="G3099" t="s">
        <v>68</v>
      </c>
      <c r="H3099">
        <v>12</v>
      </c>
      <c r="I3099">
        <v>55.8</v>
      </c>
      <c r="J3099">
        <v>0.29899999999999999</v>
      </c>
      <c r="K3099">
        <v>21.7</v>
      </c>
      <c r="L3099" t="s">
        <v>57</v>
      </c>
      <c r="M3099">
        <f t="shared" si="322"/>
        <v>469.39</v>
      </c>
      <c r="N3099">
        <f t="shared" si="323"/>
        <v>208.99</v>
      </c>
      <c r="O3099" s="7">
        <f t="shared" si="324"/>
        <v>0.44523743582095915</v>
      </c>
      <c r="P3099" t="str">
        <f t="shared" si="325"/>
        <v>Aug-2025</v>
      </c>
      <c r="Q3099" t="str">
        <f t="shared" si="326"/>
        <v>Q3-2025</v>
      </c>
    </row>
    <row r="3100" spans="1:17" x14ac:dyDescent="0.3">
      <c r="A3100" t="s">
        <v>3248</v>
      </c>
      <c r="B3100" s="15">
        <v>45545</v>
      </c>
      <c r="C3100" t="s">
        <v>52</v>
      </c>
      <c r="D3100" t="s">
        <v>155</v>
      </c>
      <c r="E3100" t="s">
        <v>93</v>
      </c>
      <c r="F3100" t="s">
        <v>124</v>
      </c>
      <c r="G3100" t="s">
        <v>68</v>
      </c>
      <c r="H3100">
        <v>6</v>
      </c>
      <c r="I3100">
        <v>89.99</v>
      </c>
      <c r="J3100">
        <v>9.4E-2</v>
      </c>
      <c r="K3100">
        <v>34.61</v>
      </c>
      <c r="L3100" t="s">
        <v>57</v>
      </c>
      <c r="M3100">
        <f t="shared" si="322"/>
        <v>489.19</v>
      </c>
      <c r="N3100">
        <f t="shared" si="323"/>
        <v>281.52999999999997</v>
      </c>
      <c r="O3100" s="7">
        <f t="shared" si="324"/>
        <v>0.57550236104581032</v>
      </c>
      <c r="P3100" t="str">
        <f t="shared" si="325"/>
        <v>Sep-2024</v>
      </c>
      <c r="Q3100" t="str">
        <f t="shared" si="326"/>
        <v>Q3-2024</v>
      </c>
    </row>
    <row r="3101" spans="1:17" x14ac:dyDescent="0.3">
      <c r="A3101" t="s">
        <v>3249</v>
      </c>
      <c r="B3101" s="15">
        <v>45545</v>
      </c>
      <c r="C3101" t="s">
        <v>84</v>
      </c>
      <c r="D3101" t="s">
        <v>110</v>
      </c>
      <c r="E3101" t="s">
        <v>60</v>
      </c>
      <c r="F3101" t="s">
        <v>90</v>
      </c>
      <c r="G3101" t="s">
        <v>56</v>
      </c>
      <c r="H3101">
        <v>1</v>
      </c>
      <c r="I3101">
        <v>107.37</v>
      </c>
      <c r="J3101">
        <v>8.7999999999999995E-2</v>
      </c>
      <c r="K3101">
        <v>43.87</v>
      </c>
      <c r="L3101" t="s">
        <v>57</v>
      </c>
      <c r="M3101">
        <f t="shared" si="322"/>
        <v>97.92</v>
      </c>
      <c r="N3101">
        <f t="shared" si="323"/>
        <v>54.05</v>
      </c>
      <c r="O3101" s="7">
        <f t="shared" si="324"/>
        <v>0.55198120915032678</v>
      </c>
      <c r="P3101" t="str">
        <f t="shared" si="325"/>
        <v>Sep-2024</v>
      </c>
      <c r="Q3101" t="str">
        <f t="shared" si="326"/>
        <v>Q3-2024</v>
      </c>
    </row>
    <row r="3102" spans="1:17" x14ac:dyDescent="0.3">
      <c r="A3102" t="s">
        <v>3250</v>
      </c>
      <c r="B3102" s="15">
        <v>45959</v>
      </c>
      <c r="C3102" t="s">
        <v>88</v>
      </c>
      <c r="D3102" t="s">
        <v>167</v>
      </c>
      <c r="E3102" t="s">
        <v>107</v>
      </c>
      <c r="F3102" t="s">
        <v>139</v>
      </c>
      <c r="G3102" t="s">
        <v>68</v>
      </c>
      <c r="H3102">
        <v>3</v>
      </c>
      <c r="I3102">
        <v>39.26</v>
      </c>
      <c r="J3102">
        <v>1.6E-2</v>
      </c>
      <c r="K3102">
        <v>12.57</v>
      </c>
      <c r="L3102" t="s">
        <v>57</v>
      </c>
      <c r="M3102">
        <f t="shared" si="322"/>
        <v>115.9</v>
      </c>
      <c r="N3102">
        <f t="shared" si="323"/>
        <v>78.19</v>
      </c>
      <c r="O3102" s="7">
        <f t="shared" si="324"/>
        <v>0.6746333045729076</v>
      </c>
      <c r="P3102" t="str">
        <f t="shared" si="325"/>
        <v>Oct-2025</v>
      </c>
      <c r="Q3102" t="str">
        <f t="shared" si="326"/>
        <v>Q4-2025</v>
      </c>
    </row>
    <row r="3103" spans="1:17" x14ac:dyDescent="0.3">
      <c r="A3103" t="s">
        <v>3251</v>
      </c>
      <c r="B3103" s="15">
        <v>45732</v>
      </c>
      <c r="C3103" t="s">
        <v>63</v>
      </c>
      <c r="D3103" t="s">
        <v>281</v>
      </c>
      <c r="E3103" t="s">
        <v>107</v>
      </c>
      <c r="F3103" t="s">
        <v>193</v>
      </c>
      <c r="G3103" t="s">
        <v>68</v>
      </c>
      <c r="H3103">
        <v>2</v>
      </c>
      <c r="I3103">
        <v>18.3</v>
      </c>
      <c r="J3103">
        <v>0.33400000000000002</v>
      </c>
      <c r="K3103">
        <v>6.81</v>
      </c>
      <c r="L3103" t="s">
        <v>57</v>
      </c>
      <c r="M3103">
        <f t="shared" si="322"/>
        <v>24.38</v>
      </c>
      <c r="N3103">
        <f t="shared" si="323"/>
        <v>10.76</v>
      </c>
      <c r="O3103" s="7">
        <f t="shared" si="324"/>
        <v>0.44134536505332239</v>
      </c>
      <c r="P3103" t="str">
        <f t="shared" si="325"/>
        <v>Mar-2025</v>
      </c>
      <c r="Q3103" t="str">
        <f t="shared" si="326"/>
        <v>Q1-2025</v>
      </c>
    </row>
    <row r="3104" spans="1:17" x14ac:dyDescent="0.3">
      <c r="A3104" t="s">
        <v>3252</v>
      </c>
      <c r="B3104" s="15">
        <v>45754</v>
      </c>
      <c r="C3104" t="s">
        <v>84</v>
      </c>
      <c r="D3104" t="s">
        <v>73</v>
      </c>
      <c r="E3104" t="s">
        <v>71</v>
      </c>
      <c r="F3104" t="s">
        <v>97</v>
      </c>
      <c r="G3104" t="s">
        <v>56</v>
      </c>
      <c r="H3104">
        <v>3</v>
      </c>
      <c r="I3104">
        <v>130.58000000000001</v>
      </c>
      <c r="J3104">
        <v>4.4999999999999998E-2</v>
      </c>
      <c r="K3104">
        <v>96.54</v>
      </c>
      <c r="L3104" t="s">
        <v>57</v>
      </c>
      <c r="M3104">
        <f t="shared" si="322"/>
        <v>374.11</v>
      </c>
      <c r="N3104">
        <f t="shared" si="323"/>
        <v>84.49</v>
      </c>
      <c r="O3104" s="7">
        <f t="shared" si="324"/>
        <v>0.22584266659538635</v>
      </c>
      <c r="P3104" t="str">
        <f t="shared" si="325"/>
        <v>Apr-2025</v>
      </c>
      <c r="Q3104" t="str">
        <f t="shared" si="326"/>
        <v>Q2-2025</v>
      </c>
    </row>
    <row r="3105" spans="1:17" x14ac:dyDescent="0.3">
      <c r="A3105" t="s">
        <v>3253</v>
      </c>
      <c r="B3105" s="15">
        <v>45553</v>
      </c>
      <c r="C3105" t="s">
        <v>52</v>
      </c>
      <c r="D3105" t="s">
        <v>59</v>
      </c>
      <c r="E3105" t="s">
        <v>71</v>
      </c>
      <c r="F3105" t="s">
        <v>126</v>
      </c>
      <c r="G3105" t="s">
        <v>68</v>
      </c>
      <c r="H3105">
        <v>1</v>
      </c>
      <c r="I3105">
        <v>119.02</v>
      </c>
      <c r="J3105">
        <v>8.8999999999999996E-2</v>
      </c>
      <c r="K3105">
        <v>94.97</v>
      </c>
      <c r="L3105" t="s">
        <v>57</v>
      </c>
      <c r="M3105">
        <f t="shared" si="322"/>
        <v>108.43</v>
      </c>
      <c r="N3105">
        <f t="shared" si="323"/>
        <v>13.46</v>
      </c>
      <c r="O3105" s="7">
        <f t="shared" si="324"/>
        <v>0.12413538688554827</v>
      </c>
      <c r="P3105" t="str">
        <f t="shared" si="325"/>
        <v>Sep-2024</v>
      </c>
      <c r="Q3105" t="str">
        <f t="shared" si="326"/>
        <v>Q3-2024</v>
      </c>
    </row>
    <row r="3106" spans="1:17" x14ac:dyDescent="0.3">
      <c r="A3106" t="s">
        <v>3254</v>
      </c>
      <c r="B3106" s="15">
        <v>45749</v>
      </c>
      <c r="C3106" t="s">
        <v>63</v>
      </c>
      <c r="D3106" t="s">
        <v>188</v>
      </c>
      <c r="E3106" t="s">
        <v>60</v>
      </c>
      <c r="F3106" t="s">
        <v>61</v>
      </c>
      <c r="G3106" t="s">
        <v>68</v>
      </c>
      <c r="H3106">
        <v>8</v>
      </c>
      <c r="I3106">
        <v>88.81</v>
      </c>
      <c r="J3106">
        <v>0.125</v>
      </c>
      <c r="K3106">
        <v>36.85</v>
      </c>
      <c r="L3106" t="s">
        <v>57</v>
      </c>
      <c r="M3106">
        <f t="shared" si="322"/>
        <v>621.66999999999996</v>
      </c>
      <c r="N3106">
        <f t="shared" si="323"/>
        <v>326.87</v>
      </c>
      <c r="O3106" s="7">
        <f t="shared" si="324"/>
        <v>0.52579342738108648</v>
      </c>
      <c r="P3106" t="str">
        <f t="shared" si="325"/>
        <v>Apr-2025</v>
      </c>
      <c r="Q3106" t="str">
        <f t="shared" si="326"/>
        <v>Q2-2025</v>
      </c>
    </row>
    <row r="3107" spans="1:17" x14ac:dyDescent="0.3">
      <c r="A3107" t="s">
        <v>3255</v>
      </c>
      <c r="B3107" s="15">
        <v>45555</v>
      </c>
      <c r="C3107" t="s">
        <v>88</v>
      </c>
      <c r="D3107" t="s">
        <v>89</v>
      </c>
      <c r="E3107" t="s">
        <v>107</v>
      </c>
      <c r="F3107" t="s">
        <v>108</v>
      </c>
      <c r="G3107" t="s">
        <v>56</v>
      </c>
      <c r="H3107">
        <v>10</v>
      </c>
      <c r="I3107">
        <v>32.619999999999997</v>
      </c>
      <c r="J3107">
        <v>7.3999999999999996E-2</v>
      </c>
      <c r="K3107">
        <v>10.53</v>
      </c>
      <c r="L3107" t="s">
        <v>57</v>
      </c>
      <c r="M3107">
        <f t="shared" si="322"/>
        <v>302.06</v>
      </c>
      <c r="N3107">
        <f t="shared" si="323"/>
        <v>196.76</v>
      </c>
      <c r="O3107" s="7">
        <f t="shared" si="324"/>
        <v>0.65139376282857708</v>
      </c>
      <c r="P3107" t="str">
        <f t="shared" si="325"/>
        <v>Sep-2024</v>
      </c>
      <c r="Q3107" t="str">
        <f t="shared" si="326"/>
        <v>Q3-2024</v>
      </c>
    </row>
    <row r="3108" spans="1:17" x14ac:dyDescent="0.3">
      <c r="A3108" t="s">
        <v>3256</v>
      </c>
      <c r="B3108" s="15">
        <v>45736</v>
      </c>
      <c r="C3108" t="s">
        <v>88</v>
      </c>
      <c r="D3108" t="s">
        <v>135</v>
      </c>
      <c r="E3108" t="s">
        <v>60</v>
      </c>
      <c r="F3108" t="s">
        <v>90</v>
      </c>
      <c r="G3108" t="s">
        <v>68</v>
      </c>
      <c r="H3108">
        <v>1</v>
      </c>
      <c r="I3108">
        <v>88.63</v>
      </c>
      <c r="J3108">
        <v>2.1000000000000001E-2</v>
      </c>
      <c r="K3108">
        <v>47.29</v>
      </c>
      <c r="L3108" t="s">
        <v>57</v>
      </c>
      <c r="M3108">
        <f t="shared" si="322"/>
        <v>86.77</v>
      </c>
      <c r="N3108">
        <f t="shared" si="323"/>
        <v>39.479999999999997</v>
      </c>
      <c r="O3108" s="7">
        <f t="shared" si="324"/>
        <v>0.45499596634781603</v>
      </c>
      <c r="P3108" t="str">
        <f t="shared" si="325"/>
        <v>Mar-2025</v>
      </c>
      <c r="Q3108" t="str">
        <f t="shared" si="326"/>
        <v>Q1-2025</v>
      </c>
    </row>
    <row r="3109" spans="1:17" x14ac:dyDescent="0.3">
      <c r="A3109" t="s">
        <v>3257</v>
      </c>
      <c r="B3109" s="15">
        <v>45608</v>
      </c>
      <c r="C3109" t="s">
        <v>88</v>
      </c>
      <c r="D3109" t="s">
        <v>429</v>
      </c>
      <c r="E3109" t="s">
        <v>54</v>
      </c>
      <c r="F3109" t="s">
        <v>114</v>
      </c>
      <c r="G3109" t="s">
        <v>56</v>
      </c>
      <c r="H3109">
        <v>3</v>
      </c>
      <c r="I3109">
        <v>16.05</v>
      </c>
      <c r="J3109">
        <v>9.0999999999999998E-2</v>
      </c>
      <c r="K3109">
        <v>10.42</v>
      </c>
      <c r="L3109" t="s">
        <v>57</v>
      </c>
      <c r="M3109">
        <f t="shared" si="322"/>
        <v>43.77</v>
      </c>
      <c r="N3109">
        <f t="shared" si="323"/>
        <v>12.51</v>
      </c>
      <c r="O3109" s="7">
        <f t="shared" si="324"/>
        <v>0.28581220013708014</v>
      </c>
      <c r="P3109" t="str">
        <f t="shared" si="325"/>
        <v>Nov-2024</v>
      </c>
      <c r="Q3109" t="str">
        <f t="shared" si="326"/>
        <v>Q4-2024</v>
      </c>
    </row>
    <row r="3110" spans="1:17" x14ac:dyDescent="0.3">
      <c r="A3110" t="s">
        <v>3258</v>
      </c>
      <c r="B3110" s="15">
        <v>45614</v>
      </c>
      <c r="C3110" t="s">
        <v>84</v>
      </c>
      <c r="D3110" t="s">
        <v>229</v>
      </c>
      <c r="E3110" t="s">
        <v>107</v>
      </c>
      <c r="F3110" t="s">
        <v>108</v>
      </c>
      <c r="G3110" t="s">
        <v>68</v>
      </c>
      <c r="H3110">
        <v>1</v>
      </c>
      <c r="I3110">
        <v>16.64</v>
      </c>
      <c r="J3110">
        <v>5.8000000000000003E-2</v>
      </c>
      <c r="K3110">
        <v>5.26</v>
      </c>
      <c r="L3110" t="s">
        <v>57</v>
      </c>
      <c r="M3110">
        <f t="shared" si="322"/>
        <v>15.67</v>
      </c>
      <c r="N3110">
        <f t="shared" si="323"/>
        <v>10.41</v>
      </c>
      <c r="O3110" s="7">
        <f t="shared" si="324"/>
        <v>0.66432673899170391</v>
      </c>
      <c r="P3110" t="str">
        <f t="shared" si="325"/>
        <v>Nov-2024</v>
      </c>
      <c r="Q3110" t="str">
        <f t="shared" si="326"/>
        <v>Q4-2024</v>
      </c>
    </row>
    <row r="3111" spans="1:17" x14ac:dyDescent="0.3">
      <c r="A3111" t="s">
        <v>3259</v>
      </c>
      <c r="B3111" s="15">
        <v>45532</v>
      </c>
      <c r="C3111" t="s">
        <v>63</v>
      </c>
      <c r="D3111" t="s">
        <v>263</v>
      </c>
      <c r="E3111" t="s">
        <v>60</v>
      </c>
      <c r="F3111" t="s">
        <v>61</v>
      </c>
      <c r="G3111" t="s">
        <v>56</v>
      </c>
      <c r="H3111">
        <v>3</v>
      </c>
      <c r="I3111">
        <v>48.37</v>
      </c>
      <c r="J3111">
        <v>0.17399999999999999</v>
      </c>
      <c r="K3111">
        <v>21.31</v>
      </c>
      <c r="L3111" t="s">
        <v>57</v>
      </c>
      <c r="M3111">
        <f t="shared" si="322"/>
        <v>119.86</v>
      </c>
      <c r="N3111">
        <f t="shared" si="323"/>
        <v>55.93</v>
      </c>
      <c r="O3111" s="7">
        <f t="shared" si="324"/>
        <v>0.46662773235441346</v>
      </c>
      <c r="P3111" t="str">
        <f t="shared" si="325"/>
        <v>Aug-2024</v>
      </c>
      <c r="Q3111" t="str">
        <f t="shared" si="326"/>
        <v>Q3-2024</v>
      </c>
    </row>
    <row r="3112" spans="1:17" x14ac:dyDescent="0.3">
      <c r="A3112" t="s">
        <v>3260</v>
      </c>
      <c r="B3112" s="15">
        <v>45680</v>
      </c>
      <c r="C3112" t="s">
        <v>63</v>
      </c>
      <c r="D3112" t="s">
        <v>119</v>
      </c>
      <c r="E3112" t="s">
        <v>93</v>
      </c>
      <c r="F3112" t="s">
        <v>255</v>
      </c>
      <c r="G3112" t="s">
        <v>68</v>
      </c>
      <c r="H3112">
        <v>2</v>
      </c>
      <c r="I3112">
        <v>33.96</v>
      </c>
      <c r="J3112">
        <v>0.25</v>
      </c>
      <c r="K3112">
        <v>15.28</v>
      </c>
      <c r="L3112" t="s">
        <v>57</v>
      </c>
      <c r="M3112">
        <f t="shared" si="322"/>
        <v>50.94</v>
      </c>
      <c r="N3112">
        <f t="shared" si="323"/>
        <v>20.38</v>
      </c>
      <c r="O3112" s="7">
        <f t="shared" si="324"/>
        <v>0.40007852375343539</v>
      </c>
      <c r="P3112" t="str">
        <f t="shared" si="325"/>
        <v>Jan-2025</v>
      </c>
      <c r="Q3112" t="str">
        <f t="shared" si="326"/>
        <v>Q1-2025</v>
      </c>
    </row>
    <row r="3113" spans="1:17" x14ac:dyDescent="0.3">
      <c r="A3113" t="s">
        <v>3261</v>
      </c>
      <c r="B3113" s="15">
        <v>45781</v>
      </c>
      <c r="C3113" t="s">
        <v>88</v>
      </c>
      <c r="D3113" t="s">
        <v>183</v>
      </c>
      <c r="E3113" t="s">
        <v>107</v>
      </c>
      <c r="F3113" t="s">
        <v>193</v>
      </c>
      <c r="G3113" t="s">
        <v>56</v>
      </c>
      <c r="H3113">
        <v>5</v>
      </c>
      <c r="I3113">
        <v>41.16</v>
      </c>
      <c r="J3113">
        <v>0</v>
      </c>
      <c r="K3113">
        <v>13.96</v>
      </c>
      <c r="L3113" t="s">
        <v>57</v>
      </c>
      <c r="M3113">
        <f t="shared" si="322"/>
        <v>205.8</v>
      </c>
      <c r="N3113">
        <f t="shared" si="323"/>
        <v>136</v>
      </c>
      <c r="O3113" s="7">
        <f t="shared" si="324"/>
        <v>0.66083576287657919</v>
      </c>
      <c r="P3113" t="str">
        <f t="shared" si="325"/>
        <v>May-2025</v>
      </c>
      <c r="Q3113" t="str">
        <f t="shared" si="326"/>
        <v>Q2-2025</v>
      </c>
    </row>
    <row r="3114" spans="1:17" x14ac:dyDescent="0.3">
      <c r="A3114" t="s">
        <v>3262</v>
      </c>
      <c r="B3114" s="15">
        <v>45720</v>
      </c>
      <c r="C3114" t="s">
        <v>63</v>
      </c>
      <c r="D3114" t="s">
        <v>175</v>
      </c>
      <c r="E3114" t="s">
        <v>54</v>
      </c>
      <c r="F3114" t="s">
        <v>156</v>
      </c>
      <c r="G3114" t="s">
        <v>68</v>
      </c>
      <c r="H3114">
        <v>6</v>
      </c>
      <c r="I3114">
        <v>21.92</v>
      </c>
      <c r="J3114">
        <v>0.30199999999999999</v>
      </c>
      <c r="K3114">
        <v>12.56</v>
      </c>
      <c r="L3114" t="s">
        <v>57</v>
      </c>
      <c r="M3114">
        <f t="shared" si="322"/>
        <v>91.8</v>
      </c>
      <c r="N3114">
        <f t="shared" si="323"/>
        <v>16.440000000000001</v>
      </c>
      <c r="O3114" s="7">
        <f t="shared" si="324"/>
        <v>0.17908496732026147</v>
      </c>
      <c r="P3114" t="str">
        <f t="shared" si="325"/>
        <v>Mar-2025</v>
      </c>
      <c r="Q3114" t="str">
        <f t="shared" si="326"/>
        <v>Q1-2025</v>
      </c>
    </row>
    <row r="3115" spans="1:17" x14ac:dyDescent="0.3">
      <c r="A3115" t="s">
        <v>3263</v>
      </c>
      <c r="B3115" s="15">
        <v>45934</v>
      </c>
      <c r="C3115" t="s">
        <v>63</v>
      </c>
      <c r="D3115" t="s">
        <v>64</v>
      </c>
      <c r="E3115" t="s">
        <v>54</v>
      </c>
      <c r="F3115" t="s">
        <v>156</v>
      </c>
      <c r="G3115" t="s">
        <v>68</v>
      </c>
      <c r="H3115">
        <v>2</v>
      </c>
      <c r="I3115">
        <v>18.41</v>
      </c>
      <c r="J3115">
        <v>2.1999999999999999E-2</v>
      </c>
      <c r="K3115">
        <v>11.62</v>
      </c>
      <c r="L3115" t="s">
        <v>57</v>
      </c>
      <c r="M3115">
        <f t="shared" si="322"/>
        <v>36.01</v>
      </c>
      <c r="N3115">
        <f t="shared" si="323"/>
        <v>12.77</v>
      </c>
      <c r="O3115" s="7">
        <f t="shared" si="324"/>
        <v>0.35462371563454598</v>
      </c>
      <c r="P3115" t="str">
        <f t="shared" si="325"/>
        <v>Oct-2025</v>
      </c>
      <c r="Q3115" t="str">
        <f t="shared" si="326"/>
        <v>Q4-2025</v>
      </c>
    </row>
    <row r="3116" spans="1:17" x14ac:dyDescent="0.3">
      <c r="A3116" t="s">
        <v>3264</v>
      </c>
      <c r="B3116" s="15">
        <v>45518</v>
      </c>
      <c r="C3116" t="s">
        <v>63</v>
      </c>
      <c r="D3116" t="s">
        <v>64</v>
      </c>
      <c r="E3116" t="s">
        <v>107</v>
      </c>
      <c r="F3116" t="s">
        <v>148</v>
      </c>
      <c r="G3116" t="s">
        <v>68</v>
      </c>
      <c r="H3116">
        <v>3</v>
      </c>
      <c r="I3116">
        <v>23.73</v>
      </c>
      <c r="J3116">
        <v>0.248</v>
      </c>
      <c r="K3116">
        <v>9.0500000000000007</v>
      </c>
      <c r="L3116" t="s">
        <v>57</v>
      </c>
      <c r="M3116">
        <f t="shared" si="322"/>
        <v>53.53</v>
      </c>
      <c r="N3116">
        <f t="shared" si="323"/>
        <v>26.38</v>
      </c>
      <c r="O3116" s="7">
        <f t="shared" si="324"/>
        <v>0.492807771343172</v>
      </c>
      <c r="P3116" t="str">
        <f t="shared" si="325"/>
        <v>Aug-2024</v>
      </c>
      <c r="Q3116" t="str">
        <f t="shared" si="326"/>
        <v>Q3-2024</v>
      </c>
    </row>
    <row r="3117" spans="1:17" x14ac:dyDescent="0.3">
      <c r="A3117" t="s">
        <v>3265</v>
      </c>
      <c r="B3117" s="15">
        <v>45977</v>
      </c>
      <c r="C3117" t="s">
        <v>88</v>
      </c>
      <c r="D3117" t="s">
        <v>183</v>
      </c>
      <c r="E3117" t="s">
        <v>93</v>
      </c>
      <c r="F3117" t="s">
        <v>124</v>
      </c>
      <c r="G3117" t="s">
        <v>68</v>
      </c>
      <c r="H3117">
        <v>7</v>
      </c>
      <c r="I3117">
        <v>26.72</v>
      </c>
      <c r="J3117">
        <v>7.2999999999999995E-2</v>
      </c>
      <c r="K3117">
        <v>10.29</v>
      </c>
      <c r="L3117" t="s">
        <v>57</v>
      </c>
      <c r="M3117">
        <f t="shared" si="322"/>
        <v>173.39</v>
      </c>
      <c r="N3117">
        <f t="shared" si="323"/>
        <v>101.36</v>
      </c>
      <c r="O3117" s="7">
        <f t="shared" si="324"/>
        <v>0.58457811869196608</v>
      </c>
      <c r="P3117" t="str">
        <f t="shared" si="325"/>
        <v>Nov-2025</v>
      </c>
      <c r="Q3117" t="str">
        <f t="shared" si="326"/>
        <v>Q4-2025</v>
      </c>
    </row>
    <row r="3118" spans="1:17" x14ac:dyDescent="0.3">
      <c r="A3118" t="s">
        <v>3266</v>
      </c>
      <c r="B3118" s="15">
        <v>45661</v>
      </c>
      <c r="C3118" t="s">
        <v>88</v>
      </c>
      <c r="D3118" t="s">
        <v>167</v>
      </c>
      <c r="E3118" t="s">
        <v>71</v>
      </c>
      <c r="F3118" t="s">
        <v>86</v>
      </c>
      <c r="G3118" t="s">
        <v>68</v>
      </c>
      <c r="H3118">
        <v>11</v>
      </c>
      <c r="I3118">
        <v>284.26</v>
      </c>
      <c r="J3118">
        <v>0.115</v>
      </c>
      <c r="K3118">
        <v>191.84</v>
      </c>
      <c r="L3118" t="s">
        <v>57</v>
      </c>
      <c r="M3118">
        <f t="shared" si="322"/>
        <v>2767.27</v>
      </c>
      <c r="N3118">
        <f t="shared" si="323"/>
        <v>657.03</v>
      </c>
      <c r="O3118" s="7">
        <f t="shared" si="324"/>
        <v>0.23742894621775251</v>
      </c>
      <c r="P3118" t="str">
        <f t="shared" si="325"/>
        <v>Jan-2025</v>
      </c>
      <c r="Q3118" t="str">
        <f t="shared" si="326"/>
        <v>Q1-2025</v>
      </c>
    </row>
    <row r="3119" spans="1:17" x14ac:dyDescent="0.3">
      <c r="A3119" t="s">
        <v>3267</v>
      </c>
      <c r="B3119" s="15">
        <v>45400</v>
      </c>
      <c r="C3119" t="s">
        <v>84</v>
      </c>
      <c r="D3119" t="s">
        <v>103</v>
      </c>
      <c r="E3119" t="s">
        <v>60</v>
      </c>
      <c r="F3119" t="s">
        <v>76</v>
      </c>
      <c r="G3119" t="s">
        <v>56</v>
      </c>
      <c r="H3119">
        <v>3</v>
      </c>
      <c r="I3119">
        <v>50.02</v>
      </c>
      <c r="J3119">
        <v>8.5000000000000006E-2</v>
      </c>
      <c r="K3119">
        <v>23.79</v>
      </c>
      <c r="L3119" t="s">
        <v>104</v>
      </c>
      <c r="M3119">
        <f t="shared" si="322"/>
        <v>137.30000000000001</v>
      </c>
      <c r="N3119">
        <f t="shared" si="323"/>
        <v>65.930000000000007</v>
      </c>
      <c r="O3119" s="7">
        <f t="shared" si="324"/>
        <v>0.48018936635105608</v>
      </c>
      <c r="P3119" t="str">
        <f t="shared" si="325"/>
        <v>Apr-2024</v>
      </c>
      <c r="Q3119" t="str">
        <f t="shared" si="326"/>
        <v>Q2-2024</v>
      </c>
    </row>
    <row r="3120" spans="1:17" x14ac:dyDescent="0.3">
      <c r="A3120" t="s">
        <v>3268</v>
      </c>
      <c r="B3120" s="15">
        <v>45986</v>
      </c>
      <c r="C3120" t="s">
        <v>63</v>
      </c>
      <c r="D3120" t="s">
        <v>263</v>
      </c>
      <c r="E3120" t="s">
        <v>54</v>
      </c>
      <c r="F3120" t="s">
        <v>55</v>
      </c>
      <c r="G3120" t="s">
        <v>56</v>
      </c>
      <c r="H3120">
        <v>6</v>
      </c>
      <c r="I3120">
        <v>10.050000000000001</v>
      </c>
      <c r="J3120">
        <v>0.28799999999999998</v>
      </c>
      <c r="K3120">
        <v>6.19</v>
      </c>
      <c r="L3120" t="s">
        <v>57</v>
      </c>
      <c r="M3120">
        <f t="shared" si="322"/>
        <v>42.93</v>
      </c>
      <c r="N3120">
        <f t="shared" si="323"/>
        <v>5.79</v>
      </c>
      <c r="O3120" s="7">
        <f t="shared" si="324"/>
        <v>0.13487071977638015</v>
      </c>
      <c r="P3120" t="str">
        <f t="shared" si="325"/>
        <v>Nov-2025</v>
      </c>
      <c r="Q3120" t="str">
        <f t="shared" si="326"/>
        <v>Q4-2025</v>
      </c>
    </row>
    <row r="3121" spans="1:17" x14ac:dyDescent="0.3">
      <c r="A3121" t="s">
        <v>3269</v>
      </c>
      <c r="B3121" s="15">
        <v>45610</v>
      </c>
      <c r="C3121" t="s">
        <v>63</v>
      </c>
      <c r="D3121" t="s">
        <v>159</v>
      </c>
      <c r="E3121" t="s">
        <v>54</v>
      </c>
      <c r="F3121" t="s">
        <v>114</v>
      </c>
      <c r="G3121" t="s">
        <v>56</v>
      </c>
      <c r="H3121">
        <v>14</v>
      </c>
      <c r="I3121">
        <v>8.85</v>
      </c>
      <c r="J3121">
        <v>9.4E-2</v>
      </c>
      <c r="K3121">
        <v>5.51</v>
      </c>
      <c r="L3121" t="s">
        <v>57</v>
      </c>
      <c r="M3121">
        <f t="shared" si="322"/>
        <v>112.25</v>
      </c>
      <c r="N3121">
        <f t="shared" si="323"/>
        <v>35.11</v>
      </c>
      <c r="O3121" s="7">
        <f t="shared" si="324"/>
        <v>0.31278396436525613</v>
      </c>
      <c r="P3121" t="str">
        <f t="shared" si="325"/>
        <v>Nov-2024</v>
      </c>
      <c r="Q3121" t="str">
        <f t="shared" si="326"/>
        <v>Q4-2024</v>
      </c>
    </row>
    <row r="3122" spans="1:17" x14ac:dyDescent="0.3">
      <c r="A3122" t="s">
        <v>3270</v>
      </c>
      <c r="B3122" s="15">
        <v>46001</v>
      </c>
      <c r="C3122" t="s">
        <v>63</v>
      </c>
      <c r="D3122" t="s">
        <v>175</v>
      </c>
      <c r="E3122" t="s">
        <v>60</v>
      </c>
      <c r="F3122" t="s">
        <v>90</v>
      </c>
      <c r="G3122" t="s">
        <v>68</v>
      </c>
      <c r="H3122">
        <v>1</v>
      </c>
      <c r="I3122">
        <v>81.95</v>
      </c>
      <c r="J3122">
        <v>0.20200000000000001</v>
      </c>
      <c r="K3122">
        <v>36.700000000000003</v>
      </c>
      <c r="L3122" t="s">
        <v>57</v>
      </c>
      <c r="M3122">
        <f t="shared" si="322"/>
        <v>65.400000000000006</v>
      </c>
      <c r="N3122">
        <f t="shared" si="323"/>
        <v>28.7</v>
      </c>
      <c r="O3122" s="7">
        <f t="shared" si="324"/>
        <v>0.4388379204892966</v>
      </c>
      <c r="P3122" t="str">
        <f t="shared" si="325"/>
        <v>Dec-2025</v>
      </c>
      <c r="Q3122" t="str">
        <f t="shared" si="326"/>
        <v>Q4-2025</v>
      </c>
    </row>
    <row r="3123" spans="1:17" x14ac:dyDescent="0.3">
      <c r="A3123" t="s">
        <v>3271</v>
      </c>
      <c r="B3123" s="15">
        <v>45796</v>
      </c>
      <c r="C3123" t="s">
        <v>88</v>
      </c>
      <c r="D3123" t="s">
        <v>89</v>
      </c>
      <c r="E3123" t="s">
        <v>93</v>
      </c>
      <c r="F3123" t="s">
        <v>141</v>
      </c>
      <c r="G3123" t="s">
        <v>56</v>
      </c>
      <c r="H3123">
        <v>8</v>
      </c>
      <c r="I3123">
        <v>24.69</v>
      </c>
      <c r="J3123">
        <v>0.15</v>
      </c>
      <c r="K3123">
        <v>9.94</v>
      </c>
      <c r="L3123" t="s">
        <v>57</v>
      </c>
      <c r="M3123">
        <f t="shared" si="322"/>
        <v>167.89</v>
      </c>
      <c r="N3123">
        <f t="shared" si="323"/>
        <v>88.37</v>
      </c>
      <c r="O3123" s="7">
        <f t="shared" si="324"/>
        <v>0.5263565429745668</v>
      </c>
      <c r="P3123" t="str">
        <f t="shared" si="325"/>
        <v>May-2025</v>
      </c>
      <c r="Q3123" t="str">
        <f t="shared" si="326"/>
        <v>Q2-2025</v>
      </c>
    </row>
    <row r="3124" spans="1:17" x14ac:dyDescent="0.3">
      <c r="A3124" t="s">
        <v>3272</v>
      </c>
      <c r="B3124" s="15">
        <v>45882</v>
      </c>
      <c r="C3124" t="s">
        <v>63</v>
      </c>
      <c r="D3124" t="s">
        <v>175</v>
      </c>
      <c r="E3124" t="s">
        <v>54</v>
      </c>
      <c r="F3124" t="s">
        <v>268</v>
      </c>
      <c r="G3124" t="s">
        <v>68</v>
      </c>
      <c r="H3124">
        <v>15</v>
      </c>
      <c r="I3124">
        <v>6.7</v>
      </c>
      <c r="J3124">
        <v>2.5000000000000001E-2</v>
      </c>
      <c r="K3124">
        <v>4.57</v>
      </c>
      <c r="L3124" t="s">
        <v>57</v>
      </c>
      <c r="M3124">
        <f t="shared" si="322"/>
        <v>97.99</v>
      </c>
      <c r="N3124">
        <f t="shared" si="323"/>
        <v>29.44</v>
      </c>
      <c r="O3124" s="7">
        <f t="shared" si="324"/>
        <v>0.30043882028778451</v>
      </c>
      <c r="P3124" t="str">
        <f t="shared" si="325"/>
        <v>Aug-2025</v>
      </c>
      <c r="Q3124" t="str">
        <f t="shared" si="326"/>
        <v>Q3-2025</v>
      </c>
    </row>
    <row r="3125" spans="1:17" x14ac:dyDescent="0.3">
      <c r="A3125" t="s">
        <v>3273</v>
      </c>
      <c r="B3125" s="15">
        <v>45753</v>
      </c>
      <c r="C3125" t="s">
        <v>63</v>
      </c>
      <c r="D3125" t="s">
        <v>106</v>
      </c>
      <c r="E3125" t="s">
        <v>60</v>
      </c>
      <c r="F3125" t="s">
        <v>76</v>
      </c>
      <c r="G3125" t="s">
        <v>56</v>
      </c>
      <c r="H3125">
        <v>4</v>
      </c>
      <c r="I3125">
        <v>94.85</v>
      </c>
      <c r="J3125">
        <v>0.26600000000000001</v>
      </c>
      <c r="K3125">
        <v>50.47</v>
      </c>
      <c r="L3125" t="s">
        <v>57</v>
      </c>
      <c r="M3125">
        <f t="shared" si="322"/>
        <v>278.48</v>
      </c>
      <c r="N3125">
        <f t="shared" si="323"/>
        <v>76.599999999999994</v>
      </c>
      <c r="O3125" s="7">
        <f t="shared" si="324"/>
        <v>0.27506463659867852</v>
      </c>
      <c r="P3125" t="str">
        <f t="shared" ref="P3125:P3158" si="327">IF(B3125="","",TEXT(B3125,"mmm-yyyy"))</f>
        <v>Apr-2025</v>
      </c>
      <c r="Q3125" t="str">
        <f t="shared" ref="Q3125:Q3158" si="328">IF(B3125="","","Q"&amp;ROUNDUP(MONTH(B3125)/3,0)&amp;"-"&amp;YEAR(B3125))</f>
        <v>Q2-2025</v>
      </c>
    </row>
    <row r="3126" spans="1:17" x14ac:dyDescent="0.3">
      <c r="A3126" t="s">
        <v>3274</v>
      </c>
      <c r="B3126" s="15">
        <v>45586</v>
      </c>
      <c r="C3126" t="s">
        <v>52</v>
      </c>
      <c r="D3126" t="s">
        <v>200</v>
      </c>
      <c r="E3126" t="s">
        <v>107</v>
      </c>
      <c r="F3126" t="s">
        <v>132</v>
      </c>
      <c r="G3126" t="s">
        <v>68</v>
      </c>
      <c r="H3126">
        <v>7</v>
      </c>
      <c r="I3126">
        <v>20.78</v>
      </c>
      <c r="J3126">
        <v>0</v>
      </c>
      <c r="K3126">
        <v>7.09</v>
      </c>
      <c r="L3126" t="s">
        <v>57</v>
      </c>
      <c r="M3126">
        <f t="shared" si="322"/>
        <v>145.46</v>
      </c>
      <c r="N3126">
        <f t="shared" si="323"/>
        <v>95.83</v>
      </c>
      <c r="O3126" s="7">
        <f t="shared" si="324"/>
        <v>0.65880654475457168</v>
      </c>
      <c r="P3126" t="str">
        <f t="shared" si="327"/>
        <v>Oct-2024</v>
      </c>
      <c r="Q3126" t="str">
        <f t="shared" si="328"/>
        <v>Q4-2024</v>
      </c>
    </row>
    <row r="3127" spans="1:17" x14ac:dyDescent="0.3">
      <c r="A3127" t="s">
        <v>3275</v>
      </c>
      <c r="B3127" s="15">
        <v>46016</v>
      </c>
      <c r="C3127" t="s">
        <v>63</v>
      </c>
      <c r="D3127" t="s">
        <v>251</v>
      </c>
      <c r="E3127" t="s">
        <v>71</v>
      </c>
      <c r="F3127" t="s">
        <v>97</v>
      </c>
      <c r="G3127" t="s">
        <v>56</v>
      </c>
      <c r="H3127">
        <v>9</v>
      </c>
      <c r="I3127">
        <v>205.16</v>
      </c>
      <c r="J3127">
        <v>0.24399999999999999</v>
      </c>
      <c r="K3127">
        <v>145.49</v>
      </c>
      <c r="L3127" t="s">
        <v>57</v>
      </c>
      <c r="M3127">
        <f t="shared" si="322"/>
        <v>1395.91</v>
      </c>
      <c r="N3127">
        <f t="shared" si="323"/>
        <v>86.5</v>
      </c>
      <c r="O3127" s="7">
        <f t="shared" si="324"/>
        <v>6.1966745707101457E-2</v>
      </c>
      <c r="P3127" t="str">
        <f t="shared" si="327"/>
        <v>Dec-2025</v>
      </c>
      <c r="Q3127" t="str">
        <f t="shared" si="328"/>
        <v>Q4-2025</v>
      </c>
    </row>
    <row r="3128" spans="1:17" x14ac:dyDescent="0.3">
      <c r="A3128" t="s">
        <v>3276</v>
      </c>
      <c r="B3128" s="15">
        <v>46019</v>
      </c>
      <c r="C3128" t="s">
        <v>88</v>
      </c>
      <c r="D3128" t="s">
        <v>270</v>
      </c>
      <c r="E3128" t="s">
        <v>71</v>
      </c>
      <c r="F3128" t="s">
        <v>126</v>
      </c>
      <c r="G3128" t="s">
        <v>56</v>
      </c>
      <c r="H3128">
        <v>2</v>
      </c>
      <c r="I3128">
        <v>277.60000000000002</v>
      </c>
      <c r="J3128">
        <v>6.2E-2</v>
      </c>
      <c r="K3128">
        <v>217.58</v>
      </c>
      <c r="L3128" t="s">
        <v>57</v>
      </c>
      <c r="M3128">
        <f t="shared" si="322"/>
        <v>520.78</v>
      </c>
      <c r="N3128">
        <f t="shared" si="323"/>
        <v>85.62</v>
      </c>
      <c r="O3128" s="7">
        <f t="shared" si="324"/>
        <v>0.16440723530089482</v>
      </c>
      <c r="P3128" t="str">
        <f t="shared" si="327"/>
        <v>Dec-2025</v>
      </c>
      <c r="Q3128" t="str">
        <f t="shared" si="328"/>
        <v>Q4-2025</v>
      </c>
    </row>
    <row r="3129" spans="1:17" x14ac:dyDescent="0.3">
      <c r="A3129" t="s">
        <v>3277</v>
      </c>
      <c r="B3129" s="15">
        <v>45887</v>
      </c>
      <c r="C3129" t="s">
        <v>52</v>
      </c>
      <c r="D3129" t="s">
        <v>59</v>
      </c>
      <c r="E3129" t="s">
        <v>60</v>
      </c>
      <c r="F3129" t="s">
        <v>90</v>
      </c>
      <c r="G3129" t="s">
        <v>68</v>
      </c>
      <c r="H3129">
        <v>3</v>
      </c>
      <c r="I3129">
        <v>34.44</v>
      </c>
      <c r="J3129">
        <v>0.129</v>
      </c>
      <c r="K3129">
        <v>16.239999999999998</v>
      </c>
      <c r="L3129" t="s">
        <v>57</v>
      </c>
      <c r="M3129">
        <f t="shared" si="322"/>
        <v>89.99</v>
      </c>
      <c r="N3129">
        <f t="shared" si="323"/>
        <v>41.27</v>
      </c>
      <c r="O3129" s="7">
        <f t="shared" si="324"/>
        <v>0.45860651183464834</v>
      </c>
      <c r="P3129" t="str">
        <f t="shared" si="327"/>
        <v>Aug-2025</v>
      </c>
      <c r="Q3129" t="str">
        <f t="shared" si="328"/>
        <v>Q3-2025</v>
      </c>
    </row>
    <row r="3130" spans="1:17" x14ac:dyDescent="0.3">
      <c r="A3130" t="s">
        <v>3278</v>
      </c>
      <c r="B3130" s="15">
        <v>45927</v>
      </c>
      <c r="C3130" t="s">
        <v>52</v>
      </c>
      <c r="D3130" t="s">
        <v>53</v>
      </c>
      <c r="E3130" t="s">
        <v>54</v>
      </c>
      <c r="F3130" t="s">
        <v>65</v>
      </c>
      <c r="G3130" t="s">
        <v>68</v>
      </c>
      <c r="H3130">
        <v>9</v>
      </c>
      <c r="I3130">
        <v>4.6500000000000004</v>
      </c>
      <c r="J3130">
        <v>0.17199999999999999</v>
      </c>
      <c r="K3130">
        <v>3.07</v>
      </c>
      <c r="L3130" t="s">
        <v>104</v>
      </c>
      <c r="M3130">
        <f t="shared" si="322"/>
        <v>34.65</v>
      </c>
      <c r="N3130">
        <f t="shared" si="323"/>
        <v>7.02</v>
      </c>
      <c r="O3130" s="7">
        <f t="shared" si="324"/>
        <v>0.20259740259740258</v>
      </c>
      <c r="P3130" t="str">
        <f t="shared" si="327"/>
        <v>Sep-2025</v>
      </c>
      <c r="Q3130" t="str">
        <f t="shared" si="328"/>
        <v>Q3-2025</v>
      </c>
    </row>
    <row r="3131" spans="1:17" x14ac:dyDescent="0.3">
      <c r="A3131" t="s">
        <v>3279</v>
      </c>
      <c r="B3131" s="15">
        <v>45688</v>
      </c>
      <c r="C3131" t="s">
        <v>63</v>
      </c>
      <c r="D3131" t="s">
        <v>281</v>
      </c>
      <c r="E3131" t="s">
        <v>60</v>
      </c>
      <c r="F3131" t="s">
        <v>90</v>
      </c>
      <c r="G3131" t="s">
        <v>68</v>
      </c>
      <c r="H3131">
        <v>17</v>
      </c>
      <c r="I3131">
        <v>71.569999999999993</v>
      </c>
      <c r="J3131">
        <v>0.30199999999999999</v>
      </c>
      <c r="K3131">
        <v>30.54</v>
      </c>
      <c r="L3131" t="s">
        <v>57</v>
      </c>
      <c r="M3131">
        <f t="shared" si="322"/>
        <v>849.25</v>
      </c>
      <c r="N3131">
        <f t="shared" si="323"/>
        <v>330.07</v>
      </c>
      <c r="O3131" s="7">
        <f t="shared" si="324"/>
        <v>0.38866058286723582</v>
      </c>
      <c r="P3131" t="str">
        <f t="shared" si="327"/>
        <v>Jan-2025</v>
      </c>
      <c r="Q3131" t="str">
        <f t="shared" si="328"/>
        <v>Q1-2025</v>
      </c>
    </row>
    <row r="3132" spans="1:17" x14ac:dyDescent="0.3">
      <c r="A3132" t="s">
        <v>3280</v>
      </c>
      <c r="B3132" s="15">
        <v>45403</v>
      </c>
      <c r="C3132" t="s">
        <v>88</v>
      </c>
      <c r="D3132" t="s">
        <v>234</v>
      </c>
      <c r="E3132" t="s">
        <v>71</v>
      </c>
      <c r="F3132" t="s">
        <v>86</v>
      </c>
      <c r="G3132" t="s">
        <v>56</v>
      </c>
      <c r="H3132">
        <v>11</v>
      </c>
      <c r="I3132">
        <v>86.1</v>
      </c>
      <c r="J3132">
        <v>9.0999999999999998E-2</v>
      </c>
      <c r="K3132">
        <v>66.97</v>
      </c>
      <c r="L3132" t="s">
        <v>57</v>
      </c>
      <c r="M3132">
        <f t="shared" si="322"/>
        <v>860.91</v>
      </c>
      <c r="N3132">
        <f t="shared" si="323"/>
        <v>124.24</v>
      </c>
      <c r="O3132" s="7">
        <f t="shared" si="324"/>
        <v>0.14431241360885574</v>
      </c>
      <c r="P3132" t="str">
        <f t="shared" si="327"/>
        <v>Apr-2024</v>
      </c>
      <c r="Q3132" t="str">
        <f t="shared" si="328"/>
        <v>Q2-2024</v>
      </c>
    </row>
    <row r="3133" spans="1:17" x14ac:dyDescent="0.3">
      <c r="A3133" t="s">
        <v>3281</v>
      </c>
      <c r="B3133" s="15">
        <v>45778</v>
      </c>
      <c r="C3133" t="s">
        <v>88</v>
      </c>
      <c r="D3133" t="s">
        <v>270</v>
      </c>
      <c r="E3133" t="s">
        <v>107</v>
      </c>
      <c r="F3133" t="s">
        <v>132</v>
      </c>
      <c r="G3133" t="s">
        <v>68</v>
      </c>
      <c r="H3133">
        <v>8</v>
      </c>
      <c r="I3133">
        <v>31.99</v>
      </c>
      <c r="J3133">
        <v>4.1000000000000002E-2</v>
      </c>
      <c r="K3133">
        <v>12.76</v>
      </c>
      <c r="L3133" t="s">
        <v>57</v>
      </c>
      <c r="M3133">
        <f t="shared" si="322"/>
        <v>245.43</v>
      </c>
      <c r="N3133">
        <f t="shared" si="323"/>
        <v>143.35</v>
      </c>
      <c r="O3133" s="7">
        <f t="shared" si="324"/>
        <v>0.5840769262111396</v>
      </c>
      <c r="P3133" t="str">
        <f t="shared" si="327"/>
        <v>May-2025</v>
      </c>
      <c r="Q3133" t="str">
        <f t="shared" si="328"/>
        <v>Q2-2025</v>
      </c>
    </row>
    <row r="3134" spans="1:17" x14ac:dyDescent="0.3">
      <c r="A3134" t="s">
        <v>3282</v>
      </c>
      <c r="B3134" s="15">
        <v>45532</v>
      </c>
      <c r="C3134" t="s">
        <v>84</v>
      </c>
      <c r="D3134" t="s">
        <v>103</v>
      </c>
      <c r="E3134" t="s">
        <v>71</v>
      </c>
      <c r="F3134" t="s">
        <v>126</v>
      </c>
      <c r="G3134" t="s">
        <v>56</v>
      </c>
      <c r="H3134">
        <v>6</v>
      </c>
      <c r="I3134">
        <v>253.51</v>
      </c>
      <c r="J3134">
        <v>0.182</v>
      </c>
      <c r="K3134">
        <v>166.87</v>
      </c>
      <c r="L3134" t="s">
        <v>57</v>
      </c>
      <c r="M3134">
        <f t="shared" si="322"/>
        <v>1244.23</v>
      </c>
      <c r="N3134">
        <f t="shared" si="323"/>
        <v>243.01</v>
      </c>
      <c r="O3134" s="7">
        <f t="shared" si="324"/>
        <v>0.19530954887761909</v>
      </c>
      <c r="P3134" t="str">
        <f t="shared" si="327"/>
        <v>Aug-2024</v>
      </c>
      <c r="Q3134" t="str">
        <f t="shared" si="328"/>
        <v>Q3-2024</v>
      </c>
    </row>
    <row r="3135" spans="1:17" x14ac:dyDescent="0.3">
      <c r="A3135" t="s">
        <v>3283</v>
      </c>
      <c r="B3135" s="15">
        <v>45773</v>
      </c>
      <c r="C3135" t="s">
        <v>63</v>
      </c>
      <c r="D3135" t="s">
        <v>159</v>
      </c>
      <c r="E3135" t="s">
        <v>60</v>
      </c>
      <c r="F3135" t="s">
        <v>76</v>
      </c>
      <c r="G3135" t="s">
        <v>68</v>
      </c>
      <c r="H3135">
        <v>7</v>
      </c>
      <c r="I3135">
        <v>89.89</v>
      </c>
      <c r="J3135">
        <v>0.35399999999999998</v>
      </c>
      <c r="K3135">
        <v>40.729999999999997</v>
      </c>
      <c r="L3135" t="s">
        <v>57</v>
      </c>
      <c r="M3135">
        <f t="shared" si="322"/>
        <v>406.48</v>
      </c>
      <c r="N3135">
        <f t="shared" si="323"/>
        <v>121.37</v>
      </c>
      <c r="O3135" s="7">
        <f t="shared" si="324"/>
        <v>0.29858787640228301</v>
      </c>
      <c r="P3135" t="str">
        <f t="shared" si="327"/>
        <v>Apr-2025</v>
      </c>
      <c r="Q3135" t="str">
        <f t="shared" si="328"/>
        <v>Q2-2025</v>
      </c>
    </row>
    <row r="3136" spans="1:17" x14ac:dyDescent="0.3">
      <c r="A3136" t="s">
        <v>3284</v>
      </c>
      <c r="B3136" s="15">
        <v>45923</v>
      </c>
      <c r="C3136" t="s">
        <v>84</v>
      </c>
      <c r="D3136" t="s">
        <v>144</v>
      </c>
      <c r="E3136" t="s">
        <v>93</v>
      </c>
      <c r="F3136" t="s">
        <v>141</v>
      </c>
      <c r="G3136" t="s">
        <v>56</v>
      </c>
      <c r="H3136">
        <v>3</v>
      </c>
      <c r="I3136">
        <v>31.71</v>
      </c>
      <c r="J3136">
        <v>9.8000000000000004E-2</v>
      </c>
      <c r="K3136">
        <v>11.53</v>
      </c>
      <c r="L3136" t="s">
        <v>57</v>
      </c>
      <c r="M3136">
        <f t="shared" si="322"/>
        <v>85.81</v>
      </c>
      <c r="N3136">
        <f t="shared" si="323"/>
        <v>51.22</v>
      </c>
      <c r="O3136" s="7">
        <f t="shared" si="324"/>
        <v>0.59690012819018756</v>
      </c>
      <c r="P3136" t="str">
        <f t="shared" si="327"/>
        <v>Sep-2025</v>
      </c>
      <c r="Q3136" t="str">
        <f t="shared" si="328"/>
        <v>Q3-2025</v>
      </c>
    </row>
    <row r="3137" spans="1:17" x14ac:dyDescent="0.3">
      <c r="A3137" t="s">
        <v>3285</v>
      </c>
      <c r="B3137" s="15">
        <v>45699</v>
      </c>
      <c r="C3137" t="s">
        <v>63</v>
      </c>
      <c r="D3137" t="s">
        <v>263</v>
      </c>
      <c r="E3137" t="s">
        <v>71</v>
      </c>
      <c r="F3137" t="s">
        <v>97</v>
      </c>
      <c r="G3137" t="s">
        <v>68</v>
      </c>
      <c r="H3137">
        <v>3</v>
      </c>
      <c r="I3137">
        <v>81.540000000000006</v>
      </c>
      <c r="J3137">
        <v>0.20100000000000001</v>
      </c>
      <c r="K3137">
        <v>63.61</v>
      </c>
      <c r="L3137" t="s">
        <v>57</v>
      </c>
      <c r="M3137">
        <f t="shared" si="322"/>
        <v>195.45</v>
      </c>
      <c r="N3137">
        <f t="shared" si="323"/>
        <v>4.62</v>
      </c>
      <c r="O3137" s="7">
        <f t="shared" si="324"/>
        <v>2.3637759017651576E-2</v>
      </c>
      <c r="P3137" t="str">
        <f t="shared" si="327"/>
        <v>Feb-2025</v>
      </c>
      <c r="Q3137" t="str">
        <f t="shared" si="328"/>
        <v>Q1-2025</v>
      </c>
    </row>
    <row r="3138" spans="1:17" x14ac:dyDescent="0.3">
      <c r="A3138" t="s">
        <v>3286</v>
      </c>
      <c r="B3138" s="15">
        <v>45679</v>
      </c>
      <c r="C3138" t="s">
        <v>88</v>
      </c>
      <c r="D3138" t="s">
        <v>234</v>
      </c>
      <c r="E3138" t="s">
        <v>71</v>
      </c>
      <c r="F3138" t="s">
        <v>86</v>
      </c>
      <c r="G3138" t="s">
        <v>56</v>
      </c>
      <c r="H3138">
        <v>11</v>
      </c>
      <c r="I3138">
        <v>96.22</v>
      </c>
      <c r="J3138">
        <v>0.184</v>
      </c>
      <c r="K3138">
        <v>72.83</v>
      </c>
      <c r="L3138" t="s">
        <v>57</v>
      </c>
      <c r="M3138">
        <f t="shared" ref="M3138:M3201" si="329">ROUND(H3138*I3138*(1-J3138),2)</f>
        <v>863.67</v>
      </c>
      <c r="N3138">
        <f t="shared" ref="N3138:N3201" si="330">ROUND(M3138-(H3138*K3138),2)</f>
        <v>62.54</v>
      </c>
      <c r="O3138" s="7">
        <f t="shared" ref="O3138:O3201" si="331">IFERROR(N3138/M3138,0)</f>
        <v>7.2411916588511815E-2</v>
      </c>
      <c r="P3138" t="str">
        <f t="shared" si="327"/>
        <v>Jan-2025</v>
      </c>
      <c r="Q3138" t="str">
        <f t="shared" si="328"/>
        <v>Q1-2025</v>
      </c>
    </row>
    <row r="3139" spans="1:17" x14ac:dyDescent="0.3">
      <c r="A3139" t="s">
        <v>3287</v>
      </c>
      <c r="B3139" s="15">
        <v>45926</v>
      </c>
      <c r="C3139" t="s">
        <v>84</v>
      </c>
      <c r="D3139" t="s">
        <v>147</v>
      </c>
      <c r="E3139" t="s">
        <v>107</v>
      </c>
      <c r="F3139" t="s">
        <v>148</v>
      </c>
      <c r="G3139" t="s">
        <v>73</v>
      </c>
      <c r="H3139">
        <v>3</v>
      </c>
      <c r="I3139">
        <v>28.23</v>
      </c>
      <c r="J3139">
        <v>2.3E-2</v>
      </c>
      <c r="K3139">
        <v>9.64</v>
      </c>
      <c r="L3139" t="s">
        <v>57</v>
      </c>
      <c r="M3139">
        <f t="shared" si="329"/>
        <v>82.74</v>
      </c>
      <c r="N3139">
        <f t="shared" si="330"/>
        <v>53.82</v>
      </c>
      <c r="O3139" s="7">
        <f t="shared" si="331"/>
        <v>0.65047135605511242</v>
      </c>
      <c r="P3139" t="str">
        <f t="shared" si="327"/>
        <v>Sep-2025</v>
      </c>
      <c r="Q3139" t="str">
        <f t="shared" si="328"/>
        <v>Q3-2025</v>
      </c>
    </row>
    <row r="3140" spans="1:17" x14ac:dyDescent="0.3">
      <c r="A3140" t="s">
        <v>3288</v>
      </c>
      <c r="B3140" s="15">
        <v>45530</v>
      </c>
      <c r="C3140" t="s">
        <v>52</v>
      </c>
      <c r="D3140" t="s">
        <v>75</v>
      </c>
      <c r="E3140" t="s">
        <v>54</v>
      </c>
      <c r="F3140" t="s">
        <v>268</v>
      </c>
      <c r="G3140" t="s">
        <v>56</v>
      </c>
      <c r="H3140">
        <v>2</v>
      </c>
      <c r="I3140">
        <v>6.93</v>
      </c>
      <c r="J3140">
        <v>0.16200000000000001</v>
      </c>
      <c r="K3140">
        <v>4.3</v>
      </c>
      <c r="L3140" t="s">
        <v>57</v>
      </c>
      <c r="M3140">
        <f t="shared" si="329"/>
        <v>11.61</v>
      </c>
      <c r="N3140">
        <f t="shared" si="330"/>
        <v>3.01</v>
      </c>
      <c r="O3140" s="7">
        <f t="shared" si="331"/>
        <v>0.25925925925925924</v>
      </c>
      <c r="P3140" t="str">
        <f t="shared" si="327"/>
        <v>Aug-2024</v>
      </c>
      <c r="Q3140" t="str">
        <f t="shared" si="328"/>
        <v>Q3-2024</v>
      </c>
    </row>
    <row r="3141" spans="1:17" x14ac:dyDescent="0.3">
      <c r="A3141" t="s">
        <v>3289</v>
      </c>
      <c r="B3141" s="15">
        <v>45586</v>
      </c>
      <c r="C3141" t="s">
        <v>84</v>
      </c>
      <c r="D3141" t="s">
        <v>572</v>
      </c>
      <c r="E3141" t="s">
        <v>107</v>
      </c>
      <c r="F3141" t="s">
        <v>148</v>
      </c>
      <c r="G3141" t="s">
        <v>56</v>
      </c>
      <c r="H3141">
        <v>12</v>
      </c>
      <c r="I3141">
        <v>29.94</v>
      </c>
      <c r="J3141">
        <v>0.06</v>
      </c>
      <c r="K3141">
        <v>12.09</v>
      </c>
      <c r="L3141" t="s">
        <v>57</v>
      </c>
      <c r="M3141">
        <f t="shared" si="329"/>
        <v>337.72</v>
      </c>
      <c r="N3141">
        <f t="shared" si="330"/>
        <v>192.64</v>
      </c>
      <c r="O3141" s="7">
        <f t="shared" si="331"/>
        <v>0.57041336018003075</v>
      </c>
      <c r="P3141" t="str">
        <f t="shared" si="327"/>
        <v>Oct-2024</v>
      </c>
      <c r="Q3141" t="str">
        <f t="shared" si="328"/>
        <v>Q4-2024</v>
      </c>
    </row>
    <row r="3142" spans="1:17" x14ac:dyDescent="0.3">
      <c r="A3142" t="s">
        <v>3290</v>
      </c>
      <c r="B3142" s="15">
        <v>45727</v>
      </c>
      <c r="C3142" t="s">
        <v>84</v>
      </c>
      <c r="D3142" t="s">
        <v>147</v>
      </c>
      <c r="E3142" t="s">
        <v>54</v>
      </c>
      <c r="F3142" t="s">
        <v>114</v>
      </c>
      <c r="G3142" t="s">
        <v>56</v>
      </c>
      <c r="H3142">
        <v>10</v>
      </c>
      <c r="I3142">
        <v>21.01</v>
      </c>
      <c r="J3142">
        <v>0.05</v>
      </c>
      <c r="K3142">
        <v>14.33</v>
      </c>
      <c r="L3142" t="s">
        <v>57</v>
      </c>
      <c r="M3142">
        <f t="shared" si="329"/>
        <v>199.6</v>
      </c>
      <c r="N3142">
        <f t="shared" si="330"/>
        <v>56.3</v>
      </c>
      <c r="O3142" s="7">
        <f t="shared" si="331"/>
        <v>0.282064128256513</v>
      </c>
      <c r="P3142" t="str">
        <f t="shared" si="327"/>
        <v>Mar-2025</v>
      </c>
      <c r="Q3142" t="str">
        <f t="shared" si="328"/>
        <v>Q1-2025</v>
      </c>
    </row>
    <row r="3143" spans="1:17" x14ac:dyDescent="0.3">
      <c r="A3143" t="s">
        <v>3291</v>
      </c>
      <c r="B3143" s="15">
        <v>45439</v>
      </c>
      <c r="C3143" t="s">
        <v>88</v>
      </c>
      <c r="D3143" t="s">
        <v>167</v>
      </c>
      <c r="E3143" t="s">
        <v>107</v>
      </c>
      <c r="F3143" t="s">
        <v>148</v>
      </c>
      <c r="G3143" t="s">
        <v>56</v>
      </c>
      <c r="H3143">
        <v>1</v>
      </c>
      <c r="I3143">
        <v>34.6</v>
      </c>
      <c r="J3143">
        <v>9.2999999999999999E-2</v>
      </c>
      <c r="K3143">
        <v>12.67</v>
      </c>
      <c r="L3143" t="s">
        <v>104</v>
      </c>
      <c r="M3143">
        <f t="shared" si="329"/>
        <v>31.38</v>
      </c>
      <c r="N3143">
        <f t="shared" si="330"/>
        <v>18.71</v>
      </c>
      <c r="O3143" s="7">
        <f t="shared" si="331"/>
        <v>0.5962396430847674</v>
      </c>
      <c r="P3143" t="str">
        <f t="shared" si="327"/>
        <v>May-2024</v>
      </c>
      <c r="Q3143" t="str">
        <f t="shared" si="328"/>
        <v>Q2-2024</v>
      </c>
    </row>
    <row r="3144" spans="1:17" x14ac:dyDescent="0.3">
      <c r="A3144" t="s">
        <v>3292</v>
      </c>
      <c r="B3144" s="15">
        <v>45573</v>
      </c>
      <c r="C3144" t="s">
        <v>88</v>
      </c>
      <c r="D3144" t="s">
        <v>162</v>
      </c>
      <c r="E3144" t="s">
        <v>54</v>
      </c>
      <c r="F3144" t="s">
        <v>55</v>
      </c>
      <c r="G3144" t="s">
        <v>68</v>
      </c>
      <c r="H3144">
        <v>8</v>
      </c>
      <c r="I3144">
        <v>6.79</v>
      </c>
      <c r="J3144">
        <v>5.8000000000000003E-2</v>
      </c>
      <c r="K3144">
        <v>4.4400000000000004</v>
      </c>
      <c r="L3144" t="s">
        <v>57</v>
      </c>
      <c r="M3144">
        <f t="shared" si="329"/>
        <v>51.17</v>
      </c>
      <c r="N3144">
        <f t="shared" si="330"/>
        <v>15.65</v>
      </c>
      <c r="O3144" s="7">
        <f t="shared" si="331"/>
        <v>0.30584326753957397</v>
      </c>
      <c r="P3144" t="str">
        <f t="shared" si="327"/>
        <v>Oct-2024</v>
      </c>
      <c r="Q3144" t="str">
        <f t="shared" si="328"/>
        <v>Q4-2024</v>
      </c>
    </row>
    <row r="3145" spans="1:17" x14ac:dyDescent="0.3">
      <c r="A3145" t="s">
        <v>3293</v>
      </c>
      <c r="B3145" s="15">
        <v>45528</v>
      </c>
      <c r="C3145" t="s">
        <v>63</v>
      </c>
      <c r="D3145" t="s">
        <v>165</v>
      </c>
      <c r="E3145" t="s">
        <v>93</v>
      </c>
      <c r="F3145" t="s">
        <v>219</v>
      </c>
      <c r="G3145" t="s">
        <v>68</v>
      </c>
      <c r="H3145">
        <v>5</v>
      </c>
      <c r="I3145">
        <v>34.61</v>
      </c>
      <c r="J3145">
        <v>0.217</v>
      </c>
      <c r="K3145">
        <v>16.12</v>
      </c>
      <c r="L3145" t="s">
        <v>104</v>
      </c>
      <c r="M3145">
        <f t="shared" si="329"/>
        <v>135.5</v>
      </c>
      <c r="N3145">
        <f t="shared" si="330"/>
        <v>54.9</v>
      </c>
      <c r="O3145" s="7">
        <f t="shared" si="331"/>
        <v>0.40516605166051661</v>
      </c>
      <c r="P3145" t="str">
        <f t="shared" si="327"/>
        <v>Aug-2024</v>
      </c>
      <c r="Q3145" t="str">
        <f t="shared" si="328"/>
        <v>Q3-2024</v>
      </c>
    </row>
    <row r="3146" spans="1:17" x14ac:dyDescent="0.3">
      <c r="A3146" t="s">
        <v>3294</v>
      </c>
      <c r="B3146" s="15">
        <v>45982</v>
      </c>
      <c r="C3146" t="s">
        <v>88</v>
      </c>
      <c r="D3146" t="s">
        <v>89</v>
      </c>
      <c r="E3146" t="s">
        <v>71</v>
      </c>
      <c r="F3146" t="s">
        <v>72</v>
      </c>
      <c r="G3146" t="s">
        <v>56</v>
      </c>
      <c r="H3146">
        <v>2</v>
      </c>
      <c r="I3146">
        <v>117.19</v>
      </c>
      <c r="J3146">
        <v>7.3999999999999996E-2</v>
      </c>
      <c r="K3146">
        <v>79.63</v>
      </c>
      <c r="L3146" t="s">
        <v>57</v>
      </c>
      <c r="M3146">
        <f t="shared" si="329"/>
        <v>217.04</v>
      </c>
      <c r="N3146">
        <f t="shared" si="330"/>
        <v>57.78</v>
      </c>
      <c r="O3146" s="7">
        <f t="shared" si="331"/>
        <v>0.26621820862513823</v>
      </c>
      <c r="P3146" t="str">
        <f t="shared" si="327"/>
        <v>Nov-2025</v>
      </c>
      <c r="Q3146" t="str">
        <f t="shared" si="328"/>
        <v>Q4-2025</v>
      </c>
    </row>
    <row r="3147" spans="1:17" x14ac:dyDescent="0.3">
      <c r="A3147" t="s">
        <v>3295</v>
      </c>
      <c r="B3147" s="15">
        <v>45927</v>
      </c>
      <c r="C3147" t="s">
        <v>84</v>
      </c>
      <c r="D3147" t="s">
        <v>572</v>
      </c>
      <c r="E3147" t="s">
        <v>93</v>
      </c>
      <c r="F3147" t="s">
        <v>255</v>
      </c>
      <c r="G3147" t="s">
        <v>56</v>
      </c>
      <c r="H3147">
        <v>2</v>
      </c>
      <c r="I3147">
        <v>23.24</v>
      </c>
      <c r="J3147">
        <v>5.7000000000000002E-2</v>
      </c>
      <c r="K3147">
        <v>11.18</v>
      </c>
      <c r="L3147" t="s">
        <v>57</v>
      </c>
      <c r="M3147">
        <f t="shared" si="329"/>
        <v>43.83</v>
      </c>
      <c r="N3147">
        <f t="shared" si="330"/>
        <v>21.47</v>
      </c>
      <c r="O3147" s="7">
        <f t="shared" si="331"/>
        <v>0.48984713666438512</v>
      </c>
      <c r="P3147" t="str">
        <f t="shared" si="327"/>
        <v>Sep-2025</v>
      </c>
      <c r="Q3147" t="str">
        <f t="shared" si="328"/>
        <v>Q3-2025</v>
      </c>
    </row>
    <row r="3148" spans="1:17" x14ac:dyDescent="0.3">
      <c r="A3148" t="s">
        <v>3296</v>
      </c>
      <c r="B3148" s="15">
        <v>45627</v>
      </c>
      <c r="C3148" t="s">
        <v>84</v>
      </c>
      <c r="D3148" t="s">
        <v>243</v>
      </c>
      <c r="E3148" t="s">
        <v>60</v>
      </c>
      <c r="F3148" t="s">
        <v>90</v>
      </c>
      <c r="G3148" t="s">
        <v>68</v>
      </c>
      <c r="H3148">
        <v>6</v>
      </c>
      <c r="I3148">
        <v>74.62</v>
      </c>
      <c r="J3148">
        <v>1.2E-2</v>
      </c>
      <c r="K3148">
        <v>32.99</v>
      </c>
      <c r="L3148" t="s">
        <v>57</v>
      </c>
      <c r="M3148">
        <f t="shared" si="329"/>
        <v>442.35</v>
      </c>
      <c r="N3148">
        <f t="shared" si="330"/>
        <v>244.41</v>
      </c>
      <c r="O3148" s="7">
        <f t="shared" si="331"/>
        <v>0.55252628009494742</v>
      </c>
      <c r="P3148" t="str">
        <f t="shared" si="327"/>
        <v>Dec-2024</v>
      </c>
      <c r="Q3148" t="str">
        <f t="shared" si="328"/>
        <v>Q4-2024</v>
      </c>
    </row>
    <row r="3149" spans="1:17" x14ac:dyDescent="0.3">
      <c r="A3149" t="s">
        <v>3297</v>
      </c>
      <c r="B3149" s="15">
        <v>45722</v>
      </c>
      <c r="C3149" t="s">
        <v>63</v>
      </c>
      <c r="D3149" t="s">
        <v>106</v>
      </c>
      <c r="E3149" t="s">
        <v>93</v>
      </c>
      <c r="F3149" t="s">
        <v>94</v>
      </c>
      <c r="G3149" t="s">
        <v>56</v>
      </c>
      <c r="H3149">
        <v>3</v>
      </c>
      <c r="I3149">
        <v>15.06</v>
      </c>
      <c r="J3149">
        <v>0.41699999999999998</v>
      </c>
      <c r="K3149">
        <v>5.3</v>
      </c>
      <c r="L3149" t="s">
        <v>57</v>
      </c>
      <c r="M3149">
        <f t="shared" si="329"/>
        <v>26.34</v>
      </c>
      <c r="N3149">
        <f t="shared" si="330"/>
        <v>10.44</v>
      </c>
      <c r="O3149" s="7">
        <f t="shared" si="331"/>
        <v>0.39635535307517084</v>
      </c>
      <c r="P3149" t="str">
        <f t="shared" si="327"/>
        <v>Mar-2025</v>
      </c>
      <c r="Q3149" t="str">
        <f t="shared" si="328"/>
        <v>Q1-2025</v>
      </c>
    </row>
    <row r="3150" spans="1:17" x14ac:dyDescent="0.3">
      <c r="A3150" t="s">
        <v>3298</v>
      </c>
      <c r="B3150" s="15">
        <v>45817</v>
      </c>
      <c r="C3150" t="s">
        <v>84</v>
      </c>
      <c r="D3150" t="s">
        <v>144</v>
      </c>
      <c r="E3150" t="s">
        <v>93</v>
      </c>
      <c r="F3150" t="s">
        <v>94</v>
      </c>
      <c r="G3150" t="s">
        <v>56</v>
      </c>
      <c r="H3150">
        <v>2</v>
      </c>
      <c r="I3150">
        <v>60.07</v>
      </c>
      <c r="J3150">
        <v>5.7000000000000002E-2</v>
      </c>
      <c r="K3150">
        <v>23.84</v>
      </c>
      <c r="L3150" t="s">
        <v>104</v>
      </c>
      <c r="M3150">
        <f t="shared" si="329"/>
        <v>113.29</v>
      </c>
      <c r="N3150">
        <f t="shared" si="330"/>
        <v>65.61</v>
      </c>
      <c r="O3150" s="7">
        <f t="shared" si="331"/>
        <v>0.57913319798746576</v>
      </c>
      <c r="P3150" t="str">
        <f t="shared" si="327"/>
        <v>Jun-2025</v>
      </c>
      <c r="Q3150" t="str">
        <f t="shared" si="328"/>
        <v>Q2-2025</v>
      </c>
    </row>
    <row r="3151" spans="1:17" x14ac:dyDescent="0.3">
      <c r="A3151" t="s">
        <v>3299</v>
      </c>
      <c r="B3151" s="15">
        <v>45748</v>
      </c>
      <c r="C3151" t="s">
        <v>84</v>
      </c>
      <c r="D3151" t="s">
        <v>147</v>
      </c>
      <c r="E3151" t="s">
        <v>71</v>
      </c>
      <c r="F3151" t="s">
        <v>72</v>
      </c>
      <c r="G3151" t="s">
        <v>56</v>
      </c>
      <c r="H3151">
        <v>2</v>
      </c>
      <c r="I3151">
        <v>89.48</v>
      </c>
      <c r="J3151">
        <v>7.2999999999999995E-2</v>
      </c>
      <c r="K3151">
        <v>68.63</v>
      </c>
      <c r="L3151" t="s">
        <v>57</v>
      </c>
      <c r="M3151">
        <f t="shared" si="329"/>
        <v>165.9</v>
      </c>
      <c r="N3151">
        <f t="shared" si="330"/>
        <v>28.64</v>
      </c>
      <c r="O3151" s="7">
        <f t="shared" si="331"/>
        <v>0.17263411693791442</v>
      </c>
      <c r="P3151" t="str">
        <f t="shared" si="327"/>
        <v>Apr-2025</v>
      </c>
      <c r="Q3151" t="str">
        <f t="shared" si="328"/>
        <v>Q2-2025</v>
      </c>
    </row>
    <row r="3152" spans="1:17" x14ac:dyDescent="0.3">
      <c r="A3152" t="s">
        <v>3300</v>
      </c>
      <c r="B3152" s="15">
        <v>45911</v>
      </c>
      <c r="C3152" t="s">
        <v>52</v>
      </c>
      <c r="D3152" t="s">
        <v>59</v>
      </c>
      <c r="E3152" t="s">
        <v>54</v>
      </c>
      <c r="F3152" t="s">
        <v>268</v>
      </c>
      <c r="G3152" t="s">
        <v>68</v>
      </c>
      <c r="H3152">
        <v>1</v>
      </c>
      <c r="I3152">
        <v>14.74</v>
      </c>
      <c r="J3152">
        <v>8.7999999999999995E-2</v>
      </c>
      <c r="K3152">
        <v>8.69</v>
      </c>
      <c r="L3152" t="s">
        <v>57</v>
      </c>
      <c r="M3152">
        <f t="shared" si="329"/>
        <v>13.44</v>
      </c>
      <c r="N3152">
        <f t="shared" si="330"/>
        <v>4.75</v>
      </c>
      <c r="O3152" s="7">
        <f t="shared" si="331"/>
        <v>0.35342261904761907</v>
      </c>
      <c r="P3152" t="str">
        <f t="shared" si="327"/>
        <v>Sep-2025</v>
      </c>
      <c r="Q3152" t="str">
        <f t="shared" si="328"/>
        <v>Q3-2025</v>
      </c>
    </row>
    <row r="3153" spans="1:17" x14ac:dyDescent="0.3">
      <c r="A3153" t="s">
        <v>3301</v>
      </c>
      <c r="B3153" s="15">
        <v>45854</v>
      </c>
      <c r="C3153" t="s">
        <v>84</v>
      </c>
      <c r="D3153" t="s">
        <v>73</v>
      </c>
      <c r="E3153" t="s">
        <v>107</v>
      </c>
      <c r="F3153" t="s">
        <v>193</v>
      </c>
      <c r="G3153" t="s">
        <v>68</v>
      </c>
      <c r="H3153">
        <v>1</v>
      </c>
      <c r="I3153">
        <v>46.33</v>
      </c>
      <c r="J3153">
        <v>0.128</v>
      </c>
      <c r="K3153">
        <v>15.94</v>
      </c>
      <c r="L3153" t="s">
        <v>57</v>
      </c>
      <c r="M3153">
        <f t="shared" si="329"/>
        <v>40.4</v>
      </c>
      <c r="N3153">
        <f t="shared" si="330"/>
        <v>24.46</v>
      </c>
      <c r="O3153" s="7">
        <f t="shared" si="331"/>
        <v>0.60544554455445554</v>
      </c>
      <c r="P3153" t="str">
        <f t="shared" si="327"/>
        <v>Jul-2025</v>
      </c>
      <c r="Q3153" t="str">
        <f t="shared" si="328"/>
        <v>Q3-2025</v>
      </c>
    </row>
    <row r="3154" spans="1:17" x14ac:dyDescent="0.3">
      <c r="A3154" t="s">
        <v>3302</v>
      </c>
      <c r="B3154" s="15">
        <v>45801</v>
      </c>
      <c r="C3154" t="s">
        <v>84</v>
      </c>
      <c r="D3154" t="s">
        <v>372</v>
      </c>
      <c r="E3154" t="s">
        <v>71</v>
      </c>
      <c r="F3154" t="s">
        <v>97</v>
      </c>
      <c r="G3154" t="s">
        <v>68</v>
      </c>
      <c r="H3154">
        <v>5</v>
      </c>
      <c r="I3154">
        <v>133.94999999999999</v>
      </c>
      <c r="J3154">
        <v>0</v>
      </c>
      <c r="K3154">
        <v>94.61</v>
      </c>
      <c r="L3154" t="s">
        <v>57</v>
      </c>
      <c r="M3154">
        <f t="shared" si="329"/>
        <v>669.75</v>
      </c>
      <c r="N3154">
        <f t="shared" si="330"/>
        <v>196.7</v>
      </c>
      <c r="O3154" s="7">
        <f t="shared" si="331"/>
        <v>0.29369167599850687</v>
      </c>
      <c r="P3154" t="str">
        <f t="shared" si="327"/>
        <v>May-2025</v>
      </c>
      <c r="Q3154" t="str">
        <f t="shared" si="328"/>
        <v>Q2-2025</v>
      </c>
    </row>
    <row r="3155" spans="1:17" x14ac:dyDescent="0.3">
      <c r="A3155" t="s">
        <v>3303</v>
      </c>
      <c r="B3155" s="15">
        <v>45454</v>
      </c>
      <c r="C3155" t="s">
        <v>88</v>
      </c>
      <c r="D3155" t="s">
        <v>202</v>
      </c>
      <c r="E3155" t="s">
        <v>54</v>
      </c>
      <c r="F3155" t="s">
        <v>156</v>
      </c>
      <c r="G3155" t="s">
        <v>68</v>
      </c>
      <c r="H3155">
        <v>5</v>
      </c>
      <c r="I3155">
        <v>22.33</v>
      </c>
      <c r="J3155">
        <v>7.6999999999999999E-2</v>
      </c>
      <c r="K3155">
        <v>13.14</v>
      </c>
      <c r="L3155" t="s">
        <v>57</v>
      </c>
      <c r="M3155">
        <f t="shared" si="329"/>
        <v>103.05</v>
      </c>
      <c r="N3155">
        <f t="shared" si="330"/>
        <v>37.35</v>
      </c>
      <c r="O3155" s="7">
        <f t="shared" si="331"/>
        <v>0.36244541484716158</v>
      </c>
      <c r="P3155" t="str">
        <f t="shared" si="327"/>
        <v>Jun-2024</v>
      </c>
      <c r="Q3155" t="str">
        <f t="shared" si="328"/>
        <v>Q2-2024</v>
      </c>
    </row>
    <row r="3156" spans="1:17" x14ac:dyDescent="0.3">
      <c r="A3156" t="s">
        <v>3304</v>
      </c>
      <c r="B3156" s="15">
        <v>45409</v>
      </c>
      <c r="C3156" t="s">
        <v>88</v>
      </c>
      <c r="D3156" t="s">
        <v>89</v>
      </c>
      <c r="E3156" t="s">
        <v>54</v>
      </c>
      <c r="F3156" t="s">
        <v>268</v>
      </c>
      <c r="G3156" t="s">
        <v>56</v>
      </c>
      <c r="H3156">
        <v>1</v>
      </c>
      <c r="I3156">
        <v>19.61</v>
      </c>
      <c r="J3156">
        <v>0.13400000000000001</v>
      </c>
      <c r="K3156">
        <v>11.97</v>
      </c>
      <c r="L3156" t="s">
        <v>57</v>
      </c>
      <c r="M3156">
        <f t="shared" si="329"/>
        <v>16.98</v>
      </c>
      <c r="N3156">
        <f t="shared" si="330"/>
        <v>5.01</v>
      </c>
      <c r="O3156" s="7">
        <f t="shared" si="331"/>
        <v>0.29505300353356889</v>
      </c>
      <c r="P3156" t="str">
        <f t="shared" si="327"/>
        <v>Apr-2024</v>
      </c>
      <c r="Q3156" t="str">
        <f t="shared" si="328"/>
        <v>Q2-2024</v>
      </c>
    </row>
    <row r="3157" spans="1:17" x14ac:dyDescent="0.3">
      <c r="A3157" t="s">
        <v>3305</v>
      </c>
      <c r="B3157" s="15">
        <v>46011</v>
      </c>
      <c r="C3157" t="s">
        <v>52</v>
      </c>
      <c r="D3157" t="s">
        <v>155</v>
      </c>
      <c r="E3157" t="s">
        <v>54</v>
      </c>
      <c r="F3157" t="s">
        <v>114</v>
      </c>
      <c r="G3157" t="s">
        <v>56</v>
      </c>
      <c r="H3157">
        <v>1</v>
      </c>
      <c r="I3157">
        <v>20.96</v>
      </c>
      <c r="J3157">
        <v>6.6000000000000003E-2</v>
      </c>
      <c r="K3157">
        <v>13.88</v>
      </c>
      <c r="L3157" t="s">
        <v>57</v>
      </c>
      <c r="M3157">
        <f t="shared" si="329"/>
        <v>19.579999999999998</v>
      </c>
      <c r="N3157">
        <f t="shared" si="330"/>
        <v>5.7</v>
      </c>
      <c r="O3157" s="7">
        <f t="shared" si="331"/>
        <v>0.29111338100102147</v>
      </c>
      <c r="P3157" t="str">
        <f t="shared" si="327"/>
        <v>Dec-2025</v>
      </c>
      <c r="Q3157" t="str">
        <f t="shared" si="328"/>
        <v>Q4-2025</v>
      </c>
    </row>
    <row r="3158" spans="1:17" x14ac:dyDescent="0.3">
      <c r="A3158" t="s">
        <v>3306</v>
      </c>
      <c r="B3158" s="15">
        <v>45615</v>
      </c>
      <c r="C3158" t="s">
        <v>52</v>
      </c>
      <c r="D3158" t="s">
        <v>237</v>
      </c>
      <c r="E3158" t="s">
        <v>93</v>
      </c>
      <c r="F3158" t="s">
        <v>141</v>
      </c>
      <c r="G3158" t="s">
        <v>68</v>
      </c>
      <c r="H3158">
        <v>4</v>
      </c>
      <c r="I3158">
        <v>18.8</v>
      </c>
      <c r="J3158">
        <v>2.8000000000000001E-2</v>
      </c>
      <c r="K3158">
        <v>8.77</v>
      </c>
      <c r="L3158" t="s">
        <v>57</v>
      </c>
      <c r="M3158">
        <f t="shared" si="329"/>
        <v>73.09</v>
      </c>
      <c r="N3158">
        <f t="shared" si="330"/>
        <v>38.01</v>
      </c>
      <c r="O3158" s="7">
        <f t="shared" si="331"/>
        <v>0.52004378163907505</v>
      </c>
      <c r="P3158" t="str">
        <f t="shared" si="327"/>
        <v>Nov-2024</v>
      </c>
      <c r="Q3158" t="str">
        <f t="shared" si="328"/>
        <v>Q4-2024</v>
      </c>
    </row>
    <row r="3159" spans="1:17" x14ac:dyDescent="0.3">
      <c r="A3159" t="s">
        <v>3307</v>
      </c>
      <c r="C3159" t="s">
        <v>52</v>
      </c>
      <c r="D3159" t="s">
        <v>216</v>
      </c>
      <c r="E3159" t="s">
        <v>60</v>
      </c>
      <c r="F3159" t="s">
        <v>76</v>
      </c>
      <c r="G3159" t="s">
        <v>68</v>
      </c>
      <c r="H3159">
        <v>2</v>
      </c>
      <c r="I3159">
        <v>55.43</v>
      </c>
      <c r="J3159">
        <v>0.13300000000000001</v>
      </c>
      <c r="K3159">
        <v>24.58</v>
      </c>
      <c r="L3159" t="s">
        <v>57</v>
      </c>
      <c r="M3159">
        <f t="shared" si="329"/>
        <v>96.12</v>
      </c>
      <c r="N3159">
        <f t="shared" si="330"/>
        <v>46.96</v>
      </c>
      <c r="O3159" s="7">
        <f t="shared" si="331"/>
        <v>0.48855597170203913</v>
      </c>
    </row>
    <row r="3160" spans="1:17" x14ac:dyDescent="0.3">
      <c r="A3160" t="s">
        <v>3308</v>
      </c>
      <c r="B3160" s="15">
        <v>45844</v>
      </c>
      <c r="C3160" t="s">
        <v>88</v>
      </c>
      <c r="D3160" t="s">
        <v>429</v>
      </c>
      <c r="E3160" t="s">
        <v>107</v>
      </c>
      <c r="F3160" t="s">
        <v>148</v>
      </c>
      <c r="G3160" t="s">
        <v>56</v>
      </c>
      <c r="H3160">
        <v>2</v>
      </c>
      <c r="I3160">
        <v>25.55</v>
      </c>
      <c r="J3160">
        <v>0.105</v>
      </c>
      <c r="K3160">
        <v>7.8</v>
      </c>
      <c r="L3160" t="s">
        <v>57</v>
      </c>
      <c r="M3160">
        <f t="shared" si="329"/>
        <v>45.73</v>
      </c>
      <c r="N3160">
        <f t="shared" si="330"/>
        <v>30.13</v>
      </c>
      <c r="O3160" s="7">
        <f t="shared" si="331"/>
        <v>0.65886726437787013</v>
      </c>
      <c r="P3160" t="str">
        <f t="shared" ref="P3160:P3191" si="332">IF(B3160="","",TEXT(B3160,"mmm-yyyy"))</f>
        <v>Jul-2025</v>
      </c>
      <c r="Q3160" t="str">
        <f t="shared" ref="Q3160:Q3191" si="333">IF(B3160="","","Q"&amp;ROUNDUP(MONTH(B3160)/3,0)&amp;"-"&amp;YEAR(B3160))</f>
        <v>Q3-2025</v>
      </c>
    </row>
    <row r="3161" spans="1:17" x14ac:dyDescent="0.3">
      <c r="A3161" t="s">
        <v>3309</v>
      </c>
      <c r="B3161" s="15">
        <v>45404</v>
      </c>
      <c r="C3161" t="s">
        <v>88</v>
      </c>
      <c r="D3161" t="s">
        <v>135</v>
      </c>
      <c r="E3161" t="s">
        <v>107</v>
      </c>
      <c r="F3161" t="s">
        <v>139</v>
      </c>
      <c r="G3161" t="s">
        <v>68</v>
      </c>
      <c r="H3161">
        <v>3</v>
      </c>
      <c r="I3161">
        <v>34.479999999999997</v>
      </c>
      <c r="J3161">
        <v>4.5999999999999999E-2</v>
      </c>
      <c r="K3161">
        <v>11.44</v>
      </c>
      <c r="L3161" t="s">
        <v>57</v>
      </c>
      <c r="M3161">
        <f t="shared" si="329"/>
        <v>98.68</v>
      </c>
      <c r="N3161">
        <f t="shared" si="330"/>
        <v>64.36</v>
      </c>
      <c r="O3161" s="7">
        <f t="shared" si="331"/>
        <v>0.65220916092419934</v>
      </c>
      <c r="P3161" t="str">
        <f t="shared" si="332"/>
        <v>Apr-2024</v>
      </c>
      <c r="Q3161" t="str">
        <f t="shared" si="333"/>
        <v>Q2-2024</v>
      </c>
    </row>
    <row r="3162" spans="1:17" x14ac:dyDescent="0.3">
      <c r="A3162" t="s">
        <v>3310</v>
      </c>
      <c r="B3162" s="15">
        <v>45779</v>
      </c>
      <c r="C3162" t="s">
        <v>88</v>
      </c>
      <c r="D3162" t="s">
        <v>179</v>
      </c>
      <c r="E3162" t="s">
        <v>71</v>
      </c>
      <c r="F3162" t="s">
        <v>126</v>
      </c>
      <c r="G3162" t="s">
        <v>56</v>
      </c>
      <c r="H3162">
        <v>2</v>
      </c>
      <c r="I3162">
        <v>154.53</v>
      </c>
      <c r="J3162">
        <v>7.2999999999999995E-2</v>
      </c>
      <c r="K3162">
        <v>118.79</v>
      </c>
      <c r="L3162" t="s">
        <v>57</v>
      </c>
      <c r="M3162">
        <f t="shared" si="329"/>
        <v>286.5</v>
      </c>
      <c r="N3162">
        <f t="shared" si="330"/>
        <v>48.92</v>
      </c>
      <c r="O3162" s="7">
        <f t="shared" si="331"/>
        <v>0.17075043630017453</v>
      </c>
      <c r="P3162" t="str">
        <f t="shared" si="332"/>
        <v>May-2025</v>
      </c>
      <c r="Q3162" t="str">
        <f t="shared" si="333"/>
        <v>Q2-2025</v>
      </c>
    </row>
    <row r="3163" spans="1:17" x14ac:dyDescent="0.3">
      <c r="A3163" t="s">
        <v>3311</v>
      </c>
      <c r="B3163" s="15">
        <v>45876</v>
      </c>
      <c r="C3163" t="s">
        <v>63</v>
      </c>
      <c r="D3163" t="s">
        <v>188</v>
      </c>
      <c r="E3163" t="s">
        <v>54</v>
      </c>
      <c r="F3163" t="s">
        <v>268</v>
      </c>
      <c r="G3163" t="s">
        <v>56</v>
      </c>
      <c r="H3163">
        <v>2</v>
      </c>
      <c r="I3163">
        <v>12.03</v>
      </c>
      <c r="J3163">
        <v>0.245</v>
      </c>
      <c r="K3163">
        <v>8.16</v>
      </c>
      <c r="L3163" t="s">
        <v>104</v>
      </c>
      <c r="M3163">
        <f t="shared" si="329"/>
        <v>18.170000000000002</v>
      </c>
      <c r="N3163">
        <f t="shared" si="330"/>
        <v>1.85</v>
      </c>
      <c r="O3163" s="7">
        <f t="shared" si="331"/>
        <v>0.10181618051733626</v>
      </c>
      <c r="P3163" t="str">
        <f t="shared" si="332"/>
        <v>Aug-2025</v>
      </c>
      <c r="Q3163" t="str">
        <f t="shared" si="333"/>
        <v>Q3-2025</v>
      </c>
    </row>
    <row r="3164" spans="1:17" x14ac:dyDescent="0.3">
      <c r="A3164" t="s">
        <v>3312</v>
      </c>
      <c r="B3164" s="15">
        <v>45514</v>
      </c>
      <c r="C3164" t="s">
        <v>84</v>
      </c>
      <c r="D3164" t="s">
        <v>110</v>
      </c>
      <c r="E3164" t="s">
        <v>71</v>
      </c>
      <c r="F3164" t="s">
        <v>97</v>
      </c>
      <c r="G3164" t="s">
        <v>56</v>
      </c>
      <c r="H3164">
        <v>1</v>
      </c>
      <c r="I3164">
        <v>237.05</v>
      </c>
      <c r="J3164">
        <v>0.08</v>
      </c>
      <c r="K3164">
        <v>170.16</v>
      </c>
      <c r="L3164" t="s">
        <v>57</v>
      </c>
      <c r="M3164">
        <f t="shared" si="329"/>
        <v>218.09</v>
      </c>
      <c r="N3164">
        <f t="shared" si="330"/>
        <v>47.93</v>
      </c>
      <c r="O3164" s="7">
        <f t="shared" si="331"/>
        <v>0.21977165390435141</v>
      </c>
      <c r="P3164" t="str">
        <f t="shared" si="332"/>
        <v>Aug-2024</v>
      </c>
      <c r="Q3164" t="str">
        <f t="shared" si="333"/>
        <v>Q3-2024</v>
      </c>
    </row>
    <row r="3165" spans="1:17" x14ac:dyDescent="0.3">
      <c r="A3165" t="s">
        <v>3313</v>
      </c>
      <c r="B3165" s="15">
        <v>45667</v>
      </c>
      <c r="C3165" t="s">
        <v>88</v>
      </c>
      <c r="D3165" t="s">
        <v>167</v>
      </c>
      <c r="E3165" t="s">
        <v>71</v>
      </c>
      <c r="F3165" t="s">
        <v>72</v>
      </c>
      <c r="G3165" t="s">
        <v>68</v>
      </c>
      <c r="H3165">
        <v>3</v>
      </c>
      <c r="I3165">
        <v>210.97</v>
      </c>
      <c r="J3165">
        <v>6.7000000000000004E-2</v>
      </c>
      <c r="K3165">
        <v>162.71</v>
      </c>
      <c r="L3165" t="s">
        <v>57</v>
      </c>
      <c r="M3165">
        <f t="shared" si="329"/>
        <v>590.51</v>
      </c>
      <c r="N3165">
        <f t="shared" si="330"/>
        <v>102.38</v>
      </c>
      <c r="O3165" s="7">
        <f t="shared" si="331"/>
        <v>0.17337555672215543</v>
      </c>
      <c r="P3165" t="str">
        <f t="shared" si="332"/>
        <v>Jan-2025</v>
      </c>
      <c r="Q3165" t="str">
        <f t="shared" si="333"/>
        <v>Q1-2025</v>
      </c>
    </row>
    <row r="3166" spans="1:17" x14ac:dyDescent="0.3">
      <c r="A3166" t="s">
        <v>3314</v>
      </c>
      <c r="B3166" s="15">
        <v>45899</v>
      </c>
      <c r="C3166" t="s">
        <v>88</v>
      </c>
      <c r="D3166" t="s">
        <v>429</v>
      </c>
      <c r="E3166" t="s">
        <v>71</v>
      </c>
      <c r="F3166" t="s">
        <v>126</v>
      </c>
      <c r="G3166" t="s">
        <v>68</v>
      </c>
      <c r="H3166">
        <v>5</v>
      </c>
      <c r="I3166">
        <v>81.2</v>
      </c>
      <c r="J3166">
        <v>6.8000000000000005E-2</v>
      </c>
      <c r="K3166">
        <v>61.06</v>
      </c>
      <c r="L3166" t="s">
        <v>104</v>
      </c>
      <c r="M3166">
        <f t="shared" si="329"/>
        <v>378.39</v>
      </c>
      <c r="N3166">
        <f t="shared" si="330"/>
        <v>73.09</v>
      </c>
      <c r="O3166" s="7">
        <f t="shared" si="331"/>
        <v>0.19316049578477235</v>
      </c>
      <c r="P3166" t="str">
        <f t="shared" si="332"/>
        <v>Aug-2025</v>
      </c>
      <c r="Q3166" t="str">
        <f t="shared" si="333"/>
        <v>Q3-2025</v>
      </c>
    </row>
    <row r="3167" spans="1:17" x14ac:dyDescent="0.3">
      <c r="A3167" t="s">
        <v>3315</v>
      </c>
      <c r="B3167" s="15">
        <v>45714</v>
      </c>
      <c r="C3167" t="s">
        <v>88</v>
      </c>
      <c r="D3167" t="s">
        <v>198</v>
      </c>
      <c r="E3167" t="s">
        <v>71</v>
      </c>
      <c r="F3167" t="s">
        <v>72</v>
      </c>
      <c r="G3167" t="s">
        <v>56</v>
      </c>
      <c r="H3167">
        <v>1</v>
      </c>
      <c r="I3167">
        <v>244.68</v>
      </c>
      <c r="J3167">
        <v>6.9000000000000006E-2</v>
      </c>
      <c r="K3167">
        <v>182.45</v>
      </c>
      <c r="L3167" t="s">
        <v>57</v>
      </c>
      <c r="M3167">
        <f t="shared" si="329"/>
        <v>227.8</v>
      </c>
      <c r="N3167">
        <f t="shared" si="330"/>
        <v>45.35</v>
      </c>
      <c r="O3167" s="7">
        <f t="shared" si="331"/>
        <v>0.19907813871817384</v>
      </c>
      <c r="P3167" t="str">
        <f t="shared" si="332"/>
        <v>Feb-2025</v>
      </c>
      <c r="Q3167" t="str">
        <f t="shared" si="333"/>
        <v>Q1-2025</v>
      </c>
    </row>
    <row r="3168" spans="1:17" x14ac:dyDescent="0.3">
      <c r="A3168" t="s">
        <v>3316</v>
      </c>
      <c r="B3168" s="15">
        <v>45881</v>
      </c>
      <c r="C3168" t="s">
        <v>84</v>
      </c>
      <c r="D3168" t="s">
        <v>150</v>
      </c>
      <c r="E3168" t="s">
        <v>71</v>
      </c>
      <c r="F3168" t="s">
        <v>97</v>
      </c>
      <c r="G3168" t="s">
        <v>56</v>
      </c>
      <c r="H3168">
        <v>6</v>
      </c>
      <c r="I3168">
        <v>215.98</v>
      </c>
      <c r="J3168">
        <v>8.0000000000000002E-3</v>
      </c>
      <c r="K3168">
        <v>142.29</v>
      </c>
      <c r="L3168" t="s">
        <v>57</v>
      </c>
      <c r="M3168">
        <f t="shared" si="329"/>
        <v>1285.51</v>
      </c>
      <c r="N3168">
        <f t="shared" si="330"/>
        <v>431.77</v>
      </c>
      <c r="O3168" s="7">
        <f t="shared" si="331"/>
        <v>0.33587447783370022</v>
      </c>
      <c r="P3168" t="str">
        <f t="shared" si="332"/>
        <v>Aug-2025</v>
      </c>
      <c r="Q3168" t="str">
        <f t="shared" si="333"/>
        <v>Q3-2025</v>
      </c>
    </row>
    <row r="3169" spans="1:17" x14ac:dyDescent="0.3">
      <c r="A3169" t="s">
        <v>3317</v>
      </c>
      <c r="B3169" s="15">
        <v>45664</v>
      </c>
      <c r="C3169" t="s">
        <v>88</v>
      </c>
      <c r="D3169" t="s">
        <v>429</v>
      </c>
      <c r="E3169" t="s">
        <v>54</v>
      </c>
      <c r="F3169" t="s">
        <v>114</v>
      </c>
      <c r="G3169" t="s">
        <v>56</v>
      </c>
      <c r="H3169">
        <v>4</v>
      </c>
      <c r="I3169">
        <v>14.99</v>
      </c>
      <c r="J3169">
        <v>4.3999999999999997E-2</v>
      </c>
      <c r="K3169">
        <v>9.15</v>
      </c>
      <c r="L3169" t="s">
        <v>57</v>
      </c>
      <c r="M3169">
        <f t="shared" si="329"/>
        <v>57.32</v>
      </c>
      <c r="N3169">
        <f t="shared" si="330"/>
        <v>20.72</v>
      </c>
      <c r="O3169" s="7">
        <f t="shared" si="331"/>
        <v>0.36147941381716675</v>
      </c>
      <c r="P3169" t="str">
        <f t="shared" si="332"/>
        <v>Jan-2025</v>
      </c>
      <c r="Q3169" t="str">
        <f t="shared" si="333"/>
        <v>Q1-2025</v>
      </c>
    </row>
    <row r="3170" spans="1:17" x14ac:dyDescent="0.3">
      <c r="A3170" t="s">
        <v>3318</v>
      </c>
      <c r="B3170" s="15">
        <v>45916</v>
      </c>
      <c r="C3170" t="s">
        <v>52</v>
      </c>
      <c r="D3170" t="s">
        <v>70</v>
      </c>
      <c r="E3170" t="s">
        <v>60</v>
      </c>
      <c r="F3170" t="s">
        <v>90</v>
      </c>
      <c r="G3170" t="s">
        <v>68</v>
      </c>
      <c r="H3170">
        <v>10</v>
      </c>
      <c r="I3170">
        <v>103.09</v>
      </c>
      <c r="J3170">
        <v>6.5000000000000002E-2</v>
      </c>
      <c r="K3170">
        <v>53.03</v>
      </c>
      <c r="L3170" t="s">
        <v>57</v>
      </c>
      <c r="M3170">
        <f t="shared" si="329"/>
        <v>963.89</v>
      </c>
      <c r="N3170">
        <f t="shared" si="330"/>
        <v>433.59</v>
      </c>
      <c r="O3170" s="7">
        <f t="shared" si="331"/>
        <v>0.44983348722364586</v>
      </c>
      <c r="P3170" t="str">
        <f t="shared" si="332"/>
        <v>Sep-2025</v>
      </c>
      <c r="Q3170" t="str">
        <f t="shared" si="333"/>
        <v>Q3-2025</v>
      </c>
    </row>
    <row r="3171" spans="1:17" x14ac:dyDescent="0.3">
      <c r="A3171" t="s">
        <v>3319</v>
      </c>
      <c r="B3171" s="15">
        <v>45630</v>
      </c>
      <c r="C3171" t="s">
        <v>63</v>
      </c>
      <c r="D3171" t="s">
        <v>251</v>
      </c>
      <c r="E3171" t="s">
        <v>107</v>
      </c>
      <c r="F3171" t="s">
        <v>148</v>
      </c>
      <c r="G3171" t="s">
        <v>68</v>
      </c>
      <c r="H3171">
        <v>8</v>
      </c>
      <c r="I3171">
        <v>57.06</v>
      </c>
      <c r="J3171">
        <v>0.25</v>
      </c>
      <c r="K3171">
        <v>22.08</v>
      </c>
      <c r="L3171" t="s">
        <v>57</v>
      </c>
      <c r="M3171">
        <f t="shared" si="329"/>
        <v>342.36</v>
      </c>
      <c r="N3171">
        <f t="shared" si="330"/>
        <v>165.72</v>
      </c>
      <c r="O3171" s="7">
        <f t="shared" si="331"/>
        <v>0.48405187521906762</v>
      </c>
      <c r="P3171" t="str">
        <f t="shared" si="332"/>
        <v>Dec-2024</v>
      </c>
      <c r="Q3171" t="str">
        <f t="shared" si="333"/>
        <v>Q4-2024</v>
      </c>
    </row>
    <row r="3172" spans="1:17" x14ac:dyDescent="0.3">
      <c r="A3172" t="s">
        <v>3320</v>
      </c>
      <c r="B3172" s="15">
        <v>45587</v>
      </c>
      <c r="C3172" t="s">
        <v>52</v>
      </c>
      <c r="D3172" t="s">
        <v>101</v>
      </c>
      <c r="E3172" t="s">
        <v>107</v>
      </c>
      <c r="F3172" t="s">
        <v>139</v>
      </c>
      <c r="G3172" t="s">
        <v>56</v>
      </c>
      <c r="H3172">
        <v>3</v>
      </c>
      <c r="I3172">
        <v>56.39</v>
      </c>
      <c r="J3172">
        <v>6.6000000000000003E-2</v>
      </c>
      <c r="K3172">
        <v>21.07</v>
      </c>
      <c r="L3172" t="s">
        <v>104</v>
      </c>
      <c r="M3172">
        <f t="shared" si="329"/>
        <v>158</v>
      </c>
      <c r="N3172">
        <f t="shared" si="330"/>
        <v>94.79</v>
      </c>
      <c r="O3172" s="7">
        <f t="shared" si="331"/>
        <v>0.59993670886075956</v>
      </c>
      <c r="P3172" t="str">
        <f t="shared" si="332"/>
        <v>Oct-2024</v>
      </c>
      <c r="Q3172" t="str">
        <f t="shared" si="333"/>
        <v>Q4-2024</v>
      </c>
    </row>
    <row r="3173" spans="1:17" x14ac:dyDescent="0.3">
      <c r="A3173" t="s">
        <v>3321</v>
      </c>
      <c r="B3173" s="15">
        <v>45915</v>
      </c>
      <c r="C3173" t="s">
        <v>88</v>
      </c>
      <c r="D3173" t="s">
        <v>206</v>
      </c>
      <c r="E3173" t="s">
        <v>60</v>
      </c>
      <c r="F3173" t="s">
        <v>90</v>
      </c>
      <c r="G3173" t="s">
        <v>68</v>
      </c>
      <c r="H3173">
        <v>1</v>
      </c>
      <c r="I3173">
        <v>96.12</v>
      </c>
      <c r="J3173">
        <v>4.3999999999999997E-2</v>
      </c>
      <c r="K3173">
        <v>41.81</v>
      </c>
      <c r="L3173" t="s">
        <v>57</v>
      </c>
      <c r="M3173">
        <f t="shared" si="329"/>
        <v>91.89</v>
      </c>
      <c r="N3173">
        <f t="shared" si="330"/>
        <v>50.08</v>
      </c>
      <c r="O3173" s="7">
        <f t="shared" si="331"/>
        <v>0.54499945587115028</v>
      </c>
      <c r="P3173" t="str">
        <f t="shared" si="332"/>
        <v>Sep-2025</v>
      </c>
      <c r="Q3173" t="str">
        <f t="shared" si="333"/>
        <v>Q3-2025</v>
      </c>
    </row>
    <row r="3174" spans="1:17" x14ac:dyDescent="0.3">
      <c r="A3174" t="s">
        <v>3322</v>
      </c>
      <c r="B3174" s="15">
        <v>45897</v>
      </c>
      <c r="C3174" t="s">
        <v>52</v>
      </c>
      <c r="D3174" t="s">
        <v>272</v>
      </c>
      <c r="E3174" t="s">
        <v>60</v>
      </c>
      <c r="F3174" t="s">
        <v>67</v>
      </c>
      <c r="G3174" t="s">
        <v>56</v>
      </c>
      <c r="H3174">
        <v>6</v>
      </c>
      <c r="I3174">
        <v>79.13</v>
      </c>
      <c r="J3174">
        <v>2.8000000000000001E-2</v>
      </c>
      <c r="K3174">
        <v>33.69</v>
      </c>
      <c r="L3174" t="s">
        <v>57</v>
      </c>
      <c r="M3174">
        <f t="shared" si="329"/>
        <v>461.49</v>
      </c>
      <c r="N3174">
        <f t="shared" si="330"/>
        <v>259.35000000000002</v>
      </c>
      <c r="O3174" s="7">
        <f t="shared" si="331"/>
        <v>0.5619840083208737</v>
      </c>
      <c r="P3174" t="str">
        <f t="shared" si="332"/>
        <v>Aug-2025</v>
      </c>
      <c r="Q3174" t="str">
        <f t="shared" si="333"/>
        <v>Q3-2025</v>
      </c>
    </row>
    <row r="3175" spans="1:17" x14ac:dyDescent="0.3">
      <c r="A3175" t="s">
        <v>3323</v>
      </c>
      <c r="B3175" s="15">
        <v>45902</v>
      </c>
      <c r="C3175" t="s">
        <v>63</v>
      </c>
      <c r="D3175" t="s">
        <v>137</v>
      </c>
      <c r="E3175" t="s">
        <v>71</v>
      </c>
      <c r="F3175" t="s">
        <v>86</v>
      </c>
      <c r="G3175" t="s">
        <v>68</v>
      </c>
      <c r="H3175">
        <v>6</v>
      </c>
      <c r="I3175">
        <v>172.28</v>
      </c>
      <c r="J3175">
        <v>0.35299999999999998</v>
      </c>
      <c r="K3175">
        <v>136.63</v>
      </c>
      <c r="L3175" t="s">
        <v>57</v>
      </c>
      <c r="M3175">
        <f t="shared" si="329"/>
        <v>668.79</v>
      </c>
      <c r="N3175">
        <f t="shared" si="330"/>
        <v>-150.99</v>
      </c>
      <c r="O3175" s="7">
        <f t="shared" si="331"/>
        <v>-0.22576593549544702</v>
      </c>
      <c r="P3175" t="str">
        <f t="shared" si="332"/>
        <v>Sep-2025</v>
      </c>
      <c r="Q3175" t="str">
        <f t="shared" si="333"/>
        <v>Q3-2025</v>
      </c>
    </row>
    <row r="3176" spans="1:17" x14ac:dyDescent="0.3">
      <c r="A3176" t="s">
        <v>3324</v>
      </c>
      <c r="B3176" s="15">
        <v>45533</v>
      </c>
      <c r="C3176" t="s">
        <v>52</v>
      </c>
      <c r="D3176" t="s">
        <v>101</v>
      </c>
      <c r="E3176" t="s">
        <v>54</v>
      </c>
      <c r="F3176" t="s">
        <v>156</v>
      </c>
      <c r="G3176" t="s">
        <v>56</v>
      </c>
      <c r="H3176">
        <v>3</v>
      </c>
      <c r="I3176">
        <v>9.65</v>
      </c>
      <c r="J3176">
        <v>5.5E-2</v>
      </c>
      <c r="K3176">
        <v>6.74</v>
      </c>
      <c r="L3176" t="s">
        <v>57</v>
      </c>
      <c r="M3176">
        <f t="shared" si="329"/>
        <v>27.36</v>
      </c>
      <c r="N3176">
        <f t="shared" si="330"/>
        <v>7.14</v>
      </c>
      <c r="O3176" s="7">
        <f t="shared" si="331"/>
        <v>0.26096491228070173</v>
      </c>
      <c r="P3176" t="str">
        <f t="shared" si="332"/>
        <v>Aug-2024</v>
      </c>
      <c r="Q3176" t="str">
        <f t="shared" si="333"/>
        <v>Q3-2024</v>
      </c>
    </row>
    <row r="3177" spans="1:17" x14ac:dyDescent="0.3">
      <c r="A3177" t="s">
        <v>3325</v>
      </c>
      <c r="B3177" s="15">
        <v>45633</v>
      </c>
      <c r="C3177" t="s">
        <v>52</v>
      </c>
      <c r="D3177" t="s">
        <v>113</v>
      </c>
      <c r="E3177" t="s">
        <v>60</v>
      </c>
      <c r="F3177" t="s">
        <v>76</v>
      </c>
      <c r="G3177" t="s">
        <v>68</v>
      </c>
      <c r="H3177">
        <v>1</v>
      </c>
      <c r="I3177">
        <v>58.95</v>
      </c>
      <c r="J3177">
        <v>7.1999999999999995E-2</v>
      </c>
      <c r="K3177">
        <v>23.82</v>
      </c>
      <c r="L3177" t="s">
        <v>57</v>
      </c>
      <c r="M3177">
        <f t="shared" si="329"/>
        <v>54.71</v>
      </c>
      <c r="N3177">
        <f t="shared" si="330"/>
        <v>30.89</v>
      </c>
      <c r="O3177" s="7">
        <f t="shared" si="331"/>
        <v>0.56461341619448002</v>
      </c>
      <c r="P3177" t="str">
        <f t="shared" si="332"/>
        <v>Dec-2024</v>
      </c>
      <c r="Q3177" t="str">
        <f t="shared" si="333"/>
        <v>Q4-2024</v>
      </c>
    </row>
    <row r="3178" spans="1:17" x14ac:dyDescent="0.3">
      <c r="A3178" t="s">
        <v>3326</v>
      </c>
      <c r="B3178" s="15">
        <v>45985</v>
      </c>
      <c r="C3178" t="s">
        <v>63</v>
      </c>
      <c r="D3178" t="s">
        <v>119</v>
      </c>
      <c r="E3178" t="s">
        <v>93</v>
      </c>
      <c r="F3178" t="s">
        <v>124</v>
      </c>
      <c r="G3178" t="s">
        <v>56</v>
      </c>
      <c r="H3178">
        <v>1</v>
      </c>
      <c r="I3178">
        <v>10.16</v>
      </c>
      <c r="J3178">
        <v>0.16</v>
      </c>
      <c r="K3178">
        <v>3.95</v>
      </c>
      <c r="L3178" t="s">
        <v>104</v>
      </c>
      <c r="M3178">
        <f t="shared" si="329"/>
        <v>8.5299999999999994</v>
      </c>
      <c r="N3178">
        <f t="shared" si="330"/>
        <v>4.58</v>
      </c>
      <c r="O3178" s="7">
        <f t="shared" si="331"/>
        <v>0.53692848769050416</v>
      </c>
      <c r="P3178" t="str">
        <f t="shared" si="332"/>
        <v>Nov-2025</v>
      </c>
      <c r="Q3178" t="str">
        <f t="shared" si="333"/>
        <v>Q4-2025</v>
      </c>
    </row>
    <row r="3179" spans="1:17" x14ac:dyDescent="0.3">
      <c r="A3179" t="s">
        <v>3327</v>
      </c>
      <c r="B3179" s="15">
        <v>45667</v>
      </c>
      <c r="C3179" t="s">
        <v>63</v>
      </c>
      <c r="D3179" t="s">
        <v>165</v>
      </c>
      <c r="E3179" t="s">
        <v>60</v>
      </c>
      <c r="F3179" t="s">
        <v>76</v>
      </c>
      <c r="G3179" t="s">
        <v>56</v>
      </c>
      <c r="H3179">
        <v>3</v>
      </c>
      <c r="I3179">
        <v>92.96</v>
      </c>
      <c r="J3179">
        <v>0.27400000000000002</v>
      </c>
      <c r="K3179">
        <v>41.06</v>
      </c>
      <c r="L3179" t="s">
        <v>57</v>
      </c>
      <c r="M3179">
        <f t="shared" si="329"/>
        <v>202.47</v>
      </c>
      <c r="N3179">
        <f t="shared" si="330"/>
        <v>79.290000000000006</v>
      </c>
      <c r="O3179" s="7">
        <f t="shared" si="331"/>
        <v>0.39161357238109351</v>
      </c>
      <c r="P3179" t="str">
        <f t="shared" si="332"/>
        <v>Jan-2025</v>
      </c>
      <c r="Q3179" t="str">
        <f t="shared" si="333"/>
        <v>Q1-2025</v>
      </c>
    </row>
    <row r="3180" spans="1:17" x14ac:dyDescent="0.3">
      <c r="A3180" t="s">
        <v>3328</v>
      </c>
      <c r="B3180" s="15">
        <v>45543</v>
      </c>
      <c r="C3180" t="s">
        <v>52</v>
      </c>
      <c r="D3180" t="s">
        <v>216</v>
      </c>
      <c r="E3180" t="s">
        <v>71</v>
      </c>
      <c r="F3180" t="s">
        <v>97</v>
      </c>
      <c r="G3180" t="s">
        <v>68</v>
      </c>
      <c r="H3180">
        <v>1</v>
      </c>
      <c r="I3180">
        <v>153.12</v>
      </c>
      <c r="J3180">
        <v>2.3E-2</v>
      </c>
      <c r="K3180">
        <v>111.9</v>
      </c>
      <c r="L3180" t="s">
        <v>57</v>
      </c>
      <c r="M3180">
        <f t="shared" si="329"/>
        <v>149.6</v>
      </c>
      <c r="N3180">
        <f t="shared" si="330"/>
        <v>37.700000000000003</v>
      </c>
      <c r="O3180" s="7">
        <f t="shared" si="331"/>
        <v>0.2520053475935829</v>
      </c>
      <c r="P3180" t="str">
        <f t="shared" si="332"/>
        <v>Sep-2024</v>
      </c>
      <c r="Q3180" t="str">
        <f t="shared" si="333"/>
        <v>Q3-2024</v>
      </c>
    </row>
    <row r="3181" spans="1:17" x14ac:dyDescent="0.3">
      <c r="A3181" t="s">
        <v>3329</v>
      </c>
      <c r="B3181" s="15">
        <v>45622</v>
      </c>
      <c r="C3181" t="s">
        <v>52</v>
      </c>
      <c r="D3181" t="s">
        <v>70</v>
      </c>
      <c r="E3181" t="s">
        <v>54</v>
      </c>
      <c r="F3181" t="s">
        <v>156</v>
      </c>
      <c r="G3181" t="s">
        <v>56</v>
      </c>
      <c r="H3181">
        <v>1</v>
      </c>
      <c r="I3181">
        <v>17.91</v>
      </c>
      <c r="J3181">
        <v>8.1000000000000003E-2</v>
      </c>
      <c r="K3181">
        <v>10.77</v>
      </c>
      <c r="L3181" t="s">
        <v>57</v>
      </c>
      <c r="M3181">
        <f t="shared" si="329"/>
        <v>16.46</v>
      </c>
      <c r="N3181">
        <f t="shared" si="330"/>
        <v>5.69</v>
      </c>
      <c r="O3181" s="7">
        <f t="shared" si="331"/>
        <v>0.34568651275820172</v>
      </c>
      <c r="P3181" t="str">
        <f t="shared" si="332"/>
        <v>Nov-2024</v>
      </c>
      <c r="Q3181" t="str">
        <f t="shared" si="333"/>
        <v>Q4-2024</v>
      </c>
    </row>
    <row r="3182" spans="1:17" x14ac:dyDescent="0.3">
      <c r="A3182" t="s">
        <v>3330</v>
      </c>
      <c r="B3182" s="15">
        <v>45689</v>
      </c>
      <c r="C3182" t="s">
        <v>52</v>
      </c>
      <c r="D3182" t="s">
        <v>113</v>
      </c>
      <c r="E3182" t="s">
        <v>60</v>
      </c>
      <c r="F3182" t="s">
        <v>67</v>
      </c>
      <c r="G3182" t="s">
        <v>56</v>
      </c>
      <c r="H3182">
        <v>3</v>
      </c>
      <c r="I3182">
        <v>107.66</v>
      </c>
      <c r="J3182">
        <v>0.08</v>
      </c>
      <c r="K3182">
        <v>52.45</v>
      </c>
      <c r="L3182" t="s">
        <v>57</v>
      </c>
      <c r="M3182">
        <f t="shared" si="329"/>
        <v>297.14</v>
      </c>
      <c r="N3182">
        <f t="shared" si="330"/>
        <v>139.79</v>
      </c>
      <c r="O3182" s="7">
        <f t="shared" si="331"/>
        <v>0.47045163895806691</v>
      </c>
      <c r="P3182" t="str">
        <f t="shared" si="332"/>
        <v>Feb-2025</v>
      </c>
      <c r="Q3182" t="str">
        <f t="shared" si="333"/>
        <v>Q1-2025</v>
      </c>
    </row>
    <row r="3183" spans="1:17" x14ac:dyDescent="0.3">
      <c r="A3183" t="s">
        <v>3331</v>
      </c>
      <c r="B3183" s="15">
        <v>45573</v>
      </c>
      <c r="C3183" t="s">
        <v>63</v>
      </c>
      <c r="D3183" t="s">
        <v>258</v>
      </c>
      <c r="E3183" t="s">
        <v>107</v>
      </c>
      <c r="F3183" t="s">
        <v>139</v>
      </c>
      <c r="G3183" t="s">
        <v>56</v>
      </c>
      <c r="H3183">
        <v>7</v>
      </c>
      <c r="I3183">
        <v>12.84</v>
      </c>
      <c r="J3183">
        <v>0.11799999999999999</v>
      </c>
      <c r="K3183">
        <v>3.85</v>
      </c>
      <c r="L3183" t="s">
        <v>57</v>
      </c>
      <c r="M3183">
        <f t="shared" si="329"/>
        <v>79.27</v>
      </c>
      <c r="N3183">
        <f t="shared" si="330"/>
        <v>52.32</v>
      </c>
      <c r="O3183" s="7">
        <f t="shared" si="331"/>
        <v>0.66002270720322953</v>
      </c>
      <c r="P3183" t="str">
        <f t="shared" si="332"/>
        <v>Oct-2024</v>
      </c>
      <c r="Q3183" t="str">
        <f t="shared" si="333"/>
        <v>Q4-2024</v>
      </c>
    </row>
    <row r="3184" spans="1:17" x14ac:dyDescent="0.3">
      <c r="A3184" t="s">
        <v>3332</v>
      </c>
      <c r="B3184" s="15">
        <v>45682</v>
      </c>
      <c r="C3184" t="s">
        <v>52</v>
      </c>
      <c r="D3184" t="s">
        <v>113</v>
      </c>
      <c r="E3184" t="s">
        <v>93</v>
      </c>
      <c r="F3184" t="s">
        <v>124</v>
      </c>
      <c r="G3184" t="s">
        <v>68</v>
      </c>
      <c r="H3184">
        <v>1</v>
      </c>
      <c r="I3184">
        <v>88.19</v>
      </c>
      <c r="J3184">
        <v>6.5000000000000002E-2</v>
      </c>
      <c r="K3184">
        <v>36.32</v>
      </c>
      <c r="L3184" t="s">
        <v>73</v>
      </c>
      <c r="M3184">
        <f t="shared" si="329"/>
        <v>82.46</v>
      </c>
      <c r="N3184">
        <f t="shared" si="330"/>
        <v>46.14</v>
      </c>
      <c r="O3184" s="7">
        <f t="shared" si="331"/>
        <v>0.55954402134368186</v>
      </c>
      <c r="P3184" t="str">
        <f t="shared" si="332"/>
        <v>Jan-2025</v>
      </c>
      <c r="Q3184" t="str">
        <f t="shared" si="333"/>
        <v>Q1-2025</v>
      </c>
    </row>
    <row r="3185" spans="1:17" x14ac:dyDescent="0.3">
      <c r="A3185" t="s">
        <v>3333</v>
      </c>
      <c r="B3185" s="15">
        <v>45689</v>
      </c>
      <c r="C3185" t="s">
        <v>88</v>
      </c>
      <c r="D3185" t="s">
        <v>92</v>
      </c>
      <c r="E3185" t="s">
        <v>71</v>
      </c>
      <c r="F3185" t="s">
        <v>97</v>
      </c>
      <c r="G3185" t="s">
        <v>68</v>
      </c>
      <c r="H3185">
        <v>1</v>
      </c>
      <c r="I3185">
        <v>166.12</v>
      </c>
      <c r="J3185">
        <v>3.0000000000000001E-3</v>
      </c>
      <c r="K3185">
        <v>121.42</v>
      </c>
      <c r="L3185" t="s">
        <v>57</v>
      </c>
      <c r="M3185">
        <f t="shared" si="329"/>
        <v>165.62</v>
      </c>
      <c r="N3185">
        <f t="shared" si="330"/>
        <v>44.2</v>
      </c>
      <c r="O3185" s="7">
        <f t="shared" si="331"/>
        <v>0.26687598116169547</v>
      </c>
      <c r="P3185" t="str">
        <f t="shared" si="332"/>
        <v>Feb-2025</v>
      </c>
      <c r="Q3185" t="str">
        <f t="shared" si="333"/>
        <v>Q1-2025</v>
      </c>
    </row>
    <row r="3186" spans="1:17" x14ac:dyDescent="0.3">
      <c r="A3186" t="s">
        <v>3334</v>
      </c>
      <c r="B3186" s="15">
        <v>45777</v>
      </c>
      <c r="C3186" t="s">
        <v>52</v>
      </c>
      <c r="D3186" t="s">
        <v>130</v>
      </c>
      <c r="E3186" t="s">
        <v>71</v>
      </c>
      <c r="F3186" t="s">
        <v>78</v>
      </c>
      <c r="G3186" t="s">
        <v>68</v>
      </c>
      <c r="H3186">
        <v>3</v>
      </c>
      <c r="I3186">
        <v>170.39</v>
      </c>
      <c r="J3186">
        <v>6.7000000000000004E-2</v>
      </c>
      <c r="K3186">
        <v>126.1</v>
      </c>
      <c r="L3186" t="s">
        <v>57</v>
      </c>
      <c r="M3186">
        <f t="shared" si="329"/>
        <v>476.92</v>
      </c>
      <c r="N3186">
        <f t="shared" si="330"/>
        <v>98.62</v>
      </c>
      <c r="O3186" s="7">
        <f t="shared" si="331"/>
        <v>0.20678520506583914</v>
      </c>
      <c r="P3186" t="str">
        <f t="shared" si="332"/>
        <v>Apr-2025</v>
      </c>
      <c r="Q3186" t="str">
        <f t="shared" si="333"/>
        <v>Q2-2025</v>
      </c>
    </row>
    <row r="3187" spans="1:17" x14ac:dyDescent="0.3">
      <c r="A3187" t="s">
        <v>3335</v>
      </c>
      <c r="B3187" s="15">
        <v>45972</v>
      </c>
      <c r="C3187" t="s">
        <v>63</v>
      </c>
      <c r="D3187" t="s">
        <v>82</v>
      </c>
      <c r="E3187" t="s">
        <v>107</v>
      </c>
      <c r="F3187" t="s">
        <v>108</v>
      </c>
      <c r="G3187" t="s">
        <v>56</v>
      </c>
      <c r="H3187">
        <v>6</v>
      </c>
      <c r="I3187">
        <v>51.81</v>
      </c>
      <c r="J3187">
        <v>0.27900000000000003</v>
      </c>
      <c r="K3187">
        <v>18.079999999999998</v>
      </c>
      <c r="L3187" t="s">
        <v>57</v>
      </c>
      <c r="M3187">
        <f t="shared" si="329"/>
        <v>224.13</v>
      </c>
      <c r="N3187">
        <f t="shared" si="330"/>
        <v>115.65</v>
      </c>
      <c r="O3187" s="7">
        <f t="shared" si="331"/>
        <v>0.51599518136795608</v>
      </c>
      <c r="P3187" t="str">
        <f t="shared" si="332"/>
        <v>Nov-2025</v>
      </c>
      <c r="Q3187" t="str">
        <f t="shared" si="333"/>
        <v>Q4-2025</v>
      </c>
    </row>
    <row r="3188" spans="1:17" x14ac:dyDescent="0.3">
      <c r="A3188" t="s">
        <v>3336</v>
      </c>
      <c r="B3188" s="15">
        <v>45911</v>
      </c>
      <c r="C3188" t="s">
        <v>52</v>
      </c>
      <c r="D3188" t="s">
        <v>130</v>
      </c>
      <c r="E3188" t="s">
        <v>71</v>
      </c>
      <c r="F3188" t="s">
        <v>86</v>
      </c>
      <c r="G3188" t="s">
        <v>56</v>
      </c>
      <c r="H3188">
        <v>1</v>
      </c>
      <c r="I3188">
        <v>206.44</v>
      </c>
      <c r="J3188">
        <v>5.8999999999999997E-2</v>
      </c>
      <c r="K3188">
        <v>164.1</v>
      </c>
      <c r="L3188" t="s">
        <v>57</v>
      </c>
      <c r="M3188">
        <f t="shared" si="329"/>
        <v>194.26</v>
      </c>
      <c r="N3188">
        <f t="shared" si="330"/>
        <v>30.16</v>
      </c>
      <c r="O3188" s="7">
        <f t="shared" si="331"/>
        <v>0.15525584268506126</v>
      </c>
      <c r="P3188" t="str">
        <f t="shared" si="332"/>
        <v>Sep-2025</v>
      </c>
      <c r="Q3188" t="str">
        <f t="shared" si="333"/>
        <v>Q3-2025</v>
      </c>
    </row>
    <row r="3189" spans="1:17" x14ac:dyDescent="0.3">
      <c r="A3189" t="s">
        <v>3337</v>
      </c>
      <c r="B3189" s="15">
        <v>45902</v>
      </c>
      <c r="C3189" t="s">
        <v>63</v>
      </c>
      <c r="D3189" t="s">
        <v>82</v>
      </c>
      <c r="E3189" t="s">
        <v>54</v>
      </c>
      <c r="F3189" t="s">
        <v>156</v>
      </c>
      <c r="G3189" t="s">
        <v>68</v>
      </c>
      <c r="H3189">
        <v>5</v>
      </c>
      <c r="I3189">
        <v>4.95</v>
      </c>
      <c r="J3189">
        <v>0.23899999999999999</v>
      </c>
      <c r="K3189">
        <v>3.03</v>
      </c>
      <c r="L3189" t="s">
        <v>57</v>
      </c>
      <c r="M3189">
        <f t="shared" si="329"/>
        <v>18.829999999999998</v>
      </c>
      <c r="N3189">
        <f t="shared" si="330"/>
        <v>3.68</v>
      </c>
      <c r="O3189" s="7">
        <f t="shared" si="331"/>
        <v>0.19543281996813597</v>
      </c>
      <c r="P3189" t="str">
        <f t="shared" si="332"/>
        <v>Sep-2025</v>
      </c>
      <c r="Q3189" t="str">
        <f t="shared" si="333"/>
        <v>Q3-2025</v>
      </c>
    </row>
    <row r="3190" spans="1:17" x14ac:dyDescent="0.3">
      <c r="A3190" t="s">
        <v>3338</v>
      </c>
      <c r="B3190" s="15">
        <v>45465</v>
      </c>
      <c r="C3190" t="s">
        <v>52</v>
      </c>
      <c r="D3190" t="s">
        <v>216</v>
      </c>
      <c r="E3190" t="s">
        <v>54</v>
      </c>
      <c r="F3190" t="s">
        <v>268</v>
      </c>
      <c r="G3190" t="s">
        <v>68</v>
      </c>
      <c r="H3190">
        <v>6</v>
      </c>
      <c r="I3190">
        <v>21.89</v>
      </c>
      <c r="J3190">
        <v>0.108</v>
      </c>
      <c r="K3190">
        <v>12.6</v>
      </c>
      <c r="L3190" t="s">
        <v>57</v>
      </c>
      <c r="M3190">
        <f t="shared" si="329"/>
        <v>117.16</v>
      </c>
      <c r="N3190">
        <f t="shared" si="330"/>
        <v>41.56</v>
      </c>
      <c r="O3190" s="7">
        <f t="shared" si="331"/>
        <v>0.35472857630590648</v>
      </c>
      <c r="P3190" t="str">
        <f t="shared" si="332"/>
        <v>Jun-2024</v>
      </c>
      <c r="Q3190" t="str">
        <f t="shared" si="333"/>
        <v>Q2-2024</v>
      </c>
    </row>
    <row r="3191" spans="1:17" x14ac:dyDescent="0.3">
      <c r="A3191" t="s">
        <v>3339</v>
      </c>
      <c r="B3191" s="15">
        <v>46009</v>
      </c>
      <c r="C3191" t="s">
        <v>88</v>
      </c>
      <c r="D3191" t="s">
        <v>89</v>
      </c>
      <c r="E3191" t="s">
        <v>71</v>
      </c>
      <c r="F3191" t="s">
        <v>97</v>
      </c>
      <c r="G3191" t="s">
        <v>68</v>
      </c>
      <c r="H3191">
        <v>1</v>
      </c>
      <c r="I3191">
        <v>256.18</v>
      </c>
      <c r="J3191">
        <v>0.10199999999999999</v>
      </c>
      <c r="K3191">
        <v>175.74</v>
      </c>
      <c r="L3191" t="s">
        <v>57</v>
      </c>
      <c r="M3191">
        <f t="shared" si="329"/>
        <v>230.05</v>
      </c>
      <c r="N3191">
        <f t="shared" si="330"/>
        <v>54.31</v>
      </c>
      <c r="O3191" s="7">
        <f t="shared" si="331"/>
        <v>0.236079113236253</v>
      </c>
      <c r="P3191" t="str">
        <f t="shared" si="332"/>
        <v>Dec-2025</v>
      </c>
      <c r="Q3191" t="str">
        <f t="shared" si="333"/>
        <v>Q4-2025</v>
      </c>
    </row>
    <row r="3192" spans="1:17" x14ac:dyDescent="0.3">
      <c r="A3192" t="s">
        <v>3340</v>
      </c>
      <c r="B3192" s="15">
        <v>45704</v>
      </c>
      <c r="C3192" t="s">
        <v>52</v>
      </c>
      <c r="D3192" t="s">
        <v>101</v>
      </c>
      <c r="E3192" t="s">
        <v>54</v>
      </c>
      <c r="F3192" t="s">
        <v>55</v>
      </c>
      <c r="G3192" t="s">
        <v>56</v>
      </c>
      <c r="H3192">
        <v>9</v>
      </c>
      <c r="I3192">
        <v>24.87</v>
      </c>
      <c r="J3192">
        <v>0.14099999999999999</v>
      </c>
      <c r="K3192">
        <v>15.25</v>
      </c>
      <c r="L3192" t="s">
        <v>104</v>
      </c>
      <c r="M3192">
        <f t="shared" si="329"/>
        <v>192.27</v>
      </c>
      <c r="N3192">
        <f t="shared" si="330"/>
        <v>55.02</v>
      </c>
      <c r="O3192" s="7">
        <f t="shared" si="331"/>
        <v>0.28616008737712589</v>
      </c>
      <c r="P3192" t="str">
        <f t="shared" ref="P3192:P3210" si="334">IF(B3192="","",TEXT(B3192,"mmm-yyyy"))</f>
        <v>Feb-2025</v>
      </c>
      <c r="Q3192" t="str">
        <f t="shared" ref="Q3192:Q3210" si="335">IF(B3192="","","Q"&amp;ROUNDUP(MONTH(B3192)/3,0)&amp;"-"&amp;YEAR(B3192))</f>
        <v>Q1-2025</v>
      </c>
    </row>
    <row r="3193" spans="1:17" x14ac:dyDescent="0.3">
      <c r="A3193" t="s">
        <v>3341</v>
      </c>
      <c r="B3193" s="15">
        <v>45802</v>
      </c>
      <c r="C3193" t="s">
        <v>84</v>
      </c>
      <c r="D3193" t="s">
        <v>372</v>
      </c>
      <c r="E3193" t="s">
        <v>60</v>
      </c>
      <c r="F3193" t="s">
        <v>67</v>
      </c>
      <c r="G3193" t="s">
        <v>56</v>
      </c>
      <c r="H3193">
        <v>5</v>
      </c>
      <c r="I3193">
        <v>99.32</v>
      </c>
      <c r="J3193">
        <v>0.11799999999999999</v>
      </c>
      <c r="K3193">
        <v>45.41</v>
      </c>
      <c r="L3193" t="s">
        <v>57</v>
      </c>
      <c r="M3193">
        <f t="shared" si="329"/>
        <v>438</v>
      </c>
      <c r="N3193">
        <f t="shared" si="330"/>
        <v>210.95</v>
      </c>
      <c r="O3193" s="7">
        <f t="shared" si="331"/>
        <v>0.48162100456621004</v>
      </c>
      <c r="P3193" t="str">
        <f t="shared" si="334"/>
        <v>May-2025</v>
      </c>
      <c r="Q3193" t="str">
        <f t="shared" si="335"/>
        <v>Q2-2025</v>
      </c>
    </row>
    <row r="3194" spans="1:17" x14ac:dyDescent="0.3">
      <c r="A3194" t="s">
        <v>3342</v>
      </c>
      <c r="B3194" s="15">
        <v>45544</v>
      </c>
      <c r="C3194" t="s">
        <v>84</v>
      </c>
      <c r="D3194" t="s">
        <v>229</v>
      </c>
      <c r="E3194" t="s">
        <v>107</v>
      </c>
      <c r="F3194" t="s">
        <v>193</v>
      </c>
      <c r="G3194" t="s">
        <v>68</v>
      </c>
      <c r="H3194">
        <v>4</v>
      </c>
      <c r="I3194">
        <v>54.8</v>
      </c>
      <c r="J3194">
        <v>9.9000000000000005E-2</v>
      </c>
      <c r="K3194">
        <v>17.11</v>
      </c>
      <c r="L3194" t="s">
        <v>57</v>
      </c>
      <c r="M3194">
        <f t="shared" si="329"/>
        <v>197.5</v>
      </c>
      <c r="N3194">
        <f t="shared" si="330"/>
        <v>129.06</v>
      </c>
      <c r="O3194" s="7">
        <f t="shared" si="331"/>
        <v>0.65346835443037976</v>
      </c>
      <c r="P3194" t="str">
        <f t="shared" si="334"/>
        <v>Sep-2024</v>
      </c>
      <c r="Q3194" t="str">
        <f t="shared" si="335"/>
        <v>Q3-2024</v>
      </c>
    </row>
    <row r="3195" spans="1:17" x14ac:dyDescent="0.3">
      <c r="A3195" t="s">
        <v>3343</v>
      </c>
      <c r="B3195" s="15">
        <v>45659</v>
      </c>
      <c r="C3195" t="s">
        <v>84</v>
      </c>
      <c r="D3195" t="s">
        <v>110</v>
      </c>
      <c r="E3195" t="s">
        <v>54</v>
      </c>
      <c r="F3195" t="s">
        <v>55</v>
      </c>
      <c r="G3195" t="s">
        <v>68</v>
      </c>
      <c r="H3195">
        <v>6</v>
      </c>
      <c r="I3195">
        <v>9.56</v>
      </c>
      <c r="J3195">
        <v>3.4000000000000002E-2</v>
      </c>
      <c r="K3195">
        <v>6.2</v>
      </c>
      <c r="L3195" t="s">
        <v>57</v>
      </c>
      <c r="M3195">
        <f t="shared" si="329"/>
        <v>55.41</v>
      </c>
      <c r="N3195">
        <f t="shared" si="330"/>
        <v>18.21</v>
      </c>
      <c r="O3195" s="7">
        <f t="shared" si="331"/>
        <v>0.32864103952355173</v>
      </c>
      <c r="P3195" t="str">
        <f t="shared" si="334"/>
        <v>Jan-2025</v>
      </c>
      <c r="Q3195" t="str">
        <f t="shared" si="335"/>
        <v>Q1-2025</v>
      </c>
    </row>
    <row r="3196" spans="1:17" x14ac:dyDescent="0.3">
      <c r="A3196" t="s">
        <v>3344</v>
      </c>
      <c r="B3196" s="15">
        <v>45794</v>
      </c>
      <c r="C3196" t="s">
        <v>88</v>
      </c>
      <c r="D3196" t="s">
        <v>162</v>
      </c>
      <c r="E3196" t="s">
        <v>71</v>
      </c>
      <c r="F3196" t="s">
        <v>97</v>
      </c>
      <c r="G3196" t="s">
        <v>68</v>
      </c>
      <c r="H3196">
        <v>1</v>
      </c>
      <c r="I3196">
        <v>283.17</v>
      </c>
      <c r="J3196">
        <v>0.125</v>
      </c>
      <c r="K3196">
        <v>190.7</v>
      </c>
      <c r="L3196" t="s">
        <v>57</v>
      </c>
      <c r="M3196">
        <f t="shared" si="329"/>
        <v>247.77</v>
      </c>
      <c r="N3196">
        <f t="shared" si="330"/>
        <v>57.07</v>
      </c>
      <c r="O3196" s="7">
        <f t="shared" si="331"/>
        <v>0.23033458449368366</v>
      </c>
      <c r="P3196" t="str">
        <f t="shared" si="334"/>
        <v>May-2025</v>
      </c>
      <c r="Q3196" t="str">
        <f t="shared" si="335"/>
        <v>Q2-2025</v>
      </c>
    </row>
    <row r="3197" spans="1:17" x14ac:dyDescent="0.3">
      <c r="A3197" t="s">
        <v>3345</v>
      </c>
      <c r="B3197" s="15">
        <v>45928</v>
      </c>
      <c r="C3197" t="s">
        <v>84</v>
      </c>
      <c r="D3197" t="s">
        <v>144</v>
      </c>
      <c r="E3197" t="s">
        <v>71</v>
      </c>
      <c r="F3197" t="s">
        <v>86</v>
      </c>
      <c r="G3197" t="s">
        <v>68</v>
      </c>
      <c r="H3197">
        <v>1</v>
      </c>
      <c r="I3197">
        <v>275.10000000000002</v>
      </c>
      <c r="J3197">
        <v>5.2999999999999999E-2</v>
      </c>
      <c r="K3197">
        <v>202.33</v>
      </c>
      <c r="L3197" t="s">
        <v>57</v>
      </c>
      <c r="M3197">
        <f t="shared" si="329"/>
        <v>260.52</v>
      </c>
      <c r="N3197">
        <f t="shared" si="330"/>
        <v>58.19</v>
      </c>
      <c r="O3197" s="7">
        <f t="shared" si="331"/>
        <v>0.2233609703669584</v>
      </c>
      <c r="P3197" t="str">
        <f t="shared" si="334"/>
        <v>Sep-2025</v>
      </c>
      <c r="Q3197" t="str">
        <f t="shared" si="335"/>
        <v>Q3-2025</v>
      </c>
    </row>
    <row r="3198" spans="1:17" x14ac:dyDescent="0.3">
      <c r="A3198" t="s">
        <v>3346</v>
      </c>
      <c r="B3198" s="15">
        <v>45831</v>
      </c>
      <c r="C3198" t="s">
        <v>52</v>
      </c>
      <c r="D3198" t="s">
        <v>121</v>
      </c>
      <c r="E3198" t="s">
        <v>93</v>
      </c>
      <c r="F3198" t="s">
        <v>219</v>
      </c>
      <c r="G3198" t="s">
        <v>73</v>
      </c>
      <c r="H3198">
        <v>4</v>
      </c>
      <c r="I3198">
        <v>10.06</v>
      </c>
      <c r="J3198">
        <v>0.122</v>
      </c>
      <c r="K3198">
        <v>4.91</v>
      </c>
      <c r="L3198" t="s">
        <v>57</v>
      </c>
      <c r="M3198">
        <f t="shared" si="329"/>
        <v>35.33</v>
      </c>
      <c r="N3198">
        <f t="shared" si="330"/>
        <v>15.69</v>
      </c>
      <c r="O3198" s="7">
        <f t="shared" si="331"/>
        <v>0.44409849985847721</v>
      </c>
      <c r="P3198" t="str">
        <f t="shared" si="334"/>
        <v>Jun-2025</v>
      </c>
      <c r="Q3198" t="str">
        <f t="shared" si="335"/>
        <v>Q2-2025</v>
      </c>
    </row>
    <row r="3199" spans="1:17" x14ac:dyDescent="0.3">
      <c r="A3199" t="s">
        <v>3347</v>
      </c>
      <c r="B3199" s="15">
        <v>45689</v>
      </c>
      <c r="C3199" t="s">
        <v>88</v>
      </c>
      <c r="D3199" t="s">
        <v>167</v>
      </c>
      <c r="E3199" t="s">
        <v>71</v>
      </c>
      <c r="F3199" t="s">
        <v>72</v>
      </c>
      <c r="G3199" t="s">
        <v>56</v>
      </c>
      <c r="H3199">
        <v>1</v>
      </c>
      <c r="I3199">
        <v>36.56</v>
      </c>
      <c r="J3199">
        <v>6.5000000000000002E-2</v>
      </c>
      <c r="K3199">
        <v>25.71</v>
      </c>
      <c r="L3199" t="s">
        <v>57</v>
      </c>
      <c r="M3199">
        <f t="shared" si="329"/>
        <v>34.18</v>
      </c>
      <c r="N3199">
        <f t="shared" si="330"/>
        <v>8.4700000000000006</v>
      </c>
      <c r="O3199" s="7">
        <f t="shared" si="331"/>
        <v>0.24780573434757169</v>
      </c>
      <c r="P3199" t="str">
        <f t="shared" si="334"/>
        <v>Feb-2025</v>
      </c>
      <c r="Q3199" t="str">
        <f t="shared" si="335"/>
        <v>Q1-2025</v>
      </c>
    </row>
    <row r="3200" spans="1:17" x14ac:dyDescent="0.3">
      <c r="A3200" t="s">
        <v>3348</v>
      </c>
      <c r="B3200" s="15">
        <v>45663</v>
      </c>
      <c r="C3200" t="s">
        <v>88</v>
      </c>
      <c r="D3200" t="s">
        <v>135</v>
      </c>
      <c r="E3200" t="s">
        <v>93</v>
      </c>
      <c r="F3200" t="s">
        <v>255</v>
      </c>
      <c r="G3200" t="s">
        <v>56</v>
      </c>
      <c r="H3200">
        <v>1</v>
      </c>
      <c r="I3200">
        <v>65.989999999999995</v>
      </c>
      <c r="J3200">
        <v>5.2999999999999999E-2</v>
      </c>
      <c r="K3200">
        <v>31.17</v>
      </c>
      <c r="L3200" t="s">
        <v>57</v>
      </c>
      <c r="M3200">
        <f t="shared" si="329"/>
        <v>62.49</v>
      </c>
      <c r="N3200">
        <f t="shared" si="330"/>
        <v>31.32</v>
      </c>
      <c r="O3200" s="7">
        <f t="shared" si="331"/>
        <v>0.50120019203072486</v>
      </c>
      <c r="P3200" t="str">
        <f t="shared" si="334"/>
        <v>Jan-2025</v>
      </c>
      <c r="Q3200" t="str">
        <f t="shared" si="335"/>
        <v>Q1-2025</v>
      </c>
    </row>
    <row r="3201" spans="1:17" x14ac:dyDescent="0.3">
      <c r="A3201" t="s">
        <v>3349</v>
      </c>
      <c r="B3201" s="15">
        <v>45626</v>
      </c>
      <c r="C3201" t="s">
        <v>84</v>
      </c>
      <c r="D3201" t="s">
        <v>177</v>
      </c>
      <c r="E3201" t="s">
        <v>71</v>
      </c>
      <c r="F3201" t="s">
        <v>78</v>
      </c>
      <c r="G3201" t="s">
        <v>56</v>
      </c>
      <c r="H3201">
        <v>12</v>
      </c>
      <c r="I3201">
        <v>252.44</v>
      </c>
      <c r="J3201">
        <v>0</v>
      </c>
      <c r="K3201">
        <v>174.38</v>
      </c>
      <c r="L3201" t="s">
        <v>57</v>
      </c>
      <c r="M3201">
        <f t="shared" si="329"/>
        <v>3029.28</v>
      </c>
      <c r="N3201">
        <f t="shared" si="330"/>
        <v>936.72</v>
      </c>
      <c r="O3201" s="7">
        <f t="shared" si="331"/>
        <v>0.30922199334495326</v>
      </c>
      <c r="P3201" t="str">
        <f t="shared" si="334"/>
        <v>Nov-2024</v>
      </c>
      <c r="Q3201" t="str">
        <f t="shared" si="335"/>
        <v>Q4-2024</v>
      </c>
    </row>
    <row r="3202" spans="1:17" x14ac:dyDescent="0.3">
      <c r="A3202" t="s">
        <v>3350</v>
      </c>
      <c r="B3202" s="15">
        <v>45582</v>
      </c>
      <c r="C3202" t="s">
        <v>63</v>
      </c>
      <c r="D3202" t="s">
        <v>119</v>
      </c>
      <c r="E3202" t="s">
        <v>60</v>
      </c>
      <c r="F3202" t="s">
        <v>76</v>
      </c>
      <c r="G3202" t="s">
        <v>68</v>
      </c>
      <c r="H3202">
        <v>2</v>
      </c>
      <c r="I3202">
        <v>62.44</v>
      </c>
      <c r="J3202">
        <v>0.30399999999999999</v>
      </c>
      <c r="K3202">
        <v>29.64</v>
      </c>
      <c r="L3202" t="s">
        <v>57</v>
      </c>
      <c r="M3202">
        <f t="shared" ref="M3202:M3265" si="336">ROUND(H3202*I3202*(1-J3202),2)</f>
        <v>86.92</v>
      </c>
      <c r="N3202">
        <f t="shared" ref="N3202:N3265" si="337">ROUND(M3202-(H3202*K3202),2)</f>
        <v>27.64</v>
      </c>
      <c r="O3202" s="7">
        <f t="shared" ref="O3202:O3265" si="338">IFERROR(N3202/M3202,0)</f>
        <v>0.31799355729406353</v>
      </c>
      <c r="P3202" t="str">
        <f t="shared" si="334"/>
        <v>Oct-2024</v>
      </c>
      <c r="Q3202" t="str">
        <f t="shared" si="335"/>
        <v>Q4-2024</v>
      </c>
    </row>
    <row r="3203" spans="1:17" x14ac:dyDescent="0.3">
      <c r="A3203" t="s">
        <v>3351</v>
      </c>
      <c r="B3203" s="15">
        <v>45687</v>
      </c>
      <c r="C3203" t="s">
        <v>84</v>
      </c>
      <c r="D3203" t="s">
        <v>243</v>
      </c>
      <c r="E3203" t="s">
        <v>60</v>
      </c>
      <c r="F3203" t="s">
        <v>90</v>
      </c>
      <c r="G3203" t="s">
        <v>68</v>
      </c>
      <c r="H3203">
        <v>2</v>
      </c>
      <c r="I3203">
        <v>119.9</v>
      </c>
      <c r="J3203">
        <v>4.7E-2</v>
      </c>
      <c r="K3203">
        <v>65.239999999999995</v>
      </c>
      <c r="L3203" t="s">
        <v>57</v>
      </c>
      <c r="M3203">
        <f t="shared" si="336"/>
        <v>228.53</v>
      </c>
      <c r="N3203">
        <f t="shared" si="337"/>
        <v>98.05</v>
      </c>
      <c r="O3203" s="7">
        <f t="shared" si="338"/>
        <v>0.42904651468078586</v>
      </c>
      <c r="P3203" t="str">
        <f t="shared" si="334"/>
        <v>Jan-2025</v>
      </c>
      <c r="Q3203" t="str">
        <f t="shared" si="335"/>
        <v>Q1-2025</v>
      </c>
    </row>
    <row r="3204" spans="1:17" x14ac:dyDescent="0.3">
      <c r="A3204" t="s">
        <v>3352</v>
      </c>
      <c r="B3204" s="15">
        <v>45553</v>
      </c>
      <c r="C3204" t="s">
        <v>52</v>
      </c>
      <c r="D3204" t="s">
        <v>70</v>
      </c>
      <c r="E3204" t="s">
        <v>93</v>
      </c>
      <c r="F3204" t="s">
        <v>219</v>
      </c>
      <c r="G3204" t="s">
        <v>68</v>
      </c>
      <c r="H3204">
        <v>3</v>
      </c>
      <c r="I3204">
        <v>58.35</v>
      </c>
      <c r="J3204">
        <v>0.16300000000000001</v>
      </c>
      <c r="K3204">
        <v>25.89</v>
      </c>
      <c r="L3204" t="s">
        <v>57</v>
      </c>
      <c r="M3204">
        <f t="shared" si="336"/>
        <v>146.52000000000001</v>
      </c>
      <c r="N3204">
        <f t="shared" si="337"/>
        <v>68.849999999999994</v>
      </c>
      <c r="O3204" s="7">
        <f t="shared" si="338"/>
        <v>0.46990171990171981</v>
      </c>
      <c r="P3204" t="str">
        <f t="shared" si="334"/>
        <v>Sep-2024</v>
      </c>
      <c r="Q3204" t="str">
        <f t="shared" si="335"/>
        <v>Q3-2024</v>
      </c>
    </row>
    <row r="3205" spans="1:17" x14ac:dyDescent="0.3">
      <c r="A3205" t="s">
        <v>3353</v>
      </c>
      <c r="B3205" s="15">
        <v>45431</v>
      </c>
      <c r="C3205" t="s">
        <v>84</v>
      </c>
      <c r="D3205" t="s">
        <v>150</v>
      </c>
      <c r="E3205" t="s">
        <v>71</v>
      </c>
      <c r="F3205" t="s">
        <v>72</v>
      </c>
      <c r="G3205" t="s">
        <v>68</v>
      </c>
      <c r="H3205">
        <v>1</v>
      </c>
      <c r="I3205">
        <v>184.91</v>
      </c>
      <c r="J3205">
        <v>0.11600000000000001</v>
      </c>
      <c r="K3205">
        <v>135.91999999999999</v>
      </c>
      <c r="L3205" t="s">
        <v>57</v>
      </c>
      <c r="M3205">
        <f t="shared" si="336"/>
        <v>163.46</v>
      </c>
      <c r="N3205">
        <f t="shared" si="337"/>
        <v>27.54</v>
      </c>
      <c r="O3205" s="7">
        <f t="shared" si="338"/>
        <v>0.16848158570904195</v>
      </c>
      <c r="P3205" t="str">
        <f t="shared" si="334"/>
        <v>May-2024</v>
      </c>
      <c r="Q3205" t="str">
        <f t="shared" si="335"/>
        <v>Q2-2024</v>
      </c>
    </row>
    <row r="3206" spans="1:17" x14ac:dyDescent="0.3">
      <c r="A3206" t="s">
        <v>3354</v>
      </c>
      <c r="B3206" s="15">
        <v>45713</v>
      </c>
      <c r="C3206" t="s">
        <v>63</v>
      </c>
      <c r="D3206" t="s">
        <v>188</v>
      </c>
      <c r="E3206" t="s">
        <v>54</v>
      </c>
      <c r="F3206" t="s">
        <v>156</v>
      </c>
      <c r="G3206" t="s">
        <v>68</v>
      </c>
      <c r="H3206">
        <v>1</v>
      </c>
      <c r="I3206">
        <v>7.09</v>
      </c>
      <c r="J3206">
        <v>0.28999999999999998</v>
      </c>
      <c r="K3206">
        <v>4.46</v>
      </c>
      <c r="L3206" t="s">
        <v>57</v>
      </c>
      <c r="M3206">
        <f t="shared" si="336"/>
        <v>5.03</v>
      </c>
      <c r="N3206">
        <f t="shared" si="337"/>
        <v>0.56999999999999995</v>
      </c>
      <c r="O3206" s="7">
        <f t="shared" si="338"/>
        <v>0.11332007952286281</v>
      </c>
      <c r="P3206" t="str">
        <f t="shared" si="334"/>
        <v>Feb-2025</v>
      </c>
      <c r="Q3206" t="str">
        <f t="shared" si="335"/>
        <v>Q1-2025</v>
      </c>
    </row>
    <row r="3207" spans="1:17" x14ac:dyDescent="0.3">
      <c r="A3207" t="s">
        <v>3355</v>
      </c>
      <c r="B3207" s="15">
        <v>45787</v>
      </c>
      <c r="C3207" t="s">
        <v>88</v>
      </c>
      <c r="D3207" t="s">
        <v>162</v>
      </c>
      <c r="E3207" t="s">
        <v>93</v>
      </c>
      <c r="F3207" t="s">
        <v>255</v>
      </c>
      <c r="G3207" t="s">
        <v>56</v>
      </c>
      <c r="H3207">
        <v>2</v>
      </c>
      <c r="I3207">
        <v>40.71</v>
      </c>
      <c r="J3207">
        <v>4.1000000000000002E-2</v>
      </c>
      <c r="K3207">
        <v>16.68</v>
      </c>
      <c r="L3207" t="s">
        <v>57</v>
      </c>
      <c r="M3207">
        <f t="shared" si="336"/>
        <v>78.08</v>
      </c>
      <c r="N3207">
        <f t="shared" si="337"/>
        <v>44.72</v>
      </c>
      <c r="O3207" s="7">
        <f t="shared" si="338"/>
        <v>0.57274590163934425</v>
      </c>
      <c r="P3207" t="str">
        <f t="shared" si="334"/>
        <v>May-2025</v>
      </c>
      <c r="Q3207" t="str">
        <f t="shared" si="335"/>
        <v>Q2-2025</v>
      </c>
    </row>
    <row r="3208" spans="1:17" x14ac:dyDescent="0.3">
      <c r="A3208" t="s">
        <v>3356</v>
      </c>
      <c r="B3208" s="15">
        <v>45595</v>
      </c>
      <c r="C3208" t="s">
        <v>88</v>
      </c>
      <c r="D3208" t="s">
        <v>89</v>
      </c>
      <c r="E3208" t="s">
        <v>71</v>
      </c>
      <c r="F3208" t="s">
        <v>72</v>
      </c>
      <c r="G3208" t="s">
        <v>56</v>
      </c>
      <c r="H3208">
        <v>2</v>
      </c>
      <c r="I3208">
        <v>128.66</v>
      </c>
      <c r="J3208">
        <v>7.1999999999999995E-2</v>
      </c>
      <c r="K3208">
        <v>102.64</v>
      </c>
      <c r="L3208" t="s">
        <v>57</v>
      </c>
      <c r="M3208">
        <f t="shared" si="336"/>
        <v>238.79</v>
      </c>
      <c r="N3208">
        <f t="shared" si="337"/>
        <v>33.51</v>
      </c>
      <c r="O3208" s="7">
        <f t="shared" si="338"/>
        <v>0.14033250973658862</v>
      </c>
      <c r="P3208" t="str">
        <f t="shared" si="334"/>
        <v>Oct-2024</v>
      </c>
      <c r="Q3208" t="str">
        <f t="shared" si="335"/>
        <v>Q4-2024</v>
      </c>
    </row>
    <row r="3209" spans="1:17" x14ac:dyDescent="0.3">
      <c r="A3209" t="s">
        <v>3357</v>
      </c>
      <c r="B3209" s="15">
        <v>45640</v>
      </c>
      <c r="C3209" t="s">
        <v>63</v>
      </c>
      <c r="D3209" t="s">
        <v>251</v>
      </c>
      <c r="E3209" t="s">
        <v>107</v>
      </c>
      <c r="F3209" t="s">
        <v>139</v>
      </c>
      <c r="G3209" t="s">
        <v>68</v>
      </c>
      <c r="H3209">
        <v>4</v>
      </c>
      <c r="I3209">
        <v>46.17</v>
      </c>
      <c r="J3209">
        <v>0.17</v>
      </c>
      <c r="K3209">
        <v>15.57</v>
      </c>
      <c r="L3209" t="s">
        <v>57</v>
      </c>
      <c r="M3209">
        <f t="shared" si="336"/>
        <v>153.28</v>
      </c>
      <c r="N3209">
        <f t="shared" si="337"/>
        <v>91</v>
      </c>
      <c r="O3209" s="7">
        <f t="shared" si="338"/>
        <v>0.59368475991649272</v>
      </c>
      <c r="P3209" t="str">
        <f t="shared" si="334"/>
        <v>Dec-2024</v>
      </c>
      <c r="Q3209" t="str">
        <f t="shared" si="335"/>
        <v>Q4-2024</v>
      </c>
    </row>
    <row r="3210" spans="1:17" x14ac:dyDescent="0.3">
      <c r="A3210" t="s">
        <v>3358</v>
      </c>
      <c r="B3210" s="15">
        <v>45466</v>
      </c>
      <c r="C3210" t="s">
        <v>88</v>
      </c>
      <c r="D3210" t="s">
        <v>73</v>
      </c>
      <c r="E3210" t="s">
        <v>107</v>
      </c>
      <c r="F3210" t="s">
        <v>139</v>
      </c>
      <c r="G3210" t="s">
        <v>68</v>
      </c>
      <c r="H3210">
        <v>6</v>
      </c>
      <c r="I3210">
        <v>34.770000000000003</v>
      </c>
      <c r="J3210">
        <v>0.108</v>
      </c>
      <c r="K3210">
        <v>14.13</v>
      </c>
      <c r="L3210" t="s">
        <v>57</v>
      </c>
      <c r="M3210">
        <f t="shared" si="336"/>
        <v>186.09</v>
      </c>
      <c r="N3210">
        <f t="shared" si="337"/>
        <v>101.31</v>
      </c>
      <c r="O3210" s="7">
        <f t="shared" si="338"/>
        <v>0.54441399322908268</v>
      </c>
      <c r="P3210" t="str">
        <f t="shared" si="334"/>
        <v>Jun-2024</v>
      </c>
      <c r="Q3210" t="str">
        <f t="shared" si="335"/>
        <v>Q2-2024</v>
      </c>
    </row>
    <row r="3211" spans="1:17" x14ac:dyDescent="0.3">
      <c r="A3211" t="s">
        <v>3359</v>
      </c>
      <c r="C3211" t="s">
        <v>63</v>
      </c>
      <c r="D3211" t="s">
        <v>175</v>
      </c>
      <c r="E3211" t="s">
        <v>107</v>
      </c>
      <c r="F3211" t="s">
        <v>193</v>
      </c>
      <c r="G3211" t="s">
        <v>68</v>
      </c>
      <c r="H3211">
        <v>1</v>
      </c>
      <c r="I3211">
        <v>8.64</v>
      </c>
      <c r="J3211">
        <v>0.17699999999999999</v>
      </c>
      <c r="K3211">
        <v>2.75</v>
      </c>
      <c r="L3211" t="s">
        <v>57</v>
      </c>
      <c r="M3211">
        <f t="shared" si="336"/>
        <v>7.11</v>
      </c>
      <c r="N3211">
        <f t="shared" si="337"/>
        <v>4.3600000000000003</v>
      </c>
      <c r="O3211" s="7">
        <f t="shared" si="338"/>
        <v>0.61322081575246135</v>
      </c>
    </row>
    <row r="3212" spans="1:17" x14ac:dyDescent="0.3">
      <c r="A3212" t="s">
        <v>3360</v>
      </c>
      <c r="B3212" s="15">
        <v>45663</v>
      </c>
      <c r="C3212" t="s">
        <v>63</v>
      </c>
      <c r="D3212" t="s">
        <v>137</v>
      </c>
      <c r="E3212" t="s">
        <v>93</v>
      </c>
      <c r="F3212" t="s">
        <v>94</v>
      </c>
      <c r="G3212" t="s">
        <v>68</v>
      </c>
      <c r="H3212">
        <v>3</v>
      </c>
      <c r="I3212">
        <v>81.62</v>
      </c>
      <c r="J3212">
        <v>0.252</v>
      </c>
      <c r="K3212">
        <v>38.520000000000003</v>
      </c>
      <c r="L3212" t="s">
        <v>57</v>
      </c>
      <c r="M3212">
        <f t="shared" si="336"/>
        <v>183.16</v>
      </c>
      <c r="N3212">
        <f t="shared" si="337"/>
        <v>67.599999999999994</v>
      </c>
      <c r="O3212" s="7">
        <f t="shared" si="338"/>
        <v>0.36907621751474118</v>
      </c>
      <c r="P3212" t="str">
        <f t="shared" ref="P3212:P3224" si="339">IF(B3212="","",TEXT(B3212,"mmm-yyyy"))</f>
        <v>Jan-2025</v>
      </c>
      <c r="Q3212" t="str">
        <f t="shared" ref="Q3212:Q3224" si="340">IF(B3212="","","Q"&amp;ROUNDUP(MONTH(B3212)/3,0)&amp;"-"&amp;YEAR(B3212))</f>
        <v>Q1-2025</v>
      </c>
    </row>
    <row r="3213" spans="1:17" x14ac:dyDescent="0.3">
      <c r="A3213" t="s">
        <v>3361</v>
      </c>
      <c r="B3213" s="15">
        <v>45466</v>
      </c>
      <c r="C3213" t="s">
        <v>63</v>
      </c>
      <c r="D3213" t="s">
        <v>251</v>
      </c>
      <c r="E3213" t="s">
        <v>93</v>
      </c>
      <c r="F3213" t="s">
        <v>141</v>
      </c>
      <c r="G3213" t="s">
        <v>68</v>
      </c>
      <c r="H3213">
        <v>2</v>
      </c>
      <c r="I3213">
        <v>88.08</v>
      </c>
      <c r="J3213">
        <v>0.25600000000000001</v>
      </c>
      <c r="K3213">
        <v>38.75</v>
      </c>
      <c r="L3213" t="s">
        <v>57</v>
      </c>
      <c r="M3213">
        <f t="shared" si="336"/>
        <v>131.06</v>
      </c>
      <c r="N3213">
        <f t="shared" si="337"/>
        <v>53.56</v>
      </c>
      <c r="O3213" s="7">
        <f t="shared" si="338"/>
        <v>0.40866778574698615</v>
      </c>
      <c r="P3213" t="str">
        <f t="shared" si="339"/>
        <v>Jun-2024</v>
      </c>
      <c r="Q3213" t="str">
        <f t="shared" si="340"/>
        <v>Q2-2024</v>
      </c>
    </row>
    <row r="3214" spans="1:17" x14ac:dyDescent="0.3">
      <c r="A3214" t="s">
        <v>3362</v>
      </c>
      <c r="B3214" s="15">
        <v>45927</v>
      </c>
      <c r="C3214" t="s">
        <v>63</v>
      </c>
      <c r="D3214" t="s">
        <v>159</v>
      </c>
      <c r="E3214" t="s">
        <v>71</v>
      </c>
      <c r="F3214" t="s">
        <v>97</v>
      </c>
      <c r="G3214" t="s">
        <v>68</v>
      </c>
      <c r="H3214">
        <v>6</v>
      </c>
      <c r="I3214">
        <v>271.62</v>
      </c>
      <c r="J3214">
        <v>0.26800000000000002</v>
      </c>
      <c r="K3214">
        <v>188.35</v>
      </c>
      <c r="L3214" t="s">
        <v>57</v>
      </c>
      <c r="M3214">
        <f t="shared" si="336"/>
        <v>1192.96</v>
      </c>
      <c r="N3214">
        <f t="shared" si="337"/>
        <v>62.86</v>
      </c>
      <c r="O3214" s="7">
        <f t="shared" si="338"/>
        <v>5.269246244635193E-2</v>
      </c>
      <c r="P3214" t="str">
        <f t="shared" si="339"/>
        <v>Sep-2025</v>
      </c>
      <c r="Q3214" t="str">
        <f t="shared" si="340"/>
        <v>Q3-2025</v>
      </c>
    </row>
    <row r="3215" spans="1:17" x14ac:dyDescent="0.3">
      <c r="A3215" t="s">
        <v>3363</v>
      </c>
      <c r="B3215" s="15">
        <v>45943</v>
      </c>
      <c r="C3215" t="s">
        <v>88</v>
      </c>
      <c r="D3215" t="s">
        <v>92</v>
      </c>
      <c r="E3215" t="s">
        <v>60</v>
      </c>
      <c r="F3215" t="s">
        <v>76</v>
      </c>
      <c r="G3215" t="s">
        <v>56</v>
      </c>
      <c r="H3215">
        <v>9</v>
      </c>
      <c r="I3215">
        <v>91.06</v>
      </c>
      <c r="J3215">
        <v>8.1000000000000003E-2</v>
      </c>
      <c r="K3215">
        <v>49.32</v>
      </c>
      <c r="L3215" t="s">
        <v>57</v>
      </c>
      <c r="M3215">
        <f t="shared" si="336"/>
        <v>753.16</v>
      </c>
      <c r="N3215">
        <f t="shared" si="337"/>
        <v>309.27999999999997</v>
      </c>
      <c r="O3215" s="7">
        <f t="shared" si="338"/>
        <v>0.41064315683254554</v>
      </c>
      <c r="P3215" t="str">
        <f t="shared" si="339"/>
        <v>Oct-2025</v>
      </c>
      <c r="Q3215" t="str">
        <f t="shared" si="340"/>
        <v>Q4-2025</v>
      </c>
    </row>
    <row r="3216" spans="1:17" x14ac:dyDescent="0.3">
      <c r="A3216" t="s">
        <v>3364</v>
      </c>
      <c r="B3216" s="15">
        <v>45903</v>
      </c>
      <c r="C3216" t="s">
        <v>84</v>
      </c>
      <c r="D3216" t="s">
        <v>243</v>
      </c>
      <c r="E3216" t="s">
        <v>54</v>
      </c>
      <c r="F3216" t="s">
        <v>55</v>
      </c>
      <c r="G3216" t="s">
        <v>56</v>
      </c>
      <c r="H3216">
        <v>5</v>
      </c>
      <c r="I3216">
        <v>21.76</v>
      </c>
      <c r="J3216">
        <v>8.6999999999999994E-2</v>
      </c>
      <c r="K3216">
        <v>14.81</v>
      </c>
      <c r="L3216" t="s">
        <v>57</v>
      </c>
      <c r="M3216">
        <f t="shared" si="336"/>
        <v>99.33</v>
      </c>
      <c r="N3216">
        <f t="shared" si="337"/>
        <v>25.28</v>
      </c>
      <c r="O3216" s="7">
        <f t="shared" si="338"/>
        <v>0.25450518473774292</v>
      </c>
      <c r="P3216" t="str">
        <f t="shared" si="339"/>
        <v>Sep-2025</v>
      </c>
      <c r="Q3216" t="str">
        <f t="shared" si="340"/>
        <v>Q3-2025</v>
      </c>
    </row>
    <row r="3217" spans="1:17" x14ac:dyDescent="0.3">
      <c r="A3217" t="s">
        <v>3365</v>
      </c>
      <c r="B3217" s="15">
        <v>45938</v>
      </c>
      <c r="C3217" t="s">
        <v>52</v>
      </c>
      <c r="D3217" t="s">
        <v>121</v>
      </c>
      <c r="E3217" t="s">
        <v>60</v>
      </c>
      <c r="F3217" t="s">
        <v>61</v>
      </c>
      <c r="G3217" t="s">
        <v>68</v>
      </c>
      <c r="H3217">
        <v>3</v>
      </c>
      <c r="I3217">
        <v>36.43</v>
      </c>
      <c r="J3217">
        <v>2.7E-2</v>
      </c>
      <c r="K3217">
        <v>19.010000000000002</v>
      </c>
      <c r="L3217" t="s">
        <v>57</v>
      </c>
      <c r="M3217">
        <f t="shared" si="336"/>
        <v>106.34</v>
      </c>
      <c r="N3217">
        <f t="shared" si="337"/>
        <v>49.31</v>
      </c>
      <c r="O3217" s="7">
        <f t="shared" si="338"/>
        <v>0.46370133533947716</v>
      </c>
      <c r="P3217" t="str">
        <f t="shared" si="339"/>
        <v>Oct-2025</v>
      </c>
      <c r="Q3217" t="str">
        <f t="shared" si="340"/>
        <v>Q4-2025</v>
      </c>
    </row>
    <row r="3218" spans="1:17" x14ac:dyDescent="0.3">
      <c r="A3218" t="s">
        <v>3366</v>
      </c>
      <c r="B3218" s="15">
        <v>45727</v>
      </c>
      <c r="C3218" t="s">
        <v>63</v>
      </c>
      <c r="D3218" t="s">
        <v>258</v>
      </c>
      <c r="E3218" t="s">
        <v>54</v>
      </c>
      <c r="F3218" t="s">
        <v>65</v>
      </c>
      <c r="G3218" t="s">
        <v>56</v>
      </c>
      <c r="H3218">
        <v>3</v>
      </c>
      <c r="I3218">
        <v>13.34</v>
      </c>
      <c r="J3218">
        <v>0.221</v>
      </c>
      <c r="K3218">
        <v>7.4</v>
      </c>
      <c r="L3218" t="s">
        <v>57</v>
      </c>
      <c r="M3218">
        <f t="shared" si="336"/>
        <v>31.18</v>
      </c>
      <c r="N3218">
        <f t="shared" si="337"/>
        <v>8.98</v>
      </c>
      <c r="O3218" s="7">
        <f t="shared" si="338"/>
        <v>0.28800513149454782</v>
      </c>
      <c r="P3218" t="str">
        <f t="shared" si="339"/>
        <v>Mar-2025</v>
      </c>
      <c r="Q3218" t="str">
        <f t="shared" si="340"/>
        <v>Q1-2025</v>
      </c>
    </row>
    <row r="3219" spans="1:17" x14ac:dyDescent="0.3">
      <c r="A3219" t="s">
        <v>3367</v>
      </c>
      <c r="B3219" s="15">
        <v>45920</v>
      </c>
      <c r="C3219" t="s">
        <v>88</v>
      </c>
      <c r="D3219" t="s">
        <v>179</v>
      </c>
      <c r="E3219" t="s">
        <v>60</v>
      </c>
      <c r="F3219" t="s">
        <v>99</v>
      </c>
      <c r="G3219" t="s">
        <v>56</v>
      </c>
      <c r="H3219">
        <v>11</v>
      </c>
      <c r="I3219">
        <v>46.2</v>
      </c>
      <c r="J3219">
        <v>0.06</v>
      </c>
      <c r="K3219">
        <v>23.62</v>
      </c>
      <c r="L3219" t="s">
        <v>57</v>
      </c>
      <c r="M3219">
        <f t="shared" si="336"/>
        <v>477.71</v>
      </c>
      <c r="N3219">
        <f t="shared" si="337"/>
        <v>217.89</v>
      </c>
      <c r="O3219" s="7">
        <f t="shared" si="338"/>
        <v>0.45611354168847207</v>
      </c>
      <c r="P3219" t="str">
        <f t="shared" si="339"/>
        <v>Sep-2025</v>
      </c>
      <c r="Q3219" t="str">
        <f t="shared" si="340"/>
        <v>Q3-2025</v>
      </c>
    </row>
    <row r="3220" spans="1:17" x14ac:dyDescent="0.3">
      <c r="A3220" t="s">
        <v>3368</v>
      </c>
      <c r="B3220" s="15">
        <v>45676</v>
      </c>
      <c r="C3220" t="s">
        <v>63</v>
      </c>
      <c r="D3220" t="s">
        <v>165</v>
      </c>
      <c r="E3220" t="s">
        <v>107</v>
      </c>
      <c r="F3220" t="s">
        <v>108</v>
      </c>
      <c r="G3220" t="s">
        <v>68</v>
      </c>
      <c r="H3220">
        <v>2</v>
      </c>
      <c r="I3220">
        <v>40.299999999999997</v>
      </c>
      <c r="J3220">
        <v>0.28599999999999998</v>
      </c>
      <c r="K3220">
        <v>16.38</v>
      </c>
      <c r="L3220" t="s">
        <v>57</v>
      </c>
      <c r="M3220">
        <f t="shared" si="336"/>
        <v>57.55</v>
      </c>
      <c r="N3220">
        <f t="shared" si="337"/>
        <v>24.79</v>
      </c>
      <c r="O3220" s="7">
        <f t="shared" si="338"/>
        <v>0.43075586446568204</v>
      </c>
      <c r="P3220" t="str">
        <f t="shared" si="339"/>
        <v>Jan-2025</v>
      </c>
      <c r="Q3220" t="str">
        <f t="shared" si="340"/>
        <v>Q1-2025</v>
      </c>
    </row>
    <row r="3221" spans="1:17" x14ac:dyDescent="0.3">
      <c r="A3221" t="s">
        <v>3369</v>
      </c>
      <c r="B3221" s="15">
        <v>45831</v>
      </c>
      <c r="C3221" t="s">
        <v>63</v>
      </c>
      <c r="D3221" t="s">
        <v>281</v>
      </c>
      <c r="E3221" t="s">
        <v>60</v>
      </c>
      <c r="F3221" t="s">
        <v>90</v>
      </c>
      <c r="G3221" t="s">
        <v>56</v>
      </c>
      <c r="H3221">
        <v>1</v>
      </c>
      <c r="I3221">
        <v>18.25</v>
      </c>
      <c r="J3221">
        <v>0.151</v>
      </c>
      <c r="K3221">
        <v>9.85</v>
      </c>
      <c r="L3221" t="s">
        <v>57</v>
      </c>
      <c r="M3221">
        <f t="shared" si="336"/>
        <v>15.49</v>
      </c>
      <c r="N3221">
        <f t="shared" si="337"/>
        <v>5.64</v>
      </c>
      <c r="O3221" s="7">
        <f t="shared" si="338"/>
        <v>0.36410587475790829</v>
      </c>
      <c r="P3221" t="str">
        <f t="shared" si="339"/>
        <v>Jun-2025</v>
      </c>
      <c r="Q3221" t="str">
        <f t="shared" si="340"/>
        <v>Q2-2025</v>
      </c>
    </row>
    <row r="3222" spans="1:17" x14ac:dyDescent="0.3">
      <c r="A3222" t="s">
        <v>3370</v>
      </c>
      <c r="B3222" s="15">
        <v>45956</v>
      </c>
      <c r="C3222" t="s">
        <v>88</v>
      </c>
      <c r="D3222" t="s">
        <v>162</v>
      </c>
      <c r="E3222" t="s">
        <v>107</v>
      </c>
      <c r="F3222" t="s">
        <v>148</v>
      </c>
      <c r="G3222" t="s">
        <v>56</v>
      </c>
      <c r="H3222">
        <v>5</v>
      </c>
      <c r="I3222">
        <v>40.36</v>
      </c>
      <c r="J3222">
        <v>0.17599999999999999</v>
      </c>
      <c r="K3222">
        <v>13.69</v>
      </c>
      <c r="L3222" t="s">
        <v>57</v>
      </c>
      <c r="M3222">
        <f t="shared" si="336"/>
        <v>166.28</v>
      </c>
      <c r="N3222">
        <f t="shared" si="337"/>
        <v>97.83</v>
      </c>
      <c r="O3222" s="7">
        <f t="shared" si="338"/>
        <v>0.58834496030791439</v>
      </c>
      <c r="P3222" t="str">
        <f t="shared" si="339"/>
        <v>Oct-2025</v>
      </c>
      <c r="Q3222" t="str">
        <f t="shared" si="340"/>
        <v>Q4-2025</v>
      </c>
    </row>
    <row r="3223" spans="1:17" x14ac:dyDescent="0.3">
      <c r="A3223" t="s">
        <v>3371</v>
      </c>
      <c r="B3223" s="15">
        <v>45846</v>
      </c>
      <c r="C3223" t="s">
        <v>88</v>
      </c>
      <c r="D3223" t="s">
        <v>89</v>
      </c>
      <c r="E3223" t="s">
        <v>107</v>
      </c>
      <c r="F3223" t="s">
        <v>139</v>
      </c>
      <c r="G3223" t="s">
        <v>68</v>
      </c>
      <c r="H3223">
        <v>3</v>
      </c>
      <c r="I3223">
        <v>56.89</v>
      </c>
      <c r="J3223">
        <v>9.4E-2</v>
      </c>
      <c r="K3223">
        <v>24.13</v>
      </c>
      <c r="L3223" t="s">
        <v>57</v>
      </c>
      <c r="M3223">
        <f t="shared" si="336"/>
        <v>154.63</v>
      </c>
      <c r="N3223">
        <f t="shared" si="337"/>
        <v>82.24</v>
      </c>
      <c r="O3223" s="7">
        <f t="shared" si="338"/>
        <v>0.53185022311323804</v>
      </c>
      <c r="P3223" t="str">
        <f t="shared" si="339"/>
        <v>Jul-2025</v>
      </c>
      <c r="Q3223" t="str">
        <f t="shared" si="340"/>
        <v>Q3-2025</v>
      </c>
    </row>
    <row r="3224" spans="1:17" x14ac:dyDescent="0.3">
      <c r="A3224" t="s">
        <v>3372</v>
      </c>
      <c r="B3224" s="15">
        <v>45975</v>
      </c>
      <c r="C3224" t="s">
        <v>52</v>
      </c>
      <c r="D3224" t="s">
        <v>101</v>
      </c>
      <c r="E3224" t="s">
        <v>107</v>
      </c>
      <c r="F3224" t="s">
        <v>108</v>
      </c>
      <c r="G3224" t="s">
        <v>68</v>
      </c>
      <c r="H3224">
        <v>1</v>
      </c>
      <c r="I3224">
        <v>14.85</v>
      </c>
      <c r="J3224">
        <v>8.1000000000000003E-2</v>
      </c>
      <c r="K3224">
        <v>4.46</v>
      </c>
      <c r="L3224" t="s">
        <v>73</v>
      </c>
      <c r="M3224">
        <f t="shared" si="336"/>
        <v>13.65</v>
      </c>
      <c r="N3224">
        <f t="shared" si="337"/>
        <v>9.19</v>
      </c>
      <c r="O3224" s="7">
        <f t="shared" si="338"/>
        <v>0.6732600732600732</v>
      </c>
      <c r="P3224" t="str">
        <f t="shared" si="339"/>
        <v>Nov-2025</v>
      </c>
      <c r="Q3224" t="str">
        <f t="shared" si="340"/>
        <v>Q4-2025</v>
      </c>
    </row>
    <row r="3225" spans="1:17" x14ac:dyDescent="0.3">
      <c r="A3225" t="s">
        <v>3373</v>
      </c>
      <c r="C3225" t="s">
        <v>84</v>
      </c>
      <c r="D3225" t="s">
        <v>144</v>
      </c>
      <c r="E3225" t="s">
        <v>54</v>
      </c>
      <c r="F3225" t="s">
        <v>114</v>
      </c>
      <c r="G3225" t="s">
        <v>68</v>
      </c>
      <c r="H3225">
        <v>6</v>
      </c>
      <c r="I3225">
        <v>12.87</v>
      </c>
      <c r="J3225">
        <v>3.9E-2</v>
      </c>
      <c r="K3225">
        <v>7.87</v>
      </c>
      <c r="L3225" t="s">
        <v>57</v>
      </c>
      <c r="M3225">
        <f t="shared" si="336"/>
        <v>74.209999999999994</v>
      </c>
      <c r="N3225">
        <f t="shared" si="337"/>
        <v>26.99</v>
      </c>
      <c r="O3225" s="7">
        <f t="shared" si="338"/>
        <v>0.36369761487670127</v>
      </c>
    </row>
    <row r="3226" spans="1:17" x14ac:dyDescent="0.3">
      <c r="A3226" t="s">
        <v>3374</v>
      </c>
      <c r="B3226" s="15">
        <v>45754</v>
      </c>
      <c r="C3226" t="s">
        <v>88</v>
      </c>
      <c r="D3226" t="s">
        <v>162</v>
      </c>
      <c r="E3226" t="s">
        <v>60</v>
      </c>
      <c r="F3226" t="s">
        <v>99</v>
      </c>
      <c r="G3226" t="s">
        <v>56</v>
      </c>
      <c r="H3226">
        <v>6</v>
      </c>
      <c r="I3226">
        <v>31.06</v>
      </c>
      <c r="J3226">
        <v>0.124</v>
      </c>
      <c r="K3226">
        <v>15.99</v>
      </c>
      <c r="L3226" t="s">
        <v>104</v>
      </c>
      <c r="M3226">
        <f t="shared" si="336"/>
        <v>163.25</v>
      </c>
      <c r="N3226">
        <f t="shared" si="337"/>
        <v>67.31</v>
      </c>
      <c r="O3226" s="7">
        <f t="shared" si="338"/>
        <v>0.412312404287902</v>
      </c>
      <c r="P3226" t="str">
        <f t="shared" ref="P3226:P3257" si="341">IF(B3226="","",TEXT(B3226,"mmm-yyyy"))</f>
        <v>Apr-2025</v>
      </c>
      <c r="Q3226" t="str">
        <f t="shared" ref="Q3226:Q3257" si="342">IF(B3226="","","Q"&amp;ROUNDUP(MONTH(B3226)/3,0)&amp;"-"&amp;YEAR(B3226))</f>
        <v>Q2-2025</v>
      </c>
    </row>
    <row r="3227" spans="1:17" x14ac:dyDescent="0.3">
      <c r="A3227" t="s">
        <v>3375</v>
      </c>
      <c r="B3227" s="15">
        <v>45864</v>
      </c>
      <c r="C3227" t="s">
        <v>84</v>
      </c>
      <c r="D3227" t="s">
        <v>169</v>
      </c>
      <c r="E3227" t="s">
        <v>107</v>
      </c>
      <c r="F3227" t="s">
        <v>108</v>
      </c>
      <c r="G3227" t="s">
        <v>68</v>
      </c>
      <c r="H3227">
        <v>2</v>
      </c>
      <c r="I3227">
        <v>20.89</v>
      </c>
      <c r="J3227">
        <v>1.7999999999999999E-2</v>
      </c>
      <c r="K3227">
        <v>9.2100000000000009</v>
      </c>
      <c r="L3227" t="s">
        <v>57</v>
      </c>
      <c r="M3227">
        <f t="shared" si="336"/>
        <v>41.03</v>
      </c>
      <c r="N3227">
        <f t="shared" si="337"/>
        <v>22.61</v>
      </c>
      <c r="O3227" s="7">
        <f t="shared" si="338"/>
        <v>0.55106019985376553</v>
      </c>
      <c r="P3227" t="str">
        <f t="shared" si="341"/>
        <v>Jul-2025</v>
      </c>
      <c r="Q3227" t="str">
        <f t="shared" si="342"/>
        <v>Q3-2025</v>
      </c>
    </row>
    <row r="3228" spans="1:17" x14ac:dyDescent="0.3">
      <c r="A3228" t="s">
        <v>3376</v>
      </c>
      <c r="B3228" s="15">
        <v>45463</v>
      </c>
      <c r="C3228" t="s">
        <v>52</v>
      </c>
      <c r="D3228" t="s">
        <v>216</v>
      </c>
      <c r="E3228" t="s">
        <v>71</v>
      </c>
      <c r="F3228" t="s">
        <v>78</v>
      </c>
      <c r="G3228" t="s">
        <v>68</v>
      </c>
      <c r="H3228">
        <v>1</v>
      </c>
      <c r="I3228">
        <v>290.2</v>
      </c>
      <c r="J3228">
        <v>8.0000000000000002E-3</v>
      </c>
      <c r="K3228">
        <v>217.21</v>
      </c>
      <c r="L3228" t="s">
        <v>57</v>
      </c>
      <c r="M3228">
        <f t="shared" si="336"/>
        <v>287.88</v>
      </c>
      <c r="N3228">
        <f t="shared" si="337"/>
        <v>70.67</v>
      </c>
      <c r="O3228" s="7">
        <f t="shared" si="338"/>
        <v>0.24548422954008617</v>
      </c>
      <c r="P3228" t="str">
        <f t="shared" si="341"/>
        <v>Jun-2024</v>
      </c>
      <c r="Q3228" t="str">
        <f t="shared" si="342"/>
        <v>Q2-2024</v>
      </c>
    </row>
    <row r="3229" spans="1:17" x14ac:dyDescent="0.3">
      <c r="A3229" t="s">
        <v>3377</v>
      </c>
      <c r="B3229" s="15">
        <v>45439</v>
      </c>
      <c r="C3229" t="s">
        <v>84</v>
      </c>
      <c r="D3229" t="s">
        <v>169</v>
      </c>
      <c r="E3229" t="s">
        <v>93</v>
      </c>
      <c r="F3229" t="s">
        <v>255</v>
      </c>
      <c r="G3229" t="s">
        <v>68</v>
      </c>
      <c r="H3229">
        <v>4</v>
      </c>
      <c r="I3229">
        <v>14.15</v>
      </c>
      <c r="J3229">
        <v>0</v>
      </c>
      <c r="K3229">
        <v>5.99</v>
      </c>
      <c r="L3229" t="s">
        <v>57</v>
      </c>
      <c r="M3229">
        <f t="shared" si="336"/>
        <v>56.6</v>
      </c>
      <c r="N3229">
        <f t="shared" si="337"/>
        <v>32.64</v>
      </c>
      <c r="O3229" s="7">
        <f t="shared" si="338"/>
        <v>0.57667844522968192</v>
      </c>
      <c r="P3229" t="str">
        <f t="shared" si="341"/>
        <v>May-2024</v>
      </c>
      <c r="Q3229" t="str">
        <f t="shared" si="342"/>
        <v>Q2-2024</v>
      </c>
    </row>
    <row r="3230" spans="1:17" x14ac:dyDescent="0.3">
      <c r="A3230" t="s">
        <v>3378</v>
      </c>
      <c r="B3230" s="15">
        <v>45952</v>
      </c>
      <c r="C3230" t="s">
        <v>63</v>
      </c>
      <c r="D3230" t="s">
        <v>119</v>
      </c>
      <c r="E3230" t="s">
        <v>93</v>
      </c>
      <c r="F3230" t="s">
        <v>94</v>
      </c>
      <c r="G3230" t="s">
        <v>56</v>
      </c>
      <c r="H3230">
        <v>1</v>
      </c>
      <c r="I3230">
        <v>14.97</v>
      </c>
      <c r="J3230">
        <v>0.28100000000000003</v>
      </c>
      <c r="K3230">
        <v>6.18</v>
      </c>
      <c r="L3230" t="s">
        <v>57</v>
      </c>
      <c r="M3230">
        <f t="shared" si="336"/>
        <v>10.76</v>
      </c>
      <c r="N3230">
        <f t="shared" si="337"/>
        <v>4.58</v>
      </c>
      <c r="O3230" s="7">
        <f t="shared" si="338"/>
        <v>0.42565055762081788</v>
      </c>
      <c r="P3230" t="str">
        <f t="shared" si="341"/>
        <v>Oct-2025</v>
      </c>
      <c r="Q3230" t="str">
        <f t="shared" si="342"/>
        <v>Q4-2025</v>
      </c>
    </row>
    <row r="3231" spans="1:17" x14ac:dyDescent="0.3">
      <c r="A3231" t="s">
        <v>3379</v>
      </c>
      <c r="B3231" s="15">
        <v>45600</v>
      </c>
      <c r="C3231" t="s">
        <v>63</v>
      </c>
      <c r="D3231" t="s">
        <v>137</v>
      </c>
      <c r="E3231" t="s">
        <v>71</v>
      </c>
      <c r="F3231" t="s">
        <v>72</v>
      </c>
      <c r="G3231" t="s">
        <v>56</v>
      </c>
      <c r="H3231">
        <v>1</v>
      </c>
      <c r="I3231">
        <v>229.66</v>
      </c>
      <c r="J3231">
        <v>0.216</v>
      </c>
      <c r="K3231">
        <v>169.39</v>
      </c>
      <c r="L3231" t="s">
        <v>104</v>
      </c>
      <c r="M3231">
        <f t="shared" si="336"/>
        <v>180.05</v>
      </c>
      <c r="N3231">
        <f t="shared" si="337"/>
        <v>10.66</v>
      </c>
      <c r="O3231" s="7">
        <f t="shared" si="338"/>
        <v>5.9205776173285193E-2</v>
      </c>
      <c r="P3231" t="str">
        <f t="shared" si="341"/>
        <v>Nov-2024</v>
      </c>
      <c r="Q3231" t="str">
        <f t="shared" si="342"/>
        <v>Q4-2024</v>
      </c>
    </row>
    <row r="3232" spans="1:17" x14ac:dyDescent="0.3">
      <c r="A3232" t="s">
        <v>3380</v>
      </c>
      <c r="B3232" s="15">
        <v>45507</v>
      </c>
      <c r="C3232" t="s">
        <v>63</v>
      </c>
      <c r="D3232" t="s">
        <v>106</v>
      </c>
      <c r="E3232" t="s">
        <v>93</v>
      </c>
      <c r="F3232" t="s">
        <v>141</v>
      </c>
      <c r="G3232" t="s">
        <v>56</v>
      </c>
      <c r="H3232">
        <v>1</v>
      </c>
      <c r="I3232">
        <v>46.77</v>
      </c>
      <c r="J3232">
        <v>0.161</v>
      </c>
      <c r="K3232">
        <v>21.19</v>
      </c>
      <c r="L3232" t="s">
        <v>104</v>
      </c>
      <c r="M3232">
        <f t="shared" si="336"/>
        <v>39.24</v>
      </c>
      <c r="N3232">
        <f t="shared" si="337"/>
        <v>18.05</v>
      </c>
      <c r="O3232" s="7">
        <f t="shared" si="338"/>
        <v>0.45998980632008152</v>
      </c>
      <c r="P3232" t="str">
        <f t="shared" si="341"/>
        <v>Aug-2024</v>
      </c>
      <c r="Q3232" t="str">
        <f t="shared" si="342"/>
        <v>Q3-2024</v>
      </c>
    </row>
    <row r="3233" spans="1:17" x14ac:dyDescent="0.3">
      <c r="A3233" t="s">
        <v>3381</v>
      </c>
      <c r="B3233" s="15">
        <v>45585</v>
      </c>
      <c r="C3233" t="s">
        <v>84</v>
      </c>
      <c r="D3233" t="s">
        <v>169</v>
      </c>
      <c r="E3233" t="s">
        <v>107</v>
      </c>
      <c r="F3233" t="s">
        <v>108</v>
      </c>
      <c r="G3233" t="s">
        <v>56</v>
      </c>
      <c r="H3233">
        <v>2</v>
      </c>
      <c r="I3233">
        <v>52.02</v>
      </c>
      <c r="J3233">
        <v>0</v>
      </c>
      <c r="K3233">
        <v>17.84</v>
      </c>
      <c r="L3233" t="s">
        <v>57</v>
      </c>
      <c r="M3233">
        <f t="shared" si="336"/>
        <v>104.04</v>
      </c>
      <c r="N3233">
        <f t="shared" si="337"/>
        <v>68.36</v>
      </c>
      <c r="O3233" s="7">
        <f t="shared" si="338"/>
        <v>0.65705497885428676</v>
      </c>
      <c r="P3233" t="str">
        <f t="shared" si="341"/>
        <v>Oct-2024</v>
      </c>
      <c r="Q3233" t="str">
        <f t="shared" si="342"/>
        <v>Q4-2024</v>
      </c>
    </row>
    <row r="3234" spans="1:17" x14ac:dyDescent="0.3">
      <c r="A3234" t="s">
        <v>3382</v>
      </c>
      <c r="B3234" s="15">
        <v>45944</v>
      </c>
      <c r="C3234" t="s">
        <v>84</v>
      </c>
      <c r="D3234" t="s">
        <v>572</v>
      </c>
      <c r="E3234" t="s">
        <v>60</v>
      </c>
      <c r="F3234" t="s">
        <v>99</v>
      </c>
      <c r="G3234" t="s">
        <v>56</v>
      </c>
      <c r="H3234">
        <v>5</v>
      </c>
      <c r="I3234">
        <v>71.14</v>
      </c>
      <c r="J3234">
        <v>7.1999999999999995E-2</v>
      </c>
      <c r="K3234">
        <v>45.01</v>
      </c>
      <c r="L3234" t="s">
        <v>57</v>
      </c>
      <c r="M3234">
        <f t="shared" si="336"/>
        <v>330.09</v>
      </c>
      <c r="N3234">
        <f t="shared" si="337"/>
        <v>105.04</v>
      </c>
      <c r="O3234" s="7">
        <f t="shared" si="338"/>
        <v>0.31821624405465182</v>
      </c>
      <c r="P3234" t="str">
        <f t="shared" si="341"/>
        <v>Oct-2025</v>
      </c>
      <c r="Q3234" t="str">
        <f t="shared" si="342"/>
        <v>Q4-2025</v>
      </c>
    </row>
    <row r="3235" spans="1:17" x14ac:dyDescent="0.3">
      <c r="A3235" t="s">
        <v>3383</v>
      </c>
      <c r="B3235" s="15">
        <v>45713</v>
      </c>
      <c r="C3235" t="s">
        <v>63</v>
      </c>
      <c r="D3235" t="s">
        <v>175</v>
      </c>
      <c r="E3235" t="s">
        <v>107</v>
      </c>
      <c r="F3235" t="s">
        <v>148</v>
      </c>
      <c r="G3235" t="s">
        <v>68</v>
      </c>
      <c r="H3235">
        <v>7</v>
      </c>
      <c r="I3235">
        <v>43.98</v>
      </c>
      <c r="J3235">
        <v>0.151</v>
      </c>
      <c r="K3235">
        <v>16.3</v>
      </c>
      <c r="L3235" t="s">
        <v>57</v>
      </c>
      <c r="M3235">
        <f t="shared" si="336"/>
        <v>261.37</v>
      </c>
      <c r="N3235">
        <f t="shared" si="337"/>
        <v>147.27000000000001</v>
      </c>
      <c r="O3235" s="7">
        <f t="shared" si="338"/>
        <v>0.56345410720434641</v>
      </c>
      <c r="P3235" t="str">
        <f t="shared" si="341"/>
        <v>Feb-2025</v>
      </c>
      <c r="Q3235" t="str">
        <f t="shared" si="342"/>
        <v>Q1-2025</v>
      </c>
    </row>
    <row r="3236" spans="1:17" x14ac:dyDescent="0.3">
      <c r="A3236" t="s">
        <v>3384</v>
      </c>
      <c r="B3236" s="15">
        <v>45563</v>
      </c>
      <c r="C3236" t="s">
        <v>52</v>
      </c>
      <c r="D3236" t="s">
        <v>96</v>
      </c>
      <c r="E3236" t="s">
        <v>93</v>
      </c>
      <c r="F3236" t="s">
        <v>255</v>
      </c>
      <c r="G3236" t="s">
        <v>56</v>
      </c>
      <c r="H3236">
        <v>2</v>
      </c>
      <c r="I3236">
        <v>88.2</v>
      </c>
      <c r="J3236">
        <v>6.9000000000000006E-2</v>
      </c>
      <c r="K3236">
        <v>39.97</v>
      </c>
      <c r="L3236" t="s">
        <v>57</v>
      </c>
      <c r="M3236">
        <f t="shared" si="336"/>
        <v>164.23</v>
      </c>
      <c r="N3236">
        <f t="shared" si="337"/>
        <v>84.29</v>
      </c>
      <c r="O3236" s="7">
        <f t="shared" si="338"/>
        <v>0.51324362174998484</v>
      </c>
      <c r="P3236" t="str">
        <f t="shared" si="341"/>
        <v>Sep-2024</v>
      </c>
      <c r="Q3236" t="str">
        <f t="shared" si="342"/>
        <v>Q3-2024</v>
      </c>
    </row>
    <row r="3237" spans="1:17" x14ac:dyDescent="0.3">
      <c r="A3237" t="s">
        <v>3385</v>
      </c>
      <c r="B3237" s="15">
        <v>45660</v>
      </c>
      <c r="C3237" t="s">
        <v>84</v>
      </c>
      <c r="D3237" t="s">
        <v>85</v>
      </c>
      <c r="E3237" t="s">
        <v>93</v>
      </c>
      <c r="F3237" t="s">
        <v>141</v>
      </c>
      <c r="G3237" t="s">
        <v>68</v>
      </c>
      <c r="H3237">
        <v>1</v>
      </c>
      <c r="I3237">
        <v>86.88</v>
      </c>
      <c r="J3237">
        <v>0.14000000000000001</v>
      </c>
      <c r="K3237">
        <v>32.58</v>
      </c>
      <c r="L3237" t="s">
        <v>57</v>
      </c>
      <c r="M3237">
        <f t="shared" si="336"/>
        <v>74.72</v>
      </c>
      <c r="N3237">
        <f t="shared" si="337"/>
        <v>42.14</v>
      </c>
      <c r="O3237" s="7">
        <f t="shared" si="338"/>
        <v>0.56397216274089934</v>
      </c>
      <c r="P3237" t="str">
        <f t="shared" si="341"/>
        <v>Jan-2025</v>
      </c>
      <c r="Q3237" t="str">
        <f t="shared" si="342"/>
        <v>Q1-2025</v>
      </c>
    </row>
    <row r="3238" spans="1:17" x14ac:dyDescent="0.3">
      <c r="A3238" t="s">
        <v>3386</v>
      </c>
      <c r="B3238" s="15">
        <v>45972</v>
      </c>
      <c r="C3238" t="s">
        <v>84</v>
      </c>
      <c r="D3238" t="s">
        <v>85</v>
      </c>
      <c r="E3238" t="s">
        <v>71</v>
      </c>
      <c r="F3238" t="s">
        <v>126</v>
      </c>
      <c r="G3238" t="s">
        <v>68</v>
      </c>
      <c r="H3238">
        <v>2</v>
      </c>
      <c r="I3238">
        <v>95.34</v>
      </c>
      <c r="J3238">
        <v>4.2000000000000003E-2</v>
      </c>
      <c r="K3238">
        <v>70.62</v>
      </c>
      <c r="L3238" t="s">
        <v>57</v>
      </c>
      <c r="M3238">
        <f t="shared" si="336"/>
        <v>182.67</v>
      </c>
      <c r="N3238">
        <f t="shared" si="337"/>
        <v>41.43</v>
      </c>
      <c r="O3238" s="7">
        <f t="shared" si="338"/>
        <v>0.22680243061258007</v>
      </c>
      <c r="P3238" t="str">
        <f t="shared" si="341"/>
        <v>Nov-2025</v>
      </c>
      <c r="Q3238" t="str">
        <f t="shared" si="342"/>
        <v>Q4-2025</v>
      </c>
    </row>
    <row r="3239" spans="1:17" x14ac:dyDescent="0.3">
      <c r="A3239" t="s">
        <v>3387</v>
      </c>
      <c r="B3239" s="15">
        <v>45400</v>
      </c>
      <c r="C3239" t="s">
        <v>84</v>
      </c>
      <c r="D3239" t="s">
        <v>225</v>
      </c>
      <c r="E3239" t="s">
        <v>71</v>
      </c>
      <c r="F3239" t="s">
        <v>72</v>
      </c>
      <c r="G3239" t="s">
        <v>56</v>
      </c>
      <c r="H3239">
        <v>6</v>
      </c>
      <c r="I3239">
        <v>174.77</v>
      </c>
      <c r="J3239">
        <v>0.09</v>
      </c>
      <c r="K3239">
        <v>115.67</v>
      </c>
      <c r="L3239" t="s">
        <v>57</v>
      </c>
      <c r="M3239">
        <f t="shared" si="336"/>
        <v>954.24</v>
      </c>
      <c r="N3239">
        <f t="shared" si="337"/>
        <v>260.22000000000003</v>
      </c>
      <c r="O3239" s="7">
        <f t="shared" si="338"/>
        <v>0.27269869215291753</v>
      </c>
      <c r="P3239" t="str">
        <f t="shared" si="341"/>
        <v>Apr-2024</v>
      </c>
      <c r="Q3239" t="str">
        <f t="shared" si="342"/>
        <v>Q2-2024</v>
      </c>
    </row>
    <row r="3240" spans="1:17" x14ac:dyDescent="0.3">
      <c r="A3240" t="s">
        <v>3388</v>
      </c>
      <c r="B3240" s="15">
        <v>45445</v>
      </c>
      <c r="C3240" t="s">
        <v>52</v>
      </c>
      <c r="D3240" t="s">
        <v>155</v>
      </c>
      <c r="E3240" t="s">
        <v>107</v>
      </c>
      <c r="F3240" t="s">
        <v>193</v>
      </c>
      <c r="G3240" t="s">
        <v>56</v>
      </c>
      <c r="H3240">
        <v>1</v>
      </c>
      <c r="I3240">
        <v>21.55</v>
      </c>
      <c r="J3240">
        <v>5.1999999999999998E-2</v>
      </c>
      <c r="K3240">
        <v>8.7899999999999991</v>
      </c>
      <c r="L3240" t="s">
        <v>57</v>
      </c>
      <c r="M3240">
        <f t="shared" si="336"/>
        <v>20.43</v>
      </c>
      <c r="N3240">
        <f t="shared" si="337"/>
        <v>11.64</v>
      </c>
      <c r="O3240" s="7">
        <f t="shared" si="338"/>
        <v>0.56975036710719529</v>
      </c>
      <c r="P3240" t="str">
        <f t="shared" si="341"/>
        <v>Jun-2024</v>
      </c>
      <c r="Q3240" t="str">
        <f t="shared" si="342"/>
        <v>Q2-2024</v>
      </c>
    </row>
    <row r="3241" spans="1:17" x14ac:dyDescent="0.3">
      <c r="A3241" t="s">
        <v>3389</v>
      </c>
      <c r="B3241" s="15">
        <v>45658</v>
      </c>
      <c r="C3241" t="s">
        <v>84</v>
      </c>
      <c r="D3241" t="s">
        <v>144</v>
      </c>
      <c r="E3241" t="s">
        <v>93</v>
      </c>
      <c r="F3241" t="s">
        <v>255</v>
      </c>
      <c r="G3241" t="s">
        <v>68</v>
      </c>
      <c r="H3241">
        <v>5</v>
      </c>
      <c r="I3241">
        <v>83.75</v>
      </c>
      <c r="J3241">
        <v>0.12</v>
      </c>
      <c r="K3241">
        <v>29.9</v>
      </c>
      <c r="L3241" t="s">
        <v>57</v>
      </c>
      <c r="M3241">
        <f t="shared" si="336"/>
        <v>368.5</v>
      </c>
      <c r="N3241">
        <f t="shared" si="337"/>
        <v>219</v>
      </c>
      <c r="O3241" s="7">
        <f t="shared" si="338"/>
        <v>0.59430122116689277</v>
      </c>
      <c r="P3241" t="str">
        <f t="shared" si="341"/>
        <v>Jan-2025</v>
      </c>
      <c r="Q3241" t="str">
        <f t="shared" si="342"/>
        <v>Q1-2025</v>
      </c>
    </row>
    <row r="3242" spans="1:17" x14ac:dyDescent="0.3">
      <c r="A3242" t="s">
        <v>3390</v>
      </c>
      <c r="B3242" s="15">
        <v>45552</v>
      </c>
      <c r="C3242" t="s">
        <v>88</v>
      </c>
      <c r="D3242" t="s">
        <v>270</v>
      </c>
      <c r="E3242" t="s">
        <v>71</v>
      </c>
      <c r="F3242" t="s">
        <v>97</v>
      </c>
      <c r="G3242" t="s">
        <v>56</v>
      </c>
      <c r="H3242">
        <v>2</v>
      </c>
      <c r="I3242">
        <v>186.65</v>
      </c>
      <c r="J3242">
        <v>4.2999999999999997E-2</v>
      </c>
      <c r="K3242">
        <v>146.30000000000001</v>
      </c>
      <c r="L3242" t="s">
        <v>57</v>
      </c>
      <c r="M3242">
        <f t="shared" si="336"/>
        <v>357.25</v>
      </c>
      <c r="N3242">
        <f t="shared" si="337"/>
        <v>64.650000000000006</v>
      </c>
      <c r="O3242" s="7">
        <f t="shared" si="338"/>
        <v>0.18096571028691394</v>
      </c>
      <c r="P3242" t="str">
        <f t="shared" si="341"/>
        <v>Sep-2024</v>
      </c>
      <c r="Q3242" t="str">
        <f t="shared" si="342"/>
        <v>Q3-2024</v>
      </c>
    </row>
    <row r="3243" spans="1:17" x14ac:dyDescent="0.3">
      <c r="A3243" t="s">
        <v>3391</v>
      </c>
      <c r="B3243" s="15">
        <v>45648</v>
      </c>
      <c r="C3243" t="s">
        <v>84</v>
      </c>
      <c r="D3243" t="s">
        <v>229</v>
      </c>
      <c r="E3243" t="s">
        <v>107</v>
      </c>
      <c r="F3243" t="s">
        <v>148</v>
      </c>
      <c r="G3243" t="s">
        <v>68</v>
      </c>
      <c r="H3243">
        <v>6</v>
      </c>
      <c r="I3243">
        <v>59.21</v>
      </c>
      <c r="J3243">
        <v>7.8E-2</v>
      </c>
      <c r="K3243">
        <v>26.6</v>
      </c>
      <c r="L3243" t="s">
        <v>57</v>
      </c>
      <c r="M3243">
        <f t="shared" si="336"/>
        <v>327.55</v>
      </c>
      <c r="N3243">
        <f t="shared" si="337"/>
        <v>167.95</v>
      </c>
      <c r="O3243" s="7">
        <f t="shared" si="338"/>
        <v>0.5127461456266218</v>
      </c>
      <c r="P3243" t="str">
        <f t="shared" si="341"/>
        <v>Dec-2024</v>
      </c>
      <c r="Q3243" t="str">
        <f t="shared" si="342"/>
        <v>Q4-2024</v>
      </c>
    </row>
    <row r="3244" spans="1:17" x14ac:dyDescent="0.3">
      <c r="A3244" t="s">
        <v>3392</v>
      </c>
      <c r="B3244" s="15">
        <v>45494</v>
      </c>
      <c r="C3244" t="s">
        <v>63</v>
      </c>
      <c r="D3244" t="s">
        <v>188</v>
      </c>
      <c r="E3244" t="s">
        <v>71</v>
      </c>
      <c r="F3244" t="s">
        <v>86</v>
      </c>
      <c r="G3244" t="s">
        <v>68</v>
      </c>
      <c r="H3244">
        <v>6</v>
      </c>
      <c r="I3244">
        <v>31.64</v>
      </c>
      <c r="J3244">
        <v>0.19</v>
      </c>
      <c r="K3244">
        <v>21.56</v>
      </c>
      <c r="L3244" t="s">
        <v>57</v>
      </c>
      <c r="M3244">
        <f t="shared" si="336"/>
        <v>153.77000000000001</v>
      </c>
      <c r="N3244">
        <f t="shared" si="337"/>
        <v>24.41</v>
      </c>
      <c r="O3244" s="7">
        <f t="shared" si="338"/>
        <v>0.1587435780711452</v>
      </c>
      <c r="P3244" t="str">
        <f t="shared" si="341"/>
        <v>Jul-2024</v>
      </c>
      <c r="Q3244" t="str">
        <f t="shared" si="342"/>
        <v>Q3-2024</v>
      </c>
    </row>
    <row r="3245" spans="1:17" x14ac:dyDescent="0.3">
      <c r="A3245" t="s">
        <v>3393</v>
      </c>
      <c r="B3245" s="15">
        <v>45715</v>
      </c>
      <c r="C3245" t="s">
        <v>63</v>
      </c>
      <c r="D3245" t="s">
        <v>302</v>
      </c>
      <c r="E3245" t="s">
        <v>107</v>
      </c>
      <c r="F3245" t="s">
        <v>148</v>
      </c>
      <c r="G3245" t="s">
        <v>56</v>
      </c>
      <c r="H3245">
        <v>2</v>
      </c>
      <c r="I3245">
        <v>20.399999999999999</v>
      </c>
      <c r="J3245">
        <v>0.11799999999999999</v>
      </c>
      <c r="K3245">
        <v>7.26</v>
      </c>
      <c r="L3245" t="s">
        <v>57</v>
      </c>
      <c r="M3245">
        <f t="shared" si="336"/>
        <v>35.99</v>
      </c>
      <c r="N3245">
        <f t="shared" si="337"/>
        <v>21.47</v>
      </c>
      <c r="O3245" s="7">
        <f t="shared" si="338"/>
        <v>0.59655459849958314</v>
      </c>
      <c r="P3245" t="str">
        <f t="shared" si="341"/>
        <v>Feb-2025</v>
      </c>
      <c r="Q3245" t="str">
        <f t="shared" si="342"/>
        <v>Q1-2025</v>
      </c>
    </row>
    <row r="3246" spans="1:17" x14ac:dyDescent="0.3">
      <c r="A3246" t="s">
        <v>3394</v>
      </c>
      <c r="B3246" s="15">
        <v>45915</v>
      </c>
      <c r="C3246" t="s">
        <v>88</v>
      </c>
      <c r="D3246" t="s">
        <v>179</v>
      </c>
      <c r="E3246" t="s">
        <v>107</v>
      </c>
      <c r="F3246" t="s">
        <v>148</v>
      </c>
      <c r="G3246" t="s">
        <v>68</v>
      </c>
      <c r="H3246">
        <v>4</v>
      </c>
      <c r="I3246">
        <v>42.32</v>
      </c>
      <c r="J3246">
        <v>7.5999999999999998E-2</v>
      </c>
      <c r="K3246">
        <v>16.09</v>
      </c>
      <c r="L3246" t="s">
        <v>57</v>
      </c>
      <c r="M3246">
        <f t="shared" si="336"/>
        <v>156.41</v>
      </c>
      <c r="N3246">
        <f t="shared" si="337"/>
        <v>92.05</v>
      </c>
      <c r="O3246" s="7">
        <f t="shared" si="338"/>
        <v>0.58851735822517737</v>
      </c>
      <c r="P3246" t="str">
        <f t="shared" si="341"/>
        <v>Sep-2025</v>
      </c>
      <c r="Q3246" t="str">
        <f t="shared" si="342"/>
        <v>Q3-2025</v>
      </c>
    </row>
    <row r="3247" spans="1:17" x14ac:dyDescent="0.3">
      <c r="A3247" t="s">
        <v>3395</v>
      </c>
      <c r="B3247" s="15">
        <v>45728</v>
      </c>
      <c r="C3247" t="s">
        <v>88</v>
      </c>
      <c r="D3247" t="s">
        <v>73</v>
      </c>
      <c r="E3247" t="s">
        <v>71</v>
      </c>
      <c r="F3247" t="s">
        <v>72</v>
      </c>
      <c r="G3247" t="s">
        <v>68</v>
      </c>
      <c r="H3247">
        <v>4</v>
      </c>
      <c r="I3247">
        <v>49.9</v>
      </c>
      <c r="J3247">
        <v>7.6999999999999999E-2</v>
      </c>
      <c r="K3247">
        <v>39.18</v>
      </c>
      <c r="L3247" t="s">
        <v>57</v>
      </c>
      <c r="M3247">
        <f t="shared" si="336"/>
        <v>184.23</v>
      </c>
      <c r="N3247">
        <f t="shared" si="337"/>
        <v>27.51</v>
      </c>
      <c r="O3247" s="7">
        <f t="shared" si="338"/>
        <v>0.14932421429734571</v>
      </c>
      <c r="P3247" t="str">
        <f t="shared" si="341"/>
        <v>Mar-2025</v>
      </c>
      <c r="Q3247" t="str">
        <f t="shared" si="342"/>
        <v>Q1-2025</v>
      </c>
    </row>
    <row r="3248" spans="1:17" x14ac:dyDescent="0.3">
      <c r="A3248" t="s">
        <v>3396</v>
      </c>
      <c r="B3248" s="15">
        <v>45627</v>
      </c>
      <c r="C3248" t="s">
        <v>88</v>
      </c>
      <c r="D3248" t="s">
        <v>206</v>
      </c>
      <c r="E3248" t="s">
        <v>93</v>
      </c>
      <c r="F3248" t="s">
        <v>141</v>
      </c>
      <c r="G3248" t="s">
        <v>68</v>
      </c>
      <c r="H3248">
        <v>4</v>
      </c>
      <c r="I3248">
        <v>37.4</v>
      </c>
      <c r="J3248">
        <v>0.124</v>
      </c>
      <c r="K3248">
        <v>15.43</v>
      </c>
      <c r="L3248" t="s">
        <v>57</v>
      </c>
      <c r="M3248">
        <f t="shared" si="336"/>
        <v>131.05000000000001</v>
      </c>
      <c r="N3248">
        <f t="shared" si="337"/>
        <v>69.33</v>
      </c>
      <c r="O3248" s="7">
        <f t="shared" si="338"/>
        <v>0.52903471957268211</v>
      </c>
      <c r="P3248" t="str">
        <f t="shared" si="341"/>
        <v>Dec-2024</v>
      </c>
      <c r="Q3248" t="str">
        <f t="shared" si="342"/>
        <v>Q4-2024</v>
      </c>
    </row>
    <row r="3249" spans="1:17" x14ac:dyDescent="0.3">
      <c r="A3249" t="s">
        <v>3397</v>
      </c>
      <c r="B3249" s="15">
        <v>45899</v>
      </c>
      <c r="C3249" t="s">
        <v>63</v>
      </c>
      <c r="D3249" t="s">
        <v>251</v>
      </c>
      <c r="E3249" t="s">
        <v>107</v>
      </c>
      <c r="F3249" t="s">
        <v>108</v>
      </c>
      <c r="G3249" t="s">
        <v>56</v>
      </c>
      <c r="H3249">
        <v>1</v>
      </c>
      <c r="I3249">
        <v>21.71</v>
      </c>
      <c r="J3249">
        <v>0.33500000000000002</v>
      </c>
      <c r="K3249">
        <v>6.58</v>
      </c>
      <c r="L3249" t="s">
        <v>104</v>
      </c>
      <c r="M3249">
        <f t="shared" si="336"/>
        <v>14.44</v>
      </c>
      <c r="N3249">
        <f t="shared" si="337"/>
        <v>7.86</v>
      </c>
      <c r="O3249" s="7">
        <f t="shared" si="338"/>
        <v>0.54432132963988922</v>
      </c>
      <c r="P3249" t="str">
        <f t="shared" si="341"/>
        <v>Aug-2025</v>
      </c>
      <c r="Q3249" t="str">
        <f t="shared" si="342"/>
        <v>Q3-2025</v>
      </c>
    </row>
    <row r="3250" spans="1:17" x14ac:dyDescent="0.3">
      <c r="A3250" t="s">
        <v>3398</v>
      </c>
      <c r="B3250" s="15">
        <v>45900</v>
      </c>
      <c r="C3250" t="s">
        <v>52</v>
      </c>
      <c r="D3250" t="s">
        <v>96</v>
      </c>
      <c r="E3250" t="s">
        <v>54</v>
      </c>
      <c r="F3250" t="s">
        <v>268</v>
      </c>
      <c r="G3250" t="s">
        <v>56</v>
      </c>
      <c r="H3250">
        <v>1</v>
      </c>
      <c r="I3250">
        <v>13.72</v>
      </c>
      <c r="J3250">
        <v>0</v>
      </c>
      <c r="K3250">
        <v>8.59</v>
      </c>
      <c r="L3250" t="s">
        <v>57</v>
      </c>
      <c r="M3250">
        <f t="shared" si="336"/>
        <v>13.72</v>
      </c>
      <c r="N3250">
        <f t="shared" si="337"/>
        <v>5.13</v>
      </c>
      <c r="O3250" s="7">
        <f t="shared" si="338"/>
        <v>0.37390670553935856</v>
      </c>
      <c r="P3250" t="str">
        <f t="shared" si="341"/>
        <v>Aug-2025</v>
      </c>
      <c r="Q3250" t="str">
        <f t="shared" si="342"/>
        <v>Q3-2025</v>
      </c>
    </row>
    <row r="3251" spans="1:17" x14ac:dyDescent="0.3">
      <c r="A3251" t="s">
        <v>3399</v>
      </c>
      <c r="B3251" s="15">
        <v>45522</v>
      </c>
      <c r="C3251" t="s">
        <v>88</v>
      </c>
      <c r="D3251" t="s">
        <v>270</v>
      </c>
      <c r="E3251" t="s">
        <v>93</v>
      </c>
      <c r="F3251" t="s">
        <v>255</v>
      </c>
      <c r="G3251" t="s">
        <v>56</v>
      </c>
      <c r="H3251">
        <v>4</v>
      </c>
      <c r="I3251">
        <v>88.32</v>
      </c>
      <c r="J3251">
        <v>2.5000000000000001E-2</v>
      </c>
      <c r="K3251">
        <v>40.39</v>
      </c>
      <c r="L3251" t="s">
        <v>57</v>
      </c>
      <c r="M3251">
        <f t="shared" si="336"/>
        <v>344.45</v>
      </c>
      <c r="N3251">
        <f t="shared" si="337"/>
        <v>182.89</v>
      </c>
      <c r="O3251" s="7">
        <f t="shared" si="338"/>
        <v>0.53096240383219628</v>
      </c>
      <c r="P3251" t="str">
        <f t="shared" si="341"/>
        <v>Aug-2024</v>
      </c>
      <c r="Q3251" t="str">
        <f t="shared" si="342"/>
        <v>Q3-2024</v>
      </c>
    </row>
    <row r="3252" spans="1:17" x14ac:dyDescent="0.3">
      <c r="A3252" t="s">
        <v>3400</v>
      </c>
      <c r="B3252" s="15">
        <v>45776</v>
      </c>
      <c r="C3252" t="s">
        <v>52</v>
      </c>
      <c r="D3252" t="s">
        <v>272</v>
      </c>
      <c r="E3252" t="s">
        <v>107</v>
      </c>
      <c r="F3252" t="s">
        <v>108</v>
      </c>
      <c r="G3252" t="s">
        <v>68</v>
      </c>
      <c r="H3252">
        <v>3</v>
      </c>
      <c r="I3252">
        <v>53.01</v>
      </c>
      <c r="J3252">
        <v>5.3999999999999999E-2</v>
      </c>
      <c r="K3252">
        <v>16.53</v>
      </c>
      <c r="L3252" t="s">
        <v>57</v>
      </c>
      <c r="M3252">
        <f t="shared" si="336"/>
        <v>150.44</v>
      </c>
      <c r="N3252">
        <f t="shared" si="337"/>
        <v>100.85</v>
      </c>
      <c r="O3252" s="7">
        <f t="shared" si="338"/>
        <v>0.67036692369050777</v>
      </c>
      <c r="P3252" t="str">
        <f t="shared" si="341"/>
        <v>Apr-2025</v>
      </c>
      <c r="Q3252" t="str">
        <f t="shared" si="342"/>
        <v>Q2-2025</v>
      </c>
    </row>
    <row r="3253" spans="1:17" x14ac:dyDescent="0.3">
      <c r="A3253" t="s">
        <v>3401</v>
      </c>
      <c r="B3253" s="15">
        <v>45838</v>
      </c>
      <c r="C3253" t="s">
        <v>63</v>
      </c>
      <c r="D3253" t="s">
        <v>302</v>
      </c>
      <c r="E3253" t="s">
        <v>60</v>
      </c>
      <c r="F3253" t="s">
        <v>61</v>
      </c>
      <c r="G3253" t="s">
        <v>56</v>
      </c>
      <c r="H3253">
        <v>4</v>
      </c>
      <c r="I3253">
        <v>25.11</v>
      </c>
      <c r="J3253">
        <v>0.33700000000000002</v>
      </c>
      <c r="K3253">
        <v>12.07</v>
      </c>
      <c r="L3253" t="s">
        <v>57</v>
      </c>
      <c r="M3253">
        <f t="shared" si="336"/>
        <v>66.59</v>
      </c>
      <c r="N3253">
        <f t="shared" si="337"/>
        <v>18.309999999999999</v>
      </c>
      <c r="O3253" s="7">
        <f t="shared" si="338"/>
        <v>0.27496621114281422</v>
      </c>
      <c r="P3253" t="str">
        <f t="shared" si="341"/>
        <v>Jun-2025</v>
      </c>
      <c r="Q3253" t="str">
        <f t="shared" si="342"/>
        <v>Q2-2025</v>
      </c>
    </row>
    <row r="3254" spans="1:17" x14ac:dyDescent="0.3">
      <c r="A3254" t="s">
        <v>3402</v>
      </c>
      <c r="B3254" s="15">
        <v>45709</v>
      </c>
      <c r="C3254" t="s">
        <v>52</v>
      </c>
      <c r="D3254" t="s">
        <v>155</v>
      </c>
      <c r="E3254" t="s">
        <v>71</v>
      </c>
      <c r="F3254" t="s">
        <v>126</v>
      </c>
      <c r="G3254" t="s">
        <v>68</v>
      </c>
      <c r="H3254">
        <v>5</v>
      </c>
      <c r="I3254">
        <v>91.27</v>
      </c>
      <c r="J3254">
        <v>0.109</v>
      </c>
      <c r="K3254">
        <v>68.34</v>
      </c>
      <c r="L3254" t="s">
        <v>57</v>
      </c>
      <c r="M3254">
        <f t="shared" si="336"/>
        <v>406.61</v>
      </c>
      <c r="N3254">
        <f t="shared" si="337"/>
        <v>64.91</v>
      </c>
      <c r="O3254" s="7">
        <f t="shared" si="338"/>
        <v>0.1596369985981653</v>
      </c>
      <c r="P3254" t="str">
        <f t="shared" si="341"/>
        <v>Feb-2025</v>
      </c>
      <c r="Q3254" t="str">
        <f t="shared" si="342"/>
        <v>Q1-2025</v>
      </c>
    </row>
    <row r="3255" spans="1:17" x14ac:dyDescent="0.3">
      <c r="A3255" t="s">
        <v>3403</v>
      </c>
      <c r="B3255" s="15">
        <v>45586</v>
      </c>
      <c r="C3255" t="s">
        <v>88</v>
      </c>
      <c r="D3255" t="s">
        <v>270</v>
      </c>
      <c r="E3255" t="s">
        <v>60</v>
      </c>
      <c r="F3255" t="s">
        <v>99</v>
      </c>
      <c r="G3255" t="s">
        <v>68</v>
      </c>
      <c r="H3255">
        <v>5</v>
      </c>
      <c r="I3255">
        <v>98.87</v>
      </c>
      <c r="J3255">
        <v>1.0999999999999999E-2</v>
      </c>
      <c r="K3255">
        <v>49.52</v>
      </c>
      <c r="L3255" t="s">
        <v>57</v>
      </c>
      <c r="M3255">
        <f t="shared" si="336"/>
        <v>488.91</v>
      </c>
      <c r="N3255">
        <f t="shared" si="337"/>
        <v>241.31</v>
      </c>
      <c r="O3255" s="7">
        <f t="shared" si="338"/>
        <v>0.4935673232292242</v>
      </c>
      <c r="P3255" t="str">
        <f t="shared" si="341"/>
        <v>Oct-2024</v>
      </c>
      <c r="Q3255" t="str">
        <f t="shared" si="342"/>
        <v>Q4-2024</v>
      </c>
    </row>
    <row r="3256" spans="1:17" x14ac:dyDescent="0.3">
      <c r="A3256" t="s">
        <v>3404</v>
      </c>
      <c r="B3256" s="15">
        <v>45884</v>
      </c>
      <c r="C3256" t="s">
        <v>52</v>
      </c>
      <c r="D3256" t="s">
        <v>155</v>
      </c>
      <c r="E3256" t="s">
        <v>71</v>
      </c>
      <c r="F3256" t="s">
        <v>126</v>
      </c>
      <c r="G3256" t="s">
        <v>56</v>
      </c>
      <c r="H3256">
        <v>5</v>
      </c>
      <c r="I3256">
        <v>211.48</v>
      </c>
      <c r="J3256">
        <v>0</v>
      </c>
      <c r="K3256">
        <v>152.56</v>
      </c>
      <c r="L3256" t="s">
        <v>57</v>
      </c>
      <c r="M3256">
        <f t="shared" si="336"/>
        <v>1057.4000000000001</v>
      </c>
      <c r="N3256">
        <f t="shared" si="337"/>
        <v>294.60000000000002</v>
      </c>
      <c r="O3256" s="7">
        <f t="shared" si="338"/>
        <v>0.27860790618498205</v>
      </c>
      <c r="P3256" t="str">
        <f t="shared" si="341"/>
        <v>Aug-2025</v>
      </c>
      <c r="Q3256" t="str">
        <f t="shared" si="342"/>
        <v>Q3-2025</v>
      </c>
    </row>
    <row r="3257" spans="1:17" x14ac:dyDescent="0.3">
      <c r="A3257" t="s">
        <v>3405</v>
      </c>
      <c r="B3257" s="15">
        <v>45929</v>
      </c>
      <c r="C3257" t="s">
        <v>84</v>
      </c>
      <c r="D3257" t="s">
        <v>243</v>
      </c>
      <c r="E3257" t="s">
        <v>71</v>
      </c>
      <c r="F3257" t="s">
        <v>126</v>
      </c>
      <c r="G3257" t="s">
        <v>68</v>
      </c>
      <c r="H3257">
        <v>3</v>
      </c>
      <c r="I3257">
        <v>224.76</v>
      </c>
      <c r="J3257">
        <v>0</v>
      </c>
      <c r="K3257">
        <v>178.41</v>
      </c>
      <c r="L3257" t="s">
        <v>57</v>
      </c>
      <c r="M3257">
        <f t="shared" si="336"/>
        <v>674.28</v>
      </c>
      <c r="N3257">
        <f t="shared" si="337"/>
        <v>139.05000000000001</v>
      </c>
      <c r="O3257" s="7">
        <f t="shared" si="338"/>
        <v>0.20621996796583025</v>
      </c>
      <c r="P3257" t="str">
        <f t="shared" si="341"/>
        <v>Sep-2025</v>
      </c>
      <c r="Q3257" t="str">
        <f t="shared" si="342"/>
        <v>Q3-2025</v>
      </c>
    </row>
    <row r="3258" spans="1:17" x14ac:dyDescent="0.3">
      <c r="A3258" t="s">
        <v>3406</v>
      </c>
      <c r="B3258" s="15">
        <v>45816</v>
      </c>
      <c r="C3258" t="s">
        <v>63</v>
      </c>
      <c r="D3258" t="s">
        <v>258</v>
      </c>
      <c r="E3258" t="s">
        <v>54</v>
      </c>
      <c r="F3258" t="s">
        <v>55</v>
      </c>
      <c r="G3258" t="s">
        <v>68</v>
      </c>
      <c r="H3258">
        <v>1</v>
      </c>
      <c r="I3258">
        <v>4.76</v>
      </c>
      <c r="J3258">
        <v>0.29099999999999998</v>
      </c>
      <c r="K3258">
        <v>3.15</v>
      </c>
      <c r="L3258" t="s">
        <v>57</v>
      </c>
      <c r="M3258">
        <f t="shared" si="336"/>
        <v>3.37</v>
      </c>
      <c r="N3258">
        <f t="shared" si="337"/>
        <v>0.22</v>
      </c>
      <c r="O3258" s="7">
        <f t="shared" si="338"/>
        <v>6.5281899109792277E-2</v>
      </c>
      <c r="P3258" t="str">
        <f t="shared" ref="P3258:P3289" si="343">IF(B3258="","",TEXT(B3258,"mmm-yyyy"))</f>
        <v>Jun-2025</v>
      </c>
      <c r="Q3258" t="str">
        <f t="shared" ref="Q3258:Q3289" si="344">IF(B3258="","","Q"&amp;ROUNDUP(MONTH(B3258)/3,0)&amp;"-"&amp;YEAR(B3258))</f>
        <v>Q2-2025</v>
      </c>
    </row>
    <row r="3259" spans="1:17" x14ac:dyDescent="0.3">
      <c r="A3259" t="s">
        <v>3407</v>
      </c>
      <c r="B3259" s="15">
        <v>45713</v>
      </c>
      <c r="C3259" t="s">
        <v>52</v>
      </c>
      <c r="D3259" t="s">
        <v>200</v>
      </c>
      <c r="E3259" t="s">
        <v>93</v>
      </c>
      <c r="F3259" t="s">
        <v>94</v>
      </c>
      <c r="G3259" t="s">
        <v>68</v>
      </c>
      <c r="H3259">
        <v>100</v>
      </c>
      <c r="I3259">
        <v>68.34</v>
      </c>
      <c r="J3259">
        <v>0.13400000000000001</v>
      </c>
      <c r="K3259">
        <v>29.83</v>
      </c>
      <c r="L3259" t="s">
        <v>57</v>
      </c>
      <c r="M3259">
        <f t="shared" si="336"/>
        <v>5918.24</v>
      </c>
      <c r="N3259">
        <f t="shared" si="337"/>
        <v>2935.24</v>
      </c>
      <c r="O3259" s="7">
        <f t="shared" si="338"/>
        <v>0.49596501662656461</v>
      </c>
      <c r="P3259" t="str">
        <f t="shared" si="343"/>
        <v>Feb-2025</v>
      </c>
      <c r="Q3259" t="str">
        <f t="shared" si="344"/>
        <v>Q1-2025</v>
      </c>
    </row>
    <row r="3260" spans="1:17" x14ac:dyDescent="0.3">
      <c r="A3260" t="s">
        <v>3408</v>
      </c>
      <c r="B3260" s="15">
        <v>46019</v>
      </c>
      <c r="C3260" t="s">
        <v>88</v>
      </c>
      <c r="D3260" t="s">
        <v>429</v>
      </c>
      <c r="E3260" t="s">
        <v>60</v>
      </c>
      <c r="F3260" t="s">
        <v>99</v>
      </c>
      <c r="G3260" t="s">
        <v>56</v>
      </c>
      <c r="H3260">
        <v>5</v>
      </c>
      <c r="I3260">
        <v>57.78</v>
      </c>
      <c r="J3260">
        <v>0.03</v>
      </c>
      <c r="K3260">
        <v>25.26</v>
      </c>
      <c r="L3260" t="s">
        <v>57</v>
      </c>
      <c r="M3260">
        <f t="shared" si="336"/>
        <v>280.23</v>
      </c>
      <c r="N3260">
        <f t="shared" si="337"/>
        <v>153.93</v>
      </c>
      <c r="O3260" s="7">
        <f t="shared" si="338"/>
        <v>0.54929879027941331</v>
      </c>
      <c r="P3260" t="str">
        <f t="shared" si="343"/>
        <v>Dec-2025</v>
      </c>
      <c r="Q3260" t="str">
        <f t="shared" si="344"/>
        <v>Q4-2025</v>
      </c>
    </row>
    <row r="3261" spans="1:17" x14ac:dyDescent="0.3">
      <c r="A3261" t="s">
        <v>3409</v>
      </c>
      <c r="B3261" s="15">
        <v>45780</v>
      </c>
      <c r="C3261" t="s">
        <v>88</v>
      </c>
      <c r="D3261" t="s">
        <v>92</v>
      </c>
      <c r="E3261" t="s">
        <v>71</v>
      </c>
      <c r="F3261" t="s">
        <v>78</v>
      </c>
      <c r="G3261" t="s">
        <v>68</v>
      </c>
      <c r="H3261">
        <v>2</v>
      </c>
      <c r="I3261">
        <v>293.45999999999998</v>
      </c>
      <c r="J3261">
        <v>2.8000000000000001E-2</v>
      </c>
      <c r="K3261">
        <v>196.82</v>
      </c>
      <c r="L3261" t="s">
        <v>57</v>
      </c>
      <c r="M3261">
        <f t="shared" si="336"/>
        <v>570.49</v>
      </c>
      <c r="N3261">
        <f t="shared" si="337"/>
        <v>176.85</v>
      </c>
      <c r="O3261" s="7">
        <f t="shared" si="338"/>
        <v>0.30999666952970251</v>
      </c>
      <c r="P3261" t="str">
        <f t="shared" si="343"/>
        <v>May-2025</v>
      </c>
      <c r="Q3261" t="str">
        <f t="shared" si="344"/>
        <v>Q2-2025</v>
      </c>
    </row>
    <row r="3262" spans="1:17" x14ac:dyDescent="0.3">
      <c r="A3262" t="s">
        <v>3410</v>
      </c>
      <c r="B3262" s="15">
        <v>45718</v>
      </c>
      <c r="C3262" t="s">
        <v>84</v>
      </c>
      <c r="D3262" t="s">
        <v>171</v>
      </c>
      <c r="E3262" t="s">
        <v>71</v>
      </c>
      <c r="F3262" t="s">
        <v>126</v>
      </c>
      <c r="G3262" t="s">
        <v>68</v>
      </c>
      <c r="H3262">
        <v>2</v>
      </c>
      <c r="I3262">
        <v>248.56</v>
      </c>
      <c r="J3262">
        <v>7.1999999999999995E-2</v>
      </c>
      <c r="K3262">
        <v>195.39</v>
      </c>
      <c r="L3262" t="s">
        <v>57</v>
      </c>
      <c r="M3262">
        <f t="shared" si="336"/>
        <v>461.33</v>
      </c>
      <c r="N3262">
        <f t="shared" si="337"/>
        <v>70.55</v>
      </c>
      <c r="O3262" s="7">
        <f t="shared" si="338"/>
        <v>0.15292740554483775</v>
      </c>
      <c r="P3262" t="str">
        <f t="shared" si="343"/>
        <v>Mar-2025</v>
      </c>
      <c r="Q3262" t="str">
        <f t="shared" si="344"/>
        <v>Q1-2025</v>
      </c>
    </row>
    <row r="3263" spans="1:17" x14ac:dyDescent="0.3">
      <c r="A3263" t="s">
        <v>3411</v>
      </c>
      <c r="B3263" s="15">
        <v>45851</v>
      </c>
      <c r="C3263" t="s">
        <v>88</v>
      </c>
      <c r="D3263" t="s">
        <v>116</v>
      </c>
      <c r="E3263" t="s">
        <v>60</v>
      </c>
      <c r="F3263" t="s">
        <v>67</v>
      </c>
      <c r="G3263" t="s">
        <v>68</v>
      </c>
      <c r="H3263">
        <v>7</v>
      </c>
      <c r="I3263">
        <v>112.45</v>
      </c>
      <c r="J3263">
        <v>7.9000000000000001E-2</v>
      </c>
      <c r="K3263">
        <v>45.85</v>
      </c>
      <c r="L3263" t="s">
        <v>57</v>
      </c>
      <c r="M3263">
        <f t="shared" si="336"/>
        <v>724.97</v>
      </c>
      <c r="N3263">
        <f t="shared" si="337"/>
        <v>404.02</v>
      </c>
      <c r="O3263" s="7">
        <f t="shared" si="338"/>
        <v>0.55729202587693283</v>
      </c>
      <c r="P3263" t="str">
        <f t="shared" si="343"/>
        <v>Jul-2025</v>
      </c>
      <c r="Q3263" t="str">
        <f t="shared" si="344"/>
        <v>Q3-2025</v>
      </c>
    </row>
    <row r="3264" spans="1:17" x14ac:dyDescent="0.3">
      <c r="A3264" t="s">
        <v>3412</v>
      </c>
      <c r="B3264" s="15">
        <v>45954</v>
      </c>
      <c r="C3264" t="s">
        <v>88</v>
      </c>
      <c r="D3264" t="s">
        <v>198</v>
      </c>
      <c r="E3264" t="s">
        <v>71</v>
      </c>
      <c r="F3264" t="s">
        <v>97</v>
      </c>
      <c r="G3264" t="s">
        <v>68</v>
      </c>
      <c r="H3264">
        <v>3</v>
      </c>
      <c r="I3264">
        <v>127.02</v>
      </c>
      <c r="J3264">
        <v>0</v>
      </c>
      <c r="K3264">
        <v>85.03</v>
      </c>
      <c r="L3264" t="s">
        <v>57</v>
      </c>
      <c r="M3264">
        <f t="shared" si="336"/>
        <v>381.06</v>
      </c>
      <c r="N3264">
        <f t="shared" si="337"/>
        <v>125.97</v>
      </c>
      <c r="O3264" s="7">
        <f t="shared" si="338"/>
        <v>0.33057786175405446</v>
      </c>
      <c r="P3264" t="str">
        <f t="shared" si="343"/>
        <v>Oct-2025</v>
      </c>
      <c r="Q3264" t="str">
        <f t="shared" si="344"/>
        <v>Q4-2025</v>
      </c>
    </row>
    <row r="3265" spans="1:17" x14ac:dyDescent="0.3">
      <c r="A3265" t="s">
        <v>3413</v>
      </c>
      <c r="B3265" s="15">
        <v>45898</v>
      </c>
      <c r="C3265" t="s">
        <v>52</v>
      </c>
      <c r="D3265" t="s">
        <v>101</v>
      </c>
      <c r="E3265" t="s">
        <v>93</v>
      </c>
      <c r="F3265" t="s">
        <v>94</v>
      </c>
      <c r="G3265" t="s">
        <v>56</v>
      </c>
      <c r="H3265">
        <v>3</v>
      </c>
      <c r="I3265">
        <v>76.989999999999995</v>
      </c>
      <c r="J3265">
        <v>0.153</v>
      </c>
      <c r="K3265">
        <v>34.15</v>
      </c>
      <c r="L3265" t="s">
        <v>57</v>
      </c>
      <c r="M3265">
        <f t="shared" si="336"/>
        <v>195.63</v>
      </c>
      <c r="N3265">
        <f t="shared" si="337"/>
        <v>93.18</v>
      </c>
      <c r="O3265" s="7">
        <f t="shared" si="338"/>
        <v>0.47630731482901401</v>
      </c>
      <c r="P3265" t="str">
        <f t="shared" si="343"/>
        <v>Aug-2025</v>
      </c>
      <c r="Q3265" t="str">
        <f t="shared" si="344"/>
        <v>Q3-2025</v>
      </c>
    </row>
    <row r="3266" spans="1:17" x14ac:dyDescent="0.3">
      <c r="A3266" t="s">
        <v>3414</v>
      </c>
      <c r="B3266" s="15">
        <v>45722</v>
      </c>
      <c r="C3266" t="s">
        <v>52</v>
      </c>
      <c r="D3266" t="s">
        <v>200</v>
      </c>
      <c r="E3266" t="s">
        <v>71</v>
      </c>
      <c r="F3266" t="s">
        <v>97</v>
      </c>
      <c r="G3266" t="s">
        <v>68</v>
      </c>
      <c r="H3266">
        <v>4</v>
      </c>
      <c r="I3266">
        <v>187.9</v>
      </c>
      <c r="J3266">
        <v>2.1999999999999999E-2</v>
      </c>
      <c r="K3266">
        <v>149.99</v>
      </c>
      <c r="L3266" t="s">
        <v>57</v>
      </c>
      <c r="M3266">
        <f t="shared" ref="M3266:M3329" si="345">ROUND(H3266*I3266*(1-J3266),2)</f>
        <v>735.06</v>
      </c>
      <c r="N3266">
        <f t="shared" ref="N3266:N3329" si="346">ROUND(M3266-(H3266*K3266),2)</f>
        <v>135.1</v>
      </c>
      <c r="O3266" s="7">
        <f t="shared" ref="O3266:O3329" si="347">IFERROR(N3266/M3266,0)</f>
        <v>0.1837945201752238</v>
      </c>
      <c r="P3266" t="str">
        <f t="shared" si="343"/>
        <v>Mar-2025</v>
      </c>
      <c r="Q3266" t="str">
        <f t="shared" si="344"/>
        <v>Q1-2025</v>
      </c>
    </row>
    <row r="3267" spans="1:17" x14ac:dyDescent="0.3">
      <c r="A3267" t="s">
        <v>3415</v>
      </c>
      <c r="B3267" s="15">
        <v>45738</v>
      </c>
      <c r="C3267" t="s">
        <v>63</v>
      </c>
      <c r="D3267" t="s">
        <v>82</v>
      </c>
      <c r="E3267" t="s">
        <v>71</v>
      </c>
      <c r="F3267" t="s">
        <v>72</v>
      </c>
      <c r="G3267" t="s">
        <v>68</v>
      </c>
      <c r="H3267">
        <v>3</v>
      </c>
      <c r="I3267">
        <v>62.2</v>
      </c>
      <c r="J3267">
        <v>0.27700000000000002</v>
      </c>
      <c r="K3267">
        <v>46.11</v>
      </c>
      <c r="L3267" t="s">
        <v>57</v>
      </c>
      <c r="M3267">
        <f t="shared" si="345"/>
        <v>134.91</v>
      </c>
      <c r="N3267">
        <f t="shared" si="346"/>
        <v>-3.42</v>
      </c>
      <c r="O3267" s="7">
        <f t="shared" si="347"/>
        <v>-2.5350233488992662E-2</v>
      </c>
      <c r="P3267" t="str">
        <f t="shared" si="343"/>
        <v>Mar-2025</v>
      </c>
      <c r="Q3267" t="str">
        <f t="shared" si="344"/>
        <v>Q1-2025</v>
      </c>
    </row>
    <row r="3268" spans="1:17" x14ac:dyDescent="0.3">
      <c r="A3268" t="s">
        <v>3416</v>
      </c>
      <c r="B3268" s="15">
        <v>45705</v>
      </c>
      <c r="C3268" t="s">
        <v>63</v>
      </c>
      <c r="D3268" t="s">
        <v>302</v>
      </c>
      <c r="E3268" t="s">
        <v>107</v>
      </c>
      <c r="F3268" t="s">
        <v>108</v>
      </c>
      <c r="G3268" t="s">
        <v>68</v>
      </c>
      <c r="H3268">
        <v>1</v>
      </c>
      <c r="I3268">
        <v>37.56</v>
      </c>
      <c r="J3268">
        <v>0.21299999999999999</v>
      </c>
      <c r="K3268">
        <v>15.19</v>
      </c>
      <c r="L3268" t="s">
        <v>57</v>
      </c>
      <c r="M3268">
        <f t="shared" si="345"/>
        <v>29.56</v>
      </c>
      <c r="N3268">
        <f t="shared" si="346"/>
        <v>14.37</v>
      </c>
      <c r="O3268" s="7">
        <f t="shared" si="347"/>
        <v>0.48612990527740191</v>
      </c>
      <c r="P3268" t="str">
        <f t="shared" si="343"/>
        <v>Feb-2025</v>
      </c>
      <c r="Q3268" t="str">
        <f t="shared" si="344"/>
        <v>Q1-2025</v>
      </c>
    </row>
    <row r="3269" spans="1:17" x14ac:dyDescent="0.3">
      <c r="A3269" t="s">
        <v>3417</v>
      </c>
      <c r="B3269" s="15">
        <v>45919</v>
      </c>
      <c r="C3269" t="s">
        <v>52</v>
      </c>
      <c r="D3269" t="s">
        <v>59</v>
      </c>
      <c r="E3269" t="s">
        <v>54</v>
      </c>
      <c r="F3269" t="s">
        <v>55</v>
      </c>
      <c r="G3269" t="s">
        <v>56</v>
      </c>
      <c r="H3269">
        <v>7</v>
      </c>
      <c r="I3269">
        <v>14.02</v>
      </c>
      <c r="J3269">
        <v>4.7E-2</v>
      </c>
      <c r="K3269">
        <v>13.53</v>
      </c>
      <c r="L3269" t="s">
        <v>57</v>
      </c>
      <c r="M3269">
        <f t="shared" si="345"/>
        <v>93.53</v>
      </c>
      <c r="N3269">
        <f t="shared" si="346"/>
        <v>-1.18</v>
      </c>
      <c r="O3269" s="7">
        <f t="shared" si="347"/>
        <v>-1.261627285362985E-2</v>
      </c>
      <c r="P3269" t="str">
        <f t="shared" si="343"/>
        <v>Sep-2025</v>
      </c>
      <c r="Q3269" t="str">
        <f t="shared" si="344"/>
        <v>Q3-2025</v>
      </c>
    </row>
    <row r="3270" spans="1:17" x14ac:dyDescent="0.3">
      <c r="A3270" t="s">
        <v>3418</v>
      </c>
      <c r="B3270" s="15">
        <v>45961</v>
      </c>
      <c r="C3270" t="s">
        <v>88</v>
      </c>
      <c r="D3270" t="s">
        <v>270</v>
      </c>
      <c r="E3270" t="s">
        <v>71</v>
      </c>
      <c r="F3270" t="s">
        <v>126</v>
      </c>
      <c r="G3270" t="s">
        <v>68</v>
      </c>
      <c r="H3270">
        <v>3</v>
      </c>
      <c r="I3270">
        <v>120.92</v>
      </c>
      <c r="J3270">
        <v>0.14799999999999999</v>
      </c>
      <c r="K3270">
        <v>93.38</v>
      </c>
      <c r="L3270" t="s">
        <v>57</v>
      </c>
      <c r="M3270">
        <f t="shared" si="345"/>
        <v>309.07</v>
      </c>
      <c r="N3270">
        <f t="shared" si="346"/>
        <v>28.93</v>
      </c>
      <c r="O3270" s="7">
        <f t="shared" si="347"/>
        <v>9.3603390817614138E-2</v>
      </c>
      <c r="P3270" t="str">
        <f t="shared" si="343"/>
        <v>Oct-2025</v>
      </c>
      <c r="Q3270" t="str">
        <f t="shared" si="344"/>
        <v>Q4-2025</v>
      </c>
    </row>
    <row r="3271" spans="1:17" x14ac:dyDescent="0.3">
      <c r="A3271" t="s">
        <v>3419</v>
      </c>
      <c r="B3271" s="15">
        <v>45757</v>
      </c>
      <c r="C3271" t="s">
        <v>84</v>
      </c>
      <c r="D3271" t="s">
        <v>177</v>
      </c>
      <c r="E3271" t="s">
        <v>60</v>
      </c>
      <c r="F3271" t="s">
        <v>67</v>
      </c>
      <c r="G3271" t="s">
        <v>68</v>
      </c>
      <c r="H3271">
        <v>6</v>
      </c>
      <c r="I3271">
        <v>118.06</v>
      </c>
      <c r="J3271">
        <v>9.6000000000000002E-2</v>
      </c>
      <c r="K3271">
        <v>57.68</v>
      </c>
      <c r="L3271" t="s">
        <v>57</v>
      </c>
      <c r="M3271">
        <f t="shared" si="345"/>
        <v>640.36</v>
      </c>
      <c r="N3271">
        <f t="shared" si="346"/>
        <v>294.27999999999997</v>
      </c>
      <c r="O3271" s="7">
        <f t="shared" si="347"/>
        <v>0.45955400087450804</v>
      </c>
      <c r="P3271" t="str">
        <f t="shared" si="343"/>
        <v>Apr-2025</v>
      </c>
      <c r="Q3271" t="str">
        <f t="shared" si="344"/>
        <v>Q2-2025</v>
      </c>
    </row>
    <row r="3272" spans="1:17" x14ac:dyDescent="0.3">
      <c r="A3272" t="s">
        <v>3420</v>
      </c>
      <c r="B3272" s="15">
        <v>45656</v>
      </c>
      <c r="C3272" t="s">
        <v>84</v>
      </c>
      <c r="D3272" t="s">
        <v>372</v>
      </c>
      <c r="E3272" t="s">
        <v>54</v>
      </c>
      <c r="F3272" t="s">
        <v>65</v>
      </c>
      <c r="G3272" t="s">
        <v>68</v>
      </c>
      <c r="H3272">
        <v>1</v>
      </c>
      <c r="I3272">
        <v>9.2799999999999994</v>
      </c>
      <c r="J3272">
        <v>0</v>
      </c>
      <c r="K3272">
        <v>5.56</v>
      </c>
      <c r="L3272" t="s">
        <v>57</v>
      </c>
      <c r="M3272">
        <f t="shared" si="345"/>
        <v>9.2799999999999994</v>
      </c>
      <c r="N3272">
        <f t="shared" si="346"/>
        <v>3.72</v>
      </c>
      <c r="O3272" s="7">
        <f t="shared" si="347"/>
        <v>0.40086206896551729</v>
      </c>
      <c r="P3272" t="str">
        <f t="shared" si="343"/>
        <v>Dec-2024</v>
      </c>
      <c r="Q3272" t="str">
        <f t="shared" si="344"/>
        <v>Q4-2024</v>
      </c>
    </row>
    <row r="3273" spans="1:17" x14ac:dyDescent="0.3">
      <c r="A3273" t="s">
        <v>3421</v>
      </c>
      <c r="B3273" s="15">
        <v>45801</v>
      </c>
      <c r="C3273" t="s">
        <v>52</v>
      </c>
      <c r="D3273" t="s">
        <v>272</v>
      </c>
      <c r="E3273" t="s">
        <v>71</v>
      </c>
      <c r="F3273" t="s">
        <v>86</v>
      </c>
      <c r="G3273" t="s">
        <v>68</v>
      </c>
      <c r="H3273">
        <v>8</v>
      </c>
      <c r="I3273">
        <v>58.21</v>
      </c>
      <c r="J3273">
        <v>0.10100000000000001</v>
      </c>
      <c r="K3273">
        <v>42.62</v>
      </c>
      <c r="L3273" t="s">
        <v>57</v>
      </c>
      <c r="M3273">
        <f t="shared" si="345"/>
        <v>418.65</v>
      </c>
      <c r="N3273">
        <f t="shared" si="346"/>
        <v>77.69</v>
      </c>
      <c r="O3273" s="7">
        <f t="shared" si="347"/>
        <v>0.18557267407142006</v>
      </c>
      <c r="P3273" t="str">
        <f t="shared" si="343"/>
        <v>May-2025</v>
      </c>
      <c r="Q3273" t="str">
        <f t="shared" si="344"/>
        <v>Q2-2025</v>
      </c>
    </row>
    <row r="3274" spans="1:17" x14ac:dyDescent="0.3">
      <c r="A3274" t="s">
        <v>3422</v>
      </c>
      <c r="B3274" s="15">
        <v>45904</v>
      </c>
      <c r="C3274" t="s">
        <v>84</v>
      </c>
      <c r="D3274" t="s">
        <v>225</v>
      </c>
      <c r="E3274" t="s">
        <v>71</v>
      </c>
      <c r="F3274" t="s">
        <v>72</v>
      </c>
      <c r="G3274" t="s">
        <v>68</v>
      </c>
      <c r="H3274">
        <v>7</v>
      </c>
      <c r="I3274">
        <v>234.57</v>
      </c>
      <c r="J3274">
        <v>8.7999999999999995E-2</v>
      </c>
      <c r="K3274">
        <v>166.48</v>
      </c>
      <c r="L3274" t="s">
        <v>57</v>
      </c>
      <c r="M3274">
        <f t="shared" si="345"/>
        <v>1497.49</v>
      </c>
      <c r="N3274">
        <f t="shared" si="346"/>
        <v>332.13</v>
      </c>
      <c r="O3274" s="7">
        <f t="shared" si="347"/>
        <v>0.22179113049168941</v>
      </c>
      <c r="P3274" t="str">
        <f t="shared" si="343"/>
        <v>Sep-2025</v>
      </c>
      <c r="Q3274" t="str">
        <f t="shared" si="344"/>
        <v>Q3-2025</v>
      </c>
    </row>
    <row r="3275" spans="1:17" x14ac:dyDescent="0.3">
      <c r="A3275" t="s">
        <v>3423</v>
      </c>
      <c r="B3275" s="15">
        <v>45836</v>
      </c>
      <c r="C3275" t="s">
        <v>63</v>
      </c>
      <c r="D3275" t="s">
        <v>251</v>
      </c>
      <c r="E3275" t="s">
        <v>54</v>
      </c>
      <c r="F3275" t="s">
        <v>156</v>
      </c>
      <c r="G3275" t="s">
        <v>68</v>
      </c>
      <c r="H3275">
        <v>6</v>
      </c>
      <c r="I3275">
        <v>6.29</v>
      </c>
      <c r="J3275">
        <v>0.191</v>
      </c>
      <c r="K3275">
        <v>3.92</v>
      </c>
      <c r="L3275" t="s">
        <v>57</v>
      </c>
      <c r="M3275">
        <f t="shared" si="345"/>
        <v>30.53</v>
      </c>
      <c r="N3275">
        <f t="shared" si="346"/>
        <v>7.01</v>
      </c>
      <c r="O3275" s="7">
        <f t="shared" si="347"/>
        <v>0.2296102194562725</v>
      </c>
      <c r="P3275" t="str">
        <f t="shared" si="343"/>
        <v>Jun-2025</v>
      </c>
      <c r="Q3275" t="str">
        <f t="shared" si="344"/>
        <v>Q2-2025</v>
      </c>
    </row>
    <row r="3276" spans="1:17" x14ac:dyDescent="0.3">
      <c r="A3276" t="s">
        <v>3424</v>
      </c>
      <c r="B3276" s="15">
        <v>45728</v>
      </c>
      <c r="C3276" t="s">
        <v>84</v>
      </c>
      <c r="D3276" t="s">
        <v>243</v>
      </c>
      <c r="E3276" t="s">
        <v>60</v>
      </c>
      <c r="F3276" t="s">
        <v>61</v>
      </c>
      <c r="G3276" t="s">
        <v>68</v>
      </c>
      <c r="H3276">
        <v>4</v>
      </c>
      <c r="I3276">
        <v>39.65</v>
      </c>
      <c r="J3276">
        <v>4.7E-2</v>
      </c>
      <c r="K3276">
        <v>20.69</v>
      </c>
      <c r="L3276" t="s">
        <v>57</v>
      </c>
      <c r="M3276">
        <f t="shared" si="345"/>
        <v>151.15</v>
      </c>
      <c r="N3276">
        <f t="shared" si="346"/>
        <v>68.39</v>
      </c>
      <c r="O3276" s="7">
        <f t="shared" si="347"/>
        <v>0.45246443929870989</v>
      </c>
      <c r="P3276" t="str">
        <f t="shared" si="343"/>
        <v>Mar-2025</v>
      </c>
      <c r="Q3276" t="str">
        <f t="shared" si="344"/>
        <v>Q1-2025</v>
      </c>
    </row>
    <row r="3277" spans="1:17" x14ac:dyDescent="0.3">
      <c r="A3277" t="s">
        <v>3425</v>
      </c>
      <c r="B3277" s="15">
        <v>45640</v>
      </c>
      <c r="C3277" t="s">
        <v>88</v>
      </c>
      <c r="D3277" t="s">
        <v>202</v>
      </c>
      <c r="E3277" t="s">
        <v>71</v>
      </c>
      <c r="F3277" t="s">
        <v>86</v>
      </c>
      <c r="G3277" t="s">
        <v>56</v>
      </c>
      <c r="H3277">
        <v>14</v>
      </c>
      <c r="I3277">
        <v>148.1</v>
      </c>
      <c r="J3277">
        <v>4.5999999999999999E-2</v>
      </c>
      <c r="K3277">
        <v>102.85</v>
      </c>
      <c r="L3277" t="s">
        <v>57</v>
      </c>
      <c r="M3277">
        <f t="shared" si="345"/>
        <v>1978.02</v>
      </c>
      <c r="N3277">
        <f t="shared" si="346"/>
        <v>538.12</v>
      </c>
      <c r="O3277" s="7">
        <f t="shared" si="347"/>
        <v>0.27204982760538315</v>
      </c>
      <c r="P3277" t="str">
        <f t="shared" si="343"/>
        <v>Dec-2024</v>
      </c>
      <c r="Q3277" t="str">
        <f t="shared" si="344"/>
        <v>Q4-2024</v>
      </c>
    </row>
    <row r="3278" spans="1:17" x14ac:dyDescent="0.3">
      <c r="A3278" t="s">
        <v>3426</v>
      </c>
      <c r="B3278" s="15">
        <v>45762</v>
      </c>
      <c r="C3278" t="s">
        <v>63</v>
      </c>
      <c r="D3278" t="s">
        <v>302</v>
      </c>
      <c r="E3278" t="s">
        <v>60</v>
      </c>
      <c r="F3278" t="s">
        <v>99</v>
      </c>
      <c r="G3278" t="s">
        <v>56</v>
      </c>
      <c r="H3278">
        <v>1</v>
      </c>
      <c r="I3278">
        <v>71.14</v>
      </c>
      <c r="J3278">
        <v>0.223</v>
      </c>
      <c r="K3278">
        <v>7.16</v>
      </c>
      <c r="L3278" t="s">
        <v>104</v>
      </c>
      <c r="M3278">
        <f t="shared" si="345"/>
        <v>55.28</v>
      </c>
      <c r="N3278">
        <f t="shared" si="346"/>
        <v>48.12</v>
      </c>
      <c r="O3278" s="7">
        <f t="shared" si="347"/>
        <v>0.87047756874095505</v>
      </c>
      <c r="P3278" t="str">
        <f t="shared" si="343"/>
        <v>Apr-2025</v>
      </c>
      <c r="Q3278" t="str">
        <f t="shared" si="344"/>
        <v>Q2-2025</v>
      </c>
    </row>
    <row r="3279" spans="1:17" x14ac:dyDescent="0.3">
      <c r="A3279" t="s">
        <v>3427</v>
      </c>
      <c r="B3279" s="15">
        <v>45591</v>
      </c>
      <c r="C3279" t="s">
        <v>52</v>
      </c>
      <c r="D3279" t="s">
        <v>155</v>
      </c>
      <c r="E3279" t="s">
        <v>93</v>
      </c>
      <c r="F3279" t="s">
        <v>255</v>
      </c>
      <c r="G3279" t="s">
        <v>56</v>
      </c>
      <c r="H3279">
        <v>2</v>
      </c>
      <c r="I3279">
        <v>15.68</v>
      </c>
      <c r="J3279">
        <v>0.115</v>
      </c>
      <c r="K3279">
        <v>7.73</v>
      </c>
      <c r="L3279" t="s">
        <v>104</v>
      </c>
      <c r="M3279">
        <f t="shared" si="345"/>
        <v>27.75</v>
      </c>
      <c r="N3279">
        <f t="shared" si="346"/>
        <v>12.29</v>
      </c>
      <c r="O3279" s="7">
        <f t="shared" si="347"/>
        <v>0.44288288288288286</v>
      </c>
      <c r="P3279" t="str">
        <f t="shared" si="343"/>
        <v>Oct-2024</v>
      </c>
      <c r="Q3279" t="str">
        <f t="shared" si="344"/>
        <v>Q4-2024</v>
      </c>
    </row>
    <row r="3280" spans="1:17" x14ac:dyDescent="0.3">
      <c r="A3280" t="s">
        <v>3428</v>
      </c>
      <c r="B3280" s="15">
        <v>45391</v>
      </c>
      <c r="C3280" t="s">
        <v>52</v>
      </c>
      <c r="D3280" t="s">
        <v>130</v>
      </c>
      <c r="E3280" t="s">
        <v>60</v>
      </c>
      <c r="F3280" t="s">
        <v>61</v>
      </c>
      <c r="G3280" t="s">
        <v>68</v>
      </c>
      <c r="H3280">
        <v>1</v>
      </c>
      <c r="I3280">
        <v>59.43</v>
      </c>
      <c r="J3280">
        <v>2.5999999999999999E-2</v>
      </c>
      <c r="K3280">
        <v>30.98</v>
      </c>
      <c r="L3280" t="s">
        <v>57</v>
      </c>
      <c r="M3280">
        <f t="shared" si="345"/>
        <v>57.88</v>
      </c>
      <c r="N3280">
        <f t="shared" si="346"/>
        <v>26.9</v>
      </c>
      <c r="O3280" s="7">
        <f t="shared" si="347"/>
        <v>0.46475466482377326</v>
      </c>
      <c r="P3280" t="str">
        <f t="shared" si="343"/>
        <v>Apr-2024</v>
      </c>
      <c r="Q3280" t="str">
        <f t="shared" si="344"/>
        <v>Q2-2024</v>
      </c>
    </row>
    <row r="3281" spans="1:17" x14ac:dyDescent="0.3">
      <c r="A3281" t="s">
        <v>3429</v>
      </c>
      <c r="B3281" s="15">
        <v>45523</v>
      </c>
      <c r="C3281" t="s">
        <v>52</v>
      </c>
      <c r="D3281" t="s">
        <v>155</v>
      </c>
      <c r="E3281" t="s">
        <v>93</v>
      </c>
      <c r="F3281" t="s">
        <v>124</v>
      </c>
      <c r="G3281" t="s">
        <v>68</v>
      </c>
      <c r="H3281">
        <v>3</v>
      </c>
      <c r="I3281">
        <v>14.95</v>
      </c>
      <c r="J3281">
        <v>9.0999999999999998E-2</v>
      </c>
      <c r="K3281">
        <v>5.52</v>
      </c>
      <c r="L3281" t="s">
        <v>57</v>
      </c>
      <c r="M3281">
        <f t="shared" si="345"/>
        <v>40.770000000000003</v>
      </c>
      <c r="N3281">
        <f t="shared" si="346"/>
        <v>24.21</v>
      </c>
      <c r="O3281" s="7">
        <f t="shared" si="347"/>
        <v>0.59381898454746129</v>
      </c>
      <c r="P3281" t="str">
        <f t="shared" si="343"/>
        <v>Aug-2024</v>
      </c>
      <c r="Q3281" t="str">
        <f t="shared" si="344"/>
        <v>Q3-2024</v>
      </c>
    </row>
    <row r="3282" spans="1:17" x14ac:dyDescent="0.3">
      <c r="A3282" t="s">
        <v>3430</v>
      </c>
      <c r="B3282" s="15">
        <v>45896</v>
      </c>
      <c r="C3282" t="s">
        <v>52</v>
      </c>
      <c r="D3282" t="s">
        <v>121</v>
      </c>
      <c r="E3282" t="s">
        <v>71</v>
      </c>
      <c r="F3282" t="s">
        <v>72</v>
      </c>
      <c r="G3282" t="s">
        <v>68</v>
      </c>
      <c r="H3282">
        <v>6</v>
      </c>
      <c r="I3282">
        <v>109.59</v>
      </c>
      <c r="J3282">
        <v>4.7E-2</v>
      </c>
      <c r="K3282">
        <v>80.56</v>
      </c>
      <c r="L3282" t="s">
        <v>57</v>
      </c>
      <c r="M3282">
        <f t="shared" si="345"/>
        <v>626.64</v>
      </c>
      <c r="N3282">
        <f t="shared" si="346"/>
        <v>143.28</v>
      </c>
      <c r="O3282" s="7">
        <f t="shared" si="347"/>
        <v>0.22864802757564151</v>
      </c>
      <c r="P3282" t="str">
        <f t="shared" si="343"/>
        <v>Aug-2025</v>
      </c>
      <c r="Q3282" t="str">
        <f t="shared" si="344"/>
        <v>Q3-2025</v>
      </c>
    </row>
    <row r="3283" spans="1:17" x14ac:dyDescent="0.3">
      <c r="A3283" t="s">
        <v>3431</v>
      </c>
      <c r="B3283" s="15">
        <v>45983</v>
      </c>
      <c r="C3283" t="s">
        <v>88</v>
      </c>
      <c r="D3283" t="s">
        <v>135</v>
      </c>
      <c r="E3283" t="s">
        <v>54</v>
      </c>
      <c r="F3283" t="s">
        <v>156</v>
      </c>
      <c r="G3283" t="s">
        <v>56</v>
      </c>
      <c r="H3283">
        <v>2</v>
      </c>
      <c r="I3283">
        <v>17.96</v>
      </c>
      <c r="J3283">
        <v>8.5000000000000006E-2</v>
      </c>
      <c r="K3283">
        <v>10.74</v>
      </c>
      <c r="L3283" t="s">
        <v>57</v>
      </c>
      <c r="M3283">
        <f t="shared" si="345"/>
        <v>32.869999999999997</v>
      </c>
      <c r="N3283">
        <f t="shared" si="346"/>
        <v>11.39</v>
      </c>
      <c r="O3283" s="7">
        <f t="shared" si="347"/>
        <v>0.34651658046851236</v>
      </c>
      <c r="P3283" t="str">
        <f t="shared" si="343"/>
        <v>Nov-2025</v>
      </c>
      <c r="Q3283" t="str">
        <f t="shared" si="344"/>
        <v>Q4-2025</v>
      </c>
    </row>
    <row r="3284" spans="1:17" x14ac:dyDescent="0.3">
      <c r="A3284" t="s">
        <v>3432</v>
      </c>
      <c r="B3284" s="15">
        <v>45998</v>
      </c>
      <c r="C3284" t="s">
        <v>88</v>
      </c>
      <c r="D3284" t="s">
        <v>162</v>
      </c>
      <c r="E3284" t="s">
        <v>71</v>
      </c>
      <c r="F3284" t="s">
        <v>126</v>
      </c>
      <c r="G3284" t="s">
        <v>56</v>
      </c>
      <c r="H3284">
        <v>3</v>
      </c>
      <c r="I3284">
        <v>281.73</v>
      </c>
      <c r="J3284">
        <v>0.105</v>
      </c>
      <c r="K3284">
        <v>186.5</v>
      </c>
      <c r="L3284" t="s">
        <v>57</v>
      </c>
      <c r="M3284">
        <f t="shared" si="345"/>
        <v>756.45</v>
      </c>
      <c r="N3284">
        <f t="shared" si="346"/>
        <v>196.95</v>
      </c>
      <c r="O3284" s="7">
        <f t="shared" si="347"/>
        <v>0.26036089629188974</v>
      </c>
      <c r="P3284" t="str">
        <f t="shared" si="343"/>
        <v>Dec-2025</v>
      </c>
      <c r="Q3284" t="str">
        <f t="shared" si="344"/>
        <v>Q4-2025</v>
      </c>
    </row>
    <row r="3285" spans="1:17" x14ac:dyDescent="0.3">
      <c r="A3285" t="s">
        <v>3433</v>
      </c>
      <c r="B3285" s="15">
        <v>45670</v>
      </c>
      <c r="C3285" t="s">
        <v>88</v>
      </c>
      <c r="D3285" t="s">
        <v>198</v>
      </c>
      <c r="E3285" t="s">
        <v>107</v>
      </c>
      <c r="F3285" t="s">
        <v>108</v>
      </c>
      <c r="G3285" t="s">
        <v>68</v>
      </c>
      <c r="H3285">
        <v>1</v>
      </c>
      <c r="I3285">
        <v>52.08</v>
      </c>
      <c r="J3285">
        <v>0.01</v>
      </c>
      <c r="K3285">
        <v>18.78</v>
      </c>
      <c r="L3285" t="s">
        <v>57</v>
      </c>
      <c r="M3285">
        <f t="shared" si="345"/>
        <v>51.56</v>
      </c>
      <c r="N3285">
        <f t="shared" si="346"/>
        <v>32.78</v>
      </c>
      <c r="O3285" s="7">
        <f t="shared" si="347"/>
        <v>0.63576415826221877</v>
      </c>
      <c r="P3285" t="str">
        <f t="shared" si="343"/>
        <v>Jan-2025</v>
      </c>
      <c r="Q3285" t="str">
        <f t="shared" si="344"/>
        <v>Q1-2025</v>
      </c>
    </row>
    <row r="3286" spans="1:17" x14ac:dyDescent="0.3">
      <c r="A3286" t="s">
        <v>3434</v>
      </c>
      <c r="B3286" s="15">
        <v>45978</v>
      </c>
      <c r="C3286" t="s">
        <v>84</v>
      </c>
      <c r="D3286" t="s">
        <v>103</v>
      </c>
      <c r="E3286" t="s">
        <v>107</v>
      </c>
      <c r="F3286" t="s">
        <v>139</v>
      </c>
      <c r="G3286" t="s">
        <v>68</v>
      </c>
      <c r="H3286">
        <v>2</v>
      </c>
      <c r="I3286">
        <v>53.82</v>
      </c>
      <c r="J3286">
        <v>0.17100000000000001</v>
      </c>
      <c r="K3286">
        <v>21.91</v>
      </c>
      <c r="L3286" t="s">
        <v>57</v>
      </c>
      <c r="M3286">
        <f t="shared" si="345"/>
        <v>89.23</v>
      </c>
      <c r="N3286">
        <f t="shared" si="346"/>
        <v>45.41</v>
      </c>
      <c r="O3286" s="7">
        <f t="shared" si="347"/>
        <v>0.50890955956516859</v>
      </c>
      <c r="P3286" t="str">
        <f t="shared" si="343"/>
        <v>Nov-2025</v>
      </c>
      <c r="Q3286" t="str">
        <f t="shared" si="344"/>
        <v>Q4-2025</v>
      </c>
    </row>
    <row r="3287" spans="1:17" x14ac:dyDescent="0.3">
      <c r="A3287" t="s">
        <v>3435</v>
      </c>
      <c r="B3287" s="15">
        <v>45622</v>
      </c>
      <c r="C3287" t="s">
        <v>88</v>
      </c>
      <c r="D3287" t="s">
        <v>198</v>
      </c>
      <c r="E3287" t="s">
        <v>93</v>
      </c>
      <c r="F3287" t="s">
        <v>255</v>
      </c>
      <c r="G3287" t="s">
        <v>56</v>
      </c>
      <c r="H3287">
        <v>1</v>
      </c>
      <c r="I3287">
        <v>47.5</v>
      </c>
      <c r="J3287">
        <v>1.2E-2</v>
      </c>
      <c r="K3287">
        <v>22.13</v>
      </c>
      <c r="L3287" t="s">
        <v>57</v>
      </c>
      <c r="M3287">
        <f t="shared" si="345"/>
        <v>46.93</v>
      </c>
      <c r="N3287">
        <f t="shared" si="346"/>
        <v>24.8</v>
      </c>
      <c r="O3287" s="7">
        <f t="shared" si="347"/>
        <v>0.52844662262944808</v>
      </c>
      <c r="P3287" t="str">
        <f t="shared" si="343"/>
        <v>Nov-2024</v>
      </c>
      <c r="Q3287" t="str">
        <f t="shared" si="344"/>
        <v>Q4-2024</v>
      </c>
    </row>
    <row r="3288" spans="1:17" x14ac:dyDescent="0.3">
      <c r="A3288" t="s">
        <v>3436</v>
      </c>
      <c r="B3288" s="15">
        <v>45479</v>
      </c>
      <c r="C3288" t="s">
        <v>88</v>
      </c>
      <c r="D3288" t="s">
        <v>202</v>
      </c>
      <c r="E3288" t="s">
        <v>93</v>
      </c>
      <c r="F3288" t="s">
        <v>255</v>
      </c>
      <c r="G3288" t="s">
        <v>68</v>
      </c>
      <c r="H3288">
        <v>2</v>
      </c>
      <c r="I3288">
        <v>53.36</v>
      </c>
      <c r="J3288">
        <v>0.18099999999999999</v>
      </c>
      <c r="K3288">
        <v>20.63</v>
      </c>
      <c r="L3288" t="s">
        <v>57</v>
      </c>
      <c r="M3288">
        <f t="shared" si="345"/>
        <v>87.4</v>
      </c>
      <c r="N3288">
        <f t="shared" si="346"/>
        <v>46.14</v>
      </c>
      <c r="O3288" s="7">
        <f t="shared" si="347"/>
        <v>0.5279176201372997</v>
      </c>
      <c r="P3288" t="str">
        <f t="shared" si="343"/>
        <v>Jul-2024</v>
      </c>
      <c r="Q3288" t="str">
        <f t="shared" si="344"/>
        <v>Q3-2024</v>
      </c>
    </row>
    <row r="3289" spans="1:17" x14ac:dyDescent="0.3">
      <c r="A3289" t="s">
        <v>3437</v>
      </c>
      <c r="B3289" s="15">
        <v>45947</v>
      </c>
      <c r="C3289" t="s">
        <v>52</v>
      </c>
      <c r="D3289" t="s">
        <v>59</v>
      </c>
      <c r="E3289" t="s">
        <v>71</v>
      </c>
      <c r="F3289" t="s">
        <v>97</v>
      </c>
      <c r="G3289" t="s">
        <v>68</v>
      </c>
      <c r="H3289">
        <v>2</v>
      </c>
      <c r="I3289">
        <v>190.95</v>
      </c>
      <c r="J3289">
        <v>2.7E-2</v>
      </c>
      <c r="K3289">
        <v>136.5</v>
      </c>
      <c r="L3289" t="s">
        <v>57</v>
      </c>
      <c r="M3289">
        <f t="shared" si="345"/>
        <v>371.59</v>
      </c>
      <c r="N3289">
        <f t="shared" si="346"/>
        <v>98.59</v>
      </c>
      <c r="O3289" s="7">
        <f t="shared" si="347"/>
        <v>0.26531930353346433</v>
      </c>
      <c r="P3289" t="str">
        <f t="shared" si="343"/>
        <v>Oct-2025</v>
      </c>
      <c r="Q3289" t="str">
        <f t="shared" si="344"/>
        <v>Q4-2025</v>
      </c>
    </row>
    <row r="3290" spans="1:17" x14ac:dyDescent="0.3">
      <c r="A3290" t="s">
        <v>3438</v>
      </c>
      <c r="B3290" s="15">
        <v>45730</v>
      </c>
      <c r="C3290" t="s">
        <v>63</v>
      </c>
      <c r="D3290" t="s">
        <v>263</v>
      </c>
      <c r="E3290" t="s">
        <v>107</v>
      </c>
      <c r="F3290" t="s">
        <v>139</v>
      </c>
      <c r="G3290" t="s">
        <v>56</v>
      </c>
      <c r="H3290">
        <v>6</v>
      </c>
      <c r="I3290">
        <v>44.33</v>
      </c>
      <c r="J3290">
        <v>0.20200000000000001</v>
      </c>
      <c r="K3290">
        <v>14.71</v>
      </c>
      <c r="L3290" t="s">
        <v>57</v>
      </c>
      <c r="M3290">
        <f t="shared" si="345"/>
        <v>212.25</v>
      </c>
      <c r="N3290">
        <f t="shared" si="346"/>
        <v>123.99</v>
      </c>
      <c r="O3290" s="7">
        <f t="shared" si="347"/>
        <v>0.58416961130742051</v>
      </c>
      <c r="P3290" t="str">
        <f t="shared" ref="P3290:P3321" si="348">IF(B3290="","",TEXT(B3290,"mmm-yyyy"))</f>
        <v>Mar-2025</v>
      </c>
      <c r="Q3290" t="str">
        <f t="shared" ref="Q3290:Q3321" si="349">IF(B3290="","","Q"&amp;ROUNDUP(MONTH(B3290)/3,0)&amp;"-"&amp;YEAR(B3290))</f>
        <v>Q1-2025</v>
      </c>
    </row>
    <row r="3291" spans="1:17" x14ac:dyDescent="0.3">
      <c r="A3291" t="s">
        <v>3439</v>
      </c>
      <c r="B3291" s="15">
        <v>45503</v>
      </c>
      <c r="C3291" t="s">
        <v>63</v>
      </c>
      <c r="D3291" t="s">
        <v>251</v>
      </c>
      <c r="E3291" t="s">
        <v>107</v>
      </c>
      <c r="F3291" t="s">
        <v>193</v>
      </c>
      <c r="G3291" t="s">
        <v>56</v>
      </c>
      <c r="H3291">
        <v>1</v>
      </c>
      <c r="I3291">
        <v>33.81</v>
      </c>
      <c r="J3291">
        <v>0.16300000000000001</v>
      </c>
      <c r="K3291">
        <v>7.05</v>
      </c>
      <c r="L3291" t="s">
        <v>57</v>
      </c>
      <c r="M3291">
        <f t="shared" si="345"/>
        <v>28.3</v>
      </c>
      <c r="N3291">
        <f t="shared" si="346"/>
        <v>21.25</v>
      </c>
      <c r="O3291" s="7">
        <f t="shared" si="347"/>
        <v>0.75088339222614842</v>
      </c>
      <c r="P3291" t="str">
        <f t="shared" si="348"/>
        <v>Jul-2024</v>
      </c>
      <c r="Q3291" t="str">
        <f t="shared" si="349"/>
        <v>Q3-2024</v>
      </c>
    </row>
    <row r="3292" spans="1:17" x14ac:dyDescent="0.3">
      <c r="A3292" t="s">
        <v>3440</v>
      </c>
      <c r="B3292" s="15">
        <v>45690</v>
      </c>
      <c r="C3292" t="s">
        <v>63</v>
      </c>
      <c r="D3292" t="s">
        <v>175</v>
      </c>
      <c r="E3292" t="s">
        <v>60</v>
      </c>
      <c r="F3292" t="s">
        <v>90</v>
      </c>
      <c r="G3292" t="s">
        <v>56</v>
      </c>
      <c r="H3292">
        <v>6</v>
      </c>
      <c r="I3292">
        <v>100.63</v>
      </c>
      <c r="J3292">
        <v>0.34100000000000003</v>
      </c>
      <c r="K3292">
        <v>54.36</v>
      </c>
      <c r="L3292" t="s">
        <v>57</v>
      </c>
      <c r="M3292">
        <f t="shared" si="345"/>
        <v>397.89</v>
      </c>
      <c r="N3292">
        <f t="shared" si="346"/>
        <v>71.73</v>
      </c>
      <c r="O3292" s="7">
        <f t="shared" si="347"/>
        <v>0.18027595566613891</v>
      </c>
      <c r="P3292" t="str">
        <f t="shared" si="348"/>
        <v>Feb-2025</v>
      </c>
      <c r="Q3292" t="str">
        <f t="shared" si="349"/>
        <v>Q1-2025</v>
      </c>
    </row>
    <row r="3293" spans="1:17" x14ac:dyDescent="0.3">
      <c r="A3293" t="s">
        <v>3441</v>
      </c>
      <c r="B3293" s="15">
        <v>45771</v>
      </c>
      <c r="C3293" t="s">
        <v>88</v>
      </c>
      <c r="D3293" t="s">
        <v>198</v>
      </c>
      <c r="E3293" t="s">
        <v>93</v>
      </c>
      <c r="F3293" t="s">
        <v>124</v>
      </c>
      <c r="G3293" t="s">
        <v>68</v>
      </c>
      <c r="H3293">
        <v>4</v>
      </c>
      <c r="I3293">
        <v>62.22</v>
      </c>
      <c r="J3293">
        <v>0.01</v>
      </c>
      <c r="K3293">
        <v>24.19</v>
      </c>
      <c r="L3293" t="s">
        <v>57</v>
      </c>
      <c r="M3293">
        <f t="shared" si="345"/>
        <v>246.39</v>
      </c>
      <c r="N3293">
        <f t="shared" si="346"/>
        <v>149.63</v>
      </c>
      <c r="O3293" s="7">
        <f t="shared" si="347"/>
        <v>0.60728925686919111</v>
      </c>
      <c r="P3293" t="str">
        <f t="shared" si="348"/>
        <v>Apr-2025</v>
      </c>
      <c r="Q3293" t="str">
        <f t="shared" si="349"/>
        <v>Q2-2025</v>
      </c>
    </row>
    <row r="3294" spans="1:17" x14ac:dyDescent="0.3">
      <c r="A3294" t="s">
        <v>3442</v>
      </c>
      <c r="B3294" s="15">
        <v>45923</v>
      </c>
      <c r="C3294" t="s">
        <v>63</v>
      </c>
      <c r="D3294" t="s">
        <v>251</v>
      </c>
      <c r="E3294" t="s">
        <v>107</v>
      </c>
      <c r="F3294" t="s">
        <v>132</v>
      </c>
      <c r="G3294" t="s">
        <v>68</v>
      </c>
      <c r="H3294">
        <v>4</v>
      </c>
      <c r="I3294">
        <v>19.64</v>
      </c>
      <c r="J3294">
        <v>0.14699999999999999</v>
      </c>
      <c r="K3294">
        <v>7.47</v>
      </c>
      <c r="L3294" t="s">
        <v>57</v>
      </c>
      <c r="M3294">
        <f t="shared" si="345"/>
        <v>67.010000000000005</v>
      </c>
      <c r="N3294">
        <f t="shared" si="346"/>
        <v>37.130000000000003</v>
      </c>
      <c r="O3294" s="7">
        <f t="shared" si="347"/>
        <v>0.5540964035218624</v>
      </c>
      <c r="P3294" t="str">
        <f t="shared" si="348"/>
        <v>Sep-2025</v>
      </c>
      <c r="Q3294" t="str">
        <f t="shared" si="349"/>
        <v>Q3-2025</v>
      </c>
    </row>
    <row r="3295" spans="1:17" x14ac:dyDescent="0.3">
      <c r="A3295" t="s">
        <v>3443</v>
      </c>
      <c r="B3295" s="15">
        <v>45771</v>
      </c>
      <c r="C3295" t="s">
        <v>63</v>
      </c>
      <c r="D3295" t="s">
        <v>137</v>
      </c>
      <c r="E3295" t="s">
        <v>71</v>
      </c>
      <c r="F3295" t="s">
        <v>78</v>
      </c>
      <c r="G3295" t="s">
        <v>56</v>
      </c>
      <c r="H3295">
        <v>7</v>
      </c>
      <c r="I3295">
        <v>30.97</v>
      </c>
      <c r="J3295">
        <v>0.253</v>
      </c>
      <c r="K3295">
        <v>20.57</v>
      </c>
      <c r="L3295" t="s">
        <v>57</v>
      </c>
      <c r="M3295">
        <f t="shared" si="345"/>
        <v>161.94</v>
      </c>
      <c r="N3295">
        <f t="shared" si="346"/>
        <v>17.95</v>
      </c>
      <c r="O3295" s="7">
        <f t="shared" si="347"/>
        <v>0.11084352229220698</v>
      </c>
      <c r="P3295" t="str">
        <f t="shared" si="348"/>
        <v>Apr-2025</v>
      </c>
      <c r="Q3295" t="str">
        <f t="shared" si="349"/>
        <v>Q2-2025</v>
      </c>
    </row>
    <row r="3296" spans="1:17" x14ac:dyDescent="0.3">
      <c r="A3296" t="s">
        <v>3444</v>
      </c>
      <c r="B3296" s="15">
        <v>45687</v>
      </c>
      <c r="C3296" t="s">
        <v>52</v>
      </c>
      <c r="D3296" t="s">
        <v>113</v>
      </c>
      <c r="E3296" t="s">
        <v>60</v>
      </c>
      <c r="F3296" t="s">
        <v>90</v>
      </c>
      <c r="G3296" t="s">
        <v>68</v>
      </c>
      <c r="H3296">
        <v>1</v>
      </c>
      <c r="I3296">
        <v>38.94</v>
      </c>
      <c r="J3296">
        <v>0.11</v>
      </c>
      <c r="K3296">
        <v>20.239999999999998</v>
      </c>
      <c r="L3296" t="s">
        <v>57</v>
      </c>
      <c r="M3296">
        <f t="shared" si="345"/>
        <v>34.659999999999997</v>
      </c>
      <c r="N3296">
        <f t="shared" si="346"/>
        <v>14.42</v>
      </c>
      <c r="O3296" s="7">
        <f t="shared" si="347"/>
        <v>0.41604154645124064</v>
      </c>
      <c r="P3296" t="str">
        <f t="shared" si="348"/>
        <v>Jan-2025</v>
      </c>
      <c r="Q3296" t="str">
        <f t="shared" si="349"/>
        <v>Q1-2025</v>
      </c>
    </row>
    <row r="3297" spans="1:17" x14ac:dyDescent="0.3">
      <c r="A3297" t="s">
        <v>3445</v>
      </c>
      <c r="B3297" s="15">
        <v>45668</v>
      </c>
      <c r="C3297" t="s">
        <v>84</v>
      </c>
      <c r="D3297" t="s">
        <v>147</v>
      </c>
      <c r="E3297" t="s">
        <v>71</v>
      </c>
      <c r="F3297" t="s">
        <v>72</v>
      </c>
      <c r="G3297" t="s">
        <v>56</v>
      </c>
      <c r="H3297">
        <v>5</v>
      </c>
      <c r="I3297">
        <v>161.03</v>
      </c>
      <c r="J3297">
        <v>7.0000000000000001E-3</v>
      </c>
      <c r="K3297">
        <v>106.37</v>
      </c>
      <c r="L3297" t="s">
        <v>104</v>
      </c>
      <c r="M3297">
        <f t="shared" si="345"/>
        <v>799.51</v>
      </c>
      <c r="N3297">
        <f t="shared" si="346"/>
        <v>267.66000000000003</v>
      </c>
      <c r="O3297" s="7">
        <f t="shared" si="347"/>
        <v>0.3347800527823292</v>
      </c>
      <c r="P3297" t="str">
        <f t="shared" si="348"/>
        <v>Jan-2025</v>
      </c>
      <c r="Q3297" t="str">
        <f t="shared" si="349"/>
        <v>Q1-2025</v>
      </c>
    </row>
    <row r="3298" spans="1:17" x14ac:dyDescent="0.3">
      <c r="A3298" t="s">
        <v>3446</v>
      </c>
      <c r="B3298" s="15">
        <v>45801</v>
      </c>
      <c r="C3298" t="s">
        <v>63</v>
      </c>
      <c r="D3298" t="s">
        <v>258</v>
      </c>
      <c r="E3298" t="s">
        <v>93</v>
      </c>
      <c r="F3298" t="s">
        <v>219</v>
      </c>
      <c r="G3298" t="s">
        <v>68</v>
      </c>
      <c r="H3298">
        <v>2</v>
      </c>
      <c r="I3298">
        <v>36.51</v>
      </c>
      <c r="J3298">
        <v>0.17399999999999999</v>
      </c>
      <c r="K3298">
        <v>14.54</v>
      </c>
      <c r="L3298" t="s">
        <v>57</v>
      </c>
      <c r="M3298">
        <f t="shared" si="345"/>
        <v>60.31</v>
      </c>
      <c r="N3298">
        <f t="shared" si="346"/>
        <v>31.23</v>
      </c>
      <c r="O3298" s="7">
        <f t="shared" si="347"/>
        <v>0.51782457303929696</v>
      </c>
      <c r="P3298" t="str">
        <f t="shared" si="348"/>
        <v>May-2025</v>
      </c>
      <c r="Q3298" t="str">
        <f t="shared" si="349"/>
        <v>Q2-2025</v>
      </c>
    </row>
    <row r="3299" spans="1:17" x14ac:dyDescent="0.3">
      <c r="A3299" t="s">
        <v>3447</v>
      </c>
      <c r="B3299" s="15">
        <v>45959</v>
      </c>
      <c r="C3299" t="s">
        <v>84</v>
      </c>
      <c r="D3299" t="s">
        <v>243</v>
      </c>
      <c r="E3299" t="s">
        <v>60</v>
      </c>
      <c r="F3299" t="s">
        <v>99</v>
      </c>
      <c r="G3299" t="s">
        <v>68</v>
      </c>
      <c r="H3299">
        <v>1</v>
      </c>
      <c r="I3299">
        <v>21.05</v>
      </c>
      <c r="J3299">
        <v>0.106</v>
      </c>
      <c r="K3299">
        <v>11.34</v>
      </c>
      <c r="L3299" t="s">
        <v>57</v>
      </c>
      <c r="M3299">
        <f t="shared" si="345"/>
        <v>18.82</v>
      </c>
      <c r="N3299">
        <f t="shared" si="346"/>
        <v>7.48</v>
      </c>
      <c r="O3299" s="7">
        <f t="shared" si="347"/>
        <v>0.39744952178533477</v>
      </c>
      <c r="P3299" t="str">
        <f t="shared" si="348"/>
        <v>Oct-2025</v>
      </c>
      <c r="Q3299" t="str">
        <f t="shared" si="349"/>
        <v>Q4-2025</v>
      </c>
    </row>
    <row r="3300" spans="1:17" x14ac:dyDescent="0.3">
      <c r="A3300" t="s">
        <v>3448</v>
      </c>
      <c r="B3300" s="15">
        <v>45687</v>
      </c>
      <c r="C3300" t="s">
        <v>52</v>
      </c>
      <c r="D3300" t="s">
        <v>121</v>
      </c>
      <c r="E3300" t="s">
        <v>93</v>
      </c>
      <c r="F3300" t="s">
        <v>141</v>
      </c>
      <c r="G3300" t="s">
        <v>56</v>
      </c>
      <c r="H3300">
        <v>3</v>
      </c>
      <c r="I3300">
        <v>19.95</v>
      </c>
      <c r="J3300">
        <v>6.8000000000000005E-2</v>
      </c>
      <c r="K3300">
        <v>6.99</v>
      </c>
      <c r="L3300" t="s">
        <v>57</v>
      </c>
      <c r="M3300">
        <f t="shared" si="345"/>
        <v>55.78</v>
      </c>
      <c r="N3300">
        <f t="shared" si="346"/>
        <v>34.81</v>
      </c>
      <c r="O3300" s="7">
        <f t="shared" si="347"/>
        <v>0.62405880243814993</v>
      </c>
      <c r="P3300" t="str">
        <f t="shared" si="348"/>
        <v>Jan-2025</v>
      </c>
      <c r="Q3300" t="str">
        <f t="shared" si="349"/>
        <v>Q1-2025</v>
      </c>
    </row>
    <row r="3301" spans="1:17" x14ac:dyDescent="0.3">
      <c r="A3301" t="s">
        <v>3449</v>
      </c>
      <c r="B3301" s="15">
        <v>45868</v>
      </c>
      <c r="C3301" t="s">
        <v>84</v>
      </c>
      <c r="D3301" t="s">
        <v>144</v>
      </c>
      <c r="E3301" t="s">
        <v>71</v>
      </c>
      <c r="F3301" t="s">
        <v>78</v>
      </c>
      <c r="G3301" t="s">
        <v>56</v>
      </c>
      <c r="H3301">
        <v>1</v>
      </c>
      <c r="I3301">
        <v>75.680000000000007</v>
      </c>
      <c r="J3301">
        <v>1.6E-2</v>
      </c>
      <c r="K3301">
        <v>57.8</v>
      </c>
      <c r="L3301" t="s">
        <v>57</v>
      </c>
      <c r="M3301">
        <f t="shared" si="345"/>
        <v>74.47</v>
      </c>
      <c r="N3301">
        <f t="shared" si="346"/>
        <v>16.670000000000002</v>
      </c>
      <c r="O3301" s="7">
        <f t="shared" si="347"/>
        <v>0.22384852960923865</v>
      </c>
      <c r="P3301" t="str">
        <f t="shared" si="348"/>
        <v>Jul-2025</v>
      </c>
      <c r="Q3301" t="str">
        <f t="shared" si="349"/>
        <v>Q3-2025</v>
      </c>
    </row>
    <row r="3302" spans="1:17" x14ac:dyDescent="0.3">
      <c r="A3302" t="s">
        <v>3450</v>
      </c>
      <c r="B3302" s="15">
        <v>45773</v>
      </c>
      <c r="C3302" t="s">
        <v>63</v>
      </c>
      <c r="D3302" t="s">
        <v>258</v>
      </c>
      <c r="E3302" t="s">
        <v>71</v>
      </c>
      <c r="F3302" t="s">
        <v>126</v>
      </c>
      <c r="G3302" t="s">
        <v>56</v>
      </c>
      <c r="H3302">
        <v>7</v>
      </c>
      <c r="I3302">
        <v>153.55000000000001</v>
      </c>
      <c r="J3302">
        <v>0.191</v>
      </c>
      <c r="K3302">
        <v>104.84</v>
      </c>
      <c r="L3302" t="s">
        <v>57</v>
      </c>
      <c r="M3302">
        <f t="shared" si="345"/>
        <v>869.55</v>
      </c>
      <c r="N3302">
        <f t="shared" si="346"/>
        <v>135.66999999999999</v>
      </c>
      <c r="O3302" s="7">
        <f t="shared" si="347"/>
        <v>0.1560232304065321</v>
      </c>
      <c r="P3302" t="str">
        <f t="shared" si="348"/>
        <v>Apr-2025</v>
      </c>
      <c r="Q3302" t="str">
        <f t="shared" si="349"/>
        <v>Q2-2025</v>
      </c>
    </row>
    <row r="3303" spans="1:17" x14ac:dyDescent="0.3">
      <c r="A3303" t="s">
        <v>3451</v>
      </c>
      <c r="B3303" s="15">
        <v>45749</v>
      </c>
      <c r="C3303" t="s">
        <v>88</v>
      </c>
      <c r="D3303" t="s">
        <v>92</v>
      </c>
      <c r="E3303" t="s">
        <v>54</v>
      </c>
      <c r="F3303" t="s">
        <v>114</v>
      </c>
      <c r="G3303" t="s">
        <v>68</v>
      </c>
      <c r="H3303">
        <v>1</v>
      </c>
      <c r="I3303">
        <v>24.01</v>
      </c>
      <c r="J3303">
        <v>0.09</v>
      </c>
      <c r="K3303">
        <v>14.65</v>
      </c>
      <c r="L3303" t="s">
        <v>57</v>
      </c>
      <c r="M3303">
        <f t="shared" si="345"/>
        <v>21.85</v>
      </c>
      <c r="N3303">
        <f t="shared" si="346"/>
        <v>7.2</v>
      </c>
      <c r="O3303" s="7">
        <f t="shared" si="347"/>
        <v>0.32951945080091533</v>
      </c>
      <c r="P3303" t="str">
        <f t="shared" si="348"/>
        <v>Apr-2025</v>
      </c>
      <c r="Q3303" t="str">
        <f t="shared" si="349"/>
        <v>Q2-2025</v>
      </c>
    </row>
    <row r="3304" spans="1:17" x14ac:dyDescent="0.3">
      <c r="A3304" t="s">
        <v>3452</v>
      </c>
      <c r="B3304" s="15">
        <v>45591</v>
      </c>
      <c r="C3304" t="s">
        <v>88</v>
      </c>
      <c r="D3304" t="s">
        <v>270</v>
      </c>
      <c r="E3304" t="s">
        <v>107</v>
      </c>
      <c r="F3304" t="s">
        <v>193</v>
      </c>
      <c r="G3304" t="s">
        <v>68</v>
      </c>
      <c r="H3304">
        <v>1</v>
      </c>
      <c r="I3304">
        <v>8.18</v>
      </c>
      <c r="J3304">
        <v>8.0000000000000002E-3</v>
      </c>
      <c r="K3304">
        <v>3.14</v>
      </c>
      <c r="L3304" t="s">
        <v>57</v>
      </c>
      <c r="M3304">
        <f t="shared" si="345"/>
        <v>8.11</v>
      </c>
      <c r="N3304">
        <f t="shared" si="346"/>
        <v>4.97</v>
      </c>
      <c r="O3304" s="7">
        <f t="shared" si="347"/>
        <v>0.61282367447595565</v>
      </c>
      <c r="P3304" t="str">
        <f t="shared" si="348"/>
        <v>Oct-2024</v>
      </c>
      <c r="Q3304" t="str">
        <f t="shared" si="349"/>
        <v>Q4-2024</v>
      </c>
    </row>
    <row r="3305" spans="1:17" x14ac:dyDescent="0.3">
      <c r="A3305" t="s">
        <v>3453</v>
      </c>
      <c r="B3305" s="15">
        <v>45618</v>
      </c>
      <c r="C3305" t="s">
        <v>88</v>
      </c>
      <c r="D3305" t="s">
        <v>429</v>
      </c>
      <c r="E3305" t="s">
        <v>71</v>
      </c>
      <c r="F3305" t="s">
        <v>86</v>
      </c>
      <c r="G3305" t="s">
        <v>68</v>
      </c>
      <c r="H3305">
        <v>1</v>
      </c>
      <c r="I3305">
        <v>196.57</v>
      </c>
      <c r="J3305">
        <v>0.17199999999999999</v>
      </c>
      <c r="K3305">
        <v>151.25</v>
      </c>
      <c r="L3305" t="s">
        <v>57</v>
      </c>
      <c r="M3305">
        <f t="shared" si="345"/>
        <v>162.76</v>
      </c>
      <c r="N3305">
        <f t="shared" si="346"/>
        <v>11.51</v>
      </c>
      <c r="O3305" s="7">
        <f t="shared" si="347"/>
        <v>7.0717621037109851E-2</v>
      </c>
      <c r="P3305" t="str">
        <f t="shared" si="348"/>
        <v>Nov-2024</v>
      </c>
      <c r="Q3305" t="str">
        <f t="shared" si="349"/>
        <v>Q4-2024</v>
      </c>
    </row>
    <row r="3306" spans="1:17" x14ac:dyDescent="0.3">
      <c r="A3306" t="s">
        <v>3454</v>
      </c>
      <c r="B3306" s="15">
        <v>45944</v>
      </c>
      <c r="C3306" t="s">
        <v>84</v>
      </c>
      <c r="D3306" t="s">
        <v>85</v>
      </c>
      <c r="E3306" t="s">
        <v>54</v>
      </c>
      <c r="F3306" t="s">
        <v>114</v>
      </c>
      <c r="G3306" t="s">
        <v>68</v>
      </c>
      <c r="H3306">
        <v>1</v>
      </c>
      <c r="I3306">
        <v>17.09</v>
      </c>
      <c r="J3306">
        <v>0.105</v>
      </c>
      <c r="K3306">
        <v>11.43</v>
      </c>
      <c r="L3306" t="s">
        <v>57</v>
      </c>
      <c r="M3306">
        <f t="shared" si="345"/>
        <v>15.3</v>
      </c>
      <c r="N3306">
        <f t="shared" si="346"/>
        <v>3.87</v>
      </c>
      <c r="O3306" s="7">
        <f t="shared" si="347"/>
        <v>0.25294117647058822</v>
      </c>
      <c r="P3306" t="str">
        <f t="shared" si="348"/>
        <v>Oct-2025</v>
      </c>
      <c r="Q3306" t="str">
        <f t="shared" si="349"/>
        <v>Q4-2025</v>
      </c>
    </row>
    <row r="3307" spans="1:17" x14ac:dyDescent="0.3">
      <c r="A3307" t="s">
        <v>3455</v>
      </c>
      <c r="B3307" s="15">
        <v>45570</v>
      </c>
      <c r="C3307" t="s">
        <v>52</v>
      </c>
      <c r="D3307" t="s">
        <v>237</v>
      </c>
      <c r="E3307" t="s">
        <v>107</v>
      </c>
      <c r="F3307" t="s">
        <v>108</v>
      </c>
      <c r="G3307" t="s">
        <v>68</v>
      </c>
      <c r="H3307">
        <v>3</v>
      </c>
      <c r="I3307">
        <v>8.9600000000000009</v>
      </c>
      <c r="J3307">
        <v>0.183</v>
      </c>
      <c r="K3307">
        <v>3.56</v>
      </c>
      <c r="L3307" t="s">
        <v>57</v>
      </c>
      <c r="M3307">
        <f t="shared" si="345"/>
        <v>21.96</v>
      </c>
      <c r="N3307">
        <f t="shared" si="346"/>
        <v>11.28</v>
      </c>
      <c r="O3307" s="7">
        <f t="shared" si="347"/>
        <v>0.51366120218579225</v>
      </c>
      <c r="P3307" t="str">
        <f t="shared" si="348"/>
        <v>Oct-2024</v>
      </c>
      <c r="Q3307" t="str">
        <f t="shared" si="349"/>
        <v>Q4-2024</v>
      </c>
    </row>
    <row r="3308" spans="1:17" x14ac:dyDescent="0.3">
      <c r="A3308" t="s">
        <v>3456</v>
      </c>
      <c r="B3308" s="15">
        <v>45503</v>
      </c>
      <c r="C3308" t="s">
        <v>84</v>
      </c>
      <c r="D3308" t="s">
        <v>225</v>
      </c>
      <c r="E3308" t="s">
        <v>71</v>
      </c>
      <c r="F3308" t="s">
        <v>126</v>
      </c>
      <c r="G3308" t="s">
        <v>56</v>
      </c>
      <c r="H3308">
        <v>4</v>
      </c>
      <c r="I3308">
        <v>140.57</v>
      </c>
      <c r="J3308">
        <v>1.0999999999999999E-2</v>
      </c>
      <c r="K3308">
        <v>99.2</v>
      </c>
      <c r="L3308" t="s">
        <v>57</v>
      </c>
      <c r="M3308">
        <f t="shared" si="345"/>
        <v>556.09</v>
      </c>
      <c r="N3308">
        <f t="shared" si="346"/>
        <v>159.29</v>
      </c>
      <c r="O3308" s="7">
        <f t="shared" si="347"/>
        <v>0.28644643852613783</v>
      </c>
      <c r="P3308" t="str">
        <f t="shared" si="348"/>
        <v>Jul-2024</v>
      </c>
      <c r="Q3308" t="str">
        <f t="shared" si="349"/>
        <v>Q3-2024</v>
      </c>
    </row>
    <row r="3309" spans="1:17" x14ac:dyDescent="0.3">
      <c r="A3309" t="s">
        <v>3457</v>
      </c>
      <c r="B3309" s="15">
        <v>45662</v>
      </c>
      <c r="C3309" t="s">
        <v>88</v>
      </c>
      <c r="D3309" t="s">
        <v>202</v>
      </c>
      <c r="E3309" t="s">
        <v>71</v>
      </c>
      <c r="F3309" t="s">
        <v>97</v>
      </c>
      <c r="G3309" t="s">
        <v>56</v>
      </c>
      <c r="H3309">
        <v>5</v>
      </c>
      <c r="I3309">
        <v>92.41</v>
      </c>
      <c r="J3309">
        <v>0.16600000000000001</v>
      </c>
      <c r="K3309">
        <v>65.680000000000007</v>
      </c>
      <c r="L3309" t="s">
        <v>57</v>
      </c>
      <c r="M3309">
        <f t="shared" si="345"/>
        <v>385.35</v>
      </c>
      <c r="N3309">
        <f t="shared" si="346"/>
        <v>56.95</v>
      </c>
      <c r="O3309" s="7">
        <f t="shared" si="347"/>
        <v>0.14778772544440119</v>
      </c>
      <c r="P3309" t="str">
        <f t="shared" si="348"/>
        <v>Jan-2025</v>
      </c>
      <c r="Q3309" t="str">
        <f t="shared" si="349"/>
        <v>Q1-2025</v>
      </c>
    </row>
    <row r="3310" spans="1:17" x14ac:dyDescent="0.3">
      <c r="A3310" t="s">
        <v>3458</v>
      </c>
      <c r="B3310" s="15">
        <v>45991</v>
      </c>
      <c r="C3310" t="s">
        <v>84</v>
      </c>
      <c r="D3310" t="s">
        <v>177</v>
      </c>
      <c r="E3310" t="s">
        <v>107</v>
      </c>
      <c r="F3310" t="s">
        <v>193</v>
      </c>
      <c r="G3310" t="s">
        <v>56</v>
      </c>
      <c r="H3310">
        <v>1</v>
      </c>
      <c r="I3310">
        <v>49.36</v>
      </c>
      <c r="J3310">
        <v>0.05</v>
      </c>
      <c r="K3310">
        <v>21.81</v>
      </c>
      <c r="L3310" t="s">
        <v>57</v>
      </c>
      <c r="M3310">
        <f t="shared" si="345"/>
        <v>46.89</v>
      </c>
      <c r="N3310">
        <f t="shared" si="346"/>
        <v>25.08</v>
      </c>
      <c r="O3310" s="7">
        <f t="shared" si="347"/>
        <v>0.53486884197056939</v>
      </c>
      <c r="P3310" t="str">
        <f t="shared" si="348"/>
        <v>Nov-2025</v>
      </c>
      <c r="Q3310" t="str">
        <f t="shared" si="349"/>
        <v>Q4-2025</v>
      </c>
    </row>
    <row r="3311" spans="1:17" x14ac:dyDescent="0.3">
      <c r="A3311" t="s">
        <v>3459</v>
      </c>
      <c r="B3311" s="15">
        <v>45841</v>
      </c>
      <c r="C3311" t="s">
        <v>84</v>
      </c>
      <c r="D3311" t="s">
        <v>150</v>
      </c>
      <c r="E3311" t="s">
        <v>93</v>
      </c>
      <c r="F3311" t="s">
        <v>94</v>
      </c>
      <c r="G3311" t="s">
        <v>68</v>
      </c>
      <c r="H3311">
        <v>2</v>
      </c>
      <c r="I3311">
        <v>57.6</v>
      </c>
      <c r="J3311">
        <v>0.13</v>
      </c>
      <c r="K3311">
        <v>25.74</v>
      </c>
      <c r="L3311" t="s">
        <v>57</v>
      </c>
      <c r="M3311">
        <f t="shared" si="345"/>
        <v>100.22</v>
      </c>
      <c r="N3311">
        <f t="shared" si="346"/>
        <v>48.74</v>
      </c>
      <c r="O3311" s="7">
        <f t="shared" si="347"/>
        <v>0.48633007383755739</v>
      </c>
      <c r="P3311" t="str">
        <f t="shared" si="348"/>
        <v>Jul-2025</v>
      </c>
      <c r="Q3311" t="str">
        <f t="shared" si="349"/>
        <v>Q3-2025</v>
      </c>
    </row>
    <row r="3312" spans="1:17" x14ac:dyDescent="0.3">
      <c r="A3312" t="s">
        <v>3460</v>
      </c>
      <c r="B3312" s="15">
        <v>45874</v>
      </c>
      <c r="C3312" t="s">
        <v>63</v>
      </c>
      <c r="D3312" t="s">
        <v>251</v>
      </c>
      <c r="E3312" t="s">
        <v>54</v>
      </c>
      <c r="F3312" t="s">
        <v>65</v>
      </c>
      <c r="G3312" t="s">
        <v>56</v>
      </c>
      <c r="H3312">
        <v>3</v>
      </c>
      <c r="I3312">
        <v>17.95</v>
      </c>
      <c r="J3312">
        <v>0.16600000000000001</v>
      </c>
      <c r="K3312">
        <v>11.89</v>
      </c>
      <c r="L3312" t="s">
        <v>57</v>
      </c>
      <c r="M3312">
        <f t="shared" si="345"/>
        <v>44.91</v>
      </c>
      <c r="N3312">
        <f t="shared" si="346"/>
        <v>9.24</v>
      </c>
      <c r="O3312" s="7">
        <f t="shared" si="347"/>
        <v>0.20574482297929195</v>
      </c>
      <c r="P3312" t="str">
        <f t="shared" si="348"/>
        <v>Aug-2025</v>
      </c>
      <c r="Q3312" t="str">
        <f t="shared" si="349"/>
        <v>Q3-2025</v>
      </c>
    </row>
    <row r="3313" spans="1:17" x14ac:dyDescent="0.3">
      <c r="A3313" t="s">
        <v>3461</v>
      </c>
      <c r="B3313" s="15">
        <v>45706</v>
      </c>
      <c r="C3313" t="s">
        <v>84</v>
      </c>
      <c r="D3313" t="s">
        <v>169</v>
      </c>
      <c r="E3313" t="s">
        <v>107</v>
      </c>
      <c r="F3313" t="s">
        <v>148</v>
      </c>
      <c r="G3313" t="s">
        <v>68</v>
      </c>
      <c r="H3313">
        <v>3</v>
      </c>
      <c r="I3313">
        <v>21.4</v>
      </c>
      <c r="J3313">
        <v>5.5E-2</v>
      </c>
      <c r="K3313">
        <v>9.35</v>
      </c>
      <c r="L3313" t="s">
        <v>57</v>
      </c>
      <c r="M3313">
        <f t="shared" si="345"/>
        <v>60.67</v>
      </c>
      <c r="N3313">
        <f t="shared" si="346"/>
        <v>32.619999999999997</v>
      </c>
      <c r="O3313" s="7">
        <f t="shared" si="347"/>
        <v>0.53766276578209982</v>
      </c>
      <c r="P3313" t="str">
        <f t="shared" si="348"/>
        <v>Feb-2025</v>
      </c>
      <c r="Q3313" t="str">
        <f t="shared" si="349"/>
        <v>Q1-2025</v>
      </c>
    </row>
    <row r="3314" spans="1:17" x14ac:dyDescent="0.3">
      <c r="A3314" t="s">
        <v>3462</v>
      </c>
      <c r="B3314" s="15">
        <v>45728</v>
      </c>
      <c r="C3314" t="s">
        <v>52</v>
      </c>
      <c r="D3314" t="s">
        <v>59</v>
      </c>
      <c r="E3314" t="s">
        <v>54</v>
      </c>
      <c r="F3314" t="s">
        <v>156</v>
      </c>
      <c r="G3314" t="s">
        <v>68</v>
      </c>
      <c r="H3314">
        <v>4</v>
      </c>
      <c r="I3314">
        <v>20.91</v>
      </c>
      <c r="J3314">
        <v>5.3999999999999999E-2</v>
      </c>
      <c r="K3314">
        <v>11.55</v>
      </c>
      <c r="L3314" t="s">
        <v>57</v>
      </c>
      <c r="M3314">
        <f t="shared" si="345"/>
        <v>79.12</v>
      </c>
      <c r="N3314">
        <f t="shared" si="346"/>
        <v>32.92</v>
      </c>
      <c r="O3314" s="7">
        <f t="shared" si="347"/>
        <v>0.41607684529828109</v>
      </c>
      <c r="P3314" t="str">
        <f t="shared" si="348"/>
        <v>Mar-2025</v>
      </c>
      <c r="Q3314" t="str">
        <f t="shared" si="349"/>
        <v>Q1-2025</v>
      </c>
    </row>
    <row r="3315" spans="1:17" x14ac:dyDescent="0.3">
      <c r="A3315" t="s">
        <v>3463</v>
      </c>
      <c r="B3315" s="15">
        <v>45922</v>
      </c>
      <c r="C3315" t="s">
        <v>63</v>
      </c>
      <c r="D3315" t="s">
        <v>188</v>
      </c>
      <c r="E3315" t="s">
        <v>107</v>
      </c>
      <c r="F3315" t="s">
        <v>193</v>
      </c>
      <c r="G3315" t="s">
        <v>56</v>
      </c>
      <c r="H3315">
        <v>2</v>
      </c>
      <c r="I3315">
        <v>23.42</v>
      </c>
      <c r="J3315">
        <v>0.153</v>
      </c>
      <c r="K3315">
        <v>7.47</v>
      </c>
      <c r="L3315" t="s">
        <v>104</v>
      </c>
      <c r="M3315">
        <f t="shared" si="345"/>
        <v>39.67</v>
      </c>
      <c r="N3315">
        <f t="shared" si="346"/>
        <v>24.73</v>
      </c>
      <c r="O3315" s="7">
        <f t="shared" si="347"/>
        <v>0.62339299218553057</v>
      </c>
      <c r="P3315" t="str">
        <f t="shared" si="348"/>
        <v>Sep-2025</v>
      </c>
      <c r="Q3315" t="str">
        <f t="shared" si="349"/>
        <v>Q3-2025</v>
      </c>
    </row>
    <row r="3316" spans="1:17" x14ac:dyDescent="0.3">
      <c r="A3316" t="s">
        <v>3464</v>
      </c>
      <c r="B3316" s="15">
        <v>45980</v>
      </c>
      <c r="C3316" t="s">
        <v>84</v>
      </c>
      <c r="D3316" t="s">
        <v>196</v>
      </c>
      <c r="E3316" t="s">
        <v>60</v>
      </c>
      <c r="F3316" t="s">
        <v>90</v>
      </c>
      <c r="G3316" t="s">
        <v>56</v>
      </c>
      <c r="H3316">
        <v>1</v>
      </c>
      <c r="I3316">
        <v>90.45</v>
      </c>
      <c r="J3316">
        <v>0.13800000000000001</v>
      </c>
      <c r="K3316">
        <v>44.13</v>
      </c>
      <c r="L3316" t="s">
        <v>57</v>
      </c>
      <c r="M3316">
        <f t="shared" si="345"/>
        <v>77.97</v>
      </c>
      <c r="N3316">
        <f t="shared" si="346"/>
        <v>33.840000000000003</v>
      </c>
      <c r="O3316" s="7">
        <f t="shared" si="347"/>
        <v>0.43401308195459798</v>
      </c>
      <c r="P3316" t="str">
        <f t="shared" si="348"/>
        <v>Nov-2025</v>
      </c>
      <c r="Q3316" t="str">
        <f t="shared" si="349"/>
        <v>Q4-2025</v>
      </c>
    </row>
    <row r="3317" spans="1:17" x14ac:dyDescent="0.3">
      <c r="A3317" t="s">
        <v>3465</v>
      </c>
      <c r="B3317" s="15">
        <v>45851</v>
      </c>
      <c r="C3317" t="s">
        <v>52</v>
      </c>
      <c r="D3317" t="s">
        <v>101</v>
      </c>
      <c r="E3317" t="s">
        <v>107</v>
      </c>
      <c r="F3317" t="s">
        <v>148</v>
      </c>
      <c r="G3317" t="s">
        <v>56</v>
      </c>
      <c r="H3317">
        <v>1</v>
      </c>
      <c r="I3317">
        <v>25.14</v>
      </c>
      <c r="J3317">
        <v>8.5000000000000006E-2</v>
      </c>
      <c r="K3317">
        <v>8.6300000000000008</v>
      </c>
      <c r="L3317" t="s">
        <v>57</v>
      </c>
      <c r="M3317">
        <f t="shared" si="345"/>
        <v>23</v>
      </c>
      <c r="N3317">
        <f t="shared" si="346"/>
        <v>14.37</v>
      </c>
      <c r="O3317" s="7">
        <f t="shared" si="347"/>
        <v>0.62478260869565216</v>
      </c>
      <c r="P3317" t="str">
        <f t="shared" si="348"/>
        <v>Jul-2025</v>
      </c>
      <c r="Q3317" t="str">
        <f t="shared" si="349"/>
        <v>Q3-2025</v>
      </c>
    </row>
    <row r="3318" spans="1:17" x14ac:dyDescent="0.3">
      <c r="A3318" t="s">
        <v>3466</v>
      </c>
      <c r="B3318" s="15">
        <v>45427</v>
      </c>
      <c r="C3318" t="s">
        <v>63</v>
      </c>
      <c r="D3318" t="s">
        <v>165</v>
      </c>
      <c r="E3318" t="s">
        <v>71</v>
      </c>
      <c r="F3318" t="s">
        <v>97</v>
      </c>
      <c r="G3318" t="s">
        <v>56</v>
      </c>
      <c r="H3318">
        <v>2</v>
      </c>
      <c r="I3318">
        <v>75.17</v>
      </c>
      <c r="J3318">
        <v>0.151</v>
      </c>
      <c r="K3318">
        <v>53.94</v>
      </c>
      <c r="L3318" t="s">
        <v>57</v>
      </c>
      <c r="M3318">
        <f t="shared" si="345"/>
        <v>127.64</v>
      </c>
      <c r="N3318">
        <f t="shared" si="346"/>
        <v>19.760000000000002</v>
      </c>
      <c r="O3318" s="7">
        <f t="shared" si="347"/>
        <v>0.15481040426198686</v>
      </c>
      <c r="P3318" t="str">
        <f t="shared" si="348"/>
        <v>May-2024</v>
      </c>
      <c r="Q3318" t="str">
        <f t="shared" si="349"/>
        <v>Q2-2024</v>
      </c>
    </row>
    <row r="3319" spans="1:17" x14ac:dyDescent="0.3">
      <c r="A3319" t="s">
        <v>3467</v>
      </c>
      <c r="B3319" s="15">
        <v>45561</v>
      </c>
      <c r="C3319" t="s">
        <v>63</v>
      </c>
      <c r="D3319" t="s">
        <v>188</v>
      </c>
      <c r="E3319" t="s">
        <v>107</v>
      </c>
      <c r="F3319" t="s">
        <v>139</v>
      </c>
      <c r="G3319" t="s">
        <v>68</v>
      </c>
      <c r="H3319">
        <v>7</v>
      </c>
      <c r="I3319">
        <v>58.55</v>
      </c>
      <c r="J3319">
        <v>0.15</v>
      </c>
      <c r="K3319">
        <v>23.74</v>
      </c>
      <c r="L3319" t="s">
        <v>104</v>
      </c>
      <c r="M3319">
        <f t="shared" si="345"/>
        <v>348.37</v>
      </c>
      <c r="N3319">
        <f t="shared" si="346"/>
        <v>182.19</v>
      </c>
      <c r="O3319" s="7">
        <f t="shared" si="347"/>
        <v>0.52297844246060221</v>
      </c>
      <c r="P3319" t="str">
        <f t="shared" si="348"/>
        <v>Sep-2024</v>
      </c>
      <c r="Q3319" t="str">
        <f t="shared" si="349"/>
        <v>Q3-2024</v>
      </c>
    </row>
    <row r="3320" spans="1:17" x14ac:dyDescent="0.3">
      <c r="A3320" t="s">
        <v>3468</v>
      </c>
      <c r="B3320" s="15">
        <v>46001</v>
      </c>
      <c r="C3320" t="s">
        <v>88</v>
      </c>
      <c r="D3320" t="s">
        <v>135</v>
      </c>
      <c r="E3320" t="s">
        <v>71</v>
      </c>
      <c r="F3320" t="s">
        <v>78</v>
      </c>
      <c r="G3320" t="s">
        <v>56</v>
      </c>
      <c r="H3320">
        <v>10</v>
      </c>
      <c r="I3320">
        <v>221.66</v>
      </c>
      <c r="J3320">
        <v>0.06</v>
      </c>
      <c r="K3320">
        <v>168.9</v>
      </c>
      <c r="L3320" t="s">
        <v>57</v>
      </c>
      <c r="M3320">
        <f t="shared" si="345"/>
        <v>2083.6</v>
      </c>
      <c r="N3320">
        <f t="shared" si="346"/>
        <v>394.6</v>
      </c>
      <c r="O3320" s="7">
        <f t="shared" si="347"/>
        <v>0.18938375887886352</v>
      </c>
      <c r="P3320" t="str">
        <f t="shared" si="348"/>
        <v>Dec-2025</v>
      </c>
      <c r="Q3320" t="str">
        <f t="shared" si="349"/>
        <v>Q4-2025</v>
      </c>
    </row>
    <row r="3321" spans="1:17" x14ac:dyDescent="0.3">
      <c r="A3321" t="s">
        <v>3469</v>
      </c>
      <c r="B3321" s="15">
        <v>45460</v>
      </c>
      <c r="C3321" t="s">
        <v>52</v>
      </c>
      <c r="D3321" t="s">
        <v>200</v>
      </c>
      <c r="E3321" t="s">
        <v>93</v>
      </c>
      <c r="F3321" t="s">
        <v>124</v>
      </c>
      <c r="G3321" t="s">
        <v>68</v>
      </c>
      <c r="H3321">
        <v>6</v>
      </c>
      <c r="I3321">
        <v>52.11</v>
      </c>
      <c r="J3321">
        <v>5.2999999999999999E-2</v>
      </c>
      <c r="K3321">
        <v>25.34</v>
      </c>
      <c r="L3321" t="s">
        <v>57</v>
      </c>
      <c r="M3321">
        <f t="shared" si="345"/>
        <v>296.08999999999997</v>
      </c>
      <c r="N3321">
        <f t="shared" si="346"/>
        <v>144.05000000000001</v>
      </c>
      <c r="O3321" s="7">
        <f t="shared" si="347"/>
        <v>0.4865074808335304</v>
      </c>
      <c r="P3321" t="str">
        <f t="shared" si="348"/>
        <v>Jun-2024</v>
      </c>
      <c r="Q3321" t="str">
        <f t="shared" si="349"/>
        <v>Q2-2024</v>
      </c>
    </row>
    <row r="3322" spans="1:17" x14ac:dyDescent="0.3">
      <c r="A3322" t="s">
        <v>3470</v>
      </c>
      <c r="B3322" s="15">
        <v>45727</v>
      </c>
      <c r="C3322" t="s">
        <v>88</v>
      </c>
      <c r="D3322" t="s">
        <v>116</v>
      </c>
      <c r="E3322" t="s">
        <v>54</v>
      </c>
      <c r="F3322" t="s">
        <v>268</v>
      </c>
      <c r="G3322" t="s">
        <v>56</v>
      </c>
      <c r="H3322">
        <v>3</v>
      </c>
      <c r="I3322">
        <v>4.2699999999999996</v>
      </c>
      <c r="J3322">
        <v>8.7999999999999995E-2</v>
      </c>
      <c r="K3322">
        <v>2.77</v>
      </c>
      <c r="L3322" t="s">
        <v>57</v>
      </c>
      <c r="M3322">
        <f t="shared" si="345"/>
        <v>11.68</v>
      </c>
      <c r="N3322">
        <f t="shared" si="346"/>
        <v>3.37</v>
      </c>
      <c r="O3322" s="7">
        <f t="shared" si="347"/>
        <v>0.28852739726027399</v>
      </c>
      <c r="P3322" t="str">
        <f t="shared" ref="P3322:P3353" si="350">IF(B3322="","",TEXT(B3322,"mmm-yyyy"))</f>
        <v>Mar-2025</v>
      </c>
      <c r="Q3322" t="str">
        <f t="shared" ref="Q3322:Q3353" si="351">IF(B3322="","","Q"&amp;ROUNDUP(MONTH(B3322)/3,0)&amp;"-"&amp;YEAR(B3322))</f>
        <v>Q1-2025</v>
      </c>
    </row>
    <row r="3323" spans="1:17" x14ac:dyDescent="0.3">
      <c r="A3323" t="s">
        <v>3471</v>
      </c>
      <c r="B3323" s="15">
        <v>45571</v>
      </c>
      <c r="C3323" t="s">
        <v>84</v>
      </c>
      <c r="D3323" t="s">
        <v>85</v>
      </c>
      <c r="E3323" t="s">
        <v>60</v>
      </c>
      <c r="F3323" t="s">
        <v>61</v>
      </c>
      <c r="G3323" t="s">
        <v>56</v>
      </c>
      <c r="H3323">
        <v>2</v>
      </c>
      <c r="I3323">
        <v>55.36</v>
      </c>
      <c r="J3323">
        <v>0</v>
      </c>
      <c r="K3323">
        <v>22.78</v>
      </c>
      <c r="L3323" t="s">
        <v>57</v>
      </c>
      <c r="M3323">
        <f t="shared" si="345"/>
        <v>110.72</v>
      </c>
      <c r="N3323">
        <f t="shared" si="346"/>
        <v>65.16</v>
      </c>
      <c r="O3323" s="7">
        <f t="shared" si="347"/>
        <v>0.58851156069364163</v>
      </c>
      <c r="P3323" t="str">
        <f t="shared" si="350"/>
        <v>Oct-2024</v>
      </c>
      <c r="Q3323" t="str">
        <f t="shared" si="351"/>
        <v>Q4-2024</v>
      </c>
    </row>
    <row r="3324" spans="1:17" x14ac:dyDescent="0.3">
      <c r="A3324" t="s">
        <v>3472</v>
      </c>
      <c r="B3324" s="15">
        <v>45799</v>
      </c>
      <c r="C3324" t="s">
        <v>84</v>
      </c>
      <c r="D3324" t="s">
        <v>150</v>
      </c>
      <c r="E3324" t="s">
        <v>54</v>
      </c>
      <c r="F3324" t="s">
        <v>268</v>
      </c>
      <c r="G3324" t="s">
        <v>56</v>
      </c>
      <c r="H3324">
        <v>7</v>
      </c>
      <c r="I3324">
        <v>9.73</v>
      </c>
      <c r="J3324">
        <v>0.16400000000000001</v>
      </c>
      <c r="K3324">
        <v>6.44</v>
      </c>
      <c r="L3324" t="s">
        <v>57</v>
      </c>
      <c r="M3324">
        <f t="shared" si="345"/>
        <v>56.94</v>
      </c>
      <c r="N3324">
        <f t="shared" si="346"/>
        <v>11.86</v>
      </c>
      <c r="O3324" s="7">
        <f t="shared" si="347"/>
        <v>0.20828942746750967</v>
      </c>
      <c r="P3324" t="str">
        <f t="shared" si="350"/>
        <v>May-2025</v>
      </c>
      <c r="Q3324" t="str">
        <f t="shared" si="351"/>
        <v>Q2-2025</v>
      </c>
    </row>
    <row r="3325" spans="1:17" x14ac:dyDescent="0.3">
      <c r="A3325" t="s">
        <v>3473</v>
      </c>
      <c r="B3325" s="15">
        <v>45622</v>
      </c>
      <c r="C3325" t="s">
        <v>84</v>
      </c>
      <c r="D3325" t="s">
        <v>103</v>
      </c>
      <c r="E3325" t="s">
        <v>71</v>
      </c>
      <c r="F3325" t="s">
        <v>72</v>
      </c>
      <c r="G3325" t="s">
        <v>56</v>
      </c>
      <c r="H3325">
        <v>5</v>
      </c>
      <c r="I3325">
        <v>213.84</v>
      </c>
      <c r="J3325">
        <v>0.17299999999999999</v>
      </c>
      <c r="K3325">
        <v>159</v>
      </c>
      <c r="L3325" t="s">
        <v>57</v>
      </c>
      <c r="M3325">
        <f t="shared" si="345"/>
        <v>884.23</v>
      </c>
      <c r="N3325">
        <f t="shared" si="346"/>
        <v>89.23</v>
      </c>
      <c r="O3325" s="7">
        <f t="shared" si="347"/>
        <v>0.10091265847121224</v>
      </c>
      <c r="P3325" t="str">
        <f t="shared" si="350"/>
        <v>Nov-2024</v>
      </c>
      <c r="Q3325" t="str">
        <f t="shared" si="351"/>
        <v>Q4-2024</v>
      </c>
    </row>
    <row r="3326" spans="1:17" x14ac:dyDescent="0.3">
      <c r="A3326" t="s">
        <v>3474</v>
      </c>
      <c r="B3326" s="15">
        <v>45866</v>
      </c>
      <c r="C3326" t="s">
        <v>88</v>
      </c>
      <c r="D3326" t="s">
        <v>123</v>
      </c>
      <c r="E3326" t="s">
        <v>107</v>
      </c>
      <c r="F3326" t="s">
        <v>139</v>
      </c>
      <c r="G3326" t="s">
        <v>56</v>
      </c>
      <c r="H3326">
        <v>1</v>
      </c>
      <c r="I3326">
        <v>20.55</v>
      </c>
      <c r="J3326">
        <v>0.11899999999999999</v>
      </c>
      <c r="K3326">
        <v>6.18</v>
      </c>
      <c r="L3326" t="s">
        <v>57</v>
      </c>
      <c r="M3326">
        <f t="shared" si="345"/>
        <v>18.100000000000001</v>
      </c>
      <c r="N3326">
        <f t="shared" si="346"/>
        <v>11.92</v>
      </c>
      <c r="O3326" s="7">
        <f t="shared" si="347"/>
        <v>0.6585635359116021</v>
      </c>
      <c r="P3326" t="str">
        <f t="shared" si="350"/>
        <v>Jul-2025</v>
      </c>
      <c r="Q3326" t="str">
        <f t="shared" si="351"/>
        <v>Q3-2025</v>
      </c>
    </row>
    <row r="3327" spans="1:17" x14ac:dyDescent="0.3">
      <c r="A3327" t="s">
        <v>3475</v>
      </c>
      <c r="B3327" s="15">
        <v>45587</v>
      </c>
      <c r="C3327" t="s">
        <v>88</v>
      </c>
      <c r="D3327" t="s">
        <v>89</v>
      </c>
      <c r="E3327" t="s">
        <v>71</v>
      </c>
      <c r="F3327" t="s">
        <v>97</v>
      </c>
      <c r="G3327" t="s">
        <v>56</v>
      </c>
      <c r="H3327">
        <v>5</v>
      </c>
      <c r="I3327">
        <v>38.94</v>
      </c>
      <c r="J3327">
        <v>0.107</v>
      </c>
      <c r="K3327">
        <v>28.48</v>
      </c>
      <c r="L3327" t="s">
        <v>57</v>
      </c>
      <c r="M3327">
        <f t="shared" si="345"/>
        <v>173.87</v>
      </c>
      <c r="N3327">
        <f t="shared" si="346"/>
        <v>31.47</v>
      </c>
      <c r="O3327" s="7">
        <f t="shared" si="347"/>
        <v>0.18099729683096566</v>
      </c>
      <c r="P3327" t="str">
        <f t="shared" si="350"/>
        <v>Oct-2024</v>
      </c>
      <c r="Q3327" t="str">
        <f t="shared" si="351"/>
        <v>Q4-2024</v>
      </c>
    </row>
    <row r="3328" spans="1:17" x14ac:dyDescent="0.3">
      <c r="A3328" t="s">
        <v>3476</v>
      </c>
      <c r="B3328" s="15">
        <v>45463</v>
      </c>
      <c r="C3328" t="s">
        <v>63</v>
      </c>
      <c r="D3328" t="s">
        <v>159</v>
      </c>
      <c r="E3328" t="s">
        <v>71</v>
      </c>
      <c r="F3328" t="s">
        <v>126</v>
      </c>
      <c r="G3328" t="s">
        <v>68</v>
      </c>
      <c r="H3328">
        <v>8</v>
      </c>
      <c r="I3328">
        <v>61.41</v>
      </c>
      <c r="J3328">
        <v>0.219</v>
      </c>
      <c r="K3328">
        <v>40.83</v>
      </c>
      <c r="L3328" t="s">
        <v>57</v>
      </c>
      <c r="M3328">
        <f t="shared" si="345"/>
        <v>383.69</v>
      </c>
      <c r="N3328">
        <f t="shared" si="346"/>
        <v>57.05</v>
      </c>
      <c r="O3328" s="7">
        <f t="shared" si="347"/>
        <v>0.14868774270895774</v>
      </c>
      <c r="P3328" t="str">
        <f t="shared" si="350"/>
        <v>Jun-2024</v>
      </c>
      <c r="Q3328" t="str">
        <f t="shared" si="351"/>
        <v>Q2-2024</v>
      </c>
    </row>
    <row r="3329" spans="1:17" x14ac:dyDescent="0.3">
      <c r="A3329" t="s">
        <v>3477</v>
      </c>
      <c r="B3329" s="15">
        <v>45767</v>
      </c>
      <c r="C3329" t="s">
        <v>84</v>
      </c>
      <c r="D3329" t="s">
        <v>243</v>
      </c>
      <c r="E3329" t="s">
        <v>93</v>
      </c>
      <c r="F3329" t="s">
        <v>124</v>
      </c>
      <c r="G3329" t="s">
        <v>68</v>
      </c>
      <c r="H3329">
        <v>3</v>
      </c>
      <c r="I3329">
        <v>42.51</v>
      </c>
      <c r="J3329">
        <v>0</v>
      </c>
      <c r="K3329">
        <v>16.649999999999999</v>
      </c>
      <c r="L3329" t="s">
        <v>57</v>
      </c>
      <c r="M3329">
        <f t="shared" si="345"/>
        <v>127.53</v>
      </c>
      <c r="N3329">
        <f t="shared" si="346"/>
        <v>77.58</v>
      </c>
      <c r="O3329" s="7">
        <f t="shared" si="347"/>
        <v>0.60832745236414965</v>
      </c>
      <c r="P3329" t="str">
        <f t="shared" si="350"/>
        <v>Apr-2025</v>
      </c>
      <c r="Q3329" t="str">
        <f t="shared" si="351"/>
        <v>Q2-2025</v>
      </c>
    </row>
    <row r="3330" spans="1:17" x14ac:dyDescent="0.3">
      <c r="A3330" t="s">
        <v>3478</v>
      </c>
      <c r="B3330" s="15">
        <v>46008</v>
      </c>
      <c r="C3330" t="s">
        <v>88</v>
      </c>
      <c r="D3330" t="s">
        <v>167</v>
      </c>
      <c r="E3330" t="s">
        <v>60</v>
      </c>
      <c r="F3330" t="s">
        <v>67</v>
      </c>
      <c r="G3330" t="s">
        <v>68</v>
      </c>
      <c r="H3330">
        <v>4</v>
      </c>
      <c r="I3330">
        <v>51.97</v>
      </c>
      <c r="J3330">
        <v>0.09</v>
      </c>
      <c r="K3330">
        <v>28.51</v>
      </c>
      <c r="L3330" t="s">
        <v>57</v>
      </c>
      <c r="M3330">
        <f t="shared" ref="M3330:M3393" si="352">ROUND(H3330*I3330*(1-J3330),2)</f>
        <v>189.17</v>
      </c>
      <c r="N3330">
        <f t="shared" ref="N3330:N3393" si="353">ROUND(M3330-(H3330*K3330),2)</f>
        <v>75.13</v>
      </c>
      <c r="O3330" s="7">
        <f t="shared" ref="O3330:O3393" si="354">IFERROR(N3330/M3330,0)</f>
        <v>0.39715599725114975</v>
      </c>
      <c r="P3330" t="str">
        <f t="shared" si="350"/>
        <v>Dec-2025</v>
      </c>
      <c r="Q3330" t="str">
        <f t="shared" si="351"/>
        <v>Q4-2025</v>
      </c>
    </row>
    <row r="3331" spans="1:17" x14ac:dyDescent="0.3">
      <c r="A3331" t="s">
        <v>3479</v>
      </c>
      <c r="B3331" s="15">
        <v>45629</v>
      </c>
      <c r="C3331" t="s">
        <v>88</v>
      </c>
      <c r="D3331" t="s">
        <v>198</v>
      </c>
      <c r="E3331" t="s">
        <v>60</v>
      </c>
      <c r="F3331" t="s">
        <v>61</v>
      </c>
      <c r="G3331" t="s">
        <v>56</v>
      </c>
      <c r="H3331">
        <v>1</v>
      </c>
      <c r="I3331">
        <v>70</v>
      </c>
      <c r="J3331">
        <v>7.8E-2</v>
      </c>
      <c r="K3331">
        <v>31.54</v>
      </c>
      <c r="L3331" t="s">
        <v>57</v>
      </c>
      <c r="M3331">
        <f t="shared" si="352"/>
        <v>64.540000000000006</v>
      </c>
      <c r="N3331">
        <f t="shared" si="353"/>
        <v>33</v>
      </c>
      <c r="O3331" s="7">
        <f t="shared" si="354"/>
        <v>0.51131081499845055</v>
      </c>
      <c r="P3331" t="str">
        <f t="shared" si="350"/>
        <v>Dec-2024</v>
      </c>
      <c r="Q3331" t="str">
        <f t="shared" si="351"/>
        <v>Q4-2024</v>
      </c>
    </row>
    <row r="3332" spans="1:17" x14ac:dyDescent="0.3">
      <c r="A3332" t="s">
        <v>3480</v>
      </c>
      <c r="B3332" s="15">
        <v>46000</v>
      </c>
      <c r="C3332" t="s">
        <v>88</v>
      </c>
      <c r="D3332" t="s">
        <v>429</v>
      </c>
      <c r="E3332" t="s">
        <v>93</v>
      </c>
      <c r="F3332" t="s">
        <v>141</v>
      </c>
      <c r="G3332" t="s">
        <v>68</v>
      </c>
      <c r="H3332">
        <v>6</v>
      </c>
      <c r="I3332">
        <v>14.6</v>
      </c>
      <c r="J3332">
        <v>9.8000000000000004E-2</v>
      </c>
      <c r="K3332">
        <v>5.27</v>
      </c>
      <c r="L3332" t="s">
        <v>57</v>
      </c>
      <c r="M3332">
        <f t="shared" si="352"/>
        <v>79.02</v>
      </c>
      <c r="N3332">
        <f t="shared" si="353"/>
        <v>47.4</v>
      </c>
      <c r="O3332" s="7">
        <f t="shared" si="354"/>
        <v>0.59984813971146544</v>
      </c>
      <c r="P3332" t="str">
        <f t="shared" si="350"/>
        <v>Dec-2025</v>
      </c>
      <c r="Q3332" t="str">
        <f t="shared" si="351"/>
        <v>Q4-2025</v>
      </c>
    </row>
    <row r="3333" spans="1:17" x14ac:dyDescent="0.3">
      <c r="A3333" t="s">
        <v>3481</v>
      </c>
      <c r="B3333" s="15">
        <v>45555</v>
      </c>
      <c r="C3333" t="s">
        <v>84</v>
      </c>
      <c r="D3333" t="s">
        <v>229</v>
      </c>
      <c r="E3333" t="s">
        <v>71</v>
      </c>
      <c r="F3333" t="s">
        <v>78</v>
      </c>
      <c r="G3333" t="s">
        <v>68</v>
      </c>
      <c r="H3333">
        <v>100</v>
      </c>
      <c r="I3333">
        <v>270.24</v>
      </c>
      <c r="J3333">
        <v>5.3999999999999999E-2</v>
      </c>
      <c r="K3333">
        <v>210.58</v>
      </c>
      <c r="L3333" t="s">
        <v>57</v>
      </c>
      <c r="M3333">
        <f t="shared" si="352"/>
        <v>25564.7</v>
      </c>
      <c r="N3333">
        <f t="shared" si="353"/>
        <v>4506.7</v>
      </c>
      <c r="O3333" s="7">
        <f t="shared" si="354"/>
        <v>0.17628605068708023</v>
      </c>
      <c r="P3333" t="str">
        <f t="shared" si="350"/>
        <v>Sep-2024</v>
      </c>
      <c r="Q3333" t="str">
        <f t="shared" si="351"/>
        <v>Q3-2024</v>
      </c>
    </row>
    <row r="3334" spans="1:17" x14ac:dyDescent="0.3">
      <c r="A3334" t="s">
        <v>3482</v>
      </c>
      <c r="B3334" s="15">
        <v>45555</v>
      </c>
      <c r="C3334" t="s">
        <v>88</v>
      </c>
      <c r="D3334" t="s">
        <v>92</v>
      </c>
      <c r="E3334" t="s">
        <v>60</v>
      </c>
      <c r="F3334" t="s">
        <v>90</v>
      </c>
      <c r="G3334" t="s">
        <v>68</v>
      </c>
      <c r="H3334">
        <v>2</v>
      </c>
      <c r="I3334">
        <v>99.18</v>
      </c>
      <c r="J3334">
        <v>0.16500000000000001</v>
      </c>
      <c r="K3334">
        <v>52.07</v>
      </c>
      <c r="L3334" t="s">
        <v>57</v>
      </c>
      <c r="M3334">
        <f t="shared" si="352"/>
        <v>165.63</v>
      </c>
      <c r="N3334">
        <f t="shared" si="353"/>
        <v>61.49</v>
      </c>
      <c r="O3334" s="7">
        <f t="shared" si="354"/>
        <v>0.37124916983638234</v>
      </c>
      <c r="P3334" t="str">
        <f t="shared" si="350"/>
        <v>Sep-2024</v>
      </c>
      <c r="Q3334" t="str">
        <f t="shared" si="351"/>
        <v>Q3-2024</v>
      </c>
    </row>
    <row r="3335" spans="1:17" x14ac:dyDescent="0.3">
      <c r="A3335" t="s">
        <v>3483</v>
      </c>
      <c r="B3335" s="15">
        <v>45843</v>
      </c>
      <c r="C3335" t="s">
        <v>88</v>
      </c>
      <c r="D3335" t="s">
        <v>92</v>
      </c>
      <c r="E3335" t="s">
        <v>93</v>
      </c>
      <c r="F3335" t="s">
        <v>219</v>
      </c>
      <c r="G3335" t="s">
        <v>56</v>
      </c>
      <c r="H3335">
        <v>9</v>
      </c>
      <c r="I3335">
        <v>11.36</v>
      </c>
      <c r="J3335">
        <v>0.11700000000000001</v>
      </c>
      <c r="K3335">
        <v>5.3</v>
      </c>
      <c r="L3335" t="s">
        <v>57</v>
      </c>
      <c r="M3335">
        <f t="shared" si="352"/>
        <v>90.28</v>
      </c>
      <c r="N3335">
        <f t="shared" si="353"/>
        <v>42.58</v>
      </c>
      <c r="O3335" s="7">
        <f t="shared" si="354"/>
        <v>0.4716437749224634</v>
      </c>
      <c r="P3335" t="str">
        <f t="shared" si="350"/>
        <v>Jul-2025</v>
      </c>
      <c r="Q3335" t="str">
        <f t="shared" si="351"/>
        <v>Q3-2025</v>
      </c>
    </row>
    <row r="3336" spans="1:17" x14ac:dyDescent="0.3">
      <c r="A3336" t="s">
        <v>3484</v>
      </c>
      <c r="B3336" s="15">
        <v>45917</v>
      </c>
      <c r="C3336" t="s">
        <v>88</v>
      </c>
      <c r="D3336" t="s">
        <v>202</v>
      </c>
      <c r="E3336" t="s">
        <v>71</v>
      </c>
      <c r="F3336" t="s">
        <v>97</v>
      </c>
      <c r="G3336" t="s">
        <v>68</v>
      </c>
      <c r="H3336">
        <v>1</v>
      </c>
      <c r="I3336">
        <v>149.47</v>
      </c>
      <c r="J3336">
        <v>4.5999999999999999E-2</v>
      </c>
      <c r="K3336">
        <v>118.64</v>
      </c>
      <c r="L3336" t="s">
        <v>57</v>
      </c>
      <c r="M3336">
        <f t="shared" si="352"/>
        <v>142.59</v>
      </c>
      <c r="N3336">
        <f t="shared" si="353"/>
        <v>23.95</v>
      </c>
      <c r="O3336" s="7">
        <f t="shared" si="354"/>
        <v>0.16796409285363628</v>
      </c>
      <c r="P3336" t="str">
        <f t="shared" si="350"/>
        <v>Sep-2025</v>
      </c>
      <c r="Q3336" t="str">
        <f t="shared" si="351"/>
        <v>Q3-2025</v>
      </c>
    </row>
    <row r="3337" spans="1:17" x14ac:dyDescent="0.3">
      <c r="A3337" t="s">
        <v>3485</v>
      </c>
      <c r="B3337" s="15">
        <v>45466</v>
      </c>
      <c r="C3337" t="s">
        <v>52</v>
      </c>
      <c r="D3337" t="s">
        <v>75</v>
      </c>
      <c r="E3337" t="s">
        <v>54</v>
      </c>
      <c r="F3337" t="s">
        <v>156</v>
      </c>
      <c r="G3337" t="s">
        <v>56</v>
      </c>
      <c r="H3337">
        <v>3</v>
      </c>
      <c r="I3337">
        <v>6.39</v>
      </c>
      <c r="J3337">
        <v>0.113</v>
      </c>
      <c r="K3337">
        <v>3.72</v>
      </c>
      <c r="L3337" t="s">
        <v>57</v>
      </c>
      <c r="M3337">
        <f t="shared" si="352"/>
        <v>17</v>
      </c>
      <c r="N3337">
        <f t="shared" si="353"/>
        <v>5.84</v>
      </c>
      <c r="O3337" s="7">
        <f t="shared" si="354"/>
        <v>0.34352941176470586</v>
      </c>
      <c r="P3337" t="str">
        <f t="shared" si="350"/>
        <v>Jun-2024</v>
      </c>
      <c r="Q3337" t="str">
        <f t="shared" si="351"/>
        <v>Q2-2024</v>
      </c>
    </row>
    <row r="3338" spans="1:17" x14ac:dyDescent="0.3">
      <c r="A3338" t="s">
        <v>3486</v>
      </c>
      <c r="B3338" s="15">
        <v>45777</v>
      </c>
      <c r="C3338" t="s">
        <v>52</v>
      </c>
      <c r="D3338" t="s">
        <v>237</v>
      </c>
      <c r="E3338" t="s">
        <v>71</v>
      </c>
      <c r="F3338" t="s">
        <v>72</v>
      </c>
      <c r="G3338" t="s">
        <v>56</v>
      </c>
      <c r="H3338">
        <v>6</v>
      </c>
      <c r="I3338">
        <v>226.11</v>
      </c>
      <c r="J3338">
        <v>5.1999999999999998E-2</v>
      </c>
      <c r="K3338">
        <v>165.31</v>
      </c>
      <c r="L3338" t="s">
        <v>57</v>
      </c>
      <c r="M3338">
        <f t="shared" si="352"/>
        <v>1286.1099999999999</v>
      </c>
      <c r="N3338">
        <f t="shared" si="353"/>
        <v>294.25</v>
      </c>
      <c r="O3338" s="7">
        <f t="shared" si="354"/>
        <v>0.22879069441960642</v>
      </c>
      <c r="P3338" t="str">
        <f t="shared" si="350"/>
        <v>Apr-2025</v>
      </c>
      <c r="Q3338" t="str">
        <f t="shared" si="351"/>
        <v>Q2-2025</v>
      </c>
    </row>
    <row r="3339" spans="1:17" x14ac:dyDescent="0.3">
      <c r="A3339" t="s">
        <v>3487</v>
      </c>
      <c r="B3339" s="15">
        <v>45955</v>
      </c>
      <c r="C3339" t="s">
        <v>63</v>
      </c>
      <c r="D3339" t="s">
        <v>137</v>
      </c>
      <c r="E3339" t="s">
        <v>107</v>
      </c>
      <c r="F3339" t="s">
        <v>108</v>
      </c>
      <c r="G3339" t="s">
        <v>56</v>
      </c>
      <c r="H3339">
        <v>4</v>
      </c>
      <c r="I3339">
        <v>46.83</v>
      </c>
      <c r="J3339">
        <v>8.8999999999999996E-2</v>
      </c>
      <c r="K3339">
        <v>15.54</v>
      </c>
      <c r="L3339" t="s">
        <v>57</v>
      </c>
      <c r="M3339">
        <f t="shared" si="352"/>
        <v>170.65</v>
      </c>
      <c r="N3339">
        <f t="shared" si="353"/>
        <v>108.49</v>
      </c>
      <c r="O3339" s="7">
        <f t="shared" si="354"/>
        <v>0.63574567828889539</v>
      </c>
      <c r="P3339" t="str">
        <f t="shared" si="350"/>
        <v>Oct-2025</v>
      </c>
      <c r="Q3339" t="str">
        <f t="shared" si="351"/>
        <v>Q4-2025</v>
      </c>
    </row>
    <row r="3340" spans="1:17" x14ac:dyDescent="0.3">
      <c r="A3340" t="s">
        <v>3488</v>
      </c>
      <c r="B3340" s="15">
        <v>45448</v>
      </c>
      <c r="C3340" t="s">
        <v>52</v>
      </c>
      <c r="D3340" t="s">
        <v>59</v>
      </c>
      <c r="E3340" t="s">
        <v>54</v>
      </c>
      <c r="F3340" t="s">
        <v>114</v>
      </c>
      <c r="G3340" t="s">
        <v>68</v>
      </c>
      <c r="H3340">
        <v>1</v>
      </c>
      <c r="I3340">
        <v>21.12</v>
      </c>
      <c r="J3340">
        <v>1.7999999999999999E-2</v>
      </c>
      <c r="K3340">
        <v>13.12</v>
      </c>
      <c r="L3340" t="s">
        <v>57</v>
      </c>
      <c r="M3340">
        <f t="shared" si="352"/>
        <v>20.74</v>
      </c>
      <c r="N3340">
        <f t="shared" si="353"/>
        <v>7.62</v>
      </c>
      <c r="O3340" s="7">
        <f t="shared" si="354"/>
        <v>0.36740597878495662</v>
      </c>
      <c r="P3340" t="str">
        <f t="shared" si="350"/>
        <v>Jun-2024</v>
      </c>
      <c r="Q3340" t="str">
        <f t="shared" si="351"/>
        <v>Q2-2024</v>
      </c>
    </row>
    <row r="3341" spans="1:17" x14ac:dyDescent="0.3">
      <c r="A3341" t="s">
        <v>3489</v>
      </c>
      <c r="B3341" s="15">
        <v>45660</v>
      </c>
      <c r="C3341" t="s">
        <v>88</v>
      </c>
      <c r="D3341" t="s">
        <v>89</v>
      </c>
      <c r="E3341" t="s">
        <v>107</v>
      </c>
      <c r="F3341" t="s">
        <v>108</v>
      </c>
      <c r="G3341" t="s">
        <v>73</v>
      </c>
      <c r="H3341">
        <v>1</v>
      </c>
      <c r="I3341">
        <v>34.21</v>
      </c>
      <c r="J3341">
        <v>9.0999999999999998E-2</v>
      </c>
      <c r="K3341">
        <v>22.8</v>
      </c>
      <c r="L3341" t="s">
        <v>57</v>
      </c>
      <c r="M3341">
        <f t="shared" si="352"/>
        <v>31.1</v>
      </c>
      <c r="N3341">
        <f t="shared" si="353"/>
        <v>8.3000000000000007</v>
      </c>
      <c r="O3341" s="7">
        <f t="shared" si="354"/>
        <v>0.26688102893890675</v>
      </c>
      <c r="P3341" t="str">
        <f t="shared" si="350"/>
        <v>Jan-2025</v>
      </c>
      <c r="Q3341" t="str">
        <f t="shared" si="351"/>
        <v>Q1-2025</v>
      </c>
    </row>
    <row r="3342" spans="1:17" x14ac:dyDescent="0.3">
      <c r="A3342" t="s">
        <v>3490</v>
      </c>
      <c r="B3342" s="15">
        <v>45501</v>
      </c>
      <c r="C3342" t="s">
        <v>84</v>
      </c>
      <c r="D3342" t="s">
        <v>103</v>
      </c>
      <c r="E3342" t="s">
        <v>54</v>
      </c>
      <c r="F3342" t="s">
        <v>65</v>
      </c>
      <c r="G3342" t="s">
        <v>68</v>
      </c>
      <c r="H3342">
        <v>9</v>
      </c>
      <c r="I3342">
        <v>3.29</v>
      </c>
      <c r="J3342">
        <v>0.1</v>
      </c>
      <c r="K3342">
        <v>1.97</v>
      </c>
      <c r="L3342" t="s">
        <v>57</v>
      </c>
      <c r="M3342">
        <f t="shared" si="352"/>
        <v>26.65</v>
      </c>
      <c r="N3342">
        <f t="shared" si="353"/>
        <v>8.92</v>
      </c>
      <c r="O3342" s="7">
        <f t="shared" si="354"/>
        <v>0.33470919324577864</v>
      </c>
      <c r="P3342" t="str">
        <f t="shared" si="350"/>
        <v>Jul-2024</v>
      </c>
      <c r="Q3342" t="str">
        <f t="shared" si="351"/>
        <v>Q3-2024</v>
      </c>
    </row>
    <row r="3343" spans="1:17" x14ac:dyDescent="0.3">
      <c r="A3343" t="s">
        <v>3491</v>
      </c>
      <c r="B3343" s="15">
        <v>45710</v>
      </c>
      <c r="C3343" t="s">
        <v>63</v>
      </c>
      <c r="D3343" t="s">
        <v>175</v>
      </c>
      <c r="E3343" t="s">
        <v>54</v>
      </c>
      <c r="F3343" t="s">
        <v>268</v>
      </c>
      <c r="G3343" t="s">
        <v>56</v>
      </c>
      <c r="H3343">
        <v>4</v>
      </c>
      <c r="I3343">
        <v>19.54</v>
      </c>
      <c r="J3343">
        <v>0.31</v>
      </c>
      <c r="K3343">
        <v>12.19</v>
      </c>
      <c r="L3343" t="s">
        <v>57</v>
      </c>
      <c r="M3343">
        <f t="shared" si="352"/>
        <v>53.93</v>
      </c>
      <c r="N3343">
        <f t="shared" si="353"/>
        <v>5.17</v>
      </c>
      <c r="O3343" s="7">
        <f t="shared" si="354"/>
        <v>9.5865010198405334E-2</v>
      </c>
      <c r="P3343" t="str">
        <f t="shared" si="350"/>
        <v>Feb-2025</v>
      </c>
      <c r="Q3343" t="str">
        <f t="shared" si="351"/>
        <v>Q1-2025</v>
      </c>
    </row>
    <row r="3344" spans="1:17" x14ac:dyDescent="0.3">
      <c r="A3344" t="s">
        <v>3492</v>
      </c>
      <c r="B3344" s="15">
        <v>45538</v>
      </c>
      <c r="C3344" t="s">
        <v>52</v>
      </c>
      <c r="D3344" t="s">
        <v>59</v>
      </c>
      <c r="E3344" t="s">
        <v>60</v>
      </c>
      <c r="F3344" t="s">
        <v>90</v>
      </c>
      <c r="G3344" t="s">
        <v>56</v>
      </c>
      <c r="H3344">
        <v>1</v>
      </c>
      <c r="I3344">
        <v>75.17</v>
      </c>
      <c r="J3344">
        <v>0.18</v>
      </c>
      <c r="K3344">
        <v>37.700000000000003</v>
      </c>
      <c r="L3344" t="s">
        <v>57</v>
      </c>
      <c r="M3344">
        <f t="shared" si="352"/>
        <v>61.64</v>
      </c>
      <c r="N3344">
        <f t="shared" si="353"/>
        <v>23.94</v>
      </c>
      <c r="O3344" s="7">
        <f t="shared" si="354"/>
        <v>0.38838416612589227</v>
      </c>
      <c r="P3344" t="str">
        <f t="shared" si="350"/>
        <v>Sep-2024</v>
      </c>
      <c r="Q3344" t="str">
        <f t="shared" si="351"/>
        <v>Q3-2024</v>
      </c>
    </row>
    <row r="3345" spans="1:17" x14ac:dyDescent="0.3">
      <c r="A3345" t="s">
        <v>3493</v>
      </c>
      <c r="B3345" s="15">
        <v>45676</v>
      </c>
      <c r="C3345" t="s">
        <v>52</v>
      </c>
      <c r="D3345" t="s">
        <v>237</v>
      </c>
      <c r="E3345" t="s">
        <v>54</v>
      </c>
      <c r="F3345" t="s">
        <v>268</v>
      </c>
      <c r="G3345" t="s">
        <v>68</v>
      </c>
      <c r="H3345">
        <v>4</v>
      </c>
      <c r="I3345">
        <v>3.02</v>
      </c>
      <c r="J3345">
        <v>4.7E-2</v>
      </c>
      <c r="K3345">
        <v>1.99</v>
      </c>
      <c r="L3345" t="s">
        <v>57</v>
      </c>
      <c r="M3345">
        <f t="shared" si="352"/>
        <v>11.51</v>
      </c>
      <c r="N3345">
        <f t="shared" si="353"/>
        <v>3.55</v>
      </c>
      <c r="O3345" s="7">
        <f t="shared" si="354"/>
        <v>0.30842745438748914</v>
      </c>
      <c r="P3345" t="str">
        <f t="shared" si="350"/>
        <v>Jan-2025</v>
      </c>
      <c r="Q3345" t="str">
        <f t="shared" si="351"/>
        <v>Q1-2025</v>
      </c>
    </row>
    <row r="3346" spans="1:17" x14ac:dyDescent="0.3">
      <c r="A3346" t="s">
        <v>3494</v>
      </c>
      <c r="B3346" s="15">
        <v>45668</v>
      </c>
      <c r="C3346" t="s">
        <v>63</v>
      </c>
      <c r="D3346" t="s">
        <v>82</v>
      </c>
      <c r="E3346" t="s">
        <v>107</v>
      </c>
      <c r="F3346" t="s">
        <v>148</v>
      </c>
      <c r="G3346" t="s">
        <v>68</v>
      </c>
      <c r="H3346">
        <v>9</v>
      </c>
      <c r="I3346">
        <v>49.67</v>
      </c>
      <c r="J3346">
        <v>0.23100000000000001</v>
      </c>
      <c r="K3346">
        <v>22.12</v>
      </c>
      <c r="L3346" t="s">
        <v>57</v>
      </c>
      <c r="M3346">
        <f t="shared" si="352"/>
        <v>343.77</v>
      </c>
      <c r="N3346">
        <f t="shared" si="353"/>
        <v>144.69</v>
      </c>
      <c r="O3346" s="7">
        <f t="shared" si="354"/>
        <v>0.42089187538179601</v>
      </c>
      <c r="P3346" t="str">
        <f t="shared" si="350"/>
        <v>Jan-2025</v>
      </c>
      <c r="Q3346" t="str">
        <f t="shared" si="351"/>
        <v>Q1-2025</v>
      </c>
    </row>
    <row r="3347" spans="1:17" x14ac:dyDescent="0.3">
      <c r="A3347" t="s">
        <v>3495</v>
      </c>
      <c r="B3347" s="15">
        <v>45710</v>
      </c>
      <c r="C3347" t="s">
        <v>63</v>
      </c>
      <c r="D3347" t="s">
        <v>175</v>
      </c>
      <c r="E3347" t="s">
        <v>93</v>
      </c>
      <c r="F3347" t="s">
        <v>124</v>
      </c>
      <c r="G3347" t="s">
        <v>68</v>
      </c>
      <c r="H3347">
        <v>3</v>
      </c>
      <c r="I3347">
        <v>77.319999999999993</v>
      </c>
      <c r="J3347">
        <v>0.28000000000000003</v>
      </c>
      <c r="K3347">
        <v>27.27</v>
      </c>
      <c r="L3347" t="s">
        <v>73</v>
      </c>
      <c r="M3347">
        <f t="shared" si="352"/>
        <v>167.01</v>
      </c>
      <c r="N3347">
        <f t="shared" si="353"/>
        <v>85.2</v>
      </c>
      <c r="O3347" s="7">
        <f t="shared" si="354"/>
        <v>0.51014909286869059</v>
      </c>
      <c r="P3347" t="str">
        <f t="shared" si="350"/>
        <v>Feb-2025</v>
      </c>
      <c r="Q3347" t="str">
        <f t="shared" si="351"/>
        <v>Q1-2025</v>
      </c>
    </row>
    <row r="3348" spans="1:17" x14ac:dyDescent="0.3">
      <c r="A3348" t="s">
        <v>3496</v>
      </c>
      <c r="B3348" s="15">
        <v>45596</v>
      </c>
      <c r="C3348" t="s">
        <v>84</v>
      </c>
      <c r="D3348" t="s">
        <v>147</v>
      </c>
      <c r="E3348" t="s">
        <v>71</v>
      </c>
      <c r="F3348" t="s">
        <v>97</v>
      </c>
      <c r="G3348" t="s">
        <v>68</v>
      </c>
      <c r="H3348">
        <v>2</v>
      </c>
      <c r="I3348">
        <v>169.77</v>
      </c>
      <c r="J3348">
        <v>0.104</v>
      </c>
      <c r="K3348">
        <v>128.86000000000001</v>
      </c>
      <c r="L3348" t="s">
        <v>104</v>
      </c>
      <c r="M3348">
        <f t="shared" si="352"/>
        <v>304.23</v>
      </c>
      <c r="N3348">
        <f t="shared" si="353"/>
        <v>46.51</v>
      </c>
      <c r="O3348" s="7">
        <f t="shared" si="354"/>
        <v>0.15287775696019457</v>
      </c>
      <c r="P3348" t="str">
        <f t="shared" si="350"/>
        <v>Oct-2024</v>
      </c>
      <c r="Q3348" t="str">
        <f t="shared" si="351"/>
        <v>Q4-2024</v>
      </c>
    </row>
    <row r="3349" spans="1:17" x14ac:dyDescent="0.3">
      <c r="A3349" t="s">
        <v>3497</v>
      </c>
      <c r="B3349" s="15">
        <v>45765</v>
      </c>
      <c r="C3349" t="s">
        <v>84</v>
      </c>
      <c r="D3349" t="s">
        <v>225</v>
      </c>
      <c r="E3349" t="s">
        <v>93</v>
      </c>
      <c r="F3349" t="s">
        <v>94</v>
      </c>
      <c r="G3349" t="s">
        <v>68</v>
      </c>
      <c r="H3349">
        <v>3</v>
      </c>
      <c r="I3349">
        <v>58.77</v>
      </c>
      <c r="J3349">
        <v>0.11700000000000001</v>
      </c>
      <c r="K3349">
        <v>28.99</v>
      </c>
      <c r="L3349" t="s">
        <v>57</v>
      </c>
      <c r="M3349">
        <f t="shared" si="352"/>
        <v>155.68</v>
      </c>
      <c r="N3349">
        <f t="shared" si="353"/>
        <v>68.709999999999994</v>
      </c>
      <c r="O3349" s="7">
        <f t="shared" si="354"/>
        <v>0.44135405960945523</v>
      </c>
      <c r="P3349" t="str">
        <f t="shared" si="350"/>
        <v>Apr-2025</v>
      </c>
      <c r="Q3349" t="str">
        <f t="shared" si="351"/>
        <v>Q2-2025</v>
      </c>
    </row>
    <row r="3350" spans="1:17" x14ac:dyDescent="0.3">
      <c r="A3350" t="s">
        <v>3498</v>
      </c>
      <c r="B3350" s="15">
        <v>45584</v>
      </c>
      <c r="C3350" t="s">
        <v>84</v>
      </c>
      <c r="D3350" t="s">
        <v>85</v>
      </c>
      <c r="E3350" t="s">
        <v>93</v>
      </c>
      <c r="F3350" t="s">
        <v>219</v>
      </c>
      <c r="G3350" t="s">
        <v>56</v>
      </c>
      <c r="H3350">
        <v>4</v>
      </c>
      <c r="I3350">
        <v>69.03</v>
      </c>
      <c r="J3350">
        <v>6.8000000000000005E-2</v>
      </c>
      <c r="K3350">
        <v>34.450000000000003</v>
      </c>
      <c r="L3350" t="s">
        <v>104</v>
      </c>
      <c r="M3350">
        <f t="shared" si="352"/>
        <v>257.33999999999997</v>
      </c>
      <c r="N3350">
        <f t="shared" si="353"/>
        <v>119.54</v>
      </c>
      <c r="O3350" s="7">
        <f t="shared" si="354"/>
        <v>0.46452164451698147</v>
      </c>
      <c r="P3350" t="str">
        <f t="shared" si="350"/>
        <v>Oct-2024</v>
      </c>
      <c r="Q3350" t="str">
        <f t="shared" si="351"/>
        <v>Q4-2024</v>
      </c>
    </row>
    <row r="3351" spans="1:17" x14ac:dyDescent="0.3">
      <c r="A3351" t="s">
        <v>3499</v>
      </c>
      <c r="B3351" s="15">
        <v>45509</v>
      </c>
      <c r="C3351" t="s">
        <v>63</v>
      </c>
      <c r="D3351" t="s">
        <v>281</v>
      </c>
      <c r="E3351" t="s">
        <v>71</v>
      </c>
      <c r="F3351" t="s">
        <v>86</v>
      </c>
      <c r="G3351" t="s">
        <v>56</v>
      </c>
      <c r="H3351">
        <v>1</v>
      </c>
      <c r="I3351">
        <v>232.52</v>
      </c>
      <c r="J3351">
        <v>0.13500000000000001</v>
      </c>
      <c r="K3351">
        <v>155.63999999999999</v>
      </c>
      <c r="L3351" t="s">
        <v>57</v>
      </c>
      <c r="M3351">
        <f t="shared" si="352"/>
        <v>201.13</v>
      </c>
      <c r="N3351">
        <f t="shared" si="353"/>
        <v>45.49</v>
      </c>
      <c r="O3351" s="7">
        <f t="shared" si="354"/>
        <v>0.2261721274797395</v>
      </c>
      <c r="P3351" t="str">
        <f t="shared" si="350"/>
        <v>Aug-2024</v>
      </c>
      <c r="Q3351" t="str">
        <f t="shared" si="351"/>
        <v>Q3-2024</v>
      </c>
    </row>
    <row r="3352" spans="1:17" x14ac:dyDescent="0.3">
      <c r="A3352" t="s">
        <v>3500</v>
      </c>
      <c r="B3352" s="15">
        <v>45654</v>
      </c>
      <c r="C3352" t="s">
        <v>88</v>
      </c>
      <c r="D3352" t="s">
        <v>206</v>
      </c>
      <c r="E3352" t="s">
        <v>93</v>
      </c>
      <c r="F3352" t="s">
        <v>94</v>
      </c>
      <c r="G3352" t="s">
        <v>56</v>
      </c>
      <c r="H3352">
        <v>3</v>
      </c>
      <c r="I3352">
        <v>43.62</v>
      </c>
      <c r="J3352">
        <v>5.0999999999999997E-2</v>
      </c>
      <c r="K3352">
        <v>16.87</v>
      </c>
      <c r="L3352" t="s">
        <v>57</v>
      </c>
      <c r="M3352">
        <f t="shared" si="352"/>
        <v>124.19</v>
      </c>
      <c r="N3352">
        <f t="shared" si="353"/>
        <v>73.58</v>
      </c>
      <c r="O3352" s="7">
        <f t="shared" si="354"/>
        <v>0.592479265641356</v>
      </c>
      <c r="P3352" t="str">
        <f t="shared" si="350"/>
        <v>Dec-2024</v>
      </c>
      <c r="Q3352" t="str">
        <f t="shared" si="351"/>
        <v>Q4-2024</v>
      </c>
    </row>
    <row r="3353" spans="1:17" x14ac:dyDescent="0.3">
      <c r="A3353" t="s">
        <v>3501</v>
      </c>
      <c r="B3353" s="15">
        <v>45742</v>
      </c>
      <c r="C3353" t="s">
        <v>63</v>
      </c>
      <c r="D3353" t="s">
        <v>258</v>
      </c>
      <c r="E3353" t="s">
        <v>60</v>
      </c>
      <c r="F3353" t="s">
        <v>67</v>
      </c>
      <c r="G3353" t="s">
        <v>56</v>
      </c>
      <c r="H3353">
        <v>1</v>
      </c>
      <c r="I3353">
        <v>90.87</v>
      </c>
      <c r="J3353">
        <v>0.25600000000000001</v>
      </c>
      <c r="K3353">
        <v>41.48</v>
      </c>
      <c r="L3353" t="s">
        <v>57</v>
      </c>
      <c r="M3353">
        <f t="shared" si="352"/>
        <v>67.61</v>
      </c>
      <c r="N3353">
        <f t="shared" si="353"/>
        <v>26.13</v>
      </c>
      <c r="O3353" s="7">
        <f t="shared" si="354"/>
        <v>0.38648128975003698</v>
      </c>
      <c r="P3353" t="str">
        <f t="shared" si="350"/>
        <v>Mar-2025</v>
      </c>
      <c r="Q3353" t="str">
        <f t="shared" si="351"/>
        <v>Q1-2025</v>
      </c>
    </row>
    <row r="3354" spans="1:17" x14ac:dyDescent="0.3">
      <c r="A3354" t="s">
        <v>3502</v>
      </c>
      <c r="B3354" s="15">
        <v>45757</v>
      </c>
      <c r="C3354" t="s">
        <v>84</v>
      </c>
      <c r="D3354" t="s">
        <v>147</v>
      </c>
      <c r="E3354" t="s">
        <v>93</v>
      </c>
      <c r="F3354" t="s">
        <v>219</v>
      </c>
      <c r="G3354" t="s">
        <v>73</v>
      </c>
      <c r="H3354">
        <v>5</v>
      </c>
      <c r="I3354">
        <v>33.4</v>
      </c>
      <c r="J3354">
        <v>6.8000000000000005E-2</v>
      </c>
      <c r="K3354">
        <v>14.28</v>
      </c>
      <c r="L3354" t="s">
        <v>57</v>
      </c>
      <c r="M3354">
        <f t="shared" si="352"/>
        <v>155.63999999999999</v>
      </c>
      <c r="N3354">
        <f t="shared" si="353"/>
        <v>84.24</v>
      </c>
      <c r="O3354" s="7">
        <f t="shared" si="354"/>
        <v>0.54124903623747112</v>
      </c>
      <c r="P3354" t="str">
        <f t="shared" ref="P3354:P3385" si="355">IF(B3354="","",TEXT(B3354,"mmm-yyyy"))</f>
        <v>Apr-2025</v>
      </c>
      <c r="Q3354" t="str">
        <f t="shared" ref="Q3354:Q3385" si="356">IF(B3354="","","Q"&amp;ROUNDUP(MONTH(B3354)/3,0)&amp;"-"&amp;YEAR(B3354))</f>
        <v>Q2-2025</v>
      </c>
    </row>
    <row r="3355" spans="1:17" x14ac:dyDescent="0.3">
      <c r="A3355" t="s">
        <v>3503</v>
      </c>
      <c r="B3355" s="15">
        <v>45866</v>
      </c>
      <c r="C3355" t="s">
        <v>88</v>
      </c>
      <c r="D3355" t="s">
        <v>123</v>
      </c>
      <c r="E3355" t="s">
        <v>54</v>
      </c>
      <c r="F3355" t="s">
        <v>268</v>
      </c>
      <c r="G3355" t="s">
        <v>68</v>
      </c>
      <c r="H3355">
        <v>1</v>
      </c>
      <c r="I3355">
        <v>11.86</v>
      </c>
      <c r="J3355">
        <v>0.11899999999999999</v>
      </c>
      <c r="K3355">
        <v>8.02</v>
      </c>
      <c r="L3355" t="s">
        <v>57</v>
      </c>
      <c r="M3355">
        <f t="shared" si="352"/>
        <v>10.45</v>
      </c>
      <c r="N3355">
        <f t="shared" si="353"/>
        <v>2.4300000000000002</v>
      </c>
      <c r="O3355" s="7">
        <f t="shared" si="354"/>
        <v>0.23253588516746415</v>
      </c>
      <c r="P3355" t="str">
        <f t="shared" si="355"/>
        <v>Jul-2025</v>
      </c>
      <c r="Q3355" t="str">
        <f t="shared" si="356"/>
        <v>Q3-2025</v>
      </c>
    </row>
    <row r="3356" spans="1:17" x14ac:dyDescent="0.3">
      <c r="A3356" t="s">
        <v>3504</v>
      </c>
      <c r="B3356" s="15">
        <v>45854</v>
      </c>
      <c r="C3356" t="s">
        <v>52</v>
      </c>
      <c r="D3356" t="s">
        <v>155</v>
      </c>
      <c r="E3356" t="s">
        <v>71</v>
      </c>
      <c r="F3356" t="s">
        <v>86</v>
      </c>
      <c r="G3356" t="s">
        <v>73</v>
      </c>
      <c r="H3356">
        <v>5</v>
      </c>
      <c r="I3356">
        <v>278.91000000000003</v>
      </c>
      <c r="J3356">
        <v>0.14399999999999999</v>
      </c>
      <c r="K3356">
        <v>214.69</v>
      </c>
      <c r="L3356" t="s">
        <v>57</v>
      </c>
      <c r="M3356">
        <f t="shared" si="352"/>
        <v>1193.73</v>
      </c>
      <c r="N3356">
        <f t="shared" si="353"/>
        <v>120.28</v>
      </c>
      <c r="O3356" s="7">
        <f t="shared" si="354"/>
        <v>0.10075980330560512</v>
      </c>
      <c r="P3356" t="str">
        <f t="shared" si="355"/>
        <v>Jul-2025</v>
      </c>
      <c r="Q3356" t="str">
        <f t="shared" si="356"/>
        <v>Q3-2025</v>
      </c>
    </row>
    <row r="3357" spans="1:17" x14ac:dyDescent="0.3">
      <c r="A3357" t="s">
        <v>3505</v>
      </c>
      <c r="B3357" s="15">
        <v>45730</v>
      </c>
      <c r="C3357" t="s">
        <v>63</v>
      </c>
      <c r="D3357" t="s">
        <v>165</v>
      </c>
      <c r="E3357" t="s">
        <v>54</v>
      </c>
      <c r="F3357" t="s">
        <v>268</v>
      </c>
      <c r="G3357" t="s">
        <v>56</v>
      </c>
      <c r="H3357">
        <v>2</v>
      </c>
      <c r="I3357">
        <v>21.11</v>
      </c>
      <c r="J3357">
        <v>0.16200000000000001</v>
      </c>
      <c r="K3357">
        <v>14.21</v>
      </c>
      <c r="L3357" t="s">
        <v>57</v>
      </c>
      <c r="M3357">
        <f t="shared" si="352"/>
        <v>35.380000000000003</v>
      </c>
      <c r="N3357">
        <f t="shared" si="353"/>
        <v>6.96</v>
      </c>
      <c r="O3357" s="7">
        <f t="shared" si="354"/>
        <v>0.19672131147540983</v>
      </c>
      <c r="P3357" t="str">
        <f t="shared" si="355"/>
        <v>Mar-2025</v>
      </c>
      <c r="Q3357" t="str">
        <f t="shared" si="356"/>
        <v>Q1-2025</v>
      </c>
    </row>
    <row r="3358" spans="1:17" x14ac:dyDescent="0.3">
      <c r="A3358" t="s">
        <v>3506</v>
      </c>
      <c r="B3358" s="15">
        <v>45876</v>
      </c>
      <c r="C3358" t="s">
        <v>88</v>
      </c>
      <c r="D3358" t="s">
        <v>162</v>
      </c>
      <c r="E3358" t="s">
        <v>93</v>
      </c>
      <c r="F3358" t="s">
        <v>255</v>
      </c>
      <c r="G3358" t="s">
        <v>68</v>
      </c>
      <c r="H3358">
        <v>2</v>
      </c>
      <c r="I3358">
        <v>84.69</v>
      </c>
      <c r="J3358">
        <v>0.14499999999999999</v>
      </c>
      <c r="K3358">
        <v>41.43</v>
      </c>
      <c r="L3358" t="s">
        <v>57</v>
      </c>
      <c r="M3358">
        <f t="shared" si="352"/>
        <v>144.82</v>
      </c>
      <c r="N3358">
        <f t="shared" si="353"/>
        <v>61.96</v>
      </c>
      <c r="O3358" s="7">
        <f t="shared" si="354"/>
        <v>0.42784145836210469</v>
      </c>
      <c r="P3358" t="str">
        <f t="shared" si="355"/>
        <v>Aug-2025</v>
      </c>
      <c r="Q3358" t="str">
        <f t="shared" si="356"/>
        <v>Q3-2025</v>
      </c>
    </row>
    <row r="3359" spans="1:17" x14ac:dyDescent="0.3">
      <c r="A3359" t="s">
        <v>3507</v>
      </c>
      <c r="B3359" s="15">
        <v>45452</v>
      </c>
      <c r="C3359" t="s">
        <v>88</v>
      </c>
      <c r="D3359" t="s">
        <v>73</v>
      </c>
      <c r="E3359" t="s">
        <v>71</v>
      </c>
      <c r="F3359" t="s">
        <v>126</v>
      </c>
      <c r="G3359" t="s">
        <v>56</v>
      </c>
      <c r="H3359">
        <v>4</v>
      </c>
      <c r="I3359">
        <v>57.74</v>
      </c>
      <c r="J3359">
        <v>7.0999999999999994E-2</v>
      </c>
      <c r="K3359">
        <v>42.94</v>
      </c>
      <c r="L3359" t="s">
        <v>57</v>
      </c>
      <c r="M3359">
        <f t="shared" si="352"/>
        <v>214.56</v>
      </c>
      <c r="N3359">
        <f t="shared" si="353"/>
        <v>42.8</v>
      </c>
      <c r="O3359" s="7">
        <f t="shared" si="354"/>
        <v>0.19947800149142431</v>
      </c>
      <c r="P3359" t="str">
        <f t="shared" si="355"/>
        <v>Jun-2024</v>
      </c>
      <c r="Q3359" t="str">
        <f t="shared" si="356"/>
        <v>Q2-2024</v>
      </c>
    </row>
    <row r="3360" spans="1:17" x14ac:dyDescent="0.3">
      <c r="A3360" t="s">
        <v>3508</v>
      </c>
      <c r="B3360" s="15">
        <v>45641</v>
      </c>
      <c r="C3360" t="s">
        <v>52</v>
      </c>
      <c r="D3360" t="s">
        <v>237</v>
      </c>
      <c r="E3360" t="s">
        <v>107</v>
      </c>
      <c r="F3360" t="s">
        <v>132</v>
      </c>
      <c r="G3360" t="s">
        <v>56</v>
      </c>
      <c r="H3360">
        <v>10</v>
      </c>
      <c r="I3360">
        <v>51.03</v>
      </c>
      <c r="J3360">
        <v>0.13</v>
      </c>
      <c r="K3360">
        <v>15.74</v>
      </c>
      <c r="L3360" t="s">
        <v>57</v>
      </c>
      <c r="M3360">
        <f t="shared" si="352"/>
        <v>443.96</v>
      </c>
      <c r="N3360">
        <f t="shared" si="353"/>
        <v>286.56</v>
      </c>
      <c r="O3360" s="7">
        <f t="shared" si="354"/>
        <v>0.64546355527525001</v>
      </c>
      <c r="P3360" t="str">
        <f t="shared" si="355"/>
        <v>Dec-2024</v>
      </c>
      <c r="Q3360" t="str">
        <f t="shared" si="356"/>
        <v>Q4-2024</v>
      </c>
    </row>
    <row r="3361" spans="1:17" x14ac:dyDescent="0.3">
      <c r="A3361" t="s">
        <v>3509</v>
      </c>
      <c r="B3361" s="15">
        <v>45491</v>
      </c>
      <c r="C3361" t="s">
        <v>88</v>
      </c>
      <c r="D3361" t="s">
        <v>167</v>
      </c>
      <c r="E3361" t="s">
        <v>107</v>
      </c>
      <c r="F3361" t="s">
        <v>139</v>
      </c>
      <c r="G3361" t="s">
        <v>56</v>
      </c>
      <c r="H3361">
        <v>3</v>
      </c>
      <c r="I3361">
        <v>40.64</v>
      </c>
      <c r="J3361">
        <v>4.3999999999999997E-2</v>
      </c>
      <c r="K3361">
        <v>14.92</v>
      </c>
      <c r="L3361" t="s">
        <v>57</v>
      </c>
      <c r="M3361">
        <f t="shared" si="352"/>
        <v>116.56</v>
      </c>
      <c r="N3361">
        <f t="shared" si="353"/>
        <v>71.8</v>
      </c>
      <c r="O3361" s="7">
        <f t="shared" si="354"/>
        <v>0.61599176389842136</v>
      </c>
      <c r="P3361" t="str">
        <f t="shared" si="355"/>
        <v>Jul-2024</v>
      </c>
      <c r="Q3361" t="str">
        <f t="shared" si="356"/>
        <v>Q3-2024</v>
      </c>
    </row>
    <row r="3362" spans="1:17" x14ac:dyDescent="0.3">
      <c r="A3362" t="s">
        <v>3510</v>
      </c>
      <c r="B3362" s="15">
        <v>45832</v>
      </c>
      <c r="C3362" t="s">
        <v>84</v>
      </c>
      <c r="D3362" t="s">
        <v>110</v>
      </c>
      <c r="E3362" t="s">
        <v>93</v>
      </c>
      <c r="F3362" t="s">
        <v>219</v>
      </c>
      <c r="G3362" t="s">
        <v>68</v>
      </c>
      <c r="H3362">
        <v>1</v>
      </c>
      <c r="I3362">
        <v>56.47</v>
      </c>
      <c r="J3362">
        <v>0.11700000000000001</v>
      </c>
      <c r="K3362">
        <v>25.72</v>
      </c>
      <c r="L3362" t="s">
        <v>57</v>
      </c>
      <c r="M3362">
        <f t="shared" si="352"/>
        <v>49.86</v>
      </c>
      <c r="N3362">
        <f t="shared" si="353"/>
        <v>24.14</v>
      </c>
      <c r="O3362" s="7">
        <f t="shared" si="354"/>
        <v>0.48415563578018456</v>
      </c>
      <c r="P3362" t="str">
        <f t="shared" si="355"/>
        <v>Jun-2025</v>
      </c>
      <c r="Q3362" t="str">
        <f t="shared" si="356"/>
        <v>Q2-2025</v>
      </c>
    </row>
    <row r="3363" spans="1:17" x14ac:dyDescent="0.3">
      <c r="A3363" t="s">
        <v>3511</v>
      </c>
      <c r="B3363" s="15">
        <v>45656</v>
      </c>
      <c r="C3363" t="s">
        <v>88</v>
      </c>
      <c r="D3363" t="s">
        <v>73</v>
      </c>
      <c r="E3363" t="s">
        <v>93</v>
      </c>
      <c r="F3363" t="s">
        <v>94</v>
      </c>
      <c r="G3363" t="s">
        <v>56</v>
      </c>
      <c r="H3363">
        <v>2</v>
      </c>
      <c r="I3363">
        <v>51.99</v>
      </c>
      <c r="J3363">
        <v>0.13500000000000001</v>
      </c>
      <c r="K3363">
        <v>25.91</v>
      </c>
      <c r="L3363" t="s">
        <v>57</v>
      </c>
      <c r="M3363">
        <f t="shared" si="352"/>
        <v>89.94</v>
      </c>
      <c r="N3363">
        <f t="shared" si="353"/>
        <v>38.119999999999997</v>
      </c>
      <c r="O3363" s="7">
        <f t="shared" si="354"/>
        <v>0.42383811429842116</v>
      </c>
      <c r="P3363" t="str">
        <f t="shared" si="355"/>
        <v>Dec-2024</v>
      </c>
      <c r="Q3363" t="str">
        <f t="shared" si="356"/>
        <v>Q4-2024</v>
      </c>
    </row>
    <row r="3364" spans="1:17" x14ac:dyDescent="0.3">
      <c r="A3364" t="s">
        <v>3512</v>
      </c>
      <c r="B3364" s="15">
        <v>45632</v>
      </c>
      <c r="C3364" t="s">
        <v>52</v>
      </c>
      <c r="D3364" t="s">
        <v>200</v>
      </c>
      <c r="E3364" t="s">
        <v>93</v>
      </c>
      <c r="F3364" t="s">
        <v>141</v>
      </c>
      <c r="G3364" t="s">
        <v>68</v>
      </c>
      <c r="H3364">
        <v>3</v>
      </c>
      <c r="I3364">
        <v>15.3</v>
      </c>
      <c r="J3364">
        <v>1.2E-2</v>
      </c>
      <c r="K3364">
        <v>6.69</v>
      </c>
      <c r="L3364" t="s">
        <v>57</v>
      </c>
      <c r="M3364">
        <f t="shared" si="352"/>
        <v>45.35</v>
      </c>
      <c r="N3364">
        <f t="shared" si="353"/>
        <v>25.28</v>
      </c>
      <c r="O3364" s="7">
        <f t="shared" si="354"/>
        <v>0.5574421168687983</v>
      </c>
      <c r="P3364" t="str">
        <f t="shared" si="355"/>
        <v>Dec-2024</v>
      </c>
      <c r="Q3364" t="str">
        <f t="shared" si="356"/>
        <v>Q4-2024</v>
      </c>
    </row>
    <row r="3365" spans="1:17" x14ac:dyDescent="0.3">
      <c r="A3365" t="s">
        <v>3513</v>
      </c>
      <c r="B3365" s="15">
        <v>45850</v>
      </c>
      <c r="C3365" t="s">
        <v>52</v>
      </c>
      <c r="D3365" t="s">
        <v>272</v>
      </c>
      <c r="E3365" t="s">
        <v>93</v>
      </c>
      <c r="F3365" t="s">
        <v>94</v>
      </c>
      <c r="G3365" t="s">
        <v>56</v>
      </c>
      <c r="H3365">
        <v>1</v>
      </c>
      <c r="I3365">
        <v>50.79</v>
      </c>
      <c r="J3365">
        <v>0.09</v>
      </c>
      <c r="K3365">
        <v>22.41</v>
      </c>
      <c r="L3365" t="s">
        <v>57</v>
      </c>
      <c r="M3365">
        <f t="shared" si="352"/>
        <v>46.22</v>
      </c>
      <c r="N3365">
        <f t="shared" si="353"/>
        <v>23.81</v>
      </c>
      <c r="O3365" s="7">
        <f t="shared" si="354"/>
        <v>0.51514495889225442</v>
      </c>
      <c r="P3365" t="str">
        <f t="shared" si="355"/>
        <v>Jul-2025</v>
      </c>
      <c r="Q3365" t="str">
        <f t="shared" si="356"/>
        <v>Q3-2025</v>
      </c>
    </row>
    <row r="3366" spans="1:17" x14ac:dyDescent="0.3">
      <c r="A3366" t="s">
        <v>3514</v>
      </c>
      <c r="B3366" s="15">
        <v>45988</v>
      </c>
      <c r="C3366" t="s">
        <v>88</v>
      </c>
      <c r="D3366" t="s">
        <v>89</v>
      </c>
      <c r="E3366" t="s">
        <v>60</v>
      </c>
      <c r="F3366" t="s">
        <v>76</v>
      </c>
      <c r="G3366" t="s">
        <v>68</v>
      </c>
      <c r="H3366">
        <v>4</v>
      </c>
      <c r="I3366">
        <v>42.68</v>
      </c>
      <c r="J3366">
        <v>0.14299999999999999</v>
      </c>
      <c r="K3366">
        <v>20.350000000000001</v>
      </c>
      <c r="L3366" t="s">
        <v>57</v>
      </c>
      <c r="M3366">
        <f t="shared" si="352"/>
        <v>146.31</v>
      </c>
      <c r="N3366">
        <f t="shared" si="353"/>
        <v>64.91</v>
      </c>
      <c r="O3366" s="7">
        <f t="shared" si="354"/>
        <v>0.44364705078258487</v>
      </c>
      <c r="P3366" t="str">
        <f t="shared" si="355"/>
        <v>Nov-2025</v>
      </c>
      <c r="Q3366" t="str">
        <f t="shared" si="356"/>
        <v>Q4-2025</v>
      </c>
    </row>
    <row r="3367" spans="1:17" x14ac:dyDescent="0.3">
      <c r="A3367" t="s">
        <v>3515</v>
      </c>
      <c r="B3367" s="15">
        <v>46003</v>
      </c>
      <c r="C3367" t="s">
        <v>52</v>
      </c>
      <c r="D3367" t="s">
        <v>200</v>
      </c>
      <c r="E3367" t="s">
        <v>71</v>
      </c>
      <c r="F3367" t="s">
        <v>97</v>
      </c>
      <c r="G3367" t="s">
        <v>56</v>
      </c>
      <c r="H3367">
        <v>4</v>
      </c>
      <c r="I3367">
        <v>134.61000000000001</v>
      </c>
      <c r="J3367">
        <v>0.151</v>
      </c>
      <c r="K3367">
        <v>90.54</v>
      </c>
      <c r="L3367" t="s">
        <v>57</v>
      </c>
      <c r="M3367">
        <f t="shared" si="352"/>
        <v>457.14</v>
      </c>
      <c r="N3367">
        <f t="shared" si="353"/>
        <v>94.98</v>
      </c>
      <c r="O3367" s="7">
        <f t="shared" si="354"/>
        <v>0.20777004856280354</v>
      </c>
      <c r="P3367" t="str">
        <f t="shared" si="355"/>
        <v>Dec-2025</v>
      </c>
      <c r="Q3367" t="str">
        <f t="shared" si="356"/>
        <v>Q4-2025</v>
      </c>
    </row>
    <row r="3368" spans="1:17" x14ac:dyDescent="0.3">
      <c r="A3368" t="s">
        <v>3516</v>
      </c>
      <c r="B3368" s="15">
        <v>46010</v>
      </c>
      <c r="C3368" t="s">
        <v>52</v>
      </c>
      <c r="D3368" t="s">
        <v>237</v>
      </c>
      <c r="E3368" t="s">
        <v>71</v>
      </c>
      <c r="F3368" t="s">
        <v>86</v>
      </c>
      <c r="G3368" t="s">
        <v>68</v>
      </c>
      <c r="H3368">
        <v>4</v>
      </c>
      <c r="I3368">
        <v>258.67</v>
      </c>
      <c r="J3368">
        <v>0.13200000000000001</v>
      </c>
      <c r="K3368">
        <v>196.78</v>
      </c>
      <c r="L3368" t="s">
        <v>57</v>
      </c>
      <c r="M3368">
        <f t="shared" si="352"/>
        <v>898.1</v>
      </c>
      <c r="N3368">
        <f t="shared" si="353"/>
        <v>110.98</v>
      </c>
      <c r="O3368" s="7">
        <f t="shared" si="354"/>
        <v>0.12357198530230487</v>
      </c>
      <c r="P3368" t="str">
        <f t="shared" si="355"/>
        <v>Dec-2025</v>
      </c>
      <c r="Q3368" t="str">
        <f t="shared" si="356"/>
        <v>Q4-2025</v>
      </c>
    </row>
    <row r="3369" spans="1:17" x14ac:dyDescent="0.3">
      <c r="A3369" t="s">
        <v>3517</v>
      </c>
      <c r="B3369" s="15">
        <v>45483</v>
      </c>
      <c r="C3369" t="s">
        <v>52</v>
      </c>
      <c r="D3369" t="s">
        <v>237</v>
      </c>
      <c r="E3369" t="s">
        <v>107</v>
      </c>
      <c r="F3369" t="s">
        <v>139</v>
      </c>
      <c r="G3369" t="s">
        <v>56</v>
      </c>
      <c r="H3369">
        <v>8</v>
      </c>
      <c r="I3369">
        <v>35.200000000000003</v>
      </c>
      <c r="J3369">
        <v>1.6E-2</v>
      </c>
      <c r="K3369">
        <v>12.6</v>
      </c>
      <c r="L3369" t="s">
        <v>57</v>
      </c>
      <c r="M3369">
        <f t="shared" si="352"/>
        <v>277.08999999999997</v>
      </c>
      <c r="N3369">
        <f t="shared" si="353"/>
        <v>176.29</v>
      </c>
      <c r="O3369" s="7">
        <f t="shared" si="354"/>
        <v>0.63621927893464225</v>
      </c>
      <c r="P3369" t="str">
        <f t="shared" si="355"/>
        <v>Jul-2024</v>
      </c>
      <c r="Q3369" t="str">
        <f t="shared" si="356"/>
        <v>Q3-2024</v>
      </c>
    </row>
    <row r="3370" spans="1:17" x14ac:dyDescent="0.3">
      <c r="A3370" t="s">
        <v>3518</v>
      </c>
      <c r="B3370" s="15">
        <v>45596</v>
      </c>
      <c r="C3370" t="s">
        <v>52</v>
      </c>
      <c r="D3370" t="s">
        <v>272</v>
      </c>
      <c r="E3370" t="s">
        <v>54</v>
      </c>
      <c r="F3370" t="s">
        <v>114</v>
      </c>
      <c r="G3370" t="s">
        <v>56</v>
      </c>
      <c r="H3370">
        <v>2</v>
      </c>
      <c r="I3370">
        <v>17.27</v>
      </c>
      <c r="J3370">
        <v>0.14799999999999999</v>
      </c>
      <c r="K3370">
        <v>10.76</v>
      </c>
      <c r="L3370" t="s">
        <v>57</v>
      </c>
      <c r="M3370">
        <f t="shared" si="352"/>
        <v>29.43</v>
      </c>
      <c r="N3370">
        <f t="shared" si="353"/>
        <v>7.91</v>
      </c>
      <c r="O3370" s="7">
        <f t="shared" si="354"/>
        <v>0.26877336051647976</v>
      </c>
      <c r="P3370" t="str">
        <f t="shared" si="355"/>
        <v>Oct-2024</v>
      </c>
      <c r="Q3370" t="str">
        <f t="shared" si="356"/>
        <v>Q4-2024</v>
      </c>
    </row>
    <row r="3371" spans="1:17" x14ac:dyDescent="0.3">
      <c r="A3371" t="s">
        <v>3519</v>
      </c>
      <c r="B3371" s="15">
        <v>45609</v>
      </c>
      <c r="C3371" t="s">
        <v>88</v>
      </c>
      <c r="D3371" t="s">
        <v>206</v>
      </c>
      <c r="E3371" t="s">
        <v>54</v>
      </c>
      <c r="F3371" t="s">
        <v>65</v>
      </c>
      <c r="G3371" t="s">
        <v>68</v>
      </c>
      <c r="H3371">
        <v>5</v>
      </c>
      <c r="I3371">
        <v>5.61</v>
      </c>
      <c r="J3371">
        <v>4.2000000000000003E-2</v>
      </c>
      <c r="K3371">
        <v>3.47</v>
      </c>
      <c r="L3371" t="s">
        <v>57</v>
      </c>
      <c r="M3371">
        <f t="shared" si="352"/>
        <v>26.87</v>
      </c>
      <c r="N3371">
        <f t="shared" si="353"/>
        <v>9.52</v>
      </c>
      <c r="O3371" s="7">
        <f t="shared" si="354"/>
        <v>0.35429847413472271</v>
      </c>
      <c r="P3371" t="str">
        <f t="shared" si="355"/>
        <v>Nov-2024</v>
      </c>
      <c r="Q3371" t="str">
        <f t="shared" si="356"/>
        <v>Q4-2024</v>
      </c>
    </row>
    <row r="3372" spans="1:17" x14ac:dyDescent="0.3">
      <c r="A3372" t="s">
        <v>3520</v>
      </c>
      <c r="B3372" s="15">
        <v>45905</v>
      </c>
      <c r="C3372" t="s">
        <v>88</v>
      </c>
      <c r="D3372" t="s">
        <v>429</v>
      </c>
      <c r="E3372" t="s">
        <v>71</v>
      </c>
      <c r="F3372" t="s">
        <v>86</v>
      </c>
      <c r="G3372" t="s">
        <v>56</v>
      </c>
      <c r="H3372">
        <v>2</v>
      </c>
      <c r="I3372">
        <v>64.59</v>
      </c>
      <c r="J3372">
        <v>0</v>
      </c>
      <c r="K3372">
        <v>47.34</v>
      </c>
      <c r="L3372" t="s">
        <v>57</v>
      </c>
      <c r="M3372">
        <f t="shared" si="352"/>
        <v>129.18</v>
      </c>
      <c r="N3372">
        <f t="shared" si="353"/>
        <v>34.5</v>
      </c>
      <c r="O3372" s="7">
        <f t="shared" si="354"/>
        <v>0.26706920575940546</v>
      </c>
      <c r="P3372" t="str">
        <f t="shared" si="355"/>
        <v>Sep-2025</v>
      </c>
      <c r="Q3372" t="str">
        <f t="shared" si="356"/>
        <v>Q3-2025</v>
      </c>
    </row>
    <row r="3373" spans="1:17" x14ac:dyDescent="0.3">
      <c r="A3373" t="s">
        <v>3521</v>
      </c>
      <c r="B3373" s="15">
        <v>45775</v>
      </c>
      <c r="C3373" t="s">
        <v>63</v>
      </c>
      <c r="D3373" t="s">
        <v>165</v>
      </c>
      <c r="E3373" t="s">
        <v>107</v>
      </c>
      <c r="F3373" t="s">
        <v>139</v>
      </c>
      <c r="G3373" t="s">
        <v>56</v>
      </c>
      <c r="H3373">
        <v>5</v>
      </c>
      <c r="I3373">
        <v>42.46</v>
      </c>
      <c r="J3373">
        <v>0.245</v>
      </c>
      <c r="K3373">
        <v>18.149999999999999</v>
      </c>
      <c r="L3373" t="s">
        <v>57</v>
      </c>
      <c r="M3373">
        <f t="shared" si="352"/>
        <v>160.29</v>
      </c>
      <c r="N3373">
        <f t="shared" si="353"/>
        <v>69.540000000000006</v>
      </c>
      <c r="O3373" s="7">
        <f t="shared" si="354"/>
        <v>0.4338386674153098</v>
      </c>
      <c r="P3373" t="str">
        <f t="shared" si="355"/>
        <v>Apr-2025</v>
      </c>
      <c r="Q3373" t="str">
        <f t="shared" si="356"/>
        <v>Q2-2025</v>
      </c>
    </row>
    <row r="3374" spans="1:17" x14ac:dyDescent="0.3">
      <c r="A3374" t="s">
        <v>3522</v>
      </c>
      <c r="B3374" s="15">
        <v>45711</v>
      </c>
      <c r="C3374" t="s">
        <v>88</v>
      </c>
      <c r="D3374" t="s">
        <v>92</v>
      </c>
      <c r="E3374" t="s">
        <v>71</v>
      </c>
      <c r="F3374" t="s">
        <v>72</v>
      </c>
      <c r="G3374" t="s">
        <v>68</v>
      </c>
      <c r="H3374">
        <v>1</v>
      </c>
      <c r="I3374">
        <v>37.17</v>
      </c>
      <c r="J3374">
        <v>0.13</v>
      </c>
      <c r="K3374">
        <v>26.9</v>
      </c>
      <c r="L3374" t="s">
        <v>57</v>
      </c>
      <c r="M3374">
        <f t="shared" si="352"/>
        <v>32.340000000000003</v>
      </c>
      <c r="N3374">
        <f t="shared" si="353"/>
        <v>5.44</v>
      </c>
      <c r="O3374" s="7">
        <f t="shared" si="354"/>
        <v>0.16821273964131106</v>
      </c>
      <c r="P3374" t="str">
        <f t="shared" si="355"/>
        <v>Feb-2025</v>
      </c>
      <c r="Q3374" t="str">
        <f t="shared" si="356"/>
        <v>Q1-2025</v>
      </c>
    </row>
    <row r="3375" spans="1:17" x14ac:dyDescent="0.3">
      <c r="A3375" t="s">
        <v>3523</v>
      </c>
      <c r="B3375" s="15">
        <v>45680</v>
      </c>
      <c r="C3375" t="s">
        <v>88</v>
      </c>
      <c r="D3375" t="s">
        <v>202</v>
      </c>
      <c r="E3375" t="s">
        <v>93</v>
      </c>
      <c r="F3375" t="s">
        <v>141</v>
      </c>
      <c r="G3375" t="s">
        <v>68</v>
      </c>
      <c r="H3375">
        <v>9</v>
      </c>
      <c r="I3375">
        <v>89.72</v>
      </c>
      <c r="J3375">
        <v>7.8E-2</v>
      </c>
      <c r="K3375">
        <v>33.97</v>
      </c>
      <c r="L3375" t="s">
        <v>57</v>
      </c>
      <c r="M3375">
        <f t="shared" si="352"/>
        <v>744.5</v>
      </c>
      <c r="N3375">
        <f t="shared" si="353"/>
        <v>438.77</v>
      </c>
      <c r="O3375" s="7">
        <f t="shared" si="354"/>
        <v>0.5893485560779046</v>
      </c>
      <c r="P3375" t="str">
        <f t="shared" si="355"/>
        <v>Jan-2025</v>
      </c>
      <c r="Q3375" t="str">
        <f t="shared" si="356"/>
        <v>Q1-2025</v>
      </c>
    </row>
    <row r="3376" spans="1:17" x14ac:dyDescent="0.3">
      <c r="A3376" t="s">
        <v>3524</v>
      </c>
      <c r="B3376" s="15">
        <v>45701</v>
      </c>
      <c r="C3376" t="s">
        <v>88</v>
      </c>
      <c r="D3376" t="s">
        <v>270</v>
      </c>
      <c r="E3376" t="s">
        <v>54</v>
      </c>
      <c r="F3376" t="s">
        <v>268</v>
      </c>
      <c r="G3376" t="s">
        <v>68</v>
      </c>
      <c r="H3376">
        <v>7</v>
      </c>
      <c r="I3376">
        <v>8.19</v>
      </c>
      <c r="J3376">
        <v>6.3E-2</v>
      </c>
      <c r="K3376">
        <v>4.63</v>
      </c>
      <c r="L3376" t="s">
        <v>57</v>
      </c>
      <c r="M3376">
        <f t="shared" si="352"/>
        <v>53.72</v>
      </c>
      <c r="N3376">
        <f t="shared" si="353"/>
        <v>21.31</v>
      </c>
      <c r="O3376" s="7">
        <f t="shared" si="354"/>
        <v>0.39668652271034993</v>
      </c>
      <c r="P3376" t="str">
        <f t="shared" si="355"/>
        <v>Feb-2025</v>
      </c>
      <c r="Q3376" t="str">
        <f t="shared" si="356"/>
        <v>Q1-2025</v>
      </c>
    </row>
    <row r="3377" spans="1:17" x14ac:dyDescent="0.3">
      <c r="A3377" t="s">
        <v>3525</v>
      </c>
      <c r="B3377" s="15">
        <v>45892</v>
      </c>
      <c r="C3377" t="s">
        <v>63</v>
      </c>
      <c r="D3377" t="s">
        <v>119</v>
      </c>
      <c r="E3377" t="s">
        <v>60</v>
      </c>
      <c r="F3377" t="s">
        <v>67</v>
      </c>
      <c r="G3377" t="s">
        <v>56</v>
      </c>
      <c r="H3377">
        <v>4</v>
      </c>
      <c r="I3377">
        <v>81.37</v>
      </c>
      <c r="J3377">
        <v>0.31</v>
      </c>
      <c r="K3377">
        <v>40.86</v>
      </c>
      <c r="L3377" t="s">
        <v>57</v>
      </c>
      <c r="M3377">
        <f t="shared" si="352"/>
        <v>224.58</v>
      </c>
      <c r="N3377">
        <f t="shared" si="353"/>
        <v>61.14</v>
      </c>
      <c r="O3377" s="7">
        <f t="shared" si="354"/>
        <v>0.27224151749933206</v>
      </c>
      <c r="P3377" t="str">
        <f t="shared" si="355"/>
        <v>Aug-2025</v>
      </c>
      <c r="Q3377" t="str">
        <f t="shared" si="356"/>
        <v>Q3-2025</v>
      </c>
    </row>
    <row r="3378" spans="1:17" x14ac:dyDescent="0.3">
      <c r="A3378" t="s">
        <v>3526</v>
      </c>
      <c r="B3378" s="15">
        <v>45574</v>
      </c>
      <c r="C3378" t="s">
        <v>88</v>
      </c>
      <c r="D3378" t="s">
        <v>179</v>
      </c>
      <c r="E3378" t="s">
        <v>107</v>
      </c>
      <c r="F3378" t="s">
        <v>108</v>
      </c>
      <c r="G3378" t="s">
        <v>68</v>
      </c>
      <c r="H3378">
        <v>3</v>
      </c>
      <c r="I3378">
        <v>14.6</v>
      </c>
      <c r="J3378">
        <v>0.11</v>
      </c>
      <c r="K3378">
        <v>4.59</v>
      </c>
      <c r="L3378" t="s">
        <v>57</v>
      </c>
      <c r="M3378">
        <f t="shared" si="352"/>
        <v>38.979999999999997</v>
      </c>
      <c r="N3378">
        <f t="shared" si="353"/>
        <v>25.21</v>
      </c>
      <c r="O3378" s="7">
        <f t="shared" si="354"/>
        <v>0.6467419189327861</v>
      </c>
      <c r="P3378" t="str">
        <f t="shared" si="355"/>
        <v>Oct-2024</v>
      </c>
      <c r="Q3378" t="str">
        <f t="shared" si="356"/>
        <v>Q4-2024</v>
      </c>
    </row>
    <row r="3379" spans="1:17" x14ac:dyDescent="0.3">
      <c r="A3379" t="s">
        <v>3527</v>
      </c>
      <c r="B3379" s="15">
        <v>45607</v>
      </c>
      <c r="C3379" t="s">
        <v>63</v>
      </c>
      <c r="D3379" t="s">
        <v>106</v>
      </c>
      <c r="E3379" t="s">
        <v>60</v>
      </c>
      <c r="F3379" t="s">
        <v>67</v>
      </c>
      <c r="G3379" t="s">
        <v>68</v>
      </c>
      <c r="H3379">
        <v>6</v>
      </c>
      <c r="I3379">
        <v>47.67</v>
      </c>
      <c r="J3379">
        <v>0.13300000000000001</v>
      </c>
      <c r="K3379">
        <v>26.09</v>
      </c>
      <c r="L3379" t="s">
        <v>104</v>
      </c>
      <c r="M3379">
        <f t="shared" si="352"/>
        <v>247.98</v>
      </c>
      <c r="N3379">
        <f t="shared" si="353"/>
        <v>91.44</v>
      </c>
      <c r="O3379" s="7">
        <f t="shared" si="354"/>
        <v>0.36873941446890879</v>
      </c>
      <c r="P3379" t="str">
        <f t="shared" si="355"/>
        <v>Nov-2024</v>
      </c>
      <c r="Q3379" t="str">
        <f t="shared" si="356"/>
        <v>Q4-2024</v>
      </c>
    </row>
    <row r="3380" spans="1:17" x14ac:dyDescent="0.3">
      <c r="A3380" t="s">
        <v>3528</v>
      </c>
      <c r="B3380" s="15">
        <v>45929</v>
      </c>
      <c r="C3380" t="s">
        <v>52</v>
      </c>
      <c r="D3380" t="s">
        <v>113</v>
      </c>
      <c r="E3380" t="s">
        <v>60</v>
      </c>
      <c r="F3380" t="s">
        <v>67</v>
      </c>
      <c r="G3380" t="s">
        <v>56</v>
      </c>
      <c r="H3380">
        <v>1</v>
      </c>
      <c r="I3380">
        <v>108.22</v>
      </c>
      <c r="J3380">
        <v>5.7000000000000002E-2</v>
      </c>
      <c r="K3380">
        <v>58.73</v>
      </c>
      <c r="L3380" t="s">
        <v>57</v>
      </c>
      <c r="M3380">
        <f t="shared" si="352"/>
        <v>102.05</v>
      </c>
      <c r="N3380">
        <f t="shared" si="353"/>
        <v>43.32</v>
      </c>
      <c r="O3380" s="7">
        <f t="shared" si="354"/>
        <v>0.42449779519843217</v>
      </c>
      <c r="P3380" t="str">
        <f t="shared" si="355"/>
        <v>Sep-2025</v>
      </c>
      <c r="Q3380" t="str">
        <f t="shared" si="356"/>
        <v>Q3-2025</v>
      </c>
    </row>
    <row r="3381" spans="1:17" x14ac:dyDescent="0.3">
      <c r="A3381" t="s">
        <v>3529</v>
      </c>
      <c r="B3381" s="15">
        <v>45961</v>
      </c>
      <c r="C3381" t="s">
        <v>52</v>
      </c>
      <c r="D3381" t="s">
        <v>96</v>
      </c>
      <c r="E3381" t="s">
        <v>71</v>
      </c>
      <c r="F3381" t="s">
        <v>78</v>
      </c>
      <c r="G3381" t="s">
        <v>56</v>
      </c>
      <c r="H3381">
        <v>4</v>
      </c>
      <c r="I3381">
        <v>293.89</v>
      </c>
      <c r="J3381">
        <v>7.0999999999999994E-2</v>
      </c>
      <c r="K3381">
        <v>226</v>
      </c>
      <c r="L3381" t="s">
        <v>57</v>
      </c>
      <c r="M3381">
        <f t="shared" si="352"/>
        <v>1092.0999999999999</v>
      </c>
      <c r="N3381">
        <f t="shared" si="353"/>
        <v>188.1</v>
      </c>
      <c r="O3381" s="7">
        <f t="shared" si="354"/>
        <v>0.17223697463602236</v>
      </c>
      <c r="P3381" t="str">
        <f t="shared" si="355"/>
        <v>Oct-2025</v>
      </c>
      <c r="Q3381" t="str">
        <f t="shared" si="356"/>
        <v>Q4-2025</v>
      </c>
    </row>
    <row r="3382" spans="1:17" x14ac:dyDescent="0.3">
      <c r="A3382" t="s">
        <v>3530</v>
      </c>
      <c r="B3382" s="15">
        <v>45537</v>
      </c>
      <c r="C3382" t="s">
        <v>63</v>
      </c>
      <c r="D3382" t="s">
        <v>159</v>
      </c>
      <c r="E3382" t="s">
        <v>93</v>
      </c>
      <c r="F3382" t="s">
        <v>219</v>
      </c>
      <c r="G3382" t="s">
        <v>73</v>
      </c>
      <c r="H3382">
        <v>3</v>
      </c>
      <c r="I3382">
        <v>19.11</v>
      </c>
      <c r="J3382">
        <v>0.20899999999999999</v>
      </c>
      <c r="K3382">
        <v>8.49</v>
      </c>
      <c r="L3382" t="s">
        <v>104</v>
      </c>
      <c r="M3382">
        <f t="shared" si="352"/>
        <v>45.35</v>
      </c>
      <c r="N3382">
        <f t="shared" si="353"/>
        <v>19.88</v>
      </c>
      <c r="O3382" s="7">
        <f t="shared" si="354"/>
        <v>0.4383682469680264</v>
      </c>
      <c r="P3382" t="str">
        <f t="shared" si="355"/>
        <v>Sep-2024</v>
      </c>
      <c r="Q3382" t="str">
        <f t="shared" si="356"/>
        <v>Q3-2024</v>
      </c>
    </row>
    <row r="3383" spans="1:17" x14ac:dyDescent="0.3">
      <c r="A3383" t="s">
        <v>3531</v>
      </c>
      <c r="B3383" s="15">
        <v>45380</v>
      </c>
      <c r="C3383" t="s">
        <v>52</v>
      </c>
      <c r="D3383" t="s">
        <v>216</v>
      </c>
      <c r="E3383" t="s">
        <v>71</v>
      </c>
      <c r="F3383" t="s">
        <v>126</v>
      </c>
      <c r="G3383" t="s">
        <v>68</v>
      </c>
      <c r="H3383">
        <v>7</v>
      </c>
      <c r="I3383">
        <v>266.54000000000002</v>
      </c>
      <c r="J3383">
        <v>0.127</v>
      </c>
      <c r="K3383">
        <v>191.26</v>
      </c>
      <c r="L3383" t="s">
        <v>57</v>
      </c>
      <c r="M3383">
        <f t="shared" si="352"/>
        <v>1628.83</v>
      </c>
      <c r="N3383">
        <f t="shared" si="353"/>
        <v>290.01</v>
      </c>
      <c r="O3383" s="7">
        <f t="shared" si="354"/>
        <v>0.1780480467574885</v>
      </c>
      <c r="P3383" t="str">
        <f t="shared" si="355"/>
        <v>Mar-2024</v>
      </c>
      <c r="Q3383" t="str">
        <f t="shared" si="356"/>
        <v>Q1-2024</v>
      </c>
    </row>
    <row r="3384" spans="1:17" x14ac:dyDescent="0.3">
      <c r="A3384" t="s">
        <v>3532</v>
      </c>
      <c r="B3384" s="15">
        <v>45808</v>
      </c>
      <c r="C3384" t="s">
        <v>52</v>
      </c>
      <c r="D3384" t="s">
        <v>200</v>
      </c>
      <c r="E3384" t="s">
        <v>107</v>
      </c>
      <c r="F3384" t="s">
        <v>132</v>
      </c>
      <c r="G3384" t="s">
        <v>56</v>
      </c>
      <c r="H3384">
        <v>7</v>
      </c>
      <c r="I3384">
        <v>41.22</v>
      </c>
      <c r="J3384">
        <v>0</v>
      </c>
      <c r="K3384">
        <v>14.24</v>
      </c>
      <c r="L3384" t="s">
        <v>57</v>
      </c>
      <c r="M3384">
        <f t="shared" si="352"/>
        <v>288.54000000000002</v>
      </c>
      <c r="N3384">
        <f t="shared" si="353"/>
        <v>188.86</v>
      </c>
      <c r="O3384" s="7">
        <f t="shared" si="354"/>
        <v>0.65453663270257156</v>
      </c>
      <c r="P3384" t="str">
        <f t="shared" si="355"/>
        <v>May-2025</v>
      </c>
      <c r="Q3384" t="str">
        <f t="shared" si="356"/>
        <v>Q2-2025</v>
      </c>
    </row>
    <row r="3385" spans="1:17" x14ac:dyDescent="0.3">
      <c r="A3385" t="s">
        <v>3533</v>
      </c>
      <c r="B3385" s="15">
        <v>45890</v>
      </c>
      <c r="C3385" t="s">
        <v>84</v>
      </c>
      <c r="D3385" t="s">
        <v>229</v>
      </c>
      <c r="E3385" t="s">
        <v>60</v>
      </c>
      <c r="F3385" t="s">
        <v>67</v>
      </c>
      <c r="G3385" t="s">
        <v>56</v>
      </c>
      <c r="H3385">
        <v>20</v>
      </c>
      <c r="I3385">
        <v>42.66</v>
      </c>
      <c r="J3385">
        <v>0.13400000000000001</v>
      </c>
      <c r="K3385">
        <v>23.31</v>
      </c>
      <c r="L3385" t="s">
        <v>57</v>
      </c>
      <c r="M3385">
        <f t="shared" si="352"/>
        <v>738.87</v>
      </c>
      <c r="N3385">
        <f t="shared" si="353"/>
        <v>272.67</v>
      </c>
      <c r="O3385" s="7">
        <f t="shared" si="354"/>
        <v>0.36903650168500551</v>
      </c>
      <c r="P3385" t="str">
        <f t="shared" si="355"/>
        <v>Aug-2025</v>
      </c>
      <c r="Q3385" t="str">
        <f t="shared" si="356"/>
        <v>Q3-2025</v>
      </c>
    </row>
    <row r="3386" spans="1:17" x14ac:dyDescent="0.3">
      <c r="A3386" t="s">
        <v>3534</v>
      </c>
      <c r="B3386" s="15">
        <v>45651</v>
      </c>
      <c r="C3386" t="s">
        <v>84</v>
      </c>
      <c r="D3386" t="s">
        <v>171</v>
      </c>
      <c r="E3386" t="s">
        <v>107</v>
      </c>
      <c r="F3386" t="s">
        <v>132</v>
      </c>
      <c r="G3386" t="s">
        <v>56</v>
      </c>
      <c r="H3386">
        <v>4</v>
      </c>
      <c r="I3386">
        <v>30.01</v>
      </c>
      <c r="J3386">
        <v>3.4000000000000002E-2</v>
      </c>
      <c r="K3386">
        <v>12.86</v>
      </c>
      <c r="L3386" t="s">
        <v>57</v>
      </c>
      <c r="M3386">
        <f t="shared" si="352"/>
        <v>115.96</v>
      </c>
      <c r="N3386">
        <f t="shared" si="353"/>
        <v>64.52</v>
      </c>
      <c r="O3386" s="7">
        <f t="shared" si="354"/>
        <v>0.55639875819248019</v>
      </c>
      <c r="P3386" t="str">
        <f t="shared" ref="P3386:P3418" si="357">IF(B3386="","",TEXT(B3386,"mmm-yyyy"))</f>
        <v>Dec-2024</v>
      </c>
      <c r="Q3386" t="str">
        <f t="shared" ref="Q3386:Q3418" si="358">IF(B3386="","","Q"&amp;ROUNDUP(MONTH(B3386)/3,0)&amp;"-"&amp;YEAR(B3386))</f>
        <v>Q4-2024</v>
      </c>
    </row>
    <row r="3387" spans="1:17" x14ac:dyDescent="0.3">
      <c r="A3387" t="s">
        <v>3535</v>
      </c>
      <c r="B3387" s="15">
        <v>45842</v>
      </c>
      <c r="C3387" t="s">
        <v>52</v>
      </c>
      <c r="D3387" t="s">
        <v>113</v>
      </c>
      <c r="E3387" t="s">
        <v>60</v>
      </c>
      <c r="F3387" t="s">
        <v>90</v>
      </c>
      <c r="G3387" t="s">
        <v>56</v>
      </c>
      <c r="H3387">
        <v>5</v>
      </c>
      <c r="I3387">
        <v>79.38</v>
      </c>
      <c r="J3387">
        <v>3.9E-2</v>
      </c>
      <c r="K3387">
        <v>37.46</v>
      </c>
      <c r="L3387" t="s">
        <v>57</v>
      </c>
      <c r="M3387">
        <f t="shared" si="352"/>
        <v>381.42</v>
      </c>
      <c r="N3387">
        <f t="shared" si="353"/>
        <v>194.12</v>
      </c>
      <c r="O3387" s="7">
        <f t="shared" si="354"/>
        <v>0.50894027581144141</v>
      </c>
      <c r="P3387" t="str">
        <f t="shared" si="357"/>
        <v>Jul-2025</v>
      </c>
      <c r="Q3387" t="str">
        <f t="shared" si="358"/>
        <v>Q3-2025</v>
      </c>
    </row>
    <row r="3388" spans="1:17" x14ac:dyDescent="0.3">
      <c r="A3388" t="s">
        <v>3536</v>
      </c>
      <c r="B3388" s="15">
        <v>45796</v>
      </c>
      <c r="C3388" t="s">
        <v>63</v>
      </c>
      <c r="D3388" t="s">
        <v>263</v>
      </c>
      <c r="E3388" t="s">
        <v>71</v>
      </c>
      <c r="F3388" t="s">
        <v>86</v>
      </c>
      <c r="G3388" t="s">
        <v>56</v>
      </c>
      <c r="H3388">
        <v>2</v>
      </c>
      <c r="I3388">
        <v>284.85000000000002</v>
      </c>
      <c r="J3388">
        <v>0.154</v>
      </c>
      <c r="K3388">
        <v>200.79</v>
      </c>
      <c r="L3388" t="s">
        <v>104</v>
      </c>
      <c r="M3388">
        <f t="shared" si="352"/>
        <v>481.97</v>
      </c>
      <c r="N3388">
        <f t="shared" si="353"/>
        <v>80.39</v>
      </c>
      <c r="O3388" s="7">
        <f t="shared" si="354"/>
        <v>0.16679461377264143</v>
      </c>
      <c r="P3388" t="str">
        <f t="shared" si="357"/>
        <v>May-2025</v>
      </c>
      <c r="Q3388" t="str">
        <f t="shared" si="358"/>
        <v>Q2-2025</v>
      </c>
    </row>
    <row r="3389" spans="1:17" x14ac:dyDescent="0.3">
      <c r="A3389" t="s">
        <v>3537</v>
      </c>
      <c r="B3389" s="15">
        <v>45646</v>
      </c>
      <c r="C3389" t="s">
        <v>63</v>
      </c>
      <c r="D3389" t="s">
        <v>251</v>
      </c>
      <c r="E3389" t="s">
        <v>107</v>
      </c>
      <c r="F3389" t="s">
        <v>132</v>
      </c>
      <c r="G3389" t="s">
        <v>56</v>
      </c>
      <c r="H3389">
        <v>1</v>
      </c>
      <c r="I3389">
        <v>20.14</v>
      </c>
      <c r="J3389">
        <v>0.153</v>
      </c>
      <c r="K3389">
        <v>7.58</v>
      </c>
      <c r="L3389" t="s">
        <v>57</v>
      </c>
      <c r="M3389">
        <f t="shared" si="352"/>
        <v>17.059999999999999</v>
      </c>
      <c r="N3389">
        <f t="shared" si="353"/>
        <v>9.48</v>
      </c>
      <c r="O3389" s="7">
        <f t="shared" si="354"/>
        <v>0.55568581477139511</v>
      </c>
      <c r="P3389" t="str">
        <f t="shared" si="357"/>
        <v>Dec-2024</v>
      </c>
      <c r="Q3389" t="str">
        <f t="shared" si="358"/>
        <v>Q4-2024</v>
      </c>
    </row>
    <row r="3390" spans="1:17" x14ac:dyDescent="0.3">
      <c r="A3390" t="s">
        <v>3538</v>
      </c>
      <c r="B3390" s="15">
        <v>45878</v>
      </c>
      <c r="C3390" t="s">
        <v>63</v>
      </c>
      <c r="D3390" t="s">
        <v>64</v>
      </c>
      <c r="E3390" t="s">
        <v>71</v>
      </c>
      <c r="F3390" t="s">
        <v>86</v>
      </c>
      <c r="G3390" t="s">
        <v>68</v>
      </c>
      <c r="H3390">
        <v>5</v>
      </c>
      <c r="I3390">
        <v>253.21</v>
      </c>
      <c r="J3390">
        <v>0.32700000000000001</v>
      </c>
      <c r="K3390">
        <v>177.17</v>
      </c>
      <c r="L3390" t="s">
        <v>104</v>
      </c>
      <c r="M3390">
        <f t="shared" si="352"/>
        <v>852.05</v>
      </c>
      <c r="N3390">
        <f t="shared" si="353"/>
        <v>-33.799999999999997</v>
      </c>
      <c r="O3390" s="7">
        <f t="shared" si="354"/>
        <v>-3.9669033507423269E-2</v>
      </c>
      <c r="P3390" t="str">
        <f t="shared" si="357"/>
        <v>Aug-2025</v>
      </c>
      <c r="Q3390" t="str">
        <f t="shared" si="358"/>
        <v>Q3-2025</v>
      </c>
    </row>
    <row r="3391" spans="1:17" x14ac:dyDescent="0.3">
      <c r="A3391" t="s">
        <v>3539</v>
      </c>
      <c r="B3391" s="15">
        <v>45915</v>
      </c>
      <c r="C3391" t="s">
        <v>84</v>
      </c>
      <c r="D3391" t="s">
        <v>177</v>
      </c>
      <c r="E3391" t="s">
        <v>71</v>
      </c>
      <c r="F3391" t="s">
        <v>78</v>
      </c>
      <c r="G3391" t="s">
        <v>68</v>
      </c>
      <c r="H3391">
        <v>1</v>
      </c>
      <c r="I3391">
        <v>87.33</v>
      </c>
      <c r="J3391">
        <v>0.13500000000000001</v>
      </c>
      <c r="K3391">
        <v>60.7</v>
      </c>
      <c r="L3391" t="s">
        <v>57</v>
      </c>
      <c r="M3391">
        <f t="shared" si="352"/>
        <v>75.540000000000006</v>
      </c>
      <c r="N3391">
        <f t="shared" si="353"/>
        <v>14.84</v>
      </c>
      <c r="O3391" s="7">
        <f t="shared" si="354"/>
        <v>0.19645221074927188</v>
      </c>
      <c r="P3391" t="str">
        <f t="shared" si="357"/>
        <v>Sep-2025</v>
      </c>
      <c r="Q3391" t="str">
        <f t="shared" si="358"/>
        <v>Q3-2025</v>
      </c>
    </row>
    <row r="3392" spans="1:17" x14ac:dyDescent="0.3">
      <c r="A3392" t="s">
        <v>3540</v>
      </c>
      <c r="B3392" s="15">
        <v>45875</v>
      </c>
      <c r="C3392" t="s">
        <v>84</v>
      </c>
      <c r="D3392" t="s">
        <v>85</v>
      </c>
      <c r="E3392" t="s">
        <v>93</v>
      </c>
      <c r="F3392" t="s">
        <v>94</v>
      </c>
      <c r="G3392" t="s">
        <v>56</v>
      </c>
      <c r="H3392">
        <v>4</v>
      </c>
      <c r="I3392">
        <v>53</v>
      </c>
      <c r="J3392">
        <v>5.6000000000000001E-2</v>
      </c>
      <c r="K3392">
        <v>23.19</v>
      </c>
      <c r="L3392" t="s">
        <v>57</v>
      </c>
      <c r="M3392">
        <f t="shared" si="352"/>
        <v>200.13</v>
      </c>
      <c r="N3392">
        <f t="shared" si="353"/>
        <v>107.37</v>
      </c>
      <c r="O3392" s="7">
        <f t="shared" si="354"/>
        <v>0.53650127417178839</v>
      </c>
      <c r="P3392" t="str">
        <f t="shared" si="357"/>
        <v>Aug-2025</v>
      </c>
      <c r="Q3392" t="str">
        <f t="shared" si="358"/>
        <v>Q3-2025</v>
      </c>
    </row>
    <row r="3393" spans="1:17" x14ac:dyDescent="0.3">
      <c r="A3393" t="s">
        <v>3541</v>
      </c>
      <c r="B3393" s="15">
        <v>45849</v>
      </c>
      <c r="C3393" t="s">
        <v>52</v>
      </c>
      <c r="D3393" t="s">
        <v>130</v>
      </c>
      <c r="E3393" t="s">
        <v>107</v>
      </c>
      <c r="F3393" t="s">
        <v>108</v>
      </c>
      <c r="G3393" t="s">
        <v>68</v>
      </c>
      <c r="H3393">
        <v>1</v>
      </c>
      <c r="I3393">
        <v>23.17</v>
      </c>
      <c r="J3393">
        <v>0.11</v>
      </c>
      <c r="K3393">
        <v>8.2899999999999991</v>
      </c>
      <c r="L3393" t="s">
        <v>57</v>
      </c>
      <c r="M3393">
        <f t="shared" si="352"/>
        <v>20.62</v>
      </c>
      <c r="N3393">
        <f t="shared" si="353"/>
        <v>12.33</v>
      </c>
      <c r="O3393" s="7">
        <f t="shared" si="354"/>
        <v>0.59796314258001937</v>
      </c>
      <c r="P3393" t="str">
        <f t="shared" si="357"/>
        <v>Jul-2025</v>
      </c>
      <c r="Q3393" t="str">
        <f t="shared" si="358"/>
        <v>Q3-2025</v>
      </c>
    </row>
    <row r="3394" spans="1:17" x14ac:dyDescent="0.3">
      <c r="A3394" t="s">
        <v>3542</v>
      </c>
      <c r="B3394" s="15">
        <v>45754</v>
      </c>
      <c r="C3394" t="s">
        <v>84</v>
      </c>
      <c r="D3394" t="s">
        <v>103</v>
      </c>
      <c r="E3394" t="s">
        <v>71</v>
      </c>
      <c r="F3394" t="s">
        <v>97</v>
      </c>
      <c r="G3394" t="s">
        <v>73</v>
      </c>
      <c r="H3394">
        <v>7</v>
      </c>
      <c r="I3394">
        <v>119.98</v>
      </c>
      <c r="J3394">
        <v>0.13500000000000001</v>
      </c>
      <c r="K3394">
        <v>89.36</v>
      </c>
      <c r="L3394" t="s">
        <v>57</v>
      </c>
      <c r="M3394">
        <f t="shared" ref="M3394:M3457" si="359">ROUND(H3394*I3394*(1-J3394),2)</f>
        <v>726.48</v>
      </c>
      <c r="N3394">
        <f t="shared" ref="N3394:N3457" si="360">ROUND(M3394-(H3394*K3394),2)</f>
        <v>100.96</v>
      </c>
      <c r="O3394" s="7">
        <f t="shared" ref="O3394:O3457" si="361">IFERROR(N3394/M3394,0)</f>
        <v>0.13897147891201408</v>
      </c>
      <c r="P3394" t="str">
        <f t="shared" si="357"/>
        <v>Apr-2025</v>
      </c>
      <c r="Q3394" t="str">
        <f t="shared" si="358"/>
        <v>Q2-2025</v>
      </c>
    </row>
    <row r="3395" spans="1:17" x14ac:dyDescent="0.3">
      <c r="A3395" t="s">
        <v>3543</v>
      </c>
      <c r="B3395" s="15">
        <v>45956</v>
      </c>
      <c r="C3395" t="s">
        <v>84</v>
      </c>
      <c r="D3395" t="s">
        <v>73</v>
      </c>
      <c r="E3395" t="s">
        <v>71</v>
      </c>
      <c r="F3395" t="s">
        <v>126</v>
      </c>
      <c r="G3395" t="s">
        <v>56</v>
      </c>
      <c r="H3395">
        <v>1</v>
      </c>
      <c r="I3395">
        <v>98.63</v>
      </c>
      <c r="J3395">
        <v>9.6000000000000002E-2</v>
      </c>
      <c r="K3395">
        <v>77.900000000000006</v>
      </c>
      <c r="L3395" t="s">
        <v>57</v>
      </c>
      <c r="M3395">
        <f t="shared" si="359"/>
        <v>89.16</v>
      </c>
      <c r="N3395">
        <f t="shared" si="360"/>
        <v>11.26</v>
      </c>
      <c r="O3395" s="7">
        <f t="shared" si="361"/>
        <v>0.12628981606101392</v>
      </c>
      <c r="P3395" t="str">
        <f t="shared" si="357"/>
        <v>Oct-2025</v>
      </c>
      <c r="Q3395" t="str">
        <f t="shared" si="358"/>
        <v>Q4-2025</v>
      </c>
    </row>
    <row r="3396" spans="1:17" x14ac:dyDescent="0.3">
      <c r="A3396" t="s">
        <v>3544</v>
      </c>
      <c r="B3396" s="15">
        <v>45579</v>
      </c>
      <c r="C3396" t="s">
        <v>52</v>
      </c>
      <c r="D3396" t="s">
        <v>70</v>
      </c>
      <c r="E3396" t="s">
        <v>71</v>
      </c>
      <c r="F3396" t="s">
        <v>97</v>
      </c>
      <c r="G3396" t="s">
        <v>56</v>
      </c>
      <c r="H3396">
        <v>2</v>
      </c>
      <c r="I3396">
        <v>117.58</v>
      </c>
      <c r="J3396">
        <v>9.8000000000000004E-2</v>
      </c>
      <c r="K3396">
        <v>93.15</v>
      </c>
      <c r="L3396" t="s">
        <v>57</v>
      </c>
      <c r="M3396">
        <f t="shared" si="359"/>
        <v>212.11</v>
      </c>
      <c r="N3396">
        <f t="shared" si="360"/>
        <v>25.81</v>
      </c>
      <c r="O3396" s="7">
        <f t="shared" si="361"/>
        <v>0.12168214605629153</v>
      </c>
      <c r="P3396" t="str">
        <f t="shared" si="357"/>
        <v>Oct-2024</v>
      </c>
      <c r="Q3396" t="str">
        <f t="shared" si="358"/>
        <v>Q4-2024</v>
      </c>
    </row>
    <row r="3397" spans="1:17" x14ac:dyDescent="0.3">
      <c r="A3397" t="s">
        <v>3545</v>
      </c>
      <c r="B3397" s="15">
        <v>45856</v>
      </c>
      <c r="C3397" t="s">
        <v>52</v>
      </c>
      <c r="D3397" t="s">
        <v>272</v>
      </c>
      <c r="E3397" t="s">
        <v>54</v>
      </c>
      <c r="F3397" t="s">
        <v>268</v>
      </c>
      <c r="G3397" t="s">
        <v>56</v>
      </c>
      <c r="H3397">
        <v>6</v>
      </c>
      <c r="I3397">
        <v>15.42</v>
      </c>
      <c r="J3397">
        <v>0.107</v>
      </c>
      <c r="K3397">
        <v>8.65</v>
      </c>
      <c r="L3397" t="s">
        <v>57</v>
      </c>
      <c r="M3397">
        <f t="shared" si="359"/>
        <v>82.62</v>
      </c>
      <c r="N3397">
        <f t="shared" si="360"/>
        <v>30.72</v>
      </c>
      <c r="O3397" s="7">
        <f t="shared" si="361"/>
        <v>0.37182280319535216</v>
      </c>
      <c r="P3397" t="str">
        <f t="shared" si="357"/>
        <v>Jul-2025</v>
      </c>
      <c r="Q3397" t="str">
        <f t="shared" si="358"/>
        <v>Q3-2025</v>
      </c>
    </row>
    <row r="3398" spans="1:17" x14ac:dyDescent="0.3">
      <c r="A3398" t="s">
        <v>3546</v>
      </c>
      <c r="B3398" s="15">
        <v>45494</v>
      </c>
      <c r="C3398" t="s">
        <v>84</v>
      </c>
      <c r="D3398" t="s">
        <v>196</v>
      </c>
      <c r="E3398" t="s">
        <v>107</v>
      </c>
      <c r="F3398" t="s">
        <v>132</v>
      </c>
      <c r="G3398" t="s">
        <v>68</v>
      </c>
      <c r="H3398">
        <v>5</v>
      </c>
      <c r="I3398">
        <v>48.96</v>
      </c>
      <c r="J3398">
        <v>0.1</v>
      </c>
      <c r="K3398">
        <v>16.89</v>
      </c>
      <c r="L3398" t="s">
        <v>57</v>
      </c>
      <c r="M3398">
        <f t="shared" si="359"/>
        <v>220.32</v>
      </c>
      <c r="N3398">
        <f t="shared" si="360"/>
        <v>135.87</v>
      </c>
      <c r="O3398" s="7">
        <f t="shared" si="361"/>
        <v>0.61669389978213507</v>
      </c>
      <c r="P3398" t="str">
        <f t="shared" si="357"/>
        <v>Jul-2024</v>
      </c>
      <c r="Q3398" t="str">
        <f t="shared" si="358"/>
        <v>Q3-2024</v>
      </c>
    </row>
    <row r="3399" spans="1:17" x14ac:dyDescent="0.3">
      <c r="A3399" t="s">
        <v>3547</v>
      </c>
      <c r="B3399" s="15">
        <v>45686</v>
      </c>
      <c r="C3399" t="s">
        <v>88</v>
      </c>
      <c r="D3399" t="s">
        <v>198</v>
      </c>
      <c r="E3399" t="s">
        <v>54</v>
      </c>
      <c r="F3399" t="s">
        <v>114</v>
      </c>
      <c r="G3399" t="s">
        <v>56</v>
      </c>
      <c r="H3399">
        <v>8</v>
      </c>
      <c r="I3399">
        <v>18.52</v>
      </c>
      <c r="J3399">
        <v>0.08</v>
      </c>
      <c r="K3399">
        <v>10.89</v>
      </c>
      <c r="L3399" t="s">
        <v>104</v>
      </c>
      <c r="M3399">
        <f t="shared" si="359"/>
        <v>136.31</v>
      </c>
      <c r="N3399">
        <f t="shared" si="360"/>
        <v>49.19</v>
      </c>
      <c r="O3399" s="7">
        <f t="shared" si="361"/>
        <v>0.3608686083192722</v>
      </c>
      <c r="P3399" t="str">
        <f t="shared" si="357"/>
        <v>Jan-2025</v>
      </c>
      <c r="Q3399" t="str">
        <f t="shared" si="358"/>
        <v>Q1-2025</v>
      </c>
    </row>
    <row r="3400" spans="1:17" x14ac:dyDescent="0.3">
      <c r="A3400" t="s">
        <v>3548</v>
      </c>
      <c r="B3400" s="15">
        <v>45612</v>
      </c>
      <c r="C3400" t="s">
        <v>88</v>
      </c>
      <c r="D3400" t="s">
        <v>429</v>
      </c>
      <c r="E3400" t="s">
        <v>93</v>
      </c>
      <c r="F3400" t="s">
        <v>255</v>
      </c>
      <c r="G3400" t="s">
        <v>56</v>
      </c>
      <c r="H3400">
        <v>4</v>
      </c>
      <c r="I3400">
        <v>20.28</v>
      </c>
      <c r="J3400">
        <v>5.1999999999999998E-2</v>
      </c>
      <c r="K3400">
        <v>9.56</v>
      </c>
      <c r="L3400" t="s">
        <v>57</v>
      </c>
      <c r="M3400">
        <f t="shared" si="359"/>
        <v>76.900000000000006</v>
      </c>
      <c r="N3400">
        <f t="shared" si="360"/>
        <v>38.659999999999997</v>
      </c>
      <c r="O3400" s="7">
        <f t="shared" si="361"/>
        <v>0.50273081924577367</v>
      </c>
      <c r="P3400" t="str">
        <f t="shared" si="357"/>
        <v>Nov-2024</v>
      </c>
      <c r="Q3400" t="str">
        <f t="shared" si="358"/>
        <v>Q4-2024</v>
      </c>
    </row>
    <row r="3401" spans="1:17" x14ac:dyDescent="0.3">
      <c r="A3401" t="s">
        <v>3549</v>
      </c>
      <c r="B3401" s="15">
        <v>45482</v>
      </c>
      <c r="C3401" t="s">
        <v>88</v>
      </c>
      <c r="D3401" t="s">
        <v>135</v>
      </c>
      <c r="E3401" t="s">
        <v>54</v>
      </c>
      <c r="F3401" t="s">
        <v>55</v>
      </c>
      <c r="G3401" t="s">
        <v>68</v>
      </c>
      <c r="H3401">
        <v>6</v>
      </c>
      <c r="I3401">
        <v>24.36</v>
      </c>
      <c r="J3401">
        <v>8.4000000000000005E-2</v>
      </c>
      <c r="K3401">
        <v>16.21</v>
      </c>
      <c r="L3401" t="s">
        <v>57</v>
      </c>
      <c r="M3401">
        <f t="shared" si="359"/>
        <v>133.88</v>
      </c>
      <c r="N3401">
        <f t="shared" si="360"/>
        <v>36.619999999999997</v>
      </c>
      <c r="O3401" s="7">
        <f t="shared" si="361"/>
        <v>0.27352853301463997</v>
      </c>
      <c r="P3401" t="str">
        <f t="shared" si="357"/>
        <v>Jul-2024</v>
      </c>
      <c r="Q3401" t="str">
        <f t="shared" si="358"/>
        <v>Q3-2024</v>
      </c>
    </row>
    <row r="3402" spans="1:17" x14ac:dyDescent="0.3">
      <c r="A3402" t="s">
        <v>3550</v>
      </c>
      <c r="B3402" s="15">
        <v>45519</v>
      </c>
      <c r="C3402" t="s">
        <v>63</v>
      </c>
      <c r="D3402" t="s">
        <v>159</v>
      </c>
      <c r="E3402" t="s">
        <v>107</v>
      </c>
      <c r="F3402" t="s">
        <v>108</v>
      </c>
      <c r="G3402" t="s">
        <v>56</v>
      </c>
      <c r="H3402">
        <v>3</v>
      </c>
      <c r="I3402">
        <v>58.4</v>
      </c>
      <c r="J3402">
        <v>0.11799999999999999</v>
      </c>
      <c r="K3402">
        <v>24.08</v>
      </c>
      <c r="L3402" t="s">
        <v>104</v>
      </c>
      <c r="M3402">
        <f t="shared" si="359"/>
        <v>154.53</v>
      </c>
      <c r="N3402">
        <f t="shared" si="360"/>
        <v>82.29</v>
      </c>
      <c r="O3402" s="7">
        <f t="shared" si="361"/>
        <v>0.53251795767812082</v>
      </c>
      <c r="P3402" t="str">
        <f t="shared" si="357"/>
        <v>Aug-2024</v>
      </c>
      <c r="Q3402" t="str">
        <f t="shared" si="358"/>
        <v>Q3-2024</v>
      </c>
    </row>
    <row r="3403" spans="1:17" x14ac:dyDescent="0.3">
      <c r="A3403" t="s">
        <v>3551</v>
      </c>
      <c r="B3403" s="15">
        <v>45502</v>
      </c>
      <c r="C3403" t="s">
        <v>88</v>
      </c>
      <c r="D3403" t="s">
        <v>206</v>
      </c>
      <c r="E3403" t="s">
        <v>107</v>
      </c>
      <c r="F3403" t="s">
        <v>148</v>
      </c>
      <c r="G3403" t="s">
        <v>68</v>
      </c>
      <c r="H3403">
        <v>1</v>
      </c>
      <c r="I3403">
        <v>37.01</v>
      </c>
      <c r="J3403">
        <v>5.3999999999999999E-2</v>
      </c>
      <c r="K3403">
        <v>12.15</v>
      </c>
      <c r="L3403" t="s">
        <v>57</v>
      </c>
      <c r="M3403">
        <f t="shared" si="359"/>
        <v>35.01</v>
      </c>
      <c r="N3403">
        <f t="shared" si="360"/>
        <v>22.86</v>
      </c>
      <c r="O3403" s="7">
        <f t="shared" si="361"/>
        <v>0.65295629820051415</v>
      </c>
      <c r="P3403" t="str">
        <f t="shared" si="357"/>
        <v>Jul-2024</v>
      </c>
      <c r="Q3403" t="str">
        <f t="shared" si="358"/>
        <v>Q3-2024</v>
      </c>
    </row>
    <row r="3404" spans="1:17" x14ac:dyDescent="0.3">
      <c r="A3404" t="s">
        <v>3552</v>
      </c>
      <c r="B3404" s="15">
        <v>45695</v>
      </c>
      <c r="C3404" t="s">
        <v>88</v>
      </c>
      <c r="D3404" t="s">
        <v>234</v>
      </c>
      <c r="E3404" t="s">
        <v>93</v>
      </c>
      <c r="F3404" t="s">
        <v>219</v>
      </c>
      <c r="G3404" t="s">
        <v>56</v>
      </c>
      <c r="H3404">
        <v>6</v>
      </c>
      <c r="I3404">
        <v>89.2</v>
      </c>
      <c r="J3404">
        <v>0.08</v>
      </c>
      <c r="K3404">
        <v>36.76</v>
      </c>
      <c r="L3404" t="s">
        <v>57</v>
      </c>
      <c r="M3404">
        <f t="shared" si="359"/>
        <v>492.38</v>
      </c>
      <c r="N3404">
        <f t="shared" si="360"/>
        <v>271.82</v>
      </c>
      <c r="O3404" s="7">
        <f t="shared" si="361"/>
        <v>0.55205329217271215</v>
      </c>
      <c r="P3404" t="str">
        <f t="shared" si="357"/>
        <v>Feb-2025</v>
      </c>
      <c r="Q3404" t="str">
        <f t="shared" si="358"/>
        <v>Q1-2025</v>
      </c>
    </row>
    <row r="3405" spans="1:17" x14ac:dyDescent="0.3">
      <c r="A3405" t="s">
        <v>3553</v>
      </c>
      <c r="B3405" s="15">
        <v>45466</v>
      </c>
      <c r="C3405" t="s">
        <v>52</v>
      </c>
      <c r="D3405" t="s">
        <v>237</v>
      </c>
      <c r="E3405" t="s">
        <v>107</v>
      </c>
      <c r="F3405" t="s">
        <v>193</v>
      </c>
      <c r="G3405" t="s">
        <v>56</v>
      </c>
      <c r="H3405">
        <v>3</v>
      </c>
      <c r="I3405">
        <v>55.59</v>
      </c>
      <c r="J3405">
        <v>1.4999999999999999E-2</v>
      </c>
      <c r="K3405">
        <v>18.989999999999998</v>
      </c>
      <c r="L3405" t="s">
        <v>57</v>
      </c>
      <c r="M3405">
        <f t="shared" si="359"/>
        <v>164.27</v>
      </c>
      <c r="N3405">
        <f t="shared" si="360"/>
        <v>107.3</v>
      </c>
      <c r="O3405" s="7">
        <f t="shared" si="361"/>
        <v>0.65319291410482738</v>
      </c>
      <c r="P3405" t="str">
        <f t="shared" si="357"/>
        <v>Jun-2024</v>
      </c>
      <c r="Q3405" t="str">
        <f t="shared" si="358"/>
        <v>Q2-2024</v>
      </c>
    </row>
    <row r="3406" spans="1:17" x14ac:dyDescent="0.3">
      <c r="A3406" t="s">
        <v>3554</v>
      </c>
      <c r="B3406" s="15">
        <v>45614</v>
      </c>
      <c r="C3406" t="s">
        <v>52</v>
      </c>
      <c r="D3406" t="s">
        <v>237</v>
      </c>
      <c r="E3406" t="s">
        <v>54</v>
      </c>
      <c r="F3406" t="s">
        <v>55</v>
      </c>
      <c r="G3406" t="s">
        <v>56</v>
      </c>
      <c r="H3406">
        <v>1</v>
      </c>
      <c r="I3406">
        <v>18.38</v>
      </c>
      <c r="J3406">
        <v>7.0999999999999994E-2</v>
      </c>
      <c r="K3406">
        <v>10.72</v>
      </c>
      <c r="L3406" t="s">
        <v>57</v>
      </c>
      <c r="M3406">
        <f t="shared" si="359"/>
        <v>17.079999999999998</v>
      </c>
      <c r="N3406">
        <f t="shared" si="360"/>
        <v>6.36</v>
      </c>
      <c r="O3406" s="7">
        <f t="shared" si="361"/>
        <v>0.37236533957845441</v>
      </c>
      <c r="P3406" t="str">
        <f t="shared" si="357"/>
        <v>Nov-2024</v>
      </c>
      <c r="Q3406" t="str">
        <f t="shared" si="358"/>
        <v>Q4-2024</v>
      </c>
    </row>
    <row r="3407" spans="1:17" x14ac:dyDescent="0.3">
      <c r="A3407" t="s">
        <v>3555</v>
      </c>
      <c r="B3407" s="15">
        <v>45881</v>
      </c>
      <c r="C3407" t="s">
        <v>52</v>
      </c>
      <c r="D3407" t="s">
        <v>113</v>
      </c>
      <c r="E3407" t="s">
        <v>107</v>
      </c>
      <c r="F3407" t="s">
        <v>132</v>
      </c>
      <c r="G3407" t="s">
        <v>56</v>
      </c>
      <c r="H3407">
        <v>1</v>
      </c>
      <c r="I3407">
        <v>45.71</v>
      </c>
      <c r="J3407">
        <v>0.12</v>
      </c>
      <c r="K3407">
        <v>20.38</v>
      </c>
      <c r="L3407" t="s">
        <v>57</v>
      </c>
      <c r="M3407">
        <f t="shared" si="359"/>
        <v>40.22</v>
      </c>
      <c r="N3407">
        <f t="shared" si="360"/>
        <v>19.84</v>
      </c>
      <c r="O3407" s="7">
        <f t="shared" si="361"/>
        <v>0.49328692192938839</v>
      </c>
      <c r="P3407" t="str">
        <f t="shared" si="357"/>
        <v>Aug-2025</v>
      </c>
      <c r="Q3407" t="str">
        <f t="shared" si="358"/>
        <v>Q3-2025</v>
      </c>
    </row>
    <row r="3408" spans="1:17" x14ac:dyDescent="0.3">
      <c r="A3408" t="s">
        <v>3556</v>
      </c>
      <c r="B3408" s="15">
        <v>45791</v>
      </c>
      <c r="C3408" t="s">
        <v>88</v>
      </c>
      <c r="D3408" t="s">
        <v>183</v>
      </c>
      <c r="E3408" t="s">
        <v>60</v>
      </c>
      <c r="F3408" t="s">
        <v>61</v>
      </c>
      <c r="G3408" t="s">
        <v>56</v>
      </c>
      <c r="H3408">
        <v>1</v>
      </c>
      <c r="I3408">
        <v>24.85</v>
      </c>
      <c r="J3408">
        <v>9.4E-2</v>
      </c>
      <c r="K3408">
        <v>13.16</v>
      </c>
      <c r="L3408" t="s">
        <v>57</v>
      </c>
      <c r="M3408">
        <f t="shared" si="359"/>
        <v>22.51</v>
      </c>
      <c r="N3408">
        <f t="shared" si="360"/>
        <v>9.35</v>
      </c>
      <c r="O3408" s="7">
        <f t="shared" si="361"/>
        <v>0.41537094624611282</v>
      </c>
      <c r="P3408" t="str">
        <f t="shared" si="357"/>
        <v>May-2025</v>
      </c>
      <c r="Q3408" t="str">
        <f t="shared" si="358"/>
        <v>Q2-2025</v>
      </c>
    </row>
    <row r="3409" spans="1:17" x14ac:dyDescent="0.3">
      <c r="A3409" t="s">
        <v>3557</v>
      </c>
      <c r="B3409" s="15">
        <v>45978</v>
      </c>
      <c r="C3409" t="s">
        <v>84</v>
      </c>
      <c r="D3409" t="s">
        <v>147</v>
      </c>
      <c r="E3409" t="s">
        <v>93</v>
      </c>
      <c r="F3409" t="s">
        <v>94</v>
      </c>
      <c r="G3409" t="s">
        <v>56</v>
      </c>
      <c r="H3409">
        <v>4</v>
      </c>
      <c r="I3409">
        <v>19.62</v>
      </c>
      <c r="J3409">
        <v>6.6000000000000003E-2</v>
      </c>
      <c r="K3409">
        <v>7.73</v>
      </c>
      <c r="L3409" t="s">
        <v>57</v>
      </c>
      <c r="M3409">
        <f t="shared" si="359"/>
        <v>73.3</v>
      </c>
      <c r="N3409">
        <f t="shared" si="360"/>
        <v>42.38</v>
      </c>
      <c r="O3409" s="7">
        <f t="shared" si="361"/>
        <v>0.57817189631650756</v>
      </c>
      <c r="P3409" t="str">
        <f t="shared" si="357"/>
        <v>Nov-2025</v>
      </c>
      <c r="Q3409" t="str">
        <f t="shared" si="358"/>
        <v>Q4-2025</v>
      </c>
    </row>
    <row r="3410" spans="1:17" x14ac:dyDescent="0.3">
      <c r="A3410" t="s">
        <v>3558</v>
      </c>
      <c r="B3410" s="15">
        <v>45506</v>
      </c>
      <c r="C3410" t="s">
        <v>63</v>
      </c>
      <c r="D3410" t="s">
        <v>281</v>
      </c>
      <c r="E3410" t="s">
        <v>54</v>
      </c>
      <c r="F3410" t="s">
        <v>156</v>
      </c>
      <c r="G3410" t="s">
        <v>68</v>
      </c>
      <c r="H3410">
        <v>2</v>
      </c>
      <c r="I3410">
        <v>4.38</v>
      </c>
      <c r="J3410">
        <v>0.20899999999999999</v>
      </c>
      <c r="K3410">
        <v>2.61</v>
      </c>
      <c r="L3410" t="s">
        <v>57</v>
      </c>
      <c r="M3410">
        <f t="shared" si="359"/>
        <v>6.93</v>
      </c>
      <c r="N3410">
        <f t="shared" si="360"/>
        <v>1.71</v>
      </c>
      <c r="O3410" s="7">
        <f t="shared" si="361"/>
        <v>0.24675324675324675</v>
      </c>
      <c r="P3410" t="str">
        <f t="shared" si="357"/>
        <v>Aug-2024</v>
      </c>
      <c r="Q3410" t="str">
        <f t="shared" si="358"/>
        <v>Q3-2024</v>
      </c>
    </row>
    <row r="3411" spans="1:17" x14ac:dyDescent="0.3">
      <c r="A3411" t="s">
        <v>3559</v>
      </c>
      <c r="B3411" s="15">
        <v>45950</v>
      </c>
      <c r="C3411" t="s">
        <v>84</v>
      </c>
      <c r="D3411" t="s">
        <v>103</v>
      </c>
      <c r="E3411" t="s">
        <v>107</v>
      </c>
      <c r="F3411" t="s">
        <v>132</v>
      </c>
      <c r="G3411" t="s">
        <v>68</v>
      </c>
      <c r="H3411">
        <v>7</v>
      </c>
      <c r="I3411">
        <v>53.16</v>
      </c>
      <c r="J3411">
        <v>0.20200000000000001</v>
      </c>
      <c r="K3411">
        <v>18.95</v>
      </c>
      <c r="L3411" t="s">
        <v>57</v>
      </c>
      <c r="M3411">
        <f t="shared" si="359"/>
        <v>296.95</v>
      </c>
      <c r="N3411">
        <f t="shared" si="360"/>
        <v>164.3</v>
      </c>
      <c r="O3411" s="7">
        <f t="shared" si="361"/>
        <v>0.55329179996632438</v>
      </c>
      <c r="P3411" t="str">
        <f t="shared" si="357"/>
        <v>Oct-2025</v>
      </c>
      <c r="Q3411" t="str">
        <f t="shared" si="358"/>
        <v>Q4-2025</v>
      </c>
    </row>
    <row r="3412" spans="1:17" x14ac:dyDescent="0.3">
      <c r="A3412" t="s">
        <v>3560</v>
      </c>
      <c r="B3412" s="15">
        <v>45699</v>
      </c>
      <c r="C3412" t="s">
        <v>88</v>
      </c>
      <c r="D3412" t="s">
        <v>123</v>
      </c>
      <c r="E3412" t="s">
        <v>93</v>
      </c>
      <c r="F3412" t="s">
        <v>141</v>
      </c>
      <c r="G3412" t="s">
        <v>56</v>
      </c>
      <c r="H3412">
        <v>14</v>
      </c>
      <c r="I3412">
        <v>40.369999999999997</v>
      </c>
      <c r="J3412">
        <v>2.5999999999999999E-2</v>
      </c>
      <c r="K3412">
        <v>14.53</v>
      </c>
      <c r="L3412" t="s">
        <v>57</v>
      </c>
      <c r="M3412">
        <f t="shared" si="359"/>
        <v>550.49</v>
      </c>
      <c r="N3412">
        <f t="shared" si="360"/>
        <v>347.07</v>
      </c>
      <c r="O3412" s="7">
        <f t="shared" si="361"/>
        <v>0.63047466802303398</v>
      </c>
      <c r="P3412" t="str">
        <f t="shared" si="357"/>
        <v>Feb-2025</v>
      </c>
      <c r="Q3412" t="str">
        <f t="shared" si="358"/>
        <v>Q1-2025</v>
      </c>
    </row>
    <row r="3413" spans="1:17" x14ac:dyDescent="0.3">
      <c r="A3413" t="s">
        <v>3561</v>
      </c>
      <c r="B3413" s="15">
        <v>45593</v>
      </c>
      <c r="C3413" t="s">
        <v>84</v>
      </c>
      <c r="D3413" t="s">
        <v>243</v>
      </c>
      <c r="E3413" t="s">
        <v>107</v>
      </c>
      <c r="F3413" t="s">
        <v>193</v>
      </c>
      <c r="G3413" t="s">
        <v>68</v>
      </c>
      <c r="H3413">
        <v>3</v>
      </c>
      <c r="I3413">
        <v>54.47</v>
      </c>
      <c r="J3413">
        <v>0.127</v>
      </c>
      <c r="K3413">
        <v>21.52</v>
      </c>
      <c r="L3413" t="s">
        <v>57</v>
      </c>
      <c r="M3413">
        <f t="shared" si="359"/>
        <v>142.66</v>
      </c>
      <c r="N3413">
        <f t="shared" si="360"/>
        <v>78.099999999999994</v>
      </c>
      <c r="O3413" s="7">
        <f t="shared" si="361"/>
        <v>0.54745548857423243</v>
      </c>
      <c r="P3413" t="str">
        <f t="shared" si="357"/>
        <v>Oct-2024</v>
      </c>
      <c r="Q3413" t="str">
        <f t="shared" si="358"/>
        <v>Q4-2024</v>
      </c>
    </row>
    <row r="3414" spans="1:17" x14ac:dyDescent="0.3">
      <c r="A3414" t="s">
        <v>3562</v>
      </c>
      <c r="B3414" s="15">
        <v>45612</v>
      </c>
      <c r="C3414" t="s">
        <v>63</v>
      </c>
      <c r="D3414" t="s">
        <v>82</v>
      </c>
      <c r="E3414" t="s">
        <v>71</v>
      </c>
      <c r="F3414" t="s">
        <v>126</v>
      </c>
      <c r="G3414" t="s">
        <v>68</v>
      </c>
      <c r="H3414">
        <v>5</v>
      </c>
      <c r="I3414">
        <v>267.22000000000003</v>
      </c>
      <c r="J3414">
        <v>0.11700000000000001</v>
      </c>
      <c r="K3414">
        <v>206.24</v>
      </c>
      <c r="L3414" t="s">
        <v>57</v>
      </c>
      <c r="M3414">
        <f t="shared" si="359"/>
        <v>1179.78</v>
      </c>
      <c r="N3414">
        <f t="shared" si="360"/>
        <v>148.58000000000001</v>
      </c>
      <c r="O3414" s="7">
        <f t="shared" si="361"/>
        <v>0.12593873434030076</v>
      </c>
      <c r="P3414" t="str">
        <f t="shared" si="357"/>
        <v>Nov-2024</v>
      </c>
      <c r="Q3414" t="str">
        <f t="shared" si="358"/>
        <v>Q4-2024</v>
      </c>
    </row>
    <row r="3415" spans="1:17" x14ac:dyDescent="0.3">
      <c r="A3415" t="s">
        <v>3563</v>
      </c>
      <c r="B3415" s="15">
        <v>45566</v>
      </c>
      <c r="C3415" t="s">
        <v>52</v>
      </c>
      <c r="D3415" t="s">
        <v>53</v>
      </c>
      <c r="E3415" t="s">
        <v>60</v>
      </c>
      <c r="F3415" t="s">
        <v>76</v>
      </c>
      <c r="G3415" t="s">
        <v>56</v>
      </c>
      <c r="H3415">
        <v>2</v>
      </c>
      <c r="I3415">
        <v>48.95</v>
      </c>
      <c r="J3415">
        <v>9.2999999999999999E-2</v>
      </c>
      <c r="K3415">
        <v>26.72</v>
      </c>
      <c r="L3415" t="s">
        <v>57</v>
      </c>
      <c r="M3415">
        <f t="shared" si="359"/>
        <v>88.8</v>
      </c>
      <c r="N3415">
        <f t="shared" si="360"/>
        <v>35.36</v>
      </c>
      <c r="O3415" s="7">
        <f t="shared" si="361"/>
        <v>0.39819819819819818</v>
      </c>
      <c r="P3415" t="str">
        <f t="shared" si="357"/>
        <v>Oct-2024</v>
      </c>
      <c r="Q3415" t="str">
        <f t="shared" si="358"/>
        <v>Q4-2024</v>
      </c>
    </row>
    <row r="3416" spans="1:17" x14ac:dyDescent="0.3">
      <c r="A3416" t="s">
        <v>3564</v>
      </c>
      <c r="B3416" s="15">
        <v>45896</v>
      </c>
      <c r="C3416" t="s">
        <v>84</v>
      </c>
      <c r="D3416" t="s">
        <v>229</v>
      </c>
      <c r="E3416" t="s">
        <v>71</v>
      </c>
      <c r="F3416" t="s">
        <v>78</v>
      </c>
      <c r="G3416" t="s">
        <v>68</v>
      </c>
      <c r="H3416">
        <v>2</v>
      </c>
      <c r="I3416">
        <v>253.73</v>
      </c>
      <c r="J3416">
        <v>8.7999999999999995E-2</v>
      </c>
      <c r="K3416">
        <v>194.68</v>
      </c>
      <c r="L3416" t="s">
        <v>57</v>
      </c>
      <c r="M3416">
        <f t="shared" si="359"/>
        <v>462.8</v>
      </c>
      <c r="N3416">
        <f t="shared" si="360"/>
        <v>73.44</v>
      </c>
      <c r="O3416" s="7">
        <f t="shared" si="361"/>
        <v>0.15868625756266205</v>
      </c>
      <c r="P3416" t="str">
        <f t="shared" si="357"/>
        <v>Aug-2025</v>
      </c>
      <c r="Q3416" t="str">
        <f t="shared" si="358"/>
        <v>Q3-2025</v>
      </c>
    </row>
    <row r="3417" spans="1:17" x14ac:dyDescent="0.3">
      <c r="A3417" t="s">
        <v>3565</v>
      </c>
      <c r="B3417" s="15">
        <v>45977</v>
      </c>
      <c r="C3417" t="s">
        <v>84</v>
      </c>
      <c r="D3417" t="s">
        <v>196</v>
      </c>
      <c r="E3417" t="s">
        <v>54</v>
      </c>
      <c r="F3417" t="s">
        <v>65</v>
      </c>
      <c r="G3417" t="s">
        <v>68</v>
      </c>
      <c r="H3417">
        <v>3</v>
      </c>
      <c r="I3417">
        <v>6.1</v>
      </c>
      <c r="J3417">
        <v>0.13800000000000001</v>
      </c>
      <c r="K3417">
        <v>3.84</v>
      </c>
      <c r="L3417" t="s">
        <v>57</v>
      </c>
      <c r="M3417">
        <f t="shared" si="359"/>
        <v>15.77</v>
      </c>
      <c r="N3417">
        <f t="shared" si="360"/>
        <v>4.25</v>
      </c>
      <c r="O3417" s="7">
        <f t="shared" si="361"/>
        <v>0.26949904882688652</v>
      </c>
      <c r="P3417" t="str">
        <f t="shared" si="357"/>
        <v>Nov-2025</v>
      </c>
      <c r="Q3417" t="str">
        <f t="shared" si="358"/>
        <v>Q4-2025</v>
      </c>
    </row>
    <row r="3418" spans="1:17" x14ac:dyDescent="0.3">
      <c r="A3418" t="s">
        <v>3566</v>
      </c>
      <c r="B3418" s="15">
        <v>45674</v>
      </c>
      <c r="C3418" t="s">
        <v>52</v>
      </c>
      <c r="D3418" t="s">
        <v>181</v>
      </c>
      <c r="E3418" t="s">
        <v>93</v>
      </c>
      <c r="F3418" t="s">
        <v>141</v>
      </c>
      <c r="G3418" t="s">
        <v>56</v>
      </c>
      <c r="H3418">
        <v>8</v>
      </c>
      <c r="I3418">
        <v>86.54</v>
      </c>
      <c r="J3418">
        <v>8.6999999999999994E-2</v>
      </c>
      <c r="K3418">
        <v>31.15</v>
      </c>
      <c r="L3418" t="s">
        <v>57</v>
      </c>
      <c r="M3418">
        <f t="shared" si="359"/>
        <v>632.09</v>
      </c>
      <c r="N3418">
        <f t="shared" si="360"/>
        <v>382.89</v>
      </c>
      <c r="O3418" s="7">
        <f t="shared" si="361"/>
        <v>0.60575234539385214</v>
      </c>
      <c r="P3418" t="str">
        <f t="shared" si="357"/>
        <v>Jan-2025</v>
      </c>
      <c r="Q3418" t="str">
        <f t="shared" si="358"/>
        <v>Q1-2025</v>
      </c>
    </row>
    <row r="3419" spans="1:17" x14ac:dyDescent="0.3">
      <c r="A3419" t="s">
        <v>3567</v>
      </c>
      <c r="C3419" t="s">
        <v>84</v>
      </c>
      <c r="D3419" t="s">
        <v>103</v>
      </c>
      <c r="E3419" t="s">
        <v>54</v>
      </c>
      <c r="F3419" t="s">
        <v>114</v>
      </c>
      <c r="G3419" t="s">
        <v>56</v>
      </c>
      <c r="H3419">
        <v>6</v>
      </c>
      <c r="I3419">
        <v>11.22</v>
      </c>
      <c r="J3419">
        <v>9.1999999999999998E-2</v>
      </c>
      <c r="K3419">
        <v>6.98</v>
      </c>
      <c r="L3419" t="s">
        <v>57</v>
      </c>
      <c r="M3419">
        <f t="shared" si="359"/>
        <v>61.13</v>
      </c>
      <c r="N3419">
        <f t="shared" si="360"/>
        <v>19.25</v>
      </c>
      <c r="O3419" s="7">
        <f t="shared" si="361"/>
        <v>0.31490266644855225</v>
      </c>
    </row>
    <row r="3420" spans="1:17" x14ac:dyDescent="0.3">
      <c r="A3420" t="s">
        <v>3568</v>
      </c>
      <c r="B3420" s="15">
        <v>45718</v>
      </c>
      <c r="C3420" t="s">
        <v>63</v>
      </c>
      <c r="D3420" t="s">
        <v>188</v>
      </c>
      <c r="E3420" t="s">
        <v>60</v>
      </c>
      <c r="F3420" t="s">
        <v>61</v>
      </c>
      <c r="G3420" t="s">
        <v>68</v>
      </c>
      <c r="H3420">
        <v>4</v>
      </c>
      <c r="I3420">
        <v>42.38</v>
      </c>
      <c r="J3420">
        <v>0.24399999999999999</v>
      </c>
      <c r="K3420">
        <v>21.92</v>
      </c>
      <c r="L3420" t="s">
        <v>57</v>
      </c>
      <c r="M3420">
        <f t="shared" si="359"/>
        <v>128.16</v>
      </c>
      <c r="N3420">
        <f t="shared" si="360"/>
        <v>40.479999999999997</v>
      </c>
      <c r="O3420" s="7">
        <f t="shared" si="361"/>
        <v>0.31585518102372034</v>
      </c>
      <c r="P3420" t="str">
        <f t="shared" ref="P3420:P3435" si="362">IF(B3420="","",TEXT(B3420,"mmm-yyyy"))</f>
        <v>Mar-2025</v>
      </c>
      <c r="Q3420" t="str">
        <f t="shared" ref="Q3420:Q3435" si="363">IF(B3420="","","Q"&amp;ROUNDUP(MONTH(B3420)/3,0)&amp;"-"&amp;YEAR(B3420))</f>
        <v>Q1-2025</v>
      </c>
    </row>
    <row r="3421" spans="1:17" x14ac:dyDescent="0.3">
      <c r="A3421" t="s">
        <v>3569</v>
      </c>
      <c r="B3421" s="15">
        <v>45855</v>
      </c>
      <c r="C3421" t="s">
        <v>88</v>
      </c>
      <c r="D3421" t="s">
        <v>162</v>
      </c>
      <c r="E3421" t="s">
        <v>107</v>
      </c>
      <c r="F3421" t="s">
        <v>132</v>
      </c>
      <c r="G3421" t="s">
        <v>68</v>
      </c>
      <c r="H3421">
        <v>6</v>
      </c>
      <c r="I3421">
        <v>11.3</v>
      </c>
      <c r="J3421">
        <v>4.2999999999999997E-2</v>
      </c>
      <c r="K3421">
        <v>4.87</v>
      </c>
      <c r="L3421" t="s">
        <v>57</v>
      </c>
      <c r="M3421">
        <f t="shared" si="359"/>
        <v>64.88</v>
      </c>
      <c r="N3421">
        <f t="shared" si="360"/>
        <v>35.659999999999997</v>
      </c>
      <c r="O3421" s="7">
        <f t="shared" si="361"/>
        <v>0.54963008631319354</v>
      </c>
      <c r="P3421" t="str">
        <f t="shared" si="362"/>
        <v>Jul-2025</v>
      </c>
      <c r="Q3421" t="str">
        <f t="shared" si="363"/>
        <v>Q3-2025</v>
      </c>
    </row>
    <row r="3422" spans="1:17" x14ac:dyDescent="0.3">
      <c r="A3422" t="s">
        <v>3570</v>
      </c>
      <c r="B3422" s="15">
        <v>45832</v>
      </c>
      <c r="C3422" t="s">
        <v>52</v>
      </c>
      <c r="D3422" t="s">
        <v>59</v>
      </c>
      <c r="E3422" t="s">
        <v>60</v>
      </c>
      <c r="F3422" t="s">
        <v>90</v>
      </c>
      <c r="G3422" t="s">
        <v>68</v>
      </c>
      <c r="H3422">
        <v>1</v>
      </c>
      <c r="I3422">
        <v>61.29</v>
      </c>
      <c r="J3422">
        <v>0.14899999999999999</v>
      </c>
      <c r="K3422">
        <v>30.5</v>
      </c>
      <c r="L3422" t="s">
        <v>57</v>
      </c>
      <c r="M3422">
        <f t="shared" si="359"/>
        <v>52.16</v>
      </c>
      <c r="N3422">
        <f t="shared" si="360"/>
        <v>21.66</v>
      </c>
      <c r="O3422" s="7">
        <f t="shared" si="361"/>
        <v>0.41526073619631904</v>
      </c>
      <c r="P3422" t="str">
        <f t="shared" si="362"/>
        <v>Jun-2025</v>
      </c>
      <c r="Q3422" t="str">
        <f t="shared" si="363"/>
        <v>Q2-2025</v>
      </c>
    </row>
    <row r="3423" spans="1:17" x14ac:dyDescent="0.3">
      <c r="A3423" t="s">
        <v>3571</v>
      </c>
      <c r="B3423" s="15">
        <v>45533</v>
      </c>
      <c r="C3423" t="s">
        <v>63</v>
      </c>
      <c r="D3423" t="s">
        <v>137</v>
      </c>
      <c r="E3423" t="s">
        <v>54</v>
      </c>
      <c r="F3423" t="s">
        <v>156</v>
      </c>
      <c r="G3423" t="s">
        <v>56</v>
      </c>
      <c r="H3423">
        <v>12</v>
      </c>
      <c r="I3423">
        <v>14.05</v>
      </c>
      <c r="J3423">
        <v>0.27300000000000002</v>
      </c>
      <c r="K3423">
        <v>7.85</v>
      </c>
      <c r="L3423" t="s">
        <v>57</v>
      </c>
      <c r="M3423">
        <f t="shared" si="359"/>
        <v>122.57</v>
      </c>
      <c r="N3423">
        <f t="shared" si="360"/>
        <v>28.37</v>
      </c>
      <c r="O3423" s="7">
        <f t="shared" si="361"/>
        <v>0.23145957412091053</v>
      </c>
      <c r="P3423" t="str">
        <f t="shared" si="362"/>
        <v>Aug-2024</v>
      </c>
      <c r="Q3423" t="str">
        <f t="shared" si="363"/>
        <v>Q3-2024</v>
      </c>
    </row>
    <row r="3424" spans="1:17" x14ac:dyDescent="0.3">
      <c r="A3424" t="s">
        <v>3572</v>
      </c>
      <c r="B3424" s="15">
        <v>45834</v>
      </c>
      <c r="C3424" t="s">
        <v>88</v>
      </c>
      <c r="D3424" t="s">
        <v>123</v>
      </c>
      <c r="E3424" t="s">
        <v>71</v>
      </c>
      <c r="F3424" t="s">
        <v>78</v>
      </c>
      <c r="G3424" t="s">
        <v>56</v>
      </c>
      <c r="H3424">
        <v>2</v>
      </c>
      <c r="I3424">
        <v>185.13</v>
      </c>
      <c r="J3424">
        <v>9.5000000000000001E-2</v>
      </c>
      <c r="K3424">
        <v>129.35</v>
      </c>
      <c r="L3424" t="s">
        <v>57</v>
      </c>
      <c r="M3424">
        <f t="shared" si="359"/>
        <v>335.09</v>
      </c>
      <c r="N3424">
        <f t="shared" si="360"/>
        <v>76.39</v>
      </c>
      <c r="O3424" s="7">
        <f t="shared" si="361"/>
        <v>0.2279686054492823</v>
      </c>
      <c r="P3424" t="str">
        <f t="shared" si="362"/>
        <v>Jun-2025</v>
      </c>
      <c r="Q3424" t="str">
        <f t="shared" si="363"/>
        <v>Q2-2025</v>
      </c>
    </row>
    <row r="3425" spans="1:17" x14ac:dyDescent="0.3">
      <c r="A3425" t="s">
        <v>3573</v>
      </c>
      <c r="B3425" s="15">
        <v>45600</v>
      </c>
      <c r="C3425" t="s">
        <v>84</v>
      </c>
      <c r="D3425" t="s">
        <v>144</v>
      </c>
      <c r="E3425" t="s">
        <v>93</v>
      </c>
      <c r="F3425" t="s">
        <v>124</v>
      </c>
      <c r="G3425" t="s">
        <v>68</v>
      </c>
      <c r="H3425">
        <v>11</v>
      </c>
      <c r="I3425">
        <v>60.5</v>
      </c>
      <c r="J3425">
        <v>4.7E-2</v>
      </c>
      <c r="K3425">
        <v>29.75</v>
      </c>
      <c r="L3425" t="s">
        <v>57</v>
      </c>
      <c r="M3425">
        <f t="shared" si="359"/>
        <v>634.22</v>
      </c>
      <c r="N3425">
        <f t="shared" si="360"/>
        <v>306.97000000000003</v>
      </c>
      <c r="O3425" s="7">
        <f t="shared" si="361"/>
        <v>0.48401185708429256</v>
      </c>
      <c r="P3425" t="str">
        <f t="shared" si="362"/>
        <v>Nov-2024</v>
      </c>
      <c r="Q3425" t="str">
        <f t="shared" si="363"/>
        <v>Q4-2024</v>
      </c>
    </row>
    <row r="3426" spans="1:17" x14ac:dyDescent="0.3">
      <c r="A3426" t="s">
        <v>3574</v>
      </c>
      <c r="B3426" s="15">
        <v>45889</v>
      </c>
      <c r="C3426" t="s">
        <v>52</v>
      </c>
      <c r="D3426" t="s">
        <v>272</v>
      </c>
      <c r="E3426" t="s">
        <v>93</v>
      </c>
      <c r="F3426" t="s">
        <v>255</v>
      </c>
      <c r="G3426" t="s">
        <v>68</v>
      </c>
      <c r="H3426">
        <v>2</v>
      </c>
      <c r="I3426">
        <v>59.21</v>
      </c>
      <c r="J3426">
        <v>3.9E-2</v>
      </c>
      <c r="K3426">
        <v>24.32</v>
      </c>
      <c r="L3426" t="s">
        <v>57</v>
      </c>
      <c r="M3426">
        <f t="shared" si="359"/>
        <v>113.8</v>
      </c>
      <c r="N3426">
        <f t="shared" si="360"/>
        <v>65.16</v>
      </c>
      <c r="O3426" s="7">
        <f t="shared" si="361"/>
        <v>0.57258347978910362</v>
      </c>
      <c r="P3426" t="str">
        <f t="shared" si="362"/>
        <v>Aug-2025</v>
      </c>
      <c r="Q3426" t="str">
        <f t="shared" si="363"/>
        <v>Q3-2025</v>
      </c>
    </row>
    <row r="3427" spans="1:17" x14ac:dyDescent="0.3">
      <c r="A3427" t="s">
        <v>3575</v>
      </c>
      <c r="B3427" s="15">
        <v>45901</v>
      </c>
      <c r="C3427" t="s">
        <v>88</v>
      </c>
      <c r="D3427" t="s">
        <v>135</v>
      </c>
      <c r="E3427" t="s">
        <v>71</v>
      </c>
      <c r="F3427" t="s">
        <v>126</v>
      </c>
      <c r="G3427" t="s">
        <v>68</v>
      </c>
      <c r="H3427">
        <v>5</v>
      </c>
      <c r="I3427">
        <v>255.71</v>
      </c>
      <c r="J3427">
        <v>8.1000000000000003E-2</v>
      </c>
      <c r="K3427">
        <v>181.81</v>
      </c>
      <c r="L3427" t="s">
        <v>57</v>
      </c>
      <c r="M3427">
        <f t="shared" si="359"/>
        <v>1174.99</v>
      </c>
      <c r="N3427">
        <f t="shared" si="360"/>
        <v>265.94</v>
      </c>
      <c r="O3427" s="7">
        <f t="shared" si="361"/>
        <v>0.22633384113907351</v>
      </c>
      <c r="P3427" t="str">
        <f t="shared" si="362"/>
        <v>Sep-2025</v>
      </c>
      <c r="Q3427" t="str">
        <f t="shared" si="363"/>
        <v>Q3-2025</v>
      </c>
    </row>
    <row r="3428" spans="1:17" x14ac:dyDescent="0.3">
      <c r="A3428" t="s">
        <v>3576</v>
      </c>
      <c r="B3428" s="15">
        <v>45692</v>
      </c>
      <c r="C3428" t="s">
        <v>52</v>
      </c>
      <c r="D3428" t="s">
        <v>237</v>
      </c>
      <c r="E3428" t="s">
        <v>107</v>
      </c>
      <c r="F3428" t="s">
        <v>139</v>
      </c>
      <c r="G3428" t="s">
        <v>56</v>
      </c>
      <c r="H3428">
        <v>4</v>
      </c>
      <c r="I3428">
        <v>42.14</v>
      </c>
      <c r="J3428">
        <v>7.3999999999999996E-2</v>
      </c>
      <c r="K3428">
        <v>14.19</v>
      </c>
      <c r="L3428" t="s">
        <v>57</v>
      </c>
      <c r="M3428">
        <f t="shared" si="359"/>
        <v>156.09</v>
      </c>
      <c r="N3428">
        <f t="shared" si="360"/>
        <v>99.33</v>
      </c>
      <c r="O3428" s="7">
        <f t="shared" si="361"/>
        <v>0.63636363636363635</v>
      </c>
      <c r="P3428" t="str">
        <f t="shared" si="362"/>
        <v>Feb-2025</v>
      </c>
      <c r="Q3428" t="str">
        <f t="shared" si="363"/>
        <v>Q1-2025</v>
      </c>
    </row>
    <row r="3429" spans="1:17" x14ac:dyDescent="0.3">
      <c r="A3429" t="s">
        <v>3577</v>
      </c>
      <c r="B3429" s="15">
        <v>45810</v>
      </c>
      <c r="C3429" t="s">
        <v>52</v>
      </c>
      <c r="D3429" t="s">
        <v>155</v>
      </c>
      <c r="E3429" t="s">
        <v>107</v>
      </c>
      <c r="F3429" t="s">
        <v>132</v>
      </c>
      <c r="G3429" t="s">
        <v>68</v>
      </c>
      <c r="H3429">
        <v>5</v>
      </c>
      <c r="I3429">
        <v>44.75</v>
      </c>
      <c r="J3429">
        <v>2.5999999999999999E-2</v>
      </c>
      <c r="K3429">
        <v>14.74</v>
      </c>
      <c r="L3429" t="s">
        <v>73</v>
      </c>
      <c r="M3429">
        <f t="shared" si="359"/>
        <v>217.93</v>
      </c>
      <c r="N3429">
        <f t="shared" si="360"/>
        <v>144.22999999999999</v>
      </c>
      <c r="O3429" s="7">
        <f t="shared" si="361"/>
        <v>0.66181801495893167</v>
      </c>
      <c r="P3429" t="str">
        <f t="shared" si="362"/>
        <v>Jun-2025</v>
      </c>
      <c r="Q3429" t="str">
        <f t="shared" si="363"/>
        <v>Q2-2025</v>
      </c>
    </row>
    <row r="3430" spans="1:17" x14ac:dyDescent="0.3">
      <c r="A3430" t="s">
        <v>3578</v>
      </c>
      <c r="B3430" s="15">
        <v>45939</v>
      </c>
      <c r="C3430" t="s">
        <v>52</v>
      </c>
      <c r="D3430" t="s">
        <v>237</v>
      </c>
      <c r="E3430" t="s">
        <v>71</v>
      </c>
      <c r="F3430" t="s">
        <v>78</v>
      </c>
      <c r="G3430" t="s">
        <v>68</v>
      </c>
      <c r="H3430">
        <v>3</v>
      </c>
      <c r="I3430">
        <v>288.70999999999998</v>
      </c>
      <c r="J3430">
        <v>3.3000000000000002E-2</v>
      </c>
      <c r="K3430">
        <v>206.36</v>
      </c>
      <c r="L3430" t="s">
        <v>57</v>
      </c>
      <c r="M3430">
        <f t="shared" si="359"/>
        <v>837.55</v>
      </c>
      <c r="N3430">
        <f t="shared" si="360"/>
        <v>218.47</v>
      </c>
      <c r="O3430" s="7">
        <f t="shared" si="361"/>
        <v>0.2608441287087338</v>
      </c>
      <c r="P3430" t="str">
        <f t="shared" si="362"/>
        <v>Oct-2025</v>
      </c>
      <c r="Q3430" t="str">
        <f t="shared" si="363"/>
        <v>Q4-2025</v>
      </c>
    </row>
    <row r="3431" spans="1:17" x14ac:dyDescent="0.3">
      <c r="A3431" t="s">
        <v>3579</v>
      </c>
      <c r="B3431" s="15">
        <v>45753</v>
      </c>
      <c r="C3431" t="s">
        <v>84</v>
      </c>
      <c r="D3431" t="s">
        <v>196</v>
      </c>
      <c r="E3431" t="s">
        <v>54</v>
      </c>
      <c r="F3431" t="s">
        <v>156</v>
      </c>
      <c r="G3431" t="s">
        <v>68</v>
      </c>
      <c r="H3431">
        <v>3</v>
      </c>
      <c r="I3431">
        <v>23.14</v>
      </c>
      <c r="J3431">
        <v>5.3999999999999999E-2</v>
      </c>
      <c r="K3431">
        <v>13.21</v>
      </c>
      <c r="L3431" t="s">
        <v>57</v>
      </c>
      <c r="M3431">
        <f t="shared" si="359"/>
        <v>65.67</v>
      </c>
      <c r="N3431">
        <f t="shared" si="360"/>
        <v>26.04</v>
      </c>
      <c r="O3431" s="7">
        <f t="shared" si="361"/>
        <v>0.3965280950205573</v>
      </c>
      <c r="P3431" t="str">
        <f t="shared" si="362"/>
        <v>Apr-2025</v>
      </c>
      <c r="Q3431" t="str">
        <f t="shared" si="363"/>
        <v>Q2-2025</v>
      </c>
    </row>
    <row r="3432" spans="1:17" x14ac:dyDescent="0.3">
      <c r="A3432" t="s">
        <v>3580</v>
      </c>
      <c r="B3432" s="15">
        <v>45875</v>
      </c>
      <c r="C3432" t="s">
        <v>52</v>
      </c>
      <c r="D3432" t="s">
        <v>113</v>
      </c>
      <c r="E3432" t="s">
        <v>60</v>
      </c>
      <c r="F3432" t="s">
        <v>90</v>
      </c>
      <c r="G3432" t="s">
        <v>68</v>
      </c>
      <c r="H3432">
        <v>1</v>
      </c>
      <c r="I3432">
        <v>17.87</v>
      </c>
      <c r="J3432">
        <v>0.01</v>
      </c>
      <c r="K3432">
        <v>8.24</v>
      </c>
      <c r="L3432" t="s">
        <v>57</v>
      </c>
      <c r="M3432">
        <f t="shared" si="359"/>
        <v>17.690000000000001</v>
      </c>
      <c r="N3432">
        <f t="shared" si="360"/>
        <v>9.4499999999999993</v>
      </c>
      <c r="O3432" s="7">
        <f t="shared" si="361"/>
        <v>0.5342001130582249</v>
      </c>
      <c r="P3432" t="str">
        <f t="shared" si="362"/>
        <v>Aug-2025</v>
      </c>
      <c r="Q3432" t="str">
        <f t="shared" si="363"/>
        <v>Q3-2025</v>
      </c>
    </row>
    <row r="3433" spans="1:17" x14ac:dyDescent="0.3">
      <c r="A3433" t="s">
        <v>3581</v>
      </c>
      <c r="B3433" s="15">
        <v>45917</v>
      </c>
      <c r="C3433" t="s">
        <v>84</v>
      </c>
      <c r="D3433" t="s">
        <v>85</v>
      </c>
      <c r="E3433" t="s">
        <v>71</v>
      </c>
      <c r="F3433" t="s">
        <v>86</v>
      </c>
      <c r="G3433" t="s">
        <v>56</v>
      </c>
      <c r="H3433">
        <v>5</v>
      </c>
      <c r="I3433">
        <v>180.76</v>
      </c>
      <c r="J3433">
        <v>6.2E-2</v>
      </c>
      <c r="K3433">
        <v>118.61</v>
      </c>
      <c r="L3433" t="s">
        <v>57</v>
      </c>
      <c r="M3433">
        <f t="shared" si="359"/>
        <v>847.76</v>
      </c>
      <c r="N3433">
        <f t="shared" si="360"/>
        <v>254.71</v>
      </c>
      <c r="O3433" s="7">
        <f t="shared" si="361"/>
        <v>0.3004505992261961</v>
      </c>
      <c r="P3433" t="str">
        <f t="shared" si="362"/>
        <v>Sep-2025</v>
      </c>
      <c r="Q3433" t="str">
        <f t="shared" si="363"/>
        <v>Q3-2025</v>
      </c>
    </row>
    <row r="3434" spans="1:17" x14ac:dyDescent="0.3">
      <c r="A3434" t="s">
        <v>3582</v>
      </c>
      <c r="B3434" s="15">
        <v>45879</v>
      </c>
      <c r="C3434" t="s">
        <v>88</v>
      </c>
      <c r="D3434" t="s">
        <v>198</v>
      </c>
      <c r="E3434" t="s">
        <v>107</v>
      </c>
      <c r="F3434" t="s">
        <v>132</v>
      </c>
      <c r="G3434" t="s">
        <v>68</v>
      </c>
      <c r="H3434">
        <v>4</v>
      </c>
      <c r="I3434">
        <v>52.14</v>
      </c>
      <c r="J3434">
        <v>0.09</v>
      </c>
      <c r="K3434">
        <v>19.7</v>
      </c>
      <c r="L3434" t="s">
        <v>57</v>
      </c>
      <c r="M3434">
        <f t="shared" si="359"/>
        <v>189.79</v>
      </c>
      <c r="N3434">
        <f t="shared" si="360"/>
        <v>110.99</v>
      </c>
      <c r="O3434" s="7">
        <f t="shared" si="361"/>
        <v>0.58480425733705677</v>
      </c>
      <c r="P3434" t="str">
        <f t="shared" si="362"/>
        <v>Aug-2025</v>
      </c>
      <c r="Q3434" t="str">
        <f t="shared" si="363"/>
        <v>Q3-2025</v>
      </c>
    </row>
    <row r="3435" spans="1:17" x14ac:dyDescent="0.3">
      <c r="A3435" t="s">
        <v>3583</v>
      </c>
      <c r="B3435" s="15">
        <v>45579</v>
      </c>
      <c r="C3435" t="s">
        <v>63</v>
      </c>
      <c r="D3435" t="s">
        <v>165</v>
      </c>
      <c r="E3435" t="s">
        <v>71</v>
      </c>
      <c r="F3435" t="s">
        <v>72</v>
      </c>
      <c r="G3435" t="s">
        <v>68</v>
      </c>
      <c r="H3435">
        <v>3</v>
      </c>
      <c r="I3435">
        <v>88.83</v>
      </c>
      <c r="J3435">
        <v>0.13500000000000001</v>
      </c>
      <c r="K3435">
        <v>70.760000000000005</v>
      </c>
      <c r="L3435" t="s">
        <v>57</v>
      </c>
      <c r="M3435">
        <f t="shared" si="359"/>
        <v>230.51</v>
      </c>
      <c r="N3435">
        <f t="shared" si="360"/>
        <v>18.23</v>
      </c>
      <c r="O3435" s="7">
        <f t="shared" si="361"/>
        <v>7.9085506051798191E-2</v>
      </c>
      <c r="P3435" t="str">
        <f t="shared" si="362"/>
        <v>Oct-2024</v>
      </c>
      <c r="Q3435" t="str">
        <f t="shared" si="363"/>
        <v>Q4-2024</v>
      </c>
    </row>
    <row r="3436" spans="1:17" x14ac:dyDescent="0.3">
      <c r="A3436" t="s">
        <v>3584</v>
      </c>
      <c r="C3436" t="s">
        <v>63</v>
      </c>
      <c r="D3436" t="s">
        <v>137</v>
      </c>
      <c r="E3436" t="s">
        <v>60</v>
      </c>
      <c r="F3436" t="s">
        <v>90</v>
      </c>
      <c r="G3436" t="s">
        <v>56</v>
      </c>
      <c r="H3436">
        <v>1</v>
      </c>
      <c r="I3436">
        <v>83.78</v>
      </c>
      <c r="J3436">
        <v>0.161</v>
      </c>
      <c r="K3436">
        <v>34.71</v>
      </c>
      <c r="L3436" t="s">
        <v>57</v>
      </c>
      <c r="M3436">
        <f t="shared" si="359"/>
        <v>70.290000000000006</v>
      </c>
      <c r="N3436">
        <f t="shared" si="360"/>
        <v>35.58</v>
      </c>
      <c r="O3436" s="7">
        <f t="shared" si="361"/>
        <v>0.50618864703371735</v>
      </c>
    </row>
    <row r="3437" spans="1:17" x14ac:dyDescent="0.3">
      <c r="A3437" t="s">
        <v>3585</v>
      </c>
      <c r="B3437" s="15">
        <v>45851</v>
      </c>
      <c r="C3437" t="s">
        <v>52</v>
      </c>
      <c r="D3437" t="s">
        <v>200</v>
      </c>
      <c r="E3437" t="s">
        <v>71</v>
      </c>
      <c r="F3437" t="s">
        <v>78</v>
      </c>
      <c r="G3437" t="s">
        <v>68</v>
      </c>
      <c r="H3437">
        <v>2</v>
      </c>
      <c r="I3437">
        <v>167.83</v>
      </c>
      <c r="J3437">
        <v>6.4000000000000001E-2</v>
      </c>
      <c r="K3437">
        <v>66.41</v>
      </c>
      <c r="L3437" t="s">
        <v>57</v>
      </c>
      <c r="M3437">
        <f t="shared" si="359"/>
        <v>314.18</v>
      </c>
      <c r="N3437">
        <f t="shared" si="360"/>
        <v>181.36</v>
      </c>
      <c r="O3437" s="7">
        <f t="shared" si="361"/>
        <v>0.57724871093004015</v>
      </c>
      <c r="P3437" t="str">
        <f t="shared" ref="P3437:P3468" si="364">IF(B3437="","",TEXT(B3437,"mmm-yyyy"))</f>
        <v>Jul-2025</v>
      </c>
      <c r="Q3437" t="str">
        <f t="shared" ref="Q3437:Q3468" si="365">IF(B3437="","","Q"&amp;ROUNDUP(MONTH(B3437)/3,0)&amp;"-"&amp;YEAR(B3437))</f>
        <v>Q3-2025</v>
      </c>
    </row>
    <row r="3438" spans="1:17" x14ac:dyDescent="0.3">
      <c r="A3438" t="s">
        <v>3586</v>
      </c>
      <c r="B3438" s="15">
        <v>45855</v>
      </c>
      <c r="C3438" t="s">
        <v>52</v>
      </c>
      <c r="D3438" t="s">
        <v>121</v>
      </c>
      <c r="E3438" t="s">
        <v>71</v>
      </c>
      <c r="F3438" t="s">
        <v>78</v>
      </c>
      <c r="G3438" t="s">
        <v>56</v>
      </c>
      <c r="H3438">
        <v>4</v>
      </c>
      <c r="I3438">
        <v>124.99</v>
      </c>
      <c r="J3438">
        <v>8.6999999999999994E-2</v>
      </c>
      <c r="K3438">
        <v>90.94</v>
      </c>
      <c r="L3438" t="s">
        <v>57</v>
      </c>
      <c r="M3438">
        <f t="shared" si="359"/>
        <v>456.46</v>
      </c>
      <c r="N3438">
        <f t="shared" si="360"/>
        <v>92.7</v>
      </c>
      <c r="O3438" s="7">
        <f t="shared" si="361"/>
        <v>0.20308460763265129</v>
      </c>
      <c r="P3438" t="str">
        <f t="shared" si="364"/>
        <v>Jul-2025</v>
      </c>
      <c r="Q3438" t="str">
        <f t="shared" si="365"/>
        <v>Q3-2025</v>
      </c>
    </row>
    <row r="3439" spans="1:17" x14ac:dyDescent="0.3">
      <c r="A3439" t="s">
        <v>3587</v>
      </c>
      <c r="B3439" s="15">
        <v>45845</v>
      </c>
      <c r="C3439" t="s">
        <v>52</v>
      </c>
      <c r="D3439" t="s">
        <v>96</v>
      </c>
      <c r="E3439" t="s">
        <v>71</v>
      </c>
      <c r="F3439" t="s">
        <v>78</v>
      </c>
      <c r="G3439" t="s">
        <v>56</v>
      </c>
      <c r="H3439">
        <v>12</v>
      </c>
      <c r="I3439">
        <v>226.56</v>
      </c>
      <c r="J3439">
        <v>2.8000000000000001E-2</v>
      </c>
      <c r="K3439">
        <v>155.9</v>
      </c>
      <c r="L3439" t="s">
        <v>57</v>
      </c>
      <c r="M3439">
        <f t="shared" si="359"/>
        <v>2642.6</v>
      </c>
      <c r="N3439">
        <f t="shared" si="360"/>
        <v>771.8</v>
      </c>
      <c r="O3439" s="7">
        <f t="shared" si="361"/>
        <v>0.2920608491637024</v>
      </c>
      <c r="P3439" t="str">
        <f t="shared" si="364"/>
        <v>Jul-2025</v>
      </c>
      <c r="Q3439" t="str">
        <f t="shared" si="365"/>
        <v>Q3-2025</v>
      </c>
    </row>
    <row r="3440" spans="1:17" x14ac:dyDescent="0.3">
      <c r="A3440" t="s">
        <v>3588</v>
      </c>
      <c r="B3440" s="15">
        <v>45884</v>
      </c>
      <c r="C3440" t="s">
        <v>88</v>
      </c>
      <c r="D3440" t="s">
        <v>179</v>
      </c>
      <c r="E3440" t="s">
        <v>60</v>
      </c>
      <c r="F3440" t="s">
        <v>90</v>
      </c>
      <c r="G3440" t="s">
        <v>68</v>
      </c>
      <c r="H3440">
        <v>3</v>
      </c>
      <c r="I3440">
        <v>37.74</v>
      </c>
      <c r="J3440">
        <v>9.2999999999999999E-2</v>
      </c>
      <c r="K3440">
        <v>16.149999999999999</v>
      </c>
      <c r="L3440" t="s">
        <v>73</v>
      </c>
      <c r="M3440">
        <f t="shared" si="359"/>
        <v>102.69</v>
      </c>
      <c r="N3440">
        <f t="shared" si="360"/>
        <v>54.24</v>
      </c>
      <c r="O3440" s="7">
        <f t="shared" si="361"/>
        <v>0.52819164475606195</v>
      </c>
      <c r="P3440" t="str">
        <f t="shared" si="364"/>
        <v>Aug-2025</v>
      </c>
      <c r="Q3440" t="str">
        <f t="shared" si="365"/>
        <v>Q3-2025</v>
      </c>
    </row>
    <row r="3441" spans="1:17" x14ac:dyDescent="0.3">
      <c r="A3441" t="s">
        <v>3589</v>
      </c>
      <c r="B3441" s="15">
        <v>45878</v>
      </c>
      <c r="C3441" t="s">
        <v>84</v>
      </c>
      <c r="D3441" t="s">
        <v>150</v>
      </c>
      <c r="E3441" t="s">
        <v>60</v>
      </c>
      <c r="F3441" t="s">
        <v>61</v>
      </c>
      <c r="G3441" t="s">
        <v>68</v>
      </c>
      <c r="H3441">
        <v>2</v>
      </c>
      <c r="I3441">
        <v>33.19</v>
      </c>
      <c r="J3441">
        <v>0</v>
      </c>
      <c r="K3441">
        <v>16.18</v>
      </c>
      <c r="L3441" t="s">
        <v>57</v>
      </c>
      <c r="M3441">
        <f t="shared" si="359"/>
        <v>66.38</v>
      </c>
      <c r="N3441">
        <f t="shared" si="360"/>
        <v>34.020000000000003</v>
      </c>
      <c r="O3441" s="7">
        <f t="shared" si="361"/>
        <v>0.512503766194637</v>
      </c>
      <c r="P3441" t="str">
        <f t="shared" si="364"/>
        <v>Aug-2025</v>
      </c>
      <c r="Q3441" t="str">
        <f t="shared" si="365"/>
        <v>Q3-2025</v>
      </c>
    </row>
    <row r="3442" spans="1:17" x14ac:dyDescent="0.3">
      <c r="A3442" t="s">
        <v>3590</v>
      </c>
      <c r="B3442" s="15">
        <v>45400</v>
      </c>
      <c r="C3442" t="s">
        <v>63</v>
      </c>
      <c r="D3442" t="s">
        <v>165</v>
      </c>
      <c r="E3442" t="s">
        <v>60</v>
      </c>
      <c r="F3442" t="s">
        <v>61</v>
      </c>
      <c r="G3442" t="s">
        <v>68</v>
      </c>
      <c r="H3442">
        <v>5</v>
      </c>
      <c r="I3442">
        <v>91.62</v>
      </c>
      <c r="J3442">
        <v>0.28100000000000003</v>
      </c>
      <c r="K3442">
        <v>44.66</v>
      </c>
      <c r="L3442" t="s">
        <v>57</v>
      </c>
      <c r="M3442">
        <f t="shared" si="359"/>
        <v>329.37</v>
      </c>
      <c r="N3442">
        <f t="shared" si="360"/>
        <v>106.07</v>
      </c>
      <c r="O3442" s="7">
        <f t="shared" si="361"/>
        <v>0.32203904423596563</v>
      </c>
      <c r="P3442" t="str">
        <f t="shared" si="364"/>
        <v>Apr-2024</v>
      </c>
      <c r="Q3442" t="str">
        <f t="shared" si="365"/>
        <v>Q2-2024</v>
      </c>
    </row>
    <row r="3443" spans="1:17" x14ac:dyDescent="0.3">
      <c r="A3443" t="s">
        <v>3591</v>
      </c>
      <c r="B3443" s="15">
        <v>45536</v>
      </c>
      <c r="C3443" t="s">
        <v>88</v>
      </c>
      <c r="D3443" t="s">
        <v>429</v>
      </c>
      <c r="E3443" t="s">
        <v>93</v>
      </c>
      <c r="F3443" t="s">
        <v>219</v>
      </c>
      <c r="G3443" t="s">
        <v>68</v>
      </c>
      <c r="H3443">
        <v>4</v>
      </c>
      <c r="I3443">
        <v>60.01</v>
      </c>
      <c r="J3443">
        <v>1.2E-2</v>
      </c>
      <c r="K3443">
        <v>28.81</v>
      </c>
      <c r="L3443" t="s">
        <v>57</v>
      </c>
      <c r="M3443">
        <f t="shared" si="359"/>
        <v>237.16</v>
      </c>
      <c r="N3443">
        <f t="shared" si="360"/>
        <v>121.92</v>
      </c>
      <c r="O3443" s="7">
        <f t="shared" si="361"/>
        <v>0.51408331927812445</v>
      </c>
      <c r="P3443" t="str">
        <f t="shared" si="364"/>
        <v>Sep-2024</v>
      </c>
      <c r="Q3443" t="str">
        <f t="shared" si="365"/>
        <v>Q3-2024</v>
      </c>
    </row>
    <row r="3444" spans="1:17" x14ac:dyDescent="0.3">
      <c r="A3444" t="s">
        <v>3592</v>
      </c>
      <c r="B3444" s="15">
        <v>45570</v>
      </c>
      <c r="C3444" t="s">
        <v>84</v>
      </c>
      <c r="D3444" t="s">
        <v>147</v>
      </c>
      <c r="E3444" t="s">
        <v>54</v>
      </c>
      <c r="F3444" t="s">
        <v>55</v>
      </c>
      <c r="G3444" t="s">
        <v>68</v>
      </c>
      <c r="H3444">
        <v>1</v>
      </c>
      <c r="I3444">
        <v>10.84</v>
      </c>
      <c r="J3444">
        <v>4.5999999999999999E-2</v>
      </c>
      <c r="K3444">
        <v>7.32</v>
      </c>
      <c r="L3444" t="s">
        <v>57</v>
      </c>
      <c r="M3444">
        <f t="shared" si="359"/>
        <v>10.34</v>
      </c>
      <c r="N3444">
        <f t="shared" si="360"/>
        <v>3.02</v>
      </c>
      <c r="O3444" s="7">
        <f t="shared" si="361"/>
        <v>0.29206963249516443</v>
      </c>
      <c r="P3444" t="str">
        <f t="shared" si="364"/>
        <v>Oct-2024</v>
      </c>
      <c r="Q3444" t="str">
        <f t="shared" si="365"/>
        <v>Q4-2024</v>
      </c>
    </row>
    <row r="3445" spans="1:17" x14ac:dyDescent="0.3">
      <c r="A3445" t="s">
        <v>3593</v>
      </c>
      <c r="B3445" s="15">
        <v>45923</v>
      </c>
      <c r="C3445" t="s">
        <v>63</v>
      </c>
      <c r="D3445" t="s">
        <v>159</v>
      </c>
      <c r="E3445" t="s">
        <v>107</v>
      </c>
      <c r="F3445" t="s">
        <v>193</v>
      </c>
      <c r="G3445" t="s">
        <v>56</v>
      </c>
      <c r="H3445">
        <v>1</v>
      </c>
      <c r="I3445">
        <v>27.29</v>
      </c>
      <c r="J3445">
        <v>0.33600000000000002</v>
      </c>
      <c r="K3445">
        <v>9.5500000000000007</v>
      </c>
      <c r="L3445" t="s">
        <v>57</v>
      </c>
      <c r="M3445">
        <f t="shared" si="359"/>
        <v>18.12</v>
      </c>
      <c r="N3445">
        <f t="shared" si="360"/>
        <v>8.57</v>
      </c>
      <c r="O3445" s="7">
        <f t="shared" si="361"/>
        <v>0.47295805739514346</v>
      </c>
      <c r="P3445" t="str">
        <f t="shared" si="364"/>
        <v>Sep-2025</v>
      </c>
      <c r="Q3445" t="str">
        <f t="shared" si="365"/>
        <v>Q3-2025</v>
      </c>
    </row>
    <row r="3446" spans="1:17" x14ac:dyDescent="0.3">
      <c r="A3446" t="s">
        <v>3594</v>
      </c>
      <c r="B3446" s="15">
        <v>45897</v>
      </c>
      <c r="C3446" t="s">
        <v>84</v>
      </c>
      <c r="D3446" t="s">
        <v>572</v>
      </c>
      <c r="E3446" t="s">
        <v>54</v>
      </c>
      <c r="F3446" t="s">
        <v>268</v>
      </c>
      <c r="G3446" t="s">
        <v>68</v>
      </c>
      <c r="H3446">
        <v>7</v>
      </c>
      <c r="I3446">
        <v>24.13</v>
      </c>
      <c r="J3446">
        <v>2.8000000000000001E-2</v>
      </c>
      <c r="K3446">
        <v>14.61</v>
      </c>
      <c r="L3446" t="s">
        <v>57</v>
      </c>
      <c r="M3446">
        <f t="shared" si="359"/>
        <v>164.18</v>
      </c>
      <c r="N3446">
        <f t="shared" si="360"/>
        <v>61.91</v>
      </c>
      <c r="O3446" s="7">
        <f t="shared" si="361"/>
        <v>0.37708612498477279</v>
      </c>
      <c r="P3446" t="str">
        <f t="shared" si="364"/>
        <v>Aug-2025</v>
      </c>
      <c r="Q3446" t="str">
        <f t="shared" si="365"/>
        <v>Q3-2025</v>
      </c>
    </row>
    <row r="3447" spans="1:17" x14ac:dyDescent="0.3">
      <c r="A3447" t="s">
        <v>3595</v>
      </c>
      <c r="B3447" s="15">
        <v>45720</v>
      </c>
      <c r="C3447" t="s">
        <v>52</v>
      </c>
      <c r="D3447" t="s">
        <v>59</v>
      </c>
      <c r="E3447" t="s">
        <v>107</v>
      </c>
      <c r="F3447" t="s">
        <v>193</v>
      </c>
      <c r="G3447" t="s">
        <v>56</v>
      </c>
      <c r="H3447">
        <v>2</v>
      </c>
      <c r="I3447">
        <v>23.61</v>
      </c>
      <c r="J3447">
        <v>0.115</v>
      </c>
      <c r="K3447">
        <v>8.0299999999999994</v>
      </c>
      <c r="L3447" t="s">
        <v>57</v>
      </c>
      <c r="M3447">
        <f t="shared" si="359"/>
        <v>41.79</v>
      </c>
      <c r="N3447">
        <f t="shared" si="360"/>
        <v>25.73</v>
      </c>
      <c r="O3447" s="7">
        <f t="shared" si="361"/>
        <v>0.61569753529552529</v>
      </c>
      <c r="P3447" t="str">
        <f t="shared" si="364"/>
        <v>Mar-2025</v>
      </c>
      <c r="Q3447" t="str">
        <f t="shared" si="365"/>
        <v>Q1-2025</v>
      </c>
    </row>
    <row r="3448" spans="1:17" x14ac:dyDescent="0.3">
      <c r="A3448" t="s">
        <v>3596</v>
      </c>
      <c r="B3448" s="15">
        <v>45511</v>
      </c>
      <c r="C3448" t="s">
        <v>84</v>
      </c>
      <c r="D3448" t="s">
        <v>144</v>
      </c>
      <c r="E3448" t="s">
        <v>60</v>
      </c>
      <c r="F3448" t="s">
        <v>76</v>
      </c>
      <c r="G3448" t="s">
        <v>56</v>
      </c>
      <c r="H3448">
        <v>2</v>
      </c>
      <c r="I3448">
        <v>88.29</v>
      </c>
      <c r="J3448">
        <v>3.3000000000000002E-2</v>
      </c>
      <c r="K3448">
        <v>37.43</v>
      </c>
      <c r="L3448" t="s">
        <v>57</v>
      </c>
      <c r="M3448">
        <f t="shared" si="359"/>
        <v>170.75</v>
      </c>
      <c r="N3448">
        <f t="shared" si="360"/>
        <v>95.89</v>
      </c>
      <c r="O3448" s="7">
        <f t="shared" si="361"/>
        <v>0.56158125915080526</v>
      </c>
      <c r="P3448" t="str">
        <f t="shared" si="364"/>
        <v>Aug-2024</v>
      </c>
      <c r="Q3448" t="str">
        <f t="shared" si="365"/>
        <v>Q3-2024</v>
      </c>
    </row>
    <row r="3449" spans="1:17" x14ac:dyDescent="0.3">
      <c r="A3449" t="s">
        <v>3597</v>
      </c>
      <c r="B3449" s="15">
        <v>45705</v>
      </c>
      <c r="C3449" t="s">
        <v>84</v>
      </c>
      <c r="D3449" t="s">
        <v>196</v>
      </c>
      <c r="E3449" t="s">
        <v>54</v>
      </c>
      <c r="F3449" t="s">
        <v>268</v>
      </c>
      <c r="G3449" t="s">
        <v>68</v>
      </c>
      <c r="H3449">
        <v>1</v>
      </c>
      <c r="I3449">
        <v>18.829999999999998</v>
      </c>
      <c r="J3449">
        <v>0.14599999999999999</v>
      </c>
      <c r="K3449">
        <v>12.24</v>
      </c>
      <c r="L3449" t="s">
        <v>57</v>
      </c>
      <c r="M3449">
        <f t="shared" si="359"/>
        <v>16.079999999999998</v>
      </c>
      <c r="N3449">
        <f t="shared" si="360"/>
        <v>3.84</v>
      </c>
      <c r="O3449" s="7">
        <f t="shared" si="361"/>
        <v>0.23880597014925375</v>
      </c>
      <c r="P3449" t="str">
        <f t="shared" si="364"/>
        <v>Feb-2025</v>
      </c>
      <c r="Q3449" t="str">
        <f t="shared" si="365"/>
        <v>Q1-2025</v>
      </c>
    </row>
    <row r="3450" spans="1:17" x14ac:dyDescent="0.3">
      <c r="A3450" t="s">
        <v>3598</v>
      </c>
      <c r="B3450" s="15">
        <v>45815</v>
      </c>
      <c r="C3450" t="s">
        <v>88</v>
      </c>
      <c r="D3450" t="s">
        <v>89</v>
      </c>
      <c r="E3450" t="s">
        <v>54</v>
      </c>
      <c r="F3450" t="s">
        <v>65</v>
      </c>
      <c r="G3450" t="s">
        <v>68</v>
      </c>
      <c r="H3450">
        <v>4</v>
      </c>
      <c r="I3450">
        <v>15.13</v>
      </c>
      <c r="J3450">
        <v>8.1000000000000003E-2</v>
      </c>
      <c r="K3450">
        <v>9.09</v>
      </c>
      <c r="L3450" t="s">
        <v>57</v>
      </c>
      <c r="M3450">
        <f t="shared" si="359"/>
        <v>55.62</v>
      </c>
      <c r="N3450">
        <f t="shared" si="360"/>
        <v>19.260000000000002</v>
      </c>
      <c r="O3450" s="7">
        <f t="shared" si="361"/>
        <v>0.34627831715210361</v>
      </c>
      <c r="P3450" t="str">
        <f t="shared" si="364"/>
        <v>Jun-2025</v>
      </c>
      <c r="Q3450" t="str">
        <f t="shared" si="365"/>
        <v>Q2-2025</v>
      </c>
    </row>
    <row r="3451" spans="1:17" x14ac:dyDescent="0.3">
      <c r="A3451" t="s">
        <v>3599</v>
      </c>
      <c r="B3451" s="15">
        <v>45633</v>
      </c>
      <c r="C3451" t="s">
        <v>84</v>
      </c>
      <c r="D3451" t="s">
        <v>144</v>
      </c>
      <c r="E3451" t="s">
        <v>107</v>
      </c>
      <c r="F3451" t="s">
        <v>193</v>
      </c>
      <c r="G3451" t="s">
        <v>68</v>
      </c>
      <c r="H3451">
        <v>6</v>
      </c>
      <c r="I3451">
        <v>38.799999999999997</v>
      </c>
      <c r="J3451">
        <v>6.3E-2</v>
      </c>
      <c r="K3451">
        <v>13.37</v>
      </c>
      <c r="L3451" t="s">
        <v>57</v>
      </c>
      <c r="M3451">
        <f t="shared" si="359"/>
        <v>218.13</v>
      </c>
      <c r="N3451">
        <f t="shared" si="360"/>
        <v>137.91</v>
      </c>
      <c r="O3451" s="7">
        <f t="shared" si="361"/>
        <v>0.63223765644340535</v>
      </c>
      <c r="P3451" t="str">
        <f t="shared" si="364"/>
        <v>Dec-2024</v>
      </c>
      <c r="Q3451" t="str">
        <f t="shared" si="365"/>
        <v>Q4-2024</v>
      </c>
    </row>
    <row r="3452" spans="1:17" x14ac:dyDescent="0.3">
      <c r="A3452" t="s">
        <v>3600</v>
      </c>
      <c r="B3452" s="15">
        <v>45336</v>
      </c>
      <c r="C3452" t="s">
        <v>52</v>
      </c>
      <c r="D3452" t="s">
        <v>237</v>
      </c>
      <c r="E3452" t="s">
        <v>54</v>
      </c>
      <c r="F3452" t="s">
        <v>268</v>
      </c>
      <c r="G3452" t="s">
        <v>68</v>
      </c>
      <c r="H3452">
        <v>3</v>
      </c>
      <c r="I3452">
        <v>23.92</v>
      </c>
      <c r="J3452">
        <v>3.4000000000000002E-2</v>
      </c>
      <c r="K3452">
        <v>15.83</v>
      </c>
      <c r="L3452" t="s">
        <v>57</v>
      </c>
      <c r="M3452">
        <f t="shared" si="359"/>
        <v>69.319999999999993</v>
      </c>
      <c r="N3452">
        <f t="shared" si="360"/>
        <v>21.83</v>
      </c>
      <c r="O3452" s="7">
        <f t="shared" si="361"/>
        <v>0.31491633006347375</v>
      </c>
      <c r="P3452" t="str">
        <f t="shared" si="364"/>
        <v>Feb-2024</v>
      </c>
      <c r="Q3452" t="str">
        <f t="shared" si="365"/>
        <v>Q1-2024</v>
      </c>
    </row>
    <row r="3453" spans="1:17" x14ac:dyDescent="0.3">
      <c r="A3453" t="s">
        <v>3601</v>
      </c>
      <c r="B3453" s="15">
        <v>45931</v>
      </c>
      <c r="C3453" t="s">
        <v>63</v>
      </c>
      <c r="D3453" t="s">
        <v>175</v>
      </c>
      <c r="E3453" t="s">
        <v>71</v>
      </c>
      <c r="F3453" t="s">
        <v>72</v>
      </c>
      <c r="G3453" t="s">
        <v>56</v>
      </c>
      <c r="H3453">
        <v>5</v>
      </c>
      <c r="I3453">
        <v>137.97999999999999</v>
      </c>
      <c r="J3453">
        <v>0.13400000000000001</v>
      </c>
      <c r="K3453">
        <v>96.49</v>
      </c>
      <c r="L3453" t="s">
        <v>57</v>
      </c>
      <c r="M3453">
        <f t="shared" si="359"/>
        <v>597.45000000000005</v>
      </c>
      <c r="N3453">
        <f t="shared" si="360"/>
        <v>115</v>
      </c>
      <c r="O3453" s="7">
        <f t="shared" si="361"/>
        <v>0.19248472675537701</v>
      </c>
      <c r="P3453" t="str">
        <f t="shared" si="364"/>
        <v>Oct-2025</v>
      </c>
      <c r="Q3453" t="str">
        <f t="shared" si="365"/>
        <v>Q4-2025</v>
      </c>
    </row>
    <row r="3454" spans="1:17" x14ac:dyDescent="0.3">
      <c r="A3454" t="s">
        <v>3602</v>
      </c>
      <c r="B3454" s="15">
        <v>45962</v>
      </c>
      <c r="C3454" t="s">
        <v>63</v>
      </c>
      <c r="D3454" t="s">
        <v>82</v>
      </c>
      <c r="E3454" t="s">
        <v>93</v>
      </c>
      <c r="F3454" t="s">
        <v>219</v>
      </c>
      <c r="G3454" t="s">
        <v>68</v>
      </c>
      <c r="H3454">
        <v>2</v>
      </c>
      <c r="I3454">
        <v>41.46</v>
      </c>
      <c r="J3454">
        <v>0.188</v>
      </c>
      <c r="K3454">
        <v>17.86</v>
      </c>
      <c r="L3454" t="s">
        <v>57</v>
      </c>
      <c r="M3454">
        <f t="shared" si="359"/>
        <v>67.33</v>
      </c>
      <c r="N3454">
        <f t="shared" si="360"/>
        <v>31.61</v>
      </c>
      <c r="O3454" s="7">
        <f t="shared" si="361"/>
        <v>0.46947868706371604</v>
      </c>
      <c r="P3454" t="str">
        <f t="shared" si="364"/>
        <v>Nov-2025</v>
      </c>
      <c r="Q3454" t="str">
        <f t="shared" si="365"/>
        <v>Q4-2025</v>
      </c>
    </row>
    <row r="3455" spans="1:17" x14ac:dyDescent="0.3">
      <c r="A3455" t="s">
        <v>3603</v>
      </c>
      <c r="B3455" s="15">
        <v>45797</v>
      </c>
      <c r="C3455" t="s">
        <v>88</v>
      </c>
      <c r="D3455" t="s">
        <v>162</v>
      </c>
      <c r="E3455" t="s">
        <v>54</v>
      </c>
      <c r="F3455" t="s">
        <v>65</v>
      </c>
      <c r="G3455" t="s">
        <v>68</v>
      </c>
      <c r="H3455">
        <v>1</v>
      </c>
      <c r="I3455">
        <v>16.39</v>
      </c>
      <c r="J3455">
        <v>7.3999999999999996E-2</v>
      </c>
      <c r="K3455">
        <v>11.2</v>
      </c>
      <c r="L3455" t="s">
        <v>57</v>
      </c>
      <c r="M3455">
        <f t="shared" si="359"/>
        <v>15.18</v>
      </c>
      <c r="N3455">
        <f t="shared" si="360"/>
        <v>3.98</v>
      </c>
      <c r="O3455" s="7">
        <f t="shared" si="361"/>
        <v>0.2621870882740448</v>
      </c>
      <c r="P3455" t="str">
        <f t="shared" si="364"/>
        <v>May-2025</v>
      </c>
      <c r="Q3455" t="str">
        <f t="shared" si="365"/>
        <v>Q2-2025</v>
      </c>
    </row>
    <row r="3456" spans="1:17" x14ac:dyDescent="0.3">
      <c r="A3456" t="s">
        <v>3604</v>
      </c>
      <c r="B3456" s="15">
        <v>45657</v>
      </c>
      <c r="C3456" t="s">
        <v>52</v>
      </c>
      <c r="D3456" t="s">
        <v>70</v>
      </c>
      <c r="E3456" t="s">
        <v>71</v>
      </c>
      <c r="F3456" t="s">
        <v>78</v>
      </c>
      <c r="G3456" t="s">
        <v>56</v>
      </c>
      <c r="H3456">
        <v>1</v>
      </c>
      <c r="I3456">
        <v>162.53</v>
      </c>
      <c r="J3456">
        <v>0.05</v>
      </c>
      <c r="K3456">
        <v>108.12</v>
      </c>
      <c r="L3456" t="s">
        <v>57</v>
      </c>
      <c r="M3456">
        <f t="shared" si="359"/>
        <v>154.4</v>
      </c>
      <c r="N3456">
        <f t="shared" si="360"/>
        <v>46.28</v>
      </c>
      <c r="O3456" s="7">
        <f t="shared" si="361"/>
        <v>0.29974093264248702</v>
      </c>
      <c r="P3456" t="str">
        <f t="shared" si="364"/>
        <v>Dec-2024</v>
      </c>
      <c r="Q3456" t="str">
        <f t="shared" si="365"/>
        <v>Q4-2024</v>
      </c>
    </row>
    <row r="3457" spans="1:17" x14ac:dyDescent="0.3">
      <c r="A3457" t="s">
        <v>3605</v>
      </c>
      <c r="B3457" s="15">
        <v>45833</v>
      </c>
      <c r="C3457" t="s">
        <v>63</v>
      </c>
      <c r="D3457" t="s">
        <v>64</v>
      </c>
      <c r="E3457" t="s">
        <v>93</v>
      </c>
      <c r="F3457" t="s">
        <v>255</v>
      </c>
      <c r="G3457" t="s">
        <v>68</v>
      </c>
      <c r="H3457">
        <v>1</v>
      </c>
      <c r="I3457">
        <v>29.59</v>
      </c>
      <c r="J3457">
        <v>0.33200000000000002</v>
      </c>
      <c r="K3457">
        <v>12.56</v>
      </c>
      <c r="L3457" t="s">
        <v>57</v>
      </c>
      <c r="M3457">
        <f t="shared" si="359"/>
        <v>19.77</v>
      </c>
      <c r="N3457">
        <f t="shared" si="360"/>
        <v>7.21</v>
      </c>
      <c r="O3457" s="7">
        <f t="shared" si="361"/>
        <v>0.36469398077895804</v>
      </c>
      <c r="P3457" t="str">
        <f t="shared" si="364"/>
        <v>Jun-2025</v>
      </c>
      <c r="Q3457" t="str">
        <f t="shared" si="365"/>
        <v>Q2-2025</v>
      </c>
    </row>
    <row r="3458" spans="1:17" x14ac:dyDescent="0.3">
      <c r="A3458" t="s">
        <v>3606</v>
      </c>
      <c r="B3458" s="15">
        <v>45735</v>
      </c>
      <c r="C3458" t="s">
        <v>63</v>
      </c>
      <c r="D3458" t="s">
        <v>159</v>
      </c>
      <c r="E3458" t="s">
        <v>71</v>
      </c>
      <c r="F3458" t="s">
        <v>78</v>
      </c>
      <c r="G3458" t="s">
        <v>56</v>
      </c>
      <c r="H3458">
        <v>1</v>
      </c>
      <c r="I3458">
        <v>238.13</v>
      </c>
      <c r="J3458">
        <v>6.6000000000000003E-2</v>
      </c>
      <c r="K3458">
        <v>182.41</v>
      </c>
      <c r="L3458" t="s">
        <v>57</v>
      </c>
      <c r="M3458">
        <f t="shared" ref="M3458:M3521" si="366">ROUND(H3458*I3458*(1-J3458),2)</f>
        <v>222.41</v>
      </c>
      <c r="N3458">
        <f t="shared" ref="N3458:N3521" si="367">ROUND(M3458-(H3458*K3458),2)</f>
        <v>40</v>
      </c>
      <c r="O3458" s="7">
        <f t="shared" ref="O3458:O3521" si="368">IFERROR(N3458/M3458,0)</f>
        <v>0.17984802841598849</v>
      </c>
      <c r="P3458" t="str">
        <f t="shared" si="364"/>
        <v>Mar-2025</v>
      </c>
      <c r="Q3458" t="str">
        <f t="shared" si="365"/>
        <v>Q1-2025</v>
      </c>
    </row>
    <row r="3459" spans="1:17" x14ac:dyDescent="0.3">
      <c r="A3459" t="s">
        <v>3607</v>
      </c>
      <c r="B3459" s="15">
        <v>45965</v>
      </c>
      <c r="C3459" t="s">
        <v>84</v>
      </c>
      <c r="D3459" t="s">
        <v>225</v>
      </c>
      <c r="E3459" t="s">
        <v>93</v>
      </c>
      <c r="F3459" t="s">
        <v>219</v>
      </c>
      <c r="G3459" t="s">
        <v>56</v>
      </c>
      <c r="H3459">
        <v>4</v>
      </c>
      <c r="I3459">
        <v>82.31</v>
      </c>
      <c r="J3459">
        <v>5.1999999999999998E-2</v>
      </c>
      <c r="K3459">
        <v>29.04</v>
      </c>
      <c r="L3459" t="s">
        <v>57</v>
      </c>
      <c r="M3459">
        <f t="shared" si="366"/>
        <v>312.12</v>
      </c>
      <c r="N3459">
        <f t="shared" si="367"/>
        <v>195.96</v>
      </c>
      <c r="O3459" s="7">
        <f t="shared" si="368"/>
        <v>0.62783544790465207</v>
      </c>
      <c r="P3459" t="str">
        <f t="shared" si="364"/>
        <v>Nov-2025</v>
      </c>
      <c r="Q3459" t="str">
        <f t="shared" si="365"/>
        <v>Q4-2025</v>
      </c>
    </row>
    <row r="3460" spans="1:17" x14ac:dyDescent="0.3">
      <c r="A3460" t="s">
        <v>3608</v>
      </c>
      <c r="B3460" s="15">
        <v>45554</v>
      </c>
      <c r="C3460" t="s">
        <v>88</v>
      </c>
      <c r="D3460" t="s">
        <v>206</v>
      </c>
      <c r="E3460" t="s">
        <v>60</v>
      </c>
      <c r="F3460" t="s">
        <v>90</v>
      </c>
      <c r="G3460" t="s">
        <v>56</v>
      </c>
      <c r="H3460">
        <v>4</v>
      </c>
      <c r="I3460">
        <v>27.37</v>
      </c>
      <c r="J3460">
        <v>6.9000000000000006E-2</v>
      </c>
      <c r="K3460">
        <v>14.97</v>
      </c>
      <c r="L3460" t="s">
        <v>57</v>
      </c>
      <c r="M3460">
        <f t="shared" si="366"/>
        <v>101.93</v>
      </c>
      <c r="N3460">
        <f t="shared" si="367"/>
        <v>42.05</v>
      </c>
      <c r="O3460" s="7">
        <f t="shared" si="368"/>
        <v>0.4125380162856862</v>
      </c>
      <c r="P3460" t="str">
        <f t="shared" si="364"/>
        <v>Sep-2024</v>
      </c>
      <c r="Q3460" t="str">
        <f t="shared" si="365"/>
        <v>Q3-2024</v>
      </c>
    </row>
    <row r="3461" spans="1:17" x14ac:dyDescent="0.3">
      <c r="A3461" t="s">
        <v>3609</v>
      </c>
      <c r="B3461" s="15">
        <v>45835</v>
      </c>
      <c r="C3461" t="s">
        <v>88</v>
      </c>
      <c r="D3461" t="s">
        <v>429</v>
      </c>
      <c r="E3461" t="s">
        <v>71</v>
      </c>
      <c r="F3461" t="s">
        <v>72</v>
      </c>
      <c r="G3461" t="s">
        <v>68</v>
      </c>
      <c r="H3461">
        <v>4</v>
      </c>
      <c r="I3461">
        <v>240.32</v>
      </c>
      <c r="J3461">
        <v>8.5999999999999993E-2</v>
      </c>
      <c r="K3461">
        <v>172.14</v>
      </c>
      <c r="L3461" t="s">
        <v>57</v>
      </c>
      <c r="M3461">
        <f t="shared" si="366"/>
        <v>878.61</v>
      </c>
      <c r="N3461">
        <f t="shared" si="367"/>
        <v>190.05</v>
      </c>
      <c r="O3461" s="7">
        <f t="shared" si="368"/>
        <v>0.21630757674053336</v>
      </c>
      <c r="P3461" t="str">
        <f t="shared" si="364"/>
        <v>Jun-2025</v>
      </c>
      <c r="Q3461" t="str">
        <f t="shared" si="365"/>
        <v>Q2-2025</v>
      </c>
    </row>
    <row r="3462" spans="1:17" x14ac:dyDescent="0.3">
      <c r="A3462" t="s">
        <v>3610</v>
      </c>
      <c r="B3462" s="15">
        <v>45799</v>
      </c>
      <c r="C3462" t="s">
        <v>84</v>
      </c>
      <c r="D3462" t="s">
        <v>169</v>
      </c>
      <c r="E3462" t="s">
        <v>71</v>
      </c>
      <c r="F3462" t="s">
        <v>86</v>
      </c>
      <c r="G3462" t="s">
        <v>68</v>
      </c>
      <c r="H3462">
        <v>3</v>
      </c>
      <c r="I3462">
        <v>297.66000000000003</v>
      </c>
      <c r="J3462">
        <v>4.3999999999999997E-2</v>
      </c>
      <c r="K3462">
        <v>221.73</v>
      </c>
      <c r="L3462" t="s">
        <v>57</v>
      </c>
      <c r="M3462">
        <f t="shared" si="366"/>
        <v>853.69</v>
      </c>
      <c r="N3462">
        <f t="shared" si="367"/>
        <v>188.5</v>
      </c>
      <c r="O3462" s="7">
        <f t="shared" si="368"/>
        <v>0.22080614743056612</v>
      </c>
      <c r="P3462" t="str">
        <f t="shared" si="364"/>
        <v>May-2025</v>
      </c>
      <c r="Q3462" t="str">
        <f t="shared" si="365"/>
        <v>Q2-2025</v>
      </c>
    </row>
    <row r="3463" spans="1:17" x14ac:dyDescent="0.3">
      <c r="A3463" t="s">
        <v>3611</v>
      </c>
      <c r="B3463" s="15">
        <v>45820</v>
      </c>
      <c r="C3463" t="s">
        <v>84</v>
      </c>
      <c r="D3463" t="s">
        <v>229</v>
      </c>
      <c r="E3463" t="s">
        <v>54</v>
      </c>
      <c r="F3463" t="s">
        <v>55</v>
      </c>
      <c r="G3463" t="s">
        <v>68</v>
      </c>
      <c r="H3463">
        <v>6</v>
      </c>
      <c r="I3463">
        <v>23.18</v>
      </c>
      <c r="J3463">
        <v>0</v>
      </c>
      <c r="K3463">
        <v>13.41</v>
      </c>
      <c r="L3463" t="s">
        <v>57</v>
      </c>
      <c r="M3463">
        <f t="shared" si="366"/>
        <v>139.08000000000001</v>
      </c>
      <c r="N3463">
        <f t="shared" si="367"/>
        <v>58.62</v>
      </c>
      <c r="O3463" s="7">
        <f t="shared" si="368"/>
        <v>0.42148403796376183</v>
      </c>
      <c r="P3463" t="str">
        <f t="shared" si="364"/>
        <v>Jun-2025</v>
      </c>
      <c r="Q3463" t="str">
        <f t="shared" si="365"/>
        <v>Q2-2025</v>
      </c>
    </row>
    <row r="3464" spans="1:17" x14ac:dyDescent="0.3">
      <c r="A3464" t="s">
        <v>3612</v>
      </c>
      <c r="B3464" s="15">
        <v>45982</v>
      </c>
      <c r="C3464" t="s">
        <v>63</v>
      </c>
      <c r="D3464" t="s">
        <v>64</v>
      </c>
      <c r="E3464" t="s">
        <v>107</v>
      </c>
      <c r="F3464" t="s">
        <v>139</v>
      </c>
      <c r="G3464" t="s">
        <v>56</v>
      </c>
      <c r="H3464">
        <v>9</v>
      </c>
      <c r="I3464">
        <v>23.63</v>
      </c>
      <c r="J3464">
        <v>0.25800000000000001</v>
      </c>
      <c r="K3464">
        <v>7.85</v>
      </c>
      <c r="L3464" t="s">
        <v>104</v>
      </c>
      <c r="M3464">
        <f t="shared" si="366"/>
        <v>157.80000000000001</v>
      </c>
      <c r="N3464">
        <f t="shared" si="367"/>
        <v>87.15</v>
      </c>
      <c r="O3464" s="7">
        <f t="shared" si="368"/>
        <v>0.55228136882129275</v>
      </c>
      <c r="P3464" t="str">
        <f t="shared" si="364"/>
        <v>Nov-2025</v>
      </c>
      <c r="Q3464" t="str">
        <f t="shared" si="365"/>
        <v>Q4-2025</v>
      </c>
    </row>
    <row r="3465" spans="1:17" x14ac:dyDescent="0.3">
      <c r="A3465" t="s">
        <v>3613</v>
      </c>
      <c r="B3465" s="15">
        <v>45724</v>
      </c>
      <c r="C3465" t="s">
        <v>84</v>
      </c>
      <c r="D3465" t="s">
        <v>225</v>
      </c>
      <c r="E3465" t="s">
        <v>107</v>
      </c>
      <c r="F3465" t="s">
        <v>148</v>
      </c>
      <c r="G3465" t="s">
        <v>56</v>
      </c>
      <c r="H3465">
        <v>1</v>
      </c>
      <c r="I3465">
        <v>37.65</v>
      </c>
      <c r="J3465">
        <v>0.16800000000000001</v>
      </c>
      <c r="K3465">
        <v>18.88</v>
      </c>
      <c r="L3465" t="s">
        <v>57</v>
      </c>
      <c r="M3465">
        <f t="shared" si="366"/>
        <v>31.32</v>
      </c>
      <c r="N3465">
        <f t="shared" si="367"/>
        <v>12.44</v>
      </c>
      <c r="O3465" s="7">
        <f t="shared" si="368"/>
        <v>0.39719029374201786</v>
      </c>
      <c r="P3465" t="str">
        <f t="shared" si="364"/>
        <v>Mar-2025</v>
      </c>
      <c r="Q3465" t="str">
        <f t="shared" si="365"/>
        <v>Q1-2025</v>
      </c>
    </row>
    <row r="3466" spans="1:17" x14ac:dyDescent="0.3">
      <c r="A3466" t="s">
        <v>3614</v>
      </c>
      <c r="B3466" s="15">
        <v>45796</v>
      </c>
      <c r="C3466" t="s">
        <v>88</v>
      </c>
      <c r="D3466" t="s">
        <v>206</v>
      </c>
      <c r="E3466" t="s">
        <v>60</v>
      </c>
      <c r="F3466" t="s">
        <v>99</v>
      </c>
      <c r="G3466" t="s">
        <v>56</v>
      </c>
      <c r="H3466">
        <v>2</v>
      </c>
      <c r="I3466">
        <v>24.29</v>
      </c>
      <c r="J3466">
        <v>7.1999999999999995E-2</v>
      </c>
      <c r="K3466">
        <v>11.21</v>
      </c>
      <c r="L3466" t="s">
        <v>57</v>
      </c>
      <c r="M3466">
        <f t="shared" si="366"/>
        <v>45.08</v>
      </c>
      <c r="N3466">
        <f t="shared" si="367"/>
        <v>22.66</v>
      </c>
      <c r="O3466" s="7">
        <f t="shared" si="368"/>
        <v>0.50266193433895301</v>
      </c>
      <c r="P3466" t="str">
        <f t="shared" si="364"/>
        <v>May-2025</v>
      </c>
      <c r="Q3466" t="str">
        <f t="shared" si="365"/>
        <v>Q2-2025</v>
      </c>
    </row>
    <row r="3467" spans="1:17" x14ac:dyDescent="0.3">
      <c r="A3467" t="s">
        <v>3615</v>
      </c>
      <c r="B3467" s="15">
        <v>45907</v>
      </c>
      <c r="C3467" t="s">
        <v>52</v>
      </c>
      <c r="D3467" t="s">
        <v>70</v>
      </c>
      <c r="E3467" t="s">
        <v>54</v>
      </c>
      <c r="F3467" t="s">
        <v>65</v>
      </c>
      <c r="G3467" t="s">
        <v>56</v>
      </c>
      <c r="H3467">
        <v>1</v>
      </c>
      <c r="I3467">
        <v>7.93</v>
      </c>
      <c r="J3467">
        <v>0.10100000000000001</v>
      </c>
      <c r="K3467">
        <v>4.75</v>
      </c>
      <c r="L3467" t="s">
        <v>57</v>
      </c>
      <c r="M3467">
        <f t="shared" si="366"/>
        <v>7.13</v>
      </c>
      <c r="N3467">
        <f t="shared" si="367"/>
        <v>2.38</v>
      </c>
      <c r="O3467" s="7">
        <f t="shared" si="368"/>
        <v>0.3338008415147265</v>
      </c>
      <c r="P3467" t="str">
        <f t="shared" si="364"/>
        <v>Sep-2025</v>
      </c>
      <c r="Q3467" t="str">
        <f t="shared" si="365"/>
        <v>Q3-2025</v>
      </c>
    </row>
    <row r="3468" spans="1:17" x14ac:dyDescent="0.3">
      <c r="A3468" t="s">
        <v>3616</v>
      </c>
      <c r="B3468" s="15">
        <v>45853</v>
      </c>
      <c r="C3468" t="s">
        <v>52</v>
      </c>
      <c r="D3468" t="s">
        <v>113</v>
      </c>
      <c r="E3468" t="s">
        <v>107</v>
      </c>
      <c r="F3468" t="s">
        <v>148</v>
      </c>
      <c r="G3468" t="s">
        <v>56</v>
      </c>
      <c r="H3468">
        <v>6</v>
      </c>
      <c r="I3468">
        <v>16.829999999999998</v>
      </c>
      <c r="J3468">
        <v>0.03</v>
      </c>
      <c r="K3468">
        <v>7.03</v>
      </c>
      <c r="L3468" t="s">
        <v>57</v>
      </c>
      <c r="M3468">
        <f t="shared" si="366"/>
        <v>97.95</v>
      </c>
      <c r="N3468">
        <f t="shared" si="367"/>
        <v>55.77</v>
      </c>
      <c r="O3468" s="7">
        <f t="shared" si="368"/>
        <v>0.56937212863705977</v>
      </c>
      <c r="P3468" t="str">
        <f t="shared" si="364"/>
        <v>Jul-2025</v>
      </c>
      <c r="Q3468" t="str">
        <f t="shared" si="365"/>
        <v>Q3-2025</v>
      </c>
    </row>
    <row r="3469" spans="1:17" x14ac:dyDescent="0.3">
      <c r="A3469" t="s">
        <v>3617</v>
      </c>
      <c r="B3469" s="15">
        <v>45870</v>
      </c>
      <c r="C3469" t="s">
        <v>52</v>
      </c>
      <c r="D3469" t="s">
        <v>70</v>
      </c>
      <c r="E3469" t="s">
        <v>54</v>
      </c>
      <c r="F3469" t="s">
        <v>55</v>
      </c>
      <c r="G3469" t="s">
        <v>56</v>
      </c>
      <c r="H3469">
        <v>10</v>
      </c>
      <c r="I3469">
        <v>15.49</v>
      </c>
      <c r="J3469">
        <v>0.106</v>
      </c>
      <c r="K3469">
        <v>9.15</v>
      </c>
      <c r="L3469" t="s">
        <v>57</v>
      </c>
      <c r="M3469">
        <f t="shared" si="366"/>
        <v>138.47999999999999</v>
      </c>
      <c r="N3469">
        <f t="shared" si="367"/>
        <v>46.98</v>
      </c>
      <c r="O3469" s="7">
        <f t="shared" si="368"/>
        <v>0.33925476603119586</v>
      </c>
      <c r="P3469" t="str">
        <f t="shared" ref="P3469:P3500" si="369">IF(B3469="","",TEXT(B3469,"mmm-yyyy"))</f>
        <v>Aug-2025</v>
      </c>
      <c r="Q3469" t="str">
        <f t="shared" ref="Q3469:Q3500" si="370">IF(B3469="","","Q"&amp;ROUNDUP(MONTH(B3469)/3,0)&amp;"-"&amp;YEAR(B3469))</f>
        <v>Q3-2025</v>
      </c>
    </row>
    <row r="3470" spans="1:17" x14ac:dyDescent="0.3">
      <c r="A3470" t="s">
        <v>3618</v>
      </c>
      <c r="B3470" s="15">
        <v>45911</v>
      </c>
      <c r="C3470" t="s">
        <v>52</v>
      </c>
      <c r="D3470" t="s">
        <v>121</v>
      </c>
      <c r="E3470" t="s">
        <v>71</v>
      </c>
      <c r="F3470" t="s">
        <v>72</v>
      </c>
      <c r="G3470" t="s">
        <v>56</v>
      </c>
      <c r="H3470">
        <v>10</v>
      </c>
      <c r="I3470">
        <v>292.32</v>
      </c>
      <c r="J3470">
        <v>0.01</v>
      </c>
      <c r="K3470">
        <v>199.45</v>
      </c>
      <c r="L3470" t="s">
        <v>104</v>
      </c>
      <c r="M3470">
        <f t="shared" si="366"/>
        <v>2893.97</v>
      </c>
      <c r="N3470">
        <f t="shared" si="367"/>
        <v>899.47</v>
      </c>
      <c r="O3470" s="7">
        <f t="shared" si="368"/>
        <v>0.31080833595372448</v>
      </c>
      <c r="P3470" t="str">
        <f t="shared" si="369"/>
        <v>Sep-2025</v>
      </c>
      <c r="Q3470" t="str">
        <f t="shared" si="370"/>
        <v>Q3-2025</v>
      </c>
    </row>
    <row r="3471" spans="1:17" x14ac:dyDescent="0.3">
      <c r="A3471" t="s">
        <v>3619</v>
      </c>
      <c r="B3471" s="15">
        <v>45743</v>
      </c>
      <c r="C3471" t="s">
        <v>88</v>
      </c>
      <c r="D3471" t="s">
        <v>202</v>
      </c>
      <c r="E3471" t="s">
        <v>93</v>
      </c>
      <c r="F3471" t="s">
        <v>141</v>
      </c>
      <c r="G3471" t="s">
        <v>56</v>
      </c>
      <c r="H3471">
        <v>1</v>
      </c>
      <c r="I3471">
        <v>86.56</v>
      </c>
      <c r="J3471">
        <v>8.1000000000000003E-2</v>
      </c>
      <c r="K3471">
        <v>33.85</v>
      </c>
      <c r="L3471" t="s">
        <v>57</v>
      </c>
      <c r="M3471">
        <f t="shared" si="366"/>
        <v>79.55</v>
      </c>
      <c r="N3471">
        <f t="shared" si="367"/>
        <v>45.7</v>
      </c>
      <c r="O3471" s="7">
        <f t="shared" si="368"/>
        <v>0.5744814582023885</v>
      </c>
      <c r="P3471" t="str">
        <f t="shared" si="369"/>
        <v>Mar-2025</v>
      </c>
      <c r="Q3471" t="str">
        <f t="shared" si="370"/>
        <v>Q1-2025</v>
      </c>
    </row>
    <row r="3472" spans="1:17" x14ac:dyDescent="0.3">
      <c r="A3472" t="s">
        <v>3620</v>
      </c>
      <c r="B3472" s="15">
        <v>45466</v>
      </c>
      <c r="C3472" t="s">
        <v>84</v>
      </c>
      <c r="D3472" t="s">
        <v>171</v>
      </c>
      <c r="E3472" t="s">
        <v>107</v>
      </c>
      <c r="F3472" t="s">
        <v>139</v>
      </c>
      <c r="G3472" t="s">
        <v>56</v>
      </c>
      <c r="H3472">
        <v>1</v>
      </c>
      <c r="I3472">
        <v>49.45</v>
      </c>
      <c r="J3472">
        <v>0.111</v>
      </c>
      <c r="K3472">
        <v>16.8</v>
      </c>
      <c r="L3472" t="s">
        <v>57</v>
      </c>
      <c r="M3472">
        <f t="shared" si="366"/>
        <v>43.96</v>
      </c>
      <c r="N3472">
        <f t="shared" si="367"/>
        <v>27.16</v>
      </c>
      <c r="O3472" s="7">
        <f t="shared" si="368"/>
        <v>0.61783439490445857</v>
      </c>
      <c r="P3472" t="str">
        <f t="shared" si="369"/>
        <v>Jun-2024</v>
      </c>
      <c r="Q3472" t="str">
        <f t="shared" si="370"/>
        <v>Q2-2024</v>
      </c>
    </row>
    <row r="3473" spans="1:17" x14ac:dyDescent="0.3">
      <c r="A3473" t="s">
        <v>3621</v>
      </c>
      <c r="B3473" s="15">
        <v>45622</v>
      </c>
      <c r="C3473" t="s">
        <v>52</v>
      </c>
      <c r="D3473" t="s">
        <v>200</v>
      </c>
      <c r="E3473" t="s">
        <v>93</v>
      </c>
      <c r="F3473" t="s">
        <v>124</v>
      </c>
      <c r="G3473" t="s">
        <v>68</v>
      </c>
      <c r="H3473">
        <v>2</v>
      </c>
      <c r="I3473">
        <v>15.91</v>
      </c>
      <c r="J3473">
        <v>3.5000000000000003E-2</v>
      </c>
      <c r="K3473">
        <v>6.17</v>
      </c>
      <c r="L3473" t="s">
        <v>57</v>
      </c>
      <c r="M3473">
        <f t="shared" si="366"/>
        <v>30.71</v>
      </c>
      <c r="N3473">
        <f t="shared" si="367"/>
        <v>18.37</v>
      </c>
      <c r="O3473" s="7">
        <f t="shared" si="368"/>
        <v>0.59817648974275484</v>
      </c>
      <c r="P3473" t="str">
        <f t="shared" si="369"/>
        <v>Nov-2024</v>
      </c>
      <c r="Q3473" t="str">
        <f t="shared" si="370"/>
        <v>Q4-2024</v>
      </c>
    </row>
    <row r="3474" spans="1:17" x14ac:dyDescent="0.3">
      <c r="A3474" t="s">
        <v>3622</v>
      </c>
      <c r="B3474" s="15">
        <v>45712</v>
      </c>
      <c r="C3474" t="s">
        <v>52</v>
      </c>
      <c r="D3474" t="s">
        <v>70</v>
      </c>
      <c r="E3474" t="s">
        <v>71</v>
      </c>
      <c r="F3474" t="s">
        <v>72</v>
      </c>
      <c r="G3474" t="s">
        <v>56</v>
      </c>
      <c r="H3474">
        <v>5</v>
      </c>
      <c r="I3474">
        <v>184.04</v>
      </c>
      <c r="J3474">
        <v>0.10199999999999999</v>
      </c>
      <c r="K3474">
        <v>139.24</v>
      </c>
      <c r="L3474" t="s">
        <v>57</v>
      </c>
      <c r="M3474">
        <f t="shared" si="366"/>
        <v>826.34</v>
      </c>
      <c r="N3474">
        <f t="shared" si="367"/>
        <v>130.13999999999999</v>
      </c>
      <c r="O3474" s="7">
        <f t="shared" si="368"/>
        <v>0.15748965316939756</v>
      </c>
      <c r="P3474" t="str">
        <f t="shared" si="369"/>
        <v>Feb-2025</v>
      </c>
      <c r="Q3474" t="str">
        <f t="shared" si="370"/>
        <v>Q1-2025</v>
      </c>
    </row>
    <row r="3475" spans="1:17" x14ac:dyDescent="0.3">
      <c r="A3475" t="s">
        <v>3623</v>
      </c>
      <c r="B3475" s="15">
        <v>45701</v>
      </c>
      <c r="C3475" t="s">
        <v>52</v>
      </c>
      <c r="D3475" t="s">
        <v>96</v>
      </c>
      <c r="E3475" t="s">
        <v>71</v>
      </c>
      <c r="F3475" t="s">
        <v>72</v>
      </c>
      <c r="G3475" t="s">
        <v>56</v>
      </c>
      <c r="H3475">
        <v>12</v>
      </c>
      <c r="I3475">
        <v>205.44</v>
      </c>
      <c r="J3475">
        <v>1.7999999999999999E-2</v>
      </c>
      <c r="K3475">
        <v>161.97</v>
      </c>
      <c r="L3475" t="s">
        <v>57</v>
      </c>
      <c r="M3475">
        <f t="shared" si="366"/>
        <v>2420.9</v>
      </c>
      <c r="N3475">
        <f t="shared" si="367"/>
        <v>477.26</v>
      </c>
      <c r="O3475" s="7">
        <f t="shared" si="368"/>
        <v>0.19714155892436697</v>
      </c>
      <c r="P3475" t="str">
        <f t="shared" si="369"/>
        <v>Feb-2025</v>
      </c>
      <c r="Q3475" t="str">
        <f t="shared" si="370"/>
        <v>Q1-2025</v>
      </c>
    </row>
    <row r="3476" spans="1:17" x14ac:dyDescent="0.3">
      <c r="A3476" t="s">
        <v>3624</v>
      </c>
      <c r="B3476" s="15">
        <v>45841</v>
      </c>
      <c r="C3476" t="s">
        <v>52</v>
      </c>
      <c r="D3476" t="s">
        <v>237</v>
      </c>
      <c r="E3476" t="s">
        <v>93</v>
      </c>
      <c r="F3476" t="s">
        <v>219</v>
      </c>
      <c r="G3476" t="s">
        <v>68</v>
      </c>
      <c r="H3476">
        <v>20</v>
      </c>
      <c r="I3476">
        <v>78.260000000000005</v>
      </c>
      <c r="J3476">
        <v>1.4999999999999999E-2</v>
      </c>
      <c r="K3476">
        <v>38.26</v>
      </c>
      <c r="L3476" t="s">
        <v>57</v>
      </c>
      <c r="M3476">
        <f t="shared" si="366"/>
        <v>1541.72</v>
      </c>
      <c r="N3476">
        <f t="shared" si="367"/>
        <v>776.52</v>
      </c>
      <c r="O3476" s="7">
        <f t="shared" si="368"/>
        <v>0.50367122434683342</v>
      </c>
      <c r="P3476" t="str">
        <f t="shared" si="369"/>
        <v>Jul-2025</v>
      </c>
      <c r="Q3476" t="str">
        <f t="shared" si="370"/>
        <v>Q3-2025</v>
      </c>
    </row>
    <row r="3477" spans="1:17" x14ac:dyDescent="0.3">
      <c r="A3477" t="s">
        <v>3625</v>
      </c>
      <c r="B3477" s="15">
        <v>45824</v>
      </c>
      <c r="C3477" t="s">
        <v>52</v>
      </c>
      <c r="D3477" t="s">
        <v>216</v>
      </c>
      <c r="E3477" t="s">
        <v>107</v>
      </c>
      <c r="F3477" t="s">
        <v>139</v>
      </c>
      <c r="G3477" t="s">
        <v>68</v>
      </c>
      <c r="H3477">
        <v>4</v>
      </c>
      <c r="I3477">
        <v>39.32</v>
      </c>
      <c r="J3477">
        <v>7.5999999999999998E-2</v>
      </c>
      <c r="K3477">
        <v>13.25</v>
      </c>
      <c r="L3477" t="s">
        <v>57</v>
      </c>
      <c r="M3477">
        <f t="shared" si="366"/>
        <v>145.33000000000001</v>
      </c>
      <c r="N3477">
        <f t="shared" si="367"/>
        <v>92.33</v>
      </c>
      <c r="O3477" s="7">
        <f t="shared" si="368"/>
        <v>0.63531273653065434</v>
      </c>
      <c r="P3477" t="str">
        <f t="shared" si="369"/>
        <v>Jun-2025</v>
      </c>
      <c r="Q3477" t="str">
        <f t="shared" si="370"/>
        <v>Q2-2025</v>
      </c>
    </row>
    <row r="3478" spans="1:17" x14ac:dyDescent="0.3">
      <c r="A3478" t="s">
        <v>3626</v>
      </c>
      <c r="B3478" s="15">
        <v>45866</v>
      </c>
      <c r="C3478" t="s">
        <v>63</v>
      </c>
      <c r="D3478" t="s">
        <v>165</v>
      </c>
      <c r="E3478" t="s">
        <v>93</v>
      </c>
      <c r="F3478" t="s">
        <v>94</v>
      </c>
      <c r="G3478" t="s">
        <v>68</v>
      </c>
      <c r="H3478">
        <v>1</v>
      </c>
      <c r="I3478">
        <v>34.19</v>
      </c>
      <c r="J3478">
        <v>0.19900000000000001</v>
      </c>
      <c r="K3478">
        <v>13.31</v>
      </c>
      <c r="L3478" t="s">
        <v>57</v>
      </c>
      <c r="M3478">
        <f t="shared" si="366"/>
        <v>27.39</v>
      </c>
      <c r="N3478">
        <f t="shared" si="367"/>
        <v>14.08</v>
      </c>
      <c r="O3478" s="7">
        <f t="shared" si="368"/>
        <v>0.51405622489959835</v>
      </c>
      <c r="P3478" t="str">
        <f t="shared" si="369"/>
        <v>Jul-2025</v>
      </c>
      <c r="Q3478" t="str">
        <f t="shared" si="370"/>
        <v>Q3-2025</v>
      </c>
    </row>
    <row r="3479" spans="1:17" x14ac:dyDescent="0.3">
      <c r="A3479" t="s">
        <v>3627</v>
      </c>
      <c r="B3479" s="15">
        <v>45751</v>
      </c>
      <c r="C3479" t="s">
        <v>52</v>
      </c>
      <c r="D3479" t="s">
        <v>121</v>
      </c>
      <c r="E3479" t="s">
        <v>60</v>
      </c>
      <c r="F3479" t="s">
        <v>61</v>
      </c>
      <c r="G3479" t="s">
        <v>56</v>
      </c>
      <c r="H3479">
        <v>1</v>
      </c>
      <c r="I3479">
        <v>59.67</v>
      </c>
      <c r="J3479">
        <v>0.06</v>
      </c>
      <c r="K3479">
        <v>30.09</v>
      </c>
      <c r="L3479" t="s">
        <v>57</v>
      </c>
      <c r="M3479">
        <f t="shared" si="366"/>
        <v>56.09</v>
      </c>
      <c r="N3479">
        <f t="shared" si="367"/>
        <v>26</v>
      </c>
      <c r="O3479" s="7">
        <f t="shared" si="368"/>
        <v>0.46354073809948293</v>
      </c>
      <c r="P3479" t="str">
        <f t="shared" si="369"/>
        <v>Apr-2025</v>
      </c>
      <c r="Q3479" t="str">
        <f t="shared" si="370"/>
        <v>Q2-2025</v>
      </c>
    </row>
    <row r="3480" spans="1:17" x14ac:dyDescent="0.3">
      <c r="A3480" t="s">
        <v>3628</v>
      </c>
      <c r="B3480" s="15">
        <v>45734</v>
      </c>
      <c r="C3480" t="s">
        <v>52</v>
      </c>
      <c r="D3480" t="s">
        <v>130</v>
      </c>
      <c r="E3480" t="s">
        <v>107</v>
      </c>
      <c r="F3480" t="s">
        <v>139</v>
      </c>
      <c r="G3480" t="s">
        <v>68</v>
      </c>
      <c r="H3480">
        <v>3</v>
      </c>
      <c r="I3480">
        <v>13.18</v>
      </c>
      <c r="J3480">
        <v>0.128</v>
      </c>
      <c r="K3480">
        <v>5.77</v>
      </c>
      <c r="L3480" t="s">
        <v>57</v>
      </c>
      <c r="M3480">
        <f t="shared" si="366"/>
        <v>34.479999999999997</v>
      </c>
      <c r="N3480">
        <f t="shared" si="367"/>
        <v>17.170000000000002</v>
      </c>
      <c r="O3480" s="7">
        <f t="shared" si="368"/>
        <v>0.49796983758700708</v>
      </c>
      <c r="P3480" t="str">
        <f t="shared" si="369"/>
        <v>Mar-2025</v>
      </c>
      <c r="Q3480" t="str">
        <f t="shared" si="370"/>
        <v>Q1-2025</v>
      </c>
    </row>
    <row r="3481" spans="1:17" x14ac:dyDescent="0.3">
      <c r="A3481" t="s">
        <v>3629</v>
      </c>
      <c r="B3481" s="15">
        <v>45516</v>
      </c>
      <c r="C3481" t="s">
        <v>52</v>
      </c>
      <c r="D3481" t="s">
        <v>155</v>
      </c>
      <c r="E3481" t="s">
        <v>54</v>
      </c>
      <c r="F3481" t="s">
        <v>114</v>
      </c>
      <c r="G3481" t="s">
        <v>56</v>
      </c>
      <c r="H3481">
        <v>1</v>
      </c>
      <c r="I3481">
        <v>21.81</v>
      </c>
      <c r="J3481">
        <v>0.104</v>
      </c>
      <c r="K3481">
        <v>14.89</v>
      </c>
      <c r="L3481" t="s">
        <v>57</v>
      </c>
      <c r="M3481">
        <f t="shared" si="366"/>
        <v>19.54</v>
      </c>
      <c r="N3481">
        <f t="shared" si="367"/>
        <v>4.6500000000000004</v>
      </c>
      <c r="O3481" s="7">
        <f t="shared" si="368"/>
        <v>0.23797338792221087</v>
      </c>
      <c r="P3481" t="str">
        <f t="shared" si="369"/>
        <v>Aug-2024</v>
      </c>
      <c r="Q3481" t="str">
        <f t="shared" si="370"/>
        <v>Q3-2024</v>
      </c>
    </row>
    <row r="3482" spans="1:17" x14ac:dyDescent="0.3">
      <c r="A3482" t="s">
        <v>3630</v>
      </c>
      <c r="B3482" s="15">
        <v>45469</v>
      </c>
      <c r="C3482" t="s">
        <v>52</v>
      </c>
      <c r="D3482" t="s">
        <v>121</v>
      </c>
      <c r="E3482" t="s">
        <v>107</v>
      </c>
      <c r="F3482" t="s">
        <v>148</v>
      </c>
      <c r="G3482" t="s">
        <v>56</v>
      </c>
      <c r="H3482">
        <v>3</v>
      </c>
      <c r="I3482">
        <v>38.31</v>
      </c>
      <c r="J3482">
        <v>0.11799999999999999</v>
      </c>
      <c r="K3482">
        <v>13.27</v>
      </c>
      <c r="L3482" t="s">
        <v>57</v>
      </c>
      <c r="M3482">
        <f t="shared" si="366"/>
        <v>101.37</v>
      </c>
      <c r="N3482">
        <f t="shared" si="367"/>
        <v>61.56</v>
      </c>
      <c r="O3482" s="7">
        <f t="shared" si="368"/>
        <v>0.6072802604320805</v>
      </c>
      <c r="P3482" t="str">
        <f t="shared" si="369"/>
        <v>Jun-2024</v>
      </c>
      <c r="Q3482" t="str">
        <f t="shared" si="370"/>
        <v>Q2-2024</v>
      </c>
    </row>
    <row r="3483" spans="1:17" x14ac:dyDescent="0.3">
      <c r="A3483" t="s">
        <v>3631</v>
      </c>
      <c r="B3483" s="15">
        <v>45315</v>
      </c>
      <c r="C3483" t="s">
        <v>52</v>
      </c>
      <c r="D3483" t="s">
        <v>237</v>
      </c>
      <c r="E3483" t="s">
        <v>60</v>
      </c>
      <c r="F3483" t="s">
        <v>99</v>
      </c>
      <c r="G3483" t="s">
        <v>56</v>
      </c>
      <c r="H3483">
        <v>1</v>
      </c>
      <c r="I3483">
        <v>85.25</v>
      </c>
      <c r="J3483">
        <v>7.1999999999999995E-2</v>
      </c>
      <c r="K3483">
        <v>34.159999999999997</v>
      </c>
      <c r="L3483" t="s">
        <v>57</v>
      </c>
      <c r="M3483">
        <f t="shared" si="366"/>
        <v>79.11</v>
      </c>
      <c r="N3483">
        <f t="shared" si="367"/>
        <v>44.95</v>
      </c>
      <c r="O3483" s="7">
        <f t="shared" si="368"/>
        <v>0.56819618253065352</v>
      </c>
      <c r="P3483" t="str">
        <f t="shared" si="369"/>
        <v>Jan-2024</v>
      </c>
      <c r="Q3483" t="str">
        <f t="shared" si="370"/>
        <v>Q1-2024</v>
      </c>
    </row>
    <row r="3484" spans="1:17" x14ac:dyDescent="0.3">
      <c r="A3484" t="s">
        <v>3632</v>
      </c>
      <c r="B3484" s="15">
        <v>45904</v>
      </c>
      <c r="C3484" t="s">
        <v>52</v>
      </c>
      <c r="D3484" t="s">
        <v>181</v>
      </c>
      <c r="E3484" t="s">
        <v>71</v>
      </c>
      <c r="F3484" t="s">
        <v>78</v>
      </c>
      <c r="G3484" t="s">
        <v>56</v>
      </c>
      <c r="H3484">
        <v>9</v>
      </c>
      <c r="I3484">
        <v>256.11</v>
      </c>
      <c r="J3484">
        <v>0.13200000000000001</v>
      </c>
      <c r="K3484">
        <v>184.12</v>
      </c>
      <c r="L3484" t="s">
        <v>57</v>
      </c>
      <c r="M3484">
        <f t="shared" si="366"/>
        <v>2000.73</v>
      </c>
      <c r="N3484">
        <f t="shared" si="367"/>
        <v>343.65</v>
      </c>
      <c r="O3484" s="7">
        <f t="shared" si="368"/>
        <v>0.17176230675803331</v>
      </c>
      <c r="P3484" t="str">
        <f t="shared" si="369"/>
        <v>Sep-2025</v>
      </c>
      <c r="Q3484" t="str">
        <f t="shared" si="370"/>
        <v>Q3-2025</v>
      </c>
    </row>
    <row r="3485" spans="1:17" x14ac:dyDescent="0.3">
      <c r="A3485" t="s">
        <v>3633</v>
      </c>
      <c r="B3485" s="15">
        <v>45823</v>
      </c>
      <c r="C3485" t="s">
        <v>84</v>
      </c>
      <c r="D3485" t="s">
        <v>147</v>
      </c>
      <c r="E3485" t="s">
        <v>107</v>
      </c>
      <c r="F3485" t="s">
        <v>148</v>
      </c>
      <c r="G3485" t="s">
        <v>56</v>
      </c>
      <c r="H3485">
        <v>4</v>
      </c>
      <c r="I3485">
        <v>48.18</v>
      </c>
      <c r="J3485">
        <v>0.121</v>
      </c>
      <c r="K3485">
        <v>18.84</v>
      </c>
      <c r="L3485" t="s">
        <v>57</v>
      </c>
      <c r="M3485">
        <f t="shared" si="366"/>
        <v>169.4</v>
      </c>
      <c r="N3485">
        <f t="shared" si="367"/>
        <v>94.04</v>
      </c>
      <c r="O3485" s="7">
        <f t="shared" si="368"/>
        <v>0.55513577331759156</v>
      </c>
      <c r="P3485" t="str">
        <f t="shared" si="369"/>
        <v>Jun-2025</v>
      </c>
      <c r="Q3485" t="str">
        <f t="shared" si="370"/>
        <v>Q2-2025</v>
      </c>
    </row>
    <row r="3486" spans="1:17" x14ac:dyDescent="0.3">
      <c r="A3486" t="s">
        <v>3634</v>
      </c>
      <c r="B3486" s="15">
        <v>45873</v>
      </c>
      <c r="C3486" t="s">
        <v>88</v>
      </c>
      <c r="D3486" t="s">
        <v>202</v>
      </c>
      <c r="E3486" t="s">
        <v>93</v>
      </c>
      <c r="F3486" t="s">
        <v>219</v>
      </c>
      <c r="G3486" t="s">
        <v>68</v>
      </c>
      <c r="H3486">
        <v>2</v>
      </c>
      <c r="I3486">
        <v>40.450000000000003</v>
      </c>
      <c r="J3486">
        <v>0</v>
      </c>
      <c r="K3486">
        <v>19.38</v>
      </c>
      <c r="L3486" t="s">
        <v>57</v>
      </c>
      <c r="M3486">
        <f t="shared" si="366"/>
        <v>80.900000000000006</v>
      </c>
      <c r="N3486">
        <f t="shared" si="367"/>
        <v>42.14</v>
      </c>
      <c r="O3486" s="7">
        <f t="shared" si="368"/>
        <v>0.52088998763906058</v>
      </c>
      <c r="P3486" t="str">
        <f t="shared" si="369"/>
        <v>Aug-2025</v>
      </c>
      <c r="Q3486" t="str">
        <f t="shared" si="370"/>
        <v>Q3-2025</v>
      </c>
    </row>
    <row r="3487" spans="1:17" x14ac:dyDescent="0.3">
      <c r="A3487" t="s">
        <v>3635</v>
      </c>
      <c r="B3487" s="15">
        <v>45408</v>
      </c>
      <c r="C3487" t="s">
        <v>52</v>
      </c>
      <c r="D3487" t="s">
        <v>121</v>
      </c>
      <c r="E3487" t="s">
        <v>93</v>
      </c>
      <c r="F3487" t="s">
        <v>255</v>
      </c>
      <c r="G3487" t="s">
        <v>68</v>
      </c>
      <c r="H3487">
        <v>2</v>
      </c>
      <c r="I3487">
        <v>13</v>
      </c>
      <c r="J3487">
        <v>7.1999999999999995E-2</v>
      </c>
      <c r="K3487">
        <v>5.79</v>
      </c>
      <c r="L3487" t="s">
        <v>57</v>
      </c>
      <c r="M3487">
        <f t="shared" si="366"/>
        <v>24.13</v>
      </c>
      <c r="N3487">
        <f t="shared" si="367"/>
        <v>12.55</v>
      </c>
      <c r="O3487" s="7">
        <f t="shared" si="368"/>
        <v>0.52009946125155415</v>
      </c>
      <c r="P3487" t="str">
        <f t="shared" si="369"/>
        <v>Apr-2024</v>
      </c>
      <c r="Q3487" t="str">
        <f t="shared" si="370"/>
        <v>Q2-2024</v>
      </c>
    </row>
    <row r="3488" spans="1:17" x14ac:dyDescent="0.3">
      <c r="A3488" t="s">
        <v>3636</v>
      </c>
      <c r="B3488" s="15">
        <v>45806</v>
      </c>
      <c r="C3488" t="s">
        <v>52</v>
      </c>
      <c r="D3488" t="s">
        <v>101</v>
      </c>
      <c r="E3488" t="s">
        <v>107</v>
      </c>
      <c r="F3488" t="s">
        <v>148</v>
      </c>
      <c r="G3488" t="s">
        <v>68</v>
      </c>
      <c r="H3488">
        <v>3</v>
      </c>
      <c r="I3488">
        <v>48.69</v>
      </c>
      <c r="J3488">
        <v>0.123</v>
      </c>
      <c r="K3488">
        <v>21.9</v>
      </c>
      <c r="L3488" t="s">
        <v>57</v>
      </c>
      <c r="M3488">
        <f t="shared" si="366"/>
        <v>128.1</v>
      </c>
      <c r="N3488">
        <f t="shared" si="367"/>
        <v>62.4</v>
      </c>
      <c r="O3488" s="7">
        <f t="shared" si="368"/>
        <v>0.48711943793911006</v>
      </c>
      <c r="P3488" t="str">
        <f t="shared" si="369"/>
        <v>May-2025</v>
      </c>
      <c r="Q3488" t="str">
        <f t="shared" si="370"/>
        <v>Q2-2025</v>
      </c>
    </row>
    <row r="3489" spans="1:17" x14ac:dyDescent="0.3">
      <c r="A3489" t="s">
        <v>3637</v>
      </c>
      <c r="B3489" s="15">
        <v>45493</v>
      </c>
      <c r="C3489" t="s">
        <v>63</v>
      </c>
      <c r="D3489" t="s">
        <v>119</v>
      </c>
      <c r="E3489" t="s">
        <v>60</v>
      </c>
      <c r="F3489" t="s">
        <v>61</v>
      </c>
      <c r="G3489" t="s">
        <v>73</v>
      </c>
      <c r="H3489">
        <v>3</v>
      </c>
      <c r="I3489">
        <v>22.99</v>
      </c>
      <c r="J3489">
        <v>0.26</v>
      </c>
      <c r="K3489">
        <v>10.01</v>
      </c>
      <c r="L3489" t="s">
        <v>104</v>
      </c>
      <c r="M3489">
        <f t="shared" si="366"/>
        <v>51.04</v>
      </c>
      <c r="N3489">
        <f t="shared" si="367"/>
        <v>21.01</v>
      </c>
      <c r="O3489" s="7">
        <f t="shared" si="368"/>
        <v>0.41163793103448282</v>
      </c>
      <c r="P3489" t="str">
        <f t="shared" si="369"/>
        <v>Jul-2024</v>
      </c>
      <c r="Q3489" t="str">
        <f t="shared" si="370"/>
        <v>Q3-2024</v>
      </c>
    </row>
    <row r="3490" spans="1:17" x14ac:dyDescent="0.3">
      <c r="A3490" t="s">
        <v>3638</v>
      </c>
      <c r="B3490" s="15">
        <v>45837</v>
      </c>
      <c r="C3490" t="s">
        <v>63</v>
      </c>
      <c r="D3490" t="s">
        <v>175</v>
      </c>
      <c r="E3490" t="s">
        <v>71</v>
      </c>
      <c r="F3490" t="s">
        <v>86</v>
      </c>
      <c r="G3490" t="s">
        <v>68</v>
      </c>
      <c r="H3490">
        <v>14</v>
      </c>
      <c r="I3490">
        <v>207.45</v>
      </c>
      <c r="J3490">
        <v>0.126</v>
      </c>
      <c r="K3490">
        <v>164.9</v>
      </c>
      <c r="L3490" t="s">
        <v>57</v>
      </c>
      <c r="M3490">
        <f t="shared" si="366"/>
        <v>2538.36</v>
      </c>
      <c r="N3490">
        <f t="shared" si="367"/>
        <v>229.76</v>
      </c>
      <c r="O3490" s="7">
        <f t="shared" si="368"/>
        <v>9.051513575694542E-2</v>
      </c>
      <c r="P3490" t="str">
        <f t="shared" si="369"/>
        <v>Jun-2025</v>
      </c>
      <c r="Q3490" t="str">
        <f t="shared" si="370"/>
        <v>Q2-2025</v>
      </c>
    </row>
    <row r="3491" spans="1:17" x14ac:dyDescent="0.3">
      <c r="A3491" t="s">
        <v>3639</v>
      </c>
      <c r="B3491" s="15">
        <v>45925</v>
      </c>
      <c r="C3491" t="s">
        <v>52</v>
      </c>
      <c r="D3491" t="s">
        <v>70</v>
      </c>
      <c r="E3491" t="s">
        <v>93</v>
      </c>
      <c r="F3491" t="s">
        <v>94</v>
      </c>
      <c r="G3491" t="s">
        <v>68</v>
      </c>
      <c r="H3491">
        <v>4</v>
      </c>
      <c r="I3491">
        <v>36.97</v>
      </c>
      <c r="J3491">
        <v>7.0999999999999994E-2</v>
      </c>
      <c r="K3491">
        <v>18.48</v>
      </c>
      <c r="L3491" t="s">
        <v>57</v>
      </c>
      <c r="M3491">
        <f t="shared" si="366"/>
        <v>137.38</v>
      </c>
      <c r="N3491">
        <f t="shared" si="367"/>
        <v>63.46</v>
      </c>
      <c r="O3491" s="7">
        <f t="shared" si="368"/>
        <v>0.46193041199592372</v>
      </c>
      <c r="P3491" t="str">
        <f t="shared" si="369"/>
        <v>Sep-2025</v>
      </c>
      <c r="Q3491" t="str">
        <f t="shared" si="370"/>
        <v>Q3-2025</v>
      </c>
    </row>
    <row r="3492" spans="1:17" x14ac:dyDescent="0.3">
      <c r="A3492" t="s">
        <v>3640</v>
      </c>
      <c r="B3492" s="15">
        <v>45779</v>
      </c>
      <c r="C3492" t="s">
        <v>88</v>
      </c>
      <c r="D3492" t="s">
        <v>206</v>
      </c>
      <c r="E3492" t="s">
        <v>60</v>
      </c>
      <c r="F3492" t="s">
        <v>61</v>
      </c>
      <c r="G3492" t="s">
        <v>68</v>
      </c>
      <c r="H3492">
        <v>4</v>
      </c>
      <c r="I3492">
        <v>15.21</v>
      </c>
      <c r="J3492">
        <v>3.2000000000000001E-2</v>
      </c>
      <c r="K3492">
        <v>7.53</v>
      </c>
      <c r="L3492" t="s">
        <v>57</v>
      </c>
      <c r="M3492">
        <f t="shared" si="366"/>
        <v>58.89</v>
      </c>
      <c r="N3492">
        <f t="shared" si="367"/>
        <v>28.77</v>
      </c>
      <c r="O3492" s="7">
        <f t="shared" si="368"/>
        <v>0.48853795211411105</v>
      </c>
      <c r="P3492" t="str">
        <f t="shared" si="369"/>
        <v>May-2025</v>
      </c>
      <c r="Q3492" t="str">
        <f t="shared" si="370"/>
        <v>Q2-2025</v>
      </c>
    </row>
    <row r="3493" spans="1:17" x14ac:dyDescent="0.3">
      <c r="A3493" t="s">
        <v>3641</v>
      </c>
      <c r="B3493" s="15">
        <v>45863</v>
      </c>
      <c r="C3493" t="s">
        <v>52</v>
      </c>
      <c r="D3493" t="s">
        <v>75</v>
      </c>
      <c r="E3493" t="s">
        <v>54</v>
      </c>
      <c r="F3493" t="s">
        <v>65</v>
      </c>
      <c r="G3493" t="s">
        <v>68</v>
      </c>
      <c r="H3493">
        <v>8</v>
      </c>
      <c r="I3493">
        <v>14.94</v>
      </c>
      <c r="J3493">
        <v>0.11700000000000001</v>
      </c>
      <c r="K3493">
        <v>9.8000000000000007</v>
      </c>
      <c r="L3493" t="s">
        <v>57</v>
      </c>
      <c r="M3493">
        <f t="shared" si="366"/>
        <v>105.54</v>
      </c>
      <c r="N3493">
        <f t="shared" si="367"/>
        <v>27.14</v>
      </c>
      <c r="O3493" s="7">
        <f t="shared" si="368"/>
        <v>0.25715368580632936</v>
      </c>
      <c r="P3493" t="str">
        <f t="shared" si="369"/>
        <v>Jul-2025</v>
      </c>
      <c r="Q3493" t="str">
        <f t="shared" si="370"/>
        <v>Q3-2025</v>
      </c>
    </row>
    <row r="3494" spans="1:17" x14ac:dyDescent="0.3">
      <c r="A3494" t="s">
        <v>3642</v>
      </c>
      <c r="B3494" s="15">
        <v>45584</v>
      </c>
      <c r="C3494" t="s">
        <v>84</v>
      </c>
      <c r="D3494" t="s">
        <v>103</v>
      </c>
      <c r="E3494" t="s">
        <v>60</v>
      </c>
      <c r="F3494" t="s">
        <v>67</v>
      </c>
      <c r="G3494" t="s">
        <v>56</v>
      </c>
      <c r="H3494">
        <v>1</v>
      </c>
      <c r="I3494">
        <v>68.2</v>
      </c>
      <c r="J3494">
        <v>7.9000000000000001E-2</v>
      </c>
      <c r="K3494">
        <v>37.33</v>
      </c>
      <c r="L3494" t="s">
        <v>57</v>
      </c>
      <c r="M3494">
        <f t="shared" si="366"/>
        <v>62.81</v>
      </c>
      <c r="N3494">
        <f t="shared" si="367"/>
        <v>25.48</v>
      </c>
      <c r="O3494" s="7">
        <f t="shared" si="368"/>
        <v>0.4056678872790957</v>
      </c>
      <c r="P3494" t="str">
        <f t="shared" si="369"/>
        <v>Oct-2024</v>
      </c>
      <c r="Q3494" t="str">
        <f t="shared" si="370"/>
        <v>Q4-2024</v>
      </c>
    </row>
    <row r="3495" spans="1:17" x14ac:dyDescent="0.3">
      <c r="A3495" t="s">
        <v>3643</v>
      </c>
      <c r="B3495" s="15">
        <v>45770</v>
      </c>
      <c r="C3495" t="s">
        <v>52</v>
      </c>
      <c r="D3495" t="s">
        <v>53</v>
      </c>
      <c r="E3495" t="s">
        <v>60</v>
      </c>
      <c r="F3495" t="s">
        <v>76</v>
      </c>
      <c r="G3495" t="s">
        <v>68</v>
      </c>
      <c r="H3495">
        <v>2</v>
      </c>
      <c r="I3495">
        <v>118.99</v>
      </c>
      <c r="J3495">
        <v>0.20200000000000001</v>
      </c>
      <c r="K3495">
        <v>60.1</v>
      </c>
      <c r="L3495" t="s">
        <v>57</v>
      </c>
      <c r="M3495">
        <f t="shared" si="366"/>
        <v>189.91</v>
      </c>
      <c r="N3495">
        <f t="shared" si="367"/>
        <v>69.709999999999994</v>
      </c>
      <c r="O3495" s="7">
        <f t="shared" si="368"/>
        <v>0.36706861144752773</v>
      </c>
      <c r="P3495" t="str">
        <f t="shared" si="369"/>
        <v>Apr-2025</v>
      </c>
      <c r="Q3495" t="str">
        <f t="shared" si="370"/>
        <v>Q2-2025</v>
      </c>
    </row>
    <row r="3496" spans="1:17" x14ac:dyDescent="0.3">
      <c r="A3496" t="s">
        <v>3644</v>
      </c>
      <c r="B3496" s="15">
        <v>45556</v>
      </c>
      <c r="C3496" t="s">
        <v>88</v>
      </c>
      <c r="D3496" t="s">
        <v>167</v>
      </c>
      <c r="E3496" t="s">
        <v>107</v>
      </c>
      <c r="F3496" t="s">
        <v>193</v>
      </c>
      <c r="G3496" t="s">
        <v>68</v>
      </c>
      <c r="H3496">
        <v>2</v>
      </c>
      <c r="I3496">
        <v>18.829999999999998</v>
      </c>
      <c r="J3496">
        <v>0.03</v>
      </c>
      <c r="K3496">
        <v>6.68</v>
      </c>
      <c r="L3496" t="s">
        <v>57</v>
      </c>
      <c r="M3496">
        <f t="shared" si="366"/>
        <v>36.53</v>
      </c>
      <c r="N3496">
        <f t="shared" si="367"/>
        <v>23.17</v>
      </c>
      <c r="O3496" s="7">
        <f t="shared" si="368"/>
        <v>0.63427320010949906</v>
      </c>
      <c r="P3496" t="str">
        <f t="shared" si="369"/>
        <v>Sep-2024</v>
      </c>
      <c r="Q3496" t="str">
        <f t="shared" si="370"/>
        <v>Q3-2024</v>
      </c>
    </row>
    <row r="3497" spans="1:17" x14ac:dyDescent="0.3">
      <c r="A3497" t="s">
        <v>3645</v>
      </c>
      <c r="B3497" s="15">
        <v>45781</v>
      </c>
      <c r="C3497" t="s">
        <v>63</v>
      </c>
      <c r="D3497" t="s">
        <v>263</v>
      </c>
      <c r="E3497" t="s">
        <v>107</v>
      </c>
      <c r="F3497" t="s">
        <v>193</v>
      </c>
      <c r="G3497" t="s">
        <v>68</v>
      </c>
      <c r="H3497">
        <v>5</v>
      </c>
      <c r="I3497">
        <v>41.18</v>
      </c>
      <c r="J3497">
        <v>0.29399999999999998</v>
      </c>
      <c r="K3497">
        <v>12.89</v>
      </c>
      <c r="L3497" t="s">
        <v>57</v>
      </c>
      <c r="M3497">
        <f t="shared" si="366"/>
        <v>145.37</v>
      </c>
      <c r="N3497">
        <f t="shared" si="367"/>
        <v>80.92</v>
      </c>
      <c r="O3497" s="7">
        <f t="shared" si="368"/>
        <v>0.55664855197083307</v>
      </c>
      <c r="P3497" t="str">
        <f t="shared" si="369"/>
        <v>May-2025</v>
      </c>
      <c r="Q3497" t="str">
        <f t="shared" si="370"/>
        <v>Q2-2025</v>
      </c>
    </row>
    <row r="3498" spans="1:17" x14ac:dyDescent="0.3">
      <c r="A3498" t="s">
        <v>3646</v>
      </c>
      <c r="B3498" s="15">
        <v>45328</v>
      </c>
      <c r="C3498" t="s">
        <v>88</v>
      </c>
      <c r="D3498" t="s">
        <v>89</v>
      </c>
      <c r="E3498" t="s">
        <v>54</v>
      </c>
      <c r="F3498" t="s">
        <v>156</v>
      </c>
      <c r="G3498" t="s">
        <v>68</v>
      </c>
      <c r="H3498">
        <v>4</v>
      </c>
      <c r="I3498">
        <v>11.91</v>
      </c>
      <c r="J3498">
        <v>0.108</v>
      </c>
      <c r="K3498">
        <v>6.6</v>
      </c>
      <c r="L3498" t="s">
        <v>57</v>
      </c>
      <c r="M3498">
        <f t="shared" si="366"/>
        <v>42.49</v>
      </c>
      <c r="N3498">
        <f t="shared" si="367"/>
        <v>16.09</v>
      </c>
      <c r="O3498" s="7">
        <f t="shared" si="368"/>
        <v>0.37867733584372792</v>
      </c>
      <c r="P3498" t="str">
        <f t="shared" si="369"/>
        <v>Feb-2024</v>
      </c>
      <c r="Q3498" t="str">
        <f t="shared" si="370"/>
        <v>Q1-2024</v>
      </c>
    </row>
    <row r="3499" spans="1:17" x14ac:dyDescent="0.3">
      <c r="A3499" t="s">
        <v>3647</v>
      </c>
      <c r="B3499" s="15">
        <v>45966</v>
      </c>
      <c r="C3499" t="s">
        <v>52</v>
      </c>
      <c r="D3499" t="s">
        <v>130</v>
      </c>
      <c r="E3499" t="s">
        <v>71</v>
      </c>
      <c r="F3499" t="s">
        <v>97</v>
      </c>
      <c r="G3499" t="s">
        <v>68</v>
      </c>
      <c r="H3499">
        <v>2</v>
      </c>
      <c r="I3499">
        <v>261.23</v>
      </c>
      <c r="J3499">
        <v>2.5000000000000001E-2</v>
      </c>
      <c r="K3499">
        <v>195.42</v>
      </c>
      <c r="L3499" t="s">
        <v>57</v>
      </c>
      <c r="M3499">
        <f t="shared" si="366"/>
        <v>509.4</v>
      </c>
      <c r="N3499">
        <f t="shared" si="367"/>
        <v>118.56</v>
      </c>
      <c r="O3499" s="7">
        <f t="shared" si="368"/>
        <v>0.23274440518256775</v>
      </c>
      <c r="P3499" t="str">
        <f t="shared" si="369"/>
        <v>Nov-2025</v>
      </c>
      <c r="Q3499" t="str">
        <f t="shared" si="370"/>
        <v>Q4-2025</v>
      </c>
    </row>
    <row r="3500" spans="1:17" x14ac:dyDescent="0.3">
      <c r="A3500" t="s">
        <v>3648</v>
      </c>
      <c r="B3500" s="15">
        <v>45470</v>
      </c>
      <c r="C3500" t="s">
        <v>63</v>
      </c>
      <c r="D3500" t="s">
        <v>137</v>
      </c>
      <c r="E3500" t="s">
        <v>107</v>
      </c>
      <c r="F3500" t="s">
        <v>193</v>
      </c>
      <c r="G3500" t="s">
        <v>68</v>
      </c>
      <c r="H3500">
        <v>8</v>
      </c>
      <c r="I3500">
        <v>34.479999999999997</v>
      </c>
      <c r="J3500">
        <v>0.10100000000000001</v>
      </c>
      <c r="K3500">
        <v>15.29</v>
      </c>
      <c r="L3500" t="s">
        <v>73</v>
      </c>
      <c r="M3500">
        <f t="shared" si="366"/>
        <v>247.98</v>
      </c>
      <c r="N3500">
        <f t="shared" si="367"/>
        <v>125.66</v>
      </c>
      <c r="O3500" s="7">
        <f t="shared" si="368"/>
        <v>0.50673441406565045</v>
      </c>
      <c r="P3500" t="str">
        <f t="shared" si="369"/>
        <v>Jun-2024</v>
      </c>
      <c r="Q3500" t="str">
        <f t="shared" si="370"/>
        <v>Q2-2024</v>
      </c>
    </row>
    <row r="3501" spans="1:17" x14ac:dyDescent="0.3">
      <c r="A3501" t="s">
        <v>3649</v>
      </c>
      <c r="B3501" s="15">
        <v>45624</v>
      </c>
      <c r="C3501" t="s">
        <v>63</v>
      </c>
      <c r="D3501" t="s">
        <v>165</v>
      </c>
      <c r="E3501" t="s">
        <v>71</v>
      </c>
      <c r="F3501" t="s">
        <v>86</v>
      </c>
      <c r="G3501" t="s">
        <v>68</v>
      </c>
      <c r="H3501">
        <v>7</v>
      </c>
      <c r="I3501">
        <v>247.21</v>
      </c>
      <c r="J3501">
        <v>0.22800000000000001</v>
      </c>
      <c r="K3501">
        <v>193.21</v>
      </c>
      <c r="L3501" t="s">
        <v>57</v>
      </c>
      <c r="M3501">
        <f t="shared" si="366"/>
        <v>1335.92</v>
      </c>
      <c r="N3501">
        <f t="shared" si="367"/>
        <v>-16.55</v>
      </c>
      <c r="O3501" s="7">
        <f t="shared" si="368"/>
        <v>-1.2388466375232049E-2</v>
      </c>
      <c r="P3501" t="str">
        <f t="shared" ref="P3501:P3532" si="371">IF(B3501="","",TEXT(B3501,"mmm-yyyy"))</f>
        <v>Nov-2024</v>
      </c>
      <c r="Q3501" t="str">
        <f t="shared" ref="Q3501:Q3532" si="372">IF(B3501="","","Q"&amp;ROUNDUP(MONTH(B3501)/3,0)&amp;"-"&amp;YEAR(B3501))</f>
        <v>Q4-2024</v>
      </c>
    </row>
    <row r="3502" spans="1:17" x14ac:dyDescent="0.3">
      <c r="A3502" t="s">
        <v>3650</v>
      </c>
      <c r="B3502" s="15">
        <v>45738</v>
      </c>
      <c r="C3502" t="s">
        <v>88</v>
      </c>
      <c r="D3502" t="s">
        <v>198</v>
      </c>
      <c r="E3502" t="s">
        <v>93</v>
      </c>
      <c r="F3502" t="s">
        <v>255</v>
      </c>
      <c r="G3502" t="s">
        <v>56</v>
      </c>
      <c r="H3502">
        <v>4</v>
      </c>
      <c r="I3502">
        <v>63.79</v>
      </c>
      <c r="J3502">
        <v>0.10299999999999999</v>
      </c>
      <c r="K3502">
        <v>31.78</v>
      </c>
      <c r="L3502" t="s">
        <v>57</v>
      </c>
      <c r="M3502">
        <f t="shared" si="366"/>
        <v>228.88</v>
      </c>
      <c r="N3502">
        <f t="shared" si="367"/>
        <v>101.76</v>
      </c>
      <c r="O3502" s="7">
        <f t="shared" si="368"/>
        <v>0.4445997902831178</v>
      </c>
      <c r="P3502" t="str">
        <f t="shared" si="371"/>
        <v>Mar-2025</v>
      </c>
      <c r="Q3502" t="str">
        <f t="shared" si="372"/>
        <v>Q1-2025</v>
      </c>
    </row>
    <row r="3503" spans="1:17" x14ac:dyDescent="0.3">
      <c r="A3503" t="s">
        <v>3651</v>
      </c>
      <c r="B3503" s="15">
        <v>45464</v>
      </c>
      <c r="C3503" t="s">
        <v>52</v>
      </c>
      <c r="D3503" t="s">
        <v>130</v>
      </c>
      <c r="E3503" t="s">
        <v>71</v>
      </c>
      <c r="F3503" t="s">
        <v>78</v>
      </c>
      <c r="G3503" t="s">
        <v>68</v>
      </c>
      <c r="H3503">
        <v>1</v>
      </c>
      <c r="I3503">
        <v>27.12</v>
      </c>
      <c r="J3503">
        <v>0.13900000000000001</v>
      </c>
      <c r="K3503">
        <v>19.29</v>
      </c>
      <c r="L3503" t="s">
        <v>57</v>
      </c>
      <c r="M3503">
        <f t="shared" si="366"/>
        <v>23.35</v>
      </c>
      <c r="N3503">
        <f t="shared" si="367"/>
        <v>4.0599999999999996</v>
      </c>
      <c r="O3503" s="7">
        <f t="shared" si="368"/>
        <v>0.17387580299785865</v>
      </c>
      <c r="P3503" t="str">
        <f t="shared" si="371"/>
        <v>Jun-2024</v>
      </c>
      <c r="Q3503" t="str">
        <f t="shared" si="372"/>
        <v>Q2-2024</v>
      </c>
    </row>
    <row r="3504" spans="1:17" x14ac:dyDescent="0.3">
      <c r="A3504" t="s">
        <v>3652</v>
      </c>
      <c r="B3504" s="15">
        <v>45564</v>
      </c>
      <c r="C3504" t="s">
        <v>52</v>
      </c>
      <c r="D3504" t="s">
        <v>113</v>
      </c>
      <c r="E3504" t="s">
        <v>60</v>
      </c>
      <c r="F3504" t="s">
        <v>90</v>
      </c>
      <c r="G3504" t="s">
        <v>68</v>
      </c>
      <c r="H3504">
        <v>1</v>
      </c>
      <c r="I3504">
        <v>29.7</v>
      </c>
      <c r="J3504">
        <v>0.10299999999999999</v>
      </c>
      <c r="K3504">
        <v>12.52</v>
      </c>
      <c r="L3504" t="s">
        <v>57</v>
      </c>
      <c r="M3504">
        <f t="shared" si="366"/>
        <v>26.64</v>
      </c>
      <c r="N3504">
        <f t="shared" si="367"/>
        <v>14.12</v>
      </c>
      <c r="O3504" s="7">
        <f t="shared" si="368"/>
        <v>0.53003003003003002</v>
      </c>
      <c r="P3504" t="str">
        <f t="shared" si="371"/>
        <v>Sep-2024</v>
      </c>
      <c r="Q3504" t="str">
        <f t="shared" si="372"/>
        <v>Q3-2024</v>
      </c>
    </row>
    <row r="3505" spans="1:17" x14ac:dyDescent="0.3">
      <c r="A3505" t="s">
        <v>3653</v>
      </c>
      <c r="B3505" s="15">
        <v>45634</v>
      </c>
      <c r="C3505" t="s">
        <v>63</v>
      </c>
      <c r="D3505" t="s">
        <v>106</v>
      </c>
      <c r="E3505" t="s">
        <v>71</v>
      </c>
      <c r="F3505" t="s">
        <v>97</v>
      </c>
      <c r="G3505" t="s">
        <v>68</v>
      </c>
      <c r="H3505">
        <v>1</v>
      </c>
      <c r="I3505">
        <v>154.54</v>
      </c>
      <c r="J3505">
        <v>0.158</v>
      </c>
      <c r="K3505">
        <v>120.53</v>
      </c>
      <c r="L3505" t="s">
        <v>73</v>
      </c>
      <c r="M3505">
        <f t="shared" si="366"/>
        <v>130.12</v>
      </c>
      <c r="N3505">
        <f t="shared" si="367"/>
        <v>9.59</v>
      </c>
      <c r="O3505" s="7">
        <f t="shared" si="368"/>
        <v>7.3701198893329226E-2</v>
      </c>
      <c r="P3505" t="str">
        <f t="shared" si="371"/>
        <v>Dec-2024</v>
      </c>
      <c r="Q3505" t="str">
        <f t="shared" si="372"/>
        <v>Q4-2024</v>
      </c>
    </row>
    <row r="3506" spans="1:17" x14ac:dyDescent="0.3">
      <c r="A3506" t="s">
        <v>3654</v>
      </c>
      <c r="B3506" s="15">
        <v>45920</v>
      </c>
      <c r="C3506" t="s">
        <v>84</v>
      </c>
      <c r="D3506" t="s">
        <v>150</v>
      </c>
      <c r="E3506" t="s">
        <v>93</v>
      </c>
      <c r="F3506" t="s">
        <v>94</v>
      </c>
      <c r="G3506" t="s">
        <v>68</v>
      </c>
      <c r="H3506">
        <v>4</v>
      </c>
      <c r="I3506">
        <v>12.56</v>
      </c>
      <c r="J3506">
        <v>2E-3</v>
      </c>
      <c r="K3506">
        <v>4.91</v>
      </c>
      <c r="L3506" t="s">
        <v>57</v>
      </c>
      <c r="M3506">
        <f t="shared" si="366"/>
        <v>50.14</v>
      </c>
      <c r="N3506">
        <f t="shared" si="367"/>
        <v>30.5</v>
      </c>
      <c r="O3506" s="7">
        <f t="shared" si="368"/>
        <v>0.60829676904666929</v>
      </c>
      <c r="P3506" t="str">
        <f t="shared" si="371"/>
        <v>Sep-2025</v>
      </c>
      <c r="Q3506" t="str">
        <f t="shared" si="372"/>
        <v>Q3-2025</v>
      </c>
    </row>
    <row r="3507" spans="1:17" x14ac:dyDescent="0.3">
      <c r="A3507" t="s">
        <v>3655</v>
      </c>
      <c r="B3507" s="15">
        <v>45832</v>
      </c>
      <c r="C3507" t="s">
        <v>84</v>
      </c>
      <c r="D3507" t="s">
        <v>572</v>
      </c>
      <c r="E3507" t="s">
        <v>93</v>
      </c>
      <c r="F3507" t="s">
        <v>255</v>
      </c>
      <c r="G3507" t="s">
        <v>68</v>
      </c>
      <c r="H3507">
        <v>10</v>
      </c>
      <c r="I3507">
        <v>28.25</v>
      </c>
      <c r="J3507">
        <v>5.6000000000000001E-2</v>
      </c>
      <c r="K3507">
        <v>13.66</v>
      </c>
      <c r="L3507" t="s">
        <v>57</v>
      </c>
      <c r="M3507">
        <f t="shared" si="366"/>
        <v>266.68</v>
      </c>
      <c r="N3507">
        <f t="shared" si="367"/>
        <v>130.08000000000001</v>
      </c>
      <c r="O3507" s="7">
        <f t="shared" si="368"/>
        <v>0.48777561121943908</v>
      </c>
      <c r="P3507" t="str">
        <f t="shared" si="371"/>
        <v>Jun-2025</v>
      </c>
      <c r="Q3507" t="str">
        <f t="shared" si="372"/>
        <v>Q2-2025</v>
      </c>
    </row>
    <row r="3508" spans="1:17" x14ac:dyDescent="0.3">
      <c r="A3508" t="s">
        <v>3656</v>
      </c>
      <c r="B3508" s="15">
        <v>45956</v>
      </c>
      <c r="C3508" t="s">
        <v>52</v>
      </c>
      <c r="D3508" t="s">
        <v>75</v>
      </c>
      <c r="E3508" t="s">
        <v>71</v>
      </c>
      <c r="F3508" t="s">
        <v>97</v>
      </c>
      <c r="G3508" t="s">
        <v>68</v>
      </c>
      <c r="H3508">
        <v>5</v>
      </c>
      <c r="I3508">
        <v>252.16</v>
      </c>
      <c r="J3508">
        <v>0.16500000000000001</v>
      </c>
      <c r="K3508">
        <v>199.67</v>
      </c>
      <c r="L3508" t="s">
        <v>57</v>
      </c>
      <c r="M3508">
        <f t="shared" si="366"/>
        <v>1052.77</v>
      </c>
      <c r="N3508">
        <f t="shared" si="367"/>
        <v>54.42</v>
      </c>
      <c r="O3508" s="7">
        <f t="shared" si="368"/>
        <v>5.1692202475374489E-2</v>
      </c>
      <c r="P3508" t="str">
        <f t="shared" si="371"/>
        <v>Oct-2025</v>
      </c>
      <c r="Q3508" t="str">
        <f t="shared" si="372"/>
        <v>Q4-2025</v>
      </c>
    </row>
    <row r="3509" spans="1:17" x14ac:dyDescent="0.3">
      <c r="A3509" t="s">
        <v>3657</v>
      </c>
      <c r="B3509" s="15">
        <v>45505</v>
      </c>
      <c r="C3509" t="s">
        <v>84</v>
      </c>
      <c r="D3509" t="s">
        <v>110</v>
      </c>
      <c r="E3509" t="s">
        <v>107</v>
      </c>
      <c r="F3509" t="s">
        <v>132</v>
      </c>
      <c r="G3509" t="s">
        <v>56</v>
      </c>
      <c r="H3509">
        <v>6</v>
      </c>
      <c r="I3509">
        <v>16.57</v>
      </c>
      <c r="J3509">
        <v>8.2000000000000003E-2</v>
      </c>
      <c r="K3509">
        <v>6.57</v>
      </c>
      <c r="L3509" t="s">
        <v>57</v>
      </c>
      <c r="M3509">
        <f t="shared" si="366"/>
        <v>91.27</v>
      </c>
      <c r="N3509">
        <f t="shared" si="367"/>
        <v>51.85</v>
      </c>
      <c r="O3509" s="7">
        <f t="shared" si="368"/>
        <v>0.56809466418319277</v>
      </c>
      <c r="P3509" t="str">
        <f t="shared" si="371"/>
        <v>Aug-2024</v>
      </c>
      <c r="Q3509" t="str">
        <f t="shared" si="372"/>
        <v>Q3-2024</v>
      </c>
    </row>
    <row r="3510" spans="1:17" x14ac:dyDescent="0.3">
      <c r="A3510" t="s">
        <v>3658</v>
      </c>
      <c r="B3510" s="15">
        <v>45604</v>
      </c>
      <c r="C3510" t="s">
        <v>52</v>
      </c>
      <c r="D3510" t="s">
        <v>96</v>
      </c>
      <c r="E3510" t="s">
        <v>107</v>
      </c>
      <c r="F3510" t="s">
        <v>108</v>
      </c>
      <c r="G3510" t="s">
        <v>56</v>
      </c>
      <c r="H3510">
        <v>4</v>
      </c>
      <c r="I3510">
        <v>44.41</v>
      </c>
      <c r="J3510">
        <v>1.6E-2</v>
      </c>
      <c r="K3510">
        <v>17.75</v>
      </c>
      <c r="L3510" t="s">
        <v>57</v>
      </c>
      <c r="M3510">
        <f t="shared" si="366"/>
        <v>174.8</v>
      </c>
      <c r="N3510">
        <f t="shared" si="367"/>
        <v>103.8</v>
      </c>
      <c r="O3510" s="7">
        <f t="shared" si="368"/>
        <v>0.59382151029748276</v>
      </c>
      <c r="P3510" t="str">
        <f t="shared" si="371"/>
        <v>Nov-2024</v>
      </c>
      <c r="Q3510" t="str">
        <f t="shared" si="372"/>
        <v>Q4-2024</v>
      </c>
    </row>
    <row r="3511" spans="1:17" x14ac:dyDescent="0.3">
      <c r="A3511" t="s">
        <v>3659</v>
      </c>
      <c r="B3511" s="15">
        <v>45719</v>
      </c>
      <c r="C3511" t="s">
        <v>52</v>
      </c>
      <c r="D3511" t="s">
        <v>73</v>
      </c>
      <c r="E3511" t="s">
        <v>54</v>
      </c>
      <c r="F3511" t="s">
        <v>65</v>
      </c>
      <c r="G3511" t="s">
        <v>68</v>
      </c>
      <c r="H3511">
        <v>4</v>
      </c>
      <c r="I3511">
        <v>8.2899999999999991</v>
      </c>
      <c r="J3511">
        <v>5.5E-2</v>
      </c>
      <c r="K3511">
        <v>4.72</v>
      </c>
      <c r="L3511" t="s">
        <v>57</v>
      </c>
      <c r="M3511">
        <f t="shared" si="366"/>
        <v>31.34</v>
      </c>
      <c r="N3511">
        <f t="shared" si="367"/>
        <v>12.46</v>
      </c>
      <c r="O3511" s="7">
        <f t="shared" si="368"/>
        <v>0.39757498404594771</v>
      </c>
      <c r="P3511" t="str">
        <f t="shared" si="371"/>
        <v>Mar-2025</v>
      </c>
      <c r="Q3511" t="str">
        <f t="shared" si="372"/>
        <v>Q1-2025</v>
      </c>
    </row>
    <row r="3512" spans="1:17" x14ac:dyDescent="0.3">
      <c r="A3512" t="s">
        <v>3660</v>
      </c>
      <c r="B3512" s="15">
        <v>45967</v>
      </c>
      <c r="C3512" t="s">
        <v>52</v>
      </c>
      <c r="D3512" t="s">
        <v>53</v>
      </c>
      <c r="E3512" t="s">
        <v>107</v>
      </c>
      <c r="F3512" t="s">
        <v>148</v>
      </c>
      <c r="G3512" t="s">
        <v>68</v>
      </c>
      <c r="H3512">
        <v>5</v>
      </c>
      <c r="I3512">
        <v>55.32</v>
      </c>
      <c r="J3512">
        <v>9.8000000000000004E-2</v>
      </c>
      <c r="K3512">
        <v>22.51</v>
      </c>
      <c r="L3512" t="s">
        <v>57</v>
      </c>
      <c r="M3512">
        <f t="shared" si="366"/>
        <v>249.49</v>
      </c>
      <c r="N3512">
        <f t="shared" si="367"/>
        <v>136.94</v>
      </c>
      <c r="O3512" s="7">
        <f t="shared" si="368"/>
        <v>0.54887971461782037</v>
      </c>
      <c r="P3512" t="str">
        <f t="shared" si="371"/>
        <v>Nov-2025</v>
      </c>
      <c r="Q3512" t="str">
        <f t="shared" si="372"/>
        <v>Q4-2025</v>
      </c>
    </row>
    <row r="3513" spans="1:17" x14ac:dyDescent="0.3">
      <c r="A3513" t="s">
        <v>3661</v>
      </c>
      <c r="B3513" s="15">
        <v>45588</v>
      </c>
      <c r="C3513" t="s">
        <v>84</v>
      </c>
      <c r="D3513" t="s">
        <v>85</v>
      </c>
      <c r="E3513" t="s">
        <v>54</v>
      </c>
      <c r="F3513" t="s">
        <v>55</v>
      </c>
      <c r="G3513" t="s">
        <v>56</v>
      </c>
      <c r="H3513">
        <v>2</v>
      </c>
      <c r="I3513">
        <v>20.309999999999999</v>
      </c>
      <c r="J3513">
        <v>3.6999999999999998E-2</v>
      </c>
      <c r="K3513">
        <v>12.73</v>
      </c>
      <c r="L3513" t="s">
        <v>57</v>
      </c>
      <c r="M3513">
        <f t="shared" si="366"/>
        <v>39.119999999999997</v>
      </c>
      <c r="N3513">
        <f t="shared" si="367"/>
        <v>13.66</v>
      </c>
      <c r="O3513" s="7">
        <f t="shared" si="368"/>
        <v>0.34918200408997957</v>
      </c>
      <c r="P3513" t="str">
        <f t="shared" si="371"/>
        <v>Oct-2024</v>
      </c>
      <c r="Q3513" t="str">
        <f t="shared" si="372"/>
        <v>Q4-2024</v>
      </c>
    </row>
    <row r="3514" spans="1:17" x14ac:dyDescent="0.3">
      <c r="A3514" t="s">
        <v>3662</v>
      </c>
      <c r="B3514" s="15">
        <v>45476</v>
      </c>
      <c r="C3514" t="s">
        <v>84</v>
      </c>
      <c r="D3514" t="s">
        <v>372</v>
      </c>
      <c r="E3514" t="s">
        <v>93</v>
      </c>
      <c r="F3514" t="s">
        <v>219</v>
      </c>
      <c r="G3514" t="s">
        <v>56</v>
      </c>
      <c r="H3514">
        <v>5</v>
      </c>
      <c r="I3514">
        <v>73.989999999999995</v>
      </c>
      <c r="J3514">
        <v>0.106</v>
      </c>
      <c r="K3514">
        <v>29.09</v>
      </c>
      <c r="L3514" t="s">
        <v>57</v>
      </c>
      <c r="M3514">
        <f t="shared" si="366"/>
        <v>330.74</v>
      </c>
      <c r="N3514">
        <f t="shared" si="367"/>
        <v>185.29</v>
      </c>
      <c r="O3514" s="7">
        <f t="shared" si="368"/>
        <v>0.56022857833948114</v>
      </c>
      <c r="P3514" t="str">
        <f t="shared" si="371"/>
        <v>Jul-2024</v>
      </c>
      <c r="Q3514" t="str">
        <f t="shared" si="372"/>
        <v>Q3-2024</v>
      </c>
    </row>
    <row r="3515" spans="1:17" x14ac:dyDescent="0.3">
      <c r="A3515" t="s">
        <v>3663</v>
      </c>
      <c r="B3515" s="15">
        <v>45826</v>
      </c>
      <c r="C3515" t="s">
        <v>63</v>
      </c>
      <c r="D3515" t="s">
        <v>106</v>
      </c>
      <c r="E3515" t="s">
        <v>71</v>
      </c>
      <c r="F3515" t="s">
        <v>97</v>
      </c>
      <c r="G3515" t="s">
        <v>56</v>
      </c>
      <c r="H3515">
        <v>1</v>
      </c>
      <c r="I3515">
        <v>201.43</v>
      </c>
      <c r="J3515">
        <v>0.14899999999999999</v>
      </c>
      <c r="K3515">
        <v>151.30000000000001</v>
      </c>
      <c r="L3515" t="s">
        <v>57</v>
      </c>
      <c r="M3515">
        <f t="shared" si="366"/>
        <v>171.42</v>
      </c>
      <c r="N3515">
        <f t="shared" si="367"/>
        <v>20.12</v>
      </c>
      <c r="O3515" s="7">
        <f t="shared" si="368"/>
        <v>0.11737253529343135</v>
      </c>
      <c r="P3515" t="str">
        <f t="shared" si="371"/>
        <v>Jun-2025</v>
      </c>
      <c r="Q3515" t="str">
        <f t="shared" si="372"/>
        <v>Q2-2025</v>
      </c>
    </row>
    <row r="3516" spans="1:17" x14ac:dyDescent="0.3">
      <c r="A3516" t="s">
        <v>3664</v>
      </c>
      <c r="B3516" s="15">
        <v>45864</v>
      </c>
      <c r="C3516" t="s">
        <v>63</v>
      </c>
      <c r="D3516" t="s">
        <v>137</v>
      </c>
      <c r="E3516" t="s">
        <v>60</v>
      </c>
      <c r="F3516" t="s">
        <v>67</v>
      </c>
      <c r="G3516" t="s">
        <v>56</v>
      </c>
      <c r="H3516">
        <v>1</v>
      </c>
      <c r="I3516">
        <v>67.260000000000005</v>
      </c>
      <c r="J3516">
        <v>0.21099999999999999</v>
      </c>
      <c r="K3516">
        <v>36.11</v>
      </c>
      <c r="L3516" t="s">
        <v>57</v>
      </c>
      <c r="M3516">
        <f t="shared" si="366"/>
        <v>53.07</v>
      </c>
      <c r="N3516">
        <f t="shared" si="367"/>
        <v>16.96</v>
      </c>
      <c r="O3516" s="7">
        <f t="shared" si="368"/>
        <v>0.31957791596005275</v>
      </c>
      <c r="P3516" t="str">
        <f t="shared" si="371"/>
        <v>Jul-2025</v>
      </c>
      <c r="Q3516" t="str">
        <f t="shared" si="372"/>
        <v>Q3-2025</v>
      </c>
    </row>
    <row r="3517" spans="1:17" x14ac:dyDescent="0.3">
      <c r="A3517" t="s">
        <v>3665</v>
      </c>
      <c r="B3517" s="15">
        <v>45857</v>
      </c>
      <c r="C3517" t="s">
        <v>52</v>
      </c>
      <c r="D3517" t="s">
        <v>101</v>
      </c>
      <c r="E3517" t="s">
        <v>107</v>
      </c>
      <c r="F3517" t="s">
        <v>193</v>
      </c>
      <c r="G3517" t="s">
        <v>56</v>
      </c>
      <c r="H3517">
        <v>10</v>
      </c>
      <c r="I3517">
        <v>37.03</v>
      </c>
      <c r="J3517">
        <v>0.107</v>
      </c>
      <c r="K3517">
        <v>15.4</v>
      </c>
      <c r="L3517" t="s">
        <v>57</v>
      </c>
      <c r="M3517">
        <f t="shared" si="366"/>
        <v>330.68</v>
      </c>
      <c r="N3517">
        <f t="shared" si="367"/>
        <v>176.68</v>
      </c>
      <c r="O3517" s="7">
        <f t="shared" si="368"/>
        <v>0.53429297205757831</v>
      </c>
      <c r="P3517" t="str">
        <f t="shared" si="371"/>
        <v>Jul-2025</v>
      </c>
      <c r="Q3517" t="str">
        <f t="shared" si="372"/>
        <v>Q3-2025</v>
      </c>
    </row>
    <row r="3518" spans="1:17" x14ac:dyDescent="0.3">
      <c r="A3518" t="s">
        <v>3666</v>
      </c>
      <c r="B3518" s="15">
        <v>45937</v>
      </c>
      <c r="C3518" t="s">
        <v>52</v>
      </c>
      <c r="D3518" t="s">
        <v>121</v>
      </c>
      <c r="E3518" t="s">
        <v>107</v>
      </c>
      <c r="F3518" t="s">
        <v>139</v>
      </c>
      <c r="G3518" t="s">
        <v>68</v>
      </c>
      <c r="H3518">
        <v>3</v>
      </c>
      <c r="I3518">
        <v>45.72</v>
      </c>
      <c r="J3518">
        <v>8.7999999999999995E-2</v>
      </c>
      <c r="K3518">
        <v>18.649999999999999</v>
      </c>
      <c r="L3518" t="s">
        <v>57</v>
      </c>
      <c r="M3518">
        <f t="shared" si="366"/>
        <v>125.09</v>
      </c>
      <c r="N3518">
        <f t="shared" si="367"/>
        <v>69.14</v>
      </c>
      <c r="O3518" s="7">
        <f t="shared" si="368"/>
        <v>0.5527220401311056</v>
      </c>
      <c r="P3518" t="str">
        <f t="shared" si="371"/>
        <v>Oct-2025</v>
      </c>
      <c r="Q3518" t="str">
        <f t="shared" si="372"/>
        <v>Q4-2025</v>
      </c>
    </row>
    <row r="3519" spans="1:17" x14ac:dyDescent="0.3">
      <c r="A3519" t="s">
        <v>3667</v>
      </c>
      <c r="B3519" s="15">
        <v>45729</v>
      </c>
      <c r="C3519" t="s">
        <v>63</v>
      </c>
      <c r="D3519" t="s">
        <v>263</v>
      </c>
      <c r="E3519" t="s">
        <v>54</v>
      </c>
      <c r="F3519" t="s">
        <v>65</v>
      </c>
      <c r="G3519" t="s">
        <v>73</v>
      </c>
      <c r="H3519">
        <v>12</v>
      </c>
      <c r="I3519">
        <v>15.67</v>
      </c>
      <c r="J3519">
        <v>0.19</v>
      </c>
      <c r="K3519">
        <v>9.3699999999999992</v>
      </c>
      <c r="L3519" t="s">
        <v>57</v>
      </c>
      <c r="M3519">
        <f t="shared" si="366"/>
        <v>152.31</v>
      </c>
      <c r="N3519">
        <f t="shared" si="367"/>
        <v>39.869999999999997</v>
      </c>
      <c r="O3519" s="7">
        <f t="shared" si="368"/>
        <v>0.26176876107937758</v>
      </c>
      <c r="P3519" t="str">
        <f t="shared" si="371"/>
        <v>Mar-2025</v>
      </c>
      <c r="Q3519" t="str">
        <f t="shared" si="372"/>
        <v>Q1-2025</v>
      </c>
    </row>
    <row r="3520" spans="1:17" x14ac:dyDescent="0.3">
      <c r="A3520" t="s">
        <v>3668</v>
      </c>
      <c r="B3520" s="15">
        <v>45746</v>
      </c>
      <c r="C3520" t="s">
        <v>84</v>
      </c>
      <c r="D3520" t="s">
        <v>73</v>
      </c>
      <c r="E3520" t="s">
        <v>107</v>
      </c>
      <c r="F3520" t="s">
        <v>108</v>
      </c>
      <c r="G3520" t="s">
        <v>56</v>
      </c>
      <c r="H3520">
        <v>2</v>
      </c>
      <c r="I3520">
        <v>38.799999999999997</v>
      </c>
      <c r="J3520">
        <v>6.5000000000000002E-2</v>
      </c>
      <c r="K3520">
        <v>13.42</v>
      </c>
      <c r="L3520" t="s">
        <v>57</v>
      </c>
      <c r="M3520">
        <f t="shared" si="366"/>
        <v>72.56</v>
      </c>
      <c r="N3520">
        <f t="shared" si="367"/>
        <v>45.72</v>
      </c>
      <c r="O3520" s="7">
        <f t="shared" si="368"/>
        <v>0.63009922822491726</v>
      </c>
      <c r="P3520" t="str">
        <f t="shared" si="371"/>
        <v>Mar-2025</v>
      </c>
      <c r="Q3520" t="str">
        <f t="shared" si="372"/>
        <v>Q1-2025</v>
      </c>
    </row>
    <row r="3521" spans="1:17" x14ac:dyDescent="0.3">
      <c r="A3521" t="s">
        <v>3669</v>
      </c>
      <c r="B3521" s="15">
        <v>45608</v>
      </c>
      <c r="C3521" t="s">
        <v>84</v>
      </c>
      <c r="D3521" t="s">
        <v>147</v>
      </c>
      <c r="E3521" t="s">
        <v>93</v>
      </c>
      <c r="F3521" t="s">
        <v>255</v>
      </c>
      <c r="G3521" t="s">
        <v>56</v>
      </c>
      <c r="H3521">
        <v>12</v>
      </c>
      <c r="I3521">
        <v>58.22</v>
      </c>
      <c r="J3521">
        <v>2.3E-2</v>
      </c>
      <c r="K3521">
        <v>24.13</v>
      </c>
      <c r="L3521" t="s">
        <v>57</v>
      </c>
      <c r="M3521">
        <f t="shared" si="366"/>
        <v>682.57</v>
      </c>
      <c r="N3521">
        <f t="shared" si="367"/>
        <v>393.01</v>
      </c>
      <c r="O3521" s="7">
        <f t="shared" si="368"/>
        <v>0.57577977350308385</v>
      </c>
      <c r="P3521" t="str">
        <f t="shared" si="371"/>
        <v>Nov-2024</v>
      </c>
      <c r="Q3521" t="str">
        <f t="shared" si="372"/>
        <v>Q4-2024</v>
      </c>
    </row>
    <row r="3522" spans="1:17" x14ac:dyDescent="0.3">
      <c r="A3522" t="s">
        <v>3670</v>
      </c>
      <c r="B3522" s="15">
        <v>45835</v>
      </c>
      <c r="C3522" t="s">
        <v>84</v>
      </c>
      <c r="D3522" t="s">
        <v>229</v>
      </c>
      <c r="E3522" t="s">
        <v>107</v>
      </c>
      <c r="F3522" t="s">
        <v>139</v>
      </c>
      <c r="G3522" t="s">
        <v>68</v>
      </c>
      <c r="H3522">
        <v>5</v>
      </c>
      <c r="I3522">
        <v>39.6</v>
      </c>
      <c r="J3522">
        <v>0.05</v>
      </c>
      <c r="K3522">
        <v>15.11</v>
      </c>
      <c r="L3522" t="s">
        <v>104</v>
      </c>
      <c r="M3522">
        <f t="shared" ref="M3522:M3585" si="373">ROUND(H3522*I3522*(1-J3522),2)</f>
        <v>188.1</v>
      </c>
      <c r="N3522">
        <f t="shared" ref="N3522:N3585" si="374">ROUND(M3522-(H3522*K3522),2)</f>
        <v>112.55</v>
      </c>
      <c r="O3522" s="7">
        <f t="shared" ref="O3522:O3585" si="375">IFERROR(N3522/M3522,0)</f>
        <v>0.59835194045720363</v>
      </c>
      <c r="P3522" t="str">
        <f t="shared" si="371"/>
        <v>Jun-2025</v>
      </c>
      <c r="Q3522" t="str">
        <f t="shared" si="372"/>
        <v>Q2-2025</v>
      </c>
    </row>
    <row r="3523" spans="1:17" x14ac:dyDescent="0.3">
      <c r="A3523" t="s">
        <v>3671</v>
      </c>
      <c r="B3523" s="15">
        <v>45983</v>
      </c>
      <c r="C3523" t="s">
        <v>52</v>
      </c>
      <c r="D3523" t="s">
        <v>73</v>
      </c>
      <c r="E3523" t="s">
        <v>71</v>
      </c>
      <c r="F3523" t="s">
        <v>72</v>
      </c>
      <c r="G3523" t="s">
        <v>68</v>
      </c>
      <c r="H3523">
        <v>5</v>
      </c>
      <c r="I3523">
        <v>91.16</v>
      </c>
      <c r="J3523">
        <v>9.9000000000000005E-2</v>
      </c>
      <c r="K3523">
        <v>65.44</v>
      </c>
      <c r="L3523" t="s">
        <v>57</v>
      </c>
      <c r="M3523">
        <f t="shared" si="373"/>
        <v>410.68</v>
      </c>
      <c r="N3523">
        <f t="shared" si="374"/>
        <v>83.48</v>
      </c>
      <c r="O3523" s="7">
        <f t="shared" si="375"/>
        <v>0.20327262101879809</v>
      </c>
      <c r="P3523" t="str">
        <f t="shared" si="371"/>
        <v>Nov-2025</v>
      </c>
      <c r="Q3523" t="str">
        <f t="shared" si="372"/>
        <v>Q4-2025</v>
      </c>
    </row>
    <row r="3524" spans="1:17" x14ac:dyDescent="0.3">
      <c r="A3524" t="s">
        <v>3672</v>
      </c>
      <c r="B3524" s="15">
        <v>45962</v>
      </c>
      <c r="C3524" t="s">
        <v>88</v>
      </c>
      <c r="D3524" t="s">
        <v>92</v>
      </c>
      <c r="E3524" t="s">
        <v>71</v>
      </c>
      <c r="F3524" t="s">
        <v>126</v>
      </c>
      <c r="G3524" t="s">
        <v>68</v>
      </c>
      <c r="H3524">
        <v>5</v>
      </c>
      <c r="I3524">
        <v>147.13999999999999</v>
      </c>
      <c r="J3524">
        <v>7.0000000000000001E-3</v>
      </c>
      <c r="K3524">
        <v>97.7</v>
      </c>
      <c r="L3524" t="s">
        <v>57</v>
      </c>
      <c r="M3524">
        <f t="shared" si="373"/>
        <v>730.55</v>
      </c>
      <c r="N3524">
        <f t="shared" si="374"/>
        <v>242.05</v>
      </c>
      <c r="O3524" s="7">
        <f t="shared" si="375"/>
        <v>0.3313257135035248</v>
      </c>
      <c r="P3524" t="str">
        <f t="shared" si="371"/>
        <v>Nov-2025</v>
      </c>
      <c r="Q3524" t="str">
        <f t="shared" si="372"/>
        <v>Q4-2025</v>
      </c>
    </row>
    <row r="3525" spans="1:17" x14ac:dyDescent="0.3">
      <c r="A3525" t="s">
        <v>3673</v>
      </c>
      <c r="B3525" s="15">
        <v>45689</v>
      </c>
      <c r="C3525" t="s">
        <v>52</v>
      </c>
      <c r="D3525" t="s">
        <v>181</v>
      </c>
      <c r="E3525" t="s">
        <v>93</v>
      </c>
      <c r="F3525" t="s">
        <v>124</v>
      </c>
      <c r="G3525" t="s">
        <v>56</v>
      </c>
      <c r="H3525">
        <v>2</v>
      </c>
      <c r="I3525">
        <v>14.69</v>
      </c>
      <c r="J3525">
        <v>1.4999999999999999E-2</v>
      </c>
      <c r="K3525">
        <v>5.93</v>
      </c>
      <c r="L3525" t="s">
        <v>57</v>
      </c>
      <c r="M3525">
        <f t="shared" si="373"/>
        <v>28.94</v>
      </c>
      <c r="N3525">
        <f t="shared" si="374"/>
        <v>17.079999999999998</v>
      </c>
      <c r="O3525" s="7">
        <f t="shared" si="375"/>
        <v>0.5901865929509329</v>
      </c>
      <c r="P3525" t="str">
        <f t="shared" si="371"/>
        <v>Feb-2025</v>
      </c>
      <c r="Q3525" t="str">
        <f t="shared" si="372"/>
        <v>Q1-2025</v>
      </c>
    </row>
    <row r="3526" spans="1:17" x14ac:dyDescent="0.3">
      <c r="A3526" t="s">
        <v>3674</v>
      </c>
      <c r="B3526" s="15">
        <v>45984</v>
      </c>
      <c r="C3526" t="s">
        <v>84</v>
      </c>
      <c r="D3526" t="s">
        <v>144</v>
      </c>
      <c r="E3526" t="s">
        <v>93</v>
      </c>
      <c r="F3526" t="s">
        <v>219</v>
      </c>
      <c r="G3526" t="s">
        <v>73</v>
      </c>
      <c r="H3526">
        <v>1</v>
      </c>
      <c r="I3526">
        <v>22.86</v>
      </c>
      <c r="J3526">
        <v>0.05</v>
      </c>
      <c r="K3526">
        <v>10.1</v>
      </c>
      <c r="L3526" t="s">
        <v>104</v>
      </c>
      <c r="M3526">
        <f t="shared" si="373"/>
        <v>21.72</v>
      </c>
      <c r="N3526">
        <f t="shared" si="374"/>
        <v>11.62</v>
      </c>
      <c r="O3526" s="7">
        <f t="shared" si="375"/>
        <v>0.53499079189686927</v>
      </c>
      <c r="P3526" t="str">
        <f t="shared" si="371"/>
        <v>Nov-2025</v>
      </c>
      <c r="Q3526" t="str">
        <f t="shared" si="372"/>
        <v>Q4-2025</v>
      </c>
    </row>
    <row r="3527" spans="1:17" x14ac:dyDescent="0.3">
      <c r="A3527" t="s">
        <v>3675</v>
      </c>
      <c r="B3527" s="15">
        <v>45883</v>
      </c>
      <c r="C3527" t="s">
        <v>84</v>
      </c>
      <c r="D3527" t="s">
        <v>372</v>
      </c>
      <c r="E3527" t="s">
        <v>93</v>
      </c>
      <c r="F3527" t="s">
        <v>219</v>
      </c>
      <c r="G3527" t="s">
        <v>56</v>
      </c>
      <c r="H3527">
        <v>1</v>
      </c>
      <c r="I3527">
        <v>78.77</v>
      </c>
      <c r="J3527">
        <v>0.05</v>
      </c>
      <c r="K3527">
        <v>29.7</v>
      </c>
      <c r="L3527" t="s">
        <v>57</v>
      </c>
      <c r="M3527">
        <f t="shared" si="373"/>
        <v>74.83</v>
      </c>
      <c r="N3527">
        <f t="shared" si="374"/>
        <v>45.13</v>
      </c>
      <c r="O3527" s="7">
        <f t="shared" si="375"/>
        <v>0.6031003608178539</v>
      </c>
      <c r="P3527" t="str">
        <f t="shared" si="371"/>
        <v>Aug-2025</v>
      </c>
      <c r="Q3527" t="str">
        <f t="shared" si="372"/>
        <v>Q3-2025</v>
      </c>
    </row>
    <row r="3528" spans="1:17" x14ac:dyDescent="0.3">
      <c r="A3528" t="s">
        <v>3676</v>
      </c>
      <c r="B3528" s="15">
        <v>45988</v>
      </c>
      <c r="C3528" t="s">
        <v>52</v>
      </c>
      <c r="D3528" t="s">
        <v>272</v>
      </c>
      <c r="E3528" t="s">
        <v>71</v>
      </c>
      <c r="F3528" t="s">
        <v>78</v>
      </c>
      <c r="G3528" t="s">
        <v>68</v>
      </c>
      <c r="H3528">
        <v>1</v>
      </c>
      <c r="I3528">
        <v>63.73</v>
      </c>
      <c r="J3528">
        <v>3.5000000000000003E-2</v>
      </c>
      <c r="K3528">
        <v>43.82</v>
      </c>
      <c r="L3528" t="s">
        <v>57</v>
      </c>
      <c r="M3528">
        <f t="shared" si="373"/>
        <v>61.5</v>
      </c>
      <c r="N3528">
        <f t="shared" si="374"/>
        <v>17.68</v>
      </c>
      <c r="O3528" s="7">
        <f t="shared" si="375"/>
        <v>0.28747967479674796</v>
      </c>
      <c r="P3528" t="str">
        <f t="shared" si="371"/>
        <v>Nov-2025</v>
      </c>
      <c r="Q3528" t="str">
        <f t="shared" si="372"/>
        <v>Q4-2025</v>
      </c>
    </row>
    <row r="3529" spans="1:17" x14ac:dyDescent="0.3">
      <c r="A3529" t="s">
        <v>3677</v>
      </c>
      <c r="B3529" s="15">
        <v>45722</v>
      </c>
      <c r="C3529" t="s">
        <v>52</v>
      </c>
      <c r="D3529" t="s">
        <v>96</v>
      </c>
      <c r="E3529" t="s">
        <v>71</v>
      </c>
      <c r="F3529" t="s">
        <v>97</v>
      </c>
      <c r="G3529" t="s">
        <v>68</v>
      </c>
      <c r="H3529">
        <v>2</v>
      </c>
      <c r="I3529">
        <v>149.94999999999999</v>
      </c>
      <c r="J3529">
        <v>7.8E-2</v>
      </c>
      <c r="K3529">
        <v>100.3</v>
      </c>
      <c r="L3529" t="s">
        <v>57</v>
      </c>
      <c r="M3529">
        <f t="shared" si="373"/>
        <v>276.51</v>
      </c>
      <c r="N3529">
        <f t="shared" si="374"/>
        <v>75.91</v>
      </c>
      <c r="O3529" s="7">
        <f t="shared" si="375"/>
        <v>0.27452895012838596</v>
      </c>
      <c r="P3529" t="str">
        <f t="shared" si="371"/>
        <v>Mar-2025</v>
      </c>
      <c r="Q3529" t="str">
        <f t="shared" si="372"/>
        <v>Q1-2025</v>
      </c>
    </row>
    <row r="3530" spans="1:17" x14ac:dyDescent="0.3">
      <c r="A3530" t="s">
        <v>3678</v>
      </c>
      <c r="B3530" s="15">
        <v>45614</v>
      </c>
      <c r="C3530" t="s">
        <v>84</v>
      </c>
      <c r="D3530" t="s">
        <v>229</v>
      </c>
      <c r="E3530" t="s">
        <v>60</v>
      </c>
      <c r="F3530" t="s">
        <v>99</v>
      </c>
      <c r="G3530" t="s">
        <v>68</v>
      </c>
      <c r="H3530">
        <v>2</v>
      </c>
      <c r="I3530">
        <v>49.4</v>
      </c>
      <c r="J3530">
        <v>3.5000000000000003E-2</v>
      </c>
      <c r="K3530">
        <v>22.26</v>
      </c>
      <c r="L3530" t="s">
        <v>57</v>
      </c>
      <c r="M3530">
        <f t="shared" si="373"/>
        <v>95.34</v>
      </c>
      <c r="N3530">
        <f t="shared" si="374"/>
        <v>50.82</v>
      </c>
      <c r="O3530" s="7">
        <f t="shared" si="375"/>
        <v>0.53303964757709255</v>
      </c>
      <c r="P3530" t="str">
        <f t="shared" si="371"/>
        <v>Nov-2024</v>
      </c>
      <c r="Q3530" t="str">
        <f t="shared" si="372"/>
        <v>Q4-2024</v>
      </c>
    </row>
    <row r="3531" spans="1:17" x14ac:dyDescent="0.3">
      <c r="A3531" t="s">
        <v>3679</v>
      </c>
      <c r="B3531" s="15">
        <v>45740</v>
      </c>
      <c r="C3531" t="s">
        <v>52</v>
      </c>
      <c r="D3531" t="s">
        <v>70</v>
      </c>
      <c r="E3531" t="s">
        <v>71</v>
      </c>
      <c r="F3531" t="s">
        <v>126</v>
      </c>
      <c r="G3531" t="s">
        <v>68</v>
      </c>
      <c r="H3531">
        <v>1</v>
      </c>
      <c r="I3531">
        <v>179.85</v>
      </c>
      <c r="J3531">
        <v>0</v>
      </c>
      <c r="K3531">
        <v>127.12</v>
      </c>
      <c r="L3531" t="s">
        <v>57</v>
      </c>
      <c r="M3531">
        <f t="shared" si="373"/>
        <v>179.85</v>
      </c>
      <c r="N3531">
        <f t="shared" si="374"/>
        <v>52.73</v>
      </c>
      <c r="O3531" s="7">
        <f t="shared" si="375"/>
        <v>0.29318876841812619</v>
      </c>
      <c r="P3531" t="str">
        <f t="shared" si="371"/>
        <v>Mar-2025</v>
      </c>
      <c r="Q3531" t="str">
        <f t="shared" si="372"/>
        <v>Q1-2025</v>
      </c>
    </row>
    <row r="3532" spans="1:17" x14ac:dyDescent="0.3">
      <c r="A3532" t="s">
        <v>3680</v>
      </c>
      <c r="B3532" s="15">
        <v>45760</v>
      </c>
      <c r="C3532" t="s">
        <v>63</v>
      </c>
      <c r="D3532" t="s">
        <v>175</v>
      </c>
      <c r="E3532" t="s">
        <v>93</v>
      </c>
      <c r="F3532" t="s">
        <v>141</v>
      </c>
      <c r="G3532" t="s">
        <v>56</v>
      </c>
      <c r="H3532">
        <v>2</v>
      </c>
      <c r="I3532">
        <v>89.74</v>
      </c>
      <c r="J3532">
        <v>0.24199999999999999</v>
      </c>
      <c r="K3532">
        <v>34.270000000000003</v>
      </c>
      <c r="L3532" t="s">
        <v>57</v>
      </c>
      <c r="M3532">
        <f t="shared" si="373"/>
        <v>136.05000000000001</v>
      </c>
      <c r="N3532">
        <f t="shared" si="374"/>
        <v>67.510000000000005</v>
      </c>
      <c r="O3532" s="7">
        <f t="shared" si="375"/>
        <v>0.49621462697537672</v>
      </c>
      <c r="P3532" t="str">
        <f t="shared" si="371"/>
        <v>Apr-2025</v>
      </c>
      <c r="Q3532" t="str">
        <f t="shared" si="372"/>
        <v>Q2-2025</v>
      </c>
    </row>
    <row r="3533" spans="1:17" x14ac:dyDescent="0.3">
      <c r="A3533" t="s">
        <v>3681</v>
      </c>
      <c r="B3533" s="15">
        <v>45845</v>
      </c>
      <c r="C3533" t="s">
        <v>84</v>
      </c>
      <c r="D3533" t="s">
        <v>177</v>
      </c>
      <c r="E3533" t="s">
        <v>93</v>
      </c>
      <c r="F3533" t="s">
        <v>94</v>
      </c>
      <c r="G3533" t="s">
        <v>68</v>
      </c>
      <c r="H3533">
        <v>4</v>
      </c>
      <c r="I3533">
        <v>24.5</v>
      </c>
      <c r="J3533">
        <v>0</v>
      </c>
      <c r="K3533">
        <v>9.39</v>
      </c>
      <c r="L3533" t="s">
        <v>57</v>
      </c>
      <c r="M3533">
        <f t="shared" si="373"/>
        <v>98</v>
      </c>
      <c r="N3533">
        <f t="shared" si="374"/>
        <v>60.44</v>
      </c>
      <c r="O3533" s="7">
        <f t="shared" si="375"/>
        <v>0.61673469387755098</v>
      </c>
      <c r="P3533" t="str">
        <f t="shared" ref="P3533:P3544" si="376">IF(B3533="","",TEXT(B3533,"mmm-yyyy"))</f>
        <v>Jul-2025</v>
      </c>
      <c r="Q3533" t="str">
        <f t="shared" ref="Q3533:Q3544" si="377">IF(B3533="","","Q"&amp;ROUNDUP(MONTH(B3533)/3,0)&amp;"-"&amp;YEAR(B3533))</f>
        <v>Q3-2025</v>
      </c>
    </row>
    <row r="3534" spans="1:17" x14ac:dyDescent="0.3">
      <c r="A3534" t="s">
        <v>3682</v>
      </c>
      <c r="B3534" s="15">
        <v>45832</v>
      </c>
      <c r="C3534" t="s">
        <v>63</v>
      </c>
      <c r="D3534" t="s">
        <v>106</v>
      </c>
      <c r="E3534" t="s">
        <v>60</v>
      </c>
      <c r="F3534" t="s">
        <v>61</v>
      </c>
      <c r="G3534" t="s">
        <v>73</v>
      </c>
      <c r="H3534">
        <v>2</v>
      </c>
      <c r="I3534">
        <v>44.35</v>
      </c>
      <c r="J3534">
        <v>0.28000000000000003</v>
      </c>
      <c r="K3534">
        <v>23.8</v>
      </c>
      <c r="L3534" t="s">
        <v>57</v>
      </c>
      <c r="M3534">
        <f t="shared" si="373"/>
        <v>63.86</v>
      </c>
      <c r="N3534">
        <f t="shared" si="374"/>
        <v>16.260000000000002</v>
      </c>
      <c r="O3534" s="7">
        <f t="shared" si="375"/>
        <v>0.25461948011274665</v>
      </c>
      <c r="P3534" t="str">
        <f t="shared" si="376"/>
        <v>Jun-2025</v>
      </c>
      <c r="Q3534" t="str">
        <f t="shared" si="377"/>
        <v>Q2-2025</v>
      </c>
    </row>
    <row r="3535" spans="1:17" x14ac:dyDescent="0.3">
      <c r="A3535" t="s">
        <v>3683</v>
      </c>
      <c r="B3535" s="15">
        <v>45576</v>
      </c>
      <c r="C3535" t="s">
        <v>88</v>
      </c>
      <c r="D3535" t="s">
        <v>198</v>
      </c>
      <c r="E3535" t="s">
        <v>71</v>
      </c>
      <c r="F3535" t="s">
        <v>86</v>
      </c>
      <c r="G3535" t="s">
        <v>68</v>
      </c>
      <c r="H3535">
        <v>7</v>
      </c>
      <c r="I3535">
        <v>190.03</v>
      </c>
      <c r="J3535">
        <v>3.5999999999999997E-2</v>
      </c>
      <c r="K3535">
        <v>136.13999999999999</v>
      </c>
      <c r="L3535" t="s">
        <v>57</v>
      </c>
      <c r="M3535">
        <f t="shared" si="373"/>
        <v>1282.32</v>
      </c>
      <c r="N3535">
        <f t="shared" si="374"/>
        <v>329.34</v>
      </c>
      <c r="O3535" s="7">
        <f t="shared" si="375"/>
        <v>0.25683136814523677</v>
      </c>
      <c r="P3535" t="str">
        <f t="shared" si="376"/>
        <v>Oct-2024</v>
      </c>
      <c r="Q3535" t="str">
        <f t="shared" si="377"/>
        <v>Q4-2024</v>
      </c>
    </row>
    <row r="3536" spans="1:17" x14ac:dyDescent="0.3">
      <c r="A3536" t="s">
        <v>3684</v>
      </c>
      <c r="B3536" s="15">
        <v>45802</v>
      </c>
      <c r="C3536" t="s">
        <v>84</v>
      </c>
      <c r="D3536" t="s">
        <v>147</v>
      </c>
      <c r="E3536" t="s">
        <v>93</v>
      </c>
      <c r="F3536" t="s">
        <v>141</v>
      </c>
      <c r="G3536" t="s">
        <v>68</v>
      </c>
      <c r="H3536">
        <v>2</v>
      </c>
      <c r="I3536">
        <v>12.12</v>
      </c>
      <c r="J3536">
        <v>0.16400000000000001</v>
      </c>
      <c r="K3536">
        <v>4.4000000000000004</v>
      </c>
      <c r="L3536" t="s">
        <v>57</v>
      </c>
      <c r="M3536">
        <f t="shared" si="373"/>
        <v>20.260000000000002</v>
      </c>
      <c r="N3536">
        <f t="shared" si="374"/>
        <v>11.46</v>
      </c>
      <c r="O3536" s="7">
        <f t="shared" si="375"/>
        <v>0.56564659427443242</v>
      </c>
      <c r="P3536" t="str">
        <f t="shared" si="376"/>
        <v>May-2025</v>
      </c>
      <c r="Q3536" t="str">
        <f t="shared" si="377"/>
        <v>Q2-2025</v>
      </c>
    </row>
    <row r="3537" spans="1:17" x14ac:dyDescent="0.3">
      <c r="A3537" t="s">
        <v>3685</v>
      </c>
      <c r="B3537" s="15">
        <v>45419</v>
      </c>
      <c r="C3537" t="s">
        <v>63</v>
      </c>
      <c r="D3537" t="s">
        <v>258</v>
      </c>
      <c r="E3537" t="s">
        <v>71</v>
      </c>
      <c r="F3537" t="s">
        <v>78</v>
      </c>
      <c r="G3537" t="s">
        <v>68</v>
      </c>
      <c r="H3537">
        <v>9</v>
      </c>
      <c r="I3537">
        <v>187.34</v>
      </c>
      <c r="J3537">
        <v>0.29399999999999998</v>
      </c>
      <c r="K3537">
        <v>147.06</v>
      </c>
      <c r="L3537" t="s">
        <v>57</v>
      </c>
      <c r="M3537">
        <f t="shared" si="373"/>
        <v>1190.3599999999999</v>
      </c>
      <c r="N3537">
        <f t="shared" si="374"/>
        <v>-133.18</v>
      </c>
      <c r="O3537" s="7">
        <f t="shared" si="375"/>
        <v>-0.11188211969488224</v>
      </c>
      <c r="P3537" t="str">
        <f t="shared" si="376"/>
        <v>May-2024</v>
      </c>
      <c r="Q3537" t="str">
        <f t="shared" si="377"/>
        <v>Q2-2024</v>
      </c>
    </row>
    <row r="3538" spans="1:17" x14ac:dyDescent="0.3">
      <c r="A3538" t="s">
        <v>3686</v>
      </c>
      <c r="B3538" s="15">
        <v>45971</v>
      </c>
      <c r="C3538" t="s">
        <v>63</v>
      </c>
      <c r="D3538" t="s">
        <v>204</v>
      </c>
      <c r="E3538" t="s">
        <v>107</v>
      </c>
      <c r="F3538" t="s">
        <v>148</v>
      </c>
      <c r="G3538" t="s">
        <v>56</v>
      </c>
      <c r="H3538">
        <v>1</v>
      </c>
      <c r="I3538">
        <v>59.28</v>
      </c>
      <c r="J3538">
        <v>0.253</v>
      </c>
      <c r="K3538">
        <v>25.07</v>
      </c>
      <c r="L3538" t="s">
        <v>57</v>
      </c>
      <c r="M3538">
        <f t="shared" si="373"/>
        <v>44.28</v>
      </c>
      <c r="N3538">
        <f t="shared" si="374"/>
        <v>19.21</v>
      </c>
      <c r="O3538" s="7">
        <f t="shared" si="375"/>
        <v>0.43383017163504967</v>
      </c>
      <c r="P3538" t="str">
        <f t="shared" si="376"/>
        <v>Nov-2025</v>
      </c>
      <c r="Q3538" t="str">
        <f t="shared" si="377"/>
        <v>Q4-2025</v>
      </c>
    </row>
    <row r="3539" spans="1:17" x14ac:dyDescent="0.3">
      <c r="A3539" t="s">
        <v>3687</v>
      </c>
      <c r="B3539" s="15">
        <v>45921</v>
      </c>
      <c r="C3539" t="s">
        <v>63</v>
      </c>
      <c r="D3539" t="s">
        <v>119</v>
      </c>
      <c r="E3539" t="s">
        <v>107</v>
      </c>
      <c r="F3539" t="s">
        <v>139</v>
      </c>
      <c r="G3539" t="s">
        <v>68</v>
      </c>
      <c r="H3539">
        <v>5</v>
      </c>
      <c r="I3539">
        <v>16.16</v>
      </c>
      <c r="J3539">
        <v>0</v>
      </c>
      <c r="K3539">
        <v>4.96</v>
      </c>
      <c r="L3539" t="s">
        <v>57</v>
      </c>
      <c r="M3539">
        <f t="shared" si="373"/>
        <v>80.8</v>
      </c>
      <c r="N3539">
        <f t="shared" si="374"/>
        <v>56</v>
      </c>
      <c r="O3539" s="7">
        <f t="shared" si="375"/>
        <v>0.69306930693069313</v>
      </c>
      <c r="P3539" t="str">
        <f t="shared" si="376"/>
        <v>Sep-2025</v>
      </c>
      <c r="Q3539" t="str">
        <f t="shared" si="377"/>
        <v>Q3-2025</v>
      </c>
    </row>
    <row r="3540" spans="1:17" x14ac:dyDescent="0.3">
      <c r="A3540" t="s">
        <v>3688</v>
      </c>
      <c r="B3540" s="15">
        <v>45724</v>
      </c>
      <c r="C3540" t="s">
        <v>84</v>
      </c>
      <c r="D3540" t="s">
        <v>171</v>
      </c>
      <c r="E3540" t="s">
        <v>71</v>
      </c>
      <c r="F3540" t="s">
        <v>97</v>
      </c>
      <c r="G3540" t="s">
        <v>68</v>
      </c>
      <c r="H3540">
        <v>7</v>
      </c>
      <c r="I3540">
        <v>139.94999999999999</v>
      </c>
      <c r="J3540">
        <v>0</v>
      </c>
      <c r="K3540">
        <v>105.06</v>
      </c>
      <c r="L3540" t="s">
        <v>57</v>
      </c>
      <c r="M3540">
        <f t="shared" si="373"/>
        <v>979.65</v>
      </c>
      <c r="N3540">
        <f t="shared" si="374"/>
        <v>244.23</v>
      </c>
      <c r="O3540" s="7">
        <f t="shared" si="375"/>
        <v>0.24930332261521973</v>
      </c>
      <c r="P3540" t="str">
        <f t="shared" si="376"/>
        <v>Mar-2025</v>
      </c>
      <c r="Q3540" t="str">
        <f t="shared" si="377"/>
        <v>Q1-2025</v>
      </c>
    </row>
    <row r="3541" spans="1:17" x14ac:dyDescent="0.3">
      <c r="A3541" t="s">
        <v>3689</v>
      </c>
      <c r="B3541" s="15">
        <v>45403</v>
      </c>
      <c r="C3541" t="s">
        <v>63</v>
      </c>
      <c r="D3541" t="s">
        <v>82</v>
      </c>
      <c r="E3541" t="s">
        <v>60</v>
      </c>
      <c r="F3541" t="s">
        <v>67</v>
      </c>
      <c r="G3541" t="s">
        <v>68</v>
      </c>
      <c r="H3541">
        <v>1</v>
      </c>
      <c r="I3541">
        <v>79.989999999999995</v>
      </c>
      <c r="J3541">
        <v>0.11700000000000001</v>
      </c>
      <c r="K3541">
        <v>37.869999999999997</v>
      </c>
      <c r="L3541" t="s">
        <v>57</v>
      </c>
      <c r="M3541">
        <f t="shared" si="373"/>
        <v>70.63</v>
      </c>
      <c r="N3541">
        <f t="shared" si="374"/>
        <v>32.76</v>
      </c>
      <c r="O3541" s="7">
        <f t="shared" si="375"/>
        <v>0.46382556987115958</v>
      </c>
      <c r="P3541" t="str">
        <f t="shared" si="376"/>
        <v>Apr-2024</v>
      </c>
      <c r="Q3541" t="str">
        <f t="shared" si="377"/>
        <v>Q2-2024</v>
      </c>
    </row>
    <row r="3542" spans="1:17" x14ac:dyDescent="0.3">
      <c r="A3542" t="s">
        <v>3690</v>
      </c>
      <c r="B3542" s="15">
        <v>45468</v>
      </c>
      <c r="C3542" t="s">
        <v>52</v>
      </c>
      <c r="D3542" t="s">
        <v>53</v>
      </c>
      <c r="E3542" t="s">
        <v>71</v>
      </c>
      <c r="F3542" t="s">
        <v>97</v>
      </c>
      <c r="G3542" t="s">
        <v>68</v>
      </c>
      <c r="H3542">
        <v>2</v>
      </c>
      <c r="I3542">
        <v>75.55</v>
      </c>
      <c r="J3542">
        <v>1.6E-2</v>
      </c>
      <c r="K3542">
        <v>55.7</v>
      </c>
      <c r="L3542" t="s">
        <v>57</v>
      </c>
      <c r="M3542">
        <f t="shared" si="373"/>
        <v>148.68</v>
      </c>
      <c r="N3542">
        <f t="shared" si="374"/>
        <v>37.28</v>
      </c>
      <c r="O3542" s="7">
        <f t="shared" si="375"/>
        <v>0.25073984396018295</v>
      </c>
      <c r="P3542" t="str">
        <f t="shared" si="376"/>
        <v>Jun-2024</v>
      </c>
      <c r="Q3542" t="str">
        <f t="shared" si="377"/>
        <v>Q2-2024</v>
      </c>
    </row>
    <row r="3543" spans="1:17" x14ac:dyDescent="0.3">
      <c r="A3543" t="s">
        <v>3691</v>
      </c>
      <c r="B3543" s="15">
        <v>45805</v>
      </c>
      <c r="C3543" t="s">
        <v>52</v>
      </c>
      <c r="D3543" t="s">
        <v>70</v>
      </c>
      <c r="E3543" t="s">
        <v>71</v>
      </c>
      <c r="F3543" t="s">
        <v>72</v>
      </c>
      <c r="G3543" t="s">
        <v>68</v>
      </c>
      <c r="H3543">
        <v>3</v>
      </c>
      <c r="I3543">
        <v>128.56</v>
      </c>
      <c r="J3543">
        <v>4.5999999999999999E-2</v>
      </c>
      <c r="K3543">
        <v>97.41</v>
      </c>
      <c r="L3543" t="s">
        <v>57</v>
      </c>
      <c r="M3543">
        <f t="shared" si="373"/>
        <v>367.94</v>
      </c>
      <c r="N3543">
        <f t="shared" si="374"/>
        <v>75.709999999999994</v>
      </c>
      <c r="O3543" s="7">
        <f t="shared" si="375"/>
        <v>0.20576724465945534</v>
      </c>
      <c r="P3543" t="str">
        <f t="shared" si="376"/>
        <v>May-2025</v>
      </c>
      <c r="Q3543" t="str">
        <f t="shared" si="377"/>
        <v>Q2-2025</v>
      </c>
    </row>
    <row r="3544" spans="1:17" x14ac:dyDescent="0.3">
      <c r="A3544" t="s">
        <v>3692</v>
      </c>
      <c r="B3544" s="15">
        <v>45296</v>
      </c>
      <c r="C3544" t="s">
        <v>88</v>
      </c>
      <c r="D3544" t="s">
        <v>234</v>
      </c>
      <c r="E3544" t="s">
        <v>93</v>
      </c>
      <c r="F3544" t="s">
        <v>94</v>
      </c>
      <c r="G3544" t="s">
        <v>68</v>
      </c>
      <c r="H3544">
        <v>1</v>
      </c>
      <c r="I3544">
        <v>38.31</v>
      </c>
      <c r="J3544">
        <v>5.0000000000000001E-3</v>
      </c>
      <c r="K3544">
        <v>16.850000000000001</v>
      </c>
      <c r="L3544" t="s">
        <v>57</v>
      </c>
      <c r="M3544">
        <f t="shared" si="373"/>
        <v>38.119999999999997</v>
      </c>
      <c r="N3544">
        <f t="shared" si="374"/>
        <v>21.27</v>
      </c>
      <c r="O3544" s="7">
        <f t="shared" si="375"/>
        <v>0.55797481636935997</v>
      </c>
      <c r="P3544" t="str">
        <f t="shared" si="376"/>
        <v>Jan-2024</v>
      </c>
      <c r="Q3544" t="str">
        <f t="shared" si="377"/>
        <v>Q1-2024</v>
      </c>
    </row>
    <row r="3545" spans="1:17" x14ac:dyDescent="0.3">
      <c r="A3545" t="s">
        <v>3693</v>
      </c>
      <c r="C3545" t="s">
        <v>88</v>
      </c>
      <c r="D3545" t="s">
        <v>162</v>
      </c>
      <c r="E3545" t="s">
        <v>107</v>
      </c>
      <c r="F3545" t="s">
        <v>132</v>
      </c>
      <c r="G3545" t="s">
        <v>73</v>
      </c>
      <c r="H3545">
        <v>6</v>
      </c>
      <c r="I3545">
        <v>22.85</v>
      </c>
      <c r="J3545">
        <v>0.10199999999999999</v>
      </c>
      <c r="K3545">
        <v>9.5299999999999994</v>
      </c>
      <c r="L3545" t="s">
        <v>57</v>
      </c>
      <c r="M3545">
        <f t="shared" si="373"/>
        <v>123.12</v>
      </c>
      <c r="N3545">
        <f t="shared" si="374"/>
        <v>65.94</v>
      </c>
      <c r="O3545" s="7">
        <f t="shared" si="375"/>
        <v>0.53557504873294348</v>
      </c>
    </row>
    <row r="3546" spans="1:17" x14ac:dyDescent="0.3">
      <c r="A3546" t="s">
        <v>3694</v>
      </c>
      <c r="B3546" s="15">
        <v>45572</v>
      </c>
      <c r="C3546" t="s">
        <v>63</v>
      </c>
      <c r="D3546" t="s">
        <v>188</v>
      </c>
      <c r="E3546" t="s">
        <v>54</v>
      </c>
      <c r="F3546" t="s">
        <v>114</v>
      </c>
      <c r="G3546" t="s">
        <v>68</v>
      </c>
      <c r="H3546">
        <v>2</v>
      </c>
      <c r="I3546">
        <v>24.17</v>
      </c>
      <c r="J3546">
        <v>0.28299999999999997</v>
      </c>
      <c r="K3546">
        <v>15.65</v>
      </c>
      <c r="L3546" t="s">
        <v>57</v>
      </c>
      <c r="M3546">
        <f t="shared" si="373"/>
        <v>34.659999999999997</v>
      </c>
      <c r="N3546">
        <f t="shared" si="374"/>
        <v>3.36</v>
      </c>
      <c r="O3546" s="7">
        <f t="shared" si="375"/>
        <v>9.6941719561454129E-2</v>
      </c>
      <c r="P3546" t="str">
        <f t="shared" ref="P3546:P3569" si="378">IF(B3546="","",TEXT(B3546,"mmm-yyyy"))</f>
        <v>Oct-2024</v>
      </c>
      <c r="Q3546" t="str">
        <f t="shared" ref="Q3546:Q3569" si="379">IF(B3546="","","Q"&amp;ROUNDUP(MONTH(B3546)/3,0)&amp;"-"&amp;YEAR(B3546))</f>
        <v>Q4-2024</v>
      </c>
    </row>
    <row r="3547" spans="1:17" x14ac:dyDescent="0.3">
      <c r="A3547" t="s">
        <v>3695</v>
      </c>
      <c r="B3547" s="15">
        <v>45987</v>
      </c>
      <c r="C3547" t="s">
        <v>52</v>
      </c>
      <c r="D3547" t="s">
        <v>181</v>
      </c>
      <c r="E3547" t="s">
        <v>60</v>
      </c>
      <c r="F3547" t="s">
        <v>67</v>
      </c>
      <c r="G3547" t="s">
        <v>68</v>
      </c>
      <c r="H3547">
        <v>3</v>
      </c>
      <c r="I3547">
        <v>45.23</v>
      </c>
      <c r="J3547">
        <v>9.0999999999999998E-2</v>
      </c>
      <c r="K3547">
        <v>19.75</v>
      </c>
      <c r="L3547" t="s">
        <v>57</v>
      </c>
      <c r="M3547">
        <f t="shared" si="373"/>
        <v>123.34</v>
      </c>
      <c r="N3547">
        <f t="shared" si="374"/>
        <v>64.09</v>
      </c>
      <c r="O3547" s="7">
        <f t="shared" si="375"/>
        <v>0.51962056105075405</v>
      </c>
      <c r="P3547" t="str">
        <f t="shared" si="378"/>
        <v>Nov-2025</v>
      </c>
      <c r="Q3547" t="str">
        <f t="shared" si="379"/>
        <v>Q4-2025</v>
      </c>
    </row>
    <row r="3548" spans="1:17" x14ac:dyDescent="0.3">
      <c r="A3548" t="s">
        <v>3696</v>
      </c>
      <c r="B3548" s="15">
        <v>45670</v>
      </c>
      <c r="C3548" t="s">
        <v>52</v>
      </c>
      <c r="D3548" t="s">
        <v>59</v>
      </c>
      <c r="E3548" t="s">
        <v>60</v>
      </c>
      <c r="F3548" t="s">
        <v>67</v>
      </c>
      <c r="G3548" t="s">
        <v>56</v>
      </c>
      <c r="H3548">
        <v>4</v>
      </c>
      <c r="I3548">
        <v>35.56</v>
      </c>
      <c r="J3548">
        <v>1.7000000000000001E-2</v>
      </c>
      <c r="K3548">
        <v>17.5</v>
      </c>
      <c r="L3548" t="s">
        <v>57</v>
      </c>
      <c r="M3548">
        <f t="shared" si="373"/>
        <v>139.82</v>
      </c>
      <c r="N3548">
        <f t="shared" si="374"/>
        <v>69.819999999999993</v>
      </c>
      <c r="O3548" s="7">
        <f t="shared" si="375"/>
        <v>0.49935631526248031</v>
      </c>
      <c r="P3548" t="str">
        <f t="shared" si="378"/>
        <v>Jan-2025</v>
      </c>
      <c r="Q3548" t="str">
        <f t="shared" si="379"/>
        <v>Q1-2025</v>
      </c>
    </row>
    <row r="3549" spans="1:17" x14ac:dyDescent="0.3">
      <c r="A3549" t="s">
        <v>3697</v>
      </c>
      <c r="B3549" s="15">
        <v>45628</v>
      </c>
      <c r="C3549" t="s">
        <v>52</v>
      </c>
      <c r="D3549" t="s">
        <v>101</v>
      </c>
      <c r="E3549" t="s">
        <v>93</v>
      </c>
      <c r="F3549" t="s">
        <v>219</v>
      </c>
      <c r="G3549" t="s">
        <v>68</v>
      </c>
      <c r="H3549">
        <v>3</v>
      </c>
      <c r="I3549">
        <v>43.66</v>
      </c>
      <c r="J3549">
        <v>9.1999999999999998E-2</v>
      </c>
      <c r="K3549">
        <v>18.079999999999998</v>
      </c>
      <c r="L3549" t="s">
        <v>57</v>
      </c>
      <c r="M3549">
        <f t="shared" si="373"/>
        <v>118.93</v>
      </c>
      <c r="N3549">
        <f t="shared" si="374"/>
        <v>64.69</v>
      </c>
      <c r="O3549" s="7">
        <f t="shared" si="375"/>
        <v>0.54393340620533082</v>
      </c>
      <c r="P3549" t="str">
        <f t="shared" si="378"/>
        <v>Dec-2024</v>
      </c>
      <c r="Q3549" t="str">
        <f t="shared" si="379"/>
        <v>Q4-2024</v>
      </c>
    </row>
    <row r="3550" spans="1:17" x14ac:dyDescent="0.3">
      <c r="A3550" t="s">
        <v>3698</v>
      </c>
      <c r="B3550" s="15">
        <v>45713</v>
      </c>
      <c r="C3550" t="s">
        <v>63</v>
      </c>
      <c r="D3550" t="s">
        <v>82</v>
      </c>
      <c r="E3550" t="s">
        <v>93</v>
      </c>
      <c r="F3550" t="s">
        <v>219</v>
      </c>
      <c r="G3550" t="s">
        <v>56</v>
      </c>
      <c r="H3550">
        <v>4</v>
      </c>
      <c r="I3550">
        <v>15.35</v>
      </c>
      <c r="J3550">
        <v>0.216</v>
      </c>
      <c r="K3550">
        <v>5.43</v>
      </c>
      <c r="L3550" t="s">
        <v>57</v>
      </c>
      <c r="M3550">
        <f t="shared" si="373"/>
        <v>48.14</v>
      </c>
      <c r="N3550">
        <f t="shared" si="374"/>
        <v>26.42</v>
      </c>
      <c r="O3550" s="7">
        <f t="shared" si="375"/>
        <v>0.54881595346904866</v>
      </c>
      <c r="P3550" t="str">
        <f t="shared" si="378"/>
        <v>Feb-2025</v>
      </c>
      <c r="Q3550" t="str">
        <f t="shared" si="379"/>
        <v>Q1-2025</v>
      </c>
    </row>
    <row r="3551" spans="1:17" x14ac:dyDescent="0.3">
      <c r="A3551" t="s">
        <v>3699</v>
      </c>
      <c r="B3551" s="15">
        <v>45997</v>
      </c>
      <c r="C3551" t="s">
        <v>52</v>
      </c>
      <c r="D3551" t="s">
        <v>200</v>
      </c>
      <c r="E3551" t="s">
        <v>54</v>
      </c>
      <c r="F3551" t="s">
        <v>156</v>
      </c>
      <c r="G3551" t="s">
        <v>56</v>
      </c>
      <c r="H3551">
        <v>1</v>
      </c>
      <c r="I3551">
        <v>4.21</v>
      </c>
      <c r="J3551">
        <v>8.6999999999999994E-2</v>
      </c>
      <c r="K3551">
        <v>2.73</v>
      </c>
      <c r="L3551" t="s">
        <v>57</v>
      </c>
      <c r="M3551">
        <f t="shared" si="373"/>
        <v>3.84</v>
      </c>
      <c r="N3551">
        <f t="shared" si="374"/>
        <v>1.1100000000000001</v>
      </c>
      <c r="O3551" s="7">
        <f t="shared" si="375"/>
        <v>0.28906250000000006</v>
      </c>
      <c r="P3551" t="str">
        <f t="shared" si="378"/>
        <v>Dec-2025</v>
      </c>
      <c r="Q3551" t="str">
        <f t="shared" si="379"/>
        <v>Q4-2025</v>
      </c>
    </row>
    <row r="3552" spans="1:17" x14ac:dyDescent="0.3">
      <c r="A3552" t="s">
        <v>3700</v>
      </c>
      <c r="B3552" s="15">
        <v>45777</v>
      </c>
      <c r="C3552" t="s">
        <v>52</v>
      </c>
      <c r="D3552" t="s">
        <v>237</v>
      </c>
      <c r="E3552" t="s">
        <v>71</v>
      </c>
      <c r="F3552" t="s">
        <v>97</v>
      </c>
      <c r="G3552" t="s">
        <v>56</v>
      </c>
      <c r="H3552">
        <v>2</v>
      </c>
      <c r="I3552">
        <v>210.67</v>
      </c>
      <c r="J3552">
        <v>0.10199999999999999</v>
      </c>
      <c r="K3552">
        <v>149.28</v>
      </c>
      <c r="L3552" t="s">
        <v>57</v>
      </c>
      <c r="M3552">
        <f t="shared" si="373"/>
        <v>378.36</v>
      </c>
      <c r="N3552">
        <f t="shared" si="374"/>
        <v>79.8</v>
      </c>
      <c r="O3552" s="7">
        <f t="shared" si="375"/>
        <v>0.21091024421186169</v>
      </c>
      <c r="P3552" t="str">
        <f t="shared" si="378"/>
        <v>Apr-2025</v>
      </c>
      <c r="Q3552" t="str">
        <f t="shared" si="379"/>
        <v>Q2-2025</v>
      </c>
    </row>
    <row r="3553" spans="1:17" x14ac:dyDescent="0.3">
      <c r="A3553" t="s">
        <v>3701</v>
      </c>
      <c r="B3553" s="15">
        <v>45914</v>
      </c>
      <c r="C3553" t="s">
        <v>88</v>
      </c>
      <c r="D3553" t="s">
        <v>270</v>
      </c>
      <c r="E3553" t="s">
        <v>60</v>
      </c>
      <c r="F3553" t="s">
        <v>99</v>
      </c>
      <c r="G3553" t="s">
        <v>68</v>
      </c>
      <c r="H3553">
        <v>7</v>
      </c>
      <c r="I3553">
        <v>81.42</v>
      </c>
      <c r="J3553">
        <v>0.05</v>
      </c>
      <c r="K3553">
        <v>35.07</v>
      </c>
      <c r="L3553" t="s">
        <v>57</v>
      </c>
      <c r="M3553">
        <f t="shared" si="373"/>
        <v>541.44000000000005</v>
      </c>
      <c r="N3553">
        <f t="shared" si="374"/>
        <v>295.95</v>
      </c>
      <c r="O3553" s="7">
        <f t="shared" si="375"/>
        <v>0.54659796099290769</v>
      </c>
      <c r="P3553" t="str">
        <f t="shared" si="378"/>
        <v>Sep-2025</v>
      </c>
      <c r="Q3553" t="str">
        <f t="shared" si="379"/>
        <v>Q3-2025</v>
      </c>
    </row>
    <row r="3554" spans="1:17" x14ac:dyDescent="0.3">
      <c r="A3554" t="s">
        <v>3702</v>
      </c>
      <c r="B3554" s="15">
        <v>45883</v>
      </c>
      <c r="C3554" t="s">
        <v>63</v>
      </c>
      <c r="D3554" t="s">
        <v>281</v>
      </c>
      <c r="E3554" t="s">
        <v>54</v>
      </c>
      <c r="F3554" t="s">
        <v>114</v>
      </c>
      <c r="G3554" t="s">
        <v>68</v>
      </c>
      <c r="H3554">
        <v>2</v>
      </c>
      <c r="I3554">
        <v>14.86</v>
      </c>
      <c r="J3554">
        <v>0.28799999999999998</v>
      </c>
      <c r="K3554">
        <v>9.48</v>
      </c>
      <c r="L3554" t="s">
        <v>57</v>
      </c>
      <c r="M3554">
        <f t="shared" si="373"/>
        <v>21.16</v>
      </c>
      <c r="N3554">
        <f t="shared" si="374"/>
        <v>2.2000000000000002</v>
      </c>
      <c r="O3554" s="7">
        <f t="shared" si="375"/>
        <v>0.10396975425330814</v>
      </c>
      <c r="P3554" t="str">
        <f t="shared" si="378"/>
        <v>Aug-2025</v>
      </c>
      <c r="Q3554" t="str">
        <f t="shared" si="379"/>
        <v>Q3-2025</v>
      </c>
    </row>
    <row r="3555" spans="1:17" x14ac:dyDescent="0.3">
      <c r="A3555" t="s">
        <v>3703</v>
      </c>
      <c r="B3555" s="15">
        <v>45751</v>
      </c>
      <c r="C3555" t="s">
        <v>63</v>
      </c>
      <c r="D3555" t="s">
        <v>159</v>
      </c>
      <c r="E3555" t="s">
        <v>107</v>
      </c>
      <c r="F3555" t="s">
        <v>139</v>
      </c>
      <c r="G3555" t="s">
        <v>68</v>
      </c>
      <c r="H3555">
        <v>1</v>
      </c>
      <c r="I3555">
        <v>45.46</v>
      </c>
      <c r="J3555">
        <v>0.214</v>
      </c>
      <c r="K3555">
        <v>18.05</v>
      </c>
      <c r="L3555" t="s">
        <v>57</v>
      </c>
      <c r="M3555">
        <f t="shared" si="373"/>
        <v>35.729999999999997</v>
      </c>
      <c r="N3555">
        <f t="shared" si="374"/>
        <v>17.68</v>
      </c>
      <c r="O3555" s="7">
        <f t="shared" si="375"/>
        <v>0.49482227819759311</v>
      </c>
      <c r="P3555" t="str">
        <f t="shared" si="378"/>
        <v>Apr-2025</v>
      </c>
      <c r="Q3555" t="str">
        <f t="shared" si="379"/>
        <v>Q2-2025</v>
      </c>
    </row>
    <row r="3556" spans="1:17" x14ac:dyDescent="0.3">
      <c r="A3556" t="s">
        <v>3704</v>
      </c>
      <c r="B3556" s="15">
        <v>45393</v>
      </c>
      <c r="C3556" t="s">
        <v>63</v>
      </c>
      <c r="D3556" t="s">
        <v>258</v>
      </c>
      <c r="E3556" t="s">
        <v>93</v>
      </c>
      <c r="F3556" t="s">
        <v>255</v>
      </c>
      <c r="G3556" t="s">
        <v>68</v>
      </c>
      <c r="H3556">
        <v>1</v>
      </c>
      <c r="I3556">
        <v>32.89</v>
      </c>
      <c r="J3556">
        <v>0.33400000000000002</v>
      </c>
      <c r="K3556">
        <v>12.26</v>
      </c>
      <c r="L3556" t="s">
        <v>57</v>
      </c>
      <c r="M3556">
        <f t="shared" si="373"/>
        <v>21.9</v>
      </c>
      <c r="N3556">
        <f t="shared" si="374"/>
        <v>9.64</v>
      </c>
      <c r="O3556" s="7">
        <f t="shared" si="375"/>
        <v>0.44018264840182653</v>
      </c>
      <c r="P3556" t="str">
        <f t="shared" si="378"/>
        <v>Apr-2024</v>
      </c>
      <c r="Q3556" t="str">
        <f t="shared" si="379"/>
        <v>Q2-2024</v>
      </c>
    </row>
    <row r="3557" spans="1:17" x14ac:dyDescent="0.3">
      <c r="A3557" t="s">
        <v>3705</v>
      </c>
      <c r="B3557" s="15">
        <v>45946</v>
      </c>
      <c r="C3557" t="s">
        <v>52</v>
      </c>
      <c r="D3557" t="s">
        <v>53</v>
      </c>
      <c r="E3557" t="s">
        <v>71</v>
      </c>
      <c r="F3557" t="s">
        <v>78</v>
      </c>
      <c r="G3557" t="s">
        <v>56</v>
      </c>
      <c r="H3557">
        <v>6</v>
      </c>
      <c r="I3557">
        <v>149.72999999999999</v>
      </c>
      <c r="J3557">
        <v>0.14799999999999999</v>
      </c>
      <c r="K3557">
        <v>104.89</v>
      </c>
      <c r="L3557" t="s">
        <v>57</v>
      </c>
      <c r="M3557">
        <f t="shared" si="373"/>
        <v>765.42</v>
      </c>
      <c r="N3557">
        <f t="shared" si="374"/>
        <v>136.08000000000001</v>
      </c>
      <c r="O3557" s="7">
        <f t="shared" si="375"/>
        <v>0.1777847456298503</v>
      </c>
      <c r="P3557" t="str">
        <f t="shared" si="378"/>
        <v>Oct-2025</v>
      </c>
      <c r="Q3557" t="str">
        <f t="shared" si="379"/>
        <v>Q4-2025</v>
      </c>
    </row>
    <row r="3558" spans="1:17" x14ac:dyDescent="0.3">
      <c r="A3558" t="s">
        <v>3706</v>
      </c>
      <c r="B3558" s="15">
        <v>45883</v>
      </c>
      <c r="C3558" t="s">
        <v>63</v>
      </c>
      <c r="D3558" t="s">
        <v>263</v>
      </c>
      <c r="E3558" t="s">
        <v>71</v>
      </c>
      <c r="F3558" t="s">
        <v>97</v>
      </c>
      <c r="G3558" t="s">
        <v>68</v>
      </c>
      <c r="H3558">
        <v>1</v>
      </c>
      <c r="I3558">
        <v>81.97</v>
      </c>
      <c r="J3558">
        <v>0.159</v>
      </c>
      <c r="K3558">
        <v>56.47</v>
      </c>
      <c r="L3558" t="s">
        <v>57</v>
      </c>
      <c r="M3558">
        <f t="shared" si="373"/>
        <v>68.94</v>
      </c>
      <c r="N3558">
        <f t="shared" si="374"/>
        <v>12.47</v>
      </c>
      <c r="O3558" s="7">
        <f t="shared" si="375"/>
        <v>0.18088192631273572</v>
      </c>
      <c r="P3558" t="str">
        <f t="shared" si="378"/>
        <v>Aug-2025</v>
      </c>
      <c r="Q3558" t="str">
        <f t="shared" si="379"/>
        <v>Q3-2025</v>
      </c>
    </row>
    <row r="3559" spans="1:17" x14ac:dyDescent="0.3">
      <c r="A3559" t="s">
        <v>3707</v>
      </c>
      <c r="B3559" s="15">
        <v>45983</v>
      </c>
      <c r="C3559" t="s">
        <v>88</v>
      </c>
      <c r="D3559" t="s">
        <v>198</v>
      </c>
      <c r="E3559" t="s">
        <v>93</v>
      </c>
      <c r="F3559" t="s">
        <v>141</v>
      </c>
      <c r="G3559" t="s">
        <v>68</v>
      </c>
      <c r="H3559">
        <v>1</v>
      </c>
      <c r="I3559">
        <v>70.400000000000006</v>
      </c>
      <c r="J3559">
        <v>8.1000000000000003E-2</v>
      </c>
      <c r="K3559">
        <v>30.29</v>
      </c>
      <c r="L3559" t="s">
        <v>57</v>
      </c>
      <c r="M3559">
        <f t="shared" si="373"/>
        <v>64.7</v>
      </c>
      <c r="N3559">
        <f t="shared" si="374"/>
        <v>34.409999999999997</v>
      </c>
      <c r="O3559" s="7">
        <f t="shared" si="375"/>
        <v>0.53183925811437394</v>
      </c>
      <c r="P3559" t="str">
        <f t="shared" si="378"/>
        <v>Nov-2025</v>
      </c>
      <c r="Q3559" t="str">
        <f t="shared" si="379"/>
        <v>Q4-2025</v>
      </c>
    </row>
    <row r="3560" spans="1:17" x14ac:dyDescent="0.3">
      <c r="A3560" t="s">
        <v>3708</v>
      </c>
      <c r="B3560" s="15">
        <v>45882</v>
      </c>
      <c r="C3560" t="s">
        <v>88</v>
      </c>
      <c r="D3560" t="s">
        <v>179</v>
      </c>
      <c r="E3560" t="s">
        <v>93</v>
      </c>
      <c r="F3560" t="s">
        <v>219</v>
      </c>
      <c r="G3560" t="s">
        <v>56</v>
      </c>
      <c r="H3560">
        <v>10</v>
      </c>
      <c r="I3560">
        <v>43.02</v>
      </c>
      <c r="J3560">
        <v>0.10199999999999999</v>
      </c>
      <c r="K3560">
        <v>18.739999999999998</v>
      </c>
      <c r="L3560" t="s">
        <v>73</v>
      </c>
      <c r="M3560">
        <f t="shared" si="373"/>
        <v>386.32</v>
      </c>
      <c r="N3560">
        <f t="shared" si="374"/>
        <v>198.92</v>
      </c>
      <c r="O3560" s="7">
        <f t="shared" si="375"/>
        <v>0.51490991923793739</v>
      </c>
      <c r="P3560" t="str">
        <f t="shared" si="378"/>
        <v>Aug-2025</v>
      </c>
      <c r="Q3560" t="str">
        <f t="shared" si="379"/>
        <v>Q3-2025</v>
      </c>
    </row>
    <row r="3561" spans="1:17" x14ac:dyDescent="0.3">
      <c r="A3561" t="s">
        <v>3709</v>
      </c>
      <c r="B3561" s="15">
        <v>45837</v>
      </c>
      <c r="C3561" t="s">
        <v>84</v>
      </c>
      <c r="D3561" t="s">
        <v>196</v>
      </c>
      <c r="E3561" t="s">
        <v>71</v>
      </c>
      <c r="F3561" t="s">
        <v>86</v>
      </c>
      <c r="G3561" t="s">
        <v>56</v>
      </c>
      <c r="H3561">
        <v>1</v>
      </c>
      <c r="I3561">
        <v>63.35</v>
      </c>
      <c r="J3561">
        <v>0.113</v>
      </c>
      <c r="K3561">
        <v>42.07</v>
      </c>
      <c r="L3561" t="s">
        <v>57</v>
      </c>
      <c r="M3561">
        <f t="shared" si="373"/>
        <v>56.19</v>
      </c>
      <c r="N3561">
        <f t="shared" si="374"/>
        <v>14.12</v>
      </c>
      <c r="O3561" s="7">
        <f t="shared" si="375"/>
        <v>0.25129026517173875</v>
      </c>
      <c r="P3561" t="str">
        <f t="shared" si="378"/>
        <v>Jun-2025</v>
      </c>
      <c r="Q3561" t="str">
        <f t="shared" si="379"/>
        <v>Q2-2025</v>
      </c>
    </row>
    <row r="3562" spans="1:17" x14ac:dyDescent="0.3">
      <c r="A3562" t="s">
        <v>3710</v>
      </c>
      <c r="B3562" s="15">
        <v>45568</v>
      </c>
      <c r="C3562" t="s">
        <v>52</v>
      </c>
      <c r="D3562" t="s">
        <v>200</v>
      </c>
      <c r="E3562" t="s">
        <v>60</v>
      </c>
      <c r="F3562" t="s">
        <v>67</v>
      </c>
      <c r="G3562" t="s">
        <v>68</v>
      </c>
      <c r="H3562">
        <v>1</v>
      </c>
      <c r="I3562">
        <v>32.19</v>
      </c>
      <c r="J3562">
        <v>2.4E-2</v>
      </c>
      <c r="K3562">
        <v>19.68</v>
      </c>
      <c r="L3562" t="s">
        <v>57</v>
      </c>
      <c r="M3562">
        <f t="shared" si="373"/>
        <v>31.42</v>
      </c>
      <c r="N3562">
        <f t="shared" si="374"/>
        <v>11.74</v>
      </c>
      <c r="O3562" s="7">
        <f t="shared" si="375"/>
        <v>0.37364735837046464</v>
      </c>
      <c r="P3562" t="str">
        <f t="shared" si="378"/>
        <v>Oct-2024</v>
      </c>
      <c r="Q3562" t="str">
        <f t="shared" si="379"/>
        <v>Q4-2024</v>
      </c>
    </row>
    <row r="3563" spans="1:17" x14ac:dyDescent="0.3">
      <c r="A3563" t="s">
        <v>3711</v>
      </c>
      <c r="B3563" s="15">
        <v>45927</v>
      </c>
      <c r="C3563" t="s">
        <v>88</v>
      </c>
      <c r="D3563" t="s">
        <v>183</v>
      </c>
      <c r="E3563" t="s">
        <v>107</v>
      </c>
      <c r="F3563" t="s">
        <v>132</v>
      </c>
      <c r="G3563" t="s">
        <v>56</v>
      </c>
      <c r="H3563">
        <v>7</v>
      </c>
      <c r="I3563">
        <v>53.32</v>
      </c>
      <c r="J3563">
        <v>0</v>
      </c>
      <c r="K3563">
        <v>18.95</v>
      </c>
      <c r="L3563" t="s">
        <v>57</v>
      </c>
      <c r="M3563">
        <f t="shared" si="373"/>
        <v>373.24</v>
      </c>
      <c r="N3563">
        <f t="shared" si="374"/>
        <v>240.59</v>
      </c>
      <c r="O3563" s="7">
        <f t="shared" si="375"/>
        <v>0.64459864966241565</v>
      </c>
      <c r="P3563" t="str">
        <f t="shared" si="378"/>
        <v>Sep-2025</v>
      </c>
      <c r="Q3563" t="str">
        <f t="shared" si="379"/>
        <v>Q3-2025</v>
      </c>
    </row>
    <row r="3564" spans="1:17" x14ac:dyDescent="0.3">
      <c r="A3564" t="s">
        <v>3712</v>
      </c>
      <c r="B3564" s="15">
        <v>45406</v>
      </c>
      <c r="C3564" t="s">
        <v>88</v>
      </c>
      <c r="D3564" t="s">
        <v>89</v>
      </c>
      <c r="E3564" t="s">
        <v>107</v>
      </c>
      <c r="F3564" t="s">
        <v>108</v>
      </c>
      <c r="G3564" t="s">
        <v>56</v>
      </c>
      <c r="H3564">
        <v>6</v>
      </c>
      <c r="I3564">
        <v>57.04</v>
      </c>
      <c r="J3564">
        <v>0.14199999999999999</v>
      </c>
      <c r="K3564">
        <v>19</v>
      </c>
      <c r="L3564" t="s">
        <v>57</v>
      </c>
      <c r="M3564">
        <f t="shared" si="373"/>
        <v>293.64</v>
      </c>
      <c r="N3564">
        <f t="shared" si="374"/>
        <v>179.64</v>
      </c>
      <c r="O3564" s="7">
        <f t="shared" si="375"/>
        <v>0.61176951369023291</v>
      </c>
      <c r="P3564" t="str">
        <f t="shared" si="378"/>
        <v>Apr-2024</v>
      </c>
      <c r="Q3564" t="str">
        <f t="shared" si="379"/>
        <v>Q2-2024</v>
      </c>
    </row>
    <row r="3565" spans="1:17" x14ac:dyDescent="0.3">
      <c r="A3565" t="s">
        <v>3713</v>
      </c>
      <c r="B3565" s="15">
        <v>45610</v>
      </c>
      <c r="C3565" t="s">
        <v>63</v>
      </c>
      <c r="D3565" t="s">
        <v>204</v>
      </c>
      <c r="E3565" t="s">
        <v>107</v>
      </c>
      <c r="F3565" t="s">
        <v>108</v>
      </c>
      <c r="G3565" t="s">
        <v>56</v>
      </c>
      <c r="H3565">
        <v>4</v>
      </c>
      <c r="I3565">
        <v>24.33</v>
      </c>
      <c r="J3565">
        <v>0.19500000000000001</v>
      </c>
      <c r="K3565">
        <v>10.039999999999999</v>
      </c>
      <c r="L3565" t="s">
        <v>104</v>
      </c>
      <c r="M3565">
        <f t="shared" si="373"/>
        <v>78.34</v>
      </c>
      <c r="N3565">
        <f t="shared" si="374"/>
        <v>38.18</v>
      </c>
      <c r="O3565" s="7">
        <f t="shared" si="375"/>
        <v>0.48736277763594588</v>
      </c>
      <c r="P3565" t="str">
        <f t="shared" si="378"/>
        <v>Nov-2024</v>
      </c>
      <c r="Q3565" t="str">
        <f t="shared" si="379"/>
        <v>Q4-2024</v>
      </c>
    </row>
    <row r="3566" spans="1:17" x14ac:dyDescent="0.3">
      <c r="A3566" t="s">
        <v>3714</v>
      </c>
      <c r="B3566" s="15">
        <v>45675</v>
      </c>
      <c r="C3566" t="s">
        <v>88</v>
      </c>
      <c r="D3566" t="s">
        <v>135</v>
      </c>
      <c r="E3566" t="s">
        <v>93</v>
      </c>
      <c r="F3566" t="s">
        <v>124</v>
      </c>
      <c r="G3566" t="s">
        <v>68</v>
      </c>
      <c r="H3566">
        <v>2</v>
      </c>
      <c r="I3566">
        <v>33.479999999999997</v>
      </c>
      <c r="J3566">
        <v>2.1000000000000001E-2</v>
      </c>
      <c r="K3566">
        <v>13.86</v>
      </c>
      <c r="L3566" t="s">
        <v>57</v>
      </c>
      <c r="M3566">
        <f t="shared" si="373"/>
        <v>65.55</v>
      </c>
      <c r="N3566">
        <f t="shared" si="374"/>
        <v>37.83</v>
      </c>
      <c r="O3566" s="7">
        <f t="shared" si="375"/>
        <v>0.57711670480549204</v>
      </c>
      <c r="P3566" t="str">
        <f t="shared" si="378"/>
        <v>Jan-2025</v>
      </c>
      <c r="Q3566" t="str">
        <f t="shared" si="379"/>
        <v>Q1-2025</v>
      </c>
    </row>
    <row r="3567" spans="1:17" x14ac:dyDescent="0.3">
      <c r="A3567" t="s">
        <v>3715</v>
      </c>
      <c r="B3567" s="15">
        <v>45802</v>
      </c>
      <c r="C3567" t="s">
        <v>84</v>
      </c>
      <c r="D3567" t="s">
        <v>243</v>
      </c>
      <c r="E3567" t="s">
        <v>60</v>
      </c>
      <c r="F3567" t="s">
        <v>61</v>
      </c>
      <c r="G3567" t="s">
        <v>68</v>
      </c>
      <c r="H3567">
        <v>5</v>
      </c>
      <c r="I3567">
        <v>17.28</v>
      </c>
      <c r="J3567">
        <v>0.108</v>
      </c>
      <c r="K3567">
        <v>7.97</v>
      </c>
      <c r="L3567" t="s">
        <v>57</v>
      </c>
      <c r="M3567">
        <f t="shared" si="373"/>
        <v>77.069999999999993</v>
      </c>
      <c r="N3567">
        <f t="shared" si="374"/>
        <v>37.22</v>
      </c>
      <c r="O3567" s="7">
        <f t="shared" si="375"/>
        <v>0.48293758920461921</v>
      </c>
      <c r="P3567" t="str">
        <f t="shared" si="378"/>
        <v>May-2025</v>
      </c>
      <c r="Q3567" t="str">
        <f t="shared" si="379"/>
        <v>Q2-2025</v>
      </c>
    </row>
    <row r="3568" spans="1:17" x14ac:dyDescent="0.3">
      <c r="A3568" t="s">
        <v>3716</v>
      </c>
      <c r="B3568" s="15">
        <v>45871</v>
      </c>
      <c r="C3568" t="s">
        <v>52</v>
      </c>
      <c r="D3568" t="s">
        <v>70</v>
      </c>
      <c r="E3568" t="s">
        <v>93</v>
      </c>
      <c r="F3568" t="s">
        <v>124</v>
      </c>
      <c r="G3568" t="s">
        <v>56</v>
      </c>
      <c r="H3568">
        <v>9</v>
      </c>
      <c r="I3568">
        <v>43.5</v>
      </c>
      <c r="J3568">
        <v>0.156</v>
      </c>
      <c r="K3568">
        <v>17.72</v>
      </c>
      <c r="L3568" t="s">
        <v>57</v>
      </c>
      <c r="M3568">
        <f t="shared" si="373"/>
        <v>330.43</v>
      </c>
      <c r="N3568">
        <f t="shared" si="374"/>
        <v>170.95</v>
      </c>
      <c r="O3568" s="7">
        <f t="shared" si="375"/>
        <v>0.51735617226038788</v>
      </c>
      <c r="P3568" t="str">
        <f t="shared" si="378"/>
        <v>Aug-2025</v>
      </c>
      <c r="Q3568" t="str">
        <f t="shared" si="379"/>
        <v>Q3-2025</v>
      </c>
    </row>
    <row r="3569" spans="1:17" x14ac:dyDescent="0.3">
      <c r="A3569" t="s">
        <v>3717</v>
      </c>
      <c r="B3569" s="15">
        <v>45688</v>
      </c>
      <c r="C3569" t="s">
        <v>52</v>
      </c>
      <c r="D3569" t="s">
        <v>237</v>
      </c>
      <c r="E3569" t="s">
        <v>107</v>
      </c>
      <c r="F3569" t="s">
        <v>148</v>
      </c>
      <c r="G3569" t="s">
        <v>56</v>
      </c>
      <c r="H3569">
        <v>7</v>
      </c>
      <c r="I3569">
        <v>53.05</v>
      </c>
      <c r="J3569">
        <v>6.8000000000000005E-2</v>
      </c>
      <c r="K3569">
        <v>22.01</v>
      </c>
      <c r="L3569" t="s">
        <v>57</v>
      </c>
      <c r="M3569">
        <f t="shared" si="373"/>
        <v>346.1</v>
      </c>
      <c r="N3569">
        <f t="shared" si="374"/>
        <v>192.03</v>
      </c>
      <c r="O3569" s="7">
        <f t="shared" si="375"/>
        <v>0.55483964172204558</v>
      </c>
      <c r="P3569" t="str">
        <f t="shared" si="378"/>
        <v>Jan-2025</v>
      </c>
      <c r="Q3569" t="str">
        <f t="shared" si="379"/>
        <v>Q1-2025</v>
      </c>
    </row>
    <row r="3570" spans="1:17" x14ac:dyDescent="0.3">
      <c r="A3570" t="s">
        <v>3718</v>
      </c>
      <c r="C3570" t="s">
        <v>88</v>
      </c>
      <c r="D3570" t="s">
        <v>206</v>
      </c>
      <c r="E3570" t="s">
        <v>93</v>
      </c>
      <c r="F3570" t="s">
        <v>124</v>
      </c>
      <c r="G3570" t="s">
        <v>56</v>
      </c>
      <c r="H3570">
        <v>5</v>
      </c>
      <c r="I3570">
        <v>85.57</v>
      </c>
      <c r="J3570">
        <v>0.126</v>
      </c>
      <c r="K3570">
        <v>39.44</v>
      </c>
      <c r="L3570" t="s">
        <v>57</v>
      </c>
      <c r="M3570">
        <f t="shared" si="373"/>
        <v>373.94</v>
      </c>
      <c r="N3570">
        <f t="shared" si="374"/>
        <v>176.74</v>
      </c>
      <c r="O3570" s="7">
        <f t="shared" si="375"/>
        <v>0.47264266994705034</v>
      </c>
    </row>
    <row r="3571" spans="1:17" x14ac:dyDescent="0.3">
      <c r="A3571" t="s">
        <v>3719</v>
      </c>
      <c r="B3571" s="15">
        <v>45813</v>
      </c>
      <c r="C3571" t="s">
        <v>88</v>
      </c>
      <c r="D3571" t="s">
        <v>162</v>
      </c>
      <c r="E3571" t="s">
        <v>54</v>
      </c>
      <c r="F3571" t="s">
        <v>156</v>
      </c>
      <c r="G3571" t="s">
        <v>68</v>
      </c>
      <c r="H3571">
        <v>7</v>
      </c>
      <c r="I3571">
        <v>18.07</v>
      </c>
      <c r="J3571">
        <v>0.20899999999999999</v>
      </c>
      <c r="K3571">
        <v>10.67</v>
      </c>
      <c r="L3571" t="s">
        <v>57</v>
      </c>
      <c r="M3571">
        <f t="shared" si="373"/>
        <v>100.05</v>
      </c>
      <c r="N3571">
        <f t="shared" si="374"/>
        <v>25.36</v>
      </c>
      <c r="O3571" s="7">
        <f t="shared" si="375"/>
        <v>0.25347326336831583</v>
      </c>
      <c r="P3571" t="str">
        <f t="shared" ref="P3571:P3602" si="380">IF(B3571="","",TEXT(B3571,"mmm-yyyy"))</f>
        <v>Jun-2025</v>
      </c>
      <c r="Q3571" t="str">
        <f t="shared" ref="Q3571:Q3602" si="381">IF(B3571="","","Q"&amp;ROUNDUP(MONTH(B3571)/3,0)&amp;"-"&amp;YEAR(B3571))</f>
        <v>Q2-2025</v>
      </c>
    </row>
    <row r="3572" spans="1:17" x14ac:dyDescent="0.3">
      <c r="A3572" t="s">
        <v>3720</v>
      </c>
      <c r="B3572" s="15">
        <v>45911</v>
      </c>
      <c r="C3572" t="s">
        <v>63</v>
      </c>
      <c r="D3572" t="s">
        <v>251</v>
      </c>
      <c r="E3572" t="s">
        <v>71</v>
      </c>
      <c r="F3572" t="s">
        <v>126</v>
      </c>
      <c r="G3572" t="s">
        <v>56</v>
      </c>
      <c r="H3572">
        <v>7</v>
      </c>
      <c r="I3572">
        <v>263.89</v>
      </c>
      <c r="J3572">
        <v>0.42899999999999999</v>
      </c>
      <c r="K3572">
        <v>197.52</v>
      </c>
      <c r="L3572" t="s">
        <v>104</v>
      </c>
      <c r="M3572">
        <f t="shared" si="373"/>
        <v>1054.77</v>
      </c>
      <c r="N3572">
        <f t="shared" si="374"/>
        <v>-327.87</v>
      </c>
      <c r="O3572" s="7">
        <f t="shared" si="375"/>
        <v>-0.31084501834523165</v>
      </c>
      <c r="P3572" t="str">
        <f t="shared" si="380"/>
        <v>Sep-2025</v>
      </c>
      <c r="Q3572" t="str">
        <f t="shared" si="381"/>
        <v>Q3-2025</v>
      </c>
    </row>
    <row r="3573" spans="1:17" x14ac:dyDescent="0.3">
      <c r="A3573" t="s">
        <v>3721</v>
      </c>
      <c r="B3573" s="15">
        <v>45583</v>
      </c>
      <c r="C3573" t="s">
        <v>63</v>
      </c>
      <c r="D3573" t="s">
        <v>73</v>
      </c>
      <c r="E3573" t="s">
        <v>54</v>
      </c>
      <c r="F3573" t="s">
        <v>156</v>
      </c>
      <c r="G3573" t="s">
        <v>56</v>
      </c>
      <c r="H3573">
        <v>5</v>
      </c>
      <c r="I3573">
        <v>22.65</v>
      </c>
      <c r="J3573">
        <v>0.42199999999999999</v>
      </c>
      <c r="K3573">
        <v>14.03</v>
      </c>
      <c r="L3573" t="s">
        <v>57</v>
      </c>
      <c r="M3573">
        <f t="shared" si="373"/>
        <v>65.459999999999994</v>
      </c>
      <c r="N3573">
        <f t="shared" si="374"/>
        <v>-4.6900000000000004</v>
      </c>
      <c r="O3573" s="7">
        <f t="shared" si="375"/>
        <v>-7.1646807210510255E-2</v>
      </c>
      <c r="P3573" t="str">
        <f t="shared" si="380"/>
        <v>Oct-2024</v>
      </c>
      <c r="Q3573" t="str">
        <f t="shared" si="381"/>
        <v>Q4-2024</v>
      </c>
    </row>
    <row r="3574" spans="1:17" x14ac:dyDescent="0.3">
      <c r="A3574" t="s">
        <v>3722</v>
      </c>
      <c r="B3574" s="15">
        <v>45876</v>
      </c>
      <c r="C3574" t="s">
        <v>52</v>
      </c>
      <c r="D3574" t="s">
        <v>181</v>
      </c>
      <c r="E3574" t="s">
        <v>107</v>
      </c>
      <c r="F3574" t="s">
        <v>193</v>
      </c>
      <c r="G3574" t="s">
        <v>56</v>
      </c>
      <c r="H3574">
        <v>4</v>
      </c>
      <c r="I3574">
        <v>45.6</v>
      </c>
      <c r="J3574">
        <v>4.8000000000000001E-2</v>
      </c>
      <c r="K3574">
        <v>16.850000000000001</v>
      </c>
      <c r="L3574" t="s">
        <v>57</v>
      </c>
      <c r="M3574">
        <f t="shared" si="373"/>
        <v>173.64</v>
      </c>
      <c r="N3574">
        <f t="shared" si="374"/>
        <v>106.24</v>
      </c>
      <c r="O3574" s="7">
        <f t="shared" si="375"/>
        <v>0.61184058972586963</v>
      </c>
      <c r="P3574" t="str">
        <f t="shared" si="380"/>
        <v>Aug-2025</v>
      </c>
      <c r="Q3574" t="str">
        <f t="shared" si="381"/>
        <v>Q3-2025</v>
      </c>
    </row>
    <row r="3575" spans="1:17" x14ac:dyDescent="0.3">
      <c r="A3575" t="s">
        <v>3723</v>
      </c>
      <c r="B3575" s="15">
        <v>45487</v>
      </c>
      <c r="C3575" t="s">
        <v>84</v>
      </c>
      <c r="D3575" t="s">
        <v>85</v>
      </c>
      <c r="E3575" t="s">
        <v>107</v>
      </c>
      <c r="F3575" t="s">
        <v>108</v>
      </c>
      <c r="G3575" t="s">
        <v>68</v>
      </c>
      <c r="H3575">
        <v>4</v>
      </c>
      <c r="I3575">
        <v>44.3</v>
      </c>
      <c r="J3575">
        <v>7.4999999999999997E-2</v>
      </c>
      <c r="K3575">
        <v>13.64</v>
      </c>
      <c r="L3575" t="s">
        <v>57</v>
      </c>
      <c r="M3575">
        <f t="shared" si="373"/>
        <v>163.91</v>
      </c>
      <c r="N3575">
        <f t="shared" si="374"/>
        <v>109.35</v>
      </c>
      <c r="O3575" s="7">
        <f t="shared" si="375"/>
        <v>0.66713440302605087</v>
      </c>
      <c r="P3575" t="str">
        <f t="shared" si="380"/>
        <v>Jul-2024</v>
      </c>
      <c r="Q3575" t="str">
        <f t="shared" si="381"/>
        <v>Q3-2024</v>
      </c>
    </row>
    <row r="3576" spans="1:17" x14ac:dyDescent="0.3">
      <c r="A3576" t="s">
        <v>3724</v>
      </c>
      <c r="B3576" s="15">
        <v>45711</v>
      </c>
      <c r="C3576" t="s">
        <v>63</v>
      </c>
      <c r="D3576" t="s">
        <v>82</v>
      </c>
      <c r="E3576" t="s">
        <v>93</v>
      </c>
      <c r="F3576" t="s">
        <v>141</v>
      </c>
      <c r="G3576" t="s">
        <v>56</v>
      </c>
      <c r="H3576">
        <v>12</v>
      </c>
      <c r="I3576">
        <v>17.489999999999998</v>
      </c>
      <c r="J3576">
        <v>0.156</v>
      </c>
      <c r="K3576">
        <v>7.31</v>
      </c>
      <c r="L3576" t="s">
        <v>57</v>
      </c>
      <c r="M3576">
        <f t="shared" si="373"/>
        <v>177.14</v>
      </c>
      <c r="N3576">
        <f t="shared" si="374"/>
        <v>89.42</v>
      </c>
      <c r="O3576" s="7">
        <f t="shared" si="375"/>
        <v>0.50479846449136279</v>
      </c>
      <c r="P3576" t="str">
        <f t="shared" si="380"/>
        <v>Feb-2025</v>
      </c>
      <c r="Q3576" t="str">
        <f t="shared" si="381"/>
        <v>Q1-2025</v>
      </c>
    </row>
    <row r="3577" spans="1:17" x14ac:dyDescent="0.3">
      <c r="A3577" t="s">
        <v>3725</v>
      </c>
      <c r="B3577" s="15">
        <v>45429</v>
      </c>
      <c r="C3577" t="s">
        <v>63</v>
      </c>
      <c r="D3577" t="s">
        <v>302</v>
      </c>
      <c r="E3577" t="s">
        <v>60</v>
      </c>
      <c r="F3577" t="s">
        <v>99</v>
      </c>
      <c r="G3577" t="s">
        <v>56</v>
      </c>
      <c r="H3577">
        <v>2</v>
      </c>
      <c r="I3577">
        <v>82.74</v>
      </c>
      <c r="J3577">
        <v>0.29199999999999998</v>
      </c>
      <c r="K3577">
        <v>44.03</v>
      </c>
      <c r="L3577" t="s">
        <v>57</v>
      </c>
      <c r="M3577">
        <f t="shared" si="373"/>
        <v>117.16</v>
      </c>
      <c r="N3577">
        <f t="shared" si="374"/>
        <v>29.1</v>
      </c>
      <c r="O3577" s="7">
        <f t="shared" si="375"/>
        <v>0.24837828610447255</v>
      </c>
      <c r="P3577" t="str">
        <f t="shared" si="380"/>
        <v>May-2024</v>
      </c>
      <c r="Q3577" t="str">
        <f t="shared" si="381"/>
        <v>Q2-2024</v>
      </c>
    </row>
    <row r="3578" spans="1:17" x14ac:dyDescent="0.3">
      <c r="A3578" t="s">
        <v>3726</v>
      </c>
      <c r="B3578" s="15">
        <v>45979</v>
      </c>
      <c r="C3578" t="s">
        <v>84</v>
      </c>
      <c r="D3578" t="s">
        <v>229</v>
      </c>
      <c r="E3578" t="s">
        <v>71</v>
      </c>
      <c r="F3578" t="s">
        <v>126</v>
      </c>
      <c r="G3578" t="s">
        <v>68</v>
      </c>
      <c r="H3578">
        <v>6</v>
      </c>
      <c r="I3578">
        <v>235.63</v>
      </c>
      <c r="J3578">
        <v>6.7000000000000004E-2</v>
      </c>
      <c r="K3578">
        <v>168.9</v>
      </c>
      <c r="L3578" t="s">
        <v>57</v>
      </c>
      <c r="M3578">
        <f t="shared" si="373"/>
        <v>1319.06</v>
      </c>
      <c r="N3578">
        <f t="shared" si="374"/>
        <v>305.66000000000003</v>
      </c>
      <c r="O3578" s="7">
        <f t="shared" si="375"/>
        <v>0.23172562279198827</v>
      </c>
      <c r="P3578" t="str">
        <f t="shared" si="380"/>
        <v>Nov-2025</v>
      </c>
      <c r="Q3578" t="str">
        <f t="shared" si="381"/>
        <v>Q4-2025</v>
      </c>
    </row>
    <row r="3579" spans="1:17" x14ac:dyDescent="0.3">
      <c r="A3579" t="s">
        <v>3727</v>
      </c>
      <c r="B3579" s="15">
        <v>45718</v>
      </c>
      <c r="C3579" t="s">
        <v>88</v>
      </c>
      <c r="D3579" t="s">
        <v>179</v>
      </c>
      <c r="E3579" t="s">
        <v>71</v>
      </c>
      <c r="F3579" t="s">
        <v>78</v>
      </c>
      <c r="G3579" t="s">
        <v>56</v>
      </c>
      <c r="H3579">
        <v>1</v>
      </c>
      <c r="I3579">
        <v>258.39</v>
      </c>
      <c r="J3579">
        <v>1.2E-2</v>
      </c>
      <c r="K3579">
        <v>198.33</v>
      </c>
      <c r="L3579" t="s">
        <v>104</v>
      </c>
      <c r="M3579">
        <f t="shared" si="373"/>
        <v>255.29</v>
      </c>
      <c r="N3579">
        <f t="shared" si="374"/>
        <v>56.96</v>
      </c>
      <c r="O3579" s="7">
        <f t="shared" si="375"/>
        <v>0.22311880606369228</v>
      </c>
      <c r="P3579" t="str">
        <f t="shared" si="380"/>
        <v>Mar-2025</v>
      </c>
      <c r="Q3579" t="str">
        <f t="shared" si="381"/>
        <v>Q1-2025</v>
      </c>
    </row>
    <row r="3580" spans="1:17" x14ac:dyDescent="0.3">
      <c r="A3580" t="s">
        <v>3728</v>
      </c>
      <c r="B3580" s="15">
        <v>45738</v>
      </c>
      <c r="C3580" t="s">
        <v>88</v>
      </c>
      <c r="D3580" t="s">
        <v>123</v>
      </c>
      <c r="E3580" t="s">
        <v>71</v>
      </c>
      <c r="F3580" t="s">
        <v>97</v>
      </c>
      <c r="G3580" t="s">
        <v>56</v>
      </c>
      <c r="H3580">
        <v>1</v>
      </c>
      <c r="I3580">
        <v>296.82</v>
      </c>
      <c r="J3580">
        <v>0.13400000000000001</v>
      </c>
      <c r="K3580">
        <v>232.26</v>
      </c>
      <c r="L3580" t="s">
        <v>57</v>
      </c>
      <c r="M3580">
        <f t="shared" si="373"/>
        <v>257.05</v>
      </c>
      <c r="N3580">
        <f t="shared" si="374"/>
        <v>24.79</v>
      </c>
      <c r="O3580" s="7">
        <f t="shared" si="375"/>
        <v>9.6440381248784277E-2</v>
      </c>
      <c r="P3580" t="str">
        <f t="shared" si="380"/>
        <v>Mar-2025</v>
      </c>
      <c r="Q3580" t="str">
        <f t="shared" si="381"/>
        <v>Q1-2025</v>
      </c>
    </row>
    <row r="3581" spans="1:17" x14ac:dyDescent="0.3">
      <c r="A3581" t="s">
        <v>3729</v>
      </c>
      <c r="B3581" s="15">
        <v>45831</v>
      </c>
      <c r="C3581" t="s">
        <v>52</v>
      </c>
      <c r="D3581" t="s">
        <v>200</v>
      </c>
      <c r="E3581" t="s">
        <v>107</v>
      </c>
      <c r="F3581" t="s">
        <v>148</v>
      </c>
      <c r="G3581" t="s">
        <v>68</v>
      </c>
      <c r="H3581">
        <v>2</v>
      </c>
      <c r="I3581">
        <v>54.35</v>
      </c>
      <c r="J3581">
        <v>0</v>
      </c>
      <c r="K3581">
        <v>22.18</v>
      </c>
      <c r="L3581" t="s">
        <v>57</v>
      </c>
      <c r="M3581">
        <f t="shared" si="373"/>
        <v>108.7</v>
      </c>
      <c r="N3581">
        <f t="shared" si="374"/>
        <v>64.34</v>
      </c>
      <c r="O3581" s="7">
        <f t="shared" si="375"/>
        <v>0.59190432382704694</v>
      </c>
      <c r="P3581" t="str">
        <f t="shared" si="380"/>
        <v>Jun-2025</v>
      </c>
      <c r="Q3581" t="str">
        <f t="shared" si="381"/>
        <v>Q2-2025</v>
      </c>
    </row>
    <row r="3582" spans="1:17" x14ac:dyDescent="0.3">
      <c r="A3582" t="s">
        <v>3730</v>
      </c>
      <c r="B3582" s="15">
        <v>45705</v>
      </c>
      <c r="C3582" t="s">
        <v>84</v>
      </c>
      <c r="D3582" t="s">
        <v>147</v>
      </c>
      <c r="E3582" t="s">
        <v>60</v>
      </c>
      <c r="F3582" t="s">
        <v>67</v>
      </c>
      <c r="G3582" t="s">
        <v>68</v>
      </c>
      <c r="H3582">
        <v>9</v>
      </c>
      <c r="I3582">
        <v>96.19</v>
      </c>
      <c r="J3582">
        <v>2.5999999999999999E-2</v>
      </c>
      <c r="K3582">
        <v>51.02</v>
      </c>
      <c r="L3582" t="s">
        <v>57</v>
      </c>
      <c r="M3582">
        <f t="shared" si="373"/>
        <v>843.2</v>
      </c>
      <c r="N3582">
        <f t="shared" si="374"/>
        <v>384.02</v>
      </c>
      <c r="O3582" s="7">
        <f t="shared" si="375"/>
        <v>0.45543168880455404</v>
      </c>
      <c r="P3582" t="str">
        <f t="shared" si="380"/>
        <v>Feb-2025</v>
      </c>
      <c r="Q3582" t="str">
        <f t="shared" si="381"/>
        <v>Q1-2025</v>
      </c>
    </row>
    <row r="3583" spans="1:17" x14ac:dyDescent="0.3">
      <c r="A3583" t="s">
        <v>3731</v>
      </c>
      <c r="B3583" s="15">
        <v>45727</v>
      </c>
      <c r="C3583" t="s">
        <v>63</v>
      </c>
      <c r="D3583" t="s">
        <v>159</v>
      </c>
      <c r="E3583" t="s">
        <v>107</v>
      </c>
      <c r="F3583" t="s">
        <v>139</v>
      </c>
      <c r="G3583" t="s">
        <v>68</v>
      </c>
      <c r="H3583">
        <v>1</v>
      </c>
      <c r="I3583">
        <v>27.81</v>
      </c>
      <c r="J3583">
        <v>0.249</v>
      </c>
      <c r="K3583">
        <v>12.29</v>
      </c>
      <c r="L3583" t="s">
        <v>57</v>
      </c>
      <c r="M3583">
        <f t="shared" si="373"/>
        <v>20.89</v>
      </c>
      <c r="N3583">
        <f t="shared" si="374"/>
        <v>8.6</v>
      </c>
      <c r="O3583" s="7">
        <f t="shared" si="375"/>
        <v>0.41168022977501195</v>
      </c>
      <c r="P3583" t="str">
        <f t="shared" si="380"/>
        <v>Mar-2025</v>
      </c>
      <c r="Q3583" t="str">
        <f t="shared" si="381"/>
        <v>Q1-2025</v>
      </c>
    </row>
    <row r="3584" spans="1:17" x14ac:dyDescent="0.3">
      <c r="A3584" t="s">
        <v>3732</v>
      </c>
      <c r="B3584" s="15">
        <v>45605</v>
      </c>
      <c r="C3584" t="s">
        <v>88</v>
      </c>
      <c r="D3584" t="s">
        <v>183</v>
      </c>
      <c r="E3584" t="s">
        <v>54</v>
      </c>
      <c r="F3584" t="s">
        <v>114</v>
      </c>
      <c r="G3584" t="s">
        <v>56</v>
      </c>
      <c r="H3584">
        <v>1</v>
      </c>
      <c r="I3584">
        <v>11.39</v>
      </c>
      <c r="J3584">
        <v>0.112</v>
      </c>
      <c r="K3584">
        <v>7.72</v>
      </c>
      <c r="L3584" t="s">
        <v>57</v>
      </c>
      <c r="M3584">
        <f t="shared" si="373"/>
        <v>10.11</v>
      </c>
      <c r="N3584">
        <f t="shared" si="374"/>
        <v>2.39</v>
      </c>
      <c r="O3584" s="7">
        <f t="shared" si="375"/>
        <v>0.23639960435212665</v>
      </c>
      <c r="P3584" t="str">
        <f t="shared" si="380"/>
        <v>Nov-2024</v>
      </c>
      <c r="Q3584" t="str">
        <f t="shared" si="381"/>
        <v>Q4-2024</v>
      </c>
    </row>
    <row r="3585" spans="1:17" x14ac:dyDescent="0.3">
      <c r="A3585" t="s">
        <v>3733</v>
      </c>
      <c r="B3585" s="15">
        <v>45868</v>
      </c>
      <c r="C3585" t="s">
        <v>84</v>
      </c>
      <c r="D3585" t="s">
        <v>150</v>
      </c>
      <c r="E3585" t="s">
        <v>107</v>
      </c>
      <c r="F3585" t="s">
        <v>193</v>
      </c>
      <c r="G3585" t="s">
        <v>68</v>
      </c>
      <c r="H3585">
        <v>2</v>
      </c>
      <c r="I3585">
        <v>53.59</v>
      </c>
      <c r="J3585">
        <v>0.105</v>
      </c>
      <c r="K3585">
        <v>20.9</v>
      </c>
      <c r="L3585" t="s">
        <v>57</v>
      </c>
      <c r="M3585">
        <f t="shared" si="373"/>
        <v>95.93</v>
      </c>
      <c r="N3585">
        <f t="shared" si="374"/>
        <v>54.13</v>
      </c>
      <c r="O3585" s="7">
        <f t="shared" si="375"/>
        <v>0.56426561034087352</v>
      </c>
      <c r="P3585" t="str">
        <f t="shared" si="380"/>
        <v>Jul-2025</v>
      </c>
      <c r="Q3585" t="str">
        <f t="shared" si="381"/>
        <v>Q3-2025</v>
      </c>
    </row>
    <row r="3586" spans="1:17" x14ac:dyDescent="0.3">
      <c r="A3586" t="s">
        <v>3734</v>
      </c>
      <c r="B3586" s="15">
        <v>45506</v>
      </c>
      <c r="C3586" t="s">
        <v>84</v>
      </c>
      <c r="D3586" t="s">
        <v>196</v>
      </c>
      <c r="E3586" t="s">
        <v>93</v>
      </c>
      <c r="F3586" t="s">
        <v>124</v>
      </c>
      <c r="G3586" t="s">
        <v>56</v>
      </c>
      <c r="H3586">
        <v>1</v>
      </c>
      <c r="I3586">
        <v>67.22</v>
      </c>
      <c r="J3586">
        <v>0.15</v>
      </c>
      <c r="K3586">
        <v>24.05</v>
      </c>
      <c r="L3586" t="s">
        <v>104</v>
      </c>
      <c r="M3586">
        <f t="shared" ref="M3586:M3649" si="382">ROUND(H3586*I3586*(1-J3586),2)</f>
        <v>57.14</v>
      </c>
      <c r="N3586">
        <f t="shared" ref="N3586:N3649" si="383">ROUND(M3586-(H3586*K3586),2)</f>
        <v>33.090000000000003</v>
      </c>
      <c r="O3586" s="7">
        <f t="shared" ref="O3586:O3649" si="384">IFERROR(N3586/M3586,0)</f>
        <v>0.57910395519775992</v>
      </c>
      <c r="P3586" t="str">
        <f t="shared" si="380"/>
        <v>Aug-2024</v>
      </c>
      <c r="Q3586" t="str">
        <f t="shared" si="381"/>
        <v>Q3-2024</v>
      </c>
    </row>
    <row r="3587" spans="1:17" x14ac:dyDescent="0.3">
      <c r="A3587" t="s">
        <v>3735</v>
      </c>
      <c r="B3587" s="15">
        <v>46004</v>
      </c>
      <c r="C3587" t="s">
        <v>63</v>
      </c>
      <c r="D3587" t="s">
        <v>165</v>
      </c>
      <c r="E3587" t="s">
        <v>93</v>
      </c>
      <c r="F3587" t="s">
        <v>255</v>
      </c>
      <c r="G3587" t="s">
        <v>56</v>
      </c>
      <c r="H3587">
        <v>4</v>
      </c>
      <c r="I3587">
        <v>84.44</v>
      </c>
      <c r="J3587">
        <v>0.13300000000000001</v>
      </c>
      <c r="K3587">
        <v>34.29</v>
      </c>
      <c r="L3587" t="s">
        <v>104</v>
      </c>
      <c r="M3587">
        <f t="shared" si="382"/>
        <v>292.83999999999997</v>
      </c>
      <c r="N3587">
        <f t="shared" si="383"/>
        <v>155.68</v>
      </c>
      <c r="O3587" s="7">
        <f t="shared" si="384"/>
        <v>0.53162136320174846</v>
      </c>
      <c r="P3587" t="str">
        <f t="shared" si="380"/>
        <v>Dec-2025</v>
      </c>
      <c r="Q3587" t="str">
        <f t="shared" si="381"/>
        <v>Q4-2025</v>
      </c>
    </row>
    <row r="3588" spans="1:17" x14ac:dyDescent="0.3">
      <c r="A3588" t="s">
        <v>3736</v>
      </c>
      <c r="B3588" s="15">
        <v>45580</v>
      </c>
      <c r="C3588" t="s">
        <v>52</v>
      </c>
      <c r="D3588" t="s">
        <v>113</v>
      </c>
      <c r="E3588" t="s">
        <v>71</v>
      </c>
      <c r="F3588" t="s">
        <v>72</v>
      </c>
      <c r="G3588" t="s">
        <v>68</v>
      </c>
      <c r="H3588">
        <v>2</v>
      </c>
      <c r="I3588">
        <v>105.24</v>
      </c>
      <c r="J3588">
        <v>8.6999999999999994E-2</v>
      </c>
      <c r="K3588">
        <v>70.14</v>
      </c>
      <c r="L3588" t="s">
        <v>57</v>
      </c>
      <c r="M3588">
        <f t="shared" si="382"/>
        <v>192.17</v>
      </c>
      <c r="N3588">
        <f t="shared" si="383"/>
        <v>51.89</v>
      </c>
      <c r="O3588" s="7">
        <f t="shared" si="384"/>
        <v>0.27002133527605765</v>
      </c>
      <c r="P3588" t="str">
        <f t="shared" si="380"/>
        <v>Oct-2024</v>
      </c>
      <c r="Q3588" t="str">
        <f t="shared" si="381"/>
        <v>Q4-2024</v>
      </c>
    </row>
    <row r="3589" spans="1:17" x14ac:dyDescent="0.3">
      <c r="A3589" t="s">
        <v>3737</v>
      </c>
      <c r="B3589" s="15">
        <v>45574</v>
      </c>
      <c r="C3589" t="s">
        <v>52</v>
      </c>
      <c r="D3589" t="s">
        <v>272</v>
      </c>
      <c r="E3589" t="s">
        <v>107</v>
      </c>
      <c r="F3589" t="s">
        <v>132</v>
      </c>
      <c r="G3589" t="s">
        <v>56</v>
      </c>
      <c r="H3589">
        <v>8</v>
      </c>
      <c r="I3589">
        <v>57.49</v>
      </c>
      <c r="J3589">
        <v>0.121</v>
      </c>
      <c r="K3589">
        <v>23.57</v>
      </c>
      <c r="L3589" t="s">
        <v>104</v>
      </c>
      <c r="M3589">
        <f t="shared" si="382"/>
        <v>404.27</v>
      </c>
      <c r="N3589">
        <f t="shared" si="383"/>
        <v>215.71</v>
      </c>
      <c r="O3589" s="7">
        <f t="shared" si="384"/>
        <v>0.53357904370841269</v>
      </c>
      <c r="P3589" t="str">
        <f t="shared" si="380"/>
        <v>Oct-2024</v>
      </c>
      <c r="Q3589" t="str">
        <f t="shared" si="381"/>
        <v>Q4-2024</v>
      </c>
    </row>
    <row r="3590" spans="1:17" x14ac:dyDescent="0.3">
      <c r="A3590" t="s">
        <v>3738</v>
      </c>
      <c r="B3590" s="15">
        <v>45365</v>
      </c>
      <c r="C3590" t="s">
        <v>52</v>
      </c>
      <c r="D3590" t="s">
        <v>181</v>
      </c>
      <c r="E3590" t="s">
        <v>60</v>
      </c>
      <c r="F3590" t="s">
        <v>61</v>
      </c>
      <c r="G3590" t="s">
        <v>68</v>
      </c>
      <c r="H3590">
        <v>1</v>
      </c>
      <c r="I3590">
        <v>21.43</v>
      </c>
      <c r="J3590">
        <v>3.5000000000000003E-2</v>
      </c>
      <c r="K3590">
        <v>8.77</v>
      </c>
      <c r="L3590" t="s">
        <v>57</v>
      </c>
      <c r="M3590">
        <f t="shared" si="382"/>
        <v>20.68</v>
      </c>
      <c r="N3590">
        <f t="shared" si="383"/>
        <v>11.91</v>
      </c>
      <c r="O3590" s="7">
        <f t="shared" si="384"/>
        <v>0.57591876208897486</v>
      </c>
      <c r="P3590" t="str">
        <f t="shared" si="380"/>
        <v>Mar-2024</v>
      </c>
      <c r="Q3590" t="str">
        <f t="shared" si="381"/>
        <v>Q1-2024</v>
      </c>
    </row>
    <row r="3591" spans="1:17" x14ac:dyDescent="0.3">
      <c r="A3591" t="s">
        <v>3739</v>
      </c>
      <c r="B3591" s="15">
        <v>45832</v>
      </c>
      <c r="C3591" t="s">
        <v>84</v>
      </c>
      <c r="D3591" t="s">
        <v>103</v>
      </c>
      <c r="E3591" t="s">
        <v>60</v>
      </c>
      <c r="F3591" t="s">
        <v>76</v>
      </c>
      <c r="G3591" t="s">
        <v>56</v>
      </c>
      <c r="H3591">
        <v>3</v>
      </c>
      <c r="I3591">
        <v>50.69</v>
      </c>
      <c r="J3591">
        <v>6.4000000000000001E-2</v>
      </c>
      <c r="K3591">
        <v>25.5</v>
      </c>
      <c r="L3591" t="s">
        <v>57</v>
      </c>
      <c r="M3591">
        <f t="shared" si="382"/>
        <v>142.34</v>
      </c>
      <c r="N3591">
        <f t="shared" si="383"/>
        <v>65.84</v>
      </c>
      <c r="O3591" s="7">
        <f t="shared" si="384"/>
        <v>0.46255444709849658</v>
      </c>
      <c r="P3591" t="str">
        <f t="shared" si="380"/>
        <v>Jun-2025</v>
      </c>
      <c r="Q3591" t="str">
        <f t="shared" si="381"/>
        <v>Q2-2025</v>
      </c>
    </row>
    <row r="3592" spans="1:17" x14ac:dyDescent="0.3">
      <c r="A3592" t="s">
        <v>3740</v>
      </c>
      <c r="B3592" s="15">
        <v>45759</v>
      </c>
      <c r="C3592" t="s">
        <v>63</v>
      </c>
      <c r="D3592" t="s">
        <v>106</v>
      </c>
      <c r="E3592" t="s">
        <v>54</v>
      </c>
      <c r="F3592" t="s">
        <v>114</v>
      </c>
      <c r="G3592" t="s">
        <v>68</v>
      </c>
      <c r="H3592">
        <v>5</v>
      </c>
      <c r="I3592">
        <v>9.0399999999999991</v>
      </c>
      <c r="J3592">
        <v>0.27700000000000002</v>
      </c>
      <c r="K3592">
        <v>5.85</v>
      </c>
      <c r="L3592" t="s">
        <v>57</v>
      </c>
      <c r="M3592">
        <f t="shared" si="382"/>
        <v>32.68</v>
      </c>
      <c r="N3592">
        <f t="shared" si="383"/>
        <v>3.43</v>
      </c>
      <c r="O3592" s="7">
        <f t="shared" si="384"/>
        <v>0.10495716034271727</v>
      </c>
      <c r="P3592" t="str">
        <f t="shared" si="380"/>
        <v>Apr-2025</v>
      </c>
      <c r="Q3592" t="str">
        <f t="shared" si="381"/>
        <v>Q2-2025</v>
      </c>
    </row>
    <row r="3593" spans="1:17" x14ac:dyDescent="0.3">
      <c r="A3593" t="s">
        <v>3741</v>
      </c>
      <c r="B3593" s="15">
        <v>45505</v>
      </c>
      <c r="C3593" t="s">
        <v>88</v>
      </c>
      <c r="D3593" t="s">
        <v>167</v>
      </c>
      <c r="E3593" t="s">
        <v>60</v>
      </c>
      <c r="F3593" t="s">
        <v>61</v>
      </c>
      <c r="G3593" t="s">
        <v>68</v>
      </c>
      <c r="H3593">
        <v>3</v>
      </c>
      <c r="I3593">
        <v>35.69</v>
      </c>
      <c r="J3593">
        <v>9.7000000000000003E-2</v>
      </c>
      <c r="K3593">
        <v>17.62</v>
      </c>
      <c r="L3593" t="s">
        <v>57</v>
      </c>
      <c r="M3593">
        <f t="shared" si="382"/>
        <v>96.68</v>
      </c>
      <c r="N3593">
        <f t="shared" si="383"/>
        <v>43.82</v>
      </c>
      <c r="O3593" s="7">
        <f t="shared" si="384"/>
        <v>0.45324782788580881</v>
      </c>
      <c r="P3593" t="str">
        <f t="shared" si="380"/>
        <v>Aug-2024</v>
      </c>
      <c r="Q3593" t="str">
        <f t="shared" si="381"/>
        <v>Q3-2024</v>
      </c>
    </row>
    <row r="3594" spans="1:17" x14ac:dyDescent="0.3">
      <c r="A3594" t="s">
        <v>3742</v>
      </c>
      <c r="B3594" s="15">
        <v>45942</v>
      </c>
      <c r="C3594" t="s">
        <v>88</v>
      </c>
      <c r="D3594" t="s">
        <v>116</v>
      </c>
      <c r="E3594" t="s">
        <v>107</v>
      </c>
      <c r="F3594" t="s">
        <v>193</v>
      </c>
      <c r="G3594" t="s">
        <v>56</v>
      </c>
      <c r="H3594">
        <v>5</v>
      </c>
      <c r="I3594">
        <v>22.66</v>
      </c>
      <c r="J3594">
        <v>4.1000000000000002E-2</v>
      </c>
      <c r="K3594">
        <v>7.17</v>
      </c>
      <c r="L3594" t="s">
        <v>57</v>
      </c>
      <c r="M3594">
        <f t="shared" si="382"/>
        <v>108.65</v>
      </c>
      <c r="N3594">
        <f t="shared" si="383"/>
        <v>72.8</v>
      </c>
      <c r="O3594" s="7">
        <f t="shared" si="384"/>
        <v>0.67004141739530598</v>
      </c>
      <c r="P3594" t="str">
        <f t="shared" si="380"/>
        <v>Oct-2025</v>
      </c>
      <c r="Q3594" t="str">
        <f t="shared" si="381"/>
        <v>Q4-2025</v>
      </c>
    </row>
    <row r="3595" spans="1:17" x14ac:dyDescent="0.3">
      <c r="A3595" t="s">
        <v>3743</v>
      </c>
      <c r="B3595" s="15">
        <v>45420</v>
      </c>
      <c r="C3595" t="s">
        <v>88</v>
      </c>
      <c r="D3595" t="s">
        <v>116</v>
      </c>
      <c r="E3595" t="s">
        <v>60</v>
      </c>
      <c r="F3595" t="s">
        <v>61</v>
      </c>
      <c r="G3595" t="s">
        <v>68</v>
      </c>
      <c r="H3595">
        <v>11</v>
      </c>
      <c r="I3595">
        <v>116.02</v>
      </c>
      <c r="J3595">
        <v>9.7000000000000003E-2</v>
      </c>
      <c r="K3595">
        <v>56.99</v>
      </c>
      <c r="L3595" t="s">
        <v>57</v>
      </c>
      <c r="M3595">
        <f t="shared" si="382"/>
        <v>1152.43</v>
      </c>
      <c r="N3595">
        <f t="shared" si="383"/>
        <v>525.54</v>
      </c>
      <c r="O3595" s="7">
        <f t="shared" si="384"/>
        <v>0.45602769799467208</v>
      </c>
      <c r="P3595" t="str">
        <f t="shared" si="380"/>
        <v>May-2024</v>
      </c>
      <c r="Q3595" t="str">
        <f t="shared" si="381"/>
        <v>Q2-2024</v>
      </c>
    </row>
    <row r="3596" spans="1:17" x14ac:dyDescent="0.3">
      <c r="A3596" t="s">
        <v>3744</v>
      </c>
      <c r="B3596" s="15">
        <v>45591</v>
      </c>
      <c r="C3596" t="s">
        <v>88</v>
      </c>
      <c r="D3596" t="s">
        <v>429</v>
      </c>
      <c r="E3596" t="s">
        <v>107</v>
      </c>
      <c r="F3596" t="s">
        <v>148</v>
      </c>
      <c r="G3596" t="s">
        <v>56</v>
      </c>
      <c r="H3596">
        <v>3</v>
      </c>
      <c r="I3596">
        <v>29.05</v>
      </c>
      <c r="J3596">
        <v>0.124</v>
      </c>
      <c r="K3596">
        <v>14.1</v>
      </c>
      <c r="L3596" t="s">
        <v>104</v>
      </c>
      <c r="M3596">
        <f t="shared" si="382"/>
        <v>76.34</v>
      </c>
      <c r="N3596">
        <f t="shared" si="383"/>
        <v>34.04</v>
      </c>
      <c r="O3596" s="7">
        <f t="shared" si="384"/>
        <v>0.44589992140424412</v>
      </c>
      <c r="P3596" t="str">
        <f t="shared" si="380"/>
        <v>Oct-2024</v>
      </c>
      <c r="Q3596" t="str">
        <f t="shared" si="381"/>
        <v>Q4-2024</v>
      </c>
    </row>
    <row r="3597" spans="1:17" x14ac:dyDescent="0.3">
      <c r="A3597" t="s">
        <v>3745</v>
      </c>
      <c r="B3597" s="15">
        <v>45748</v>
      </c>
      <c r="C3597" t="s">
        <v>63</v>
      </c>
      <c r="D3597" t="s">
        <v>204</v>
      </c>
      <c r="E3597" t="s">
        <v>54</v>
      </c>
      <c r="F3597" t="s">
        <v>268</v>
      </c>
      <c r="G3597" t="s">
        <v>56</v>
      </c>
      <c r="H3597">
        <v>1</v>
      </c>
      <c r="I3597">
        <v>5.05</v>
      </c>
      <c r="J3597">
        <v>0.187</v>
      </c>
      <c r="K3597">
        <v>3.05</v>
      </c>
      <c r="L3597" t="s">
        <v>57</v>
      </c>
      <c r="M3597">
        <f t="shared" si="382"/>
        <v>4.1100000000000003</v>
      </c>
      <c r="N3597">
        <f t="shared" si="383"/>
        <v>1.06</v>
      </c>
      <c r="O3597" s="7">
        <f t="shared" si="384"/>
        <v>0.25790754257907544</v>
      </c>
      <c r="P3597" t="str">
        <f t="shared" si="380"/>
        <v>Apr-2025</v>
      </c>
      <c r="Q3597" t="str">
        <f t="shared" si="381"/>
        <v>Q2-2025</v>
      </c>
    </row>
    <row r="3598" spans="1:17" x14ac:dyDescent="0.3">
      <c r="A3598" t="s">
        <v>3746</v>
      </c>
      <c r="B3598" s="15">
        <v>45636</v>
      </c>
      <c r="C3598" t="s">
        <v>88</v>
      </c>
      <c r="D3598" t="s">
        <v>429</v>
      </c>
      <c r="E3598" t="s">
        <v>93</v>
      </c>
      <c r="F3598" t="s">
        <v>219</v>
      </c>
      <c r="G3598" t="s">
        <v>56</v>
      </c>
      <c r="H3598">
        <v>2</v>
      </c>
      <c r="I3598">
        <v>55.5</v>
      </c>
      <c r="J3598">
        <v>0.16900000000000001</v>
      </c>
      <c r="K3598">
        <v>23.34</v>
      </c>
      <c r="L3598" t="s">
        <v>57</v>
      </c>
      <c r="M3598">
        <f t="shared" si="382"/>
        <v>92.24</v>
      </c>
      <c r="N3598">
        <f t="shared" si="383"/>
        <v>45.56</v>
      </c>
      <c r="O3598" s="7">
        <f t="shared" si="384"/>
        <v>0.49392888117953171</v>
      </c>
      <c r="P3598" t="str">
        <f t="shared" si="380"/>
        <v>Dec-2024</v>
      </c>
      <c r="Q3598" t="str">
        <f t="shared" si="381"/>
        <v>Q4-2024</v>
      </c>
    </row>
    <row r="3599" spans="1:17" x14ac:dyDescent="0.3">
      <c r="A3599" t="s">
        <v>3747</v>
      </c>
      <c r="B3599" s="15">
        <v>45952</v>
      </c>
      <c r="C3599" t="s">
        <v>88</v>
      </c>
      <c r="D3599" t="s">
        <v>167</v>
      </c>
      <c r="E3599" t="s">
        <v>93</v>
      </c>
      <c r="F3599" t="s">
        <v>124</v>
      </c>
      <c r="G3599" t="s">
        <v>68</v>
      </c>
      <c r="H3599">
        <v>2</v>
      </c>
      <c r="I3599">
        <v>26.16</v>
      </c>
      <c r="J3599">
        <v>0.11799999999999999</v>
      </c>
      <c r="K3599">
        <v>9.94</v>
      </c>
      <c r="L3599" t="s">
        <v>57</v>
      </c>
      <c r="M3599">
        <f t="shared" si="382"/>
        <v>46.15</v>
      </c>
      <c r="N3599">
        <f t="shared" si="383"/>
        <v>26.27</v>
      </c>
      <c r="O3599" s="7">
        <f t="shared" si="384"/>
        <v>0.56923076923076921</v>
      </c>
      <c r="P3599" t="str">
        <f t="shared" si="380"/>
        <v>Oct-2025</v>
      </c>
      <c r="Q3599" t="str">
        <f t="shared" si="381"/>
        <v>Q4-2025</v>
      </c>
    </row>
    <row r="3600" spans="1:17" x14ac:dyDescent="0.3">
      <c r="A3600" t="s">
        <v>3748</v>
      </c>
      <c r="B3600" s="15">
        <v>45882</v>
      </c>
      <c r="C3600" t="s">
        <v>88</v>
      </c>
      <c r="D3600" t="s">
        <v>202</v>
      </c>
      <c r="E3600" t="s">
        <v>71</v>
      </c>
      <c r="F3600" t="s">
        <v>72</v>
      </c>
      <c r="G3600" t="s">
        <v>73</v>
      </c>
      <c r="H3600">
        <v>2</v>
      </c>
      <c r="I3600">
        <v>262.83</v>
      </c>
      <c r="J3600">
        <v>5.0999999999999997E-2</v>
      </c>
      <c r="K3600">
        <v>183.96</v>
      </c>
      <c r="L3600" t="s">
        <v>57</v>
      </c>
      <c r="M3600">
        <f t="shared" si="382"/>
        <v>498.85</v>
      </c>
      <c r="N3600">
        <f t="shared" si="383"/>
        <v>130.93</v>
      </c>
      <c r="O3600" s="7">
        <f t="shared" si="384"/>
        <v>0.26246366643279545</v>
      </c>
      <c r="P3600" t="str">
        <f t="shared" si="380"/>
        <v>Aug-2025</v>
      </c>
      <c r="Q3600" t="str">
        <f t="shared" si="381"/>
        <v>Q3-2025</v>
      </c>
    </row>
    <row r="3601" spans="1:17" x14ac:dyDescent="0.3">
      <c r="A3601" t="s">
        <v>3749</v>
      </c>
      <c r="B3601" s="15">
        <v>45904</v>
      </c>
      <c r="C3601" t="s">
        <v>63</v>
      </c>
      <c r="D3601" t="s">
        <v>175</v>
      </c>
      <c r="E3601" t="s">
        <v>71</v>
      </c>
      <c r="F3601" t="s">
        <v>72</v>
      </c>
      <c r="G3601" t="s">
        <v>68</v>
      </c>
      <c r="H3601">
        <v>1</v>
      </c>
      <c r="I3601">
        <v>156.18</v>
      </c>
      <c r="J3601">
        <v>0.16600000000000001</v>
      </c>
      <c r="K3601">
        <v>133.33000000000001</v>
      </c>
      <c r="L3601" t="s">
        <v>57</v>
      </c>
      <c r="M3601">
        <f t="shared" si="382"/>
        <v>130.25</v>
      </c>
      <c r="N3601">
        <f t="shared" si="383"/>
        <v>-3.08</v>
      </c>
      <c r="O3601" s="7">
        <f t="shared" si="384"/>
        <v>-2.36468330134357E-2</v>
      </c>
      <c r="P3601" t="str">
        <f t="shared" si="380"/>
        <v>Sep-2025</v>
      </c>
      <c r="Q3601" t="str">
        <f t="shared" si="381"/>
        <v>Q3-2025</v>
      </c>
    </row>
    <row r="3602" spans="1:17" x14ac:dyDescent="0.3">
      <c r="A3602" t="s">
        <v>3750</v>
      </c>
      <c r="B3602" s="15">
        <v>45794</v>
      </c>
      <c r="C3602" t="s">
        <v>84</v>
      </c>
      <c r="D3602" t="s">
        <v>73</v>
      </c>
      <c r="E3602" t="s">
        <v>54</v>
      </c>
      <c r="F3602" t="s">
        <v>65</v>
      </c>
      <c r="G3602" t="s">
        <v>68</v>
      </c>
      <c r="H3602">
        <v>1</v>
      </c>
      <c r="I3602">
        <v>11.13</v>
      </c>
      <c r="J3602">
        <v>0.129</v>
      </c>
      <c r="K3602">
        <v>6.73</v>
      </c>
      <c r="L3602" t="s">
        <v>57</v>
      </c>
      <c r="M3602">
        <f t="shared" si="382"/>
        <v>9.69</v>
      </c>
      <c r="N3602">
        <f t="shared" si="383"/>
        <v>2.96</v>
      </c>
      <c r="O3602" s="7">
        <f t="shared" si="384"/>
        <v>0.30546955624355004</v>
      </c>
      <c r="P3602" t="str">
        <f t="shared" si="380"/>
        <v>May-2025</v>
      </c>
      <c r="Q3602" t="str">
        <f t="shared" si="381"/>
        <v>Q2-2025</v>
      </c>
    </row>
    <row r="3603" spans="1:17" x14ac:dyDescent="0.3">
      <c r="A3603" t="s">
        <v>3751</v>
      </c>
      <c r="B3603" s="15">
        <v>45798</v>
      </c>
      <c r="C3603" t="s">
        <v>63</v>
      </c>
      <c r="D3603" t="s">
        <v>251</v>
      </c>
      <c r="E3603" t="s">
        <v>54</v>
      </c>
      <c r="F3603" t="s">
        <v>65</v>
      </c>
      <c r="G3603" t="s">
        <v>68</v>
      </c>
      <c r="H3603">
        <v>1</v>
      </c>
      <c r="I3603">
        <v>6.59</v>
      </c>
      <c r="J3603">
        <v>0.308</v>
      </c>
      <c r="K3603">
        <v>3.78</v>
      </c>
      <c r="L3603" t="s">
        <v>57</v>
      </c>
      <c r="M3603">
        <f t="shared" si="382"/>
        <v>4.5599999999999996</v>
      </c>
      <c r="N3603">
        <f t="shared" si="383"/>
        <v>0.78</v>
      </c>
      <c r="O3603" s="7">
        <f t="shared" si="384"/>
        <v>0.1710526315789474</v>
      </c>
      <c r="P3603" t="str">
        <f t="shared" ref="P3603:P3634" si="385">IF(B3603="","",TEXT(B3603,"mmm-yyyy"))</f>
        <v>May-2025</v>
      </c>
      <c r="Q3603" t="str">
        <f t="shared" ref="Q3603:Q3634" si="386">IF(B3603="","","Q"&amp;ROUNDUP(MONTH(B3603)/3,0)&amp;"-"&amp;YEAR(B3603))</f>
        <v>Q2-2025</v>
      </c>
    </row>
    <row r="3604" spans="1:17" x14ac:dyDescent="0.3">
      <c r="A3604" t="s">
        <v>3752</v>
      </c>
      <c r="B3604" s="15">
        <v>45842</v>
      </c>
      <c r="C3604" t="s">
        <v>63</v>
      </c>
      <c r="D3604" t="s">
        <v>119</v>
      </c>
      <c r="E3604" t="s">
        <v>93</v>
      </c>
      <c r="F3604" t="s">
        <v>219</v>
      </c>
      <c r="G3604" t="s">
        <v>56</v>
      </c>
      <c r="H3604">
        <v>3</v>
      </c>
      <c r="I3604">
        <v>36.81</v>
      </c>
      <c r="J3604">
        <v>0.255</v>
      </c>
      <c r="K3604">
        <v>13.12</v>
      </c>
      <c r="L3604" t="s">
        <v>57</v>
      </c>
      <c r="M3604">
        <f t="shared" si="382"/>
        <v>82.27</v>
      </c>
      <c r="N3604">
        <f t="shared" si="383"/>
        <v>42.91</v>
      </c>
      <c r="O3604" s="7">
        <f t="shared" si="384"/>
        <v>0.52157530083870185</v>
      </c>
      <c r="P3604" t="str">
        <f t="shared" si="385"/>
        <v>Jul-2025</v>
      </c>
      <c r="Q3604" t="str">
        <f t="shared" si="386"/>
        <v>Q3-2025</v>
      </c>
    </row>
    <row r="3605" spans="1:17" x14ac:dyDescent="0.3">
      <c r="A3605" t="s">
        <v>3753</v>
      </c>
      <c r="B3605" s="15">
        <v>45793</v>
      </c>
      <c r="C3605" t="s">
        <v>84</v>
      </c>
      <c r="D3605" t="s">
        <v>196</v>
      </c>
      <c r="E3605" t="s">
        <v>60</v>
      </c>
      <c r="F3605" t="s">
        <v>76</v>
      </c>
      <c r="G3605" t="s">
        <v>68</v>
      </c>
      <c r="H3605">
        <v>3</v>
      </c>
      <c r="I3605">
        <v>65.91</v>
      </c>
      <c r="J3605">
        <v>3.5999999999999997E-2</v>
      </c>
      <c r="K3605">
        <v>34.96</v>
      </c>
      <c r="L3605" t="s">
        <v>104</v>
      </c>
      <c r="M3605">
        <f t="shared" si="382"/>
        <v>190.61</v>
      </c>
      <c r="N3605">
        <f t="shared" si="383"/>
        <v>85.73</v>
      </c>
      <c r="O3605" s="7">
        <f t="shared" si="384"/>
        <v>0.44976653900634805</v>
      </c>
      <c r="P3605" t="str">
        <f t="shared" si="385"/>
        <v>May-2025</v>
      </c>
      <c r="Q3605" t="str">
        <f t="shared" si="386"/>
        <v>Q2-2025</v>
      </c>
    </row>
    <row r="3606" spans="1:17" x14ac:dyDescent="0.3">
      <c r="A3606" t="s">
        <v>3754</v>
      </c>
      <c r="B3606" s="15">
        <v>45777</v>
      </c>
      <c r="C3606" t="s">
        <v>63</v>
      </c>
      <c r="D3606" t="s">
        <v>137</v>
      </c>
      <c r="E3606" t="s">
        <v>71</v>
      </c>
      <c r="F3606" t="s">
        <v>86</v>
      </c>
      <c r="G3606" t="s">
        <v>56</v>
      </c>
      <c r="H3606">
        <v>5</v>
      </c>
      <c r="I3606">
        <v>118.77</v>
      </c>
      <c r="J3606">
        <v>0.215</v>
      </c>
      <c r="K3606">
        <v>118.61</v>
      </c>
      <c r="L3606" t="s">
        <v>57</v>
      </c>
      <c r="M3606">
        <f t="shared" si="382"/>
        <v>466.17</v>
      </c>
      <c r="N3606">
        <f t="shared" si="383"/>
        <v>-126.88</v>
      </c>
      <c r="O3606" s="7">
        <f t="shared" si="384"/>
        <v>-0.2721753866615183</v>
      </c>
      <c r="P3606" t="str">
        <f t="shared" si="385"/>
        <v>Apr-2025</v>
      </c>
      <c r="Q3606" t="str">
        <f t="shared" si="386"/>
        <v>Q2-2025</v>
      </c>
    </row>
    <row r="3607" spans="1:17" x14ac:dyDescent="0.3">
      <c r="A3607" t="s">
        <v>3755</v>
      </c>
      <c r="B3607" s="15">
        <v>45746</v>
      </c>
      <c r="C3607" t="s">
        <v>63</v>
      </c>
      <c r="D3607" t="s">
        <v>204</v>
      </c>
      <c r="E3607" t="s">
        <v>54</v>
      </c>
      <c r="F3607" t="s">
        <v>268</v>
      </c>
      <c r="G3607" t="s">
        <v>68</v>
      </c>
      <c r="H3607">
        <v>2</v>
      </c>
      <c r="I3607">
        <v>16.04</v>
      </c>
      <c r="J3607">
        <v>0.222</v>
      </c>
      <c r="K3607">
        <v>10.77</v>
      </c>
      <c r="L3607" t="s">
        <v>57</v>
      </c>
      <c r="M3607">
        <f t="shared" si="382"/>
        <v>24.96</v>
      </c>
      <c r="N3607">
        <f t="shared" si="383"/>
        <v>3.42</v>
      </c>
      <c r="O3607" s="7">
        <f t="shared" si="384"/>
        <v>0.13701923076923075</v>
      </c>
      <c r="P3607" t="str">
        <f t="shared" si="385"/>
        <v>Mar-2025</v>
      </c>
      <c r="Q3607" t="str">
        <f t="shared" si="386"/>
        <v>Q1-2025</v>
      </c>
    </row>
    <row r="3608" spans="1:17" x14ac:dyDescent="0.3">
      <c r="A3608" t="s">
        <v>3756</v>
      </c>
      <c r="B3608" s="15">
        <v>45715</v>
      </c>
      <c r="C3608" t="s">
        <v>84</v>
      </c>
      <c r="D3608" t="s">
        <v>85</v>
      </c>
      <c r="E3608" t="s">
        <v>54</v>
      </c>
      <c r="F3608" t="s">
        <v>114</v>
      </c>
      <c r="G3608" t="s">
        <v>68</v>
      </c>
      <c r="H3608">
        <v>7</v>
      </c>
      <c r="I3608">
        <v>6.62</v>
      </c>
      <c r="J3608">
        <v>4.9000000000000002E-2</v>
      </c>
      <c r="K3608">
        <v>3.77</v>
      </c>
      <c r="L3608" t="s">
        <v>57</v>
      </c>
      <c r="M3608">
        <f t="shared" si="382"/>
        <v>44.07</v>
      </c>
      <c r="N3608">
        <f t="shared" si="383"/>
        <v>17.68</v>
      </c>
      <c r="O3608" s="7">
        <f t="shared" si="384"/>
        <v>0.40117994100294985</v>
      </c>
      <c r="P3608" t="str">
        <f t="shared" si="385"/>
        <v>Feb-2025</v>
      </c>
      <c r="Q3608" t="str">
        <f t="shared" si="386"/>
        <v>Q1-2025</v>
      </c>
    </row>
    <row r="3609" spans="1:17" x14ac:dyDescent="0.3">
      <c r="A3609" t="s">
        <v>3757</v>
      </c>
      <c r="B3609" s="15">
        <v>45484</v>
      </c>
      <c r="C3609" t="s">
        <v>84</v>
      </c>
      <c r="D3609" t="s">
        <v>103</v>
      </c>
      <c r="E3609" t="s">
        <v>71</v>
      </c>
      <c r="F3609" t="s">
        <v>78</v>
      </c>
      <c r="G3609" t="s">
        <v>56</v>
      </c>
      <c r="H3609">
        <v>12</v>
      </c>
      <c r="I3609">
        <v>167.83</v>
      </c>
      <c r="J3609">
        <v>9.7000000000000003E-2</v>
      </c>
      <c r="K3609">
        <v>19.18</v>
      </c>
      <c r="L3609" t="s">
        <v>57</v>
      </c>
      <c r="M3609">
        <f t="shared" si="382"/>
        <v>1818.61</v>
      </c>
      <c r="N3609">
        <f t="shared" si="383"/>
        <v>1588.45</v>
      </c>
      <c r="O3609" s="7">
        <f t="shared" si="384"/>
        <v>0.87344180445505093</v>
      </c>
      <c r="P3609" t="str">
        <f t="shared" si="385"/>
        <v>Jul-2024</v>
      </c>
      <c r="Q3609" t="str">
        <f t="shared" si="386"/>
        <v>Q3-2024</v>
      </c>
    </row>
    <row r="3610" spans="1:17" x14ac:dyDescent="0.3">
      <c r="A3610" t="s">
        <v>3758</v>
      </c>
      <c r="B3610" s="15">
        <v>45472</v>
      </c>
      <c r="C3610" t="s">
        <v>52</v>
      </c>
      <c r="D3610" t="s">
        <v>272</v>
      </c>
      <c r="E3610" t="s">
        <v>107</v>
      </c>
      <c r="F3610" t="s">
        <v>193</v>
      </c>
      <c r="G3610" t="s">
        <v>68</v>
      </c>
      <c r="H3610">
        <v>10</v>
      </c>
      <c r="I3610">
        <v>14.5</v>
      </c>
      <c r="J3610">
        <v>0.122</v>
      </c>
      <c r="K3610">
        <v>5.92</v>
      </c>
      <c r="L3610" t="s">
        <v>57</v>
      </c>
      <c r="M3610">
        <f t="shared" si="382"/>
        <v>127.31</v>
      </c>
      <c r="N3610">
        <f t="shared" si="383"/>
        <v>68.11</v>
      </c>
      <c r="O3610" s="7">
        <f t="shared" si="384"/>
        <v>0.53499332338386618</v>
      </c>
      <c r="P3610" t="str">
        <f t="shared" si="385"/>
        <v>Jun-2024</v>
      </c>
      <c r="Q3610" t="str">
        <f t="shared" si="386"/>
        <v>Q2-2024</v>
      </c>
    </row>
    <row r="3611" spans="1:17" x14ac:dyDescent="0.3">
      <c r="A3611" t="s">
        <v>3759</v>
      </c>
      <c r="B3611" s="15">
        <v>45676</v>
      </c>
      <c r="C3611" t="s">
        <v>88</v>
      </c>
      <c r="D3611" t="s">
        <v>429</v>
      </c>
      <c r="E3611" t="s">
        <v>107</v>
      </c>
      <c r="F3611" t="s">
        <v>139</v>
      </c>
      <c r="G3611" t="s">
        <v>56</v>
      </c>
      <c r="H3611">
        <v>1</v>
      </c>
      <c r="I3611">
        <v>52.98</v>
      </c>
      <c r="J3611">
        <v>0.13100000000000001</v>
      </c>
      <c r="K3611">
        <v>22.61</v>
      </c>
      <c r="L3611" t="s">
        <v>57</v>
      </c>
      <c r="M3611">
        <f t="shared" si="382"/>
        <v>46.04</v>
      </c>
      <c r="N3611">
        <f t="shared" si="383"/>
        <v>23.43</v>
      </c>
      <c r="O3611" s="7">
        <f t="shared" si="384"/>
        <v>0.50890529973935705</v>
      </c>
      <c r="P3611" t="str">
        <f t="shared" si="385"/>
        <v>Jan-2025</v>
      </c>
      <c r="Q3611" t="str">
        <f t="shared" si="386"/>
        <v>Q1-2025</v>
      </c>
    </row>
    <row r="3612" spans="1:17" x14ac:dyDescent="0.3">
      <c r="A3612" t="s">
        <v>3760</v>
      </c>
      <c r="B3612" s="15">
        <v>45459</v>
      </c>
      <c r="C3612" t="s">
        <v>88</v>
      </c>
      <c r="D3612" t="s">
        <v>183</v>
      </c>
      <c r="E3612" t="s">
        <v>93</v>
      </c>
      <c r="F3612" t="s">
        <v>255</v>
      </c>
      <c r="G3612" t="s">
        <v>68</v>
      </c>
      <c r="H3612">
        <v>1</v>
      </c>
      <c r="I3612">
        <v>19.670000000000002</v>
      </c>
      <c r="J3612">
        <v>5.5E-2</v>
      </c>
      <c r="K3612">
        <v>9.1300000000000008</v>
      </c>
      <c r="L3612" t="s">
        <v>57</v>
      </c>
      <c r="M3612">
        <f t="shared" si="382"/>
        <v>18.59</v>
      </c>
      <c r="N3612">
        <f t="shared" si="383"/>
        <v>9.4600000000000009</v>
      </c>
      <c r="O3612" s="7">
        <f t="shared" si="384"/>
        <v>0.50887573964497046</v>
      </c>
      <c r="P3612" t="str">
        <f t="shared" si="385"/>
        <v>Jun-2024</v>
      </c>
      <c r="Q3612" t="str">
        <f t="shared" si="386"/>
        <v>Q2-2024</v>
      </c>
    </row>
    <row r="3613" spans="1:17" x14ac:dyDescent="0.3">
      <c r="A3613" t="s">
        <v>3761</v>
      </c>
      <c r="B3613" s="15">
        <v>45754</v>
      </c>
      <c r="C3613" t="s">
        <v>84</v>
      </c>
      <c r="D3613" t="s">
        <v>147</v>
      </c>
      <c r="E3613" t="s">
        <v>54</v>
      </c>
      <c r="F3613" t="s">
        <v>268</v>
      </c>
      <c r="G3613" t="s">
        <v>68</v>
      </c>
      <c r="H3613">
        <v>1</v>
      </c>
      <c r="I3613">
        <v>17.350000000000001</v>
      </c>
      <c r="J3613">
        <v>0.09</v>
      </c>
      <c r="K3613">
        <v>11.94</v>
      </c>
      <c r="L3613" t="s">
        <v>57</v>
      </c>
      <c r="M3613">
        <f t="shared" si="382"/>
        <v>15.79</v>
      </c>
      <c r="N3613">
        <f t="shared" si="383"/>
        <v>3.85</v>
      </c>
      <c r="O3613" s="7">
        <f t="shared" si="384"/>
        <v>0.24382520582647246</v>
      </c>
      <c r="P3613" t="str">
        <f t="shared" si="385"/>
        <v>Apr-2025</v>
      </c>
      <c r="Q3613" t="str">
        <f t="shared" si="386"/>
        <v>Q2-2025</v>
      </c>
    </row>
    <row r="3614" spans="1:17" x14ac:dyDescent="0.3">
      <c r="A3614" t="s">
        <v>3762</v>
      </c>
      <c r="B3614" s="15">
        <v>45710</v>
      </c>
      <c r="C3614" t="s">
        <v>52</v>
      </c>
      <c r="D3614" t="s">
        <v>53</v>
      </c>
      <c r="E3614" t="s">
        <v>93</v>
      </c>
      <c r="F3614" t="s">
        <v>255</v>
      </c>
      <c r="G3614" t="s">
        <v>68</v>
      </c>
      <c r="H3614">
        <v>2</v>
      </c>
      <c r="I3614">
        <v>21.71</v>
      </c>
      <c r="J3614">
        <v>0.14000000000000001</v>
      </c>
      <c r="K3614">
        <v>7.75</v>
      </c>
      <c r="L3614" t="s">
        <v>57</v>
      </c>
      <c r="M3614">
        <f t="shared" si="382"/>
        <v>37.340000000000003</v>
      </c>
      <c r="N3614">
        <f t="shared" si="383"/>
        <v>21.84</v>
      </c>
      <c r="O3614" s="7">
        <f t="shared" si="384"/>
        <v>0.58489555436529184</v>
      </c>
      <c r="P3614" t="str">
        <f t="shared" si="385"/>
        <v>Feb-2025</v>
      </c>
      <c r="Q3614" t="str">
        <f t="shared" si="386"/>
        <v>Q1-2025</v>
      </c>
    </row>
    <row r="3615" spans="1:17" x14ac:dyDescent="0.3">
      <c r="A3615" t="s">
        <v>3763</v>
      </c>
      <c r="B3615" s="15">
        <v>45857</v>
      </c>
      <c r="C3615" t="s">
        <v>84</v>
      </c>
      <c r="D3615" t="s">
        <v>147</v>
      </c>
      <c r="E3615" t="s">
        <v>71</v>
      </c>
      <c r="F3615" t="s">
        <v>72</v>
      </c>
      <c r="G3615" t="s">
        <v>56</v>
      </c>
      <c r="H3615">
        <v>5</v>
      </c>
      <c r="I3615">
        <v>159.44</v>
      </c>
      <c r="J3615">
        <v>5.3999999999999999E-2</v>
      </c>
      <c r="K3615">
        <v>124.88</v>
      </c>
      <c r="L3615" t="s">
        <v>57</v>
      </c>
      <c r="M3615">
        <f t="shared" si="382"/>
        <v>754.15</v>
      </c>
      <c r="N3615">
        <f t="shared" si="383"/>
        <v>129.75</v>
      </c>
      <c r="O3615" s="7">
        <f t="shared" si="384"/>
        <v>0.17204800106079693</v>
      </c>
      <c r="P3615" t="str">
        <f t="shared" si="385"/>
        <v>Jul-2025</v>
      </c>
      <c r="Q3615" t="str">
        <f t="shared" si="386"/>
        <v>Q3-2025</v>
      </c>
    </row>
    <row r="3616" spans="1:17" x14ac:dyDescent="0.3">
      <c r="A3616" t="s">
        <v>3764</v>
      </c>
      <c r="B3616" s="15">
        <v>45961</v>
      </c>
      <c r="C3616" t="s">
        <v>84</v>
      </c>
      <c r="D3616" t="s">
        <v>243</v>
      </c>
      <c r="E3616" t="s">
        <v>54</v>
      </c>
      <c r="F3616" t="s">
        <v>268</v>
      </c>
      <c r="G3616" t="s">
        <v>56</v>
      </c>
      <c r="H3616">
        <v>4</v>
      </c>
      <c r="I3616">
        <v>24.68</v>
      </c>
      <c r="J3616">
        <v>9.4E-2</v>
      </c>
      <c r="K3616">
        <v>13.92</v>
      </c>
      <c r="L3616" t="s">
        <v>57</v>
      </c>
      <c r="M3616">
        <f t="shared" si="382"/>
        <v>89.44</v>
      </c>
      <c r="N3616">
        <f t="shared" si="383"/>
        <v>33.76</v>
      </c>
      <c r="O3616" s="7">
        <f t="shared" si="384"/>
        <v>0.37745974955277278</v>
      </c>
      <c r="P3616" t="str">
        <f t="shared" si="385"/>
        <v>Oct-2025</v>
      </c>
      <c r="Q3616" t="str">
        <f t="shared" si="386"/>
        <v>Q4-2025</v>
      </c>
    </row>
    <row r="3617" spans="1:17" x14ac:dyDescent="0.3">
      <c r="A3617" t="s">
        <v>3765</v>
      </c>
      <c r="B3617" s="15">
        <v>45798</v>
      </c>
      <c r="C3617" t="s">
        <v>88</v>
      </c>
      <c r="D3617" t="s">
        <v>92</v>
      </c>
      <c r="E3617" t="s">
        <v>71</v>
      </c>
      <c r="F3617" t="s">
        <v>86</v>
      </c>
      <c r="G3617" t="s">
        <v>68</v>
      </c>
      <c r="H3617">
        <v>4</v>
      </c>
      <c r="I3617">
        <v>185.21</v>
      </c>
      <c r="J3617">
        <v>6.5000000000000002E-2</v>
      </c>
      <c r="K3617">
        <v>133.58000000000001</v>
      </c>
      <c r="L3617" t="s">
        <v>104</v>
      </c>
      <c r="M3617">
        <f t="shared" si="382"/>
        <v>692.69</v>
      </c>
      <c r="N3617">
        <f t="shared" si="383"/>
        <v>158.37</v>
      </c>
      <c r="O3617" s="7">
        <f t="shared" si="384"/>
        <v>0.22863041187255481</v>
      </c>
      <c r="P3617" t="str">
        <f t="shared" si="385"/>
        <v>May-2025</v>
      </c>
      <c r="Q3617" t="str">
        <f t="shared" si="386"/>
        <v>Q2-2025</v>
      </c>
    </row>
    <row r="3618" spans="1:17" x14ac:dyDescent="0.3">
      <c r="A3618" t="s">
        <v>3766</v>
      </c>
      <c r="B3618" s="15">
        <v>45990</v>
      </c>
      <c r="C3618" t="s">
        <v>88</v>
      </c>
      <c r="D3618" t="s">
        <v>167</v>
      </c>
      <c r="E3618" t="s">
        <v>54</v>
      </c>
      <c r="F3618" t="s">
        <v>268</v>
      </c>
      <c r="G3618" t="s">
        <v>56</v>
      </c>
      <c r="H3618">
        <v>1</v>
      </c>
      <c r="I3618">
        <v>11.95</v>
      </c>
      <c r="J3618">
        <v>0.13400000000000001</v>
      </c>
      <c r="K3618">
        <v>6.65</v>
      </c>
      <c r="L3618" t="s">
        <v>57</v>
      </c>
      <c r="M3618">
        <f t="shared" si="382"/>
        <v>10.35</v>
      </c>
      <c r="N3618">
        <f t="shared" si="383"/>
        <v>3.7</v>
      </c>
      <c r="O3618" s="7">
        <f t="shared" si="384"/>
        <v>0.35748792270531404</v>
      </c>
      <c r="P3618" t="str">
        <f t="shared" si="385"/>
        <v>Nov-2025</v>
      </c>
      <c r="Q3618" t="str">
        <f t="shared" si="386"/>
        <v>Q4-2025</v>
      </c>
    </row>
    <row r="3619" spans="1:17" x14ac:dyDescent="0.3">
      <c r="A3619" t="s">
        <v>3767</v>
      </c>
      <c r="B3619" s="15">
        <v>45669</v>
      </c>
      <c r="C3619" t="s">
        <v>88</v>
      </c>
      <c r="D3619" t="s">
        <v>116</v>
      </c>
      <c r="E3619" t="s">
        <v>107</v>
      </c>
      <c r="F3619" t="s">
        <v>132</v>
      </c>
      <c r="G3619" t="s">
        <v>68</v>
      </c>
      <c r="H3619">
        <v>2</v>
      </c>
      <c r="I3619">
        <v>22.95</v>
      </c>
      <c r="J3619">
        <v>4.7E-2</v>
      </c>
      <c r="K3619">
        <v>7.8</v>
      </c>
      <c r="L3619" t="s">
        <v>57</v>
      </c>
      <c r="M3619">
        <f t="shared" si="382"/>
        <v>43.74</v>
      </c>
      <c r="N3619">
        <f t="shared" si="383"/>
        <v>28.14</v>
      </c>
      <c r="O3619" s="7">
        <f t="shared" si="384"/>
        <v>0.64334705075445819</v>
      </c>
      <c r="P3619" t="str">
        <f t="shared" si="385"/>
        <v>Jan-2025</v>
      </c>
      <c r="Q3619" t="str">
        <f t="shared" si="386"/>
        <v>Q1-2025</v>
      </c>
    </row>
    <row r="3620" spans="1:17" x14ac:dyDescent="0.3">
      <c r="A3620" t="s">
        <v>3768</v>
      </c>
      <c r="B3620" s="15">
        <v>45851</v>
      </c>
      <c r="C3620" t="s">
        <v>84</v>
      </c>
      <c r="D3620" t="s">
        <v>147</v>
      </c>
      <c r="E3620" t="s">
        <v>71</v>
      </c>
      <c r="F3620" t="s">
        <v>72</v>
      </c>
      <c r="G3620" t="s">
        <v>68</v>
      </c>
      <c r="H3620">
        <v>5</v>
      </c>
      <c r="I3620">
        <v>284.87</v>
      </c>
      <c r="J3620">
        <v>6.5000000000000002E-2</v>
      </c>
      <c r="K3620">
        <v>227.32</v>
      </c>
      <c r="L3620" t="s">
        <v>57</v>
      </c>
      <c r="M3620">
        <f t="shared" si="382"/>
        <v>1331.77</v>
      </c>
      <c r="N3620">
        <f t="shared" si="383"/>
        <v>195.17</v>
      </c>
      <c r="O3620" s="7">
        <f t="shared" si="384"/>
        <v>0.14654932908835608</v>
      </c>
      <c r="P3620" t="str">
        <f t="shared" si="385"/>
        <v>Jul-2025</v>
      </c>
      <c r="Q3620" t="str">
        <f t="shared" si="386"/>
        <v>Q3-2025</v>
      </c>
    </row>
    <row r="3621" spans="1:17" x14ac:dyDescent="0.3">
      <c r="A3621" t="s">
        <v>3769</v>
      </c>
      <c r="B3621" s="15">
        <v>45925</v>
      </c>
      <c r="C3621" t="s">
        <v>84</v>
      </c>
      <c r="D3621" t="s">
        <v>144</v>
      </c>
      <c r="E3621" t="s">
        <v>54</v>
      </c>
      <c r="F3621" t="s">
        <v>65</v>
      </c>
      <c r="G3621" t="s">
        <v>68</v>
      </c>
      <c r="H3621">
        <v>4</v>
      </c>
      <c r="I3621">
        <v>7.41</v>
      </c>
      <c r="J3621">
        <v>0</v>
      </c>
      <c r="K3621">
        <v>4.8499999999999996</v>
      </c>
      <c r="L3621" t="s">
        <v>57</v>
      </c>
      <c r="M3621">
        <f t="shared" si="382"/>
        <v>29.64</v>
      </c>
      <c r="N3621">
        <f t="shared" si="383"/>
        <v>10.24</v>
      </c>
      <c r="O3621" s="7">
        <f t="shared" si="384"/>
        <v>0.34547908232118757</v>
      </c>
      <c r="P3621" t="str">
        <f t="shared" si="385"/>
        <v>Sep-2025</v>
      </c>
      <c r="Q3621" t="str">
        <f t="shared" si="386"/>
        <v>Q3-2025</v>
      </c>
    </row>
    <row r="3622" spans="1:17" x14ac:dyDescent="0.3">
      <c r="A3622" t="s">
        <v>3770</v>
      </c>
      <c r="B3622" s="15">
        <v>45888</v>
      </c>
      <c r="C3622" t="s">
        <v>52</v>
      </c>
      <c r="D3622" t="s">
        <v>59</v>
      </c>
      <c r="E3622" t="s">
        <v>71</v>
      </c>
      <c r="F3622" t="s">
        <v>72</v>
      </c>
      <c r="G3622" t="s">
        <v>68</v>
      </c>
      <c r="H3622">
        <v>2</v>
      </c>
      <c r="I3622">
        <v>92.07</v>
      </c>
      <c r="J3622">
        <v>8.6999999999999994E-2</v>
      </c>
      <c r="K3622">
        <v>68.459999999999994</v>
      </c>
      <c r="L3622" t="s">
        <v>57</v>
      </c>
      <c r="M3622">
        <f t="shared" si="382"/>
        <v>168.12</v>
      </c>
      <c r="N3622">
        <f t="shared" si="383"/>
        <v>31.2</v>
      </c>
      <c r="O3622" s="7">
        <f t="shared" si="384"/>
        <v>0.18558172733761599</v>
      </c>
      <c r="P3622" t="str">
        <f t="shared" si="385"/>
        <v>Aug-2025</v>
      </c>
      <c r="Q3622" t="str">
        <f t="shared" si="386"/>
        <v>Q3-2025</v>
      </c>
    </row>
    <row r="3623" spans="1:17" x14ac:dyDescent="0.3">
      <c r="A3623" t="s">
        <v>3771</v>
      </c>
      <c r="B3623" s="15">
        <v>45895</v>
      </c>
      <c r="C3623" t="s">
        <v>52</v>
      </c>
      <c r="D3623" t="s">
        <v>155</v>
      </c>
      <c r="E3623" t="s">
        <v>54</v>
      </c>
      <c r="F3623" t="s">
        <v>268</v>
      </c>
      <c r="G3623" t="s">
        <v>56</v>
      </c>
      <c r="H3623">
        <v>4</v>
      </c>
      <c r="I3623">
        <v>17.78</v>
      </c>
      <c r="J3623">
        <v>3.0000000000000001E-3</v>
      </c>
      <c r="K3623">
        <v>10.9</v>
      </c>
      <c r="L3623" t="s">
        <v>57</v>
      </c>
      <c r="M3623">
        <f t="shared" si="382"/>
        <v>70.91</v>
      </c>
      <c r="N3623">
        <f t="shared" si="383"/>
        <v>27.31</v>
      </c>
      <c r="O3623" s="7">
        <f t="shared" si="384"/>
        <v>0.38513608799887183</v>
      </c>
      <c r="P3623" t="str">
        <f t="shared" si="385"/>
        <v>Aug-2025</v>
      </c>
      <c r="Q3623" t="str">
        <f t="shared" si="386"/>
        <v>Q3-2025</v>
      </c>
    </row>
    <row r="3624" spans="1:17" x14ac:dyDescent="0.3">
      <c r="A3624" t="s">
        <v>3772</v>
      </c>
      <c r="B3624" s="15">
        <v>45519</v>
      </c>
      <c r="C3624" t="s">
        <v>84</v>
      </c>
      <c r="D3624" t="s">
        <v>572</v>
      </c>
      <c r="E3624" t="s">
        <v>54</v>
      </c>
      <c r="F3624" t="s">
        <v>65</v>
      </c>
      <c r="G3624" t="s">
        <v>68</v>
      </c>
      <c r="H3624">
        <v>9</v>
      </c>
      <c r="I3624">
        <v>5.51</v>
      </c>
      <c r="J3624">
        <v>0</v>
      </c>
      <c r="K3624">
        <v>3.78</v>
      </c>
      <c r="L3624" t="s">
        <v>57</v>
      </c>
      <c r="M3624">
        <f t="shared" si="382"/>
        <v>49.59</v>
      </c>
      <c r="N3624">
        <f t="shared" si="383"/>
        <v>15.57</v>
      </c>
      <c r="O3624" s="7">
        <f t="shared" si="384"/>
        <v>0.31397459165154262</v>
      </c>
      <c r="P3624" t="str">
        <f t="shared" si="385"/>
        <v>Aug-2024</v>
      </c>
      <c r="Q3624" t="str">
        <f t="shared" si="386"/>
        <v>Q3-2024</v>
      </c>
    </row>
    <row r="3625" spans="1:17" x14ac:dyDescent="0.3">
      <c r="A3625" t="s">
        <v>3773</v>
      </c>
      <c r="B3625" s="15">
        <v>45891</v>
      </c>
      <c r="C3625" t="s">
        <v>52</v>
      </c>
      <c r="D3625" t="s">
        <v>53</v>
      </c>
      <c r="E3625" t="s">
        <v>71</v>
      </c>
      <c r="F3625" t="s">
        <v>78</v>
      </c>
      <c r="G3625" t="s">
        <v>68</v>
      </c>
      <c r="H3625">
        <v>2</v>
      </c>
      <c r="I3625">
        <v>140.24</v>
      </c>
      <c r="J3625">
        <v>8.5000000000000006E-2</v>
      </c>
      <c r="K3625">
        <v>91.8</v>
      </c>
      <c r="L3625" t="s">
        <v>57</v>
      </c>
      <c r="M3625">
        <f t="shared" si="382"/>
        <v>256.64</v>
      </c>
      <c r="N3625">
        <f t="shared" si="383"/>
        <v>73.040000000000006</v>
      </c>
      <c r="O3625" s="7">
        <f t="shared" si="384"/>
        <v>0.28460099750623447</v>
      </c>
      <c r="P3625" t="str">
        <f t="shared" si="385"/>
        <v>Aug-2025</v>
      </c>
      <c r="Q3625" t="str">
        <f t="shared" si="386"/>
        <v>Q3-2025</v>
      </c>
    </row>
    <row r="3626" spans="1:17" x14ac:dyDescent="0.3">
      <c r="A3626" t="s">
        <v>3774</v>
      </c>
      <c r="B3626" s="15">
        <v>46006</v>
      </c>
      <c r="C3626" t="s">
        <v>88</v>
      </c>
      <c r="D3626" t="s">
        <v>167</v>
      </c>
      <c r="E3626" t="s">
        <v>93</v>
      </c>
      <c r="F3626" t="s">
        <v>141</v>
      </c>
      <c r="G3626" t="s">
        <v>56</v>
      </c>
      <c r="H3626">
        <v>1</v>
      </c>
      <c r="I3626">
        <v>77.58</v>
      </c>
      <c r="J3626">
        <v>2.5999999999999999E-2</v>
      </c>
      <c r="K3626">
        <v>37.74</v>
      </c>
      <c r="L3626" t="s">
        <v>57</v>
      </c>
      <c r="M3626">
        <f t="shared" si="382"/>
        <v>75.56</v>
      </c>
      <c r="N3626">
        <f t="shared" si="383"/>
        <v>37.82</v>
      </c>
      <c r="O3626" s="7">
        <f t="shared" si="384"/>
        <v>0.50052938062466912</v>
      </c>
      <c r="P3626" t="str">
        <f t="shared" si="385"/>
        <v>Dec-2025</v>
      </c>
      <c r="Q3626" t="str">
        <f t="shared" si="386"/>
        <v>Q4-2025</v>
      </c>
    </row>
    <row r="3627" spans="1:17" x14ac:dyDescent="0.3">
      <c r="A3627" t="s">
        <v>3775</v>
      </c>
      <c r="B3627" s="15">
        <v>45831</v>
      </c>
      <c r="C3627" t="s">
        <v>63</v>
      </c>
      <c r="D3627" t="s">
        <v>281</v>
      </c>
      <c r="E3627" t="s">
        <v>60</v>
      </c>
      <c r="F3627" t="s">
        <v>76</v>
      </c>
      <c r="G3627" t="s">
        <v>68</v>
      </c>
      <c r="H3627">
        <v>2</v>
      </c>
      <c r="I3627">
        <v>67.540000000000006</v>
      </c>
      <c r="J3627">
        <v>0.216</v>
      </c>
      <c r="K3627">
        <v>29.11</v>
      </c>
      <c r="L3627" t="s">
        <v>57</v>
      </c>
      <c r="M3627">
        <f t="shared" si="382"/>
        <v>105.9</v>
      </c>
      <c r="N3627">
        <f t="shared" si="383"/>
        <v>47.68</v>
      </c>
      <c r="O3627" s="7">
        <f t="shared" si="384"/>
        <v>0.45023607176581676</v>
      </c>
      <c r="P3627" t="str">
        <f t="shared" si="385"/>
        <v>Jun-2025</v>
      </c>
      <c r="Q3627" t="str">
        <f t="shared" si="386"/>
        <v>Q2-2025</v>
      </c>
    </row>
    <row r="3628" spans="1:17" x14ac:dyDescent="0.3">
      <c r="A3628" t="s">
        <v>3776</v>
      </c>
      <c r="B3628" s="15">
        <v>45467</v>
      </c>
      <c r="C3628" t="s">
        <v>52</v>
      </c>
      <c r="D3628" t="s">
        <v>59</v>
      </c>
      <c r="E3628" t="s">
        <v>60</v>
      </c>
      <c r="F3628" t="s">
        <v>67</v>
      </c>
      <c r="G3628" t="s">
        <v>68</v>
      </c>
      <c r="H3628">
        <v>11</v>
      </c>
      <c r="I3628">
        <v>74.900000000000006</v>
      </c>
      <c r="J3628">
        <v>8.6999999999999994E-2</v>
      </c>
      <c r="K3628">
        <v>35.26</v>
      </c>
      <c r="L3628" t="s">
        <v>57</v>
      </c>
      <c r="M3628">
        <f t="shared" si="382"/>
        <v>752.22</v>
      </c>
      <c r="N3628">
        <f t="shared" si="383"/>
        <v>364.36</v>
      </c>
      <c r="O3628" s="7">
        <f t="shared" si="384"/>
        <v>0.48437956980670549</v>
      </c>
      <c r="P3628" t="str">
        <f t="shared" si="385"/>
        <v>Jun-2024</v>
      </c>
      <c r="Q3628" t="str">
        <f t="shared" si="386"/>
        <v>Q2-2024</v>
      </c>
    </row>
    <row r="3629" spans="1:17" x14ac:dyDescent="0.3">
      <c r="A3629" t="s">
        <v>3777</v>
      </c>
      <c r="B3629" s="15">
        <v>45715</v>
      </c>
      <c r="C3629" t="s">
        <v>84</v>
      </c>
      <c r="D3629" t="s">
        <v>103</v>
      </c>
      <c r="E3629" t="s">
        <v>60</v>
      </c>
      <c r="F3629" t="s">
        <v>76</v>
      </c>
      <c r="G3629" t="s">
        <v>68</v>
      </c>
      <c r="H3629">
        <v>4</v>
      </c>
      <c r="I3629">
        <v>112.03</v>
      </c>
      <c r="J3629">
        <v>3.5999999999999997E-2</v>
      </c>
      <c r="K3629">
        <v>61.36</v>
      </c>
      <c r="L3629" t="s">
        <v>57</v>
      </c>
      <c r="M3629">
        <f t="shared" si="382"/>
        <v>431.99</v>
      </c>
      <c r="N3629">
        <f t="shared" si="383"/>
        <v>186.55</v>
      </c>
      <c r="O3629" s="7">
        <f t="shared" si="384"/>
        <v>0.4318386999699067</v>
      </c>
      <c r="P3629" t="str">
        <f t="shared" si="385"/>
        <v>Feb-2025</v>
      </c>
      <c r="Q3629" t="str">
        <f t="shared" si="386"/>
        <v>Q1-2025</v>
      </c>
    </row>
    <row r="3630" spans="1:17" x14ac:dyDescent="0.3">
      <c r="A3630" t="s">
        <v>3778</v>
      </c>
      <c r="B3630" s="15">
        <v>45828</v>
      </c>
      <c r="C3630" t="s">
        <v>84</v>
      </c>
      <c r="D3630" t="s">
        <v>177</v>
      </c>
      <c r="E3630" t="s">
        <v>107</v>
      </c>
      <c r="F3630" t="s">
        <v>132</v>
      </c>
      <c r="G3630" t="s">
        <v>56</v>
      </c>
      <c r="H3630">
        <v>9</v>
      </c>
      <c r="I3630">
        <v>9.19</v>
      </c>
      <c r="J3630">
        <v>3.5000000000000003E-2</v>
      </c>
      <c r="K3630">
        <v>3.04</v>
      </c>
      <c r="L3630" t="s">
        <v>57</v>
      </c>
      <c r="M3630">
        <f t="shared" si="382"/>
        <v>79.819999999999993</v>
      </c>
      <c r="N3630">
        <f t="shared" si="383"/>
        <v>52.46</v>
      </c>
      <c r="O3630" s="7">
        <f t="shared" si="384"/>
        <v>0.65722876472062142</v>
      </c>
      <c r="P3630" t="str">
        <f t="shared" si="385"/>
        <v>Jun-2025</v>
      </c>
      <c r="Q3630" t="str">
        <f t="shared" si="386"/>
        <v>Q2-2025</v>
      </c>
    </row>
    <row r="3631" spans="1:17" x14ac:dyDescent="0.3">
      <c r="A3631" t="s">
        <v>3779</v>
      </c>
      <c r="B3631" s="15">
        <v>45847</v>
      </c>
      <c r="C3631" t="s">
        <v>88</v>
      </c>
      <c r="D3631" t="s">
        <v>206</v>
      </c>
      <c r="E3631" t="s">
        <v>71</v>
      </c>
      <c r="F3631" t="s">
        <v>126</v>
      </c>
      <c r="G3631" t="s">
        <v>68</v>
      </c>
      <c r="H3631">
        <v>1</v>
      </c>
      <c r="I3631">
        <v>141.4</v>
      </c>
      <c r="J3631">
        <v>0.11799999999999999</v>
      </c>
      <c r="K3631">
        <v>95.01</v>
      </c>
      <c r="L3631" t="s">
        <v>57</v>
      </c>
      <c r="M3631">
        <f t="shared" si="382"/>
        <v>124.71</v>
      </c>
      <c r="N3631">
        <f t="shared" si="383"/>
        <v>29.7</v>
      </c>
      <c r="O3631" s="7">
        <f t="shared" si="384"/>
        <v>0.23815251383209046</v>
      </c>
      <c r="P3631" t="str">
        <f t="shared" si="385"/>
        <v>Jul-2025</v>
      </c>
      <c r="Q3631" t="str">
        <f t="shared" si="386"/>
        <v>Q3-2025</v>
      </c>
    </row>
    <row r="3632" spans="1:17" x14ac:dyDescent="0.3">
      <c r="A3632" t="s">
        <v>3780</v>
      </c>
      <c r="B3632" s="15">
        <v>45726</v>
      </c>
      <c r="C3632" t="s">
        <v>84</v>
      </c>
      <c r="D3632" t="s">
        <v>103</v>
      </c>
      <c r="E3632" t="s">
        <v>93</v>
      </c>
      <c r="F3632" t="s">
        <v>94</v>
      </c>
      <c r="G3632" t="s">
        <v>68</v>
      </c>
      <c r="H3632">
        <v>1</v>
      </c>
      <c r="I3632">
        <v>78.66</v>
      </c>
      <c r="J3632">
        <v>0.13300000000000001</v>
      </c>
      <c r="K3632">
        <v>34.520000000000003</v>
      </c>
      <c r="L3632" t="s">
        <v>57</v>
      </c>
      <c r="M3632">
        <f t="shared" si="382"/>
        <v>68.2</v>
      </c>
      <c r="N3632">
        <f t="shared" si="383"/>
        <v>33.68</v>
      </c>
      <c r="O3632" s="7">
        <f t="shared" si="384"/>
        <v>0.493841642228739</v>
      </c>
      <c r="P3632" t="str">
        <f t="shared" si="385"/>
        <v>Mar-2025</v>
      </c>
      <c r="Q3632" t="str">
        <f t="shared" si="386"/>
        <v>Q1-2025</v>
      </c>
    </row>
    <row r="3633" spans="1:17" x14ac:dyDescent="0.3">
      <c r="A3633" t="s">
        <v>3781</v>
      </c>
      <c r="B3633" s="15">
        <v>45986</v>
      </c>
      <c r="C3633" t="s">
        <v>88</v>
      </c>
      <c r="D3633" t="s">
        <v>179</v>
      </c>
      <c r="E3633" t="s">
        <v>71</v>
      </c>
      <c r="F3633" t="s">
        <v>97</v>
      </c>
      <c r="G3633" t="s">
        <v>73</v>
      </c>
      <c r="H3633">
        <v>6</v>
      </c>
      <c r="I3633">
        <v>34.46</v>
      </c>
      <c r="J3633">
        <v>0</v>
      </c>
      <c r="K3633">
        <v>26.95</v>
      </c>
      <c r="L3633" t="s">
        <v>57</v>
      </c>
      <c r="M3633">
        <f t="shared" si="382"/>
        <v>206.76</v>
      </c>
      <c r="N3633">
        <f t="shared" si="383"/>
        <v>45.06</v>
      </c>
      <c r="O3633" s="7">
        <f t="shared" si="384"/>
        <v>0.21793383633197913</v>
      </c>
      <c r="P3633" t="str">
        <f t="shared" si="385"/>
        <v>Nov-2025</v>
      </c>
      <c r="Q3633" t="str">
        <f t="shared" si="386"/>
        <v>Q4-2025</v>
      </c>
    </row>
    <row r="3634" spans="1:17" x14ac:dyDescent="0.3">
      <c r="A3634" t="s">
        <v>3782</v>
      </c>
      <c r="B3634" s="15">
        <v>45631</v>
      </c>
      <c r="C3634" t="s">
        <v>63</v>
      </c>
      <c r="D3634" t="s">
        <v>137</v>
      </c>
      <c r="E3634" t="s">
        <v>93</v>
      </c>
      <c r="F3634" t="s">
        <v>255</v>
      </c>
      <c r="G3634" t="s">
        <v>68</v>
      </c>
      <c r="H3634">
        <v>4</v>
      </c>
      <c r="I3634">
        <v>63.32</v>
      </c>
      <c r="J3634">
        <v>0.20899999999999999</v>
      </c>
      <c r="K3634">
        <v>25.74</v>
      </c>
      <c r="L3634" t="s">
        <v>57</v>
      </c>
      <c r="M3634">
        <f t="shared" si="382"/>
        <v>200.34</v>
      </c>
      <c r="N3634">
        <f t="shared" si="383"/>
        <v>97.38</v>
      </c>
      <c r="O3634" s="7">
        <f t="shared" si="384"/>
        <v>0.48607367475292002</v>
      </c>
      <c r="P3634" t="str">
        <f t="shared" si="385"/>
        <v>Dec-2024</v>
      </c>
      <c r="Q3634" t="str">
        <f t="shared" si="386"/>
        <v>Q4-2024</v>
      </c>
    </row>
    <row r="3635" spans="1:17" x14ac:dyDescent="0.3">
      <c r="A3635" t="s">
        <v>3783</v>
      </c>
      <c r="C3635" t="s">
        <v>52</v>
      </c>
      <c r="D3635" t="s">
        <v>59</v>
      </c>
      <c r="E3635" t="s">
        <v>71</v>
      </c>
      <c r="F3635" t="s">
        <v>72</v>
      </c>
      <c r="G3635" t="s">
        <v>68</v>
      </c>
      <c r="H3635">
        <v>6</v>
      </c>
      <c r="I3635">
        <v>101.95</v>
      </c>
      <c r="J3635">
        <v>4.9000000000000002E-2</v>
      </c>
      <c r="K3635">
        <v>78.87</v>
      </c>
      <c r="L3635" t="s">
        <v>57</v>
      </c>
      <c r="M3635">
        <f t="shared" si="382"/>
        <v>581.73</v>
      </c>
      <c r="N3635">
        <f t="shared" si="383"/>
        <v>108.51</v>
      </c>
      <c r="O3635" s="7">
        <f t="shared" si="384"/>
        <v>0.1865298334278789</v>
      </c>
    </row>
    <row r="3636" spans="1:17" x14ac:dyDescent="0.3">
      <c r="A3636" t="s">
        <v>3784</v>
      </c>
      <c r="B3636" s="15">
        <v>45892</v>
      </c>
      <c r="C3636" t="s">
        <v>52</v>
      </c>
      <c r="D3636" t="s">
        <v>70</v>
      </c>
      <c r="E3636" t="s">
        <v>107</v>
      </c>
      <c r="F3636" t="s">
        <v>132</v>
      </c>
      <c r="G3636" t="s">
        <v>56</v>
      </c>
      <c r="H3636">
        <v>1</v>
      </c>
      <c r="I3636">
        <v>45.94</v>
      </c>
      <c r="J3636">
        <v>6.3E-2</v>
      </c>
      <c r="K3636">
        <v>19.84</v>
      </c>
      <c r="L3636" t="s">
        <v>57</v>
      </c>
      <c r="M3636">
        <f t="shared" si="382"/>
        <v>43.05</v>
      </c>
      <c r="N3636">
        <f t="shared" si="383"/>
        <v>23.21</v>
      </c>
      <c r="O3636" s="7">
        <f t="shared" si="384"/>
        <v>0.53914053426248554</v>
      </c>
      <c r="P3636" t="str">
        <f t="shared" ref="P3636:P3667" si="387">IF(B3636="","",TEXT(B3636,"mmm-yyyy"))</f>
        <v>Aug-2025</v>
      </c>
      <c r="Q3636" t="str">
        <f t="shared" ref="Q3636:Q3667" si="388">IF(B3636="","","Q"&amp;ROUNDUP(MONTH(B3636)/3,0)&amp;"-"&amp;YEAR(B3636))</f>
        <v>Q3-2025</v>
      </c>
    </row>
    <row r="3637" spans="1:17" x14ac:dyDescent="0.3">
      <c r="A3637" t="s">
        <v>3785</v>
      </c>
      <c r="B3637" s="15">
        <v>45755</v>
      </c>
      <c r="C3637" t="s">
        <v>63</v>
      </c>
      <c r="D3637" t="s">
        <v>281</v>
      </c>
      <c r="E3637" t="s">
        <v>60</v>
      </c>
      <c r="F3637" t="s">
        <v>99</v>
      </c>
      <c r="G3637" t="s">
        <v>68</v>
      </c>
      <c r="H3637">
        <v>20</v>
      </c>
      <c r="I3637">
        <v>103.73</v>
      </c>
      <c r="J3637">
        <v>0.22800000000000001</v>
      </c>
      <c r="K3637">
        <v>55.64</v>
      </c>
      <c r="L3637" t="s">
        <v>57</v>
      </c>
      <c r="M3637">
        <f t="shared" si="382"/>
        <v>1601.59</v>
      </c>
      <c r="N3637">
        <f t="shared" si="383"/>
        <v>488.79</v>
      </c>
      <c r="O3637" s="7">
        <f t="shared" si="384"/>
        <v>0.30519046697344515</v>
      </c>
      <c r="P3637" t="str">
        <f t="shared" si="387"/>
        <v>Apr-2025</v>
      </c>
      <c r="Q3637" t="str">
        <f t="shared" si="388"/>
        <v>Q2-2025</v>
      </c>
    </row>
    <row r="3638" spans="1:17" x14ac:dyDescent="0.3">
      <c r="A3638" t="s">
        <v>3786</v>
      </c>
      <c r="B3638" s="15">
        <v>45587</v>
      </c>
      <c r="C3638" t="s">
        <v>63</v>
      </c>
      <c r="D3638" t="s">
        <v>302</v>
      </c>
      <c r="E3638" t="s">
        <v>71</v>
      </c>
      <c r="F3638" t="s">
        <v>97</v>
      </c>
      <c r="G3638" t="s">
        <v>68</v>
      </c>
      <c r="H3638">
        <v>2</v>
      </c>
      <c r="I3638">
        <v>40.64</v>
      </c>
      <c r="J3638">
        <v>0.26300000000000001</v>
      </c>
      <c r="K3638">
        <v>26.65</v>
      </c>
      <c r="L3638" t="s">
        <v>57</v>
      </c>
      <c r="M3638">
        <f t="shared" si="382"/>
        <v>59.9</v>
      </c>
      <c r="N3638">
        <f t="shared" si="383"/>
        <v>6.6</v>
      </c>
      <c r="O3638" s="7">
        <f t="shared" si="384"/>
        <v>0.11018363939899832</v>
      </c>
      <c r="P3638" t="str">
        <f t="shared" si="387"/>
        <v>Oct-2024</v>
      </c>
      <c r="Q3638" t="str">
        <f t="shared" si="388"/>
        <v>Q4-2024</v>
      </c>
    </row>
    <row r="3639" spans="1:17" x14ac:dyDescent="0.3">
      <c r="A3639" t="s">
        <v>3787</v>
      </c>
      <c r="B3639" s="15">
        <v>45862</v>
      </c>
      <c r="C3639" t="s">
        <v>63</v>
      </c>
      <c r="D3639" t="s">
        <v>73</v>
      </c>
      <c r="E3639" t="s">
        <v>93</v>
      </c>
      <c r="F3639" t="s">
        <v>124</v>
      </c>
      <c r="G3639" t="s">
        <v>73</v>
      </c>
      <c r="H3639">
        <v>5</v>
      </c>
      <c r="I3639">
        <v>19.12</v>
      </c>
      <c r="J3639">
        <v>0.30299999999999999</v>
      </c>
      <c r="K3639">
        <v>10.95</v>
      </c>
      <c r="L3639" t="s">
        <v>57</v>
      </c>
      <c r="M3639">
        <f t="shared" si="382"/>
        <v>66.63</v>
      </c>
      <c r="N3639">
        <f t="shared" si="383"/>
        <v>11.88</v>
      </c>
      <c r="O3639" s="7">
        <f t="shared" si="384"/>
        <v>0.17829806393516437</v>
      </c>
      <c r="P3639" t="str">
        <f t="shared" si="387"/>
        <v>Jul-2025</v>
      </c>
      <c r="Q3639" t="str">
        <f t="shared" si="388"/>
        <v>Q3-2025</v>
      </c>
    </row>
    <row r="3640" spans="1:17" x14ac:dyDescent="0.3">
      <c r="A3640" t="s">
        <v>3788</v>
      </c>
      <c r="B3640" s="15">
        <v>45907</v>
      </c>
      <c r="C3640" t="s">
        <v>52</v>
      </c>
      <c r="D3640" t="s">
        <v>237</v>
      </c>
      <c r="E3640" t="s">
        <v>93</v>
      </c>
      <c r="F3640" t="s">
        <v>141</v>
      </c>
      <c r="G3640" t="s">
        <v>68</v>
      </c>
      <c r="H3640">
        <v>11</v>
      </c>
      <c r="I3640">
        <v>36.869999999999997</v>
      </c>
      <c r="J3640">
        <v>7.9000000000000001E-2</v>
      </c>
      <c r="K3640">
        <v>21.19</v>
      </c>
      <c r="L3640" t="s">
        <v>57</v>
      </c>
      <c r="M3640">
        <f t="shared" si="382"/>
        <v>373.53</v>
      </c>
      <c r="N3640">
        <f t="shared" si="383"/>
        <v>140.44</v>
      </c>
      <c r="O3640" s="7">
        <f t="shared" si="384"/>
        <v>0.37598051026691298</v>
      </c>
      <c r="P3640" t="str">
        <f t="shared" si="387"/>
        <v>Sep-2025</v>
      </c>
      <c r="Q3640" t="str">
        <f t="shared" si="388"/>
        <v>Q3-2025</v>
      </c>
    </row>
    <row r="3641" spans="1:17" x14ac:dyDescent="0.3">
      <c r="A3641" t="s">
        <v>3789</v>
      </c>
      <c r="B3641" s="15">
        <v>45996</v>
      </c>
      <c r="C3641" t="s">
        <v>63</v>
      </c>
      <c r="D3641" t="s">
        <v>251</v>
      </c>
      <c r="E3641" t="s">
        <v>54</v>
      </c>
      <c r="F3641" t="s">
        <v>65</v>
      </c>
      <c r="G3641" t="s">
        <v>68</v>
      </c>
      <c r="H3641">
        <v>4</v>
      </c>
      <c r="I3641">
        <v>4.09</v>
      </c>
      <c r="J3641">
        <v>0.28699999999999998</v>
      </c>
      <c r="K3641">
        <v>2.41</v>
      </c>
      <c r="L3641" t="s">
        <v>104</v>
      </c>
      <c r="M3641">
        <f t="shared" si="382"/>
        <v>11.66</v>
      </c>
      <c r="N3641">
        <f t="shared" si="383"/>
        <v>2.02</v>
      </c>
      <c r="O3641" s="7">
        <f t="shared" si="384"/>
        <v>0.1732418524871355</v>
      </c>
      <c r="P3641" t="str">
        <f t="shared" si="387"/>
        <v>Dec-2025</v>
      </c>
      <c r="Q3641" t="str">
        <f t="shared" si="388"/>
        <v>Q4-2025</v>
      </c>
    </row>
    <row r="3642" spans="1:17" x14ac:dyDescent="0.3">
      <c r="A3642" t="s">
        <v>3790</v>
      </c>
      <c r="B3642" s="15">
        <v>45640</v>
      </c>
      <c r="C3642" t="s">
        <v>88</v>
      </c>
      <c r="D3642" t="s">
        <v>198</v>
      </c>
      <c r="E3642" t="s">
        <v>93</v>
      </c>
      <c r="F3642" t="s">
        <v>141</v>
      </c>
      <c r="G3642" t="s">
        <v>56</v>
      </c>
      <c r="H3642">
        <v>5</v>
      </c>
      <c r="I3642">
        <v>41.51</v>
      </c>
      <c r="J3642">
        <v>0.126</v>
      </c>
      <c r="K3642">
        <v>17.850000000000001</v>
      </c>
      <c r="L3642" t="s">
        <v>57</v>
      </c>
      <c r="M3642">
        <f t="shared" si="382"/>
        <v>181.4</v>
      </c>
      <c r="N3642">
        <f t="shared" si="383"/>
        <v>92.15</v>
      </c>
      <c r="O3642" s="7">
        <f t="shared" si="384"/>
        <v>0.50799338478500555</v>
      </c>
      <c r="P3642" t="str">
        <f t="shared" si="387"/>
        <v>Dec-2024</v>
      </c>
      <c r="Q3642" t="str">
        <f t="shared" si="388"/>
        <v>Q4-2024</v>
      </c>
    </row>
    <row r="3643" spans="1:17" x14ac:dyDescent="0.3">
      <c r="A3643" t="s">
        <v>3791</v>
      </c>
      <c r="B3643" s="15">
        <v>45821</v>
      </c>
      <c r="C3643" t="s">
        <v>52</v>
      </c>
      <c r="D3643" t="s">
        <v>237</v>
      </c>
      <c r="E3643" t="s">
        <v>107</v>
      </c>
      <c r="F3643" t="s">
        <v>193</v>
      </c>
      <c r="G3643" t="s">
        <v>56</v>
      </c>
      <c r="H3643">
        <v>1</v>
      </c>
      <c r="I3643">
        <v>35.04</v>
      </c>
      <c r="J3643">
        <v>0.106</v>
      </c>
      <c r="K3643">
        <v>12.35</v>
      </c>
      <c r="L3643" t="s">
        <v>57</v>
      </c>
      <c r="M3643">
        <f t="shared" si="382"/>
        <v>31.33</v>
      </c>
      <c r="N3643">
        <f t="shared" si="383"/>
        <v>18.98</v>
      </c>
      <c r="O3643" s="7">
        <f t="shared" si="384"/>
        <v>0.60580912863070546</v>
      </c>
      <c r="P3643" t="str">
        <f t="shared" si="387"/>
        <v>Jun-2025</v>
      </c>
      <c r="Q3643" t="str">
        <f t="shared" si="388"/>
        <v>Q2-2025</v>
      </c>
    </row>
    <row r="3644" spans="1:17" x14ac:dyDescent="0.3">
      <c r="A3644" t="s">
        <v>3792</v>
      </c>
      <c r="B3644" s="15">
        <v>45971</v>
      </c>
      <c r="C3644" t="s">
        <v>84</v>
      </c>
      <c r="D3644" t="s">
        <v>110</v>
      </c>
      <c r="E3644" t="s">
        <v>60</v>
      </c>
      <c r="F3644" t="s">
        <v>67</v>
      </c>
      <c r="G3644" t="s">
        <v>56</v>
      </c>
      <c r="H3644">
        <v>7</v>
      </c>
      <c r="I3644">
        <v>103.91</v>
      </c>
      <c r="J3644">
        <v>0.16700000000000001</v>
      </c>
      <c r="K3644">
        <v>55.15</v>
      </c>
      <c r="L3644" t="s">
        <v>57</v>
      </c>
      <c r="M3644">
        <f t="shared" si="382"/>
        <v>605.9</v>
      </c>
      <c r="N3644">
        <f t="shared" si="383"/>
        <v>219.85</v>
      </c>
      <c r="O3644" s="7">
        <f t="shared" si="384"/>
        <v>0.36284865489354678</v>
      </c>
      <c r="P3644" t="str">
        <f t="shared" si="387"/>
        <v>Nov-2025</v>
      </c>
      <c r="Q3644" t="str">
        <f t="shared" si="388"/>
        <v>Q4-2025</v>
      </c>
    </row>
    <row r="3645" spans="1:17" x14ac:dyDescent="0.3">
      <c r="A3645" t="s">
        <v>3793</v>
      </c>
      <c r="B3645" s="15">
        <v>45503</v>
      </c>
      <c r="C3645" t="s">
        <v>63</v>
      </c>
      <c r="D3645" t="s">
        <v>119</v>
      </c>
      <c r="E3645" t="s">
        <v>107</v>
      </c>
      <c r="F3645" t="s">
        <v>148</v>
      </c>
      <c r="G3645" t="s">
        <v>68</v>
      </c>
      <c r="H3645">
        <v>1</v>
      </c>
      <c r="I3645">
        <v>9.89</v>
      </c>
      <c r="J3645">
        <v>0.307</v>
      </c>
      <c r="K3645">
        <v>3.48</v>
      </c>
      <c r="L3645" t="s">
        <v>57</v>
      </c>
      <c r="M3645">
        <f t="shared" si="382"/>
        <v>6.85</v>
      </c>
      <c r="N3645">
        <f t="shared" si="383"/>
        <v>3.37</v>
      </c>
      <c r="O3645" s="7">
        <f t="shared" si="384"/>
        <v>0.49197080291970807</v>
      </c>
      <c r="P3645" t="str">
        <f t="shared" si="387"/>
        <v>Jul-2024</v>
      </c>
      <c r="Q3645" t="str">
        <f t="shared" si="388"/>
        <v>Q3-2024</v>
      </c>
    </row>
    <row r="3646" spans="1:17" x14ac:dyDescent="0.3">
      <c r="A3646" t="s">
        <v>3794</v>
      </c>
      <c r="B3646" s="15">
        <v>45951</v>
      </c>
      <c r="C3646" t="s">
        <v>63</v>
      </c>
      <c r="D3646" t="s">
        <v>82</v>
      </c>
      <c r="E3646" t="s">
        <v>54</v>
      </c>
      <c r="F3646" t="s">
        <v>55</v>
      </c>
      <c r="G3646" t="s">
        <v>68</v>
      </c>
      <c r="H3646">
        <v>1</v>
      </c>
      <c r="I3646">
        <v>3.18</v>
      </c>
      <c r="J3646">
        <v>0.26400000000000001</v>
      </c>
      <c r="K3646">
        <v>2.04</v>
      </c>
      <c r="L3646" t="s">
        <v>104</v>
      </c>
      <c r="M3646">
        <f t="shared" si="382"/>
        <v>2.34</v>
      </c>
      <c r="N3646">
        <f t="shared" si="383"/>
        <v>0.3</v>
      </c>
      <c r="O3646" s="7">
        <f t="shared" si="384"/>
        <v>0.12820512820512822</v>
      </c>
      <c r="P3646" t="str">
        <f t="shared" si="387"/>
        <v>Oct-2025</v>
      </c>
      <c r="Q3646" t="str">
        <f t="shared" si="388"/>
        <v>Q4-2025</v>
      </c>
    </row>
    <row r="3647" spans="1:17" x14ac:dyDescent="0.3">
      <c r="A3647" t="s">
        <v>3795</v>
      </c>
      <c r="B3647" s="15">
        <v>45607</v>
      </c>
      <c r="C3647" t="s">
        <v>63</v>
      </c>
      <c r="D3647" t="s">
        <v>251</v>
      </c>
      <c r="E3647" t="s">
        <v>93</v>
      </c>
      <c r="F3647" t="s">
        <v>124</v>
      </c>
      <c r="G3647" t="s">
        <v>56</v>
      </c>
      <c r="H3647">
        <v>3</v>
      </c>
      <c r="I3647">
        <v>21.16</v>
      </c>
      <c r="J3647">
        <v>0.14099999999999999</v>
      </c>
      <c r="K3647">
        <v>9.18</v>
      </c>
      <c r="L3647" t="s">
        <v>57</v>
      </c>
      <c r="M3647">
        <f t="shared" si="382"/>
        <v>54.53</v>
      </c>
      <c r="N3647">
        <f t="shared" si="383"/>
        <v>26.99</v>
      </c>
      <c r="O3647" s="7">
        <f t="shared" si="384"/>
        <v>0.49495690445626256</v>
      </c>
      <c r="P3647" t="str">
        <f t="shared" si="387"/>
        <v>Nov-2024</v>
      </c>
      <c r="Q3647" t="str">
        <f t="shared" si="388"/>
        <v>Q4-2024</v>
      </c>
    </row>
    <row r="3648" spans="1:17" x14ac:dyDescent="0.3">
      <c r="A3648" t="s">
        <v>3796</v>
      </c>
      <c r="B3648" s="15">
        <v>45678</v>
      </c>
      <c r="C3648" t="s">
        <v>84</v>
      </c>
      <c r="D3648" t="s">
        <v>147</v>
      </c>
      <c r="E3648" t="s">
        <v>54</v>
      </c>
      <c r="F3648" t="s">
        <v>65</v>
      </c>
      <c r="G3648" t="s">
        <v>56</v>
      </c>
      <c r="H3648">
        <v>4</v>
      </c>
      <c r="I3648">
        <v>8.1199999999999992</v>
      </c>
      <c r="J3648">
        <v>0.106</v>
      </c>
      <c r="K3648">
        <v>5.68</v>
      </c>
      <c r="L3648" t="s">
        <v>57</v>
      </c>
      <c r="M3648">
        <f t="shared" si="382"/>
        <v>29.04</v>
      </c>
      <c r="N3648">
        <f t="shared" si="383"/>
        <v>6.32</v>
      </c>
      <c r="O3648" s="7">
        <f t="shared" si="384"/>
        <v>0.21763085399449036</v>
      </c>
      <c r="P3648" t="str">
        <f t="shared" si="387"/>
        <v>Jan-2025</v>
      </c>
      <c r="Q3648" t="str">
        <f t="shared" si="388"/>
        <v>Q1-2025</v>
      </c>
    </row>
    <row r="3649" spans="1:17" x14ac:dyDescent="0.3">
      <c r="A3649" t="s">
        <v>3797</v>
      </c>
      <c r="B3649" s="15">
        <v>45830</v>
      </c>
      <c r="C3649" t="s">
        <v>84</v>
      </c>
      <c r="D3649" t="s">
        <v>177</v>
      </c>
      <c r="E3649" t="s">
        <v>71</v>
      </c>
      <c r="F3649" t="s">
        <v>97</v>
      </c>
      <c r="G3649" t="s">
        <v>68</v>
      </c>
      <c r="H3649">
        <v>7</v>
      </c>
      <c r="I3649">
        <v>136.52000000000001</v>
      </c>
      <c r="J3649">
        <v>0.01</v>
      </c>
      <c r="K3649">
        <v>98.69</v>
      </c>
      <c r="L3649" t="s">
        <v>57</v>
      </c>
      <c r="M3649">
        <f t="shared" si="382"/>
        <v>946.08</v>
      </c>
      <c r="N3649">
        <f t="shared" si="383"/>
        <v>255.25</v>
      </c>
      <c r="O3649" s="7">
        <f t="shared" si="384"/>
        <v>0.26979748012853033</v>
      </c>
      <c r="P3649" t="str">
        <f t="shared" si="387"/>
        <v>Jun-2025</v>
      </c>
      <c r="Q3649" t="str">
        <f t="shared" si="388"/>
        <v>Q2-2025</v>
      </c>
    </row>
    <row r="3650" spans="1:17" x14ac:dyDescent="0.3">
      <c r="A3650" t="s">
        <v>3798</v>
      </c>
      <c r="B3650" s="15">
        <v>45722</v>
      </c>
      <c r="C3650" t="s">
        <v>52</v>
      </c>
      <c r="D3650" t="s">
        <v>272</v>
      </c>
      <c r="E3650" t="s">
        <v>93</v>
      </c>
      <c r="F3650" t="s">
        <v>219</v>
      </c>
      <c r="G3650" t="s">
        <v>68</v>
      </c>
      <c r="H3650">
        <v>3</v>
      </c>
      <c r="I3650">
        <v>79.58</v>
      </c>
      <c r="J3650">
        <v>9.8000000000000004E-2</v>
      </c>
      <c r="K3650">
        <v>29.35</v>
      </c>
      <c r="L3650" t="s">
        <v>57</v>
      </c>
      <c r="M3650">
        <f t="shared" ref="M3650:M3713" si="389">ROUND(H3650*I3650*(1-J3650),2)</f>
        <v>215.34</v>
      </c>
      <c r="N3650">
        <f t="shared" ref="N3650:N3713" si="390">ROUND(M3650-(H3650*K3650),2)</f>
        <v>127.29</v>
      </c>
      <c r="O3650" s="7">
        <f t="shared" ref="O3650:O3713" si="391">IFERROR(N3650/M3650,0)</f>
        <v>0.59111173028698805</v>
      </c>
      <c r="P3650" t="str">
        <f t="shared" si="387"/>
        <v>Mar-2025</v>
      </c>
      <c r="Q3650" t="str">
        <f t="shared" si="388"/>
        <v>Q1-2025</v>
      </c>
    </row>
    <row r="3651" spans="1:17" x14ac:dyDescent="0.3">
      <c r="A3651" t="s">
        <v>3799</v>
      </c>
      <c r="B3651" s="15">
        <v>45834</v>
      </c>
      <c r="C3651" t="s">
        <v>63</v>
      </c>
      <c r="D3651" t="s">
        <v>159</v>
      </c>
      <c r="E3651" t="s">
        <v>107</v>
      </c>
      <c r="F3651" t="s">
        <v>193</v>
      </c>
      <c r="G3651" t="s">
        <v>56</v>
      </c>
      <c r="H3651">
        <v>3</v>
      </c>
      <c r="I3651">
        <v>36.33</v>
      </c>
      <c r="J3651">
        <v>0.13300000000000001</v>
      </c>
      <c r="K3651">
        <v>15.84</v>
      </c>
      <c r="L3651" t="s">
        <v>57</v>
      </c>
      <c r="M3651">
        <f t="shared" si="389"/>
        <v>94.49</v>
      </c>
      <c r="N3651">
        <f t="shared" si="390"/>
        <v>46.97</v>
      </c>
      <c r="O3651" s="7">
        <f t="shared" si="391"/>
        <v>0.49708963911525028</v>
      </c>
      <c r="P3651" t="str">
        <f t="shared" si="387"/>
        <v>Jun-2025</v>
      </c>
      <c r="Q3651" t="str">
        <f t="shared" si="388"/>
        <v>Q2-2025</v>
      </c>
    </row>
    <row r="3652" spans="1:17" x14ac:dyDescent="0.3">
      <c r="A3652" t="s">
        <v>3800</v>
      </c>
      <c r="B3652" s="15">
        <v>45840</v>
      </c>
      <c r="C3652" t="s">
        <v>52</v>
      </c>
      <c r="D3652" t="s">
        <v>113</v>
      </c>
      <c r="E3652" t="s">
        <v>54</v>
      </c>
      <c r="F3652" t="s">
        <v>268</v>
      </c>
      <c r="G3652" t="s">
        <v>68</v>
      </c>
      <c r="H3652">
        <v>2</v>
      </c>
      <c r="I3652">
        <v>22.34</v>
      </c>
      <c r="J3652">
        <v>8.5000000000000006E-2</v>
      </c>
      <c r="K3652">
        <v>14.91</v>
      </c>
      <c r="L3652" t="s">
        <v>57</v>
      </c>
      <c r="M3652">
        <f t="shared" si="389"/>
        <v>40.880000000000003</v>
      </c>
      <c r="N3652">
        <f t="shared" si="390"/>
        <v>11.06</v>
      </c>
      <c r="O3652" s="7">
        <f t="shared" si="391"/>
        <v>0.27054794520547942</v>
      </c>
      <c r="P3652" t="str">
        <f t="shared" si="387"/>
        <v>Jul-2025</v>
      </c>
      <c r="Q3652" t="str">
        <f t="shared" si="388"/>
        <v>Q3-2025</v>
      </c>
    </row>
    <row r="3653" spans="1:17" x14ac:dyDescent="0.3">
      <c r="A3653" t="s">
        <v>3801</v>
      </c>
      <c r="B3653" s="15">
        <v>45824</v>
      </c>
      <c r="C3653" t="s">
        <v>88</v>
      </c>
      <c r="D3653" t="s">
        <v>89</v>
      </c>
      <c r="E3653" t="s">
        <v>93</v>
      </c>
      <c r="F3653" t="s">
        <v>141</v>
      </c>
      <c r="G3653" t="s">
        <v>68</v>
      </c>
      <c r="H3653">
        <v>4</v>
      </c>
      <c r="I3653">
        <v>44.01</v>
      </c>
      <c r="J3653">
        <v>3.3000000000000002E-2</v>
      </c>
      <c r="K3653">
        <v>18.28</v>
      </c>
      <c r="L3653" t="s">
        <v>57</v>
      </c>
      <c r="M3653">
        <f t="shared" si="389"/>
        <v>170.23</v>
      </c>
      <c r="N3653">
        <f t="shared" si="390"/>
        <v>97.11</v>
      </c>
      <c r="O3653" s="7">
        <f t="shared" si="391"/>
        <v>0.57046349057157963</v>
      </c>
      <c r="P3653" t="str">
        <f t="shared" si="387"/>
        <v>Jun-2025</v>
      </c>
      <c r="Q3653" t="str">
        <f t="shared" si="388"/>
        <v>Q2-2025</v>
      </c>
    </row>
    <row r="3654" spans="1:17" x14ac:dyDescent="0.3">
      <c r="A3654" t="s">
        <v>3802</v>
      </c>
      <c r="B3654" s="15">
        <v>45452</v>
      </c>
      <c r="C3654" t="s">
        <v>52</v>
      </c>
      <c r="D3654" t="s">
        <v>59</v>
      </c>
      <c r="E3654" t="s">
        <v>54</v>
      </c>
      <c r="F3654" t="s">
        <v>55</v>
      </c>
      <c r="G3654" t="s">
        <v>56</v>
      </c>
      <c r="H3654">
        <v>2</v>
      </c>
      <c r="I3654">
        <v>12.85</v>
      </c>
      <c r="J3654">
        <v>0.11700000000000001</v>
      </c>
      <c r="K3654">
        <v>7.83</v>
      </c>
      <c r="L3654" t="s">
        <v>57</v>
      </c>
      <c r="M3654">
        <f t="shared" si="389"/>
        <v>22.69</v>
      </c>
      <c r="N3654">
        <f t="shared" si="390"/>
        <v>7.03</v>
      </c>
      <c r="O3654" s="7">
        <f t="shared" si="391"/>
        <v>0.30982811811370647</v>
      </c>
      <c r="P3654" t="str">
        <f t="shared" si="387"/>
        <v>Jun-2024</v>
      </c>
      <c r="Q3654" t="str">
        <f t="shared" si="388"/>
        <v>Q2-2024</v>
      </c>
    </row>
    <row r="3655" spans="1:17" x14ac:dyDescent="0.3">
      <c r="A3655" t="s">
        <v>3803</v>
      </c>
      <c r="B3655" s="15">
        <v>45974</v>
      </c>
      <c r="C3655" t="s">
        <v>84</v>
      </c>
      <c r="D3655" t="s">
        <v>147</v>
      </c>
      <c r="E3655" t="s">
        <v>71</v>
      </c>
      <c r="F3655" t="s">
        <v>86</v>
      </c>
      <c r="G3655" t="s">
        <v>73</v>
      </c>
      <c r="H3655">
        <v>10</v>
      </c>
      <c r="I3655">
        <v>221.38</v>
      </c>
      <c r="J3655">
        <v>5.8000000000000003E-2</v>
      </c>
      <c r="K3655">
        <v>176.02</v>
      </c>
      <c r="L3655" t="s">
        <v>57</v>
      </c>
      <c r="M3655">
        <f t="shared" si="389"/>
        <v>2085.4</v>
      </c>
      <c r="N3655">
        <f t="shared" si="390"/>
        <v>325.2</v>
      </c>
      <c r="O3655" s="7">
        <f t="shared" si="391"/>
        <v>0.15594130622422556</v>
      </c>
      <c r="P3655" t="str">
        <f t="shared" si="387"/>
        <v>Nov-2025</v>
      </c>
      <c r="Q3655" t="str">
        <f t="shared" si="388"/>
        <v>Q4-2025</v>
      </c>
    </row>
    <row r="3656" spans="1:17" x14ac:dyDescent="0.3">
      <c r="A3656" t="s">
        <v>3804</v>
      </c>
      <c r="B3656" s="15">
        <v>45961</v>
      </c>
      <c r="C3656" t="s">
        <v>84</v>
      </c>
      <c r="D3656" t="s">
        <v>150</v>
      </c>
      <c r="E3656" t="s">
        <v>93</v>
      </c>
      <c r="F3656" t="s">
        <v>94</v>
      </c>
      <c r="G3656" t="s">
        <v>68</v>
      </c>
      <c r="H3656">
        <v>1</v>
      </c>
      <c r="I3656">
        <v>55.25</v>
      </c>
      <c r="J3656">
        <v>4.2999999999999997E-2</v>
      </c>
      <c r="K3656">
        <v>20.22</v>
      </c>
      <c r="L3656" t="s">
        <v>57</v>
      </c>
      <c r="M3656">
        <f t="shared" si="389"/>
        <v>52.87</v>
      </c>
      <c r="N3656">
        <f t="shared" si="390"/>
        <v>32.65</v>
      </c>
      <c r="O3656" s="7">
        <f t="shared" si="391"/>
        <v>0.61755248723283529</v>
      </c>
      <c r="P3656" t="str">
        <f t="shared" si="387"/>
        <v>Oct-2025</v>
      </c>
      <c r="Q3656" t="str">
        <f t="shared" si="388"/>
        <v>Q4-2025</v>
      </c>
    </row>
    <row r="3657" spans="1:17" x14ac:dyDescent="0.3">
      <c r="A3657" t="s">
        <v>3805</v>
      </c>
      <c r="B3657" s="15">
        <v>45459</v>
      </c>
      <c r="C3657" t="s">
        <v>88</v>
      </c>
      <c r="D3657" t="s">
        <v>183</v>
      </c>
      <c r="E3657" t="s">
        <v>93</v>
      </c>
      <c r="F3657" t="s">
        <v>219</v>
      </c>
      <c r="G3657" t="s">
        <v>68</v>
      </c>
      <c r="H3657">
        <v>9</v>
      </c>
      <c r="I3657">
        <v>35.82</v>
      </c>
      <c r="J3657">
        <v>0.13300000000000001</v>
      </c>
      <c r="K3657">
        <v>15.78</v>
      </c>
      <c r="L3657" t="s">
        <v>57</v>
      </c>
      <c r="M3657">
        <f t="shared" si="389"/>
        <v>279.5</v>
      </c>
      <c r="N3657">
        <f t="shared" si="390"/>
        <v>137.47999999999999</v>
      </c>
      <c r="O3657" s="7">
        <f t="shared" si="391"/>
        <v>0.49187835420393555</v>
      </c>
      <c r="P3657" t="str">
        <f t="shared" si="387"/>
        <v>Jun-2024</v>
      </c>
      <c r="Q3657" t="str">
        <f t="shared" si="388"/>
        <v>Q2-2024</v>
      </c>
    </row>
    <row r="3658" spans="1:17" x14ac:dyDescent="0.3">
      <c r="A3658" t="s">
        <v>3806</v>
      </c>
      <c r="B3658" s="15">
        <v>45912</v>
      </c>
      <c r="C3658" t="s">
        <v>84</v>
      </c>
      <c r="D3658" t="s">
        <v>171</v>
      </c>
      <c r="E3658" t="s">
        <v>93</v>
      </c>
      <c r="F3658" t="s">
        <v>141</v>
      </c>
      <c r="G3658" t="s">
        <v>56</v>
      </c>
      <c r="H3658">
        <v>2</v>
      </c>
      <c r="I3658">
        <v>82.97</v>
      </c>
      <c r="J3658">
        <v>0.13700000000000001</v>
      </c>
      <c r="K3658">
        <v>33.64</v>
      </c>
      <c r="L3658" t="s">
        <v>57</v>
      </c>
      <c r="M3658">
        <f t="shared" si="389"/>
        <v>143.21</v>
      </c>
      <c r="N3658">
        <f t="shared" si="390"/>
        <v>75.930000000000007</v>
      </c>
      <c r="O3658" s="7">
        <f t="shared" si="391"/>
        <v>0.53020040499965093</v>
      </c>
      <c r="P3658" t="str">
        <f t="shared" si="387"/>
        <v>Sep-2025</v>
      </c>
      <c r="Q3658" t="str">
        <f t="shared" si="388"/>
        <v>Q3-2025</v>
      </c>
    </row>
    <row r="3659" spans="1:17" x14ac:dyDescent="0.3">
      <c r="A3659" t="s">
        <v>3807</v>
      </c>
      <c r="B3659" s="15">
        <v>45888</v>
      </c>
      <c r="C3659" t="s">
        <v>52</v>
      </c>
      <c r="D3659" t="s">
        <v>155</v>
      </c>
      <c r="E3659" t="s">
        <v>71</v>
      </c>
      <c r="F3659" t="s">
        <v>97</v>
      </c>
      <c r="G3659" t="s">
        <v>68</v>
      </c>
      <c r="H3659">
        <v>1</v>
      </c>
      <c r="I3659">
        <v>277.58</v>
      </c>
      <c r="J3659">
        <v>3.5999999999999997E-2</v>
      </c>
      <c r="K3659">
        <v>219.62</v>
      </c>
      <c r="L3659" t="s">
        <v>57</v>
      </c>
      <c r="M3659">
        <f t="shared" si="389"/>
        <v>267.58999999999997</v>
      </c>
      <c r="N3659">
        <f t="shared" si="390"/>
        <v>47.97</v>
      </c>
      <c r="O3659" s="7">
        <f t="shared" si="391"/>
        <v>0.179266788743974</v>
      </c>
      <c r="P3659" t="str">
        <f t="shared" si="387"/>
        <v>Aug-2025</v>
      </c>
      <c r="Q3659" t="str">
        <f t="shared" si="388"/>
        <v>Q3-2025</v>
      </c>
    </row>
    <row r="3660" spans="1:17" x14ac:dyDescent="0.3">
      <c r="A3660" t="s">
        <v>3808</v>
      </c>
      <c r="B3660" s="15">
        <v>45925</v>
      </c>
      <c r="C3660" t="s">
        <v>88</v>
      </c>
      <c r="D3660" t="s">
        <v>234</v>
      </c>
      <c r="E3660" t="s">
        <v>107</v>
      </c>
      <c r="F3660" t="s">
        <v>193</v>
      </c>
      <c r="G3660" t="s">
        <v>68</v>
      </c>
      <c r="H3660">
        <v>6</v>
      </c>
      <c r="I3660">
        <v>25.14</v>
      </c>
      <c r="J3660">
        <v>1.6E-2</v>
      </c>
      <c r="K3660">
        <v>9.6199999999999992</v>
      </c>
      <c r="L3660" t="s">
        <v>57</v>
      </c>
      <c r="M3660">
        <f t="shared" si="389"/>
        <v>148.43</v>
      </c>
      <c r="N3660">
        <f t="shared" si="390"/>
        <v>90.71</v>
      </c>
      <c r="O3660" s="7">
        <f t="shared" si="391"/>
        <v>0.61112982550697292</v>
      </c>
      <c r="P3660" t="str">
        <f t="shared" si="387"/>
        <v>Sep-2025</v>
      </c>
      <c r="Q3660" t="str">
        <f t="shared" si="388"/>
        <v>Q3-2025</v>
      </c>
    </row>
    <row r="3661" spans="1:17" x14ac:dyDescent="0.3">
      <c r="A3661" t="s">
        <v>3809</v>
      </c>
      <c r="B3661" s="15">
        <v>45413</v>
      </c>
      <c r="C3661" t="s">
        <v>52</v>
      </c>
      <c r="D3661" t="s">
        <v>200</v>
      </c>
      <c r="E3661" t="s">
        <v>71</v>
      </c>
      <c r="F3661" t="s">
        <v>72</v>
      </c>
      <c r="G3661" t="s">
        <v>68</v>
      </c>
      <c r="H3661">
        <v>6</v>
      </c>
      <c r="I3661">
        <v>263.54000000000002</v>
      </c>
      <c r="J3661">
        <v>8.5999999999999993E-2</v>
      </c>
      <c r="K3661">
        <v>185.17</v>
      </c>
      <c r="L3661" t="s">
        <v>57</v>
      </c>
      <c r="M3661">
        <f t="shared" si="389"/>
        <v>1445.25</v>
      </c>
      <c r="N3661">
        <f t="shared" si="390"/>
        <v>334.23</v>
      </c>
      <c r="O3661" s="7">
        <f t="shared" si="391"/>
        <v>0.23126102750389207</v>
      </c>
      <c r="P3661" t="str">
        <f t="shared" si="387"/>
        <v>May-2024</v>
      </c>
      <c r="Q3661" t="str">
        <f t="shared" si="388"/>
        <v>Q2-2024</v>
      </c>
    </row>
    <row r="3662" spans="1:17" x14ac:dyDescent="0.3">
      <c r="A3662" t="s">
        <v>3810</v>
      </c>
      <c r="B3662" s="15">
        <v>45886</v>
      </c>
      <c r="C3662" t="s">
        <v>88</v>
      </c>
      <c r="D3662" t="s">
        <v>234</v>
      </c>
      <c r="E3662" t="s">
        <v>54</v>
      </c>
      <c r="F3662" t="s">
        <v>156</v>
      </c>
      <c r="G3662" t="s">
        <v>56</v>
      </c>
      <c r="H3662">
        <v>8</v>
      </c>
      <c r="I3662">
        <v>14.56</v>
      </c>
      <c r="J3662">
        <v>0.14699999999999999</v>
      </c>
      <c r="K3662">
        <v>8.09</v>
      </c>
      <c r="L3662" t="s">
        <v>57</v>
      </c>
      <c r="M3662">
        <f t="shared" si="389"/>
        <v>99.36</v>
      </c>
      <c r="N3662">
        <f t="shared" si="390"/>
        <v>34.64</v>
      </c>
      <c r="O3662" s="7">
        <f t="shared" si="391"/>
        <v>0.34863123993558776</v>
      </c>
      <c r="P3662" t="str">
        <f t="shared" si="387"/>
        <v>Aug-2025</v>
      </c>
      <c r="Q3662" t="str">
        <f t="shared" si="388"/>
        <v>Q3-2025</v>
      </c>
    </row>
    <row r="3663" spans="1:17" x14ac:dyDescent="0.3">
      <c r="A3663" t="s">
        <v>3811</v>
      </c>
      <c r="B3663" s="15">
        <v>45761</v>
      </c>
      <c r="C3663" t="s">
        <v>84</v>
      </c>
      <c r="D3663" t="s">
        <v>110</v>
      </c>
      <c r="E3663" t="s">
        <v>71</v>
      </c>
      <c r="F3663" t="s">
        <v>86</v>
      </c>
      <c r="G3663" t="s">
        <v>56</v>
      </c>
      <c r="H3663">
        <v>2</v>
      </c>
      <c r="I3663">
        <v>75.5</v>
      </c>
      <c r="J3663">
        <v>9.7000000000000003E-2</v>
      </c>
      <c r="K3663">
        <v>52.13</v>
      </c>
      <c r="L3663" t="s">
        <v>57</v>
      </c>
      <c r="M3663">
        <f t="shared" si="389"/>
        <v>136.35</v>
      </c>
      <c r="N3663">
        <f t="shared" si="390"/>
        <v>32.090000000000003</v>
      </c>
      <c r="O3663" s="7">
        <f t="shared" si="391"/>
        <v>0.23535020168683538</v>
      </c>
      <c r="P3663" t="str">
        <f t="shared" si="387"/>
        <v>Apr-2025</v>
      </c>
      <c r="Q3663" t="str">
        <f t="shared" si="388"/>
        <v>Q2-2025</v>
      </c>
    </row>
    <row r="3664" spans="1:17" x14ac:dyDescent="0.3">
      <c r="A3664" t="s">
        <v>3812</v>
      </c>
      <c r="B3664" s="15">
        <v>45453</v>
      </c>
      <c r="C3664" t="s">
        <v>63</v>
      </c>
      <c r="D3664" t="s">
        <v>106</v>
      </c>
      <c r="E3664" t="s">
        <v>107</v>
      </c>
      <c r="F3664" t="s">
        <v>139</v>
      </c>
      <c r="G3664" t="s">
        <v>56</v>
      </c>
      <c r="H3664">
        <v>6</v>
      </c>
      <c r="I3664">
        <v>51.43</v>
      </c>
      <c r="J3664">
        <v>0.23799999999999999</v>
      </c>
      <c r="K3664">
        <v>19.22</v>
      </c>
      <c r="L3664" t="s">
        <v>104</v>
      </c>
      <c r="M3664">
        <f t="shared" si="389"/>
        <v>235.14</v>
      </c>
      <c r="N3664">
        <f t="shared" si="390"/>
        <v>119.82</v>
      </c>
      <c r="O3664" s="7">
        <f t="shared" si="391"/>
        <v>0.5095687675427405</v>
      </c>
      <c r="P3664" t="str">
        <f t="shared" si="387"/>
        <v>Jun-2024</v>
      </c>
      <c r="Q3664" t="str">
        <f t="shared" si="388"/>
        <v>Q2-2024</v>
      </c>
    </row>
    <row r="3665" spans="1:17" x14ac:dyDescent="0.3">
      <c r="A3665" t="s">
        <v>3813</v>
      </c>
      <c r="B3665" s="15">
        <v>45773</v>
      </c>
      <c r="C3665" t="s">
        <v>52</v>
      </c>
      <c r="D3665" t="s">
        <v>101</v>
      </c>
      <c r="E3665" t="s">
        <v>71</v>
      </c>
      <c r="F3665" t="s">
        <v>97</v>
      </c>
      <c r="G3665" t="s">
        <v>68</v>
      </c>
      <c r="H3665">
        <v>4</v>
      </c>
      <c r="I3665">
        <v>237.83</v>
      </c>
      <c r="J3665">
        <v>8.4000000000000005E-2</v>
      </c>
      <c r="K3665">
        <v>175.62</v>
      </c>
      <c r="L3665" t="s">
        <v>57</v>
      </c>
      <c r="M3665">
        <f t="shared" si="389"/>
        <v>871.41</v>
      </c>
      <c r="N3665">
        <f t="shared" si="390"/>
        <v>168.93</v>
      </c>
      <c r="O3665" s="7">
        <f t="shared" si="391"/>
        <v>0.19385822976555239</v>
      </c>
      <c r="P3665" t="str">
        <f t="shared" si="387"/>
        <v>Apr-2025</v>
      </c>
      <c r="Q3665" t="str">
        <f t="shared" si="388"/>
        <v>Q2-2025</v>
      </c>
    </row>
    <row r="3666" spans="1:17" x14ac:dyDescent="0.3">
      <c r="A3666" t="s">
        <v>3814</v>
      </c>
      <c r="B3666" s="15">
        <v>45870</v>
      </c>
      <c r="C3666" t="s">
        <v>52</v>
      </c>
      <c r="D3666" t="s">
        <v>216</v>
      </c>
      <c r="E3666" t="s">
        <v>107</v>
      </c>
      <c r="F3666" t="s">
        <v>108</v>
      </c>
      <c r="G3666" t="s">
        <v>68</v>
      </c>
      <c r="H3666">
        <v>1</v>
      </c>
      <c r="I3666">
        <v>40.950000000000003</v>
      </c>
      <c r="J3666">
        <v>0.152</v>
      </c>
      <c r="K3666">
        <v>12.68</v>
      </c>
      <c r="L3666" t="s">
        <v>57</v>
      </c>
      <c r="M3666">
        <f t="shared" si="389"/>
        <v>34.729999999999997</v>
      </c>
      <c r="N3666">
        <f t="shared" si="390"/>
        <v>22.05</v>
      </c>
      <c r="O3666" s="7">
        <f t="shared" si="391"/>
        <v>0.63489778289663124</v>
      </c>
      <c r="P3666" t="str">
        <f t="shared" si="387"/>
        <v>Aug-2025</v>
      </c>
      <c r="Q3666" t="str">
        <f t="shared" si="388"/>
        <v>Q3-2025</v>
      </c>
    </row>
    <row r="3667" spans="1:17" x14ac:dyDescent="0.3">
      <c r="A3667" t="s">
        <v>3815</v>
      </c>
      <c r="B3667" s="15">
        <v>46009</v>
      </c>
      <c r="C3667" t="s">
        <v>52</v>
      </c>
      <c r="D3667" t="s">
        <v>130</v>
      </c>
      <c r="E3667" t="s">
        <v>71</v>
      </c>
      <c r="F3667" t="s">
        <v>86</v>
      </c>
      <c r="G3667" t="s">
        <v>56</v>
      </c>
      <c r="H3667">
        <v>5</v>
      </c>
      <c r="I3667">
        <v>31.31</v>
      </c>
      <c r="J3667">
        <v>0</v>
      </c>
      <c r="K3667">
        <v>23.46</v>
      </c>
      <c r="L3667" t="s">
        <v>57</v>
      </c>
      <c r="M3667">
        <f t="shared" si="389"/>
        <v>156.55000000000001</v>
      </c>
      <c r="N3667">
        <f t="shared" si="390"/>
        <v>39.25</v>
      </c>
      <c r="O3667" s="7">
        <f t="shared" si="391"/>
        <v>0.25071862024912167</v>
      </c>
      <c r="P3667" t="str">
        <f t="shared" si="387"/>
        <v>Dec-2025</v>
      </c>
      <c r="Q3667" t="str">
        <f t="shared" si="388"/>
        <v>Q4-2025</v>
      </c>
    </row>
    <row r="3668" spans="1:17" x14ac:dyDescent="0.3">
      <c r="A3668" t="s">
        <v>3816</v>
      </c>
      <c r="B3668" s="15">
        <v>45487</v>
      </c>
      <c r="C3668" t="s">
        <v>63</v>
      </c>
      <c r="D3668" t="s">
        <v>188</v>
      </c>
      <c r="E3668" t="s">
        <v>71</v>
      </c>
      <c r="F3668" t="s">
        <v>78</v>
      </c>
      <c r="G3668" t="s">
        <v>68</v>
      </c>
      <c r="H3668">
        <v>8</v>
      </c>
      <c r="I3668">
        <v>167.83</v>
      </c>
      <c r="J3668">
        <v>0.39700000000000002</v>
      </c>
      <c r="K3668">
        <v>93.53</v>
      </c>
      <c r="L3668" t="s">
        <v>57</v>
      </c>
      <c r="M3668">
        <f t="shared" si="389"/>
        <v>809.61</v>
      </c>
      <c r="N3668">
        <f t="shared" si="390"/>
        <v>61.37</v>
      </c>
      <c r="O3668" s="7">
        <f t="shared" si="391"/>
        <v>7.5801929323995501E-2</v>
      </c>
      <c r="P3668" t="str">
        <f t="shared" ref="P3668:P3699" si="392">IF(B3668="","",TEXT(B3668,"mmm-yyyy"))</f>
        <v>Jul-2024</v>
      </c>
      <c r="Q3668" t="str">
        <f t="shared" ref="Q3668:Q3699" si="393">IF(B3668="","","Q"&amp;ROUNDUP(MONTH(B3668)/3,0)&amp;"-"&amp;YEAR(B3668))</f>
        <v>Q3-2024</v>
      </c>
    </row>
    <row r="3669" spans="1:17" x14ac:dyDescent="0.3">
      <c r="A3669" t="s">
        <v>3817</v>
      </c>
      <c r="B3669" s="15">
        <v>46007</v>
      </c>
      <c r="C3669" t="s">
        <v>52</v>
      </c>
      <c r="D3669" t="s">
        <v>70</v>
      </c>
      <c r="E3669" t="s">
        <v>71</v>
      </c>
      <c r="F3669" t="s">
        <v>97</v>
      </c>
      <c r="G3669" t="s">
        <v>68</v>
      </c>
      <c r="H3669">
        <v>12</v>
      </c>
      <c r="I3669">
        <v>286.86</v>
      </c>
      <c r="J3669">
        <v>0.126</v>
      </c>
      <c r="K3669">
        <v>213.95</v>
      </c>
      <c r="L3669" t="s">
        <v>57</v>
      </c>
      <c r="M3669">
        <f t="shared" si="389"/>
        <v>3008.59</v>
      </c>
      <c r="N3669">
        <f t="shared" si="390"/>
        <v>441.19</v>
      </c>
      <c r="O3669" s="7">
        <f t="shared" si="391"/>
        <v>0.14664344427123668</v>
      </c>
      <c r="P3669" t="str">
        <f t="shared" si="392"/>
        <v>Dec-2025</v>
      </c>
      <c r="Q3669" t="str">
        <f t="shared" si="393"/>
        <v>Q4-2025</v>
      </c>
    </row>
    <row r="3670" spans="1:17" x14ac:dyDescent="0.3">
      <c r="A3670" t="s">
        <v>3818</v>
      </c>
      <c r="B3670" s="15">
        <v>45921</v>
      </c>
      <c r="C3670" t="s">
        <v>63</v>
      </c>
      <c r="D3670" t="s">
        <v>302</v>
      </c>
      <c r="E3670" t="s">
        <v>71</v>
      </c>
      <c r="F3670" t="s">
        <v>78</v>
      </c>
      <c r="G3670" t="s">
        <v>68</v>
      </c>
      <c r="H3670">
        <v>5</v>
      </c>
      <c r="I3670">
        <v>273.79000000000002</v>
      </c>
      <c r="J3670">
        <v>0.25900000000000001</v>
      </c>
      <c r="K3670">
        <v>204.71</v>
      </c>
      <c r="L3670" t="s">
        <v>57</v>
      </c>
      <c r="M3670">
        <f t="shared" si="389"/>
        <v>1014.39</v>
      </c>
      <c r="N3670">
        <f t="shared" si="390"/>
        <v>-9.16</v>
      </c>
      <c r="O3670" s="7">
        <f t="shared" si="391"/>
        <v>-9.0300574729640475E-3</v>
      </c>
      <c r="P3670" t="str">
        <f t="shared" si="392"/>
        <v>Sep-2025</v>
      </c>
      <c r="Q3670" t="str">
        <f t="shared" si="393"/>
        <v>Q3-2025</v>
      </c>
    </row>
    <row r="3671" spans="1:17" x14ac:dyDescent="0.3">
      <c r="A3671" t="s">
        <v>3819</v>
      </c>
      <c r="B3671" s="15">
        <v>45706</v>
      </c>
      <c r="C3671" t="s">
        <v>84</v>
      </c>
      <c r="D3671" t="s">
        <v>243</v>
      </c>
      <c r="E3671" t="s">
        <v>54</v>
      </c>
      <c r="F3671" t="s">
        <v>268</v>
      </c>
      <c r="G3671" t="s">
        <v>56</v>
      </c>
      <c r="H3671">
        <v>3</v>
      </c>
      <c r="I3671">
        <v>11</v>
      </c>
      <c r="J3671">
        <v>7.2999999999999995E-2</v>
      </c>
      <c r="K3671">
        <v>6.82</v>
      </c>
      <c r="L3671" t="s">
        <v>57</v>
      </c>
      <c r="M3671">
        <f t="shared" si="389"/>
        <v>30.59</v>
      </c>
      <c r="N3671">
        <f t="shared" si="390"/>
        <v>10.130000000000001</v>
      </c>
      <c r="O3671" s="7">
        <f t="shared" si="391"/>
        <v>0.33115397188623735</v>
      </c>
      <c r="P3671" t="str">
        <f t="shared" si="392"/>
        <v>Feb-2025</v>
      </c>
      <c r="Q3671" t="str">
        <f t="shared" si="393"/>
        <v>Q1-2025</v>
      </c>
    </row>
    <row r="3672" spans="1:17" x14ac:dyDescent="0.3">
      <c r="A3672" t="s">
        <v>3820</v>
      </c>
      <c r="B3672" s="15">
        <v>45586</v>
      </c>
      <c r="C3672" t="s">
        <v>84</v>
      </c>
      <c r="D3672" t="s">
        <v>171</v>
      </c>
      <c r="E3672" t="s">
        <v>54</v>
      </c>
      <c r="F3672" t="s">
        <v>156</v>
      </c>
      <c r="G3672" t="s">
        <v>68</v>
      </c>
      <c r="H3672">
        <v>6</v>
      </c>
      <c r="I3672">
        <v>13.89</v>
      </c>
      <c r="J3672">
        <v>0.14000000000000001</v>
      </c>
      <c r="K3672">
        <v>9.27</v>
      </c>
      <c r="L3672" t="s">
        <v>57</v>
      </c>
      <c r="M3672">
        <f t="shared" si="389"/>
        <v>71.67</v>
      </c>
      <c r="N3672">
        <f t="shared" si="390"/>
        <v>16.05</v>
      </c>
      <c r="O3672" s="7">
        <f t="shared" si="391"/>
        <v>0.2239430724152365</v>
      </c>
      <c r="P3672" t="str">
        <f t="shared" si="392"/>
        <v>Oct-2024</v>
      </c>
      <c r="Q3672" t="str">
        <f t="shared" si="393"/>
        <v>Q4-2024</v>
      </c>
    </row>
    <row r="3673" spans="1:17" x14ac:dyDescent="0.3">
      <c r="A3673" t="s">
        <v>3821</v>
      </c>
      <c r="B3673" s="15">
        <v>45929</v>
      </c>
      <c r="C3673" t="s">
        <v>84</v>
      </c>
      <c r="D3673" t="s">
        <v>372</v>
      </c>
      <c r="E3673" t="s">
        <v>60</v>
      </c>
      <c r="F3673" t="s">
        <v>76</v>
      </c>
      <c r="G3673" t="s">
        <v>56</v>
      </c>
      <c r="H3673">
        <v>2</v>
      </c>
      <c r="I3673">
        <v>53.59</v>
      </c>
      <c r="J3673">
        <v>0.129</v>
      </c>
      <c r="K3673">
        <v>24.72</v>
      </c>
      <c r="L3673" t="s">
        <v>57</v>
      </c>
      <c r="M3673">
        <f t="shared" si="389"/>
        <v>93.35</v>
      </c>
      <c r="N3673">
        <f t="shared" si="390"/>
        <v>43.91</v>
      </c>
      <c r="O3673" s="7">
        <f t="shared" si="391"/>
        <v>0.47038028923406533</v>
      </c>
      <c r="P3673" t="str">
        <f t="shared" si="392"/>
        <v>Sep-2025</v>
      </c>
      <c r="Q3673" t="str">
        <f t="shared" si="393"/>
        <v>Q3-2025</v>
      </c>
    </row>
    <row r="3674" spans="1:17" x14ac:dyDescent="0.3">
      <c r="A3674" t="s">
        <v>3822</v>
      </c>
      <c r="B3674" s="15">
        <v>45734</v>
      </c>
      <c r="C3674" t="s">
        <v>88</v>
      </c>
      <c r="D3674" t="s">
        <v>135</v>
      </c>
      <c r="E3674" t="s">
        <v>71</v>
      </c>
      <c r="F3674" t="s">
        <v>126</v>
      </c>
      <c r="G3674" t="s">
        <v>68</v>
      </c>
      <c r="H3674">
        <v>3</v>
      </c>
      <c r="I3674">
        <v>174.26</v>
      </c>
      <c r="J3674">
        <v>9.6000000000000002E-2</v>
      </c>
      <c r="K3674">
        <v>126.15</v>
      </c>
      <c r="L3674" t="s">
        <v>57</v>
      </c>
      <c r="M3674">
        <f t="shared" si="389"/>
        <v>472.59</v>
      </c>
      <c r="N3674">
        <f t="shared" si="390"/>
        <v>94.14</v>
      </c>
      <c r="O3674" s="7">
        <f t="shared" si="391"/>
        <v>0.19920015235193297</v>
      </c>
      <c r="P3674" t="str">
        <f t="shared" si="392"/>
        <v>Mar-2025</v>
      </c>
      <c r="Q3674" t="str">
        <f t="shared" si="393"/>
        <v>Q1-2025</v>
      </c>
    </row>
    <row r="3675" spans="1:17" x14ac:dyDescent="0.3">
      <c r="A3675" t="s">
        <v>3823</v>
      </c>
      <c r="B3675" s="15">
        <v>45970</v>
      </c>
      <c r="C3675" t="s">
        <v>84</v>
      </c>
      <c r="D3675" t="s">
        <v>372</v>
      </c>
      <c r="E3675" t="s">
        <v>107</v>
      </c>
      <c r="F3675" t="s">
        <v>132</v>
      </c>
      <c r="G3675" t="s">
        <v>56</v>
      </c>
      <c r="H3675">
        <v>1</v>
      </c>
      <c r="I3675">
        <v>45.68</v>
      </c>
      <c r="J3675">
        <v>0.115</v>
      </c>
      <c r="K3675">
        <v>15.63</v>
      </c>
      <c r="L3675" t="s">
        <v>57</v>
      </c>
      <c r="M3675">
        <f t="shared" si="389"/>
        <v>40.43</v>
      </c>
      <c r="N3675">
        <f t="shared" si="390"/>
        <v>24.8</v>
      </c>
      <c r="O3675" s="7">
        <f t="shared" si="391"/>
        <v>0.61340588671778384</v>
      </c>
      <c r="P3675" t="str">
        <f t="shared" si="392"/>
        <v>Nov-2025</v>
      </c>
      <c r="Q3675" t="str">
        <f t="shared" si="393"/>
        <v>Q4-2025</v>
      </c>
    </row>
    <row r="3676" spans="1:17" x14ac:dyDescent="0.3">
      <c r="A3676" t="s">
        <v>3824</v>
      </c>
      <c r="B3676" s="15">
        <v>46003</v>
      </c>
      <c r="C3676" t="s">
        <v>88</v>
      </c>
      <c r="D3676" t="s">
        <v>167</v>
      </c>
      <c r="E3676" t="s">
        <v>107</v>
      </c>
      <c r="F3676" t="s">
        <v>139</v>
      </c>
      <c r="G3676" t="s">
        <v>68</v>
      </c>
      <c r="H3676">
        <v>3</v>
      </c>
      <c r="I3676">
        <v>46.87</v>
      </c>
      <c r="J3676">
        <v>3.5999999999999997E-2</v>
      </c>
      <c r="K3676">
        <v>15.94</v>
      </c>
      <c r="L3676" t="s">
        <v>57</v>
      </c>
      <c r="M3676">
        <f t="shared" si="389"/>
        <v>135.55000000000001</v>
      </c>
      <c r="N3676">
        <f t="shared" si="390"/>
        <v>87.73</v>
      </c>
      <c r="O3676" s="7">
        <f t="shared" si="391"/>
        <v>0.64721504979712285</v>
      </c>
      <c r="P3676" t="str">
        <f t="shared" si="392"/>
        <v>Dec-2025</v>
      </c>
      <c r="Q3676" t="str">
        <f t="shared" si="393"/>
        <v>Q4-2025</v>
      </c>
    </row>
    <row r="3677" spans="1:17" x14ac:dyDescent="0.3">
      <c r="A3677" t="s">
        <v>3825</v>
      </c>
      <c r="B3677" s="15">
        <v>45897</v>
      </c>
      <c r="C3677" t="s">
        <v>84</v>
      </c>
      <c r="D3677" t="s">
        <v>225</v>
      </c>
      <c r="E3677" t="s">
        <v>54</v>
      </c>
      <c r="F3677" t="s">
        <v>55</v>
      </c>
      <c r="G3677" t="s">
        <v>56</v>
      </c>
      <c r="H3677">
        <v>1</v>
      </c>
      <c r="I3677">
        <v>17.55</v>
      </c>
      <c r="J3677">
        <v>0</v>
      </c>
      <c r="K3677">
        <v>12.09</v>
      </c>
      <c r="L3677" t="s">
        <v>57</v>
      </c>
      <c r="M3677">
        <f t="shared" si="389"/>
        <v>17.55</v>
      </c>
      <c r="N3677">
        <f t="shared" si="390"/>
        <v>5.46</v>
      </c>
      <c r="O3677" s="7">
        <f t="shared" si="391"/>
        <v>0.31111111111111112</v>
      </c>
      <c r="P3677" t="str">
        <f t="shared" si="392"/>
        <v>Aug-2025</v>
      </c>
      <c r="Q3677" t="str">
        <f t="shared" si="393"/>
        <v>Q3-2025</v>
      </c>
    </row>
    <row r="3678" spans="1:17" x14ac:dyDescent="0.3">
      <c r="A3678" t="s">
        <v>3826</v>
      </c>
      <c r="B3678" s="15">
        <v>45505</v>
      </c>
      <c r="C3678" t="s">
        <v>88</v>
      </c>
      <c r="D3678" t="s">
        <v>179</v>
      </c>
      <c r="E3678" t="s">
        <v>71</v>
      </c>
      <c r="F3678" t="s">
        <v>126</v>
      </c>
      <c r="G3678" t="s">
        <v>56</v>
      </c>
      <c r="H3678">
        <v>4</v>
      </c>
      <c r="I3678">
        <v>253.83</v>
      </c>
      <c r="J3678">
        <v>0.13700000000000001</v>
      </c>
      <c r="K3678">
        <v>173.21</v>
      </c>
      <c r="L3678" t="s">
        <v>57</v>
      </c>
      <c r="M3678">
        <f t="shared" si="389"/>
        <v>876.22</v>
      </c>
      <c r="N3678">
        <f t="shared" si="390"/>
        <v>183.38</v>
      </c>
      <c r="O3678" s="7">
        <f t="shared" si="391"/>
        <v>0.20928533929834972</v>
      </c>
      <c r="P3678" t="str">
        <f t="shared" si="392"/>
        <v>Aug-2024</v>
      </c>
      <c r="Q3678" t="str">
        <f t="shared" si="393"/>
        <v>Q3-2024</v>
      </c>
    </row>
    <row r="3679" spans="1:17" x14ac:dyDescent="0.3">
      <c r="A3679" t="s">
        <v>3827</v>
      </c>
      <c r="B3679" s="15">
        <v>46020</v>
      </c>
      <c r="C3679" t="s">
        <v>84</v>
      </c>
      <c r="D3679" t="s">
        <v>225</v>
      </c>
      <c r="E3679" t="s">
        <v>60</v>
      </c>
      <c r="F3679" t="s">
        <v>90</v>
      </c>
      <c r="G3679" t="s">
        <v>68</v>
      </c>
      <c r="H3679">
        <v>2</v>
      </c>
      <c r="I3679">
        <v>84.61</v>
      </c>
      <c r="J3679">
        <v>6.4000000000000001E-2</v>
      </c>
      <c r="K3679">
        <v>39.69</v>
      </c>
      <c r="L3679" t="s">
        <v>57</v>
      </c>
      <c r="M3679">
        <f t="shared" si="389"/>
        <v>158.38999999999999</v>
      </c>
      <c r="N3679">
        <f t="shared" si="390"/>
        <v>79.010000000000005</v>
      </c>
      <c r="O3679" s="7">
        <f t="shared" si="391"/>
        <v>0.49883199696950575</v>
      </c>
      <c r="P3679" t="str">
        <f t="shared" si="392"/>
        <v>Dec-2025</v>
      </c>
      <c r="Q3679" t="str">
        <f t="shared" si="393"/>
        <v>Q4-2025</v>
      </c>
    </row>
    <row r="3680" spans="1:17" x14ac:dyDescent="0.3">
      <c r="A3680" t="s">
        <v>3828</v>
      </c>
      <c r="B3680" s="15">
        <v>45900</v>
      </c>
      <c r="C3680" t="s">
        <v>88</v>
      </c>
      <c r="D3680" t="s">
        <v>270</v>
      </c>
      <c r="E3680" t="s">
        <v>107</v>
      </c>
      <c r="F3680" t="s">
        <v>139</v>
      </c>
      <c r="G3680" t="s">
        <v>56</v>
      </c>
      <c r="H3680">
        <v>5</v>
      </c>
      <c r="I3680">
        <v>23.12</v>
      </c>
      <c r="J3680">
        <v>0.08</v>
      </c>
      <c r="K3680">
        <v>7.49</v>
      </c>
      <c r="L3680" t="s">
        <v>57</v>
      </c>
      <c r="M3680">
        <f t="shared" si="389"/>
        <v>106.35</v>
      </c>
      <c r="N3680">
        <f t="shared" si="390"/>
        <v>68.900000000000006</v>
      </c>
      <c r="O3680" s="7">
        <f t="shared" si="391"/>
        <v>0.64786083685942653</v>
      </c>
      <c r="P3680" t="str">
        <f t="shared" si="392"/>
        <v>Aug-2025</v>
      </c>
      <c r="Q3680" t="str">
        <f t="shared" si="393"/>
        <v>Q3-2025</v>
      </c>
    </row>
    <row r="3681" spans="1:17" x14ac:dyDescent="0.3">
      <c r="A3681" t="s">
        <v>3829</v>
      </c>
      <c r="B3681" s="15">
        <v>45447</v>
      </c>
      <c r="C3681" t="s">
        <v>88</v>
      </c>
      <c r="D3681" t="s">
        <v>429</v>
      </c>
      <c r="E3681" t="s">
        <v>107</v>
      </c>
      <c r="F3681" t="s">
        <v>139</v>
      </c>
      <c r="G3681" t="s">
        <v>68</v>
      </c>
      <c r="H3681">
        <v>5</v>
      </c>
      <c r="I3681">
        <v>19.36</v>
      </c>
      <c r="J3681">
        <v>0.11799999999999999</v>
      </c>
      <c r="K3681">
        <v>8.2200000000000006</v>
      </c>
      <c r="L3681" t="s">
        <v>57</v>
      </c>
      <c r="M3681">
        <f t="shared" si="389"/>
        <v>85.38</v>
      </c>
      <c r="N3681">
        <f t="shared" si="390"/>
        <v>44.28</v>
      </c>
      <c r="O3681" s="7">
        <f t="shared" si="391"/>
        <v>0.51862262825017569</v>
      </c>
      <c r="P3681" t="str">
        <f t="shared" si="392"/>
        <v>Jun-2024</v>
      </c>
      <c r="Q3681" t="str">
        <f t="shared" si="393"/>
        <v>Q2-2024</v>
      </c>
    </row>
    <row r="3682" spans="1:17" x14ac:dyDescent="0.3">
      <c r="A3682" t="s">
        <v>3830</v>
      </c>
      <c r="B3682" s="15">
        <v>45730</v>
      </c>
      <c r="C3682" t="s">
        <v>63</v>
      </c>
      <c r="D3682" t="s">
        <v>263</v>
      </c>
      <c r="E3682" t="s">
        <v>107</v>
      </c>
      <c r="F3682" t="s">
        <v>193</v>
      </c>
      <c r="G3682" t="s">
        <v>56</v>
      </c>
      <c r="H3682">
        <v>5</v>
      </c>
      <c r="I3682">
        <v>59.83</v>
      </c>
      <c r="J3682">
        <v>0.17399999999999999</v>
      </c>
      <c r="K3682">
        <v>12.77</v>
      </c>
      <c r="L3682" t="s">
        <v>57</v>
      </c>
      <c r="M3682">
        <f t="shared" si="389"/>
        <v>247.1</v>
      </c>
      <c r="N3682">
        <f t="shared" si="390"/>
        <v>183.25</v>
      </c>
      <c r="O3682" s="7">
        <f t="shared" si="391"/>
        <v>0.74160259004451645</v>
      </c>
      <c r="P3682" t="str">
        <f t="shared" si="392"/>
        <v>Mar-2025</v>
      </c>
      <c r="Q3682" t="str">
        <f t="shared" si="393"/>
        <v>Q1-2025</v>
      </c>
    </row>
    <row r="3683" spans="1:17" x14ac:dyDescent="0.3">
      <c r="A3683" t="s">
        <v>3831</v>
      </c>
      <c r="B3683" s="15">
        <v>45806</v>
      </c>
      <c r="C3683" t="s">
        <v>52</v>
      </c>
      <c r="D3683" t="s">
        <v>155</v>
      </c>
      <c r="E3683" t="s">
        <v>71</v>
      </c>
      <c r="F3683" t="s">
        <v>72</v>
      </c>
      <c r="G3683" t="s">
        <v>56</v>
      </c>
      <c r="H3683">
        <v>1</v>
      </c>
      <c r="I3683">
        <v>112.76</v>
      </c>
      <c r="J3683">
        <v>8.1000000000000003E-2</v>
      </c>
      <c r="K3683">
        <v>74.3</v>
      </c>
      <c r="L3683" t="s">
        <v>57</v>
      </c>
      <c r="M3683">
        <f t="shared" si="389"/>
        <v>103.63</v>
      </c>
      <c r="N3683">
        <f t="shared" si="390"/>
        <v>29.33</v>
      </c>
      <c r="O3683" s="7">
        <f t="shared" si="391"/>
        <v>0.28302615072855353</v>
      </c>
      <c r="P3683" t="str">
        <f t="shared" si="392"/>
        <v>May-2025</v>
      </c>
      <c r="Q3683" t="str">
        <f t="shared" si="393"/>
        <v>Q2-2025</v>
      </c>
    </row>
    <row r="3684" spans="1:17" x14ac:dyDescent="0.3">
      <c r="A3684" t="s">
        <v>3832</v>
      </c>
      <c r="B3684" s="15">
        <v>45839</v>
      </c>
      <c r="C3684" t="s">
        <v>52</v>
      </c>
      <c r="D3684" t="s">
        <v>59</v>
      </c>
      <c r="E3684" t="s">
        <v>71</v>
      </c>
      <c r="F3684" t="s">
        <v>72</v>
      </c>
      <c r="G3684" t="s">
        <v>56</v>
      </c>
      <c r="H3684">
        <v>4</v>
      </c>
      <c r="I3684">
        <v>135.25</v>
      </c>
      <c r="J3684">
        <v>2.8000000000000001E-2</v>
      </c>
      <c r="K3684">
        <v>91.26</v>
      </c>
      <c r="L3684" t="s">
        <v>57</v>
      </c>
      <c r="M3684">
        <f t="shared" si="389"/>
        <v>525.85</v>
      </c>
      <c r="N3684">
        <f t="shared" si="390"/>
        <v>160.81</v>
      </c>
      <c r="O3684" s="7">
        <f t="shared" si="391"/>
        <v>0.30580964153275647</v>
      </c>
      <c r="P3684" t="str">
        <f t="shared" si="392"/>
        <v>Jul-2025</v>
      </c>
      <c r="Q3684" t="str">
        <f t="shared" si="393"/>
        <v>Q3-2025</v>
      </c>
    </row>
    <row r="3685" spans="1:17" x14ac:dyDescent="0.3">
      <c r="A3685" t="s">
        <v>3833</v>
      </c>
      <c r="B3685" s="15">
        <v>45601</v>
      </c>
      <c r="C3685" t="s">
        <v>52</v>
      </c>
      <c r="D3685" t="s">
        <v>130</v>
      </c>
      <c r="E3685" t="s">
        <v>71</v>
      </c>
      <c r="F3685" t="s">
        <v>78</v>
      </c>
      <c r="G3685" t="s">
        <v>56</v>
      </c>
      <c r="H3685">
        <v>3</v>
      </c>
      <c r="I3685">
        <v>233.49</v>
      </c>
      <c r="J3685">
        <v>6.6000000000000003E-2</v>
      </c>
      <c r="K3685">
        <v>178.33</v>
      </c>
      <c r="L3685" t="s">
        <v>57</v>
      </c>
      <c r="M3685">
        <f t="shared" si="389"/>
        <v>654.24</v>
      </c>
      <c r="N3685">
        <f t="shared" si="390"/>
        <v>119.25</v>
      </c>
      <c r="O3685" s="7">
        <f t="shared" si="391"/>
        <v>0.1822725605282465</v>
      </c>
      <c r="P3685" t="str">
        <f t="shared" si="392"/>
        <v>Nov-2024</v>
      </c>
      <c r="Q3685" t="str">
        <f t="shared" si="393"/>
        <v>Q4-2024</v>
      </c>
    </row>
    <row r="3686" spans="1:17" x14ac:dyDescent="0.3">
      <c r="A3686" t="s">
        <v>3834</v>
      </c>
      <c r="B3686" s="15">
        <v>45761</v>
      </c>
      <c r="C3686" t="s">
        <v>88</v>
      </c>
      <c r="D3686" t="s">
        <v>183</v>
      </c>
      <c r="E3686" t="s">
        <v>71</v>
      </c>
      <c r="F3686" t="s">
        <v>126</v>
      </c>
      <c r="G3686" t="s">
        <v>56</v>
      </c>
      <c r="H3686">
        <v>1</v>
      </c>
      <c r="I3686">
        <v>274.42</v>
      </c>
      <c r="J3686">
        <v>5.5E-2</v>
      </c>
      <c r="K3686">
        <v>213.14</v>
      </c>
      <c r="L3686" t="s">
        <v>57</v>
      </c>
      <c r="M3686">
        <f t="shared" si="389"/>
        <v>259.33</v>
      </c>
      <c r="N3686">
        <f t="shared" si="390"/>
        <v>46.19</v>
      </c>
      <c r="O3686" s="7">
        <f t="shared" si="391"/>
        <v>0.17811282921374311</v>
      </c>
      <c r="P3686" t="str">
        <f t="shared" si="392"/>
        <v>Apr-2025</v>
      </c>
      <c r="Q3686" t="str">
        <f t="shared" si="393"/>
        <v>Q2-2025</v>
      </c>
    </row>
    <row r="3687" spans="1:17" x14ac:dyDescent="0.3">
      <c r="A3687" t="s">
        <v>3835</v>
      </c>
      <c r="B3687" s="15">
        <v>45746</v>
      </c>
      <c r="C3687" t="s">
        <v>84</v>
      </c>
      <c r="D3687" t="s">
        <v>177</v>
      </c>
      <c r="E3687" t="s">
        <v>54</v>
      </c>
      <c r="F3687" t="s">
        <v>156</v>
      </c>
      <c r="G3687" t="s">
        <v>68</v>
      </c>
      <c r="H3687">
        <v>7</v>
      </c>
      <c r="I3687">
        <v>17.670000000000002</v>
      </c>
      <c r="J3687">
        <v>0</v>
      </c>
      <c r="K3687">
        <v>12.29</v>
      </c>
      <c r="L3687" t="s">
        <v>104</v>
      </c>
      <c r="M3687">
        <f t="shared" si="389"/>
        <v>123.69</v>
      </c>
      <c r="N3687">
        <f t="shared" si="390"/>
        <v>37.659999999999997</v>
      </c>
      <c r="O3687" s="7">
        <f t="shared" si="391"/>
        <v>0.30447085455574419</v>
      </c>
      <c r="P3687" t="str">
        <f t="shared" si="392"/>
        <v>Mar-2025</v>
      </c>
      <c r="Q3687" t="str">
        <f t="shared" si="393"/>
        <v>Q1-2025</v>
      </c>
    </row>
    <row r="3688" spans="1:17" x14ac:dyDescent="0.3">
      <c r="A3688" t="s">
        <v>3836</v>
      </c>
      <c r="B3688" s="15">
        <v>45839</v>
      </c>
      <c r="C3688" t="s">
        <v>52</v>
      </c>
      <c r="D3688" t="s">
        <v>113</v>
      </c>
      <c r="E3688" t="s">
        <v>60</v>
      </c>
      <c r="F3688" t="s">
        <v>67</v>
      </c>
      <c r="G3688" t="s">
        <v>68</v>
      </c>
      <c r="H3688">
        <v>3</v>
      </c>
      <c r="I3688">
        <v>73.7</v>
      </c>
      <c r="J3688">
        <v>3.5000000000000003E-2</v>
      </c>
      <c r="K3688">
        <v>33.36</v>
      </c>
      <c r="L3688" t="s">
        <v>57</v>
      </c>
      <c r="M3688">
        <f t="shared" si="389"/>
        <v>213.36</v>
      </c>
      <c r="N3688">
        <f t="shared" si="390"/>
        <v>113.28</v>
      </c>
      <c r="O3688" s="7">
        <f t="shared" si="391"/>
        <v>0.53093363329583798</v>
      </c>
      <c r="P3688" t="str">
        <f t="shared" si="392"/>
        <v>Jul-2025</v>
      </c>
      <c r="Q3688" t="str">
        <f t="shared" si="393"/>
        <v>Q3-2025</v>
      </c>
    </row>
    <row r="3689" spans="1:17" x14ac:dyDescent="0.3">
      <c r="A3689" t="s">
        <v>3837</v>
      </c>
      <c r="B3689" s="15">
        <v>45580</v>
      </c>
      <c r="C3689" t="s">
        <v>63</v>
      </c>
      <c r="D3689" t="s">
        <v>64</v>
      </c>
      <c r="E3689" t="s">
        <v>54</v>
      </c>
      <c r="F3689" t="s">
        <v>114</v>
      </c>
      <c r="G3689" t="s">
        <v>56</v>
      </c>
      <c r="H3689">
        <v>1</v>
      </c>
      <c r="I3689">
        <v>9.6</v>
      </c>
      <c r="J3689">
        <v>0.28199999999999997</v>
      </c>
      <c r="K3689">
        <v>5.77</v>
      </c>
      <c r="L3689" t="s">
        <v>57</v>
      </c>
      <c r="M3689">
        <f t="shared" si="389"/>
        <v>6.89</v>
      </c>
      <c r="N3689">
        <f t="shared" si="390"/>
        <v>1.1200000000000001</v>
      </c>
      <c r="O3689" s="7">
        <f t="shared" si="391"/>
        <v>0.16255442670537013</v>
      </c>
      <c r="P3689" t="str">
        <f t="shared" si="392"/>
        <v>Oct-2024</v>
      </c>
      <c r="Q3689" t="str">
        <f t="shared" si="393"/>
        <v>Q4-2024</v>
      </c>
    </row>
    <row r="3690" spans="1:17" x14ac:dyDescent="0.3">
      <c r="A3690" t="s">
        <v>3838</v>
      </c>
      <c r="B3690" s="15">
        <v>45754</v>
      </c>
      <c r="C3690" t="s">
        <v>52</v>
      </c>
      <c r="D3690" t="s">
        <v>181</v>
      </c>
      <c r="E3690" t="s">
        <v>71</v>
      </c>
      <c r="F3690" t="s">
        <v>78</v>
      </c>
      <c r="G3690" t="s">
        <v>68</v>
      </c>
      <c r="H3690">
        <v>5</v>
      </c>
      <c r="I3690">
        <v>268.3</v>
      </c>
      <c r="J3690">
        <v>2.4E-2</v>
      </c>
      <c r="K3690">
        <v>180</v>
      </c>
      <c r="L3690" t="s">
        <v>57</v>
      </c>
      <c r="M3690">
        <f t="shared" si="389"/>
        <v>1309.3</v>
      </c>
      <c r="N3690">
        <f t="shared" si="390"/>
        <v>409.3</v>
      </c>
      <c r="O3690" s="7">
        <f t="shared" si="391"/>
        <v>0.31260979149163676</v>
      </c>
      <c r="P3690" t="str">
        <f t="shared" si="392"/>
        <v>Apr-2025</v>
      </c>
      <c r="Q3690" t="str">
        <f t="shared" si="393"/>
        <v>Q2-2025</v>
      </c>
    </row>
    <row r="3691" spans="1:17" x14ac:dyDescent="0.3">
      <c r="A3691" t="s">
        <v>3839</v>
      </c>
      <c r="B3691" s="15">
        <v>45732</v>
      </c>
      <c r="C3691" t="s">
        <v>84</v>
      </c>
      <c r="D3691" t="s">
        <v>110</v>
      </c>
      <c r="E3691" t="s">
        <v>54</v>
      </c>
      <c r="F3691" t="s">
        <v>55</v>
      </c>
      <c r="G3691" t="s">
        <v>56</v>
      </c>
      <c r="H3691">
        <v>5</v>
      </c>
      <c r="I3691">
        <v>21.14</v>
      </c>
      <c r="J3691">
        <v>0.13800000000000001</v>
      </c>
      <c r="K3691">
        <v>14.01</v>
      </c>
      <c r="L3691" t="s">
        <v>57</v>
      </c>
      <c r="M3691">
        <f t="shared" si="389"/>
        <v>91.11</v>
      </c>
      <c r="N3691">
        <f t="shared" si="390"/>
        <v>21.06</v>
      </c>
      <c r="O3691" s="7">
        <f t="shared" si="391"/>
        <v>0.23114916035561409</v>
      </c>
      <c r="P3691" t="str">
        <f t="shared" si="392"/>
        <v>Mar-2025</v>
      </c>
      <c r="Q3691" t="str">
        <f t="shared" si="393"/>
        <v>Q1-2025</v>
      </c>
    </row>
    <row r="3692" spans="1:17" x14ac:dyDescent="0.3">
      <c r="A3692" t="s">
        <v>3840</v>
      </c>
      <c r="B3692" s="15">
        <v>45555</v>
      </c>
      <c r="C3692" t="s">
        <v>84</v>
      </c>
      <c r="D3692" t="s">
        <v>144</v>
      </c>
      <c r="E3692" t="s">
        <v>71</v>
      </c>
      <c r="F3692" t="s">
        <v>97</v>
      </c>
      <c r="G3692" t="s">
        <v>68</v>
      </c>
      <c r="H3692">
        <v>1</v>
      </c>
      <c r="I3692">
        <v>55.71</v>
      </c>
      <c r="J3692">
        <v>0.08</v>
      </c>
      <c r="K3692">
        <v>38.21</v>
      </c>
      <c r="L3692" t="s">
        <v>73</v>
      </c>
      <c r="M3692">
        <f t="shared" si="389"/>
        <v>51.25</v>
      </c>
      <c r="N3692">
        <f t="shared" si="390"/>
        <v>13.04</v>
      </c>
      <c r="O3692" s="7">
        <f t="shared" si="391"/>
        <v>0.25443902439024391</v>
      </c>
      <c r="P3692" t="str">
        <f t="shared" si="392"/>
        <v>Sep-2024</v>
      </c>
      <c r="Q3692" t="str">
        <f t="shared" si="393"/>
        <v>Q3-2024</v>
      </c>
    </row>
    <row r="3693" spans="1:17" x14ac:dyDescent="0.3">
      <c r="A3693" t="s">
        <v>3841</v>
      </c>
      <c r="B3693" s="15">
        <v>45873</v>
      </c>
      <c r="C3693" t="s">
        <v>52</v>
      </c>
      <c r="D3693" t="s">
        <v>181</v>
      </c>
      <c r="E3693" t="s">
        <v>107</v>
      </c>
      <c r="F3693" t="s">
        <v>132</v>
      </c>
      <c r="G3693" t="s">
        <v>68</v>
      </c>
      <c r="H3693">
        <v>7</v>
      </c>
      <c r="I3693">
        <v>28.86</v>
      </c>
      <c r="J3693">
        <v>0.104</v>
      </c>
      <c r="K3693">
        <v>9.4600000000000009</v>
      </c>
      <c r="L3693" t="s">
        <v>57</v>
      </c>
      <c r="M3693">
        <f t="shared" si="389"/>
        <v>181.01</v>
      </c>
      <c r="N3693">
        <f t="shared" si="390"/>
        <v>114.79</v>
      </c>
      <c r="O3693" s="7">
        <f t="shared" si="391"/>
        <v>0.63416385835036748</v>
      </c>
      <c r="P3693" t="str">
        <f t="shared" si="392"/>
        <v>Aug-2025</v>
      </c>
      <c r="Q3693" t="str">
        <f t="shared" si="393"/>
        <v>Q3-2025</v>
      </c>
    </row>
    <row r="3694" spans="1:17" x14ac:dyDescent="0.3">
      <c r="A3694" t="s">
        <v>3842</v>
      </c>
      <c r="B3694" s="15">
        <v>45779</v>
      </c>
      <c r="C3694" t="s">
        <v>84</v>
      </c>
      <c r="D3694" t="s">
        <v>147</v>
      </c>
      <c r="E3694" t="s">
        <v>93</v>
      </c>
      <c r="F3694" t="s">
        <v>219</v>
      </c>
      <c r="G3694" t="s">
        <v>68</v>
      </c>
      <c r="H3694">
        <v>5</v>
      </c>
      <c r="I3694">
        <v>82.49</v>
      </c>
      <c r="J3694">
        <v>0.14599999999999999</v>
      </c>
      <c r="K3694">
        <v>38.85</v>
      </c>
      <c r="L3694" t="s">
        <v>57</v>
      </c>
      <c r="M3694">
        <f t="shared" si="389"/>
        <v>352.23</v>
      </c>
      <c r="N3694">
        <f t="shared" si="390"/>
        <v>157.97999999999999</v>
      </c>
      <c r="O3694" s="7">
        <f t="shared" si="391"/>
        <v>0.44851375521676173</v>
      </c>
      <c r="P3694" t="str">
        <f t="shared" si="392"/>
        <v>May-2025</v>
      </c>
      <c r="Q3694" t="str">
        <f t="shared" si="393"/>
        <v>Q2-2025</v>
      </c>
    </row>
    <row r="3695" spans="1:17" x14ac:dyDescent="0.3">
      <c r="A3695" t="s">
        <v>3843</v>
      </c>
      <c r="B3695" s="15">
        <v>45841</v>
      </c>
      <c r="C3695" t="s">
        <v>52</v>
      </c>
      <c r="D3695" t="s">
        <v>272</v>
      </c>
      <c r="E3695" t="s">
        <v>60</v>
      </c>
      <c r="F3695" t="s">
        <v>90</v>
      </c>
      <c r="G3695" t="s">
        <v>56</v>
      </c>
      <c r="H3695">
        <v>14</v>
      </c>
      <c r="I3695">
        <v>70.5</v>
      </c>
      <c r="J3695">
        <v>8.8999999999999996E-2</v>
      </c>
      <c r="K3695">
        <v>34.06</v>
      </c>
      <c r="L3695" t="s">
        <v>57</v>
      </c>
      <c r="M3695">
        <f t="shared" si="389"/>
        <v>899.16</v>
      </c>
      <c r="N3695">
        <f t="shared" si="390"/>
        <v>422.32</v>
      </c>
      <c r="O3695" s="7">
        <f t="shared" si="391"/>
        <v>0.46968281507184484</v>
      </c>
      <c r="P3695" t="str">
        <f t="shared" si="392"/>
        <v>Jul-2025</v>
      </c>
      <c r="Q3695" t="str">
        <f t="shared" si="393"/>
        <v>Q3-2025</v>
      </c>
    </row>
    <row r="3696" spans="1:17" x14ac:dyDescent="0.3">
      <c r="A3696" t="s">
        <v>3844</v>
      </c>
      <c r="B3696" s="15">
        <v>45636</v>
      </c>
      <c r="C3696" t="s">
        <v>84</v>
      </c>
      <c r="D3696" t="s">
        <v>372</v>
      </c>
      <c r="E3696" t="s">
        <v>60</v>
      </c>
      <c r="F3696" t="s">
        <v>61</v>
      </c>
      <c r="G3696" t="s">
        <v>56</v>
      </c>
      <c r="H3696">
        <v>1</v>
      </c>
      <c r="I3696">
        <v>94.44</v>
      </c>
      <c r="J3696">
        <v>1.7000000000000001E-2</v>
      </c>
      <c r="K3696">
        <v>51.61</v>
      </c>
      <c r="L3696" t="s">
        <v>57</v>
      </c>
      <c r="M3696">
        <f t="shared" si="389"/>
        <v>92.83</v>
      </c>
      <c r="N3696">
        <f t="shared" si="390"/>
        <v>41.22</v>
      </c>
      <c r="O3696" s="7">
        <f t="shared" si="391"/>
        <v>0.44403748788107295</v>
      </c>
      <c r="P3696" t="str">
        <f t="shared" si="392"/>
        <v>Dec-2024</v>
      </c>
      <c r="Q3696" t="str">
        <f t="shared" si="393"/>
        <v>Q4-2024</v>
      </c>
    </row>
    <row r="3697" spans="1:17" x14ac:dyDescent="0.3">
      <c r="A3697" t="s">
        <v>3845</v>
      </c>
      <c r="B3697" s="15">
        <v>45857</v>
      </c>
      <c r="C3697" t="s">
        <v>52</v>
      </c>
      <c r="D3697" t="s">
        <v>59</v>
      </c>
      <c r="E3697" t="s">
        <v>71</v>
      </c>
      <c r="F3697" t="s">
        <v>97</v>
      </c>
      <c r="G3697" t="s">
        <v>56</v>
      </c>
      <c r="H3697">
        <v>1</v>
      </c>
      <c r="I3697">
        <v>46.56</v>
      </c>
      <c r="J3697">
        <v>5.8000000000000003E-2</v>
      </c>
      <c r="K3697">
        <v>34.909999999999997</v>
      </c>
      <c r="L3697" t="s">
        <v>57</v>
      </c>
      <c r="M3697">
        <f t="shared" si="389"/>
        <v>43.86</v>
      </c>
      <c r="N3697">
        <f t="shared" si="390"/>
        <v>8.9499999999999993</v>
      </c>
      <c r="O3697" s="7">
        <f t="shared" si="391"/>
        <v>0.20405836753305973</v>
      </c>
      <c r="P3697" t="str">
        <f t="shared" si="392"/>
        <v>Jul-2025</v>
      </c>
      <c r="Q3697" t="str">
        <f t="shared" si="393"/>
        <v>Q3-2025</v>
      </c>
    </row>
    <row r="3698" spans="1:17" x14ac:dyDescent="0.3">
      <c r="A3698" t="s">
        <v>3846</v>
      </c>
      <c r="B3698" s="15">
        <v>45702</v>
      </c>
      <c r="C3698" t="s">
        <v>84</v>
      </c>
      <c r="D3698" t="s">
        <v>169</v>
      </c>
      <c r="E3698" t="s">
        <v>60</v>
      </c>
      <c r="F3698" t="s">
        <v>90</v>
      </c>
      <c r="G3698" t="s">
        <v>56</v>
      </c>
      <c r="H3698">
        <v>4</v>
      </c>
      <c r="I3698">
        <v>87.31</v>
      </c>
      <c r="J3698">
        <v>0.06</v>
      </c>
      <c r="K3698">
        <v>44.07</v>
      </c>
      <c r="L3698" t="s">
        <v>57</v>
      </c>
      <c r="M3698">
        <f t="shared" si="389"/>
        <v>328.29</v>
      </c>
      <c r="N3698">
        <f t="shared" si="390"/>
        <v>152.01</v>
      </c>
      <c r="O3698" s="7">
        <f t="shared" si="391"/>
        <v>0.46303573060403908</v>
      </c>
      <c r="P3698" t="str">
        <f t="shared" si="392"/>
        <v>Feb-2025</v>
      </c>
      <c r="Q3698" t="str">
        <f t="shared" si="393"/>
        <v>Q1-2025</v>
      </c>
    </row>
    <row r="3699" spans="1:17" x14ac:dyDescent="0.3">
      <c r="A3699" t="s">
        <v>3847</v>
      </c>
      <c r="B3699" s="15">
        <v>45606</v>
      </c>
      <c r="C3699" t="s">
        <v>88</v>
      </c>
      <c r="D3699" t="s">
        <v>89</v>
      </c>
      <c r="E3699" t="s">
        <v>93</v>
      </c>
      <c r="F3699" t="s">
        <v>124</v>
      </c>
      <c r="G3699" t="s">
        <v>68</v>
      </c>
      <c r="H3699">
        <v>18</v>
      </c>
      <c r="I3699">
        <v>43.26</v>
      </c>
      <c r="J3699">
        <v>0.155</v>
      </c>
      <c r="K3699">
        <v>16.440000000000001</v>
      </c>
      <c r="L3699" t="s">
        <v>57</v>
      </c>
      <c r="M3699">
        <f t="shared" si="389"/>
        <v>657.98</v>
      </c>
      <c r="N3699">
        <f t="shared" si="390"/>
        <v>362.06</v>
      </c>
      <c r="O3699" s="7">
        <f t="shared" si="391"/>
        <v>0.55025988631873313</v>
      </c>
      <c r="P3699" t="str">
        <f t="shared" si="392"/>
        <v>Nov-2024</v>
      </c>
      <c r="Q3699" t="str">
        <f t="shared" si="393"/>
        <v>Q4-2024</v>
      </c>
    </row>
    <row r="3700" spans="1:17" x14ac:dyDescent="0.3">
      <c r="A3700" t="s">
        <v>3848</v>
      </c>
      <c r="B3700" s="15">
        <v>45920</v>
      </c>
      <c r="C3700" t="s">
        <v>88</v>
      </c>
      <c r="D3700" t="s">
        <v>234</v>
      </c>
      <c r="E3700" t="s">
        <v>107</v>
      </c>
      <c r="F3700" t="s">
        <v>132</v>
      </c>
      <c r="G3700" t="s">
        <v>56</v>
      </c>
      <c r="H3700">
        <v>1</v>
      </c>
      <c r="I3700">
        <v>51.98</v>
      </c>
      <c r="J3700">
        <v>7.1999999999999995E-2</v>
      </c>
      <c r="K3700">
        <v>20.8</v>
      </c>
      <c r="L3700" t="s">
        <v>57</v>
      </c>
      <c r="M3700">
        <f t="shared" si="389"/>
        <v>48.24</v>
      </c>
      <c r="N3700">
        <f t="shared" si="390"/>
        <v>27.44</v>
      </c>
      <c r="O3700" s="7">
        <f t="shared" si="391"/>
        <v>0.56882255389718073</v>
      </c>
      <c r="P3700" t="str">
        <f t="shared" ref="P3700:P3731" si="394">IF(B3700="","",TEXT(B3700,"mmm-yyyy"))</f>
        <v>Sep-2025</v>
      </c>
      <c r="Q3700" t="str">
        <f t="shared" ref="Q3700:Q3731" si="395">IF(B3700="","","Q"&amp;ROUNDUP(MONTH(B3700)/3,0)&amp;"-"&amp;YEAR(B3700))</f>
        <v>Q3-2025</v>
      </c>
    </row>
    <row r="3701" spans="1:17" x14ac:dyDescent="0.3">
      <c r="A3701" t="s">
        <v>3849</v>
      </c>
      <c r="B3701" s="15">
        <v>45598</v>
      </c>
      <c r="C3701" t="s">
        <v>84</v>
      </c>
      <c r="D3701" t="s">
        <v>103</v>
      </c>
      <c r="E3701" t="s">
        <v>54</v>
      </c>
      <c r="F3701" t="s">
        <v>55</v>
      </c>
      <c r="G3701" t="s">
        <v>56</v>
      </c>
      <c r="H3701">
        <v>1</v>
      </c>
      <c r="I3701">
        <v>8.66</v>
      </c>
      <c r="J3701">
        <v>8.5999999999999993E-2</v>
      </c>
      <c r="K3701">
        <v>4.8899999999999997</v>
      </c>
      <c r="L3701" t="s">
        <v>57</v>
      </c>
      <c r="M3701">
        <f t="shared" si="389"/>
        <v>7.92</v>
      </c>
      <c r="N3701">
        <f t="shared" si="390"/>
        <v>3.03</v>
      </c>
      <c r="O3701" s="7">
        <f t="shared" si="391"/>
        <v>0.38257575757575757</v>
      </c>
      <c r="P3701" t="str">
        <f t="shared" si="394"/>
        <v>Nov-2024</v>
      </c>
      <c r="Q3701" t="str">
        <f t="shared" si="395"/>
        <v>Q4-2024</v>
      </c>
    </row>
    <row r="3702" spans="1:17" x14ac:dyDescent="0.3">
      <c r="A3702" t="s">
        <v>3850</v>
      </c>
      <c r="B3702" s="15">
        <v>45795</v>
      </c>
      <c r="C3702" t="s">
        <v>52</v>
      </c>
      <c r="D3702" t="s">
        <v>272</v>
      </c>
      <c r="E3702" t="s">
        <v>60</v>
      </c>
      <c r="F3702" t="s">
        <v>61</v>
      </c>
      <c r="G3702" t="s">
        <v>68</v>
      </c>
      <c r="H3702">
        <v>7</v>
      </c>
      <c r="I3702">
        <v>68.67</v>
      </c>
      <c r="J3702">
        <v>8.6999999999999994E-2</v>
      </c>
      <c r="K3702">
        <v>35.54</v>
      </c>
      <c r="L3702" t="s">
        <v>57</v>
      </c>
      <c r="M3702">
        <f t="shared" si="389"/>
        <v>438.87</v>
      </c>
      <c r="N3702">
        <f t="shared" si="390"/>
        <v>190.09</v>
      </c>
      <c r="O3702" s="7">
        <f t="shared" si="391"/>
        <v>0.4331350969535398</v>
      </c>
      <c r="P3702" t="str">
        <f t="shared" si="394"/>
        <v>May-2025</v>
      </c>
      <c r="Q3702" t="str">
        <f t="shared" si="395"/>
        <v>Q2-2025</v>
      </c>
    </row>
    <row r="3703" spans="1:17" x14ac:dyDescent="0.3">
      <c r="A3703" t="s">
        <v>3851</v>
      </c>
      <c r="B3703" s="15">
        <v>45614</v>
      </c>
      <c r="C3703" t="s">
        <v>63</v>
      </c>
      <c r="D3703" t="s">
        <v>73</v>
      </c>
      <c r="E3703" t="s">
        <v>93</v>
      </c>
      <c r="F3703" t="s">
        <v>255</v>
      </c>
      <c r="G3703" t="s">
        <v>68</v>
      </c>
      <c r="H3703">
        <v>5</v>
      </c>
      <c r="I3703">
        <v>28.72</v>
      </c>
      <c r="J3703">
        <v>0.28699999999999998</v>
      </c>
      <c r="K3703">
        <v>12.65</v>
      </c>
      <c r="L3703" t="s">
        <v>57</v>
      </c>
      <c r="M3703">
        <f t="shared" si="389"/>
        <v>102.39</v>
      </c>
      <c r="N3703">
        <f t="shared" si="390"/>
        <v>39.14</v>
      </c>
      <c r="O3703" s="7">
        <f t="shared" si="391"/>
        <v>0.38226389295829671</v>
      </c>
      <c r="P3703" t="str">
        <f t="shared" si="394"/>
        <v>Nov-2024</v>
      </c>
      <c r="Q3703" t="str">
        <f t="shared" si="395"/>
        <v>Q4-2024</v>
      </c>
    </row>
    <row r="3704" spans="1:17" x14ac:dyDescent="0.3">
      <c r="A3704" t="s">
        <v>3852</v>
      </c>
      <c r="B3704" s="15">
        <v>45608</v>
      </c>
      <c r="C3704" t="s">
        <v>52</v>
      </c>
      <c r="D3704" t="s">
        <v>96</v>
      </c>
      <c r="E3704" t="s">
        <v>107</v>
      </c>
      <c r="F3704" t="s">
        <v>139</v>
      </c>
      <c r="G3704" t="s">
        <v>68</v>
      </c>
      <c r="H3704">
        <v>1</v>
      </c>
      <c r="I3704">
        <v>57.39</v>
      </c>
      <c r="J3704">
        <v>7.1999999999999995E-2</v>
      </c>
      <c r="K3704">
        <v>20.97</v>
      </c>
      <c r="L3704" t="s">
        <v>57</v>
      </c>
      <c r="M3704">
        <f t="shared" si="389"/>
        <v>53.26</v>
      </c>
      <c r="N3704">
        <f t="shared" si="390"/>
        <v>32.29</v>
      </c>
      <c r="O3704" s="7">
        <f t="shared" si="391"/>
        <v>0.60627112279384154</v>
      </c>
      <c r="P3704" t="str">
        <f t="shared" si="394"/>
        <v>Nov-2024</v>
      </c>
      <c r="Q3704" t="str">
        <f t="shared" si="395"/>
        <v>Q4-2024</v>
      </c>
    </row>
    <row r="3705" spans="1:17" x14ac:dyDescent="0.3">
      <c r="A3705" t="s">
        <v>3853</v>
      </c>
      <c r="B3705" s="15">
        <v>45857</v>
      </c>
      <c r="C3705" t="s">
        <v>52</v>
      </c>
      <c r="D3705" t="s">
        <v>181</v>
      </c>
      <c r="E3705" t="s">
        <v>60</v>
      </c>
      <c r="F3705" t="s">
        <v>67</v>
      </c>
      <c r="G3705" t="s">
        <v>68</v>
      </c>
      <c r="H3705">
        <v>3</v>
      </c>
      <c r="I3705">
        <v>90.72</v>
      </c>
      <c r="J3705">
        <v>0.125</v>
      </c>
      <c r="K3705">
        <v>47.47</v>
      </c>
      <c r="L3705" t="s">
        <v>57</v>
      </c>
      <c r="M3705">
        <f t="shared" si="389"/>
        <v>238.14</v>
      </c>
      <c r="N3705">
        <f t="shared" si="390"/>
        <v>95.73</v>
      </c>
      <c r="O3705" s="7">
        <f t="shared" si="391"/>
        <v>0.40199042579994965</v>
      </c>
      <c r="P3705" t="str">
        <f t="shared" si="394"/>
        <v>Jul-2025</v>
      </c>
      <c r="Q3705" t="str">
        <f t="shared" si="395"/>
        <v>Q3-2025</v>
      </c>
    </row>
    <row r="3706" spans="1:17" x14ac:dyDescent="0.3">
      <c r="A3706" t="s">
        <v>3854</v>
      </c>
      <c r="B3706" s="15">
        <v>45816</v>
      </c>
      <c r="C3706" t="s">
        <v>63</v>
      </c>
      <c r="D3706" t="s">
        <v>258</v>
      </c>
      <c r="E3706" t="s">
        <v>54</v>
      </c>
      <c r="F3706" t="s">
        <v>268</v>
      </c>
      <c r="G3706" t="s">
        <v>68</v>
      </c>
      <c r="H3706">
        <v>8</v>
      </c>
      <c r="I3706">
        <v>12.7</v>
      </c>
      <c r="J3706">
        <v>0.13400000000000001</v>
      </c>
      <c r="K3706">
        <v>8.27</v>
      </c>
      <c r="L3706" t="s">
        <v>57</v>
      </c>
      <c r="M3706">
        <f t="shared" si="389"/>
        <v>87.99</v>
      </c>
      <c r="N3706">
        <f t="shared" si="390"/>
        <v>21.83</v>
      </c>
      <c r="O3706" s="7">
        <f t="shared" si="391"/>
        <v>0.24809637458802136</v>
      </c>
      <c r="P3706" t="str">
        <f t="shared" si="394"/>
        <v>Jun-2025</v>
      </c>
      <c r="Q3706" t="str">
        <f t="shared" si="395"/>
        <v>Q2-2025</v>
      </c>
    </row>
    <row r="3707" spans="1:17" x14ac:dyDescent="0.3">
      <c r="A3707" t="s">
        <v>3855</v>
      </c>
      <c r="B3707" s="15">
        <v>45759</v>
      </c>
      <c r="C3707" t="s">
        <v>63</v>
      </c>
      <c r="D3707" t="s">
        <v>302</v>
      </c>
      <c r="E3707" t="s">
        <v>71</v>
      </c>
      <c r="F3707" t="s">
        <v>78</v>
      </c>
      <c r="G3707" t="s">
        <v>56</v>
      </c>
      <c r="H3707">
        <v>7</v>
      </c>
      <c r="I3707">
        <v>252.64</v>
      </c>
      <c r="J3707">
        <v>0.25900000000000001</v>
      </c>
      <c r="K3707">
        <v>184.34</v>
      </c>
      <c r="L3707" t="s">
        <v>57</v>
      </c>
      <c r="M3707">
        <f t="shared" si="389"/>
        <v>1310.44</v>
      </c>
      <c r="N3707">
        <f t="shared" si="390"/>
        <v>20.059999999999999</v>
      </c>
      <c r="O3707" s="7">
        <f t="shared" si="391"/>
        <v>1.5307835536155794E-2</v>
      </c>
      <c r="P3707" t="str">
        <f t="shared" si="394"/>
        <v>Apr-2025</v>
      </c>
      <c r="Q3707" t="str">
        <f t="shared" si="395"/>
        <v>Q2-2025</v>
      </c>
    </row>
    <row r="3708" spans="1:17" x14ac:dyDescent="0.3">
      <c r="A3708" t="s">
        <v>3856</v>
      </c>
      <c r="B3708" s="15">
        <v>46006</v>
      </c>
      <c r="C3708" t="s">
        <v>52</v>
      </c>
      <c r="D3708" t="s">
        <v>181</v>
      </c>
      <c r="E3708" t="s">
        <v>93</v>
      </c>
      <c r="F3708" t="s">
        <v>255</v>
      </c>
      <c r="G3708" t="s">
        <v>68</v>
      </c>
      <c r="H3708">
        <v>5</v>
      </c>
      <c r="I3708">
        <v>62.02</v>
      </c>
      <c r="J3708">
        <v>8.1000000000000003E-2</v>
      </c>
      <c r="K3708">
        <v>22.24</v>
      </c>
      <c r="L3708" t="s">
        <v>57</v>
      </c>
      <c r="M3708">
        <f t="shared" si="389"/>
        <v>284.98</v>
      </c>
      <c r="N3708">
        <f t="shared" si="390"/>
        <v>173.78</v>
      </c>
      <c r="O3708" s="7">
        <f t="shared" si="391"/>
        <v>0.60979717874938588</v>
      </c>
      <c r="P3708" t="str">
        <f t="shared" si="394"/>
        <v>Dec-2025</v>
      </c>
      <c r="Q3708" t="str">
        <f t="shared" si="395"/>
        <v>Q4-2025</v>
      </c>
    </row>
    <row r="3709" spans="1:17" x14ac:dyDescent="0.3">
      <c r="A3709" t="s">
        <v>3857</v>
      </c>
      <c r="B3709" s="15">
        <v>45424</v>
      </c>
      <c r="C3709" t="s">
        <v>63</v>
      </c>
      <c r="D3709" t="s">
        <v>159</v>
      </c>
      <c r="E3709" t="s">
        <v>60</v>
      </c>
      <c r="F3709" t="s">
        <v>61</v>
      </c>
      <c r="G3709" t="s">
        <v>68</v>
      </c>
      <c r="H3709">
        <v>1</v>
      </c>
      <c r="I3709">
        <v>105.2</v>
      </c>
      <c r="J3709">
        <v>0.25800000000000001</v>
      </c>
      <c r="K3709">
        <v>44.36</v>
      </c>
      <c r="L3709" t="s">
        <v>57</v>
      </c>
      <c r="M3709">
        <f t="shared" si="389"/>
        <v>78.06</v>
      </c>
      <c r="N3709">
        <f t="shared" si="390"/>
        <v>33.700000000000003</v>
      </c>
      <c r="O3709" s="7">
        <f t="shared" si="391"/>
        <v>0.43171919036638484</v>
      </c>
      <c r="P3709" t="str">
        <f t="shared" si="394"/>
        <v>May-2024</v>
      </c>
      <c r="Q3709" t="str">
        <f t="shared" si="395"/>
        <v>Q2-2024</v>
      </c>
    </row>
    <row r="3710" spans="1:17" x14ac:dyDescent="0.3">
      <c r="A3710" t="s">
        <v>3858</v>
      </c>
      <c r="B3710" s="15">
        <v>45913</v>
      </c>
      <c r="C3710" t="s">
        <v>63</v>
      </c>
      <c r="D3710" t="s">
        <v>119</v>
      </c>
      <c r="E3710" t="s">
        <v>71</v>
      </c>
      <c r="F3710" t="s">
        <v>78</v>
      </c>
      <c r="G3710" t="s">
        <v>68</v>
      </c>
      <c r="H3710">
        <v>1</v>
      </c>
      <c r="I3710">
        <v>154.63</v>
      </c>
      <c r="J3710">
        <v>0.11700000000000001</v>
      </c>
      <c r="K3710">
        <v>118.3</v>
      </c>
      <c r="L3710" t="s">
        <v>57</v>
      </c>
      <c r="M3710">
        <f t="shared" si="389"/>
        <v>136.54</v>
      </c>
      <c r="N3710">
        <f t="shared" si="390"/>
        <v>18.239999999999998</v>
      </c>
      <c r="O3710" s="7">
        <f t="shared" si="391"/>
        <v>0.13358722718617255</v>
      </c>
      <c r="P3710" t="str">
        <f t="shared" si="394"/>
        <v>Sep-2025</v>
      </c>
      <c r="Q3710" t="str">
        <f t="shared" si="395"/>
        <v>Q3-2025</v>
      </c>
    </row>
    <row r="3711" spans="1:17" x14ac:dyDescent="0.3">
      <c r="A3711" t="s">
        <v>3859</v>
      </c>
      <c r="B3711" s="15">
        <v>45961</v>
      </c>
      <c r="C3711" t="s">
        <v>88</v>
      </c>
      <c r="D3711" t="s">
        <v>89</v>
      </c>
      <c r="E3711" t="s">
        <v>93</v>
      </c>
      <c r="F3711" t="s">
        <v>255</v>
      </c>
      <c r="G3711" t="s">
        <v>56</v>
      </c>
      <c r="H3711">
        <v>1</v>
      </c>
      <c r="I3711">
        <v>18.82</v>
      </c>
      <c r="J3711">
        <v>5.0999999999999997E-2</v>
      </c>
      <c r="K3711">
        <v>7.52</v>
      </c>
      <c r="L3711" t="s">
        <v>57</v>
      </c>
      <c r="M3711">
        <f t="shared" si="389"/>
        <v>17.86</v>
      </c>
      <c r="N3711">
        <f t="shared" si="390"/>
        <v>10.34</v>
      </c>
      <c r="O3711" s="7">
        <f t="shared" si="391"/>
        <v>0.57894736842105265</v>
      </c>
      <c r="P3711" t="str">
        <f t="shared" si="394"/>
        <v>Oct-2025</v>
      </c>
      <c r="Q3711" t="str">
        <f t="shared" si="395"/>
        <v>Q4-2025</v>
      </c>
    </row>
    <row r="3712" spans="1:17" x14ac:dyDescent="0.3">
      <c r="A3712" t="s">
        <v>3860</v>
      </c>
      <c r="B3712" s="15">
        <v>45474</v>
      </c>
      <c r="C3712" t="s">
        <v>84</v>
      </c>
      <c r="D3712" t="s">
        <v>177</v>
      </c>
      <c r="E3712" t="s">
        <v>60</v>
      </c>
      <c r="F3712" t="s">
        <v>61</v>
      </c>
      <c r="G3712" t="s">
        <v>56</v>
      </c>
      <c r="H3712">
        <v>3</v>
      </c>
      <c r="I3712">
        <v>69.739999999999995</v>
      </c>
      <c r="J3712">
        <v>6.0999999999999999E-2</v>
      </c>
      <c r="K3712">
        <v>35.29</v>
      </c>
      <c r="L3712" t="s">
        <v>57</v>
      </c>
      <c r="M3712">
        <f t="shared" si="389"/>
        <v>196.46</v>
      </c>
      <c r="N3712">
        <f t="shared" si="390"/>
        <v>90.59</v>
      </c>
      <c r="O3712" s="7">
        <f t="shared" si="391"/>
        <v>0.46111167667718622</v>
      </c>
      <c r="P3712" t="str">
        <f t="shared" si="394"/>
        <v>Jul-2024</v>
      </c>
      <c r="Q3712" t="str">
        <f t="shared" si="395"/>
        <v>Q3-2024</v>
      </c>
    </row>
    <row r="3713" spans="1:17" x14ac:dyDescent="0.3">
      <c r="A3713" t="s">
        <v>3861</v>
      </c>
      <c r="B3713" s="15">
        <v>45519</v>
      </c>
      <c r="C3713" t="s">
        <v>63</v>
      </c>
      <c r="D3713" t="s">
        <v>159</v>
      </c>
      <c r="E3713" t="s">
        <v>107</v>
      </c>
      <c r="F3713" t="s">
        <v>108</v>
      </c>
      <c r="G3713" t="s">
        <v>56</v>
      </c>
      <c r="H3713">
        <v>2</v>
      </c>
      <c r="I3713">
        <v>19.7</v>
      </c>
      <c r="J3713">
        <v>0.21</v>
      </c>
      <c r="K3713">
        <v>8.26</v>
      </c>
      <c r="L3713" t="s">
        <v>57</v>
      </c>
      <c r="M3713">
        <f t="shared" si="389"/>
        <v>31.13</v>
      </c>
      <c r="N3713">
        <f t="shared" si="390"/>
        <v>14.61</v>
      </c>
      <c r="O3713" s="7">
        <f t="shared" si="391"/>
        <v>0.4693221972373916</v>
      </c>
      <c r="P3713" t="str">
        <f t="shared" si="394"/>
        <v>Aug-2024</v>
      </c>
      <c r="Q3713" t="str">
        <f t="shared" si="395"/>
        <v>Q3-2024</v>
      </c>
    </row>
    <row r="3714" spans="1:17" x14ac:dyDescent="0.3">
      <c r="A3714" t="s">
        <v>3862</v>
      </c>
      <c r="B3714" s="15">
        <v>45569</v>
      </c>
      <c r="C3714" t="s">
        <v>63</v>
      </c>
      <c r="D3714" t="s">
        <v>82</v>
      </c>
      <c r="E3714" t="s">
        <v>107</v>
      </c>
      <c r="F3714" t="s">
        <v>193</v>
      </c>
      <c r="G3714" t="s">
        <v>68</v>
      </c>
      <c r="H3714">
        <v>6</v>
      </c>
      <c r="I3714">
        <v>33.15</v>
      </c>
      <c r="J3714">
        <v>0.11700000000000001</v>
      </c>
      <c r="K3714">
        <v>13.32</v>
      </c>
      <c r="L3714" t="s">
        <v>57</v>
      </c>
      <c r="M3714">
        <f t="shared" ref="M3714:M3777" si="396">ROUND(H3714*I3714*(1-J3714),2)</f>
        <v>175.63</v>
      </c>
      <c r="N3714">
        <f t="shared" ref="N3714:N3777" si="397">ROUND(M3714-(H3714*K3714),2)</f>
        <v>95.71</v>
      </c>
      <c r="O3714" s="7">
        <f t="shared" ref="O3714:O3777" si="398">IFERROR(N3714/M3714,0)</f>
        <v>0.54495245686955529</v>
      </c>
      <c r="P3714" t="str">
        <f t="shared" si="394"/>
        <v>Oct-2024</v>
      </c>
      <c r="Q3714" t="str">
        <f t="shared" si="395"/>
        <v>Q4-2024</v>
      </c>
    </row>
    <row r="3715" spans="1:17" x14ac:dyDescent="0.3">
      <c r="A3715" t="s">
        <v>3863</v>
      </c>
      <c r="B3715" s="15">
        <v>45672</v>
      </c>
      <c r="C3715" t="s">
        <v>52</v>
      </c>
      <c r="D3715" t="s">
        <v>70</v>
      </c>
      <c r="E3715" t="s">
        <v>71</v>
      </c>
      <c r="F3715" t="s">
        <v>86</v>
      </c>
      <c r="G3715" t="s">
        <v>68</v>
      </c>
      <c r="H3715">
        <v>12</v>
      </c>
      <c r="I3715">
        <v>56.54</v>
      </c>
      <c r="J3715">
        <v>8.6999999999999994E-2</v>
      </c>
      <c r="K3715">
        <v>42.46</v>
      </c>
      <c r="L3715" t="s">
        <v>57</v>
      </c>
      <c r="M3715">
        <f t="shared" si="396"/>
        <v>619.45000000000005</v>
      </c>
      <c r="N3715">
        <f t="shared" si="397"/>
        <v>109.93</v>
      </c>
      <c r="O3715" s="7">
        <f t="shared" si="398"/>
        <v>0.17746387924771975</v>
      </c>
      <c r="P3715" t="str">
        <f t="shared" si="394"/>
        <v>Jan-2025</v>
      </c>
      <c r="Q3715" t="str">
        <f t="shared" si="395"/>
        <v>Q1-2025</v>
      </c>
    </row>
    <row r="3716" spans="1:17" x14ac:dyDescent="0.3">
      <c r="A3716" t="s">
        <v>3864</v>
      </c>
      <c r="B3716" s="15">
        <v>45557</v>
      </c>
      <c r="C3716" t="s">
        <v>63</v>
      </c>
      <c r="D3716" t="s">
        <v>159</v>
      </c>
      <c r="E3716" t="s">
        <v>107</v>
      </c>
      <c r="F3716" t="s">
        <v>108</v>
      </c>
      <c r="G3716" t="s">
        <v>68</v>
      </c>
      <c r="H3716">
        <v>2</v>
      </c>
      <c r="I3716">
        <v>50.06</v>
      </c>
      <c r="J3716">
        <v>0.308</v>
      </c>
      <c r="K3716">
        <v>21.85</v>
      </c>
      <c r="L3716" t="s">
        <v>57</v>
      </c>
      <c r="M3716">
        <f t="shared" si="396"/>
        <v>69.28</v>
      </c>
      <c r="N3716">
        <f t="shared" si="397"/>
        <v>25.58</v>
      </c>
      <c r="O3716" s="7">
        <f t="shared" si="398"/>
        <v>0.36922632794457272</v>
      </c>
      <c r="P3716" t="str">
        <f t="shared" si="394"/>
        <v>Sep-2024</v>
      </c>
      <c r="Q3716" t="str">
        <f t="shared" si="395"/>
        <v>Q3-2024</v>
      </c>
    </row>
    <row r="3717" spans="1:17" x14ac:dyDescent="0.3">
      <c r="A3717" t="s">
        <v>3865</v>
      </c>
      <c r="B3717" s="15">
        <v>45871</v>
      </c>
      <c r="C3717" t="s">
        <v>63</v>
      </c>
      <c r="D3717" t="s">
        <v>106</v>
      </c>
      <c r="E3717" t="s">
        <v>71</v>
      </c>
      <c r="F3717" t="s">
        <v>126</v>
      </c>
      <c r="G3717" t="s">
        <v>56</v>
      </c>
      <c r="H3717">
        <v>3</v>
      </c>
      <c r="I3717">
        <v>63.85</v>
      </c>
      <c r="J3717">
        <v>0.19800000000000001</v>
      </c>
      <c r="K3717">
        <v>47.39</v>
      </c>
      <c r="L3717" t="s">
        <v>57</v>
      </c>
      <c r="M3717">
        <f t="shared" si="396"/>
        <v>153.62</v>
      </c>
      <c r="N3717">
        <f t="shared" si="397"/>
        <v>11.45</v>
      </c>
      <c r="O3717" s="7">
        <f t="shared" si="398"/>
        <v>7.4534565811743253E-2</v>
      </c>
      <c r="P3717" t="str">
        <f t="shared" si="394"/>
        <v>Aug-2025</v>
      </c>
      <c r="Q3717" t="str">
        <f t="shared" si="395"/>
        <v>Q3-2025</v>
      </c>
    </row>
    <row r="3718" spans="1:17" x14ac:dyDescent="0.3">
      <c r="A3718" t="s">
        <v>3866</v>
      </c>
      <c r="B3718" s="15">
        <v>45999</v>
      </c>
      <c r="C3718" t="s">
        <v>88</v>
      </c>
      <c r="D3718" t="s">
        <v>123</v>
      </c>
      <c r="E3718" t="s">
        <v>54</v>
      </c>
      <c r="F3718" t="s">
        <v>55</v>
      </c>
      <c r="G3718" t="s">
        <v>56</v>
      </c>
      <c r="H3718">
        <v>7</v>
      </c>
      <c r="I3718">
        <v>16.059999999999999</v>
      </c>
      <c r="J3718">
        <v>0.13</v>
      </c>
      <c r="K3718">
        <v>9.43</v>
      </c>
      <c r="L3718" t="s">
        <v>57</v>
      </c>
      <c r="M3718">
        <f t="shared" si="396"/>
        <v>97.81</v>
      </c>
      <c r="N3718">
        <f t="shared" si="397"/>
        <v>31.8</v>
      </c>
      <c r="O3718" s="7">
        <f t="shared" si="398"/>
        <v>0.32512013086596464</v>
      </c>
      <c r="P3718" t="str">
        <f t="shared" si="394"/>
        <v>Dec-2025</v>
      </c>
      <c r="Q3718" t="str">
        <f t="shared" si="395"/>
        <v>Q4-2025</v>
      </c>
    </row>
    <row r="3719" spans="1:17" x14ac:dyDescent="0.3">
      <c r="A3719" t="s">
        <v>3867</v>
      </c>
      <c r="B3719" s="15">
        <v>45724</v>
      </c>
      <c r="C3719" t="s">
        <v>52</v>
      </c>
      <c r="D3719" t="s">
        <v>96</v>
      </c>
      <c r="E3719" t="s">
        <v>60</v>
      </c>
      <c r="F3719" t="s">
        <v>90</v>
      </c>
      <c r="G3719" t="s">
        <v>68</v>
      </c>
      <c r="H3719">
        <v>1</v>
      </c>
      <c r="I3719">
        <v>86.34</v>
      </c>
      <c r="J3719">
        <v>0</v>
      </c>
      <c r="K3719">
        <v>40.17</v>
      </c>
      <c r="L3719" t="s">
        <v>57</v>
      </c>
      <c r="M3719">
        <f t="shared" si="396"/>
        <v>86.34</v>
      </c>
      <c r="N3719">
        <f t="shared" si="397"/>
        <v>46.17</v>
      </c>
      <c r="O3719" s="7">
        <f t="shared" si="398"/>
        <v>0.53474635163307849</v>
      </c>
      <c r="P3719" t="str">
        <f t="shared" si="394"/>
        <v>Mar-2025</v>
      </c>
      <c r="Q3719" t="str">
        <f t="shared" si="395"/>
        <v>Q1-2025</v>
      </c>
    </row>
    <row r="3720" spans="1:17" x14ac:dyDescent="0.3">
      <c r="A3720" t="s">
        <v>3868</v>
      </c>
      <c r="B3720" s="15">
        <v>45802</v>
      </c>
      <c r="C3720" t="s">
        <v>52</v>
      </c>
      <c r="D3720" t="s">
        <v>155</v>
      </c>
      <c r="E3720" t="s">
        <v>71</v>
      </c>
      <c r="F3720" t="s">
        <v>86</v>
      </c>
      <c r="G3720" t="s">
        <v>68</v>
      </c>
      <c r="H3720">
        <v>3</v>
      </c>
      <c r="I3720">
        <v>212.67</v>
      </c>
      <c r="J3720">
        <v>0</v>
      </c>
      <c r="K3720">
        <v>153.78</v>
      </c>
      <c r="L3720" t="s">
        <v>57</v>
      </c>
      <c r="M3720">
        <f t="shared" si="396"/>
        <v>638.01</v>
      </c>
      <c r="N3720">
        <f t="shared" si="397"/>
        <v>176.67</v>
      </c>
      <c r="O3720" s="7">
        <f t="shared" si="398"/>
        <v>0.27690788545634082</v>
      </c>
      <c r="P3720" t="str">
        <f t="shared" si="394"/>
        <v>May-2025</v>
      </c>
      <c r="Q3720" t="str">
        <f t="shared" si="395"/>
        <v>Q2-2025</v>
      </c>
    </row>
    <row r="3721" spans="1:17" x14ac:dyDescent="0.3">
      <c r="A3721" t="s">
        <v>3869</v>
      </c>
      <c r="B3721" s="15">
        <v>45947</v>
      </c>
      <c r="C3721" t="s">
        <v>84</v>
      </c>
      <c r="D3721" t="s">
        <v>229</v>
      </c>
      <c r="E3721" t="s">
        <v>107</v>
      </c>
      <c r="F3721" t="s">
        <v>139</v>
      </c>
      <c r="G3721" t="s">
        <v>73</v>
      </c>
      <c r="H3721">
        <v>1</v>
      </c>
      <c r="I3721">
        <v>51.71</v>
      </c>
      <c r="J3721">
        <v>0.16800000000000001</v>
      </c>
      <c r="K3721">
        <v>16.14</v>
      </c>
      <c r="L3721" t="s">
        <v>57</v>
      </c>
      <c r="M3721">
        <f t="shared" si="396"/>
        <v>43.02</v>
      </c>
      <c r="N3721">
        <f t="shared" si="397"/>
        <v>26.88</v>
      </c>
      <c r="O3721" s="7">
        <f t="shared" si="398"/>
        <v>0.62482566248256621</v>
      </c>
      <c r="P3721" t="str">
        <f t="shared" si="394"/>
        <v>Oct-2025</v>
      </c>
      <c r="Q3721" t="str">
        <f t="shared" si="395"/>
        <v>Q4-2025</v>
      </c>
    </row>
    <row r="3722" spans="1:17" x14ac:dyDescent="0.3">
      <c r="A3722" t="s">
        <v>3870</v>
      </c>
      <c r="B3722" s="15">
        <v>46015</v>
      </c>
      <c r="C3722" t="s">
        <v>52</v>
      </c>
      <c r="D3722" t="s">
        <v>181</v>
      </c>
      <c r="E3722" t="s">
        <v>71</v>
      </c>
      <c r="F3722" t="s">
        <v>97</v>
      </c>
      <c r="G3722" t="s">
        <v>56</v>
      </c>
      <c r="H3722">
        <v>1</v>
      </c>
      <c r="I3722">
        <v>296.75</v>
      </c>
      <c r="J3722">
        <v>6.2E-2</v>
      </c>
      <c r="K3722">
        <v>193.15</v>
      </c>
      <c r="L3722" t="s">
        <v>57</v>
      </c>
      <c r="M3722">
        <f t="shared" si="396"/>
        <v>278.35000000000002</v>
      </c>
      <c r="N3722">
        <f t="shared" si="397"/>
        <v>85.2</v>
      </c>
      <c r="O3722" s="7">
        <f t="shared" si="398"/>
        <v>0.30608945572121427</v>
      </c>
      <c r="P3722" t="str">
        <f t="shared" si="394"/>
        <v>Dec-2025</v>
      </c>
      <c r="Q3722" t="str">
        <f t="shared" si="395"/>
        <v>Q4-2025</v>
      </c>
    </row>
    <row r="3723" spans="1:17" x14ac:dyDescent="0.3">
      <c r="A3723" t="s">
        <v>3871</v>
      </c>
      <c r="B3723" s="15">
        <v>45786</v>
      </c>
      <c r="C3723" t="s">
        <v>88</v>
      </c>
      <c r="D3723" t="s">
        <v>206</v>
      </c>
      <c r="E3723" t="s">
        <v>54</v>
      </c>
      <c r="F3723" t="s">
        <v>55</v>
      </c>
      <c r="G3723" t="s">
        <v>68</v>
      </c>
      <c r="H3723">
        <v>1</v>
      </c>
      <c r="I3723">
        <v>15.33</v>
      </c>
      <c r="J3723">
        <v>8.3000000000000004E-2</v>
      </c>
      <c r="K3723">
        <v>9.7100000000000009</v>
      </c>
      <c r="L3723" t="s">
        <v>57</v>
      </c>
      <c r="M3723">
        <f t="shared" si="396"/>
        <v>14.06</v>
      </c>
      <c r="N3723">
        <f t="shared" si="397"/>
        <v>4.3499999999999996</v>
      </c>
      <c r="O3723" s="7">
        <f t="shared" si="398"/>
        <v>0.30938833570412516</v>
      </c>
      <c r="P3723" t="str">
        <f t="shared" si="394"/>
        <v>May-2025</v>
      </c>
      <c r="Q3723" t="str">
        <f t="shared" si="395"/>
        <v>Q2-2025</v>
      </c>
    </row>
    <row r="3724" spans="1:17" x14ac:dyDescent="0.3">
      <c r="A3724" t="s">
        <v>3872</v>
      </c>
      <c r="B3724" s="15">
        <v>45763</v>
      </c>
      <c r="C3724" t="s">
        <v>63</v>
      </c>
      <c r="D3724" t="s">
        <v>64</v>
      </c>
      <c r="E3724" t="s">
        <v>107</v>
      </c>
      <c r="F3724" t="s">
        <v>108</v>
      </c>
      <c r="G3724" t="s">
        <v>68</v>
      </c>
      <c r="H3724">
        <v>1</v>
      </c>
      <c r="I3724">
        <v>53.79</v>
      </c>
      <c r="J3724">
        <v>0.193</v>
      </c>
      <c r="K3724">
        <v>17.510000000000002</v>
      </c>
      <c r="L3724" t="s">
        <v>57</v>
      </c>
      <c r="M3724">
        <f t="shared" si="396"/>
        <v>43.41</v>
      </c>
      <c r="N3724">
        <f t="shared" si="397"/>
        <v>25.9</v>
      </c>
      <c r="O3724" s="7">
        <f t="shared" si="398"/>
        <v>0.59663671964985032</v>
      </c>
      <c r="P3724" t="str">
        <f t="shared" si="394"/>
        <v>Apr-2025</v>
      </c>
      <c r="Q3724" t="str">
        <f t="shared" si="395"/>
        <v>Q2-2025</v>
      </c>
    </row>
    <row r="3725" spans="1:17" x14ac:dyDescent="0.3">
      <c r="A3725" t="s">
        <v>3873</v>
      </c>
      <c r="B3725" s="15">
        <v>45856</v>
      </c>
      <c r="C3725" t="s">
        <v>88</v>
      </c>
      <c r="D3725" t="s">
        <v>183</v>
      </c>
      <c r="E3725" t="s">
        <v>54</v>
      </c>
      <c r="F3725" t="s">
        <v>114</v>
      </c>
      <c r="G3725" t="s">
        <v>68</v>
      </c>
      <c r="H3725">
        <v>3</v>
      </c>
      <c r="I3725">
        <v>8.23</v>
      </c>
      <c r="J3725">
        <v>0.11700000000000001</v>
      </c>
      <c r="K3725">
        <v>5.49</v>
      </c>
      <c r="L3725" t="s">
        <v>57</v>
      </c>
      <c r="M3725">
        <f t="shared" si="396"/>
        <v>21.8</v>
      </c>
      <c r="N3725">
        <f t="shared" si="397"/>
        <v>5.33</v>
      </c>
      <c r="O3725" s="7">
        <f t="shared" si="398"/>
        <v>0.2444954128440367</v>
      </c>
      <c r="P3725" t="str">
        <f t="shared" si="394"/>
        <v>Jul-2025</v>
      </c>
      <c r="Q3725" t="str">
        <f t="shared" si="395"/>
        <v>Q3-2025</v>
      </c>
    </row>
    <row r="3726" spans="1:17" x14ac:dyDescent="0.3">
      <c r="A3726" t="s">
        <v>3874</v>
      </c>
      <c r="B3726" s="15">
        <v>45681</v>
      </c>
      <c r="C3726" t="s">
        <v>63</v>
      </c>
      <c r="D3726" t="s">
        <v>165</v>
      </c>
      <c r="E3726" t="s">
        <v>60</v>
      </c>
      <c r="F3726" t="s">
        <v>99</v>
      </c>
      <c r="G3726" t="s">
        <v>68</v>
      </c>
      <c r="H3726">
        <v>1</v>
      </c>
      <c r="I3726">
        <v>86.34</v>
      </c>
      <c r="J3726">
        <v>0.218</v>
      </c>
      <c r="K3726">
        <v>38.39</v>
      </c>
      <c r="L3726" t="s">
        <v>104</v>
      </c>
      <c r="M3726">
        <f t="shared" si="396"/>
        <v>67.52</v>
      </c>
      <c r="N3726">
        <f t="shared" si="397"/>
        <v>29.13</v>
      </c>
      <c r="O3726" s="7">
        <f t="shared" si="398"/>
        <v>0.43142772511848343</v>
      </c>
      <c r="P3726" t="str">
        <f t="shared" si="394"/>
        <v>Jan-2025</v>
      </c>
      <c r="Q3726" t="str">
        <f t="shared" si="395"/>
        <v>Q1-2025</v>
      </c>
    </row>
    <row r="3727" spans="1:17" x14ac:dyDescent="0.3">
      <c r="A3727" t="s">
        <v>3875</v>
      </c>
      <c r="B3727" s="15">
        <v>45783</v>
      </c>
      <c r="C3727" t="s">
        <v>63</v>
      </c>
      <c r="D3727" t="s">
        <v>281</v>
      </c>
      <c r="E3727" t="s">
        <v>54</v>
      </c>
      <c r="F3727" t="s">
        <v>65</v>
      </c>
      <c r="G3727" t="s">
        <v>56</v>
      </c>
      <c r="H3727">
        <v>2</v>
      </c>
      <c r="I3727">
        <v>14.11</v>
      </c>
      <c r="J3727">
        <v>0.33200000000000002</v>
      </c>
      <c r="K3727">
        <v>7.86</v>
      </c>
      <c r="L3727" t="s">
        <v>57</v>
      </c>
      <c r="M3727">
        <f t="shared" si="396"/>
        <v>18.850000000000001</v>
      </c>
      <c r="N3727">
        <f t="shared" si="397"/>
        <v>3.13</v>
      </c>
      <c r="O3727" s="7">
        <f t="shared" si="398"/>
        <v>0.16604774535809017</v>
      </c>
      <c r="P3727" t="str">
        <f t="shared" si="394"/>
        <v>May-2025</v>
      </c>
      <c r="Q3727" t="str">
        <f t="shared" si="395"/>
        <v>Q2-2025</v>
      </c>
    </row>
    <row r="3728" spans="1:17" x14ac:dyDescent="0.3">
      <c r="A3728" t="s">
        <v>3876</v>
      </c>
      <c r="B3728" s="15">
        <v>45516</v>
      </c>
      <c r="C3728" t="s">
        <v>63</v>
      </c>
      <c r="D3728" t="s">
        <v>204</v>
      </c>
      <c r="E3728" t="s">
        <v>71</v>
      </c>
      <c r="F3728" t="s">
        <v>97</v>
      </c>
      <c r="G3728" t="s">
        <v>68</v>
      </c>
      <c r="H3728">
        <v>11</v>
      </c>
      <c r="I3728">
        <v>264.62</v>
      </c>
      <c r="J3728">
        <v>0.13</v>
      </c>
      <c r="K3728">
        <v>184.45</v>
      </c>
      <c r="L3728" t="s">
        <v>57</v>
      </c>
      <c r="M3728">
        <f t="shared" si="396"/>
        <v>2532.41</v>
      </c>
      <c r="N3728">
        <f t="shared" si="397"/>
        <v>503.46</v>
      </c>
      <c r="O3728" s="7">
        <f t="shared" si="398"/>
        <v>0.19880667032589511</v>
      </c>
      <c r="P3728" t="str">
        <f t="shared" si="394"/>
        <v>Aug-2024</v>
      </c>
      <c r="Q3728" t="str">
        <f t="shared" si="395"/>
        <v>Q3-2024</v>
      </c>
    </row>
    <row r="3729" spans="1:17" x14ac:dyDescent="0.3">
      <c r="A3729" t="s">
        <v>3877</v>
      </c>
      <c r="B3729" s="15">
        <v>45981</v>
      </c>
      <c r="C3729" t="s">
        <v>84</v>
      </c>
      <c r="D3729" t="s">
        <v>103</v>
      </c>
      <c r="E3729" t="s">
        <v>71</v>
      </c>
      <c r="F3729" t="s">
        <v>86</v>
      </c>
      <c r="G3729" t="s">
        <v>68</v>
      </c>
      <c r="H3729">
        <v>7</v>
      </c>
      <c r="I3729">
        <v>65.95</v>
      </c>
      <c r="J3729">
        <v>0.13500000000000001</v>
      </c>
      <c r="K3729">
        <v>43.84</v>
      </c>
      <c r="L3729" t="s">
        <v>57</v>
      </c>
      <c r="M3729">
        <f t="shared" si="396"/>
        <v>399.33</v>
      </c>
      <c r="N3729">
        <f t="shared" si="397"/>
        <v>92.45</v>
      </c>
      <c r="O3729" s="7">
        <f t="shared" si="398"/>
        <v>0.23151278391305438</v>
      </c>
      <c r="P3729" t="str">
        <f t="shared" si="394"/>
        <v>Nov-2025</v>
      </c>
      <c r="Q3729" t="str">
        <f t="shared" si="395"/>
        <v>Q4-2025</v>
      </c>
    </row>
    <row r="3730" spans="1:17" x14ac:dyDescent="0.3">
      <c r="A3730" t="s">
        <v>3878</v>
      </c>
      <c r="B3730" s="15">
        <v>45470</v>
      </c>
      <c r="C3730" t="s">
        <v>63</v>
      </c>
      <c r="D3730" t="s">
        <v>175</v>
      </c>
      <c r="E3730" t="s">
        <v>54</v>
      </c>
      <c r="F3730" t="s">
        <v>55</v>
      </c>
      <c r="G3730" t="s">
        <v>68</v>
      </c>
      <c r="H3730">
        <v>1</v>
      </c>
      <c r="I3730">
        <v>3.69</v>
      </c>
      <c r="J3730">
        <v>0.221</v>
      </c>
      <c r="K3730">
        <v>2.33</v>
      </c>
      <c r="L3730" t="s">
        <v>57</v>
      </c>
      <c r="M3730">
        <f t="shared" si="396"/>
        <v>2.87</v>
      </c>
      <c r="N3730">
        <f t="shared" si="397"/>
        <v>0.54</v>
      </c>
      <c r="O3730" s="7">
        <f t="shared" si="398"/>
        <v>0.18815331010452963</v>
      </c>
      <c r="P3730" t="str">
        <f t="shared" si="394"/>
        <v>Jun-2024</v>
      </c>
      <c r="Q3730" t="str">
        <f t="shared" si="395"/>
        <v>Q2-2024</v>
      </c>
    </row>
    <row r="3731" spans="1:17" x14ac:dyDescent="0.3">
      <c r="A3731" t="s">
        <v>3879</v>
      </c>
      <c r="B3731" s="15">
        <v>45806</v>
      </c>
      <c r="C3731" t="s">
        <v>52</v>
      </c>
      <c r="D3731" t="s">
        <v>75</v>
      </c>
      <c r="E3731" t="s">
        <v>54</v>
      </c>
      <c r="F3731" t="s">
        <v>268</v>
      </c>
      <c r="G3731" t="s">
        <v>56</v>
      </c>
      <c r="H3731">
        <v>1</v>
      </c>
      <c r="I3731">
        <v>14.51</v>
      </c>
      <c r="J3731">
        <v>8.4000000000000005E-2</v>
      </c>
      <c r="K3731">
        <v>9.56</v>
      </c>
      <c r="L3731" t="s">
        <v>57</v>
      </c>
      <c r="M3731">
        <f t="shared" si="396"/>
        <v>13.29</v>
      </c>
      <c r="N3731">
        <f t="shared" si="397"/>
        <v>3.73</v>
      </c>
      <c r="O3731" s="7">
        <f t="shared" si="398"/>
        <v>0.28066215199398048</v>
      </c>
      <c r="P3731" t="str">
        <f t="shared" si="394"/>
        <v>May-2025</v>
      </c>
      <c r="Q3731" t="str">
        <f t="shared" si="395"/>
        <v>Q2-2025</v>
      </c>
    </row>
    <row r="3732" spans="1:17" x14ac:dyDescent="0.3">
      <c r="A3732" t="s">
        <v>3880</v>
      </c>
      <c r="B3732" s="15">
        <v>45571</v>
      </c>
      <c r="C3732" t="s">
        <v>63</v>
      </c>
      <c r="D3732" t="s">
        <v>159</v>
      </c>
      <c r="E3732" t="s">
        <v>107</v>
      </c>
      <c r="F3732" t="s">
        <v>132</v>
      </c>
      <c r="G3732" t="s">
        <v>56</v>
      </c>
      <c r="H3732">
        <v>4</v>
      </c>
      <c r="I3732">
        <v>35.950000000000003</v>
      </c>
      <c r="J3732">
        <v>0.248</v>
      </c>
      <c r="K3732">
        <v>14.43</v>
      </c>
      <c r="L3732" t="s">
        <v>57</v>
      </c>
      <c r="M3732">
        <f t="shared" si="396"/>
        <v>108.14</v>
      </c>
      <c r="N3732">
        <f t="shared" si="397"/>
        <v>50.42</v>
      </c>
      <c r="O3732" s="7">
        <f t="shared" si="398"/>
        <v>0.46624745700018494</v>
      </c>
      <c r="P3732" t="str">
        <f t="shared" ref="P3732:P3752" si="399">IF(B3732="","",TEXT(B3732,"mmm-yyyy"))</f>
        <v>Oct-2024</v>
      </c>
      <c r="Q3732" t="str">
        <f t="shared" ref="Q3732:Q3752" si="400">IF(B3732="","","Q"&amp;ROUNDUP(MONTH(B3732)/3,0)&amp;"-"&amp;YEAR(B3732))</f>
        <v>Q4-2024</v>
      </c>
    </row>
    <row r="3733" spans="1:17" x14ac:dyDescent="0.3">
      <c r="A3733" t="s">
        <v>3881</v>
      </c>
      <c r="B3733" s="15">
        <v>45813</v>
      </c>
      <c r="C3733" t="s">
        <v>88</v>
      </c>
      <c r="D3733" t="s">
        <v>123</v>
      </c>
      <c r="E3733" t="s">
        <v>54</v>
      </c>
      <c r="F3733" t="s">
        <v>65</v>
      </c>
      <c r="G3733" t="s">
        <v>56</v>
      </c>
      <c r="H3733">
        <v>3</v>
      </c>
      <c r="I3733">
        <v>14</v>
      </c>
      <c r="J3733">
        <v>0.125</v>
      </c>
      <c r="K3733">
        <v>2.17</v>
      </c>
      <c r="L3733" t="s">
        <v>57</v>
      </c>
      <c r="M3733">
        <f t="shared" si="396"/>
        <v>36.75</v>
      </c>
      <c r="N3733">
        <f t="shared" si="397"/>
        <v>30.24</v>
      </c>
      <c r="O3733" s="7">
        <f t="shared" si="398"/>
        <v>0.82285714285714284</v>
      </c>
      <c r="P3733" t="str">
        <f t="shared" si="399"/>
        <v>Jun-2025</v>
      </c>
      <c r="Q3733" t="str">
        <f t="shared" si="400"/>
        <v>Q2-2025</v>
      </c>
    </row>
    <row r="3734" spans="1:17" x14ac:dyDescent="0.3">
      <c r="A3734" t="s">
        <v>3882</v>
      </c>
      <c r="B3734" s="15">
        <v>46012</v>
      </c>
      <c r="C3734" t="s">
        <v>84</v>
      </c>
      <c r="D3734" t="s">
        <v>177</v>
      </c>
      <c r="E3734" t="s">
        <v>93</v>
      </c>
      <c r="F3734" t="s">
        <v>219</v>
      </c>
      <c r="G3734" t="s">
        <v>73</v>
      </c>
      <c r="H3734">
        <v>3</v>
      </c>
      <c r="I3734">
        <v>13.42</v>
      </c>
      <c r="J3734">
        <v>0.13</v>
      </c>
      <c r="K3734">
        <v>5.41</v>
      </c>
      <c r="L3734" t="s">
        <v>57</v>
      </c>
      <c r="M3734">
        <f t="shared" si="396"/>
        <v>35.03</v>
      </c>
      <c r="N3734">
        <f t="shared" si="397"/>
        <v>18.8</v>
      </c>
      <c r="O3734" s="7">
        <f t="shared" si="398"/>
        <v>0.53668284327719096</v>
      </c>
      <c r="P3734" t="str">
        <f t="shared" si="399"/>
        <v>Dec-2025</v>
      </c>
      <c r="Q3734" t="str">
        <f t="shared" si="400"/>
        <v>Q4-2025</v>
      </c>
    </row>
    <row r="3735" spans="1:17" x14ac:dyDescent="0.3">
      <c r="A3735" t="s">
        <v>3883</v>
      </c>
      <c r="B3735" s="15">
        <v>45781</v>
      </c>
      <c r="C3735" t="s">
        <v>52</v>
      </c>
      <c r="D3735" t="s">
        <v>73</v>
      </c>
      <c r="E3735" t="s">
        <v>71</v>
      </c>
      <c r="F3735" t="s">
        <v>126</v>
      </c>
      <c r="G3735" t="s">
        <v>68</v>
      </c>
      <c r="H3735">
        <v>6</v>
      </c>
      <c r="I3735">
        <v>276.16000000000003</v>
      </c>
      <c r="J3735">
        <v>2.8000000000000001E-2</v>
      </c>
      <c r="K3735">
        <v>198.42</v>
      </c>
      <c r="L3735" t="s">
        <v>57</v>
      </c>
      <c r="M3735">
        <f t="shared" si="396"/>
        <v>1610.57</v>
      </c>
      <c r="N3735">
        <f t="shared" si="397"/>
        <v>420.05</v>
      </c>
      <c r="O3735" s="7">
        <f t="shared" si="398"/>
        <v>0.26080828526546501</v>
      </c>
      <c r="P3735" t="str">
        <f t="shared" si="399"/>
        <v>May-2025</v>
      </c>
      <c r="Q3735" t="str">
        <f t="shared" si="400"/>
        <v>Q2-2025</v>
      </c>
    </row>
    <row r="3736" spans="1:17" x14ac:dyDescent="0.3">
      <c r="A3736" t="s">
        <v>3884</v>
      </c>
      <c r="B3736" s="15">
        <v>45677</v>
      </c>
      <c r="C3736" t="s">
        <v>84</v>
      </c>
      <c r="D3736" t="s">
        <v>225</v>
      </c>
      <c r="E3736" t="s">
        <v>60</v>
      </c>
      <c r="F3736" t="s">
        <v>61</v>
      </c>
      <c r="G3736" t="s">
        <v>73</v>
      </c>
      <c r="H3736">
        <v>1</v>
      </c>
      <c r="I3736">
        <v>98.42</v>
      </c>
      <c r="J3736">
        <v>9.8000000000000004E-2</v>
      </c>
      <c r="K3736">
        <v>49.28</v>
      </c>
      <c r="L3736" t="s">
        <v>57</v>
      </c>
      <c r="M3736">
        <f t="shared" si="396"/>
        <v>88.77</v>
      </c>
      <c r="N3736">
        <f t="shared" si="397"/>
        <v>39.49</v>
      </c>
      <c r="O3736" s="7">
        <f t="shared" si="398"/>
        <v>0.44485749690210663</v>
      </c>
      <c r="P3736" t="str">
        <f t="shared" si="399"/>
        <v>Jan-2025</v>
      </c>
      <c r="Q3736" t="str">
        <f t="shared" si="400"/>
        <v>Q1-2025</v>
      </c>
    </row>
    <row r="3737" spans="1:17" x14ac:dyDescent="0.3">
      <c r="A3737" t="s">
        <v>3885</v>
      </c>
      <c r="B3737" s="15">
        <v>45714</v>
      </c>
      <c r="C3737" t="s">
        <v>84</v>
      </c>
      <c r="D3737" t="s">
        <v>85</v>
      </c>
      <c r="E3737" t="s">
        <v>71</v>
      </c>
      <c r="F3737" t="s">
        <v>126</v>
      </c>
      <c r="G3737" t="s">
        <v>56</v>
      </c>
      <c r="H3737">
        <v>1</v>
      </c>
      <c r="I3737">
        <v>26.77</v>
      </c>
      <c r="J3737">
        <v>4.8000000000000001E-2</v>
      </c>
      <c r="K3737">
        <v>18.89</v>
      </c>
      <c r="L3737" t="s">
        <v>57</v>
      </c>
      <c r="M3737">
        <f t="shared" si="396"/>
        <v>25.49</v>
      </c>
      <c r="N3737">
        <f t="shared" si="397"/>
        <v>6.6</v>
      </c>
      <c r="O3737" s="7">
        <f t="shared" si="398"/>
        <v>0.25892506865437426</v>
      </c>
      <c r="P3737" t="str">
        <f t="shared" si="399"/>
        <v>Feb-2025</v>
      </c>
      <c r="Q3737" t="str">
        <f t="shared" si="400"/>
        <v>Q1-2025</v>
      </c>
    </row>
    <row r="3738" spans="1:17" x14ac:dyDescent="0.3">
      <c r="A3738" t="s">
        <v>3886</v>
      </c>
      <c r="B3738" s="15">
        <v>45308</v>
      </c>
      <c r="C3738" t="s">
        <v>52</v>
      </c>
      <c r="D3738" t="s">
        <v>59</v>
      </c>
      <c r="E3738" t="s">
        <v>60</v>
      </c>
      <c r="F3738" t="s">
        <v>67</v>
      </c>
      <c r="G3738" t="s">
        <v>68</v>
      </c>
      <c r="H3738">
        <v>2</v>
      </c>
      <c r="I3738">
        <v>52.99</v>
      </c>
      <c r="J3738">
        <v>2.8000000000000001E-2</v>
      </c>
      <c r="K3738">
        <v>28.63</v>
      </c>
      <c r="L3738" t="s">
        <v>57</v>
      </c>
      <c r="M3738">
        <f t="shared" si="396"/>
        <v>103.01</v>
      </c>
      <c r="N3738">
        <f t="shared" si="397"/>
        <v>45.75</v>
      </c>
      <c r="O3738" s="7">
        <f t="shared" si="398"/>
        <v>0.44413163770507713</v>
      </c>
      <c r="P3738" t="str">
        <f t="shared" si="399"/>
        <v>Jan-2024</v>
      </c>
      <c r="Q3738" t="str">
        <f t="shared" si="400"/>
        <v>Q1-2024</v>
      </c>
    </row>
    <row r="3739" spans="1:17" x14ac:dyDescent="0.3">
      <c r="A3739" t="s">
        <v>3887</v>
      </c>
      <c r="B3739" s="15">
        <v>45688</v>
      </c>
      <c r="C3739" t="s">
        <v>88</v>
      </c>
      <c r="D3739" t="s">
        <v>89</v>
      </c>
      <c r="E3739" t="s">
        <v>54</v>
      </c>
      <c r="F3739" t="s">
        <v>156</v>
      </c>
      <c r="G3739" t="s">
        <v>56</v>
      </c>
      <c r="H3739">
        <v>6</v>
      </c>
      <c r="I3739">
        <v>10.45</v>
      </c>
      <c r="J3739">
        <v>3.4000000000000002E-2</v>
      </c>
      <c r="K3739">
        <v>7.04</v>
      </c>
      <c r="L3739" t="s">
        <v>57</v>
      </c>
      <c r="M3739">
        <f t="shared" si="396"/>
        <v>60.57</v>
      </c>
      <c r="N3739">
        <f t="shared" si="397"/>
        <v>18.329999999999998</v>
      </c>
      <c r="O3739" s="7">
        <f t="shared" si="398"/>
        <v>0.30262506191183752</v>
      </c>
      <c r="P3739" t="str">
        <f t="shared" si="399"/>
        <v>Jan-2025</v>
      </c>
      <c r="Q3739" t="str">
        <f t="shared" si="400"/>
        <v>Q1-2025</v>
      </c>
    </row>
    <row r="3740" spans="1:17" x14ac:dyDescent="0.3">
      <c r="A3740" t="s">
        <v>3888</v>
      </c>
      <c r="B3740" s="15">
        <v>46001</v>
      </c>
      <c r="C3740" t="s">
        <v>88</v>
      </c>
      <c r="D3740" t="s">
        <v>198</v>
      </c>
      <c r="E3740" t="s">
        <v>93</v>
      </c>
      <c r="F3740" t="s">
        <v>141</v>
      </c>
      <c r="G3740" t="s">
        <v>73</v>
      </c>
      <c r="H3740">
        <v>17</v>
      </c>
      <c r="I3740">
        <v>68.75</v>
      </c>
      <c r="J3740">
        <v>5.0999999999999997E-2</v>
      </c>
      <c r="K3740">
        <v>32.42</v>
      </c>
      <c r="L3740" t="s">
        <v>57</v>
      </c>
      <c r="M3740">
        <f t="shared" si="396"/>
        <v>1109.1400000000001</v>
      </c>
      <c r="N3740">
        <f t="shared" si="397"/>
        <v>558</v>
      </c>
      <c r="O3740" s="7">
        <f t="shared" si="398"/>
        <v>0.50309248607028867</v>
      </c>
      <c r="P3740" t="str">
        <f t="shared" si="399"/>
        <v>Dec-2025</v>
      </c>
      <c r="Q3740" t="str">
        <f t="shared" si="400"/>
        <v>Q4-2025</v>
      </c>
    </row>
    <row r="3741" spans="1:17" x14ac:dyDescent="0.3">
      <c r="A3741" t="s">
        <v>3889</v>
      </c>
      <c r="B3741" s="15">
        <v>45730</v>
      </c>
      <c r="C3741" t="s">
        <v>88</v>
      </c>
      <c r="D3741" t="s">
        <v>429</v>
      </c>
      <c r="E3741" t="s">
        <v>71</v>
      </c>
      <c r="F3741" t="s">
        <v>126</v>
      </c>
      <c r="G3741" t="s">
        <v>68</v>
      </c>
      <c r="H3741">
        <v>8</v>
      </c>
      <c r="I3741">
        <v>91.14</v>
      </c>
      <c r="J3741">
        <v>7.5999999999999998E-2</v>
      </c>
      <c r="K3741">
        <v>64.09</v>
      </c>
      <c r="L3741" t="s">
        <v>57</v>
      </c>
      <c r="M3741">
        <f t="shared" si="396"/>
        <v>673.71</v>
      </c>
      <c r="N3741">
        <f t="shared" si="397"/>
        <v>160.99</v>
      </c>
      <c r="O3741" s="7">
        <f t="shared" si="398"/>
        <v>0.23896038354781732</v>
      </c>
      <c r="P3741" t="str">
        <f t="shared" si="399"/>
        <v>Mar-2025</v>
      </c>
      <c r="Q3741" t="str">
        <f t="shared" si="400"/>
        <v>Q1-2025</v>
      </c>
    </row>
    <row r="3742" spans="1:17" x14ac:dyDescent="0.3">
      <c r="A3742" t="s">
        <v>3890</v>
      </c>
      <c r="B3742" s="15">
        <v>45500</v>
      </c>
      <c r="C3742" t="s">
        <v>88</v>
      </c>
      <c r="D3742" t="s">
        <v>429</v>
      </c>
      <c r="E3742" t="s">
        <v>107</v>
      </c>
      <c r="F3742" t="s">
        <v>193</v>
      </c>
      <c r="G3742" t="s">
        <v>68</v>
      </c>
      <c r="H3742">
        <v>1</v>
      </c>
      <c r="I3742">
        <v>36.28</v>
      </c>
      <c r="J3742">
        <v>0</v>
      </c>
      <c r="K3742">
        <v>16</v>
      </c>
      <c r="L3742" t="s">
        <v>57</v>
      </c>
      <c r="M3742">
        <f t="shared" si="396"/>
        <v>36.28</v>
      </c>
      <c r="N3742">
        <f t="shared" si="397"/>
        <v>20.28</v>
      </c>
      <c r="O3742" s="7">
        <f t="shared" si="398"/>
        <v>0.55898566703417862</v>
      </c>
      <c r="P3742" t="str">
        <f t="shared" si="399"/>
        <v>Jul-2024</v>
      </c>
      <c r="Q3742" t="str">
        <f t="shared" si="400"/>
        <v>Q3-2024</v>
      </c>
    </row>
    <row r="3743" spans="1:17" x14ac:dyDescent="0.3">
      <c r="A3743" t="s">
        <v>3891</v>
      </c>
      <c r="B3743" s="15">
        <v>45864</v>
      </c>
      <c r="C3743" t="s">
        <v>88</v>
      </c>
      <c r="D3743" t="s">
        <v>123</v>
      </c>
      <c r="E3743" t="s">
        <v>93</v>
      </c>
      <c r="F3743" t="s">
        <v>141</v>
      </c>
      <c r="G3743" t="s">
        <v>68</v>
      </c>
      <c r="H3743">
        <v>3</v>
      </c>
      <c r="I3743">
        <v>53.56</v>
      </c>
      <c r="J3743">
        <v>4.2000000000000003E-2</v>
      </c>
      <c r="K3743">
        <v>25.59</v>
      </c>
      <c r="L3743" t="s">
        <v>57</v>
      </c>
      <c r="M3743">
        <f t="shared" si="396"/>
        <v>153.93</v>
      </c>
      <c r="N3743">
        <f t="shared" si="397"/>
        <v>77.16</v>
      </c>
      <c r="O3743" s="7">
        <f t="shared" si="398"/>
        <v>0.50126680958877412</v>
      </c>
      <c r="P3743" t="str">
        <f t="shared" si="399"/>
        <v>Jul-2025</v>
      </c>
      <c r="Q3743" t="str">
        <f t="shared" si="400"/>
        <v>Q3-2025</v>
      </c>
    </row>
    <row r="3744" spans="1:17" x14ac:dyDescent="0.3">
      <c r="A3744" t="s">
        <v>3892</v>
      </c>
      <c r="B3744" s="15">
        <v>45591</v>
      </c>
      <c r="C3744" t="s">
        <v>84</v>
      </c>
      <c r="D3744" t="s">
        <v>169</v>
      </c>
      <c r="E3744" t="s">
        <v>107</v>
      </c>
      <c r="F3744" t="s">
        <v>132</v>
      </c>
      <c r="G3744" t="s">
        <v>56</v>
      </c>
      <c r="H3744">
        <v>4</v>
      </c>
      <c r="I3744">
        <v>45.93</v>
      </c>
      <c r="J3744">
        <v>0.11899999999999999</v>
      </c>
      <c r="K3744">
        <v>15.28</v>
      </c>
      <c r="L3744" t="s">
        <v>57</v>
      </c>
      <c r="M3744">
        <f t="shared" si="396"/>
        <v>161.86000000000001</v>
      </c>
      <c r="N3744">
        <f t="shared" si="397"/>
        <v>100.74</v>
      </c>
      <c r="O3744" s="7">
        <f t="shared" si="398"/>
        <v>0.62238971951068811</v>
      </c>
      <c r="P3744" t="str">
        <f t="shared" si="399"/>
        <v>Oct-2024</v>
      </c>
      <c r="Q3744" t="str">
        <f t="shared" si="400"/>
        <v>Q4-2024</v>
      </c>
    </row>
    <row r="3745" spans="1:17" x14ac:dyDescent="0.3">
      <c r="A3745" t="s">
        <v>3893</v>
      </c>
      <c r="B3745" s="15">
        <v>45711</v>
      </c>
      <c r="C3745" t="s">
        <v>84</v>
      </c>
      <c r="D3745" t="s">
        <v>177</v>
      </c>
      <c r="E3745" t="s">
        <v>60</v>
      </c>
      <c r="F3745" t="s">
        <v>61</v>
      </c>
      <c r="G3745" t="s">
        <v>56</v>
      </c>
      <c r="H3745">
        <v>1</v>
      </c>
      <c r="I3745">
        <v>46.7</v>
      </c>
      <c r="J3745">
        <v>0.10199999999999999</v>
      </c>
      <c r="K3745">
        <v>24.2</v>
      </c>
      <c r="L3745" t="s">
        <v>57</v>
      </c>
      <c r="M3745">
        <f t="shared" si="396"/>
        <v>41.94</v>
      </c>
      <c r="N3745">
        <f t="shared" si="397"/>
        <v>17.739999999999998</v>
      </c>
      <c r="O3745" s="7">
        <f t="shared" si="398"/>
        <v>0.42298521697663327</v>
      </c>
      <c r="P3745" t="str">
        <f t="shared" si="399"/>
        <v>Feb-2025</v>
      </c>
      <c r="Q3745" t="str">
        <f t="shared" si="400"/>
        <v>Q1-2025</v>
      </c>
    </row>
    <row r="3746" spans="1:17" x14ac:dyDescent="0.3">
      <c r="A3746" t="s">
        <v>3894</v>
      </c>
      <c r="B3746" s="15">
        <v>45982</v>
      </c>
      <c r="C3746" t="s">
        <v>63</v>
      </c>
      <c r="D3746" t="s">
        <v>204</v>
      </c>
      <c r="E3746" t="s">
        <v>60</v>
      </c>
      <c r="F3746" t="s">
        <v>90</v>
      </c>
      <c r="G3746" t="s">
        <v>56</v>
      </c>
      <c r="H3746">
        <v>4</v>
      </c>
      <c r="I3746">
        <v>114.9</v>
      </c>
      <c r="J3746">
        <v>0.33</v>
      </c>
      <c r="K3746">
        <v>47.86</v>
      </c>
      <c r="L3746" t="s">
        <v>104</v>
      </c>
      <c r="M3746">
        <f t="shared" si="396"/>
        <v>307.93</v>
      </c>
      <c r="N3746">
        <f t="shared" si="397"/>
        <v>116.49</v>
      </c>
      <c r="O3746" s="7">
        <f t="shared" si="398"/>
        <v>0.37830026304679631</v>
      </c>
      <c r="P3746" t="str">
        <f t="shared" si="399"/>
        <v>Nov-2025</v>
      </c>
      <c r="Q3746" t="str">
        <f t="shared" si="400"/>
        <v>Q4-2025</v>
      </c>
    </row>
    <row r="3747" spans="1:17" x14ac:dyDescent="0.3">
      <c r="A3747" t="s">
        <v>3895</v>
      </c>
      <c r="B3747" s="15">
        <v>45981</v>
      </c>
      <c r="C3747" t="s">
        <v>88</v>
      </c>
      <c r="D3747" t="s">
        <v>429</v>
      </c>
      <c r="E3747" t="s">
        <v>71</v>
      </c>
      <c r="F3747" t="s">
        <v>72</v>
      </c>
      <c r="G3747" t="s">
        <v>68</v>
      </c>
      <c r="H3747">
        <v>1</v>
      </c>
      <c r="I3747">
        <v>209.51</v>
      </c>
      <c r="J3747">
        <v>9.5000000000000001E-2</v>
      </c>
      <c r="K3747">
        <v>147.94999999999999</v>
      </c>
      <c r="L3747" t="s">
        <v>57</v>
      </c>
      <c r="M3747">
        <f t="shared" si="396"/>
        <v>189.61</v>
      </c>
      <c r="N3747">
        <f t="shared" si="397"/>
        <v>41.66</v>
      </c>
      <c r="O3747" s="7">
        <f t="shared" si="398"/>
        <v>0.21971415009756867</v>
      </c>
      <c r="P3747" t="str">
        <f t="shared" si="399"/>
        <v>Nov-2025</v>
      </c>
      <c r="Q3747" t="str">
        <f t="shared" si="400"/>
        <v>Q4-2025</v>
      </c>
    </row>
    <row r="3748" spans="1:17" x14ac:dyDescent="0.3">
      <c r="A3748" t="s">
        <v>3896</v>
      </c>
      <c r="B3748" s="15">
        <v>45503</v>
      </c>
      <c r="C3748" t="s">
        <v>63</v>
      </c>
      <c r="D3748" t="s">
        <v>119</v>
      </c>
      <c r="E3748" t="s">
        <v>54</v>
      </c>
      <c r="F3748" t="s">
        <v>65</v>
      </c>
      <c r="G3748" t="s">
        <v>56</v>
      </c>
      <c r="H3748">
        <v>3</v>
      </c>
      <c r="I3748">
        <v>19.22</v>
      </c>
      <c r="J3748">
        <v>0.29499999999999998</v>
      </c>
      <c r="K3748">
        <v>11.17</v>
      </c>
      <c r="L3748" t="s">
        <v>57</v>
      </c>
      <c r="M3748">
        <f t="shared" si="396"/>
        <v>40.65</v>
      </c>
      <c r="N3748">
        <f t="shared" si="397"/>
        <v>7.14</v>
      </c>
      <c r="O3748" s="7">
        <f t="shared" si="398"/>
        <v>0.17564575645756458</v>
      </c>
      <c r="P3748" t="str">
        <f t="shared" si="399"/>
        <v>Jul-2024</v>
      </c>
      <c r="Q3748" t="str">
        <f t="shared" si="400"/>
        <v>Q3-2024</v>
      </c>
    </row>
    <row r="3749" spans="1:17" x14ac:dyDescent="0.3">
      <c r="A3749" t="s">
        <v>3897</v>
      </c>
      <c r="B3749" s="15">
        <v>45659</v>
      </c>
      <c r="C3749" t="s">
        <v>84</v>
      </c>
      <c r="D3749" t="s">
        <v>572</v>
      </c>
      <c r="E3749" t="s">
        <v>71</v>
      </c>
      <c r="F3749" t="s">
        <v>72</v>
      </c>
      <c r="G3749" t="s">
        <v>73</v>
      </c>
      <c r="H3749">
        <v>1</v>
      </c>
      <c r="I3749">
        <v>131.78</v>
      </c>
      <c r="J3749">
        <v>0.18099999999999999</v>
      </c>
      <c r="K3749">
        <v>93.11</v>
      </c>
      <c r="L3749" t="s">
        <v>57</v>
      </c>
      <c r="M3749">
        <f t="shared" si="396"/>
        <v>107.93</v>
      </c>
      <c r="N3749">
        <f t="shared" si="397"/>
        <v>14.82</v>
      </c>
      <c r="O3749" s="7">
        <f t="shared" si="398"/>
        <v>0.13731122023533771</v>
      </c>
      <c r="P3749" t="str">
        <f t="shared" si="399"/>
        <v>Jan-2025</v>
      </c>
      <c r="Q3749" t="str">
        <f t="shared" si="400"/>
        <v>Q1-2025</v>
      </c>
    </row>
    <row r="3750" spans="1:17" x14ac:dyDescent="0.3">
      <c r="A3750" t="s">
        <v>3898</v>
      </c>
      <c r="B3750" s="15">
        <v>45945</v>
      </c>
      <c r="C3750" t="s">
        <v>88</v>
      </c>
      <c r="D3750" t="s">
        <v>162</v>
      </c>
      <c r="E3750" t="s">
        <v>93</v>
      </c>
      <c r="F3750" t="s">
        <v>219</v>
      </c>
      <c r="G3750" t="s">
        <v>56</v>
      </c>
      <c r="H3750">
        <v>7</v>
      </c>
      <c r="I3750">
        <v>84.16</v>
      </c>
      <c r="J3750">
        <v>6.4000000000000001E-2</v>
      </c>
      <c r="K3750">
        <v>32.19</v>
      </c>
      <c r="L3750" t="s">
        <v>57</v>
      </c>
      <c r="M3750">
        <f t="shared" si="396"/>
        <v>551.41999999999996</v>
      </c>
      <c r="N3750">
        <f t="shared" si="397"/>
        <v>326.08999999999997</v>
      </c>
      <c r="O3750" s="7">
        <f t="shared" si="398"/>
        <v>0.59136411446810055</v>
      </c>
      <c r="P3750" t="str">
        <f t="shared" si="399"/>
        <v>Oct-2025</v>
      </c>
      <c r="Q3750" t="str">
        <f t="shared" si="400"/>
        <v>Q4-2025</v>
      </c>
    </row>
    <row r="3751" spans="1:17" x14ac:dyDescent="0.3">
      <c r="A3751" t="s">
        <v>3899</v>
      </c>
      <c r="B3751" s="15">
        <v>45896</v>
      </c>
      <c r="C3751" t="s">
        <v>63</v>
      </c>
      <c r="D3751" t="s">
        <v>137</v>
      </c>
      <c r="E3751" t="s">
        <v>71</v>
      </c>
      <c r="F3751" t="s">
        <v>86</v>
      </c>
      <c r="G3751" t="s">
        <v>56</v>
      </c>
      <c r="H3751">
        <v>1</v>
      </c>
      <c r="I3751">
        <v>85.47</v>
      </c>
      <c r="J3751">
        <v>0</v>
      </c>
      <c r="K3751">
        <v>64.31</v>
      </c>
      <c r="L3751" t="s">
        <v>57</v>
      </c>
      <c r="M3751">
        <f t="shared" si="396"/>
        <v>85.47</v>
      </c>
      <c r="N3751">
        <f t="shared" si="397"/>
        <v>21.16</v>
      </c>
      <c r="O3751" s="7">
        <f t="shared" si="398"/>
        <v>0.24757224757224758</v>
      </c>
      <c r="P3751" t="str">
        <f t="shared" si="399"/>
        <v>Aug-2025</v>
      </c>
      <c r="Q3751" t="str">
        <f t="shared" si="400"/>
        <v>Q3-2025</v>
      </c>
    </row>
    <row r="3752" spans="1:17" x14ac:dyDescent="0.3">
      <c r="A3752" t="s">
        <v>3900</v>
      </c>
      <c r="B3752" s="15">
        <v>45604</v>
      </c>
      <c r="C3752" t="s">
        <v>63</v>
      </c>
      <c r="D3752" t="s">
        <v>159</v>
      </c>
      <c r="E3752" t="s">
        <v>54</v>
      </c>
      <c r="F3752" t="s">
        <v>114</v>
      </c>
      <c r="G3752" t="s">
        <v>56</v>
      </c>
      <c r="H3752">
        <v>8</v>
      </c>
      <c r="I3752">
        <v>15.69</v>
      </c>
      <c r="J3752">
        <v>0.25800000000000001</v>
      </c>
      <c r="K3752">
        <v>9.06</v>
      </c>
      <c r="L3752" t="s">
        <v>73</v>
      </c>
      <c r="M3752">
        <f t="shared" si="396"/>
        <v>93.14</v>
      </c>
      <c r="N3752">
        <f t="shared" si="397"/>
        <v>20.66</v>
      </c>
      <c r="O3752" s="7">
        <f t="shared" si="398"/>
        <v>0.22181662014172213</v>
      </c>
      <c r="P3752" t="str">
        <f t="shared" si="399"/>
        <v>Nov-2024</v>
      </c>
      <c r="Q3752" t="str">
        <f t="shared" si="400"/>
        <v>Q4-2024</v>
      </c>
    </row>
    <row r="3753" spans="1:17" x14ac:dyDescent="0.3">
      <c r="A3753" t="s">
        <v>3901</v>
      </c>
      <c r="C3753" t="s">
        <v>52</v>
      </c>
      <c r="D3753" t="s">
        <v>101</v>
      </c>
      <c r="E3753" t="s">
        <v>54</v>
      </c>
      <c r="F3753" t="s">
        <v>268</v>
      </c>
      <c r="G3753" t="s">
        <v>56</v>
      </c>
      <c r="H3753">
        <v>8</v>
      </c>
      <c r="I3753">
        <v>23.57</v>
      </c>
      <c r="J3753">
        <v>8.8999999999999996E-2</v>
      </c>
      <c r="K3753">
        <v>14.32</v>
      </c>
      <c r="L3753" t="s">
        <v>57</v>
      </c>
      <c r="M3753">
        <f t="shared" si="396"/>
        <v>171.78</v>
      </c>
      <c r="N3753">
        <f t="shared" si="397"/>
        <v>57.22</v>
      </c>
      <c r="O3753" s="7">
        <f t="shared" si="398"/>
        <v>0.33310047735475606</v>
      </c>
    </row>
    <row r="3754" spans="1:17" x14ac:dyDescent="0.3">
      <c r="A3754" t="s">
        <v>3902</v>
      </c>
      <c r="B3754" s="15">
        <v>45520</v>
      </c>
      <c r="C3754" t="s">
        <v>84</v>
      </c>
      <c r="D3754" t="s">
        <v>85</v>
      </c>
      <c r="E3754" t="s">
        <v>71</v>
      </c>
      <c r="F3754" t="s">
        <v>72</v>
      </c>
      <c r="G3754" t="s">
        <v>56</v>
      </c>
      <c r="H3754">
        <v>5</v>
      </c>
      <c r="I3754">
        <v>38.72</v>
      </c>
      <c r="J3754">
        <v>3.9E-2</v>
      </c>
      <c r="K3754">
        <v>29.48</v>
      </c>
      <c r="L3754" t="s">
        <v>57</v>
      </c>
      <c r="M3754">
        <f t="shared" si="396"/>
        <v>186.05</v>
      </c>
      <c r="N3754">
        <f t="shared" si="397"/>
        <v>38.65</v>
      </c>
      <c r="O3754" s="7">
        <f t="shared" si="398"/>
        <v>0.20773985487772101</v>
      </c>
      <c r="P3754" t="str">
        <f t="shared" ref="P3754:P3817" si="401">IF(B3754="","",TEXT(B3754,"mmm-yyyy"))</f>
        <v>Aug-2024</v>
      </c>
      <c r="Q3754" t="str">
        <f t="shared" ref="Q3754:Q3817" si="402">IF(B3754="","","Q"&amp;ROUNDUP(MONTH(B3754)/3,0)&amp;"-"&amp;YEAR(B3754))</f>
        <v>Q3-2024</v>
      </c>
    </row>
    <row r="3755" spans="1:17" x14ac:dyDescent="0.3">
      <c r="A3755" t="s">
        <v>3903</v>
      </c>
      <c r="B3755" s="15">
        <v>45849</v>
      </c>
      <c r="C3755" t="s">
        <v>52</v>
      </c>
      <c r="D3755" t="s">
        <v>113</v>
      </c>
      <c r="E3755" t="s">
        <v>93</v>
      </c>
      <c r="F3755" t="s">
        <v>141</v>
      </c>
      <c r="G3755" t="s">
        <v>68</v>
      </c>
      <c r="H3755">
        <v>4</v>
      </c>
      <c r="I3755">
        <v>20.260000000000002</v>
      </c>
      <c r="J3755">
        <v>0.14499999999999999</v>
      </c>
      <c r="K3755">
        <v>7.57</v>
      </c>
      <c r="L3755" t="s">
        <v>73</v>
      </c>
      <c r="M3755">
        <f t="shared" si="396"/>
        <v>69.290000000000006</v>
      </c>
      <c r="N3755">
        <f t="shared" si="397"/>
        <v>39.01</v>
      </c>
      <c r="O3755" s="7">
        <f t="shared" si="398"/>
        <v>0.56299610333381434</v>
      </c>
      <c r="P3755" t="str">
        <f t="shared" si="401"/>
        <v>Jul-2025</v>
      </c>
      <c r="Q3755" t="str">
        <f t="shared" si="402"/>
        <v>Q3-2025</v>
      </c>
    </row>
    <row r="3756" spans="1:17" x14ac:dyDescent="0.3">
      <c r="A3756" t="s">
        <v>3904</v>
      </c>
      <c r="B3756" s="15">
        <v>45683</v>
      </c>
      <c r="C3756" t="s">
        <v>63</v>
      </c>
      <c r="D3756" t="s">
        <v>137</v>
      </c>
      <c r="E3756" t="s">
        <v>71</v>
      </c>
      <c r="F3756" t="s">
        <v>97</v>
      </c>
      <c r="G3756" t="s">
        <v>56</v>
      </c>
      <c r="H3756">
        <v>8</v>
      </c>
      <c r="I3756">
        <v>147.75</v>
      </c>
      <c r="J3756">
        <v>0.153</v>
      </c>
      <c r="K3756">
        <v>108.97</v>
      </c>
      <c r="L3756" t="s">
        <v>57</v>
      </c>
      <c r="M3756">
        <f t="shared" si="396"/>
        <v>1001.15</v>
      </c>
      <c r="N3756">
        <f t="shared" si="397"/>
        <v>129.38999999999999</v>
      </c>
      <c r="O3756" s="7">
        <f t="shared" si="398"/>
        <v>0.12924137242171502</v>
      </c>
      <c r="P3756" t="str">
        <f t="shared" si="401"/>
        <v>Jan-2025</v>
      </c>
      <c r="Q3756" t="str">
        <f t="shared" si="402"/>
        <v>Q1-2025</v>
      </c>
    </row>
    <row r="3757" spans="1:17" x14ac:dyDescent="0.3">
      <c r="A3757" t="s">
        <v>3905</v>
      </c>
      <c r="B3757" s="15">
        <v>45541</v>
      </c>
      <c r="C3757" t="s">
        <v>88</v>
      </c>
      <c r="D3757" t="s">
        <v>179</v>
      </c>
      <c r="E3757" t="s">
        <v>71</v>
      </c>
      <c r="F3757" t="s">
        <v>126</v>
      </c>
      <c r="G3757" t="s">
        <v>56</v>
      </c>
      <c r="H3757">
        <v>1</v>
      </c>
      <c r="I3757">
        <v>117.03</v>
      </c>
      <c r="J3757">
        <v>0</v>
      </c>
      <c r="K3757">
        <v>83.94</v>
      </c>
      <c r="L3757" t="s">
        <v>57</v>
      </c>
      <c r="M3757">
        <f t="shared" si="396"/>
        <v>117.03</v>
      </c>
      <c r="N3757">
        <f t="shared" si="397"/>
        <v>33.090000000000003</v>
      </c>
      <c r="O3757" s="7">
        <f t="shared" si="398"/>
        <v>0.28274801332991545</v>
      </c>
      <c r="P3757" t="str">
        <f t="shared" si="401"/>
        <v>Sep-2024</v>
      </c>
      <c r="Q3757" t="str">
        <f t="shared" si="402"/>
        <v>Q3-2024</v>
      </c>
    </row>
    <row r="3758" spans="1:17" x14ac:dyDescent="0.3">
      <c r="A3758" t="s">
        <v>3906</v>
      </c>
      <c r="B3758" s="15">
        <v>45554</v>
      </c>
      <c r="C3758" t="s">
        <v>84</v>
      </c>
      <c r="D3758" t="s">
        <v>169</v>
      </c>
      <c r="E3758" t="s">
        <v>93</v>
      </c>
      <c r="F3758" t="s">
        <v>94</v>
      </c>
      <c r="G3758" t="s">
        <v>56</v>
      </c>
      <c r="H3758">
        <v>2</v>
      </c>
      <c r="I3758">
        <v>56.53</v>
      </c>
      <c r="J3758">
        <v>6.4000000000000001E-2</v>
      </c>
      <c r="K3758">
        <v>23.59</v>
      </c>
      <c r="L3758" t="s">
        <v>104</v>
      </c>
      <c r="M3758">
        <f t="shared" si="396"/>
        <v>105.82</v>
      </c>
      <c r="N3758">
        <f t="shared" si="397"/>
        <v>58.64</v>
      </c>
      <c r="O3758" s="7">
        <f t="shared" si="398"/>
        <v>0.55414855414855424</v>
      </c>
      <c r="P3758" t="str">
        <f t="shared" si="401"/>
        <v>Sep-2024</v>
      </c>
      <c r="Q3758" t="str">
        <f t="shared" si="402"/>
        <v>Q3-2024</v>
      </c>
    </row>
    <row r="3759" spans="1:17" x14ac:dyDescent="0.3">
      <c r="A3759" t="s">
        <v>3907</v>
      </c>
      <c r="B3759" s="15">
        <v>45856</v>
      </c>
      <c r="C3759" t="s">
        <v>84</v>
      </c>
      <c r="D3759" t="s">
        <v>147</v>
      </c>
      <c r="E3759" t="s">
        <v>107</v>
      </c>
      <c r="F3759" t="s">
        <v>132</v>
      </c>
      <c r="G3759" t="s">
        <v>68</v>
      </c>
      <c r="H3759">
        <v>2</v>
      </c>
      <c r="I3759">
        <v>13.54</v>
      </c>
      <c r="J3759">
        <v>0.10100000000000001</v>
      </c>
      <c r="K3759">
        <v>4.3099999999999996</v>
      </c>
      <c r="L3759" t="s">
        <v>57</v>
      </c>
      <c r="M3759">
        <f t="shared" si="396"/>
        <v>24.34</v>
      </c>
      <c r="N3759">
        <f t="shared" si="397"/>
        <v>15.72</v>
      </c>
      <c r="O3759" s="7">
        <f t="shared" si="398"/>
        <v>0.6458504519309779</v>
      </c>
      <c r="P3759" t="str">
        <f t="shared" si="401"/>
        <v>Jul-2025</v>
      </c>
      <c r="Q3759" t="str">
        <f t="shared" si="402"/>
        <v>Q3-2025</v>
      </c>
    </row>
    <row r="3760" spans="1:17" x14ac:dyDescent="0.3">
      <c r="A3760" t="s">
        <v>3908</v>
      </c>
      <c r="B3760" s="15">
        <v>45759</v>
      </c>
      <c r="C3760" t="s">
        <v>88</v>
      </c>
      <c r="D3760" t="s">
        <v>429</v>
      </c>
      <c r="E3760" t="s">
        <v>60</v>
      </c>
      <c r="F3760" t="s">
        <v>99</v>
      </c>
      <c r="G3760" t="s">
        <v>56</v>
      </c>
      <c r="H3760">
        <v>2</v>
      </c>
      <c r="I3760">
        <v>52.37</v>
      </c>
      <c r="J3760">
        <v>7.0000000000000007E-2</v>
      </c>
      <c r="K3760">
        <v>26.74</v>
      </c>
      <c r="L3760" t="s">
        <v>57</v>
      </c>
      <c r="M3760">
        <f t="shared" si="396"/>
        <v>97.41</v>
      </c>
      <c r="N3760">
        <f t="shared" si="397"/>
        <v>43.93</v>
      </c>
      <c r="O3760" s="7">
        <f t="shared" si="398"/>
        <v>0.45098039215686275</v>
      </c>
      <c r="P3760" t="str">
        <f t="shared" si="401"/>
        <v>Apr-2025</v>
      </c>
      <c r="Q3760" t="str">
        <f t="shared" si="402"/>
        <v>Q2-2025</v>
      </c>
    </row>
    <row r="3761" spans="1:17" x14ac:dyDescent="0.3">
      <c r="A3761" t="s">
        <v>3909</v>
      </c>
      <c r="B3761" s="15">
        <v>45726</v>
      </c>
      <c r="C3761" t="s">
        <v>52</v>
      </c>
      <c r="D3761" t="s">
        <v>75</v>
      </c>
      <c r="E3761" t="s">
        <v>107</v>
      </c>
      <c r="F3761" t="s">
        <v>193</v>
      </c>
      <c r="G3761" t="s">
        <v>56</v>
      </c>
      <c r="H3761">
        <v>11</v>
      </c>
      <c r="I3761">
        <v>12</v>
      </c>
      <c r="J3761">
        <v>6.4000000000000001E-2</v>
      </c>
      <c r="K3761">
        <v>3.98</v>
      </c>
      <c r="L3761" t="s">
        <v>57</v>
      </c>
      <c r="M3761">
        <f t="shared" si="396"/>
        <v>123.55</v>
      </c>
      <c r="N3761">
        <f t="shared" si="397"/>
        <v>79.77</v>
      </c>
      <c r="O3761" s="7">
        <f t="shared" si="398"/>
        <v>0.64564953460137597</v>
      </c>
      <c r="P3761" t="str">
        <f t="shared" si="401"/>
        <v>Mar-2025</v>
      </c>
      <c r="Q3761" t="str">
        <f t="shared" si="402"/>
        <v>Q1-2025</v>
      </c>
    </row>
    <row r="3762" spans="1:17" x14ac:dyDescent="0.3">
      <c r="A3762" t="s">
        <v>3910</v>
      </c>
      <c r="B3762" s="15">
        <v>45530</v>
      </c>
      <c r="C3762" t="s">
        <v>84</v>
      </c>
      <c r="D3762" t="s">
        <v>103</v>
      </c>
      <c r="E3762" t="s">
        <v>107</v>
      </c>
      <c r="F3762" t="s">
        <v>148</v>
      </c>
      <c r="G3762" t="s">
        <v>68</v>
      </c>
      <c r="H3762">
        <v>5</v>
      </c>
      <c r="I3762">
        <v>59.64</v>
      </c>
      <c r="J3762">
        <v>0.128</v>
      </c>
      <c r="K3762">
        <v>19.68</v>
      </c>
      <c r="L3762" t="s">
        <v>57</v>
      </c>
      <c r="M3762">
        <f t="shared" si="396"/>
        <v>260.02999999999997</v>
      </c>
      <c r="N3762">
        <f t="shared" si="397"/>
        <v>161.63</v>
      </c>
      <c r="O3762" s="7">
        <f t="shared" si="398"/>
        <v>0.62158212513940703</v>
      </c>
      <c r="P3762" t="str">
        <f t="shared" si="401"/>
        <v>Aug-2024</v>
      </c>
      <c r="Q3762" t="str">
        <f t="shared" si="402"/>
        <v>Q3-2024</v>
      </c>
    </row>
    <row r="3763" spans="1:17" x14ac:dyDescent="0.3">
      <c r="A3763" t="s">
        <v>3911</v>
      </c>
      <c r="B3763" s="15">
        <v>45632</v>
      </c>
      <c r="C3763" t="s">
        <v>88</v>
      </c>
      <c r="D3763" t="s">
        <v>167</v>
      </c>
      <c r="E3763" t="s">
        <v>107</v>
      </c>
      <c r="F3763" t="s">
        <v>193</v>
      </c>
      <c r="G3763" t="s">
        <v>68</v>
      </c>
      <c r="H3763">
        <v>7</v>
      </c>
      <c r="I3763">
        <v>46.73</v>
      </c>
      <c r="J3763">
        <v>0.08</v>
      </c>
      <c r="K3763">
        <v>19.3</v>
      </c>
      <c r="L3763" t="s">
        <v>57</v>
      </c>
      <c r="M3763">
        <f t="shared" si="396"/>
        <v>300.94</v>
      </c>
      <c r="N3763">
        <f t="shared" si="397"/>
        <v>165.84</v>
      </c>
      <c r="O3763" s="7">
        <f t="shared" si="398"/>
        <v>0.55107330364856788</v>
      </c>
      <c r="P3763" t="str">
        <f t="shared" si="401"/>
        <v>Dec-2024</v>
      </c>
      <c r="Q3763" t="str">
        <f t="shared" si="402"/>
        <v>Q4-2024</v>
      </c>
    </row>
    <row r="3764" spans="1:17" x14ac:dyDescent="0.3">
      <c r="A3764" t="s">
        <v>3912</v>
      </c>
      <c r="B3764" s="15">
        <v>45648</v>
      </c>
      <c r="C3764" t="s">
        <v>84</v>
      </c>
      <c r="D3764" t="s">
        <v>150</v>
      </c>
      <c r="E3764" t="s">
        <v>60</v>
      </c>
      <c r="F3764" t="s">
        <v>99</v>
      </c>
      <c r="G3764" t="s">
        <v>56</v>
      </c>
      <c r="H3764">
        <v>1</v>
      </c>
      <c r="I3764">
        <v>68.25</v>
      </c>
      <c r="J3764">
        <v>0</v>
      </c>
      <c r="K3764">
        <v>28.21</v>
      </c>
      <c r="L3764" t="s">
        <v>57</v>
      </c>
      <c r="M3764">
        <f t="shared" si="396"/>
        <v>68.25</v>
      </c>
      <c r="N3764">
        <f t="shared" si="397"/>
        <v>40.04</v>
      </c>
      <c r="O3764" s="7">
        <f t="shared" si="398"/>
        <v>0.58666666666666667</v>
      </c>
      <c r="P3764" t="str">
        <f t="shared" si="401"/>
        <v>Dec-2024</v>
      </c>
      <c r="Q3764" t="str">
        <f t="shared" si="402"/>
        <v>Q4-2024</v>
      </c>
    </row>
    <row r="3765" spans="1:17" x14ac:dyDescent="0.3">
      <c r="A3765" t="s">
        <v>3913</v>
      </c>
      <c r="B3765" s="15">
        <v>45447</v>
      </c>
      <c r="C3765" t="s">
        <v>63</v>
      </c>
      <c r="D3765" t="s">
        <v>106</v>
      </c>
      <c r="E3765" t="s">
        <v>107</v>
      </c>
      <c r="F3765" t="s">
        <v>139</v>
      </c>
      <c r="G3765" t="s">
        <v>68</v>
      </c>
      <c r="H3765">
        <v>4</v>
      </c>
      <c r="I3765">
        <v>41.71</v>
      </c>
      <c r="J3765">
        <v>0.39100000000000001</v>
      </c>
      <c r="K3765">
        <v>18.059999999999999</v>
      </c>
      <c r="L3765" t="s">
        <v>57</v>
      </c>
      <c r="M3765">
        <f t="shared" si="396"/>
        <v>101.61</v>
      </c>
      <c r="N3765">
        <f t="shared" si="397"/>
        <v>29.37</v>
      </c>
      <c r="O3765" s="7">
        <f t="shared" si="398"/>
        <v>0.28904635370534398</v>
      </c>
      <c r="P3765" t="str">
        <f t="shared" si="401"/>
        <v>Jun-2024</v>
      </c>
      <c r="Q3765" t="str">
        <f t="shared" si="402"/>
        <v>Q2-2024</v>
      </c>
    </row>
    <row r="3766" spans="1:17" x14ac:dyDescent="0.3">
      <c r="A3766" t="s">
        <v>3914</v>
      </c>
      <c r="B3766" s="15">
        <v>45591</v>
      </c>
      <c r="C3766" t="s">
        <v>63</v>
      </c>
      <c r="D3766" t="s">
        <v>64</v>
      </c>
      <c r="E3766" t="s">
        <v>71</v>
      </c>
      <c r="F3766" t="s">
        <v>78</v>
      </c>
      <c r="G3766" t="s">
        <v>68</v>
      </c>
      <c r="H3766">
        <v>2</v>
      </c>
      <c r="I3766">
        <v>201.83</v>
      </c>
      <c r="J3766">
        <v>0.19700000000000001</v>
      </c>
      <c r="K3766">
        <v>131.58000000000001</v>
      </c>
      <c r="L3766" t="s">
        <v>104</v>
      </c>
      <c r="M3766">
        <f t="shared" si="396"/>
        <v>324.14</v>
      </c>
      <c r="N3766">
        <f t="shared" si="397"/>
        <v>60.98</v>
      </c>
      <c r="O3766" s="7">
        <f t="shared" si="398"/>
        <v>0.1881285864132782</v>
      </c>
      <c r="P3766" t="str">
        <f t="shared" si="401"/>
        <v>Oct-2024</v>
      </c>
      <c r="Q3766" t="str">
        <f t="shared" si="402"/>
        <v>Q4-2024</v>
      </c>
    </row>
    <row r="3767" spans="1:17" x14ac:dyDescent="0.3">
      <c r="A3767" t="s">
        <v>3915</v>
      </c>
      <c r="B3767" s="15">
        <v>45492</v>
      </c>
      <c r="C3767" t="s">
        <v>88</v>
      </c>
      <c r="D3767" t="s">
        <v>167</v>
      </c>
      <c r="E3767" t="s">
        <v>71</v>
      </c>
      <c r="F3767" t="s">
        <v>78</v>
      </c>
      <c r="G3767" t="s">
        <v>56</v>
      </c>
      <c r="H3767">
        <v>1</v>
      </c>
      <c r="I3767">
        <v>56.6</v>
      </c>
      <c r="J3767">
        <v>0</v>
      </c>
      <c r="K3767">
        <v>38.67</v>
      </c>
      <c r="L3767" t="s">
        <v>57</v>
      </c>
      <c r="M3767">
        <f t="shared" si="396"/>
        <v>56.6</v>
      </c>
      <c r="N3767">
        <f t="shared" si="397"/>
        <v>17.93</v>
      </c>
      <c r="O3767" s="7">
        <f t="shared" si="398"/>
        <v>0.31678445229681979</v>
      </c>
      <c r="P3767" t="str">
        <f t="shared" si="401"/>
        <v>Jul-2024</v>
      </c>
      <c r="Q3767" t="str">
        <f t="shared" si="402"/>
        <v>Q3-2024</v>
      </c>
    </row>
    <row r="3768" spans="1:17" x14ac:dyDescent="0.3">
      <c r="A3768" t="s">
        <v>3916</v>
      </c>
      <c r="B3768" s="15">
        <v>45962</v>
      </c>
      <c r="C3768" t="s">
        <v>63</v>
      </c>
      <c r="D3768" t="s">
        <v>159</v>
      </c>
      <c r="E3768" t="s">
        <v>107</v>
      </c>
      <c r="F3768" t="s">
        <v>132</v>
      </c>
      <c r="G3768" t="s">
        <v>68</v>
      </c>
      <c r="H3768">
        <v>5</v>
      </c>
      <c r="I3768">
        <v>39.92</v>
      </c>
      <c r="J3768">
        <v>0.20200000000000001</v>
      </c>
      <c r="K3768">
        <v>15.13</v>
      </c>
      <c r="L3768" t="s">
        <v>104</v>
      </c>
      <c r="M3768">
        <f t="shared" si="396"/>
        <v>159.28</v>
      </c>
      <c r="N3768">
        <f t="shared" si="397"/>
        <v>83.63</v>
      </c>
      <c r="O3768" s="7">
        <f t="shared" si="398"/>
        <v>0.52505022601707685</v>
      </c>
      <c r="P3768" t="str">
        <f t="shared" si="401"/>
        <v>Nov-2025</v>
      </c>
      <c r="Q3768" t="str">
        <f t="shared" si="402"/>
        <v>Q4-2025</v>
      </c>
    </row>
    <row r="3769" spans="1:17" x14ac:dyDescent="0.3">
      <c r="A3769" t="s">
        <v>3917</v>
      </c>
      <c r="B3769" s="15">
        <v>45774</v>
      </c>
      <c r="C3769" t="s">
        <v>52</v>
      </c>
      <c r="D3769" t="s">
        <v>96</v>
      </c>
      <c r="E3769" t="s">
        <v>107</v>
      </c>
      <c r="F3769" t="s">
        <v>108</v>
      </c>
      <c r="G3769" t="s">
        <v>68</v>
      </c>
      <c r="H3769">
        <v>19</v>
      </c>
      <c r="I3769">
        <v>43.84</v>
      </c>
      <c r="J3769">
        <v>2.5999999999999999E-2</v>
      </c>
      <c r="K3769">
        <v>18.64</v>
      </c>
      <c r="L3769" t="s">
        <v>104</v>
      </c>
      <c r="M3769">
        <f t="shared" si="396"/>
        <v>811.3</v>
      </c>
      <c r="N3769">
        <f t="shared" si="397"/>
        <v>457.14</v>
      </c>
      <c r="O3769" s="7">
        <f t="shared" si="398"/>
        <v>0.56346604215456675</v>
      </c>
      <c r="P3769" t="str">
        <f t="shared" si="401"/>
        <v>Apr-2025</v>
      </c>
      <c r="Q3769" t="str">
        <f t="shared" si="402"/>
        <v>Q2-2025</v>
      </c>
    </row>
    <row r="3770" spans="1:17" x14ac:dyDescent="0.3">
      <c r="A3770" t="s">
        <v>3918</v>
      </c>
      <c r="B3770" s="15">
        <v>45993</v>
      </c>
      <c r="C3770" t="s">
        <v>63</v>
      </c>
      <c r="D3770" t="s">
        <v>251</v>
      </c>
      <c r="E3770" t="s">
        <v>60</v>
      </c>
      <c r="F3770" t="s">
        <v>67</v>
      </c>
      <c r="G3770" t="s">
        <v>68</v>
      </c>
      <c r="H3770">
        <v>5</v>
      </c>
      <c r="I3770">
        <v>96.54</v>
      </c>
      <c r="J3770">
        <v>0.14199999999999999</v>
      </c>
      <c r="K3770">
        <v>45.91</v>
      </c>
      <c r="L3770" t="s">
        <v>57</v>
      </c>
      <c r="M3770">
        <f t="shared" si="396"/>
        <v>414.16</v>
      </c>
      <c r="N3770">
        <f t="shared" si="397"/>
        <v>184.61</v>
      </c>
      <c r="O3770" s="7">
        <f t="shared" si="398"/>
        <v>0.44574560556306742</v>
      </c>
      <c r="P3770" t="str">
        <f t="shared" si="401"/>
        <v>Dec-2025</v>
      </c>
      <c r="Q3770" t="str">
        <f t="shared" si="402"/>
        <v>Q4-2025</v>
      </c>
    </row>
    <row r="3771" spans="1:17" x14ac:dyDescent="0.3">
      <c r="A3771" t="s">
        <v>3919</v>
      </c>
      <c r="B3771" s="15">
        <v>46015</v>
      </c>
      <c r="C3771" t="s">
        <v>88</v>
      </c>
      <c r="D3771" t="s">
        <v>92</v>
      </c>
      <c r="E3771" t="s">
        <v>107</v>
      </c>
      <c r="F3771" t="s">
        <v>132</v>
      </c>
      <c r="G3771" t="s">
        <v>56</v>
      </c>
      <c r="H3771">
        <v>1</v>
      </c>
      <c r="I3771">
        <v>55.69</v>
      </c>
      <c r="J3771">
        <v>3.7999999999999999E-2</v>
      </c>
      <c r="K3771">
        <v>21.29</v>
      </c>
      <c r="L3771" t="s">
        <v>57</v>
      </c>
      <c r="M3771">
        <f t="shared" si="396"/>
        <v>53.57</v>
      </c>
      <c r="N3771">
        <f t="shared" si="397"/>
        <v>32.28</v>
      </c>
      <c r="O3771" s="7">
        <f t="shared" si="398"/>
        <v>0.60257606869516522</v>
      </c>
      <c r="P3771" t="str">
        <f t="shared" si="401"/>
        <v>Dec-2025</v>
      </c>
      <c r="Q3771" t="str">
        <f t="shared" si="402"/>
        <v>Q4-2025</v>
      </c>
    </row>
    <row r="3772" spans="1:17" x14ac:dyDescent="0.3">
      <c r="A3772" t="s">
        <v>3920</v>
      </c>
      <c r="B3772" s="15">
        <v>45453</v>
      </c>
      <c r="C3772" t="s">
        <v>63</v>
      </c>
      <c r="D3772" t="s">
        <v>204</v>
      </c>
      <c r="E3772" t="s">
        <v>107</v>
      </c>
      <c r="F3772" t="s">
        <v>132</v>
      </c>
      <c r="G3772" t="s">
        <v>56</v>
      </c>
      <c r="H3772">
        <v>2</v>
      </c>
      <c r="I3772">
        <v>39.4</v>
      </c>
      <c r="J3772">
        <v>0.26800000000000002</v>
      </c>
      <c r="K3772">
        <v>12.73</v>
      </c>
      <c r="L3772" t="s">
        <v>57</v>
      </c>
      <c r="M3772">
        <f t="shared" si="396"/>
        <v>57.68</v>
      </c>
      <c r="N3772">
        <f t="shared" si="397"/>
        <v>32.22</v>
      </c>
      <c r="O3772" s="7">
        <f t="shared" si="398"/>
        <v>0.55859916782246877</v>
      </c>
      <c r="P3772" t="str">
        <f t="shared" si="401"/>
        <v>Jun-2024</v>
      </c>
      <c r="Q3772" t="str">
        <f t="shared" si="402"/>
        <v>Q2-2024</v>
      </c>
    </row>
    <row r="3773" spans="1:17" x14ac:dyDescent="0.3">
      <c r="A3773" t="s">
        <v>3921</v>
      </c>
      <c r="B3773" s="15">
        <v>45406</v>
      </c>
      <c r="C3773" t="s">
        <v>84</v>
      </c>
      <c r="D3773" t="s">
        <v>85</v>
      </c>
      <c r="E3773" t="s">
        <v>93</v>
      </c>
      <c r="F3773" t="s">
        <v>94</v>
      </c>
      <c r="G3773" t="s">
        <v>56</v>
      </c>
      <c r="H3773">
        <v>4</v>
      </c>
      <c r="I3773">
        <v>15.58</v>
      </c>
      <c r="J3773">
        <v>0.11899999999999999</v>
      </c>
      <c r="K3773">
        <v>6.86</v>
      </c>
      <c r="L3773" t="s">
        <v>57</v>
      </c>
      <c r="M3773">
        <f t="shared" si="396"/>
        <v>54.9</v>
      </c>
      <c r="N3773">
        <f t="shared" si="397"/>
        <v>27.46</v>
      </c>
      <c r="O3773" s="7">
        <f t="shared" si="398"/>
        <v>0.50018214936247729</v>
      </c>
      <c r="P3773" t="str">
        <f t="shared" si="401"/>
        <v>Apr-2024</v>
      </c>
      <c r="Q3773" t="str">
        <f t="shared" si="402"/>
        <v>Q2-2024</v>
      </c>
    </row>
    <row r="3774" spans="1:17" x14ac:dyDescent="0.3">
      <c r="A3774" t="s">
        <v>3922</v>
      </c>
      <c r="B3774" s="15">
        <v>45508</v>
      </c>
      <c r="C3774" t="s">
        <v>84</v>
      </c>
      <c r="D3774" t="s">
        <v>225</v>
      </c>
      <c r="E3774" t="s">
        <v>107</v>
      </c>
      <c r="F3774" t="s">
        <v>148</v>
      </c>
      <c r="G3774" t="s">
        <v>56</v>
      </c>
      <c r="H3774">
        <v>2</v>
      </c>
      <c r="I3774">
        <v>40.729999999999997</v>
      </c>
      <c r="J3774">
        <v>3.5000000000000003E-2</v>
      </c>
      <c r="K3774">
        <v>17.37</v>
      </c>
      <c r="L3774" t="s">
        <v>57</v>
      </c>
      <c r="M3774">
        <f t="shared" si="396"/>
        <v>78.61</v>
      </c>
      <c r="N3774">
        <f t="shared" si="397"/>
        <v>43.87</v>
      </c>
      <c r="O3774" s="7">
        <f t="shared" si="398"/>
        <v>0.55807149217656782</v>
      </c>
      <c r="P3774" t="str">
        <f t="shared" si="401"/>
        <v>Aug-2024</v>
      </c>
      <c r="Q3774" t="str">
        <f t="shared" si="402"/>
        <v>Q3-2024</v>
      </c>
    </row>
    <row r="3775" spans="1:17" x14ac:dyDescent="0.3">
      <c r="A3775" t="s">
        <v>3923</v>
      </c>
      <c r="B3775" s="15">
        <v>45794</v>
      </c>
      <c r="C3775" t="s">
        <v>84</v>
      </c>
      <c r="D3775" t="s">
        <v>169</v>
      </c>
      <c r="E3775" t="s">
        <v>93</v>
      </c>
      <c r="F3775" t="s">
        <v>219</v>
      </c>
      <c r="G3775" t="s">
        <v>68</v>
      </c>
      <c r="H3775">
        <v>1</v>
      </c>
      <c r="I3775">
        <v>81.84</v>
      </c>
      <c r="J3775">
        <v>0.111</v>
      </c>
      <c r="K3775">
        <v>39.75</v>
      </c>
      <c r="L3775" t="s">
        <v>57</v>
      </c>
      <c r="M3775">
        <f t="shared" si="396"/>
        <v>72.760000000000005</v>
      </c>
      <c r="N3775">
        <f t="shared" si="397"/>
        <v>33.01</v>
      </c>
      <c r="O3775" s="7">
        <f t="shared" si="398"/>
        <v>0.45368334249587677</v>
      </c>
      <c r="P3775" t="str">
        <f t="shared" si="401"/>
        <v>May-2025</v>
      </c>
      <c r="Q3775" t="str">
        <f t="shared" si="402"/>
        <v>Q2-2025</v>
      </c>
    </row>
    <row r="3776" spans="1:17" x14ac:dyDescent="0.3">
      <c r="A3776" t="s">
        <v>3924</v>
      </c>
      <c r="B3776" s="15">
        <v>45818</v>
      </c>
      <c r="C3776" t="s">
        <v>63</v>
      </c>
      <c r="D3776" t="s">
        <v>64</v>
      </c>
      <c r="E3776" t="s">
        <v>71</v>
      </c>
      <c r="F3776" t="s">
        <v>97</v>
      </c>
      <c r="G3776" t="s">
        <v>68</v>
      </c>
      <c r="H3776">
        <v>3</v>
      </c>
      <c r="I3776">
        <v>58.42</v>
      </c>
      <c r="J3776">
        <v>0.107</v>
      </c>
      <c r="K3776">
        <v>42.72</v>
      </c>
      <c r="L3776" t="s">
        <v>57</v>
      </c>
      <c r="M3776">
        <f t="shared" si="396"/>
        <v>156.51</v>
      </c>
      <c r="N3776">
        <f t="shared" si="397"/>
        <v>28.35</v>
      </c>
      <c r="O3776" s="7">
        <f t="shared" si="398"/>
        <v>0.18113858539390457</v>
      </c>
      <c r="P3776" t="str">
        <f t="shared" si="401"/>
        <v>Jun-2025</v>
      </c>
      <c r="Q3776" t="str">
        <f t="shared" si="402"/>
        <v>Q2-2025</v>
      </c>
    </row>
    <row r="3777" spans="1:17" x14ac:dyDescent="0.3">
      <c r="A3777" t="s">
        <v>3925</v>
      </c>
      <c r="B3777" s="15">
        <v>45877</v>
      </c>
      <c r="C3777" t="s">
        <v>84</v>
      </c>
      <c r="D3777" t="s">
        <v>229</v>
      </c>
      <c r="E3777" t="s">
        <v>71</v>
      </c>
      <c r="F3777" t="s">
        <v>78</v>
      </c>
      <c r="G3777" t="s">
        <v>68</v>
      </c>
      <c r="H3777">
        <v>5</v>
      </c>
      <c r="I3777">
        <v>223.92</v>
      </c>
      <c r="J3777">
        <v>0.22800000000000001</v>
      </c>
      <c r="K3777">
        <v>164.18</v>
      </c>
      <c r="L3777" t="s">
        <v>57</v>
      </c>
      <c r="M3777">
        <f t="shared" si="396"/>
        <v>864.33</v>
      </c>
      <c r="N3777">
        <f t="shared" si="397"/>
        <v>43.43</v>
      </c>
      <c r="O3777" s="7">
        <f t="shared" si="398"/>
        <v>5.0247012136568209E-2</v>
      </c>
      <c r="P3777" t="str">
        <f t="shared" si="401"/>
        <v>Aug-2025</v>
      </c>
      <c r="Q3777" t="str">
        <f t="shared" si="402"/>
        <v>Q3-2025</v>
      </c>
    </row>
    <row r="3778" spans="1:17" x14ac:dyDescent="0.3">
      <c r="A3778" t="s">
        <v>3926</v>
      </c>
      <c r="B3778" s="15">
        <v>45821</v>
      </c>
      <c r="C3778" t="s">
        <v>52</v>
      </c>
      <c r="D3778" t="s">
        <v>155</v>
      </c>
      <c r="E3778" t="s">
        <v>60</v>
      </c>
      <c r="F3778" t="s">
        <v>61</v>
      </c>
      <c r="G3778" t="s">
        <v>56</v>
      </c>
      <c r="H3778">
        <v>1</v>
      </c>
      <c r="I3778">
        <v>78.33</v>
      </c>
      <c r="J3778">
        <v>4.2000000000000003E-2</v>
      </c>
      <c r="K3778">
        <v>31.43</v>
      </c>
      <c r="L3778" t="s">
        <v>57</v>
      </c>
      <c r="M3778">
        <f t="shared" ref="M3778:M3841" si="403">ROUND(H3778*I3778*(1-J3778),2)</f>
        <v>75.040000000000006</v>
      </c>
      <c r="N3778">
        <f t="shared" ref="N3778:N3841" si="404">ROUND(M3778-(H3778*K3778),2)</f>
        <v>43.61</v>
      </c>
      <c r="O3778" s="7">
        <f t="shared" ref="O3778:O3841" si="405">IFERROR(N3778/M3778,0)</f>
        <v>0.58115671641791045</v>
      </c>
      <c r="P3778" t="str">
        <f t="shared" si="401"/>
        <v>Jun-2025</v>
      </c>
      <c r="Q3778" t="str">
        <f t="shared" si="402"/>
        <v>Q2-2025</v>
      </c>
    </row>
    <row r="3779" spans="1:17" x14ac:dyDescent="0.3">
      <c r="A3779" t="s">
        <v>3927</v>
      </c>
      <c r="B3779" s="15">
        <v>45646</v>
      </c>
      <c r="C3779" t="s">
        <v>88</v>
      </c>
      <c r="D3779" t="s">
        <v>162</v>
      </c>
      <c r="E3779" t="s">
        <v>60</v>
      </c>
      <c r="F3779" t="s">
        <v>67</v>
      </c>
      <c r="G3779" t="s">
        <v>68</v>
      </c>
      <c r="H3779">
        <v>2</v>
      </c>
      <c r="I3779">
        <v>80.290000000000006</v>
      </c>
      <c r="J3779">
        <v>0.13100000000000001</v>
      </c>
      <c r="K3779">
        <v>39.950000000000003</v>
      </c>
      <c r="L3779" t="s">
        <v>57</v>
      </c>
      <c r="M3779">
        <f t="shared" si="403"/>
        <v>139.54</v>
      </c>
      <c r="N3779">
        <f t="shared" si="404"/>
        <v>59.64</v>
      </c>
      <c r="O3779" s="7">
        <f t="shared" si="405"/>
        <v>0.42740432850795473</v>
      </c>
      <c r="P3779" t="str">
        <f t="shared" si="401"/>
        <v>Dec-2024</v>
      </c>
      <c r="Q3779" t="str">
        <f t="shared" si="402"/>
        <v>Q4-2024</v>
      </c>
    </row>
    <row r="3780" spans="1:17" x14ac:dyDescent="0.3">
      <c r="A3780" t="s">
        <v>3928</v>
      </c>
      <c r="B3780" s="15">
        <v>45761</v>
      </c>
      <c r="C3780" t="s">
        <v>84</v>
      </c>
      <c r="D3780" t="s">
        <v>229</v>
      </c>
      <c r="E3780" t="s">
        <v>107</v>
      </c>
      <c r="F3780" t="s">
        <v>139</v>
      </c>
      <c r="G3780" t="s">
        <v>68</v>
      </c>
      <c r="H3780">
        <v>5</v>
      </c>
      <c r="I3780">
        <v>36</v>
      </c>
      <c r="J3780">
        <v>0.12</v>
      </c>
      <c r="K3780">
        <v>11.53</v>
      </c>
      <c r="L3780" t="s">
        <v>57</v>
      </c>
      <c r="M3780">
        <f t="shared" si="403"/>
        <v>158.4</v>
      </c>
      <c r="N3780">
        <f t="shared" si="404"/>
        <v>100.75</v>
      </c>
      <c r="O3780" s="7">
        <f t="shared" si="405"/>
        <v>0.63604797979797978</v>
      </c>
      <c r="P3780" t="str">
        <f t="shared" si="401"/>
        <v>Apr-2025</v>
      </c>
      <c r="Q3780" t="str">
        <f t="shared" si="402"/>
        <v>Q2-2025</v>
      </c>
    </row>
    <row r="3781" spans="1:17" x14ac:dyDescent="0.3">
      <c r="A3781" t="s">
        <v>3929</v>
      </c>
      <c r="B3781" s="15">
        <v>45677</v>
      </c>
      <c r="C3781" t="s">
        <v>52</v>
      </c>
      <c r="D3781" t="s">
        <v>272</v>
      </c>
      <c r="E3781" t="s">
        <v>107</v>
      </c>
      <c r="F3781" t="s">
        <v>139</v>
      </c>
      <c r="G3781" t="s">
        <v>68</v>
      </c>
      <c r="H3781">
        <v>1</v>
      </c>
      <c r="I3781">
        <v>39.479999999999997</v>
      </c>
      <c r="J3781">
        <v>0.125</v>
      </c>
      <c r="K3781">
        <v>12.89</v>
      </c>
      <c r="L3781" t="s">
        <v>57</v>
      </c>
      <c r="M3781">
        <f t="shared" si="403"/>
        <v>34.549999999999997</v>
      </c>
      <c r="N3781">
        <f t="shared" si="404"/>
        <v>21.66</v>
      </c>
      <c r="O3781" s="7">
        <f t="shared" si="405"/>
        <v>0.62691751085383507</v>
      </c>
      <c r="P3781" t="str">
        <f t="shared" si="401"/>
        <v>Jan-2025</v>
      </c>
      <c r="Q3781" t="str">
        <f t="shared" si="402"/>
        <v>Q1-2025</v>
      </c>
    </row>
    <row r="3782" spans="1:17" x14ac:dyDescent="0.3">
      <c r="A3782" t="s">
        <v>3930</v>
      </c>
      <c r="B3782" s="15">
        <v>45646</v>
      </c>
      <c r="C3782" t="s">
        <v>88</v>
      </c>
      <c r="D3782" t="s">
        <v>179</v>
      </c>
      <c r="E3782" t="s">
        <v>54</v>
      </c>
      <c r="F3782" t="s">
        <v>55</v>
      </c>
      <c r="G3782" t="s">
        <v>68</v>
      </c>
      <c r="H3782">
        <v>3</v>
      </c>
      <c r="I3782">
        <v>23.81</v>
      </c>
      <c r="J3782">
        <v>5.8000000000000003E-2</v>
      </c>
      <c r="K3782">
        <v>16.399999999999999</v>
      </c>
      <c r="L3782" t="s">
        <v>57</v>
      </c>
      <c r="M3782">
        <f t="shared" si="403"/>
        <v>67.290000000000006</v>
      </c>
      <c r="N3782">
        <f t="shared" si="404"/>
        <v>18.09</v>
      </c>
      <c r="O3782" s="7">
        <f t="shared" si="405"/>
        <v>0.2688363798484173</v>
      </c>
      <c r="P3782" t="str">
        <f t="shared" si="401"/>
        <v>Dec-2024</v>
      </c>
      <c r="Q3782" t="str">
        <f t="shared" si="402"/>
        <v>Q4-2024</v>
      </c>
    </row>
    <row r="3783" spans="1:17" x14ac:dyDescent="0.3">
      <c r="A3783" t="s">
        <v>3931</v>
      </c>
      <c r="B3783" s="15">
        <v>45888</v>
      </c>
      <c r="C3783" t="s">
        <v>52</v>
      </c>
      <c r="D3783" t="s">
        <v>113</v>
      </c>
      <c r="E3783" t="s">
        <v>107</v>
      </c>
      <c r="F3783" t="s">
        <v>132</v>
      </c>
      <c r="G3783" t="s">
        <v>56</v>
      </c>
      <c r="H3783">
        <v>13</v>
      </c>
      <c r="I3783">
        <v>58.08</v>
      </c>
      <c r="J3783">
        <v>5.0000000000000001E-3</v>
      </c>
      <c r="K3783">
        <v>21.52</v>
      </c>
      <c r="L3783" t="s">
        <v>57</v>
      </c>
      <c r="M3783">
        <f t="shared" si="403"/>
        <v>751.26</v>
      </c>
      <c r="N3783">
        <f t="shared" si="404"/>
        <v>471.5</v>
      </c>
      <c r="O3783" s="7">
        <f t="shared" si="405"/>
        <v>0.62761227803956021</v>
      </c>
      <c r="P3783" t="str">
        <f t="shared" si="401"/>
        <v>Aug-2025</v>
      </c>
      <c r="Q3783" t="str">
        <f t="shared" si="402"/>
        <v>Q3-2025</v>
      </c>
    </row>
    <row r="3784" spans="1:17" x14ac:dyDescent="0.3">
      <c r="A3784" t="s">
        <v>3932</v>
      </c>
      <c r="B3784" s="15">
        <v>45801</v>
      </c>
      <c r="C3784" t="s">
        <v>88</v>
      </c>
      <c r="D3784" t="s">
        <v>270</v>
      </c>
      <c r="E3784" t="s">
        <v>93</v>
      </c>
      <c r="F3784" t="s">
        <v>141</v>
      </c>
      <c r="G3784" t="s">
        <v>56</v>
      </c>
      <c r="H3784">
        <v>3</v>
      </c>
      <c r="I3784">
        <v>19.68</v>
      </c>
      <c r="J3784">
        <v>0</v>
      </c>
      <c r="K3784">
        <v>8.83</v>
      </c>
      <c r="L3784" t="s">
        <v>57</v>
      </c>
      <c r="M3784">
        <f t="shared" si="403"/>
        <v>59.04</v>
      </c>
      <c r="N3784">
        <f t="shared" si="404"/>
        <v>32.549999999999997</v>
      </c>
      <c r="O3784" s="7">
        <f t="shared" si="405"/>
        <v>0.55132113821138207</v>
      </c>
      <c r="P3784" t="str">
        <f t="shared" si="401"/>
        <v>May-2025</v>
      </c>
      <c r="Q3784" t="str">
        <f t="shared" si="402"/>
        <v>Q2-2025</v>
      </c>
    </row>
    <row r="3785" spans="1:17" x14ac:dyDescent="0.3">
      <c r="A3785" t="s">
        <v>3933</v>
      </c>
      <c r="B3785" s="15">
        <v>45805</v>
      </c>
      <c r="C3785" t="s">
        <v>52</v>
      </c>
      <c r="D3785" t="s">
        <v>73</v>
      </c>
      <c r="E3785" t="s">
        <v>107</v>
      </c>
      <c r="F3785" t="s">
        <v>108</v>
      </c>
      <c r="G3785" t="s">
        <v>68</v>
      </c>
      <c r="H3785">
        <v>1</v>
      </c>
      <c r="I3785">
        <v>14.9</v>
      </c>
      <c r="J3785">
        <v>0.113</v>
      </c>
      <c r="K3785">
        <v>4.8499999999999996</v>
      </c>
      <c r="L3785" t="s">
        <v>57</v>
      </c>
      <c r="M3785">
        <f t="shared" si="403"/>
        <v>13.22</v>
      </c>
      <c r="N3785">
        <f t="shared" si="404"/>
        <v>8.3699999999999992</v>
      </c>
      <c r="O3785" s="7">
        <f t="shared" si="405"/>
        <v>0.63313161875945523</v>
      </c>
      <c r="P3785" t="str">
        <f t="shared" si="401"/>
        <v>May-2025</v>
      </c>
      <c r="Q3785" t="str">
        <f t="shared" si="402"/>
        <v>Q2-2025</v>
      </c>
    </row>
    <row r="3786" spans="1:17" x14ac:dyDescent="0.3">
      <c r="A3786" t="s">
        <v>3934</v>
      </c>
      <c r="B3786" s="15">
        <v>45931</v>
      </c>
      <c r="C3786" t="s">
        <v>84</v>
      </c>
      <c r="D3786" t="s">
        <v>85</v>
      </c>
      <c r="E3786" t="s">
        <v>54</v>
      </c>
      <c r="F3786" t="s">
        <v>65</v>
      </c>
      <c r="G3786" t="s">
        <v>68</v>
      </c>
      <c r="H3786">
        <v>6</v>
      </c>
      <c r="I3786">
        <v>22.35</v>
      </c>
      <c r="J3786">
        <v>0.13</v>
      </c>
      <c r="K3786">
        <v>15.11</v>
      </c>
      <c r="L3786" t="s">
        <v>57</v>
      </c>
      <c r="M3786">
        <f t="shared" si="403"/>
        <v>116.67</v>
      </c>
      <c r="N3786">
        <f t="shared" si="404"/>
        <v>26.01</v>
      </c>
      <c r="O3786" s="7">
        <f t="shared" si="405"/>
        <v>0.22293648752892775</v>
      </c>
      <c r="P3786" t="str">
        <f t="shared" si="401"/>
        <v>Oct-2025</v>
      </c>
      <c r="Q3786" t="str">
        <f t="shared" si="402"/>
        <v>Q4-2025</v>
      </c>
    </row>
    <row r="3787" spans="1:17" x14ac:dyDescent="0.3">
      <c r="A3787" t="s">
        <v>3935</v>
      </c>
      <c r="B3787" s="15">
        <v>45495</v>
      </c>
      <c r="C3787" t="s">
        <v>52</v>
      </c>
      <c r="D3787" t="s">
        <v>70</v>
      </c>
      <c r="E3787" t="s">
        <v>54</v>
      </c>
      <c r="F3787" t="s">
        <v>55</v>
      </c>
      <c r="G3787" t="s">
        <v>68</v>
      </c>
      <c r="H3787">
        <v>5</v>
      </c>
      <c r="I3787">
        <v>7.07</v>
      </c>
      <c r="J3787">
        <v>8.9999999999999993E-3</v>
      </c>
      <c r="K3787">
        <v>4.1399999999999997</v>
      </c>
      <c r="L3787" t="s">
        <v>57</v>
      </c>
      <c r="M3787">
        <f t="shared" si="403"/>
        <v>35.03</v>
      </c>
      <c r="N3787">
        <f t="shared" si="404"/>
        <v>14.33</v>
      </c>
      <c r="O3787" s="7">
        <f t="shared" si="405"/>
        <v>0.40907793320011415</v>
      </c>
      <c r="P3787" t="str">
        <f t="shared" si="401"/>
        <v>Jul-2024</v>
      </c>
      <c r="Q3787" t="str">
        <f t="shared" si="402"/>
        <v>Q3-2024</v>
      </c>
    </row>
    <row r="3788" spans="1:17" x14ac:dyDescent="0.3">
      <c r="A3788" t="s">
        <v>3936</v>
      </c>
      <c r="B3788" s="15">
        <v>45444</v>
      </c>
      <c r="C3788" t="s">
        <v>52</v>
      </c>
      <c r="D3788" t="s">
        <v>113</v>
      </c>
      <c r="E3788" t="s">
        <v>107</v>
      </c>
      <c r="F3788" t="s">
        <v>148</v>
      </c>
      <c r="G3788" t="s">
        <v>68</v>
      </c>
      <c r="H3788">
        <v>2</v>
      </c>
      <c r="I3788">
        <v>41.74</v>
      </c>
      <c r="J3788">
        <v>7.6999999999999999E-2</v>
      </c>
      <c r="K3788">
        <v>14.46</v>
      </c>
      <c r="L3788" t="s">
        <v>57</v>
      </c>
      <c r="M3788">
        <f t="shared" si="403"/>
        <v>77.05</v>
      </c>
      <c r="N3788">
        <f t="shared" si="404"/>
        <v>48.13</v>
      </c>
      <c r="O3788" s="7">
        <f t="shared" si="405"/>
        <v>0.62465931213497738</v>
      </c>
      <c r="P3788" t="str">
        <f t="shared" si="401"/>
        <v>Jun-2024</v>
      </c>
      <c r="Q3788" t="str">
        <f t="shared" si="402"/>
        <v>Q2-2024</v>
      </c>
    </row>
    <row r="3789" spans="1:17" x14ac:dyDescent="0.3">
      <c r="A3789" t="s">
        <v>3937</v>
      </c>
      <c r="B3789" s="15">
        <v>45811</v>
      </c>
      <c r="C3789" t="s">
        <v>84</v>
      </c>
      <c r="D3789" t="s">
        <v>110</v>
      </c>
      <c r="E3789" t="s">
        <v>107</v>
      </c>
      <c r="F3789" t="s">
        <v>108</v>
      </c>
      <c r="G3789" t="s">
        <v>68</v>
      </c>
      <c r="H3789">
        <v>1</v>
      </c>
      <c r="I3789">
        <v>16.079999999999998</v>
      </c>
      <c r="J3789">
        <v>8.8999999999999996E-2</v>
      </c>
      <c r="K3789">
        <v>7.2</v>
      </c>
      <c r="L3789" t="s">
        <v>57</v>
      </c>
      <c r="M3789">
        <f t="shared" si="403"/>
        <v>14.65</v>
      </c>
      <c r="N3789">
        <f t="shared" si="404"/>
        <v>7.45</v>
      </c>
      <c r="O3789" s="7">
        <f t="shared" si="405"/>
        <v>0.50853242320819114</v>
      </c>
      <c r="P3789" t="str">
        <f t="shared" si="401"/>
        <v>Jun-2025</v>
      </c>
      <c r="Q3789" t="str">
        <f t="shared" si="402"/>
        <v>Q2-2025</v>
      </c>
    </row>
    <row r="3790" spans="1:17" x14ac:dyDescent="0.3">
      <c r="A3790" t="s">
        <v>3938</v>
      </c>
      <c r="B3790" s="15">
        <v>45610</v>
      </c>
      <c r="C3790" t="s">
        <v>84</v>
      </c>
      <c r="D3790" t="s">
        <v>144</v>
      </c>
      <c r="E3790" t="s">
        <v>107</v>
      </c>
      <c r="F3790" t="s">
        <v>108</v>
      </c>
      <c r="G3790" t="s">
        <v>68</v>
      </c>
      <c r="H3790">
        <v>6</v>
      </c>
      <c r="I3790">
        <v>39.25</v>
      </c>
      <c r="J3790">
        <v>7.5999999999999998E-2</v>
      </c>
      <c r="K3790">
        <v>14.36</v>
      </c>
      <c r="L3790" t="s">
        <v>57</v>
      </c>
      <c r="M3790">
        <f t="shared" si="403"/>
        <v>217.6</v>
      </c>
      <c r="N3790">
        <f t="shared" si="404"/>
        <v>131.44</v>
      </c>
      <c r="O3790" s="7">
        <f t="shared" si="405"/>
        <v>0.60404411764705879</v>
      </c>
      <c r="P3790" t="str">
        <f t="shared" si="401"/>
        <v>Nov-2024</v>
      </c>
      <c r="Q3790" t="str">
        <f t="shared" si="402"/>
        <v>Q4-2024</v>
      </c>
    </row>
    <row r="3791" spans="1:17" x14ac:dyDescent="0.3">
      <c r="A3791" t="s">
        <v>3939</v>
      </c>
      <c r="B3791" s="15">
        <v>45654</v>
      </c>
      <c r="C3791" t="s">
        <v>52</v>
      </c>
      <c r="D3791" t="s">
        <v>113</v>
      </c>
      <c r="E3791" t="s">
        <v>54</v>
      </c>
      <c r="F3791" t="s">
        <v>65</v>
      </c>
      <c r="G3791" t="s">
        <v>56</v>
      </c>
      <c r="H3791">
        <v>6</v>
      </c>
      <c r="I3791">
        <v>4.43</v>
      </c>
      <c r="J3791">
        <v>4.2999999999999997E-2</v>
      </c>
      <c r="K3791">
        <v>2.66</v>
      </c>
      <c r="L3791" t="s">
        <v>57</v>
      </c>
      <c r="M3791">
        <f t="shared" si="403"/>
        <v>25.44</v>
      </c>
      <c r="N3791">
        <f t="shared" si="404"/>
        <v>9.48</v>
      </c>
      <c r="O3791" s="7">
        <f t="shared" si="405"/>
        <v>0.37264150943396224</v>
      </c>
      <c r="P3791" t="str">
        <f t="shared" si="401"/>
        <v>Dec-2024</v>
      </c>
      <c r="Q3791" t="str">
        <f t="shared" si="402"/>
        <v>Q4-2024</v>
      </c>
    </row>
    <row r="3792" spans="1:17" x14ac:dyDescent="0.3">
      <c r="A3792" t="s">
        <v>3940</v>
      </c>
      <c r="B3792" s="15">
        <v>45952</v>
      </c>
      <c r="C3792" t="s">
        <v>52</v>
      </c>
      <c r="D3792" t="s">
        <v>59</v>
      </c>
      <c r="E3792" t="s">
        <v>54</v>
      </c>
      <c r="F3792" t="s">
        <v>156</v>
      </c>
      <c r="G3792" t="s">
        <v>68</v>
      </c>
      <c r="H3792">
        <v>1</v>
      </c>
      <c r="I3792">
        <v>5.27</v>
      </c>
      <c r="J3792">
        <v>4.7E-2</v>
      </c>
      <c r="K3792">
        <v>3.29</v>
      </c>
      <c r="L3792" t="s">
        <v>57</v>
      </c>
      <c r="M3792">
        <f t="shared" si="403"/>
        <v>5.0199999999999996</v>
      </c>
      <c r="N3792">
        <f t="shared" si="404"/>
        <v>1.73</v>
      </c>
      <c r="O3792" s="7">
        <f t="shared" si="405"/>
        <v>0.34462151394422313</v>
      </c>
      <c r="P3792" t="str">
        <f t="shared" si="401"/>
        <v>Oct-2025</v>
      </c>
      <c r="Q3792" t="str">
        <f t="shared" si="402"/>
        <v>Q4-2025</v>
      </c>
    </row>
    <row r="3793" spans="1:17" x14ac:dyDescent="0.3">
      <c r="A3793" t="s">
        <v>3941</v>
      </c>
      <c r="B3793" s="15">
        <v>45551</v>
      </c>
      <c r="C3793" t="s">
        <v>52</v>
      </c>
      <c r="D3793" t="s">
        <v>75</v>
      </c>
      <c r="E3793" t="s">
        <v>71</v>
      </c>
      <c r="F3793" t="s">
        <v>97</v>
      </c>
      <c r="G3793" t="s">
        <v>68</v>
      </c>
      <c r="H3793">
        <v>1</v>
      </c>
      <c r="I3793">
        <v>112.98</v>
      </c>
      <c r="J3793">
        <v>0.17699999999999999</v>
      </c>
      <c r="K3793">
        <v>87.52</v>
      </c>
      <c r="L3793" t="s">
        <v>57</v>
      </c>
      <c r="M3793">
        <f t="shared" si="403"/>
        <v>92.98</v>
      </c>
      <c r="N3793">
        <f t="shared" si="404"/>
        <v>5.46</v>
      </c>
      <c r="O3793" s="7">
        <f t="shared" si="405"/>
        <v>5.8722305872230582E-2</v>
      </c>
      <c r="P3793" t="str">
        <f t="shared" si="401"/>
        <v>Sep-2024</v>
      </c>
      <c r="Q3793" t="str">
        <f t="shared" si="402"/>
        <v>Q3-2024</v>
      </c>
    </row>
    <row r="3794" spans="1:17" x14ac:dyDescent="0.3">
      <c r="A3794" t="s">
        <v>3942</v>
      </c>
      <c r="B3794" s="15">
        <v>45669</v>
      </c>
      <c r="C3794" t="s">
        <v>84</v>
      </c>
      <c r="D3794" t="s">
        <v>85</v>
      </c>
      <c r="E3794" t="s">
        <v>54</v>
      </c>
      <c r="F3794" t="s">
        <v>65</v>
      </c>
      <c r="G3794" t="s">
        <v>73</v>
      </c>
      <c r="H3794">
        <v>1</v>
      </c>
      <c r="I3794">
        <v>4.2300000000000004</v>
      </c>
      <c r="J3794">
        <v>0.157</v>
      </c>
      <c r="K3794">
        <v>2.9</v>
      </c>
      <c r="L3794" t="s">
        <v>57</v>
      </c>
      <c r="M3794">
        <f t="shared" si="403"/>
        <v>3.57</v>
      </c>
      <c r="N3794">
        <f t="shared" si="404"/>
        <v>0.67</v>
      </c>
      <c r="O3794" s="7">
        <f t="shared" si="405"/>
        <v>0.18767507002801123</v>
      </c>
      <c r="P3794" t="str">
        <f t="shared" si="401"/>
        <v>Jan-2025</v>
      </c>
      <c r="Q3794" t="str">
        <f t="shared" si="402"/>
        <v>Q1-2025</v>
      </c>
    </row>
    <row r="3795" spans="1:17" x14ac:dyDescent="0.3">
      <c r="A3795" t="s">
        <v>3943</v>
      </c>
      <c r="B3795" s="15">
        <v>46012</v>
      </c>
      <c r="C3795" t="s">
        <v>52</v>
      </c>
      <c r="D3795" t="s">
        <v>101</v>
      </c>
      <c r="E3795" t="s">
        <v>107</v>
      </c>
      <c r="F3795" t="s">
        <v>148</v>
      </c>
      <c r="G3795" t="s">
        <v>56</v>
      </c>
      <c r="H3795">
        <v>3</v>
      </c>
      <c r="I3795">
        <v>18.38</v>
      </c>
      <c r="J3795">
        <v>0.11799999999999999</v>
      </c>
      <c r="K3795">
        <v>6.57</v>
      </c>
      <c r="L3795" t="s">
        <v>57</v>
      </c>
      <c r="M3795">
        <f t="shared" si="403"/>
        <v>48.63</v>
      </c>
      <c r="N3795">
        <f t="shared" si="404"/>
        <v>28.92</v>
      </c>
      <c r="O3795" s="7">
        <f t="shared" si="405"/>
        <v>0.59469463294262803</v>
      </c>
      <c r="P3795" t="str">
        <f t="shared" si="401"/>
        <v>Dec-2025</v>
      </c>
      <c r="Q3795" t="str">
        <f t="shared" si="402"/>
        <v>Q4-2025</v>
      </c>
    </row>
    <row r="3796" spans="1:17" x14ac:dyDescent="0.3">
      <c r="A3796" t="s">
        <v>3944</v>
      </c>
      <c r="B3796" s="15">
        <v>45756</v>
      </c>
      <c r="C3796" t="s">
        <v>63</v>
      </c>
      <c r="D3796" t="s">
        <v>64</v>
      </c>
      <c r="E3796" t="s">
        <v>93</v>
      </c>
      <c r="F3796" t="s">
        <v>141</v>
      </c>
      <c r="G3796" t="s">
        <v>68</v>
      </c>
      <c r="H3796">
        <v>10</v>
      </c>
      <c r="I3796">
        <v>12.82</v>
      </c>
      <c r="J3796">
        <v>0.28699999999999998</v>
      </c>
      <c r="K3796">
        <v>6.33</v>
      </c>
      <c r="L3796" t="s">
        <v>57</v>
      </c>
      <c r="M3796">
        <f t="shared" si="403"/>
        <v>91.41</v>
      </c>
      <c r="N3796">
        <f t="shared" si="404"/>
        <v>28.11</v>
      </c>
      <c r="O3796" s="7">
        <f t="shared" si="405"/>
        <v>0.30751558910403676</v>
      </c>
      <c r="P3796" t="str">
        <f t="shared" si="401"/>
        <v>Apr-2025</v>
      </c>
      <c r="Q3796" t="str">
        <f t="shared" si="402"/>
        <v>Q2-2025</v>
      </c>
    </row>
    <row r="3797" spans="1:17" x14ac:dyDescent="0.3">
      <c r="A3797" t="s">
        <v>3945</v>
      </c>
      <c r="B3797" s="15">
        <v>45789</v>
      </c>
      <c r="C3797" t="s">
        <v>88</v>
      </c>
      <c r="D3797" t="s">
        <v>206</v>
      </c>
      <c r="E3797" t="s">
        <v>60</v>
      </c>
      <c r="F3797" t="s">
        <v>76</v>
      </c>
      <c r="G3797" t="s">
        <v>56</v>
      </c>
      <c r="H3797">
        <v>1</v>
      </c>
      <c r="I3797">
        <v>84.72</v>
      </c>
      <c r="J3797">
        <v>0.14299999999999999</v>
      </c>
      <c r="K3797">
        <v>46.58</v>
      </c>
      <c r="L3797" t="s">
        <v>57</v>
      </c>
      <c r="M3797">
        <f t="shared" si="403"/>
        <v>72.61</v>
      </c>
      <c r="N3797">
        <f t="shared" si="404"/>
        <v>26.03</v>
      </c>
      <c r="O3797" s="7">
        <f t="shared" si="405"/>
        <v>0.35849056603773588</v>
      </c>
      <c r="P3797" t="str">
        <f t="shared" si="401"/>
        <v>May-2025</v>
      </c>
      <c r="Q3797" t="str">
        <f t="shared" si="402"/>
        <v>Q2-2025</v>
      </c>
    </row>
    <row r="3798" spans="1:17" x14ac:dyDescent="0.3">
      <c r="A3798" t="s">
        <v>3946</v>
      </c>
      <c r="B3798" s="15">
        <v>45964</v>
      </c>
      <c r="C3798" t="s">
        <v>63</v>
      </c>
      <c r="D3798" t="s">
        <v>251</v>
      </c>
      <c r="E3798" t="s">
        <v>60</v>
      </c>
      <c r="F3798" t="s">
        <v>90</v>
      </c>
      <c r="G3798" t="s">
        <v>56</v>
      </c>
      <c r="H3798">
        <v>6</v>
      </c>
      <c r="I3798">
        <v>24.79</v>
      </c>
      <c r="J3798">
        <v>0.29099999999999998</v>
      </c>
      <c r="K3798">
        <v>10.85</v>
      </c>
      <c r="L3798" t="s">
        <v>57</v>
      </c>
      <c r="M3798">
        <f t="shared" si="403"/>
        <v>105.46</v>
      </c>
      <c r="N3798">
        <f t="shared" si="404"/>
        <v>40.36</v>
      </c>
      <c r="O3798" s="7">
        <f t="shared" si="405"/>
        <v>0.38270434287881661</v>
      </c>
      <c r="P3798" t="str">
        <f t="shared" si="401"/>
        <v>Nov-2025</v>
      </c>
      <c r="Q3798" t="str">
        <f t="shared" si="402"/>
        <v>Q4-2025</v>
      </c>
    </row>
    <row r="3799" spans="1:17" x14ac:dyDescent="0.3">
      <c r="A3799" t="s">
        <v>3947</v>
      </c>
      <c r="B3799" s="15">
        <v>45814</v>
      </c>
      <c r="C3799" t="s">
        <v>63</v>
      </c>
      <c r="D3799" t="s">
        <v>251</v>
      </c>
      <c r="E3799" t="s">
        <v>54</v>
      </c>
      <c r="F3799" t="s">
        <v>65</v>
      </c>
      <c r="G3799" t="s">
        <v>68</v>
      </c>
      <c r="H3799">
        <v>2</v>
      </c>
      <c r="I3799">
        <v>20.45</v>
      </c>
      <c r="J3799">
        <v>0.154</v>
      </c>
      <c r="K3799">
        <v>13.65</v>
      </c>
      <c r="L3799" t="s">
        <v>57</v>
      </c>
      <c r="M3799">
        <f t="shared" si="403"/>
        <v>34.6</v>
      </c>
      <c r="N3799">
        <f t="shared" si="404"/>
        <v>7.3</v>
      </c>
      <c r="O3799" s="7">
        <f t="shared" si="405"/>
        <v>0.21098265895953755</v>
      </c>
      <c r="P3799" t="str">
        <f t="shared" si="401"/>
        <v>Jun-2025</v>
      </c>
      <c r="Q3799" t="str">
        <f t="shared" si="402"/>
        <v>Q2-2025</v>
      </c>
    </row>
    <row r="3800" spans="1:17" x14ac:dyDescent="0.3">
      <c r="A3800" t="s">
        <v>3948</v>
      </c>
      <c r="B3800" s="15">
        <v>45586</v>
      </c>
      <c r="C3800" t="s">
        <v>84</v>
      </c>
      <c r="D3800" t="s">
        <v>177</v>
      </c>
      <c r="E3800" t="s">
        <v>54</v>
      </c>
      <c r="F3800" t="s">
        <v>55</v>
      </c>
      <c r="G3800" t="s">
        <v>56</v>
      </c>
      <c r="H3800">
        <v>5</v>
      </c>
      <c r="I3800">
        <v>9.4700000000000006</v>
      </c>
      <c r="J3800">
        <v>0.16900000000000001</v>
      </c>
      <c r="K3800">
        <v>5.75</v>
      </c>
      <c r="L3800" t="s">
        <v>57</v>
      </c>
      <c r="M3800">
        <f t="shared" si="403"/>
        <v>39.35</v>
      </c>
      <c r="N3800">
        <f t="shared" si="404"/>
        <v>10.6</v>
      </c>
      <c r="O3800" s="7">
        <f t="shared" si="405"/>
        <v>0.26937738246505716</v>
      </c>
      <c r="P3800" t="str">
        <f t="shared" si="401"/>
        <v>Oct-2024</v>
      </c>
      <c r="Q3800" t="str">
        <f t="shared" si="402"/>
        <v>Q4-2024</v>
      </c>
    </row>
    <row r="3801" spans="1:17" x14ac:dyDescent="0.3">
      <c r="A3801" t="s">
        <v>3949</v>
      </c>
      <c r="B3801" s="15">
        <v>45525</v>
      </c>
      <c r="C3801" t="s">
        <v>63</v>
      </c>
      <c r="D3801" t="s">
        <v>165</v>
      </c>
      <c r="E3801" t="s">
        <v>93</v>
      </c>
      <c r="F3801" t="s">
        <v>141</v>
      </c>
      <c r="G3801" t="s">
        <v>68</v>
      </c>
      <c r="H3801">
        <v>1</v>
      </c>
      <c r="I3801">
        <v>74.48</v>
      </c>
      <c r="J3801">
        <v>0.28299999999999997</v>
      </c>
      <c r="K3801">
        <v>33.6</v>
      </c>
      <c r="L3801" t="s">
        <v>57</v>
      </c>
      <c r="M3801">
        <f t="shared" si="403"/>
        <v>53.4</v>
      </c>
      <c r="N3801">
        <f t="shared" si="404"/>
        <v>19.8</v>
      </c>
      <c r="O3801" s="7">
        <f t="shared" si="405"/>
        <v>0.3707865168539326</v>
      </c>
      <c r="P3801" t="str">
        <f t="shared" si="401"/>
        <v>Aug-2024</v>
      </c>
      <c r="Q3801" t="str">
        <f t="shared" si="402"/>
        <v>Q3-2024</v>
      </c>
    </row>
    <row r="3802" spans="1:17" x14ac:dyDescent="0.3">
      <c r="A3802" t="s">
        <v>3950</v>
      </c>
      <c r="B3802" s="15">
        <v>45425</v>
      </c>
      <c r="C3802" t="s">
        <v>63</v>
      </c>
      <c r="D3802" t="s">
        <v>73</v>
      </c>
      <c r="E3802" t="s">
        <v>60</v>
      </c>
      <c r="F3802" t="s">
        <v>99</v>
      </c>
      <c r="G3802" t="s">
        <v>56</v>
      </c>
      <c r="H3802">
        <v>1</v>
      </c>
      <c r="I3802">
        <v>53.95</v>
      </c>
      <c r="J3802">
        <v>0.23599999999999999</v>
      </c>
      <c r="K3802">
        <v>29.18</v>
      </c>
      <c r="L3802" t="s">
        <v>57</v>
      </c>
      <c r="M3802">
        <f t="shared" si="403"/>
        <v>41.22</v>
      </c>
      <c r="N3802">
        <f t="shared" si="404"/>
        <v>12.04</v>
      </c>
      <c r="O3802" s="7">
        <f t="shared" si="405"/>
        <v>0.29209121785540998</v>
      </c>
      <c r="P3802" t="str">
        <f t="shared" si="401"/>
        <v>May-2024</v>
      </c>
      <c r="Q3802" t="str">
        <f t="shared" si="402"/>
        <v>Q2-2024</v>
      </c>
    </row>
    <row r="3803" spans="1:17" x14ac:dyDescent="0.3">
      <c r="A3803" t="s">
        <v>3951</v>
      </c>
      <c r="B3803" s="15">
        <v>45557</v>
      </c>
      <c r="C3803" t="s">
        <v>88</v>
      </c>
      <c r="D3803" t="s">
        <v>198</v>
      </c>
      <c r="E3803" t="s">
        <v>107</v>
      </c>
      <c r="F3803" t="s">
        <v>108</v>
      </c>
      <c r="G3803" t="s">
        <v>56</v>
      </c>
      <c r="H3803">
        <v>6</v>
      </c>
      <c r="I3803">
        <v>46.05</v>
      </c>
      <c r="J3803">
        <v>0.11700000000000001</v>
      </c>
      <c r="K3803">
        <v>17.32</v>
      </c>
      <c r="L3803" t="s">
        <v>57</v>
      </c>
      <c r="M3803">
        <f t="shared" si="403"/>
        <v>243.97</v>
      </c>
      <c r="N3803">
        <f t="shared" si="404"/>
        <v>140.05000000000001</v>
      </c>
      <c r="O3803" s="7">
        <f t="shared" si="405"/>
        <v>0.57404598926097472</v>
      </c>
      <c r="P3803" t="str">
        <f t="shared" si="401"/>
        <v>Sep-2024</v>
      </c>
      <c r="Q3803" t="str">
        <f t="shared" si="402"/>
        <v>Q3-2024</v>
      </c>
    </row>
    <row r="3804" spans="1:17" x14ac:dyDescent="0.3">
      <c r="A3804" t="s">
        <v>3952</v>
      </c>
      <c r="B3804" s="15">
        <v>45654</v>
      </c>
      <c r="C3804" t="s">
        <v>84</v>
      </c>
      <c r="D3804" t="s">
        <v>110</v>
      </c>
      <c r="E3804" t="s">
        <v>60</v>
      </c>
      <c r="F3804" t="s">
        <v>67</v>
      </c>
      <c r="G3804" t="s">
        <v>56</v>
      </c>
      <c r="H3804">
        <v>2</v>
      </c>
      <c r="I3804">
        <v>74.010000000000005</v>
      </c>
      <c r="J3804">
        <v>0.16300000000000001</v>
      </c>
      <c r="K3804">
        <v>33.86</v>
      </c>
      <c r="L3804" t="s">
        <v>73</v>
      </c>
      <c r="M3804">
        <f t="shared" si="403"/>
        <v>123.89</v>
      </c>
      <c r="N3804">
        <f t="shared" si="404"/>
        <v>56.17</v>
      </c>
      <c r="O3804" s="7">
        <f t="shared" si="405"/>
        <v>0.45338606828638311</v>
      </c>
      <c r="P3804" t="str">
        <f t="shared" si="401"/>
        <v>Dec-2024</v>
      </c>
      <c r="Q3804" t="str">
        <f t="shared" si="402"/>
        <v>Q4-2024</v>
      </c>
    </row>
    <row r="3805" spans="1:17" x14ac:dyDescent="0.3">
      <c r="A3805" t="s">
        <v>3953</v>
      </c>
      <c r="B3805" s="15">
        <v>45438</v>
      </c>
      <c r="C3805" t="s">
        <v>63</v>
      </c>
      <c r="D3805" t="s">
        <v>106</v>
      </c>
      <c r="E3805" t="s">
        <v>60</v>
      </c>
      <c r="F3805" t="s">
        <v>61</v>
      </c>
      <c r="G3805" t="s">
        <v>56</v>
      </c>
      <c r="H3805">
        <v>1</v>
      </c>
      <c r="I3805">
        <v>62.23</v>
      </c>
      <c r="J3805">
        <v>0.13300000000000001</v>
      </c>
      <c r="K3805">
        <v>26.8</v>
      </c>
      <c r="L3805" t="s">
        <v>57</v>
      </c>
      <c r="M3805">
        <f t="shared" si="403"/>
        <v>53.95</v>
      </c>
      <c r="N3805">
        <f t="shared" si="404"/>
        <v>27.15</v>
      </c>
      <c r="O3805" s="7">
        <f t="shared" si="405"/>
        <v>0.50324374420759954</v>
      </c>
      <c r="P3805" t="str">
        <f t="shared" si="401"/>
        <v>May-2024</v>
      </c>
      <c r="Q3805" t="str">
        <f t="shared" si="402"/>
        <v>Q2-2024</v>
      </c>
    </row>
    <row r="3806" spans="1:17" x14ac:dyDescent="0.3">
      <c r="A3806" t="s">
        <v>3954</v>
      </c>
      <c r="B3806" s="15">
        <v>45743</v>
      </c>
      <c r="C3806" t="s">
        <v>52</v>
      </c>
      <c r="D3806" t="s">
        <v>59</v>
      </c>
      <c r="E3806" t="s">
        <v>107</v>
      </c>
      <c r="F3806" t="s">
        <v>132</v>
      </c>
      <c r="G3806" t="s">
        <v>56</v>
      </c>
      <c r="H3806">
        <v>3</v>
      </c>
      <c r="I3806">
        <v>58.65</v>
      </c>
      <c r="J3806">
        <v>7.3999999999999996E-2</v>
      </c>
      <c r="K3806">
        <v>25.1</v>
      </c>
      <c r="L3806" t="s">
        <v>57</v>
      </c>
      <c r="M3806">
        <f t="shared" si="403"/>
        <v>162.93</v>
      </c>
      <c r="N3806">
        <f t="shared" si="404"/>
        <v>87.63</v>
      </c>
      <c r="O3806" s="7">
        <f t="shared" si="405"/>
        <v>0.53783833548149507</v>
      </c>
      <c r="P3806" t="str">
        <f t="shared" si="401"/>
        <v>Mar-2025</v>
      </c>
      <c r="Q3806" t="str">
        <f t="shared" si="402"/>
        <v>Q1-2025</v>
      </c>
    </row>
    <row r="3807" spans="1:17" x14ac:dyDescent="0.3">
      <c r="A3807" t="s">
        <v>3955</v>
      </c>
      <c r="B3807" s="15">
        <v>45660</v>
      </c>
      <c r="C3807" t="s">
        <v>84</v>
      </c>
      <c r="D3807" t="s">
        <v>150</v>
      </c>
      <c r="E3807" t="s">
        <v>60</v>
      </c>
      <c r="F3807" t="s">
        <v>99</v>
      </c>
      <c r="G3807" t="s">
        <v>68</v>
      </c>
      <c r="H3807">
        <v>1</v>
      </c>
      <c r="I3807">
        <v>103.57</v>
      </c>
      <c r="J3807">
        <v>0.123</v>
      </c>
      <c r="K3807">
        <v>54.88</v>
      </c>
      <c r="L3807" t="s">
        <v>57</v>
      </c>
      <c r="M3807">
        <f t="shared" si="403"/>
        <v>90.83</v>
      </c>
      <c r="N3807">
        <f t="shared" si="404"/>
        <v>35.950000000000003</v>
      </c>
      <c r="O3807" s="7">
        <f t="shared" si="405"/>
        <v>0.39579434107673678</v>
      </c>
      <c r="P3807" t="str">
        <f t="shared" si="401"/>
        <v>Jan-2025</v>
      </c>
      <c r="Q3807" t="str">
        <f t="shared" si="402"/>
        <v>Q1-2025</v>
      </c>
    </row>
    <row r="3808" spans="1:17" x14ac:dyDescent="0.3">
      <c r="A3808" t="s">
        <v>3956</v>
      </c>
      <c r="B3808" s="15">
        <v>45593</v>
      </c>
      <c r="C3808" t="s">
        <v>88</v>
      </c>
      <c r="D3808" t="s">
        <v>429</v>
      </c>
      <c r="E3808" t="s">
        <v>107</v>
      </c>
      <c r="F3808" t="s">
        <v>193</v>
      </c>
      <c r="G3808" t="s">
        <v>56</v>
      </c>
      <c r="H3808">
        <v>4</v>
      </c>
      <c r="I3808">
        <v>22.74</v>
      </c>
      <c r="J3808">
        <v>0.107</v>
      </c>
      <c r="K3808">
        <v>7.54</v>
      </c>
      <c r="L3808" t="s">
        <v>57</v>
      </c>
      <c r="M3808">
        <f t="shared" si="403"/>
        <v>81.23</v>
      </c>
      <c r="N3808">
        <f t="shared" si="404"/>
        <v>51.07</v>
      </c>
      <c r="O3808" s="7">
        <f t="shared" si="405"/>
        <v>0.62870860519512495</v>
      </c>
      <c r="P3808" t="str">
        <f t="shared" si="401"/>
        <v>Oct-2024</v>
      </c>
      <c r="Q3808" t="str">
        <f t="shared" si="402"/>
        <v>Q4-2024</v>
      </c>
    </row>
    <row r="3809" spans="1:17" x14ac:dyDescent="0.3">
      <c r="A3809" t="s">
        <v>3957</v>
      </c>
      <c r="B3809" s="15">
        <v>45937</v>
      </c>
      <c r="C3809" t="s">
        <v>88</v>
      </c>
      <c r="D3809" t="s">
        <v>198</v>
      </c>
      <c r="E3809" t="s">
        <v>60</v>
      </c>
      <c r="F3809" t="s">
        <v>67</v>
      </c>
      <c r="G3809" t="s">
        <v>68</v>
      </c>
      <c r="H3809">
        <v>3</v>
      </c>
      <c r="I3809">
        <v>63.08</v>
      </c>
      <c r="J3809">
        <v>5.6000000000000001E-2</v>
      </c>
      <c r="K3809">
        <v>32.83</v>
      </c>
      <c r="L3809" t="s">
        <v>57</v>
      </c>
      <c r="M3809">
        <f t="shared" si="403"/>
        <v>178.64</v>
      </c>
      <c r="N3809">
        <f t="shared" si="404"/>
        <v>80.150000000000006</v>
      </c>
      <c r="O3809" s="7">
        <f t="shared" si="405"/>
        <v>0.44866771159874613</v>
      </c>
      <c r="P3809" t="str">
        <f t="shared" si="401"/>
        <v>Oct-2025</v>
      </c>
      <c r="Q3809" t="str">
        <f t="shared" si="402"/>
        <v>Q4-2025</v>
      </c>
    </row>
    <row r="3810" spans="1:17" x14ac:dyDescent="0.3">
      <c r="A3810" t="s">
        <v>3958</v>
      </c>
      <c r="B3810" s="15">
        <v>45717</v>
      </c>
      <c r="C3810" t="s">
        <v>52</v>
      </c>
      <c r="D3810" t="s">
        <v>53</v>
      </c>
      <c r="E3810" t="s">
        <v>54</v>
      </c>
      <c r="F3810" t="s">
        <v>65</v>
      </c>
      <c r="G3810" t="s">
        <v>68</v>
      </c>
      <c r="H3810">
        <v>5</v>
      </c>
      <c r="I3810">
        <v>10.48</v>
      </c>
      <c r="J3810">
        <v>0.105</v>
      </c>
      <c r="K3810">
        <v>5.98</v>
      </c>
      <c r="L3810" t="s">
        <v>57</v>
      </c>
      <c r="M3810">
        <f t="shared" si="403"/>
        <v>46.9</v>
      </c>
      <c r="N3810">
        <f t="shared" si="404"/>
        <v>17</v>
      </c>
      <c r="O3810" s="7">
        <f t="shared" si="405"/>
        <v>0.36247334754797444</v>
      </c>
      <c r="P3810" t="str">
        <f t="shared" si="401"/>
        <v>Mar-2025</v>
      </c>
      <c r="Q3810" t="str">
        <f t="shared" si="402"/>
        <v>Q1-2025</v>
      </c>
    </row>
    <row r="3811" spans="1:17" x14ac:dyDescent="0.3">
      <c r="A3811" t="s">
        <v>3959</v>
      </c>
      <c r="B3811" s="15">
        <v>45876</v>
      </c>
      <c r="C3811" t="s">
        <v>88</v>
      </c>
      <c r="D3811" t="s">
        <v>123</v>
      </c>
      <c r="E3811" t="s">
        <v>107</v>
      </c>
      <c r="F3811" t="s">
        <v>108</v>
      </c>
      <c r="G3811" t="s">
        <v>68</v>
      </c>
      <c r="H3811">
        <v>4</v>
      </c>
      <c r="I3811">
        <v>46.46</v>
      </c>
      <c r="J3811">
        <v>8.1000000000000003E-2</v>
      </c>
      <c r="K3811">
        <v>18.190000000000001</v>
      </c>
      <c r="L3811" t="s">
        <v>57</v>
      </c>
      <c r="M3811">
        <f t="shared" si="403"/>
        <v>170.79</v>
      </c>
      <c r="N3811">
        <f t="shared" si="404"/>
        <v>98.03</v>
      </c>
      <c r="O3811" s="7">
        <f t="shared" si="405"/>
        <v>0.57397974120264661</v>
      </c>
      <c r="P3811" t="str">
        <f t="shared" si="401"/>
        <v>Aug-2025</v>
      </c>
      <c r="Q3811" t="str">
        <f t="shared" si="402"/>
        <v>Q3-2025</v>
      </c>
    </row>
    <row r="3812" spans="1:17" x14ac:dyDescent="0.3">
      <c r="A3812" t="s">
        <v>3960</v>
      </c>
      <c r="B3812" s="15">
        <v>45906</v>
      </c>
      <c r="C3812" t="s">
        <v>88</v>
      </c>
      <c r="D3812" t="s">
        <v>116</v>
      </c>
      <c r="E3812" t="s">
        <v>107</v>
      </c>
      <c r="F3812" t="s">
        <v>193</v>
      </c>
      <c r="G3812" t="s">
        <v>56</v>
      </c>
      <c r="H3812">
        <v>1</v>
      </c>
      <c r="I3812">
        <v>31.4</v>
      </c>
      <c r="J3812">
        <v>4.2999999999999997E-2</v>
      </c>
      <c r="K3812">
        <v>11.96</v>
      </c>
      <c r="L3812" t="s">
        <v>57</v>
      </c>
      <c r="M3812">
        <f t="shared" si="403"/>
        <v>30.05</v>
      </c>
      <c r="N3812">
        <f t="shared" si="404"/>
        <v>18.09</v>
      </c>
      <c r="O3812" s="7">
        <f t="shared" si="405"/>
        <v>0.60199667221297837</v>
      </c>
      <c r="P3812" t="str">
        <f t="shared" si="401"/>
        <v>Sep-2025</v>
      </c>
      <c r="Q3812" t="str">
        <f t="shared" si="402"/>
        <v>Q3-2025</v>
      </c>
    </row>
    <row r="3813" spans="1:17" x14ac:dyDescent="0.3">
      <c r="A3813" t="s">
        <v>3961</v>
      </c>
      <c r="B3813" s="15">
        <v>45521</v>
      </c>
      <c r="C3813" t="s">
        <v>88</v>
      </c>
      <c r="D3813" t="s">
        <v>270</v>
      </c>
      <c r="E3813" t="s">
        <v>93</v>
      </c>
      <c r="F3813" t="s">
        <v>255</v>
      </c>
      <c r="G3813" t="s">
        <v>56</v>
      </c>
      <c r="H3813">
        <v>6</v>
      </c>
      <c r="I3813">
        <v>46.61</v>
      </c>
      <c r="J3813">
        <v>1.7999999999999999E-2</v>
      </c>
      <c r="K3813">
        <v>22.28</v>
      </c>
      <c r="L3813" t="s">
        <v>57</v>
      </c>
      <c r="M3813">
        <f t="shared" si="403"/>
        <v>274.63</v>
      </c>
      <c r="N3813">
        <f t="shared" si="404"/>
        <v>140.94999999999999</v>
      </c>
      <c r="O3813" s="7">
        <f t="shared" si="405"/>
        <v>0.51323599024141564</v>
      </c>
      <c r="P3813" t="str">
        <f t="shared" si="401"/>
        <v>Aug-2024</v>
      </c>
      <c r="Q3813" t="str">
        <f t="shared" si="402"/>
        <v>Q3-2024</v>
      </c>
    </row>
    <row r="3814" spans="1:17" x14ac:dyDescent="0.3">
      <c r="A3814" t="s">
        <v>3962</v>
      </c>
      <c r="B3814" s="15">
        <v>45745</v>
      </c>
      <c r="C3814" t="s">
        <v>88</v>
      </c>
      <c r="D3814" t="s">
        <v>162</v>
      </c>
      <c r="E3814" t="s">
        <v>71</v>
      </c>
      <c r="F3814" t="s">
        <v>72</v>
      </c>
      <c r="G3814" t="s">
        <v>68</v>
      </c>
      <c r="H3814">
        <v>9</v>
      </c>
      <c r="I3814">
        <v>195.84</v>
      </c>
      <c r="J3814">
        <v>0.13200000000000001</v>
      </c>
      <c r="K3814">
        <v>153.97</v>
      </c>
      <c r="L3814" t="s">
        <v>57</v>
      </c>
      <c r="M3814">
        <f t="shared" si="403"/>
        <v>1529.9</v>
      </c>
      <c r="N3814">
        <f t="shared" si="404"/>
        <v>144.16999999999999</v>
      </c>
      <c r="O3814" s="7">
        <f t="shared" si="405"/>
        <v>9.4234917314857169E-2</v>
      </c>
      <c r="P3814" t="str">
        <f t="shared" si="401"/>
        <v>Mar-2025</v>
      </c>
      <c r="Q3814" t="str">
        <f t="shared" si="402"/>
        <v>Q1-2025</v>
      </c>
    </row>
    <row r="3815" spans="1:17" x14ac:dyDescent="0.3">
      <c r="A3815" t="s">
        <v>3963</v>
      </c>
      <c r="B3815" s="15">
        <v>45721</v>
      </c>
      <c r="C3815" t="s">
        <v>63</v>
      </c>
      <c r="D3815" t="s">
        <v>302</v>
      </c>
      <c r="E3815" t="s">
        <v>93</v>
      </c>
      <c r="F3815" t="s">
        <v>219</v>
      </c>
      <c r="G3815" t="s">
        <v>56</v>
      </c>
      <c r="H3815">
        <v>2</v>
      </c>
      <c r="I3815">
        <v>18.21</v>
      </c>
      <c r="J3815">
        <v>0.33200000000000002</v>
      </c>
      <c r="K3815">
        <v>7.44</v>
      </c>
      <c r="L3815" t="s">
        <v>57</v>
      </c>
      <c r="M3815">
        <f t="shared" si="403"/>
        <v>24.33</v>
      </c>
      <c r="N3815">
        <f t="shared" si="404"/>
        <v>9.4499999999999993</v>
      </c>
      <c r="O3815" s="7">
        <f t="shared" si="405"/>
        <v>0.38840937114673241</v>
      </c>
      <c r="P3815" t="str">
        <f t="shared" si="401"/>
        <v>Mar-2025</v>
      </c>
      <c r="Q3815" t="str">
        <f t="shared" si="402"/>
        <v>Q1-2025</v>
      </c>
    </row>
    <row r="3816" spans="1:17" x14ac:dyDescent="0.3">
      <c r="A3816" t="s">
        <v>3964</v>
      </c>
      <c r="B3816" s="15">
        <v>45849</v>
      </c>
      <c r="C3816" t="s">
        <v>88</v>
      </c>
      <c r="D3816" t="s">
        <v>198</v>
      </c>
      <c r="E3816" t="s">
        <v>54</v>
      </c>
      <c r="F3816" t="s">
        <v>114</v>
      </c>
      <c r="G3816" t="s">
        <v>56</v>
      </c>
      <c r="H3816">
        <v>1</v>
      </c>
      <c r="I3816">
        <v>17.36</v>
      </c>
      <c r="J3816">
        <v>7.0999999999999994E-2</v>
      </c>
      <c r="K3816">
        <v>9.75</v>
      </c>
      <c r="L3816" t="s">
        <v>57</v>
      </c>
      <c r="M3816">
        <f t="shared" si="403"/>
        <v>16.13</v>
      </c>
      <c r="N3816">
        <f t="shared" si="404"/>
        <v>6.38</v>
      </c>
      <c r="O3816" s="7">
        <f t="shared" si="405"/>
        <v>0.39553626782393059</v>
      </c>
      <c r="P3816" t="str">
        <f t="shared" si="401"/>
        <v>Jul-2025</v>
      </c>
      <c r="Q3816" t="str">
        <f t="shared" si="402"/>
        <v>Q3-2025</v>
      </c>
    </row>
    <row r="3817" spans="1:17" x14ac:dyDescent="0.3">
      <c r="A3817" t="s">
        <v>3965</v>
      </c>
      <c r="B3817" s="15">
        <v>45919</v>
      </c>
      <c r="C3817" t="s">
        <v>88</v>
      </c>
      <c r="D3817" t="s">
        <v>270</v>
      </c>
      <c r="E3817" t="s">
        <v>54</v>
      </c>
      <c r="F3817" t="s">
        <v>268</v>
      </c>
      <c r="G3817" t="s">
        <v>56</v>
      </c>
      <c r="H3817">
        <v>3</v>
      </c>
      <c r="I3817">
        <v>13.81</v>
      </c>
      <c r="J3817">
        <v>0.14199999999999999</v>
      </c>
      <c r="K3817">
        <v>8.1999999999999993</v>
      </c>
      <c r="L3817" t="s">
        <v>57</v>
      </c>
      <c r="M3817">
        <f t="shared" si="403"/>
        <v>35.549999999999997</v>
      </c>
      <c r="N3817">
        <f t="shared" si="404"/>
        <v>10.95</v>
      </c>
      <c r="O3817" s="7">
        <f t="shared" si="405"/>
        <v>0.30801687763713081</v>
      </c>
      <c r="P3817" t="str">
        <f t="shared" si="401"/>
        <v>Sep-2025</v>
      </c>
      <c r="Q3817" t="str">
        <f t="shared" si="402"/>
        <v>Q3-2025</v>
      </c>
    </row>
    <row r="3818" spans="1:17" x14ac:dyDescent="0.3">
      <c r="A3818" t="s">
        <v>3966</v>
      </c>
      <c r="B3818" s="15">
        <v>45789</v>
      </c>
      <c r="C3818" t="s">
        <v>63</v>
      </c>
      <c r="D3818" t="s">
        <v>281</v>
      </c>
      <c r="E3818" t="s">
        <v>60</v>
      </c>
      <c r="F3818" t="s">
        <v>90</v>
      </c>
      <c r="G3818" t="s">
        <v>56</v>
      </c>
      <c r="H3818">
        <v>8</v>
      </c>
      <c r="I3818">
        <v>116.81</v>
      </c>
      <c r="J3818">
        <v>0.27100000000000002</v>
      </c>
      <c r="K3818">
        <v>53.17</v>
      </c>
      <c r="L3818" t="s">
        <v>57</v>
      </c>
      <c r="M3818">
        <f t="shared" si="403"/>
        <v>681.24</v>
      </c>
      <c r="N3818">
        <f t="shared" si="404"/>
        <v>255.88</v>
      </c>
      <c r="O3818" s="7">
        <f t="shared" si="405"/>
        <v>0.37560918325406611</v>
      </c>
      <c r="P3818" t="str">
        <f t="shared" ref="P3818:P3881" si="406">IF(B3818="","",TEXT(B3818,"mmm-yyyy"))</f>
        <v>May-2025</v>
      </c>
      <c r="Q3818" t="str">
        <f t="shared" ref="Q3818:Q3881" si="407">IF(B3818="","","Q"&amp;ROUNDUP(MONTH(B3818)/3,0)&amp;"-"&amp;YEAR(B3818))</f>
        <v>Q2-2025</v>
      </c>
    </row>
    <row r="3819" spans="1:17" x14ac:dyDescent="0.3">
      <c r="A3819" t="s">
        <v>3967</v>
      </c>
      <c r="B3819" s="15">
        <v>46008</v>
      </c>
      <c r="C3819" t="s">
        <v>88</v>
      </c>
      <c r="D3819" t="s">
        <v>162</v>
      </c>
      <c r="E3819" t="s">
        <v>93</v>
      </c>
      <c r="F3819" t="s">
        <v>255</v>
      </c>
      <c r="G3819" t="s">
        <v>56</v>
      </c>
      <c r="H3819">
        <v>1</v>
      </c>
      <c r="I3819">
        <v>89.38</v>
      </c>
      <c r="J3819">
        <v>0.105</v>
      </c>
      <c r="K3819">
        <v>35.01</v>
      </c>
      <c r="L3819" t="s">
        <v>57</v>
      </c>
      <c r="M3819">
        <f t="shared" si="403"/>
        <v>80</v>
      </c>
      <c r="N3819">
        <f t="shared" si="404"/>
        <v>44.99</v>
      </c>
      <c r="O3819" s="7">
        <f t="shared" si="405"/>
        <v>0.56237500000000007</v>
      </c>
      <c r="P3819" t="str">
        <f t="shared" si="406"/>
        <v>Dec-2025</v>
      </c>
      <c r="Q3819" t="str">
        <f t="shared" si="407"/>
        <v>Q4-2025</v>
      </c>
    </row>
    <row r="3820" spans="1:17" x14ac:dyDescent="0.3">
      <c r="A3820" t="s">
        <v>3968</v>
      </c>
      <c r="B3820" s="15">
        <v>45501</v>
      </c>
      <c r="C3820" t="s">
        <v>52</v>
      </c>
      <c r="D3820" t="s">
        <v>101</v>
      </c>
      <c r="E3820" t="s">
        <v>60</v>
      </c>
      <c r="F3820" t="s">
        <v>99</v>
      </c>
      <c r="G3820" t="s">
        <v>56</v>
      </c>
      <c r="H3820">
        <v>1</v>
      </c>
      <c r="I3820">
        <v>57.9</v>
      </c>
      <c r="J3820">
        <v>5.0000000000000001E-3</v>
      </c>
      <c r="K3820">
        <v>33.96</v>
      </c>
      <c r="L3820" t="s">
        <v>57</v>
      </c>
      <c r="M3820">
        <f t="shared" si="403"/>
        <v>57.61</v>
      </c>
      <c r="N3820">
        <f t="shared" si="404"/>
        <v>23.65</v>
      </c>
      <c r="O3820" s="7">
        <f t="shared" si="405"/>
        <v>0.41051900711681999</v>
      </c>
      <c r="P3820" t="str">
        <f t="shared" si="406"/>
        <v>Jul-2024</v>
      </c>
      <c r="Q3820" t="str">
        <f t="shared" si="407"/>
        <v>Q3-2024</v>
      </c>
    </row>
    <row r="3821" spans="1:17" x14ac:dyDescent="0.3">
      <c r="A3821" t="s">
        <v>3969</v>
      </c>
      <c r="B3821" s="15">
        <v>45799</v>
      </c>
      <c r="C3821" t="s">
        <v>63</v>
      </c>
      <c r="D3821" t="s">
        <v>204</v>
      </c>
      <c r="E3821" t="s">
        <v>60</v>
      </c>
      <c r="F3821" t="s">
        <v>61</v>
      </c>
      <c r="G3821" t="s">
        <v>56</v>
      </c>
      <c r="H3821">
        <v>2</v>
      </c>
      <c r="I3821">
        <v>29.25</v>
      </c>
      <c r="J3821">
        <v>0.214</v>
      </c>
      <c r="K3821">
        <v>14.82</v>
      </c>
      <c r="L3821" t="s">
        <v>57</v>
      </c>
      <c r="M3821">
        <f t="shared" si="403"/>
        <v>45.98</v>
      </c>
      <c r="N3821">
        <f t="shared" si="404"/>
        <v>16.34</v>
      </c>
      <c r="O3821" s="7">
        <f t="shared" si="405"/>
        <v>0.35537190082644632</v>
      </c>
      <c r="P3821" t="str">
        <f t="shared" si="406"/>
        <v>May-2025</v>
      </c>
      <c r="Q3821" t="str">
        <f t="shared" si="407"/>
        <v>Q2-2025</v>
      </c>
    </row>
    <row r="3822" spans="1:17" x14ac:dyDescent="0.3">
      <c r="A3822" t="s">
        <v>3970</v>
      </c>
      <c r="B3822" s="15">
        <v>45992</v>
      </c>
      <c r="C3822" t="s">
        <v>63</v>
      </c>
      <c r="D3822" t="s">
        <v>302</v>
      </c>
      <c r="E3822" t="s">
        <v>93</v>
      </c>
      <c r="F3822" t="s">
        <v>255</v>
      </c>
      <c r="G3822" t="s">
        <v>56</v>
      </c>
      <c r="H3822">
        <v>6</v>
      </c>
      <c r="I3822">
        <v>66.239999999999995</v>
      </c>
      <c r="J3822">
        <v>0.32300000000000001</v>
      </c>
      <c r="K3822">
        <v>29.02</v>
      </c>
      <c r="L3822" t="s">
        <v>57</v>
      </c>
      <c r="M3822">
        <f t="shared" si="403"/>
        <v>269.07</v>
      </c>
      <c r="N3822">
        <f t="shared" si="404"/>
        <v>94.95</v>
      </c>
      <c r="O3822" s="7">
        <f t="shared" si="405"/>
        <v>0.35288214962649128</v>
      </c>
      <c r="P3822" t="str">
        <f t="shared" si="406"/>
        <v>Dec-2025</v>
      </c>
      <c r="Q3822" t="str">
        <f t="shared" si="407"/>
        <v>Q4-2025</v>
      </c>
    </row>
    <row r="3823" spans="1:17" x14ac:dyDescent="0.3">
      <c r="A3823" t="s">
        <v>3971</v>
      </c>
      <c r="B3823" s="15">
        <v>45879</v>
      </c>
      <c r="C3823" t="s">
        <v>88</v>
      </c>
      <c r="D3823" t="s">
        <v>234</v>
      </c>
      <c r="E3823" t="s">
        <v>60</v>
      </c>
      <c r="F3823" t="s">
        <v>61</v>
      </c>
      <c r="G3823" t="s">
        <v>56</v>
      </c>
      <c r="H3823">
        <v>1</v>
      </c>
      <c r="I3823">
        <v>103.67</v>
      </c>
      <c r="J3823">
        <v>0.12</v>
      </c>
      <c r="K3823">
        <v>46.61</v>
      </c>
      <c r="L3823" t="s">
        <v>57</v>
      </c>
      <c r="M3823">
        <f t="shared" si="403"/>
        <v>91.23</v>
      </c>
      <c r="N3823">
        <f t="shared" si="404"/>
        <v>44.62</v>
      </c>
      <c r="O3823" s="7">
        <f t="shared" si="405"/>
        <v>0.48909349994519341</v>
      </c>
      <c r="P3823" t="str">
        <f t="shared" si="406"/>
        <v>Aug-2025</v>
      </c>
      <c r="Q3823" t="str">
        <f t="shared" si="407"/>
        <v>Q3-2025</v>
      </c>
    </row>
    <row r="3824" spans="1:17" x14ac:dyDescent="0.3">
      <c r="A3824" t="s">
        <v>3972</v>
      </c>
      <c r="B3824" s="15">
        <v>45736</v>
      </c>
      <c r="C3824" t="s">
        <v>63</v>
      </c>
      <c r="D3824" t="s">
        <v>106</v>
      </c>
      <c r="E3824" t="s">
        <v>60</v>
      </c>
      <c r="F3824" t="s">
        <v>99</v>
      </c>
      <c r="G3824" t="s">
        <v>68</v>
      </c>
      <c r="H3824">
        <v>1</v>
      </c>
      <c r="I3824">
        <v>59.92</v>
      </c>
      <c r="J3824">
        <v>0.253</v>
      </c>
      <c r="K3824">
        <v>25.52</v>
      </c>
      <c r="L3824" t="s">
        <v>57</v>
      </c>
      <c r="M3824">
        <f t="shared" si="403"/>
        <v>44.76</v>
      </c>
      <c r="N3824">
        <f t="shared" si="404"/>
        <v>19.239999999999998</v>
      </c>
      <c r="O3824" s="7">
        <f t="shared" si="405"/>
        <v>0.42984807864164432</v>
      </c>
      <c r="P3824" t="str">
        <f t="shared" si="406"/>
        <v>Mar-2025</v>
      </c>
      <c r="Q3824" t="str">
        <f t="shared" si="407"/>
        <v>Q1-2025</v>
      </c>
    </row>
    <row r="3825" spans="1:17" x14ac:dyDescent="0.3">
      <c r="A3825" t="s">
        <v>3973</v>
      </c>
      <c r="B3825" s="15">
        <v>45826</v>
      </c>
      <c r="C3825" t="s">
        <v>84</v>
      </c>
      <c r="D3825" t="s">
        <v>225</v>
      </c>
      <c r="E3825" t="s">
        <v>107</v>
      </c>
      <c r="F3825" t="s">
        <v>148</v>
      </c>
      <c r="G3825" t="s">
        <v>68</v>
      </c>
      <c r="H3825">
        <v>2</v>
      </c>
      <c r="I3825">
        <v>40.72</v>
      </c>
      <c r="J3825">
        <v>5.8000000000000003E-2</v>
      </c>
      <c r="K3825">
        <v>16.86</v>
      </c>
      <c r="L3825" t="s">
        <v>57</v>
      </c>
      <c r="M3825">
        <f t="shared" si="403"/>
        <v>76.72</v>
      </c>
      <c r="N3825">
        <f t="shared" si="404"/>
        <v>43</v>
      </c>
      <c r="O3825" s="7">
        <f t="shared" si="405"/>
        <v>0.56047966631908241</v>
      </c>
      <c r="P3825" t="str">
        <f t="shared" si="406"/>
        <v>Jun-2025</v>
      </c>
      <c r="Q3825" t="str">
        <f t="shared" si="407"/>
        <v>Q2-2025</v>
      </c>
    </row>
    <row r="3826" spans="1:17" x14ac:dyDescent="0.3">
      <c r="A3826" t="s">
        <v>3974</v>
      </c>
      <c r="B3826" s="15">
        <v>45858</v>
      </c>
      <c r="C3826" t="s">
        <v>84</v>
      </c>
      <c r="D3826" t="s">
        <v>150</v>
      </c>
      <c r="E3826" t="s">
        <v>71</v>
      </c>
      <c r="F3826" t="s">
        <v>126</v>
      </c>
      <c r="G3826" t="s">
        <v>56</v>
      </c>
      <c r="H3826">
        <v>1</v>
      </c>
      <c r="I3826">
        <v>261.35000000000002</v>
      </c>
      <c r="J3826">
        <v>0.11899999999999999</v>
      </c>
      <c r="K3826">
        <v>203.91</v>
      </c>
      <c r="L3826" t="s">
        <v>57</v>
      </c>
      <c r="M3826">
        <f t="shared" si="403"/>
        <v>230.25</v>
      </c>
      <c r="N3826">
        <f t="shared" si="404"/>
        <v>26.34</v>
      </c>
      <c r="O3826" s="7">
        <f t="shared" si="405"/>
        <v>0.11439739413680781</v>
      </c>
      <c r="P3826" t="str">
        <f t="shared" si="406"/>
        <v>Jul-2025</v>
      </c>
      <c r="Q3826" t="str">
        <f t="shared" si="407"/>
        <v>Q3-2025</v>
      </c>
    </row>
    <row r="3827" spans="1:17" x14ac:dyDescent="0.3">
      <c r="A3827" t="s">
        <v>3975</v>
      </c>
      <c r="B3827" s="15">
        <v>45730</v>
      </c>
      <c r="C3827" t="s">
        <v>63</v>
      </c>
      <c r="D3827" t="s">
        <v>175</v>
      </c>
      <c r="E3827" t="s">
        <v>93</v>
      </c>
      <c r="F3827" t="s">
        <v>141</v>
      </c>
      <c r="G3827" t="s">
        <v>73</v>
      </c>
      <c r="H3827">
        <v>1</v>
      </c>
      <c r="I3827">
        <v>11.52</v>
      </c>
      <c r="J3827">
        <v>0.122</v>
      </c>
      <c r="K3827">
        <v>5.48</v>
      </c>
      <c r="L3827" t="s">
        <v>57</v>
      </c>
      <c r="M3827">
        <f t="shared" si="403"/>
        <v>10.11</v>
      </c>
      <c r="N3827">
        <f t="shared" si="404"/>
        <v>4.63</v>
      </c>
      <c r="O3827" s="7">
        <f t="shared" si="405"/>
        <v>0.45796241345202771</v>
      </c>
      <c r="P3827" t="str">
        <f t="shared" si="406"/>
        <v>Mar-2025</v>
      </c>
      <c r="Q3827" t="str">
        <f t="shared" si="407"/>
        <v>Q1-2025</v>
      </c>
    </row>
    <row r="3828" spans="1:17" x14ac:dyDescent="0.3">
      <c r="A3828" t="s">
        <v>3976</v>
      </c>
      <c r="B3828" s="15">
        <v>45735</v>
      </c>
      <c r="C3828" t="s">
        <v>52</v>
      </c>
      <c r="D3828" t="s">
        <v>200</v>
      </c>
      <c r="E3828" t="s">
        <v>54</v>
      </c>
      <c r="F3828" t="s">
        <v>268</v>
      </c>
      <c r="G3828" t="s">
        <v>68</v>
      </c>
      <c r="H3828">
        <v>2</v>
      </c>
      <c r="I3828">
        <v>15.08</v>
      </c>
      <c r="J3828">
        <v>7.1999999999999995E-2</v>
      </c>
      <c r="K3828">
        <v>9.15</v>
      </c>
      <c r="L3828" t="s">
        <v>57</v>
      </c>
      <c r="M3828">
        <f t="shared" si="403"/>
        <v>27.99</v>
      </c>
      <c r="N3828">
        <f t="shared" si="404"/>
        <v>9.69</v>
      </c>
      <c r="O3828" s="7">
        <f t="shared" si="405"/>
        <v>0.3461950696677385</v>
      </c>
      <c r="P3828" t="str">
        <f t="shared" si="406"/>
        <v>Mar-2025</v>
      </c>
      <c r="Q3828" t="str">
        <f t="shared" si="407"/>
        <v>Q1-2025</v>
      </c>
    </row>
    <row r="3829" spans="1:17" x14ac:dyDescent="0.3">
      <c r="A3829" t="s">
        <v>3977</v>
      </c>
      <c r="B3829" s="15">
        <v>45764</v>
      </c>
      <c r="C3829" t="s">
        <v>63</v>
      </c>
      <c r="D3829" t="s">
        <v>137</v>
      </c>
      <c r="E3829" t="s">
        <v>54</v>
      </c>
      <c r="F3829" t="s">
        <v>65</v>
      </c>
      <c r="G3829" t="s">
        <v>56</v>
      </c>
      <c r="H3829">
        <v>5</v>
      </c>
      <c r="I3829">
        <v>21.91</v>
      </c>
      <c r="J3829">
        <v>0.125</v>
      </c>
      <c r="K3829">
        <v>12.54</v>
      </c>
      <c r="L3829" t="s">
        <v>57</v>
      </c>
      <c r="M3829">
        <f t="shared" si="403"/>
        <v>95.86</v>
      </c>
      <c r="N3829">
        <f t="shared" si="404"/>
        <v>33.159999999999997</v>
      </c>
      <c r="O3829" s="7">
        <f t="shared" si="405"/>
        <v>0.34592113498852489</v>
      </c>
      <c r="P3829" t="str">
        <f t="shared" si="406"/>
        <v>Apr-2025</v>
      </c>
      <c r="Q3829" t="str">
        <f t="shared" si="407"/>
        <v>Q2-2025</v>
      </c>
    </row>
    <row r="3830" spans="1:17" x14ac:dyDescent="0.3">
      <c r="A3830" t="s">
        <v>3978</v>
      </c>
      <c r="B3830" s="15">
        <v>45672</v>
      </c>
      <c r="C3830" t="s">
        <v>88</v>
      </c>
      <c r="D3830" t="s">
        <v>183</v>
      </c>
      <c r="E3830" t="s">
        <v>60</v>
      </c>
      <c r="F3830" t="s">
        <v>99</v>
      </c>
      <c r="G3830" t="s">
        <v>68</v>
      </c>
      <c r="H3830">
        <v>2</v>
      </c>
      <c r="I3830">
        <v>94.69</v>
      </c>
      <c r="J3830">
        <v>1.7999999999999999E-2</v>
      </c>
      <c r="K3830">
        <v>38.57</v>
      </c>
      <c r="L3830" t="s">
        <v>57</v>
      </c>
      <c r="M3830">
        <f t="shared" si="403"/>
        <v>185.97</v>
      </c>
      <c r="N3830">
        <f t="shared" si="404"/>
        <v>108.83</v>
      </c>
      <c r="O3830" s="7">
        <f t="shared" si="405"/>
        <v>0.58520191428725066</v>
      </c>
      <c r="P3830" t="str">
        <f t="shared" si="406"/>
        <v>Jan-2025</v>
      </c>
      <c r="Q3830" t="str">
        <f t="shared" si="407"/>
        <v>Q1-2025</v>
      </c>
    </row>
    <row r="3831" spans="1:17" x14ac:dyDescent="0.3">
      <c r="A3831" t="s">
        <v>3979</v>
      </c>
      <c r="B3831" s="15">
        <v>45705</v>
      </c>
      <c r="C3831" t="s">
        <v>84</v>
      </c>
      <c r="D3831" t="s">
        <v>103</v>
      </c>
      <c r="E3831" t="s">
        <v>71</v>
      </c>
      <c r="F3831" t="s">
        <v>78</v>
      </c>
      <c r="G3831" t="s">
        <v>68</v>
      </c>
      <c r="H3831">
        <v>3</v>
      </c>
      <c r="I3831">
        <v>230.52</v>
      </c>
      <c r="J3831">
        <v>0.121</v>
      </c>
      <c r="K3831">
        <v>157.29</v>
      </c>
      <c r="L3831" t="s">
        <v>57</v>
      </c>
      <c r="M3831">
        <f t="shared" si="403"/>
        <v>607.88</v>
      </c>
      <c r="N3831">
        <f t="shared" si="404"/>
        <v>136.01</v>
      </c>
      <c r="O3831" s="7">
        <f t="shared" si="405"/>
        <v>0.22374481805619528</v>
      </c>
      <c r="P3831" t="str">
        <f t="shared" si="406"/>
        <v>Feb-2025</v>
      </c>
      <c r="Q3831" t="str">
        <f t="shared" si="407"/>
        <v>Q1-2025</v>
      </c>
    </row>
    <row r="3832" spans="1:17" x14ac:dyDescent="0.3">
      <c r="A3832" t="s">
        <v>3980</v>
      </c>
      <c r="B3832" s="15">
        <v>45914</v>
      </c>
      <c r="C3832" t="s">
        <v>84</v>
      </c>
      <c r="D3832" t="s">
        <v>144</v>
      </c>
      <c r="E3832" t="s">
        <v>93</v>
      </c>
      <c r="F3832" t="s">
        <v>94</v>
      </c>
      <c r="G3832" t="s">
        <v>68</v>
      </c>
      <c r="H3832">
        <v>3</v>
      </c>
      <c r="I3832">
        <v>42.24</v>
      </c>
      <c r="J3832">
        <v>8.5000000000000006E-2</v>
      </c>
      <c r="K3832">
        <v>19.73</v>
      </c>
      <c r="L3832" t="s">
        <v>57</v>
      </c>
      <c r="M3832">
        <f t="shared" si="403"/>
        <v>115.95</v>
      </c>
      <c r="N3832">
        <f t="shared" si="404"/>
        <v>56.76</v>
      </c>
      <c r="O3832" s="7">
        <f t="shared" si="405"/>
        <v>0.48952134540750319</v>
      </c>
      <c r="P3832" t="str">
        <f t="shared" si="406"/>
        <v>Sep-2025</v>
      </c>
      <c r="Q3832" t="str">
        <f t="shared" si="407"/>
        <v>Q3-2025</v>
      </c>
    </row>
    <row r="3833" spans="1:17" x14ac:dyDescent="0.3">
      <c r="A3833" t="s">
        <v>3981</v>
      </c>
      <c r="B3833" s="15">
        <v>45965</v>
      </c>
      <c r="C3833" t="s">
        <v>63</v>
      </c>
      <c r="D3833" t="s">
        <v>281</v>
      </c>
      <c r="E3833" t="s">
        <v>71</v>
      </c>
      <c r="F3833" t="s">
        <v>97</v>
      </c>
      <c r="G3833" t="s">
        <v>68</v>
      </c>
      <c r="H3833">
        <v>12</v>
      </c>
      <c r="I3833">
        <v>66.400000000000006</v>
      </c>
      <c r="J3833">
        <v>1E-3</v>
      </c>
      <c r="K3833">
        <v>45.37</v>
      </c>
      <c r="L3833" t="s">
        <v>57</v>
      </c>
      <c r="M3833">
        <f t="shared" si="403"/>
        <v>796</v>
      </c>
      <c r="N3833">
        <f t="shared" si="404"/>
        <v>251.56</v>
      </c>
      <c r="O3833" s="7">
        <f t="shared" si="405"/>
        <v>0.31603015075376883</v>
      </c>
      <c r="P3833" t="str">
        <f t="shared" si="406"/>
        <v>Nov-2025</v>
      </c>
      <c r="Q3833" t="str">
        <f t="shared" si="407"/>
        <v>Q4-2025</v>
      </c>
    </row>
    <row r="3834" spans="1:17" x14ac:dyDescent="0.3">
      <c r="A3834" t="s">
        <v>3982</v>
      </c>
      <c r="B3834" s="15">
        <v>45947</v>
      </c>
      <c r="C3834" t="s">
        <v>88</v>
      </c>
      <c r="D3834" t="s">
        <v>234</v>
      </c>
      <c r="E3834" t="s">
        <v>93</v>
      </c>
      <c r="F3834" t="s">
        <v>255</v>
      </c>
      <c r="G3834" t="s">
        <v>68</v>
      </c>
      <c r="H3834">
        <v>2</v>
      </c>
      <c r="I3834">
        <v>45.88</v>
      </c>
      <c r="J3834">
        <v>0.08</v>
      </c>
      <c r="K3834">
        <v>17.57</v>
      </c>
      <c r="L3834" t="s">
        <v>57</v>
      </c>
      <c r="M3834">
        <f t="shared" si="403"/>
        <v>84.42</v>
      </c>
      <c r="N3834">
        <f t="shared" si="404"/>
        <v>49.28</v>
      </c>
      <c r="O3834" s="7">
        <f t="shared" si="405"/>
        <v>0.58374792703150913</v>
      </c>
      <c r="P3834" t="str">
        <f t="shared" si="406"/>
        <v>Oct-2025</v>
      </c>
      <c r="Q3834" t="str">
        <f t="shared" si="407"/>
        <v>Q4-2025</v>
      </c>
    </row>
    <row r="3835" spans="1:17" x14ac:dyDescent="0.3">
      <c r="A3835" t="s">
        <v>3983</v>
      </c>
      <c r="B3835" s="15">
        <v>45901</v>
      </c>
      <c r="C3835" t="s">
        <v>88</v>
      </c>
      <c r="D3835" t="s">
        <v>135</v>
      </c>
      <c r="E3835" t="s">
        <v>60</v>
      </c>
      <c r="F3835" t="s">
        <v>67</v>
      </c>
      <c r="G3835" t="s">
        <v>68</v>
      </c>
      <c r="H3835">
        <v>5</v>
      </c>
      <c r="I3835">
        <v>63.4</v>
      </c>
      <c r="J3835">
        <v>0.12</v>
      </c>
      <c r="K3835">
        <v>33.79</v>
      </c>
      <c r="L3835" t="s">
        <v>104</v>
      </c>
      <c r="M3835">
        <f t="shared" si="403"/>
        <v>278.95999999999998</v>
      </c>
      <c r="N3835">
        <f t="shared" si="404"/>
        <v>110.01</v>
      </c>
      <c r="O3835" s="7">
        <f t="shared" si="405"/>
        <v>0.39435761399483804</v>
      </c>
      <c r="P3835" t="str">
        <f t="shared" si="406"/>
        <v>Sep-2025</v>
      </c>
      <c r="Q3835" t="str">
        <f t="shared" si="407"/>
        <v>Q3-2025</v>
      </c>
    </row>
    <row r="3836" spans="1:17" x14ac:dyDescent="0.3">
      <c r="A3836" t="s">
        <v>3984</v>
      </c>
      <c r="B3836" s="15">
        <v>45772</v>
      </c>
      <c r="C3836" t="s">
        <v>88</v>
      </c>
      <c r="D3836" t="s">
        <v>92</v>
      </c>
      <c r="E3836" t="s">
        <v>71</v>
      </c>
      <c r="F3836" t="s">
        <v>78</v>
      </c>
      <c r="G3836" t="s">
        <v>68</v>
      </c>
      <c r="H3836">
        <v>2</v>
      </c>
      <c r="I3836">
        <v>284.38</v>
      </c>
      <c r="J3836">
        <v>0.11600000000000001</v>
      </c>
      <c r="K3836">
        <v>203.81</v>
      </c>
      <c r="L3836" t="s">
        <v>57</v>
      </c>
      <c r="M3836">
        <f t="shared" si="403"/>
        <v>502.78</v>
      </c>
      <c r="N3836">
        <f t="shared" si="404"/>
        <v>95.16</v>
      </c>
      <c r="O3836" s="7">
        <f t="shared" si="405"/>
        <v>0.18926767174509726</v>
      </c>
      <c r="P3836" t="str">
        <f t="shared" si="406"/>
        <v>Apr-2025</v>
      </c>
      <c r="Q3836" t="str">
        <f t="shared" si="407"/>
        <v>Q2-2025</v>
      </c>
    </row>
    <row r="3837" spans="1:17" x14ac:dyDescent="0.3">
      <c r="A3837" t="s">
        <v>3985</v>
      </c>
      <c r="B3837" s="15">
        <v>45803</v>
      </c>
      <c r="C3837" t="s">
        <v>52</v>
      </c>
      <c r="D3837" t="s">
        <v>272</v>
      </c>
      <c r="E3837" t="s">
        <v>93</v>
      </c>
      <c r="F3837" t="s">
        <v>124</v>
      </c>
      <c r="G3837" t="s">
        <v>56</v>
      </c>
      <c r="H3837">
        <v>1</v>
      </c>
      <c r="I3837">
        <v>83.19</v>
      </c>
      <c r="J3837">
        <v>0.124</v>
      </c>
      <c r="K3837">
        <v>36.67</v>
      </c>
      <c r="L3837" t="s">
        <v>57</v>
      </c>
      <c r="M3837">
        <f t="shared" si="403"/>
        <v>72.87</v>
      </c>
      <c r="N3837">
        <f t="shared" si="404"/>
        <v>36.200000000000003</v>
      </c>
      <c r="O3837" s="7">
        <f t="shared" si="405"/>
        <v>0.49677507890764377</v>
      </c>
      <c r="P3837" t="str">
        <f t="shared" si="406"/>
        <v>May-2025</v>
      </c>
      <c r="Q3837" t="str">
        <f t="shared" si="407"/>
        <v>Q2-2025</v>
      </c>
    </row>
    <row r="3838" spans="1:17" x14ac:dyDescent="0.3">
      <c r="A3838" t="s">
        <v>3986</v>
      </c>
      <c r="B3838" s="15">
        <v>45890</v>
      </c>
      <c r="C3838" t="s">
        <v>84</v>
      </c>
      <c r="D3838" t="s">
        <v>110</v>
      </c>
      <c r="E3838" t="s">
        <v>93</v>
      </c>
      <c r="F3838" t="s">
        <v>94</v>
      </c>
      <c r="G3838" t="s">
        <v>56</v>
      </c>
      <c r="H3838">
        <v>4</v>
      </c>
      <c r="I3838">
        <v>59.06</v>
      </c>
      <c r="J3838">
        <v>7.8E-2</v>
      </c>
      <c r="K3838">
        <v>20.79</v>
      </c>
      <c r="L3838" t="s">
        <v>57</v>
      </c>
      <c r="M3838">
        <f t="shared" si="403"/>
        <v>217.81</v>
      </c>
      <c r="N3838">
        <f t="shared" si="404"/>
        <v>134.65</v>
      </c>
      <c r="O3838" s="7">
        <f t="shared" si="405"/>
        <v>0.6181993480556448</v>
      </c>
      <c r="P3838" t="str">
        <f t="shared" si="406"/>
        <v>Aug-2025</v>
      </c>
      <c r="Q3838" t="str">
        <f t="shared" si="407"/>
        <v>Q3-2025</v>
      </c>
    </row>
    <row r="3839" spans="1:17" x14ac:dyDescent="0.3">
      <c r="A3839" t="s">
        <v>3987</v>
      </c>
      <c r="B3839" s="15">
        <v>46005</v>
      </c>
      <c r="C3839" t="s">
        <v>84</v>
      </c>
      <c r="D3839" t="s">
        <v>169</v>
      </c>
      <c r="E3839" t="s">
        <v>93</v>
      </c>
      <c r="F3839" t="s">
        <v>94</v>
      </c>
      <c r="G3839" t="s">
        <v>56</v>
      </c>
      <c r="H3839">
        <v>1</v>
      </c>
      <c r="I3839">
        <v>38.33</v>
      </c>
      <c r="J3839">
        <v>0.106</v>
      </c>
      <c r="K3839">
        <v>14.51</v>
      </c>
      <c r="L3839" t="s">
        <v>57</v>
      </c>
      <c r="M3839">
        <f t="shared" si="403"/>
        <v>34.270000000000003</v>
      </c>
      <c r="N3839">
        <f t="shared" si="404"/>
        <v>19.760000000000002</v>
      </c>
      <c r="O3839" s="7">
        <f t="shared" si="405"/>
        <v>0.5765976072366501</v>
      </c>
      <c r="P3839" t="str">
        <f t="shared" si="406"/>
        <v>Dec-2025</v>
      </c>
      <c r="Q3839" t="str">
        <f t="shared" si="407"/>
        <v>Q4-2025</v>
      </c>
    </row>
    <row r="3840" spans="1:17" x14ac:dyDescent="0.3">
      <c r="A3840" t="s">
        <v>3988</v>
      </c>
      <c r="B3840" s="15">
        <v>45721</v>
      </c>
      <c r="C3840" t="s">
        <v>84</v>
      </c>
      <c r="D3840" t="s">
        <v>196</v>
      </c>
      <c r="E3840" t="s">
        <v>107</v>
      </c>
      <c r="F3840" t="s">
        <v>148</v>
      </c>
      <c r="G3840" t="s">
        <v>68</v>
      </c>
      <c r="H3840">
        <v>3</v>
      </c>
      <c r="I3840">
        <v>58.04</v>
      </c>
      <c r="J3840">
        <v>0</v>
      </c>
      <c r="K3840">
        <v>24.24</v>
      </c>
      <c r="L3840" t="s">
        <v>57</v>
      </c>
      <c r="M3840">
        <f t="shared" si="403"/>
        <v>174.12</v>
      </c>
      <c r="N3840">
        <f t="shared" si="404"/>
        <v>101.4</v>
      </c>
      <c r="O3840" s="7">
        <f t="shared" si="405"/>
        <v>0.58235699517574091</v>
      </c>
      <c r="P3840" t="str">
        <f t="shared" si="406"/>
        <v>Mar-2025</v>
      </c>
      <c r="Q3840" t="str">
        <f t="shared" si="407"/>
        <v>Q1-2025</v>
      </c>
    </row>
    <row r="3841" spans="1:17" x14ac:dyDescent="0.3">
      <c r="A3841" t="s">
        <v>3989</v>
      </c>
      <c r="B3841" s="15">
        <v>45669</v>
      </c>
      <c r="C3841" t="s">
        <v>88</v>
      </c>
      <c r="D3841" t="s">
        <v>198</v>
      </c>
      <c r="E3841" t="s">
        <v>93</v>
      </c>
      <c r="F3841" t="s">
        <v>94</v>
      </c>
      <c r="G3841" t="s">
        <v>68</v>
      </c>
      <c r="H3841">
        <v>1</v>
      </c>
      <c r="I3841">
        <v>12</v>
      </c>
      <c r="J3841">
        <v>3.7999999999999999E-2</v>
      </c>
      <c r="K3841">
        <v>5.77</v>
      </c>
      <c r="L3841" t="s">
        <v>57</v>
      </c>
      <c r="M3841">
        <f t="shared" si="403"/>
        <v>11.54</v>
      </c>
      <c r="N3841">
        <f t="shared" si="404"/>
        <v>5.77</v>
      </c>
      <c r="O3841" s="7">
        <f t="shared" si="405"/>
        <v>0.5</v>
      </c>
      <c r="P3841" t="str">
        <f t="shared" si="406"/>
        <v>Jan-2025</v>
      </c>
      <c r="Q3841" t="str">
        <f t="shared" si="407"/>
        <v>Q1-2025</v>
      </c>
    </row>
    <row r="3842" spans="1:17" x14ac:dyDescent="0.3">
      <c r="A3842" t="s">
        <v>3990</v>
      </c>
      <c r="B3842" s="15">
        <v>45921</v>
      </c>
      <c r="C3842" t="s">
        <v>88</v>
      </c>
      <c r="D3842" t="s">
        <v>198</v>
      </c>
      <c r="E3842" t="s">
        <v>93</v>
      </c>
      <c r="F3842" t="s">
        <v>255</v>
      </c>
      <c r="G3842" t="s">
        <v>68</v>
      </c>
      <c r="H3842">
        <v>1</v>
      </c>
      <c r="I3842">
        <v>34.65</v>
      </c>
      <c r="J3842">
        <v>8.1000000000000003E-2</v>
      </c>
      <c r="K3842">
        <v>14.44</v>
      </c>
      <c r="L3842" t="s">
        <v>73</v>
      </c>
      <c r="M3842">
        <f t="shared" ref="M3842:M3905" si="408">ROUND(H3842*I3842*(1-J3842),2)</f>
        <v>31.84</v>
      </c>
      <c r="N3842">
        <f t="shared" ref="N3842:N3905" si="409">ROUND(M3842-(H3842*K3842),2)</f>
        <v>17.399999999999999</v>
      </c>
      <c r="O3842" s="7">
        <f t="shared" ref="O3842:O3905" si="410">IFERROR(N3842/M3842,0)</f>
        <v>0.54648241206030146</v>
      </c>
      <c r="P3842" t="str">
        <f t="shared" si="406"/>
        <v>Sep-2025</v>
      </c>
      <c r="Q3842" t="str">
        <f t="shared" si="407"/>
        <v>Q3-2025</v>
      </c>
    </row>
    <row r="3843" spans="1:17" x14ac:dyDescent="0.3">
      <c r="A3843" t="s">
        <v>3991</v>
      </c>
      <c r="B3843" s="15">
        <v>45935</v>
      </c>
      <c r="C3843" t="s">
        <v>52</v>
      </c>
      <c r="D3843" t="s">
        <v>113</v>
      </c>
      <c r="E3843" t="s">
        <v>60</v>
      </c>
      <c r="F3843" t="s">
        <v>99</v>
      </c>
      <c r="G3843" t="s">
        <v>68</v>
      </c>
      <c r="H3843">
        <v>9</v>
      </c>
      <c r="I3843">
        <v>95.49</v>
      </c>
      <c r="J3843">
        <v>0.05</v>
      </c>
      <c r="K3843">
        <v>47.53</v>
      </c>
      <c r="L3843" t="s">
        <v>57</v>
      </c>
      <c r="M3843">
        <f t="shared" si="408"/>
        <v>816.44</v>
      </c>
      <c r="N3843">
        <f t="shared" si="409"/>
        <v>388.67</v>
      </c>
      <c r="O3843" s="7">
        <f t="shared" si="410"/>
        <v>0.47605457841360049</v>
      </c>
      <c r="P3843" t="str">
        <f t="shared" si="406"/>
        <v>Oct-2025</v>
      </c>
      <c r="Q3843" t="str">
        <f t="shared" si="407"/>
        <v>Q4-2025</v>
      </c>
    </row>
    <row r="3844" spans="1:17" x14ac:dyDescent="0.3">
      <c r="A3844" t="s">
        <v>3992</v>
      </c>
      <c r="B3844" s="15">
        <v>45936</v>
      </c>
      <c r="C3844" t="s">
        <v>52</v>
      </c>
      <c r="D3844" t="s">
        <v>96</v>
      </c>
      <c r="E3844" t="s">
        <v>71</v>
      </c>
      <c r="F3844" t="s">
        <v>97</v>
      </c>
      <c r="G3844" t="s">
        <v>68</v>
      </c>
      <c r="H3844">
        <v>4</v>
      </c>
      <c r="I3844">
        <v>182.02</v>
      </c>
      <c r="J3844">
        <v>0.154</v>
      </c>
      <c r="K3844">
        <v>125.9</v>
      </c>
      <c r="L3844" t="s">
        <v>57</v>
      </c>
      <c r="M3844">
        <f t="shared" si="408"/>
        <v>615.96</v>
      </c>
      <c r="N3844">
        <f t="shared" si="409"/>
        <v>112.36</v>
      </c>
      <c r="O3844" s="7">
        <f t="shared" si="410"/>
        <v>0.18241444249626598</v>
      </c>
      <c r="P3844" t="str">
        <f t="shared" si="406"/>
        <v>Oct-2025</v>
      </c>
      <c r="Q3844" t="str">
        <f t="shared" si="407"/>
        <v>Q4-2025</v>
      </c>
    </row>
    <row r="3845" spans="1:17" x14ac:dyDescent="0.3">
      <c r="A3845" t="s">
        <v>3993</v>
      </c>
      <c r="B3845" s="15">
        <v>45844</v>
      </c>
      <c r="C3845" t="s">
        <v>88</v>
      </c>
      <c r="D3845" t="s">
        <v>167</v>
      </c>
      <c r="E3845" t="s">
        <v>60</v>
      </c>
      <c r="F3845" t="s">
        <v>76</v>
      </c>
      <c r="G3845" t="s">
        <v>56</v>
      </c>
      <c r="H3845">
        <v>2</v>
      </c>
      <c r="I3845">
        <v>30.75</v>
      </c>
      <c r="J3845">
        <v>9.7000000000000003E-2</v>
      </c>
      <c r="K3845">
        <v>15.74</v>
      </c>
      <c r="L3845" t="s">
        <v>57</v>
      </c>
      <c r="M3845">
        <f t="shared" si="408"/>
        <v>55.53</v>
      </c>
      <c r="N3845">
        <f t="shared" si="409"/>
        <v>24.05</v>
      </c>
      <c r="O3845" s="7">
        <f t="shared" si="410"/>
        <v>0.43309922564379616</v>
      </c>
      <c r="P3845" t="str">
        <f t="shared" si="406"/>
        <v>Jul-2025</v>
      </c>
      <c r="Q3845" t="str">
        <f t="shared" si="407"/>
        <v>Q3-2025</v>
      </c>
    </row>
    <row r="3846" spans="1:17" x14ac:dyDescent="0.3">
      <c r="A3846" t="s">
        <v>3994</v>
      </c>
      <c r="B3846" s="15">
        <v>45714</v>
      </c>
      <c r="C3846" t="s">
        <v>84</v>
      </c>
      <c r="D3846" t="s">
        <v>144</v>
      </c>
      <c r="E3846" t="s">
        <v>93</v>
      </c>
      <c r="F3846" t="s">
        <v>94</v>
      </c>
      <c r="G3846" t="s">
        <v>68</v>
      </c>
      <c r="H3846">
        <v>3</v>
      </c>
      <c r="I3846">
        <v>62.38</v>
      </c>
      <c r="J3846">
        <v>9.5000000000000001E-2</v>
      </c>
      <c r="K3846">
        <v>25.79</v>
      </c>
      <c r="L3846" t="s">
        <v>57</v>
      </c>
      <c r="M3846">
        <f t="shared" si="408"/>
        <v>169.36</v>
      </c>
      <c r="N3846">
        <f t="shared" si="409"/>
        <v>91.99</v>
      </c>
      <c r="O3846" s="7">
        <f t="shared" si="410"/>
        <v>0.54316249409541795</v>
      </c>
      <c r="P3846" t="str">
        <f t="shared" si="406"/>
        <v>Feb-2025</v>
      </c>
      <c r="Q3846" t="str">
        <f t="shared" si="407"/>
        <v>Q1-2025</v>
      </c>
    </row>
    <row r="3847" spans="1:17" x14ac:dyDescent="0.3">
      <c r="A3847" t="s">
        <v>3995</v>
      </c>
      <c r="B3847" s="15">
        <v>45552</v>
      </c>
      <c r="C3847" t="s">
        <v>63</v>
      </c>
      <c r="D3847" t="s">
        <v>258</v>
      </c>
      <c r="E3847" t="s">
        <v>71</v>
      </c>
      <c r="F3847" t="s">
        <v>78</v>
      </c>
      <c r="G3847" t="s">
        <v>73</v>
      </c>
      <c r="H3847">
        <v>1</v>
      </c>
      <c r="I3847">
        <v>283.91000000000003</v>
      </c>
      <c r="J3847">
        <v>0.23100000000000001</v>
      </c>
      <c r="K3847">
        <v>202.85</v>
      </c>
      <c r="L3847" t="s">
        <v>57</v>
      </c>
      <c r="M3847">
        <f t="shared" si="408"/>
        <v>218.33</v>
      </c>
      <c r="N3847">
        <f t="shared" si="409"/>
        <v>15.48</v>
      </c>
      <c r="O3847" s="7">
        <f t="shared" si="410"/>
        <v>7.0901845829707322E-2</v>
      </c>
      <c r="P3847" t="str">
        <f t="shared" si="406"/>
        <v>Sep-2024</v>
      </c>
      <c r="Q3847" t="str">
        <f t="shared" si="407"/>
        <v>Q3-2024</v>
      </c>
    </row>
    <row r="3848" spans="1:17" x14ac:dyDescent="0.3">
      <c r="A3848" t="s">
        <v>3996</v>
      </c>
      <c r="B3848" s="15">
        <v>45504</v>
      </c>
      <c r="C3848" t="s">
        <v>52</v>
      </c>
      <c r="D3848" t="s">
        <v>200</v>
      </c>
      <c r="E3848" t="s">
        <v>107</v>
      </c>
      <c r="F3848" t="s">
        <v>108</v>
      </c>
      <c r="G3848" t="s">
        <v>56</v>
      </c>
      <c r="H3848">
        <v>3</v>
      </c>
      <c r="I3848">
        <v>32.25</v>
      </c>
      <c r="J3848">
        <v>0.153</v>
      </c>
      <c r="K3848">
        <v>13.81</v>
      </c>
      <c r="L3848" t="s">
        <v>57</v>
      </c>
      <c r="M3848">
        <f t="shared" si="408"/>
        <v>81.95</v>
      </c>
      <c r="N3848">
        <f t="shared" si="409"/>
        <v>40.520000000000003</v>
      </c>
      <c r="O3848" s="7">
        <f t="shared" si="410"/>
        <v>0.49444783404514953</v>
      </c>
      <c r="P3848" t="str">
        <f t="shared" si="406"/>
        <v>Jul-2024</v>
      </c>
      <c r="Q3848" t="str">
        <f t="shared" si="407"/>
        <v>Q3-2024</v>
      </c>
    </row>
    <row r="3849" spans="1:17" x14ac:dyDescent="0.3">
      <c r="A3849" t="s">
        <v>3997</v>
      </c>
      <c r="B3849" s="15">
        <v>45509</v>
      </c>
      <c r="C3849" t="s">
        <v>52</v>
      </c>
      <c r="D3849" t="s">
        <v>113</v>
      </c>
      <c r="E3849" t="s">
        <v>71</v>
      </c>
      <c r="F3849" t="s">
        <v>78</v>
      </c>
      <c r="G3849" t="s">
        <v>56</v>
      </c>
      <c r="H3849">
        <v>4</v>
      </c>
      <c r="I3849">
        <v>249.11</v>
      </c>
      <c r="J3849">
        <v>0</v>
      </c>
      <c r="K3849">
        <v>183.78</v>
      </c>
      <c r="L3849" t="s">
        <v>57</v>
      </c>
      <c r="M3849">
        <f t="shared" si="408"/>
        <v>996.44</v>
      </c>
      <c r="N3849">
        <f t="shared" si="409"/>
        <v>261.32</v>
      </c>
      <c r="O3849" s="7">
        <f t="shared" si="410"/>
        <v>0.26225362289751514</v>
      </c>
      <c r="P3849" t="str">
        <f t="shared" si="406"/>
        <v>Aug-2024</v>
      </c>
      <c r="Q3849" t="str">
        <f t="shared" si="407"/>
        <v>Q3-2024</v>
      </c>
    </row>
    <row r="3850" spans="1:17" x14ac:dyDescent="0.3">
      <c r="A3850" t="s">
        <v>3998</v>
      </c>
      <c r="B3850" s="15">
        <v>45833</v>
      </c>
      <c r="C3850" t="s">
        <v>84</v>
      </c>
      <c r="D3850" t="s">
        <v>169</v>
      </c>
      <c r="E3850" t="s">
        <v>60</v>
      </c>
      <c r="F3850" t="s">
        <v>61</v>
      </c>
      <c r="G3850" t="s">
        <v>68</v>
      </c>
      <c r="H3850">
        <v>1</v>
      </c>
      <c r="I3850">
        <v>78</v>
      </c>
      <c r="J3850">
        <v>4.2999999999999997E-2</v>
      </c>
      <c r="K3850">
        <v>40.15</v>
      </c>
      <c r="L3850" t="s">
        <v>57</v>
      </c>
      <c r="M3850">
        <f t="shared" si="408"/>
        <v>74.650000000000006</v>
      </c>
      <c r="N3850">
        <f t="shared" si="409"/>
        <v>34.5</v>
      </c>
      <c r="O3850" s="7">
        <f t="shared" si="410"/>
        <v>0.46215673141326186</v>
      </c>
      <c r="P3850" t="str">
        <f t="shared" si="406"/>
        <v>Jun-2025</v>
      </c>
      <c r="Q3850" t="str">
        <f t="shared" si="407"/>
        <v>Q2-2025</v>
      </c>
    </row>
    <row r="3851" spans="1:17" x14ac:dyDescent="0.3">
      <c r="A3851" t="s">
        <v>3999</v>
      </c>
      <c r="B3851" s="15">
        <v>45960</v>
      </c>
      <c r="C3851" t="s">
        <v>88</v>
      </c>
      <c r="D3851" t="s">
        <v>202</v>
      </c>
      <c r="E3851" t="s">
        <v>60</v>
      </c>
      <c r="F3851" t="s">
        <v>61</v>
      </c>
      <c r="G3851" t="s">
        <v>56</v>
      </c>
      <c r="H3851">
        <v>2</v>
      </c>
      <c r="I3851">
        <v>24.11</v>
      </c>
      <c r="J3851">
        <v>0.10199999999999999</v>
      </c>
      <c r="K3851">
        <v>10.01</v>
      </c>
      <c r="L3851" t="s">
        <v>57</v>
      </c>
      <c r="M3851">
        <f t="shared" si="408"/>
        <v>43.3</v>
      </c>
      <c r="N3851">
        <f t="shared" si="409"/>
        <v>23.28</v>
      </c>
      <c r="O3851" s="7">
        <f t="shared" si="410"/>
        <v>0.53764434180138576</v>
      </c>
      <c r="P3851" t="str">
        <f t="shared" si="406"/>
        <v>Oct-2025</v>
      </c>
      <c r="Q3851" t="str">
        <f t="shared" si="407"/>
        <v>Q4-2025</v>
      </c>
    </row>
    <row r="3852" spans="1:17" x14ac:dyDescent="0.3">
      <c r="A3852" t="s">
        <v>4000</v>
      </c>
      <c r="B3852" s="15">
        <v>45806</v>
      </c>
      <c r="C3852" t="s">
        <v>63</v>
      </c>
      <c r="D3852" t="s">
        <v>64</v>
      </c>
      <c r="E3852" t="s">
        <v>107</v>
      </c>
      <c r="F3852" t="s">
        <v>108</v>
      </c>
      <c r="G3852" t="s">
        <v>56</v>
      </c>
      <c r="H3852">
        <v>2</v>
      </c>
      <c r="I3852">
        <v>28.89</v>
      </c>
      <c r="J3852">
        <v>0.22</v>
      </c>
      <c r="K3852">
        <v>9</v>
      </c>
      <c r="L3852" t="s">
        <v>57</v>
      </c>
      <c r="M3852">
        <f t="shared" si="408"/>
        <v>45.07</v>
      </c>
      <c r="N3852">
        <f t="shared" si="409"/>
        <v>27.07</v>
      </c>
      <c r="O3852" s="7">
        <f t="shared" si="410"/>
        <v>0.60062125582427339</v>
      </c>
      <c r="P3852" t="str">
        <f t="shared" si="406"/>
        <v>May-2025</v>
      </c>
      <c r="Q3852" t="str">
        <f t="shared" si="407"/>
        <v>Q2-2025</v>
      </c>
    </row>
    <row r="3853" spans="1:17" x14ac:dyDescent="0.3">
      <c r="A3853" t="s">
        <v>4001</v>
      </c>
      <c r="B3853" s="15">
        <v>45840</v>
      </c>
      <c r="C3853" t="s">
        <v>88</v>
      </c>
      <c r="D3853" t="s">
        <v>183</v>
      </c>
      <c r="E3853" t="s">
        <v>60</v>
      </c>
      <c r="F3853" t="s">
        <v>61</v>
      </c>
      <c r="G3853" t="s">
        <v>68</v>
      </c>
      <c r="H3853">
        <v>3</v>
      </c>
      <c r="I3853">
        <v>68.63</v>
      </c>
      <c r="J3853">
        <v>4.2999999999999997E-2</v>
      </c>
      <c r="K3853">
        <v>35.32</v>
      </c>
      <c r="L3853" t="s">
        <v>57</v>
      </c>
      <c r="M3853">
        <f t="shared" si="408"/>
        <v>197.04</v>
      </c>
      <c r="N3853">
        <f t="shared" si="409"/>
        <v>91.08</v>
      </c>
      <c r="O3853" s="7">
        <f t="shared" si="410"/>
        <v>0.46224116930572473</v>
      </c>
      <c r="P3853" t="str">
        <f t="shared" si="406"/>
        <v>Jul-2025</v>
      </c>
      <c r="Q3853" t="str">
        <f t="shared" si="407"/>
        <v>Q3-2025</v>
      </c>
    </row>
    <row r="3854" spans="1:17" x14ac:dyDescent="0.3">
      <c r="A3854" t="s">
        <v>4002</v>
      </c>
      <c r="B3854" s="15">
        <v>45733</v>
      </c>
      <c r="C3854" t="s">
        <v>88</v>
      </c>
      <c r="D3854" t="s">
        <v>179</v>
      </c>
      <c r="E3854" t="s">
        <v>71</v>
      </c>
      <c r="F3854" t="s">
        <v>126</v>
      </c>
      <c r="G3854" t="s">
        <v>56</v>
      </c>
      <c r="H3854">
        <v>1</v>
      </c>
      <c r="I3854">
        <v>226.6</v>
      </c>
      <c r="J3854">
        <v>0.105</v>
      </c>
      <c r="K3854">
        <v>161.28</v>
      </c>
      <c r="L3854" t="s">
        <v>57</v>
      </c>
      <c r="M3854">
        <f t="shared" si="408"/>
        <v>202.81</v>
      </c>
      <c r="N3854">
        <f t="shared" si="409"/>
        <v>41.53</v>
      </c>
      <c r="O3854" s="7">
        <f t="shared" si="410"/>
        <v>0.20477294019032594</v>
      </c>
      <c r="P3854" t="str">
        <f t="shared" si="406"/>
        <v>Mar-2025</v>
      </c>
      <c r="Q3854" t="str">
        <f t="shared" si="407"/>
        <v>Q1-2025</v>
      </c>
    </row>
    <row r="3855" spans="1:17" x14ac:dyDescent="0.3">
      <c r="A3855" t="s">
        <v>4003</v>
      </c>
      <c r="B3855" s="15">
        <v>45728</v>
      </c>
      <c r="C3855" t="s">
        <v>88</v>
      </c>
      <c r="D3855" t="s">
        <v>116</v>
      </c>
      <c r="E3855" t="s">
        <v>107</v>
      </c>
      <c r="F3855" t="s">
        <v>139</v>
      </c>
      <c r="G3855" t="s">
        <v>68</v>
      </c>
      <c r="H3855">
        <v>1</v>
      </c>
      <c r="I3855">
        <v>8.82</v>
      </c>
      <c r="J3855">
        <v>0.154</v>
      </c>
      <c r="K3855">
        <v>3.14</v>
      </c>
      <c r="L3855" t="s">
        <v>57</v>
      </c>
      <c r="M3855">
        <f t="shared" si="408"/>
        <v>7.46</v>
      </c>
      <c r="N3855">
        <f t="shared" si="409"/>
        <v>4.32</v>
      </c>
      <c r="O3855" s="7">
        <f t="shared" si="410"/>
        <v>0.579088471849866</v>
      </c>
      <c r="P3855" t="str">
        <f t="shared" si="406"/>
        <v>Mar-2025</v>
      </c>
      <c r="Q3855" t="str">
        <f t="shared" si="407"/>
        <v>Q1-2025</v>
      </c>
    </row>
    <row r="3856" spans="1:17" x14ac:dyDescent="0.3">
      <c r="A3856" t="s">
        <v>4004</v>
      </c>
      <c r="B3856" s="15">
        <v>45905</v>
      </c>
      <c r="C3856" t="s">
        <v>88</v>
      </c>
      <c r="D3856" t="s">
        <v>167</v>
      </c>
      <c r="E3856" t="s">
        <v>107</v>
      </c>
      <c r="F3856" t="s">
        <v>139</v>
      </c>
      <c r="G3856" t="s">
        <v>56</v>
      </c>
      <c r="H3856">
        <v>8</v>
      </c>
      <c r="I3856">
        <v>34.31</v>
      </c>
      <c r="J3856">
        <v>3.3000000000000002E-2</v>
      </c>
      <c r="K3856">
        <v>10.42</v>
      </c>
      <c r="L3856" t="s">
        <v>57</v>
      </c>
      <c r="M3856">
        <f t="shared" si="408"/>
        <v>265.42</v>
      </c>
      <c r="N3856">
        <f t="shared" si="409"/>
        <v>182.06</v>
      </c>
      <c r="O3856" s="7">
        <f t="shared" si="410"/>
        <v>0.68593173084168479</v>
      </c>
      <c r="P3856" t="str">
        <f t="shared" si="406"/>
        <v>Sep-2025</v>
      </c>
      <c r="Q3856" t="str">
        <f t="shared" si="407"/>
        <v>Q3-2025</v>
      </c>
    </row>
    <row r="3857" spans="1:17" x14ac:dyDescent="0.3">
      <c r="A3857" t="s">
        <v>4005</v>
      </c>
      <c r="B3857" s="15">
        <v>45879</v>
      </c>
      <c r="C3857" t="s">
        <v>84</v>
      </c>
      <c r="D3857" t="s">
        <v>243</v>
      </c>
      <c r="E3857" t="s">
        <v>71</v>
      </c>
      <c r="F3857" t="s">
        <v>78</v>
      </c>
      <c r="G3857" t="s">
        <v>68</v>
      </c>
      <c r="H3857">
        <v>1</v>
      </c>
      <c r="I3857">
        <v>215.21</v>
      </c>
      <c r="J3857">
        <v>3.2000000000000001E-2</v>
      </c>
      <c r="K3857">
        <v>140</v>
      </c>
      <c r="L3857" t="s">
        <v>57</v>
      </c>
      <c r="M3857">
        <f t="shared" si="408"/>
        <v>208.32</v>
      </c>
      <c r="N3857">
        <f t="shared" si="409"/>
        <v>68.319999999999993</v>
      </c>
      <c r="O3857" s="7">
        <f t="shared" si="410"/>
        <v>0.32795698924731181</v>
      </c>
      <c r="P3857" t="str">
        <f t="shared" si="406"/>
        <v>Aug-2025</v>
      </c>
      <c r="Q3857" t="str">
        <f t="shared" si="407"/>
        <v>Q3-2025</v>
      </c>
    </row>
    <row r="3858" spans="1:17" x14ac:dyDescent="0.3">
      <c r="A3858" t="s">
        <v>4006</v>
      </c>
      <c r="B3858" s="15">
        <v>45875</v>
      </c>
      <c r="C3858" t="s">
        <v>63</v>
      </c>
      <c r="D3858" t="s">
        <v>204</v>
      </c>
      <c r="E3858" t="s">
        <v>60</v>
      </c>
      <c r="F3858" t="s">
        <v>67</v>
      </c>
      <c r="G3858" t="s">
        <v>56</v>
      </c>
      <c r="H3858">
        <v>2</v>
      </c>
      <c r="I3858">
        <v>104.81</v>
      </c>
      <c r="J3858">
        <v>0.19700000000000001</v>
      </c>
      <c r="K3858">
        <v>46.88</v>
      </c>
      <c r="L3858" t="s">
        <v>57</v>
      </c>
      <c r="M3858">
        <f t="shared" si="408"/>
        <v>168.32</v>
      </c>
      <c r="N3858">
        <f t="shared" si="409"/>
        <v>74.56</v>
      </c>
      <c r="O3858" s="7">
        <f t="shared" si="410"/>
        <v>0.44296577946768062</v>
      </c>
      <c r="P3858" t="str">
        <f t="shared" si="406"/>
        <v>Aug-2025</v>
      </c>
      <c r="Q3858" t="str">
        <f t="shared" si="407"/>
        <v>Q3-2025</v>
      </c>
    </row>
    <row r="3859" spans="1:17" x14ac:dyDescent="0.3">
      <c r="A3859" t="s">
        <v>4007</v>
      </c>
      <c r="B3859" s="15">
        <v>45752</v>
      </c>
      <c r="C3859" t="s">
        <v>63</v>
      </c>
      <c r="D3859" t="s">
        <v>251</v>
      </c>
      <c r="E3859" t="s">
        <v>93</v>
      </c>
      <c r="F3859" t="s">
        <v>141</v>
      </c>
      <c r="G3859" t="s">
        <v>68</v>
      </c>
      <c r="H3859">
        <v>5</v>
      </c>
      <c r="I3859">
        <v>83.17</v>
      </c>
      <c r="J3859">
        <v>0.23499999999999999</v>
      </c>
      <c r="K3859">
        <v>29.95</v>
      </c>
      <c r="L3859" t="s">
        <v>104</v>
      </c>
      <c r="M3859">
        <f t="shared" si="408"/>
        <v>318.13</v>
      </c>
      <c r="N3859">
        <f t="shared" si="409"/>
        <v>168.38</v>
      </c>
      <c r="O3859" s="7">
        <f t="shared" si="410"/>
        <v>0.5292804828214881</v>
      </c>
      <c r="P3859" t="str">
        <f t="shared" si="406"/>
        <v>Apr-2025</v>
      </c>
      <c r="Q3859" t="str">
        <f t="shared" si="407"/>
        <v>Q2-2025</v>
      </c>
    </row>
    <row r="3860" spans="1:17" x14ac:dyDescent="0.3">
      <c r="A3860" t="s">
        <v>4008</v>
      </c>
      <c r="B3860" s="15">
        <v>45784</v>
      </c>
      <c r="C3860" t="s">
        <v>52</v>
      </c>
      <c r="D3860" t="s">
        <v>121</v>
      </c>
      <c r="E3860" t="s">
        <v>107</v>
      </c>
      <c r="F3860" t="s">
        <v>139</v>
      </c>
      <c r="G3860" t="s">
        <v>68</v>
      </c>
      <c r="H3860">
        <v>1</v>
      </c>
      <c r="I3860">
        <v>28.2</v>
      </c>
      <c r="J3860">
        <v>7.2999999999999995E-2</v>
      </c>
      <c r="K3860">
        <v>8.6</v>
      </c>
      <c r="L3860" t="s">
        <v>57</v>
      </c>
      <c r="M3860">
        <f t="shared" si="408"/>
        <v>26.14</v>
      </c>
      <c r="N3860">
        <f t="shared" si="409"/>
        <v>17.54</v>
      </c>
      <c r="O3860" s="7">
        <f t="shared" si="410"/>
        <v>0.67100229533282318</v>
      </c>
      <c r="P3860" t="str">
        <f t="shared" si="406"/>
        <v>May-2025</v>
      </c>
      <c r="Q3860" t="str">
        <f t="shared" si="407"/>
        <v>Q2-2025</v>
      </c>
    </row>
    <row r="3861" spans="1:17" x14ac:dyDescent="0.3">
      <c r="A3861" t="s">
        <v>4009</v>
      </c>
      <c r="B3861" s="15">
        <v>45916</v>
      </c>
      <c r="C3861" t="s">
        <v>88</v>
      </c>
      <c r="D3861" t="s">
        <v>202</v>
      </c>
      <c r="E3861" t="s">
        <v>71</v>
      </c>
      <c r="F3861" t="s">
        <v>86</v>
      </c>
      <c r="G3861" t="s">
        <v>68</v>
      </c>
      <c r="H3861">
        <v>20</v>
      </c>
      <c r="I3861">
        <v>187.46</v>
      </c>
      <c r="J3861">
        <v>0</v>
      </c>
      <c r="K3861">
        <v>124.39</v>
      </c>
      <c r="L3861" t="s">
        <v>57</v>
      </c>
      <c r="M3861">
        <f t="shared" si="408"/>
        <v>3749.2</v>
      </c>
      <c r="N3861">
        <f t="shared" si="409"/>
        <v>1261.4000000000001</v>
      </c>
      <c r="O3861" s="7">
        <f t="shared" si="410"/>
        <v>0.33644510828976854</v>
      </c>
      <c r="P3861" t="str">
        <f t="shared" si="406"/>
        <v>Sep-2025</v>
      </c>
      <c r="Q3861" t="str">
        <f t="shared" si="407"/>
        <v>Q3-2025</v>
      </c>
    </row>
    <row r="3862" spans="1:17" x14ac:dyDescent="0.3">
      <c r="A3862" t="s">
        <v>4010</v>
      </c>
      <c r="B3862" s="15">
        <v>45675</v>
      </c>
      <c r="C3862" t="s">
        <v>84</v>
      </c>
      <c r="D3862" t="s">
        <v>147</v>
      </c>
      <c r="E3862" t="s">
        <v>60</v>
      </c>
      <c r="F3862" t="s">
        <v>67</v>
      </c>
      <c r="G3862" t="s">
        <v>68</v>
      </c>
      <c r="H3862">
        <v>20</v>
      </c>
      <c r="I3862">
        <v>105.8</v>
      </c>
      <c r="J3862">
        <v>5.0000000000000001E-3</v>
      </c>
      <c r="K3862">
        <v>55.45</v>
      </c>
      <c r="L3862" t="s">
        <v>57</v>
      </c>
      <c r="M3862">
        <f t="shared" si="408"/>
        <v>2105.42</v>
      </c>
      <c r="N3862">
        <f t="shared" si="409"/>
        <v>996.42</v>
      </c>
      <c r="O3862" s="7">
        <f t="shared" si="410"/>
        <v>0.4732642418139848</v>
      </c>
      <c r="P3862" t="str">
        <f t="shared" si="406"/>
        <v>Jan-2025</v>
      </c>
      <c r="Q3862" t="str">
        <f t="shared" si="407"/>
        <v>Q1-2025</v>
      </c>
    </row>
    <row r="3863" spans="1:17" x14ac:dyDescent="0.3">
      <c r="A3863" t="s">
        <v>4011</v>
      </c>
      <c r="B3863" s="15">
        <v>45717</v>
      </c>
      <c r="C3863" t="s">
        <v>84</v>
      </c>
      <c r="D3863" t="s">
        <v>150</v>
      </c>
      <c r="E3863" t="s">
        <v>60</v>
      </c>
      <c r="F3863" t="s">
        <v>61</v>
      </c>
      <c r="G3863" t="s">
        <v>56</v>
      </c>
      <c r="H3863">
        <v>3</v>
      </c>
      <c r="I3863">
        <v>16.75</v>
      </c>
      <c r="J3863">
        <v>6.0999999999999999E-2</v>
      </c>
      <c r="K3863">
        <v>8.9499999999999993</v>
      </c>
      <c r="L3863" t="s">
        <v>57</v>
      </c>
      <c r="M3863">
        <f t="shared" si="408"/>
        <v>47.18</v>
      </c>
      <c r="N3863">
        <f t="shared" si="409"/>
        <v>20.329999999999998</v>
      </c>
      <c r="O3863" s="7">
        <f t="shared" si="410"/>
        <v>0.43090292496820681</v>
      </c>
      <c r="P3863" t="str">
        <f t="shared" si="406"/>
        <v>Mar-2025</v>
      </c>
      <c r="Q3863" t="str">
        <f t="shared" si="407"/>
        <v>Q1-2025</v>
      </c>
    </row>
    <row r="3864" spans="1:17" x14ac:dyDescent="0.3">
      <c r="A3864" t="s">
        <v>4012</v>
      </c>
      <c r="B3864" s="15">
        <v>45836</v>
      </c>
      <c r="C3864" t="s">
        <v>63</v>
      </c>
      <c r="D3864" t="s">
        <v>258</v>
      </c>
      <c r="E3864" t="s">
        <v>54</v>
      </c>
      <c r="F3864" t="s">
        <v>65</v>
      </c>
      <c r="G3864" t="s">
        <v>68</v>
      </c>
      <c r="H3864">
        <v>1</v>
      </c>
      <c r="I3864">
        <v>13.58</v>
      </c>
      <c r="J3864">
        <v>0.26900000000000002</v>
      </c>
      <c r="K3864">
        <v>7.93</v>
      </c>
      <c r="L3864" t="s">
        <v>57</v>
      </c>
      <c r="M3864">
        <f t="shared" si="408"/>
        <v>9.93</v>
      </c>
      <c r="N3864">
        <f t="shared" si="409"/>
        <v>2</v>
      </c>
      <c r="O3864" s="7">
        <f t="shared" si="410"/>
        <v>0.2014098690835851</v>
      </c>
      <c r="P3864" t="str">
        <f t="shared" si="406"/>
        <v>Jun-2025</v>
      </c>
      <c r="Q3864" t="str">
        <f t="shared" si="407"/>
        <v>Q2-2025</v>
      </c>
    </row>
    <row r="3865" spans="1:17" x14ac:dyDescent="0.3">
      <c r="A3865" t="s">
        <v>4013</v>
      </c>
      <c r="B3865" s="15">
        <v>45764</v>
      </c>
      <c r="C3865" t="s">
        <v>52</v>
      </c>
      <c r="D3865" t="s">
        <v>272</v>
      </c>
      <c r="E3865" t="s">
        <v>107</v>
      </c>
      <c r="F3865" t="s">
        <v>193</v>
      </c>
      <c r="G3865" t="s">
        <v>56</v>
      </c>
      <c r="H3865">
        <v>5</v>
      </c>
      <c r="I3865">
        <v>29.51</v>
      </c>
      <c r="J3865">
        <v>2.5999999999999999E-2</v>
      </c>
      <c r="K3865">
        <v>12.95</v>
      </c>
      <c r="L3865" t="s">
        <v>104</v>
      </c>
      <c r="M3865">
        <f t="shared" si="408"/>
        <v>143.71</v>
      </c>
      <c r="N3865">
        <f t="shared" si="409"/>
        <v>78.959999999999994</v>
      </c>
      <c r="O3865" s="7">
        <f t="shared" si="410"/>
        <v>0.54943984413054059</v>
      </c>
      <c r="P3865" t="str">
        <f t="shared" si="406"/>
        <v>Apr-2025</v>
      </c>
      <c r="Q3865" t="str">
        <f t="shared" si="407"/>
        <v>Q2-2025</v>
      </c>
    </row>
    <row r="3866" spans="1:17" x14ac:dyDescent="0.3">
      <c r="A3866" t="s">
        <v>4014</v>
      </c>
      <c r="B3866" s="15">
        <v>45639</v>
      </c>
      <c r="C3866" t="s">
        <v>88</v>
      </c>
      <c r="D3866" t="s">
        <v>135</v>
      </c>
      <c r="E3866" t="s">
        <v>71</v>
      </c>
      <c r="F3866" t="s">
        <v>97</v>
      </c>
      <c r="G3866" t="s">
        <v>73</v>
      </c>
      <c r="H3866">
        <v>12</v>
      </c>
      <c r="I3866">
        <v>277.64</v>
      </c>
      <c r="J3866">
        <v>4.1000000000000002E-2</v>
      </c>
      <c r="K3866">
        <v>183.65</v>
      </c>
      <c r="L3866" t="s">
        <v>57</v>
      </c>
      <c r="M3866">
        <f t="shared" si="408"/>
        <v>3195.08</v>
      </c>
      <c r="N3866">
        <f t="shared" si="409"/>
        <v>991.28</v>
      </c>
      <c r="O3866" s="7">
        <f t="shared" si="410"/>
        <v>0.31025201246917133</v>
      </c>
      <c r="P3866" t="str">
        <f t="shared" si="406"/>
        <v>Dec-2024</v>
      </c>
      <c r="Q3866" t="str">
        <f t="shared" si="407"/>
        <v>Q4-2024</v>
      </c>
    </row>
    <row r="3867" spans="1:17" x14ac:dyDescent="0.3">
      <c r="A3867" t="s">
        <v>4015</v>
      </c>
      <c r="B3867" s="15">
        <v>46008</v>
      </c>
      <c r="C3867" t="s">
        <v>52</v>
      </c>
      <c r="D3867" t="s">
        <v>237</v>
      </c>
      <c r="E3867" t="s">
        <v>60</v>
      </c>
      <c r="F3867" t="s">
        <v>67</v>
      </c>
      <c r="G3867" t="s">
        <v>56</v>
      </c>
      <c r="H3867">
        <v>8</v>
      </c>
      <c r="I3867">
        <v>109.57</v>
      </c>
      <c r="J3867">
        <v>0.13300000000000001</v>
      </c>
      <c r="K3867">
        <v>59.78</v>
      </c>
      <c r="L3867" t="s">
        <v>57</v>
      </c>
      <c r="M3867">
        <f t="shared" si="408"/>
        <v>759.98</v>
      </c>
      <c r="N3867">
        <f t="shared" si="409"/>
        <v>281.74</v>
      </c>
      <c r="O3867" s="7">
        <f t="shared" si="410"/>
        <v>0.3707202821126872</v>
      </c>
      <c r="P3867" t="str">
        <f t="shared" si="406"/>
        <v>Dec-2025</v>
      </c>
      <c r="Q3867" t="str">
        <f t="shared" si="407"/>
        <v>Q4-2025</v>
      </c>
    </row>
    <row r="3868" spans="1:17" x14ac:dyDescent="0.3">
      <c r="A3868" t="s">
        <v>4016</v>
      </c>
      <c r="B3868" s="15">
        <v>45818</v>
      </c>
      <c r="C3868" t="s">
        <v>52</v>
      </c>
      <c r="D3868" t="s">
        <v>73</v>
      </c>
      <c r="E3868" t="s">
        <v>71</v>
      </c>
      <c r="F3868" t="s">
        <v>86</v>
      </c>
      <c r="G3868" t="s">
        <v>68</v>
      </c>
      <c r="H3868">
        <v>4</v>
      </c>
      <c r="I3868">
        <v>282.31</v>
      </c>
      <c r="J3868">
        <v>6.0999999999999999E-2</v>
      </c>
      <c r="K3868">
        <v>216.35</v>
      </c>
      <c r="L3868" t="s">
        <v>57</v>
      </c>
      <c r="M3868">
        <f t="shared" si="408"/>
        <v>1060.3599999999999</v>
      </c>
      <c r="N3868">
        <f t="shared" si="409"/>
        <v>194.96</v>
      </c>
      <c r="O3868" s="7">
        <f t="shared" si="410"/>
        <v>0.18386208457505002</v>
      </c>
      <c r="P3868" t="str">
        <f t="shared" si="406"/>
        <v>Jun-2025</v>
      </c>
      <c r="Q3868" t="str">
        <f t="shared" si="407"/>
        <v>Q2-2025</v>
      </c>
    </row>
    <row r="3869" spans="1:17" x14ac:dyDescent="0.3">
      <c r="A3869" t="s">
        <v>4017</v>
      </c>
      <c r="B3869" s="15">
        <v>45700</v>
      </c>
      <c r="C3869" t="s">
        <v>63</v>
      </c>
      <c r="D3869" t="s">
        <v>64</v>
      </c>
      <c r="E3869" t="s">
        <v>71</v>
      </c>
      <c r="F3869" t="s">
        <v>86</v>
      </c>
      <c r="G3869" t="s">
        <v>56</v>
      </c>
      <c r="H3869">
        <v>2</v>
      </c>
      <c r="I3869">
        <v>190.64</v>
      </c>
      <c r="J3869">
        <v>0.26900000000000002</v>
      </c>
      <c r="K3869">
        <v>133.75</v>
      </c>
      <c r="L3869" t="s">
        <v>104</v>
      </c>
      <c r="M3869">
        <f t="shared" si="408"/>
        <v>278.72000000000003</v>
      </c>
      <c r="N3869">
        <f t="shared" si="409"/>
        <v>11.22</v>
      </c>
      <c r="O3869" s="7">
        <f t="shared" si="410"/>
        <v>4.0255453501722153E-2</v>
      </c>
      <c r="P3869" t="str">
        <f t="shared" si="406"/>
        <v>Feb-2025</v>
      </c>
      <c r="Q3869" t="str">
        <f t="shared" si="407"/>
        <v>Q1-2025</v>
      </c>
    </row>
    <row r="3870" spans="1:17" x14ac:dyDescent="0.3">
      <c r="A3870" t="s">
        <v>4018</v>
      </c>
      <c r="B3870" s="15">
        <v>45948</v>
      </c>
      <c r="C3870" t="s">
        <v>52</v>
      </c>
      <c r="D3870" t="s">
        <v>96</v>
      </c>
      <c r="E3870" t="s">
        <v>93</v>
      </c>
      <c r="F3870" t="s">
        <v>94</v>
      </c>
      <c r="G3870" t="s">
        <v>56</v>
      </c>
      <c r="H3870">
        <v>6</v>
      </c>
      <c r="I3870">
        <v>66.47</v>
      </c>
      <c r="J3870">
        <v>9.8000000000000004E-2</v>
      </c>
      <c r="K3870">
        <v>30.02</v>
      </c>
      <c r="L3870" t="s">
        <v>57</v>
      </c>
      <c r="M3870">
        <f t="shared" si="408"/>
        <v>359.74</v>
      </c>
      <c r="N3870">
        <f t="shared" si="409"/>
        <v>179.62</v>
      </c>
      <c r="O3870" s="7">
        <f t="shared" si="410"/>
        <v>0.49930505364985822</v>
      </c>
      <c r="P3870" t="str">
        <f t="shared" si="406"/>
        <v>Oct-2025</v>
      </c>
      <c r="Q3870" t="str">
        <f t="shared" si="407"/>
        <v>Q4-2025</v>
      </c>
    </row>
    <row r="3871" spans="1:17" x14ac:dyDescent="0.3">
      <c r="A3871" t="s">
        <v>4019</v>
      </c>
      <c r="B3871" s="15">
        <v>45538</v>
      </c>
      <c r="C3871" t="s">
        <v>63</v>
      </c>
      <c r="D3871" t="s">
        <v>106</v>
      </c>
      <c r="E3871" t="s">
        <v>107</v>
      </c>
      <c r="F3871" t="s">
        <v>108</v>
      </c>
      <c r="G3871" t="s">
        <v>56</v>
      </c>
      <c r="H3871">
        <v>1</v>
      </c>
      <c r="I3871">
        <v>26.77</v>
      </c>
      <c r="J3871">
        <v>0.123</v>
      </c>
      <c r="K3871">
        <v>10.11</v>
      </c>
      <c r="L3871" t="s">
        <v>57</v>
      </c>
      <c r="M3871">
        <f t="shared" si="408"/>
        <v>23.48</v>
      </c>
      <c r="N3871">
        <f t="shared" si="409"/>
        <v>13.37</v>
      </c>
      <c r="O3871" s="7">
        <f t="shared" si="410"/>
        <v>0.56942078364565585</v>
      </c>
      <c r="P3871" t="str">
        <f t="shared" si="406"/>
        <v>Sep-2024</v>
      </c>
      <c r="Q3871" t="str">
        <f t="shared" si="407"/>
        <v>Q3-2024</v>
      </c>
    </row>
    <row r="3872" spans="1:17" x14ac:dyDescent="0.3">
      <c r="A3872" t="s">
        <v>4020</v>
      </c>
      <c r="B3872" s="15">
        <v>45741</v>
      </c>
      <c r="C3872" t="s">
        <v>52</v>
      </c>
      <c r="D3872" t="s">
        <v>70</v>
      </c>
      <c r="E3872" t="s">
        <v>93</v>
      </c>
      <c r="F3872" t="s">
        <v>124</v>
      </c>
      <c r="G3872" t="s">
        <v>56</v>
      </c>
      <c r="H3872">
        <v>6</v>
      </c>
      <c r="I3872">
        <v>24.23</v>
      </c>
      <c r="J3872">
        <v>0.191</v>
      </c>
      <c r="K3872">
        <v>10.44</v>
      </c>
      <c r="L3872" t="s">
        <v>57</v>
      </c>
      <c r="M3872">
        <f t="shared" si="408"/>
        <v>117.61</v>
      </c>
      <c r="N3872">
        <f t="shared" si="409"/>
        <v>54.97</v>
      </c>
      <c r="O3872" s="7">
        <f t="shared" si="410"/>
        <v>0.46739222855199386</v>
      </c>
      <c r="P3872" t="str">
        <f t="shared" si="406"/>
        <v>Mar-2025</v>
      </c>
      <c r="Q3872" t="str">
        <f t="shared" si="407"/>
        <v>Q1-2025</v>
      </c>
    </row>
    <row r="3873" spans="1:17" x14ac:dyDescent="0.3">
      <c r="A3873" t="s">
        <v>4021</v>
      </c>
      <c r="B3873" s="15">
        <v>45857</v>
      </c>
      <c r="C3873" t="s">
        <v>52</v>
      </c>
      <c r="D3873" t="s">
        <v>59</v>
      </c>
      <c r="E3873" t="s">
        <v>71</v>
      </c>
      <c r="F3873" t="s">
        <v>86</v>
      </c>
      <c r="G3873" t="s">
        <v>68</v>
      </c>
      <c r="H3873">
        <v>1</v>
      </c>
      <c r="I3873">
        <v>234.61</v>
      </c>
      <c r="J3873">
        <v>4.5999999999999999E-2</v>
      </c>
      <c r="K3873">
        <v>172.62</v>
      </c>
      <c r="L3873" t="s">
        <v>57</v>
      </c>
      <c r="M3873">
        <f t="shared" si="408"/>
        <v>223.82</v>
      </c>
      <c r="N3873">
        <f t="shared" si="409"/>
        <v>51.2</v>
      </c>
      <c r="O3873" s="7">
        <f t="shared" si="410"/>
        <v>0.22875524975426684</v>
      </c>
      <c r="P3873" t="str">
        <f t="shared" si="406"/>
        <v>Jul-2025</v>
      </c>
      <c r="Q3873" t="str">
        <f t="shared" si="407"/>
        <v>Q3-2025</v>
      </c>
    </row>
    <row r="3874" spans="1:17" x14ac:dyDescent="0.3">
      <c r="A3874" t="s">
        <v>4022</v>
      </c>
      <c r="B3874" s="15">
        <v>45819</v>
      </c>
      <c r="C3874" t="s">
        <v>52</v>
      </c>
      <c r="D3874" t="s">
        <v>216</v>
      </c>
      <c r="E3874" t="s">
        <v>71</v>
      </c>
      <c r="F3874" t="s">
        <v>78</v>
      </c>
      <c r="G3874" t="s">
        <v>68</v>
      </c>
      <c r="H3874">
        <v>1</v>
      </c>
      <c r="I3874">
        <v>289.14</v>
      </c>
      <c r="J3874">
        <v>0</v>
      </c>
      <c r="K3874">
        <v>190.76</v>
      </c>
      <c r="L3874" t="s">
        <v>57</v>
      </c>
      <c r="M3874">
        <f t="shared" si="408"/>
        <v>289.14</v>
      </c>
      <c r="N3874">
        <f t="shared" si="409"/>
        <v>98.38</v>
      </c>
      <c r="O3874" s="7">
        <f t="shared" si="410"/>
        <v>0.34025039773120286</v>
      </c>
      <c r="P3874" t="str">
        <f t="shared" si="406"/>
        <v>Jun-2025</v>
      </c>
      <c r="Q3874" t="str">
        <f t="shared" si="407"/>
        <v>Q2-2025</v>
      </c>
    </row>
    <row r="3875" spans="1:17" x14ac:dyDescent="0.3">
      <c r="A3875" t="s">
        <v>4023</v>
      </c>
      <c r="B3875" s="15">
        <v>45651</v>
      </c>
      <c r="C3875" t="s">
        <v>88</v>
      </c>
      <c r="D3875" t="s">
        <v>123</v>
      </c>
      <c r="E3875" t="s">
        <v>60</v>
      </c>
      <c r="F3875" t="s">
        <v>76</v>
      </c>
      <c r="G3875" t="s">
        <v>68</v>
      </c>
      <c r="H3875">
        <v>1</v>
      </c>
      <c r="I3875">
        <v>33.17</v>
      </c>
      <c r="J3875">
        <v>4.3999999999999997E-2</v>
      </c>
      <c r="K3875">
        <v>17.82</v>
      </c>
      <c r="L3875" t="s">
        <v>104</v>
      </c>
      <c r="M3875">
        <f t="shared" si="408"/>
        <v>31.71</v>
      </c>
      <c r="N3875">
        <f t="shared" si="409"/>
        <v>13.89</v>
      </c>
      <c r="O3875" s="7">
        <f t="shared" si="410"/>
        <v>0.43803216650898769</v>
      </c>
      <c r="P3875" t="str">
        <f t="shared" si="406"/>
        <v>Dec-2024</v>
      </c>
      <c r="Q3875" t="str">
        <f t="shared" si="407"/>
        <v>Q4-2024</v>
      </c>
    </row>
    <row r="3876" spans="1:17" x14ac:dyDescent="0.3">
      <c r="A3876" t="s">
        <v>4024</v>
      </c>
      <c r="B3876" s="15">
        <v>45894</v>
      </c>
      <c r="C3876" t="s">
        <v>84</v>
      </c>
      <c r="D3876" t="s">
        <v>150</v>
      </c>
      <c r="E3876" t="s">
        <v>93</v>
      </c>
      <c r="F3876" t="s">
        <v>141</v>
      </c>
      <c r="G3876" t="s">
        <v>56</v>
      </c>
      <c r="H3876">
        <v>2</v>
      </c>
      <c r="I3876">
        <v>88.25</v>
      </c>
      <c r="J3876">
        <v>6.9000000000000006E-2</v>
      </c>
      <c r="K3876">
        <v>42.1</v>
      </c>
      <c r="L3876" t="s">
        <v>57</v>
      </c>
      <c r="M3876">
        <f t="shared" si="408"/>
        <v>164.32</v>
      </c>
      <c r="N3876">
        <f t="shared" si="409"/>
        <v>80.12</v>
      </c>
      <c r="O3876" s="7">
        <f t="shared" si="410"/>
        <v>0.48758519961051611</v>
      </c>
      <c r="P3876" t="str">
        <f t="shared" si="406"/>
        <v>Aug-2025</v>
      </c>
      <c r="Q3876" t="str">
        <f t="shared" si="407"/>
        <v>Q3-2025</v>
      </c>
    </row>
    <row r="3877" spans="1:17" x14ac:dyDescent="0.3">
      <c r="A3877" t="s">
        <v>4025</v>
      </c>
      <c r="B3877" s="15">
        <v>45716</v>
      </c>
      <c r="C3877" t="s">
        <v>52</v>
      </c>
      <c r="D3877" t="s">
        <v>237</v>
      </c>
      <c r="E3877" t="s">
        <v>71</v>
      </c>
      <c r="F3877" t="s">
        <v>72</v>
      </c>
      <c r="G3877" t="s">
        <v>68</v>
      </c>
      <c r="H3877">
        <v>11</v>
      </c>
      <c r="I3877">
        <v>67.55</v>
      </c>
      <c r="J3877">
        <v>6.0999999999999999E-2</v>
      </c>
      <c r="K3877">
        <v>53.07</v>
      </c>
      <c r="L3877" t="s">
        <v>57</v>
      </c>
      <c r="M3877">
        <f t="shared" si="408"/>
        <v>697.72</v>
      </c>
      <c r="N3877">
        <f t="shared" si="409"/>
        <v>113.95</v>
      </c>
      <c r="O3877" s="7">
        <f t="shared" si="410"/>
        <v>0.16331766324600125</v>
      </c>
      <c r="P3877" t="str">
        <f t="shared" si="406"/>
        <v>Feb-2025</v>
      </c>
      <c r="Q3877" t="str">
        <f t="shared" si="407"/>
        <v>Q1-2025</v>
      </c>
    </row>
    <row r="3878" spans="1:17" x14ac:dyDescent="0.3">
      <c r="A3878" t="s">
        <v>4026</v>
      </c>
      <c r="B3878" s="15">
        <v>45917</v>
      </c>
      <c r="C3878" t="s">
        <v>52</v>
      </c>
      <c r="D3878" t="s">
        <v>181</v>
      </c>
      <c r="E3878" t="s">
        <v>54</v>
      </c>
      <c r="F3878" t="s">
        <v>114</v>
      </c>
      <c r="G3878" t="s">
        <v>56</v>
      </c>
      <c r="H3878">
        <v>3</v>
      </c>
      <c r="I3878">
        <v>7.33</v>
      </c>
      <c r="J3878">
        <v>0.13400000000000001</v>
      </c>
      <c r="K3878">
        <v>4.12</v>
      </c>
      <c r="L3878" t="s">
        <v>57</v>
      </c>
      <c r="M3878">
        <f t="shared" si="408"/>
        <v>19.04</v>
      </c>
      <c r="N3878">
        <f t="shared" si="409"/>
        <v>6.68</v>
      </c>
      <c r="O3878" s="7">
        <f t="shared" si="410"/>
        <v>0.35084033613445376</v>
      </c>
      <c r="P3878" t="str">
        <f t="shared" si="406"/>
        <v>Sep-2025</v>
      </c>
      <c r="Q3878" t="str">
        <f t="shared" si="407"/>
        <v>Q3-2025</v>
      </c>
    </row>
    <row r="3879" spans="1:17" x14ac:dyDescent="0.3">
      <c r="A3879" t="s">
        <v>4027</v>
      </c>
      <c r="B3879" s="15">
        <v>45819</v>
      </c>
      <c r="C3879" t="s">
        <v>84</v>
      </c>
      <c r="D3879" t="s">
        <v>229</v>
      </c>
      <c r="E3879" t="s">
        <v>71</v>
      </c>
      <c r="F3879" t="s">
        <v>97</v>
      </c>
      <c r="G3879" t="s">
        <v>68</v>
      </c>
      <c r="H3879">
        <v>6</v>
      </c>
      <c r="I3879">
        <v>286.87</v>
      </c>
      <c r="J3879">
        <v>9.5000000000000001E-2</v>
      </c>
      <c r="K3879">
        <v>200.27</v>
      </c>
      <c r="L3879" t="s">
        <v>57</v>
      </c>
      <c r="M3879">
        <f t="shared" si="408"/>
        <v>1557.7</v>
      </c>
      <c r="N3879">
        <f t="shared" si="409"/>
        <v>356.08</v>
      </c>
      <c r="O3879" s="7">
        <f t="shared" si="410"/>
        <v>0.22859343904474544</v>
      </c>
      <c r="P3879" t="str">
        <f t="shared" si="406"/>
        <v>Jun-2025</v>
      </c>
      <c r="Q3879" t="str">
        <f t="shared" si="407"/>
        <v>Q2-2025</v>
      </c>
    </row>
    <row r="3880" spans="1:17" x14ac:dyDescent="0.3">
      <c r="A3880" t="s">
        <v>4028</v>
      </c>
      <c r="B3880" s="15">
        <v>45592</v>
      </c>
      <c r="C3880" t="s">
        <v>52</v>
      </c>
      <c r="D3880" t="s">
        <v>96</v>
      </c>
      <c r="E3880" t="s">
        <v>60</v>
      </c>
      <c r="F3880" t="s">
        <v>61</v>
      </c>
      <c r="G3880" t="s">
        <v>56</v>
      </c>
      <c r="H3880">
        <v>1</v>
      </c>
      <c r="I3880">
        <v>62.23</v>
      </c>
      <c r="J3880">
        <v>6.3E-2</v>
      </c>
      <c r="K3880">
        <v>29.87</v>
      </c>
      <c r="L3880" t="s">
        <v>57</v>
      </c>
      <c r="M3880">
        <f t="shared" si="408"/>
        <v>58.31</v>
      </c>
      <c r="N3880">
        <f t="shared" si="409"/>
        <v>28.44</v>
      </c>
      <c r="O3880" s="7">
        <f t="shared" si="410"/>
        <v>0.48773795232378664</v>
      </c>
      <c r="P3880" t="str">
        <f t="shared" si="406"/>
        <v>Oct-2024</v>
      </c>
      <c r="Q3880" t="str">
        <f t="shared" si="407"/>
        <v>Q4-2024</v>
      </c>
    </row>
    <row r="3881" spans="1:17" x14ac:dyDescent="0.3">
      <c r="A3881" t="s">
        <v>4029</v>
      </c>
      <c r="B3881" s="15">
        <v>45567</v>
      </c>
      <c r="C3881" t="s">
        <v>52</v>
      </c>
      <c r="D3881" t="s">
        <v>75</v>
      </c>
      <c r="E3881" t="s">
        <v>71</v>
      </c>
      <c r="F3881" t="s">
        <v>126</v>
      </c>
      <c r="G3881" t="s">
        <v>56</v>
      </c>
      <c r="H3881">
        <v>4</v>
      </c>
      <c r="I3881">
        <v>124.15</v>
      </c>
      <c r="J3881">
        <v>0.13100000000000001</v>
      </c>
      <c r="K3881">
        <v>90.92</v>
      </c>
      <c r="L3881" t="s">
        <v>57</v>
      </c>
      <c r="M3881">
        <f t="shared" si="408"/>
        <v>431.55</v>
      </c>
      <c r="N3881">
        <f t="shared" si="409"/>
        <v>67.87</v>
      </c>
      <c r="O3881" s="7">
        <f t="shared" si="410"/>
        <v>0.15727030471556019</v>
      </c>
      <c r="P3881" t="str">
        <f t="shared" si="406"/>
        <v>Oct-2024</v>
      </c>
      <c r="Q3881" t="str">
        <f t="shared" si="407"/>
        <v>Q4-2024</v>
      </c>
    </row>
    <row r="3882" spans="1:17" x14ac:dyDescent="0.3">
      <c r="A3882" t="s">
        <v>4030</v>
      </c>
      <c r="B3882" s="15">
        <v>45625</v>
      </c>
      <c r="C3882" t="s">
        <v>84</v>
      </c>
      <c r="D3882" t="s">
        <v>229</v>
      </c>
      <c r="E3882" t="s">
        <v>93</v>
      </c>
      <c r="F3882" t="s">
        <v>219</v>
      </c>
      <c r="G3882" t="s">
        <v>56</v>
      </c>
      <c r="H3882">
        <v>1</v>
      </c>
      <c r="I3882">
        <v>74.02</v>
      </c>
      <c r="J3882">
        <v>3.5999999999999997E-2</v>
      </c>
      <c r="K3882">
        <v>29.52</v>
      </c>
      <c r="L3882" t="s">
        <v>57</v>
      </c>
      <c r="M3882">
        <f t="shared" si="408"/>
        <v>71.36</v>
      </c>
      <c r="N3882">
        <f t="shared" si="409"/>
        <v>41.84</v>
      </c>
      <c r="O3882" s="7">
        <f t="shared" si="410"/>
        <v>0.58632286995515703</v>
      </c>
      <c r="P3882" t="str">
        <f t="shared" ref="P3882:P3945" si="411">IF(B3882="","",TEXT(B3882,"mmm-yyyy"))</f>
        <v>Nov-2024</v>
      </c>
      <c r="Q3882" t="str">
        <f t="shared" ref="Q3882:Q3945" si="412">IF(B3882="","","Q"&amp;ROUNDUP(MONTH(B3882)/3,0)&amp;"-"&amp;YEAR(B3882))</f>
        <v>Q4-2024</v>
      </c>
    </row>
    <row r="3883" spans="1:17" x14ac:dyDescent="0.3">
      <c r="A3883" t="s">
        <v>4031</v>
      </c>
      <c r="B3883" s="15">
        <v>45446</v>
      </c>
      <c r="C3883" t="s">
        <v>52</v>
      </c>
      <c r="D3883" t="s">
        <v>96</v>
      </c>
      <c r="E3883" t="s">
        <v>93</v>
      </c>
      <c r="F3883" t="s">
        <v>141</v>
      </c>
      <c r="G3883" t="s">
        <v>68</v>
      </c>
      <c r="H3883">
        <v>9</v>
      </c>
      <c r="I3883">
        <v>50.26</v>
      </c>
      <c r="J3883">
        <v>7.0000000000000007E-2</v>
      </c>
      <c r="K3883">
        <v>21.09</v>
      </c>
      <c r="L3883" t="s">
        <v>57</v>
      </c>
      <c r="M3883">
        <f t="shared" si="408"/>
        <v>420.68</v>
      </c>
      <c r="N3883">
        <f t="shared" si="409"/>
        <v>230.87</v>
      </c>
      <c r="O3883" s="7">
        <f t="shared" si="410"/>
        <v>0.54880193971664926</v>
      </c>
      <c r="P3883" t="str">
        <f t="shared" si="411"/>
        <v>Jun-2024</v>
      </c>
      <c r="Q3883" t="str">
        <f t="shared" si="412"/>
        <v>Q2-2024</v>
      </c>
    </row>
    <row r="3884" spans="1:17" x14ac:dyDescent="0.3">
      <c r="A3884" t="s">
        <v>4032</v>
      </c>
      <c r="B3884" s="15">
        <v>45738</v>
      </c>
      <c r="C3884" t="s">
        <v>84</v>
      </c>
      <c r="D3884" t="s">
        <v>229</v>
      </c>
      <c r="E3884" t="s">
        <v>71</v>
      </c>
      <c r="F3884" t="s">
        <v>126</v>
      </c>
      <c r="G3884" t="s">
        <v>56</v>
      </c>
      <c r="H3884">
        <v>9</v>
      </c>
      <c r="I3884">
        <v>109.37</v>
      </c>
      <c r="J3884">
        <v>6.3E-2</v>
      </c>
      <c r="K3884">
        <v>72.44</v>
      </c>
      <c r="L3884" t="s">
        <v>57</v>
      </c>
      <c r="M3884">
        <f t="shared" si="408"/>
        <v>922.32</v>
      </c>
      <c r="N3884">
        <f t="shared" si="409"/>
        <v>270.36</v>
      </c>
      <c r="O3884" s="7">
        <f t="shared" si="410"/>
        <v>0.2931303669008587</v>
      </c>
      <c r="P3884" t="str">
        <f t="shared" si="411"/>
        <v>Mar-2025</v>
      </c>
      <c r="Q3884" t="str">
        <f t="shared" si="412"/>
        <v>Q1-2025</v>
      </c>
    </row>
    <row r="3885" spans="1:17" x14ac:dyDescent="0.3">
      <c r="A3885" t="s">
        <v>4033</v>
      </c>
      <c r="B3885" s="15">
        <v>45902</v>
      </c>
      <c r="C3885" t="s">
        <v>52</v>
      </c>
      <c r="D3885" t="s">
        <v>53</v>
      </c>
      <c r="E3885" t="s">
        <v>60</v>
      </c>
      <c r="F3885" t="s">
        <v>61</v>
      </c>
      <c r="G3885" t="s">
        <v>56</v>
      </c>
      <c r="H3885">
        <v>1</v>
      </c>
      <c r="I3885">
        <v>111.36</v>
      </c>
      <c r="J3885">
        <v>0.113</v>
      </c>
      <c r="K3885">
        <v>57.04</v>
      </c>
      <c r="L3885" t="s">
        <v>57</v>
      </c>
      <c r="M3885">
        <f t="shared" si="408"/>
        <v>98.78</v>
      </c>
      <c r="N3885">
        <f t="shared" si="409"/>
        <v>41.74</v>
      </c>
      <c r="O3885" s="7">
        <f t="shared" si="410"/>
        <v>0.422555173111966</v>
      </c>
      <c r="P3885" t="str">
        <f t="shared" si="411"/>
        <v>Sep-2025</v>
      </c>
      <c r="Q3885" t="str">
        <f t="shared" si="412"/>
        <v>Q3-2025</v>
      </c>
    </row>
    <row r="3886" spans="1:17" x14ac:dyDescent="0.3">
      <c r="A3886" t="s">
        <v>4034</v>
      </c>
      <c r="B3886" s="15">
        <v>45777</v>
      </c>
      <c r="C3886" t="s">
        <v>88</v>
      </c>
      <c r="D3886" t="s">
        <v>206</v>
      </c>
      <c r="E3886" t="s">
        <v>93</v>
      </c>
      <c r="F3886" t="s">
        <v>255</v>
      </c>
      <c r="G3886" t="s">
        <v>56</v>
      </c>
      <c r="H3886">
        <v>4</v>
      </c>
      <c r="I3886">
        <v>14.71</v>
      </c>
      <c r="J3886">
        <v>6.7000000000000004E-2</v>
      </c>
      <c r="K3886">
        <v>6.81</v>
      </c>
      <c r="L3886" t="s">
        <v>57</v>
      </c>
      <c r="M3886">
        <f t="shared" si="408"/>
        <v>54.9</v>
      </c>
      <c r="N3886">
        <f t="shared" si="409"/>
        <v>27.66</v>
      </c>
      <c r="O3886" s="7">
        <f t="shared" si="410"/>
        <v>0.50382513661202188</v>
      </c>
      <c r="P3886" t="str">
        <f t="shared" si="411"/>
        <v>Apr-2025</v>
      </c>
      <c r="Q3886" t="str">
        <f t="shared" si="412"/>
        <v>Q2-2025</v>
      </c>
    </row>
    <row r="3887" spans="1:17" x14ac:dyDescent="0.3">
      <c r="A3887" t="s">
        <v>4035</v>
      </c>
      <c r="B3887" s="15">
        <v>45727</v>
      </c>
      <c r="C3887" t="s">
        <v>63</v>
      </c>
      <c r="D3887" t="s">
        <v>188</v>
      </c>
      <c r="E3887" t="s">
        <v>54</v>
      </c>
      <c r="F3887" t="s">
        <v>55</v>
      </c>
      <c r="G3887" t="s">
        <v>68</v>
      </c>
      <c r="H3887">
        <v>3</v>
      </c>
      <c r="I3887">
        <v>20.6</v>
      </c>
      <c r="J3887">
        <v>5.7000000000000002E-2</v>
      </c>
      <c r="K3887">
        <v>11.71</v>
      </c>
      <c r="L3887" t="s">
        <v>57</v>
      </c>
      <c r="M3887">
        <f t="shared" si="408"/>
        <v>58.28</v>
      </c>
      <c r="N3887">
        <f t="shared" si="409"/>
        <v>23.15</v>
      </c>
      <c r="O3887" s="7">
        <f t="shared" si="410"/>
        <v>0.39722031571722716</v>
      </c>
      <c r="P3887" t="str">
        <f t="shared" si="411"/>
        <v>Mar-2025</v>
      </c>
      <c r="Q3887" t="str">
        <f t="shared" si="412"/>
        <v>Q1-2025</v>
      </c>
    </row>
    <row r="3888" spans="1:17" x14ac:dyDescent="0.3">
      <c r="A3888" t="s">
        <v>4036</v>
      </c>
      <c r="B3888" s="15">
        <v>45526</v>
      </c>
      <c r="C3888" t="s">
        <v>88</v>
      </c>
      <c r="D3888" t="s">
        <v>202</v>
      </c>
      <c r="E3888" t="s">
        <v>93</v>
      </c>
      <c r="F3888" t="s">
        <v>141</v>
      </c>
      <c r="G3888" t="s">
        <v>56</v>
      </c>
      <c r="H3888">
        <v>2</v>
      </c>
      <c r="I3888">
        <v>22.16</v>
      </c>
      <c r="J3888">
        <v>0.189</v>
      </c>
      <c r="K3888">
        <v>8.0299999999999994</v>
      </c>
      <c r="L3888" t="s">
        <v>57</v>
      </c>
      <c r="M3888">
        <f t="shared" si="408"/>
        <v>35.94</v>
      </c>
      <c r="N3888">
        <f t="shared" si="409"/>
        <v>19.88</v>
      </c>
      <c r="O3888" s="7">
        <f t="shared" si="410"/>
        <v>0.5531441291040623</v>
      </c>
      <c r="P3888" t="str">
        <f t="shared" si="411"/>
        <v>Aug-2024</v>
      </c>
      <c r="Q3888" t="str">
        <f t="shared" si="412"/>
        <v>Q3-2024</v>
      </c>
    </row>
    <row r="3889" spans="1:17" x14ac:dyDescent="0.3">
      <c r="A3889" t="s">
        <v>4037</v>
      </c>
      <c r="B3889" s="15">
        <v>45950</v>
      </c>
      <c r="C3889" t="s">
        <v>84</v>
      </c>
      <c r="D3889" t="s">
        <v>196</v>
      </c>
      <c r="E3889" t="s">
        <v>93</v>
      </c>
      <c r="F3889" t="s">
        <v>141</v>
      </c>
      <c r="G3889" t="s">
        <v>56</v>
      </c>
      <c r="H3889">
        <v>3</v>
      </c>
      <c r="I3889">
        <v>62.03</v>
      </c>
      <c r="J3889">
        <v>0.11799999999999999</v>
      </c>
      <c r="K3889">
        <v>25.26</v>
      </c>
      <c r="L3889" t="s">
        <v>57</v>
      </c>
      <c r="M3889">
        <f t="shared" si="408"/>
        <v>164.13</v>
      </c>
      <c r="N3889">
        <f t="shared" si="409"/>
        <v>88.35</v>
      </c>
      <c r="O3889" s="7">
        <f t="shared" si="410"/>
        <v>0.53829281666971296</v>
      </c>
      <c r="P3889" t="str">
        <f t="shared" si="411"/>
        <v>Oct-2025</v>
      </c>
      <c r="Q3889" t="str">
        <f t="shared" si="412"/>
        <v>Q4-2025</v>
      </c>
    </row>
    <row r="3890" spans="1:17" x14ac:dyDescent="0.3">
      <c r="A3890" t="s">
        <v>4038</v>
      </c>
      <c r="B3890" s="15">
        <v>45642</v>
      </c>
      <c r="C3890" t="s">
        <v>88</v>
      </c>
      <c r="D3890" t="s">
        <v>89</v>
      </c>
      <c r="E3890" t="s">
        <v>71</v>
      </c>
      <c r="F3890" t="s">
        <v>78</v>
      </c>
      <c r="G3890" t="s">
        <v>56</v>
      </c>
      <c r="H3890">
        <v>4</v>
      </c>
      <c r="I3890">
        <v>161.56</v>
      </c>
      <c r="J3890">
        <v>4.2000000000000003E-2</v>
      </c>
      <c r="K3890">
        <v>124.39</v>
      </c>
      <c r="L3890" t="s">
        <v>57</v>
      </c>
      <c r="M3890">
        <f t="shared" si="408"/>
        <v>619.1</v>
      </c>
      <c r="N3890">
        <f t="shared" si="409"/>
        <v>121.54</v>
      </c>
      <c r="O3890" s="7">
        <f t="shared" si="410"/>
        <v>0.19631723469552576</v>
      </c>
      <c r="P3890" t="str">
        <f t="shared" si="411"/>
        <v>Dec-2024</v>
      </c>
      <c r="Q3890" t="str">
        <f t="shared" si="412"/>
        <v>Q4-2024</v>
      </c>
    </row>
    <row r="3891" spans="1:17" x14ac:dyDescent="0.3">
      <c r="A3891" t="s">
        <v>4039</v>
      </c>
      <c r="B3891" s="15">
        <v>45852</v>
      </c>
      <c r="C3891" t="s">
        <v>52</v>
      </c>
      <c r="D3891" t="s">
        <v>53</v>
      </c>
      <c r="E3891" t="s">
        <v>60</v>
      </c>
      <c r="F3891" t="s">
        <v>90</v>
      </c>
      <c r="G3891" t="s">
        <v>56</v>
      </c>
      <c r="H3891">
        <v>1</v>
      </c>
      <c r="I3891">
        <v>29.61</v>
      </c>
      <c r="J3891">
        <v>3.4000000000000002E-2</v>
      </c>
      <c r="K3891">
        <v>15.4</v>
      </c>
      <c r="L3891" t="s">
        <v>57</v>
      </c>
      <c r="M3891">
        <f t="shared" si="408"/>
        <v>28.6</v>
      </c>
      <c r="N3891">
        <f t="shared" si="409"/>
        <v>13.2</v>
      </c>
      <c r="O3891" s="7">
        <f t="shared" si="410"/>
        <v>0.46153846153846151</v>
      </c>
      <c r="P3891" t="str">
        <f t="shared" si="411"/>
        <v>Jul-2025</v>
      </c>
      <c r="Q3891" t="str">
        <f t="shared" si="412"/>
        <v>Q3-2025</v>
      </c>
    </row>
    <row r="3892" spans="1:17" x14ac:dyDescent="0.3">
      <c r="A3892" t="s">
        <v>4040</v>
      </c>
      <c r="B3892" s="15">
        <v>45869</v>
      </c>
      <c r="C3892" t="s">
        <v>84</v>
      </c>
      <c r="D3892" t="s">
        <v>572</v>
      </c>
      <c r="E3892" t="s">
        <v>71</v>
      </c>
      <c r="F3892" t="s">
        <v>78</v>
      </c>
      <c r="G3892" t="s">
        <v>56</v>
      </c>
      <c r="H3892">
        <v>3</v>
      </c>
      <c r="I3892">
        <v>176.6</v>
      </c>
      <c r="J3892">
        <v>8.3000000000000004E-2</v>
      </c>
      <c r="K3892">
        <v>126.87</v>
      </c>
      <c r="L3892" t="s">
        <v>57</v>
      </c>
      <c r="M3892">
        <f t="shared" si="408"/>
        <v>485.83</v>
      </c>
      <c r="N3892">
        <f t="shared" si="409"/>
        <v>105.22</v>
      </c>
      <c r="O3892" s="7">
        <f t="shared" si="410"/>
        <v>0.21657781528518205</v>
      </c>
      <c r="P3892" t="str">
        <f t="shared" si="411"/>
        <v>Jul-2025</v>
      </c>
      <c r="Q3892" t="str">
        <f t="shared" si="412"/>
        <v>Q3-2025</v>
      </c>
    </row>
    <row r="3893" spans="1:17" x14ac:dyDescent="0.3">
      <c r="A3893" t="s">
        <v>4041</v>
      </c>
      <c r="B3893" s="15">
        <v>45601</v>
      </c>
      <c r="C3893" t="s">
        <v>63</v>
      </c>
      <c r="D3893" t="s">
        <v>188</v>
      </c>
      <c r="E3893" t="s">
        <v>71</v>
      </c>
      <c r="F3893" t="s">
        <v>126</v>
      </c>
      <c r="G3893" t="s">
        <v>68</v>
      </c>
      <c r="H3893">
        <v>17</v>
      </c>
      <c r="I3893">
        <v>98.52</v>
      </c>
      <c r="J3893">
        <v>0.14799999999999999</v>
      </c>
      <c r="K3893">
        <v>69.06</v>
      </c>
      <c r="L3893" t="s">
        <v>57</v>
      </c>
      <c r="M3893">
        <f t="shared" si="408"/>
        <v>1426.96</v>
      </c>
      <c r="N3893">
        <f t="shared" si="409"/>
        <v>252.94</v>
      </c>
      <c r="O3893" s="7">
        <f t="shared" si="410"/>
        <v>0.17725794696417557</v>
      </c>
      <c r="P3893" t="str">
        <f t="shared" si="411"/>
        <v>Nov-2024</v>
      </c>
      <c r="Q3893" t="str">
        <f t="shared" si="412"/>
        <v>Q4-2024</v>
      </c>
    </row>
    <row r="3894" spans="1:17" x14ac:dyDescent="0.3">
      <c r="A3894" t="s">
        <v>4042</v>
      </c>
      <c r="B3894" s="15">
        <v>45942</v>
      </c>
      <c r="C3894" t="s">
        <v>63</v>
      </c>
      <c r="D3894" t="s">
        <v>165</v>
      </c>
      <c r="E3894" t="s">
        <v>54</v>
      </c>
      <c r="F3894" t="s">
        <v>65</v>
      </c>
      <c r="G3894" t="s">
        <v>56</v>
      </c>
      <c r="H3894">
        <v>4</v>
      </c>
      <c r="I3894">
        <v>13.19</v>
      </c>
      <c r="J3894">
        <v>0.121</v>
      </c>
      <c r="K3894">
        <v>7.5</v>
      </c>
      <c r="L3894" t="s">
        <v>57</v>
      </c>
      <c r="M3894">
        <f t="shared" si="408"/>
        <v>46.38</v>
      </c>
      <c r="N3894">
        <f t="shared" si="409"/>
        <v>16.38</v>
      </c>
      <c r="O3894" s="7">
        <f t="shared" si="410"/>
        <v>0.35316946959896506</v>
      </c>
      <c r="P3894" t="str">
        <f t="shared" si="411"/>
        <v>Oct-2025</v>
      </c>
      <c r="Q3894" t="str">
        <f t="shared" si="412"/>
        <v>Q4-2025</v>
      </c>
    </row>
    <row r="3895" spans="1:17" x14ac:dyDescent="0.3">
      <c r="A3895" t="s">
        <v>4043</v>
      </c>
      <c r="B3895" s="15">
        <v>45850</v>
      </c>
      <c r="C3895" t="s">
        <v>52</v>
      </c>
      <c r="D3895" t="s">
        <v>181</v>
      </c>
      <c r="E3895" t="s">
        <v>60</v>
      </c>
      <c r="F3895" t="s">
        <v>61</v>
      </c>
      <c r="G3895" t="s">
        <v>56</v>
      </c>
      <c r="H3895">
        <v>2</v>
      </c>
      <c r="I3895">
        <v>49.77</v>
      </c>
      <c r="J3895">
        <v>8.7999999999999995E-2</v>
      </c>
      <c r="K3895">
        <v>27.34</v>
      </c>
      <c r="L3895" t="s">
        <v>57</v>
      </c>
      <c r="M3895">
        <f t="shared" si="408"/>
        <v>90.78</v>
      </c>
      <c r="N3895">
        <f t="shared" si="409"/>
        <v>36.1</v>
      </c>
      <c r="O3895" s="7">
        <f t="shared" si="410"/>
        <v>0.39766468385106851</v>
      </c>
      <c r="P3895" t="str">
        <f t="shared" si="411"/>
        <v>Jul-2025</v>
      </c>
      <c r="Q3895" t="str">
        <f t="shared" si="412"/>
        <v>Q3-2025</v>
      </c>
    </row>
    <row r="3896" spans="1:17" x14ac:dyDescent="0.3">
      <c r="A3896" t="s">
        <v>4044</v>
      </c>
      <c r="B3896" s="15">
        <v>45811</v>
      </c>
      <c r="C3896" t="s">
        <v>52</v>
      </c>
      <c r="D3896" t="s">
        <v>216</v>
      </c>
      <c r="E3896" t="s">
        <v>107</v>
      </c>
      <c r="F3896" t="s">
        <v>139</v>
      </c>
      <c r="G3896" t="s">
        <v>68</v>
      </c>
      <c r="H3896">
        <v>2</v>
      </c>
      <c r="I3896">
        <v>28.77</v>
      </c>
      <c r="J3896">
        <v>0.126</v>
      </c>
      <c r="K3896">
        <v>12.11</v>
      </c>
      <c r="L3896" t="s">
        <v>57</v>
      </c>
      <c r="M3896">
        <f t="shared" si="408"/>
        <v>50.29</v>
      </c>
      <c r="N3896">
        <f t="shared" si="409"/>
        <v>26.07</v>
      </c>
      <c r="O3896" s="7">
        <f t="shared" si="410"/>
        <v>0.51839331875124284</v>
      </c>
      <c r="P3896" t="str">
        <f t="shared" si="411"/>
        <v>Jun-2025</v>
      </c>
      <c r="Q3896" t="str">
        <f t="shared" si="412"/>
        <v>Q2-2025</v>
      </c>
    </row>
    <row r="3897" spans="1:17" x14ac:dyDescent="0.3">
      <c r="A3897" t="s">
        <v>4045</v>
      </c>
      <c r="B3897" s="15">
        <v>45445</v>
      </c>
      <c r="C3897" t="s">
        <v>52</v>
      </c>
      <c r="D3897" t="s">
        <v>237</v>
      </c>
      <c r="E3897" t="s">
        <v>54</v>
      </c>
      <c r="F3897" t="s">
        <v>55</v>
      </c>
      <c r="G3897" t="s">
        <v>68</v>
      </c>
      <c r="H3897">
        <v>14</v>
      </c>
      <c r="I3897">
        <v>8.77</v>
      </c>
      <c r="J3897">
        <v>7.4999999999999997E-2</v>
      </c>
      <c r="K3897">
        <v>5.37</v>
      </c>
      <c r="L3897" t="s">
        <v>57</v>
      </c>
      <c r="M3897">
        <f t="shared" si="408"/>
        <v>113.57</v>
      </c>
      <c r="N3897">
        <f t="shared" si="409"/>
        <v>38.39</v>
      </c>
      <c r="O3897" s="7">
        <f t="shared" si="410"/>
        <v>0.33802940917495822</v>
      </c>
      <c r="P3897" t="str">
        <f t="shared" si="411"/>
        <v>Jun-2024</v>
      </c>
      <c r="Q3897" t="str">
        <f t="shared" si="412"/>
        <v>Q2-2024</v>
      </c>
    </row>
    <row r="3898" spans="1:17" x14ac:dyDescent="0.3">
      <c r="A3898" t="s">
        <v>4046</v>
      </c>
      <c r="B3898" s="15">
        <v>45973</v>
      </c>
      <c r="C3898" t="s">
        <v>84</v>
      </c>
      <c r="D3898" t="s">
        <v>196</v>
      </c>
      <c r="E3898" t="s">
        <v>93</v>
      </c>
      <c r="F3898" t="s">
        <v>219</v>
      </c>
      <c r="G3898" t="s">
        <v>56</v>
      </c>
      <c r="H3898">
        <v>4</v>
      </c>
      <c r="I3898">
        <v>41.93</v>
      </c>
      <c r="J3898">
        <v>0.09</v>
      </c>
      <c r="K3898">
        <v>20.84</v>
      </c>
      <c r="L3898" t="s">
        <v>57</v>
      </c>
      <c r="M3898">
        <f t="shared" si="408"/>
        <v>152.63</v>
      </c>
      <c r="N3898">
        <f t="shared" si="409"/>
        <v>69.27</v>
      </c>
      <c r="O3898" s="7">
        <f t="shared" si="410"/>
        <v>0.45384262595819957</v>
      </c>
      <c r="P3898" t="str">
        <f t="shared" si="411"/>
        <v>Nov-2025</v>
      </c>
      <c r="Q3898" t="str">
        <f t="shared" si="412"/>
        <v>Q4-2025</v>
      </c>
    </row>
    <row r="3899" spans="1:17" x14ac:dyDescent="0.3">
      <c r="A3899" t="s">
        <v>4047</v>
      </c>
      <c r="B3899" s="15">
        <v>45797</v>
      </c>
      <c r="C3899" t="s">
        <v>52</v>
      </c>
      <c r="D3899" t="s">
        <v>216</v>
      </c>
      <c r="E3899" t="s">
        <v>93</v>
      </c>
      <c r="F3899" t="s">
        <v>94</v>
      </c>
      <c r="G3899" t="s">
        <v>56</v>
      </c>
      <c r="H3899">
        <v>7</v>
      </c>
      <c r="I3899">
        <v>79.650000000000006</v>
      </c>
      <c r="J3899">
        <v>0</v>
      </c>
      <c r="K3899">
        <v>35.46</v>
      </c>
      <c r="L3899" t="s">
        <v>57</v>
      </c>
      <c r="M3899">
        <f t="shared" si="408"/>
        <v>557.54999999999995</v>
      </c>
      <c r="N3899">
        <f t="shared" si="409"/>
        <v>309.33</v>
      </c>
      <c r="O3899" s="7">
        <f t="shared" si="410"/>
        <v>0.55480225988700571</v>
      </c>
      <c r="P3899" t="str">
        <f t="shared" si="411"/>
        <v>May-2025</v>
      </c>
      <c r="Q3899" t="str">
        <f t="shared" si="412"/>
        <v>Q2-2025</v>
      </c>
    </row>
    <row r="3900" spans="1:17" x14ac:dyDescent="0.3">
      <c r="A3900" t="s">
        <v>4048</v>
      </c>
      <c r="B3900" s="15">
        <v>45455</v>
      </c>
      <c r="C3900" t="s">
        <v>84</v>
      </c>
      <c r="D3900" t="s">
        <v>103</v>
      </c>
      <c r="E3900" t="s">
        <v>93</v>
      </c>
      <c r="F3900" t="s">
        <v>94</v>
      </c>
      <c r="G3900" t="s">
        <v>68</v>
      </c>
      <c r="H3900">
        <v>1</v>
      </c>
      <c r="I3900">
        <v>26.34</v>
      </c>
      <c r="J3900">
        <v>8.5000000000000006E-2</v>
      </c>
      <c r="K3900">
        <v>9.59</v>
      </c>
      <c r="L3900" t="s">
        <v>57</v>
      </c>
      <c r="M3900">
        <f t="shared" si="408"/>
        <v>24.1</v>
      </c>
      <c r="N3900">
        <f t="shared" si="409"/>
        <v>14.51</v>
      </c>
      <c r="O3900" s="7">
        <f t="shared" si="410"/>
        <v>0.60207468879668047</v>
      </c>
      <c r="P3900" t="str">
        <f t="shared" si="411"/>
        <v>Jun-2024</v>
      </c>
      <c r="Q3900" t="str">
        <f t="shared" si="412"/>
        <v>Q2-2024</v>
      </c>
    </row>
    <row r="3901" spans="1:17" x14ac:dyDescent="0.3">
      <c r="A3901" t="s">
        <v>4049</v>
      </c>
      <c r="B3901" s="15">
        <v>45918</v>
      </c>
      <c r="C3901" t="s">
        <v>84</v>
      </c>
      <c r="D3901" t="s">
        <v>103</v>
      </c>
      <c r="E3901" t="s">
        <v>54</v>
      </c>
      <c r="F3901" t="s">
        <v>55</v>
      </c>
      <c r="G3901" t="s">
        <v>68</v>
      </c>
      <c r="H3901">
        <v>1</v>
      </c>
      <c r="I3901">
        <v>14.02</v>
      </c>
      <c r="J3901">
        <v>6.9000000000000006E-2</v>
      </c>
      <c r="K3901">
        <v>8.94</v>
      </c>
      <c r="L3901" t="s">
        <v>57</v>
      </c>
      <c r="M3901">
        <f t="shared" si="408"/>
        <v>13.05</v>
      </c>
      <c r="N3901">
        <f t="shared" si="409"/>
        <v>4.1100000000000003</v>
      </c>
      <c r="O3901" s="7">
        <f t="shared" si="410"/>
        <v>0.31494252873563217</v>
      </c>
      <c r="P3901" t="str">
        <f t="shared" si="411"/>
        <v>Sep-2025</v>
      </c>
      <c r="Q3901" t="str">
        <f t="shared" si="412"/>
        <v>Q3-2025</v>
      </c>
    </row>
    <row r="3902" spans="1:17" x14ac:dyDescent="0.3">
      <c r="A3902" t="s">
        <v>4050</v>
      </c>
      <c r="B3902" s="15">
        <v>45841</v>
      </c>
      <c r="C3902" t="s">
        <v>88</v>
      </c>
      <c r="D3902" t="s">
        <v>206</v>
      </c>
      <c r="E3902" t="s">
        <v>107</v>
      </c>
      <c r="F3902" t="s">
        <v>108</v>
      </c>
      <c r="G3902" t="s">
        <v>56</v>
      </c>
      <c r="H3902">
        <v>1</v>
      </c>
      <c r="I3902">
        <v>30.13</v>
      </c>
      <c r="J3902">
        <v>0.11799999999999999</v>
      </c>
      <c r="K3902">
        <v>13.48</v>
      </c>
      <c r="L3902" t="s">
        <v>57</v>
      </c>
      <c r="M3902">
        <f t="shared" si="408"/>
        <v>26.57</v>
      </c>
      <c r="N3902">
        <f t="shared" si="409"/>
        <v>13.09</v>
      </c>
      <c r="O3902" s="7">
        <f t="shared" si="410"/>
        <v>0.49266089574708316</v>
      </c>
      <c r="P3902" t="str">
        <f t="shared" si="411"/>
        <v>Jul-2025</v>
      </c>
      <c r="Q3902" t="str">
        <f t="shared" si="412"/>
        <v>Q3-2025</v>
      </c>
    </row>
    <row r="3903" spans="1:17" x14ac:dyDescent="0.3">
      <c r="A3903" t="s">
        <v>4051</v>
      </c>
      <c r="B3903" s="15">
        <v>45524</v>
      </c>
      <c r="C3903" t="s">
        <v>63</v>
      </c>
      <c r="D3903" t="s">
        <v>119</v>
      </c>
      <c r="E3903" t="s">
        <v>60</v>
      </c>
      <c r="F3903" t="s">
        <v>61</v>
      </c>
      <c r="G3903" t="s">
        <v>56</v>
      </c>
      <c r="H3903">
        <v>2</v>
      </c>
      <c r="I3903">
        <v>58.75</v>
      </c>
      <c r="J3903">
        <v>0.183</v>
      </c>
      <c r="K3903">
        <v>24.63</v>
      </c>
      <c r="L3903" t="s">
        <v>57</v>
      </c>
      <c r="M3903">
        <f t="shared" si="408"/>
        <v>96</v>
      </c>
      <c r="N3903">
        <f t="shared" si="409"/>
        <v>46.74</v>
      </c>
      <c r="O3903" s="7">
        <f t="shared" si="410"/>
        <v>0.486875</v>
      </c>
      <c r="P3903" t="str">
        <f t="shared" si="411"/>
        <v>Aug-2024</v>
      </c>
      <c r="Q3903" t="str">
        <f t="shared" si="412"/>
        <v>Q3-2024</v>
      </c>
    </row>
    <row r="3904" spans="1:17" x14ac:dyDescent="0.3">
      <c r="A3904" t="s">
        <v>4052</v>
      </c>
      <c r="B3904" s="15">
        <v>45742</v>
      </c>
      <c r="C3904" t="s">
        <v>52</v>
      </c>
      <c r="D3904" t="s">
        <v>75</v>
      </c>
      <c r="E3904" t="s">
        <v>71</v>
      </c>
      <c r="F3904" t="s">
        <v>97</v>
      </c>
      <c r="G3904" t="s">
        <v>56</v>
      </c>
      <c r="H3904">
        <v>3</v>
      </c>
      <c r="I3904">
        <v>244.83</v>
      </c>
      <c r="J3904">
        <v>0.09</v>
      </c>
      <c r="K3904">
        <v>191.02</v>
      </c>
      <c r="L3904" t="s">
        <v>57</v>
      </c>
      <c r="M3904">
        <f t="shared" si="408"/>
        <v>668.39</v>
      </c>
      <c r="N3904">
        <f t="shared" si="409"/>
        <v>95.33</v>
      </c>
      <c r="O3904" s="7">
        <f t="shared" si="410"/>
        <v>0.14262631098610093</v>
      </c>
      <c r="P3904" t="str">
        <f t="shared" si="411"/>
        <v>Mar-2025</v>
      </c>
      <c r="Q3904" t="str">
        <f t="shared" si="412"/>
        <v>Q1-2025</v>
      </c>
    </row>
    <row r="3905" spans="1:17" x14ac:dyDescent="0.3">
      <c r="A3905" t="s">
        <v>4053</v>
      </c>
      <c r="B3905" s="15">
        <v>45616</v>
      </c>
      <c r="C3905" t="s">
        <v>52</v>
      </c>
      <c r="D3905" t="s">
        <v>75</v>
      </c>
      <c r="E3905" t="s">
        <v>60</v>
      </c>
      <c r="F3905" t="s">
        <v>76</v>
      </c>
      <c r="G3905" t="s">
        <v>68</v>
      </c>
      <c r="H3905">
        <v>3</v>
      </c>
      <c r="I3905">
        <v>94.09</v>
      </c>
      <c r="J3905">
        <v>0.12</v>
      </c>
      <c r="K3905">
        <v>50.37</v>
      </c>
      <c r="L3905" t="s">
        <v>57</v>
      </c>
      <c r="M3905">
        <f t="shared" si="408"/>
        <v>248.4</v>
      </c>
      <c r="N3905">
        <f t="shared" si="409"/>
        <v>97.29</v>
      </c>
      <c r="O3905" s="7">
        <f t="shared" si="410"/>
        <v>0.39166666666666666</v>
      </c>
      <c r="P3905" t="str">
        <f t="shared" si="411"/>
        <v>Nov-2024</v>
      </c>
      <c r="Q3905" t="str">
        <f t="shared" si="412"/>
        <v>Q4-2024</v>
      </c>
    </row>
    <row r="3906" spans="1:17" x14ac:dyDescent="0.3">
      <c r="A3906" t="s">
        <v>4054</v>
      </c>
      <c r="B3906" s="15">
        <v>45821</v>
      </c>
      <c r="C3906" t="s">
        <v>52</v>
      </c>
      <c r="D3906" t="s">
        <v>121</v>
      </c>
      <c r="E3906" t="s">
        <v>93</v>
      </c>
      <c r="F3906" t="s">
        <v>141</v>
      </c>
      <c r="G3906" t="s">
        <v>56</v>
      </c>
      <c r="H3906">
        <v>4</v>
      </c>
      <c r="I3906">
        <v>36.340000000000003</v>
      </c>
      <c r="J3906">
        <v>0.01</v>
      </c>
      <c r="K3906">
        <v>16.86</v>
      </c>
      <c r="L3906" t="s">
        <v>57</v>
      </c>
      <c r="M3906">
        <f t="shared" ref="M3906:M3969" si="413">ROUND(H3906*I3906*(1-J3906),2)</f>
        <v>143.91</v>
      </c>
      <c r="N3906">
        <f t="shared" ref="N3906:N3969" si="414">ROUND(M3906-(H3906*K3906),2)</f>
        <v>76.47</v>
      </c>
      <c r="O3906" s="7">
        <f t="shared" ref="O3906:O3969" si="415">IFERROR(N3906/M3906,0)</f>
        <v>0.53137377527621432</v>
      </c>
      <c r="P3906" t="str">
        <f t="shared" si="411"/>
        <v>Jun-2025</v>
      </c>
      <c r="Q3906" t="str">
        <f t="shared" si="412"/>
        <v>Q2-2025</v>
      </c>
    </row>
    <row r="3907" spans="1:17" x14ac:dyDescent="0.3">
      <c r="A3907" t="s">
        <v>4055</v>
      </c>
      <c r="B3907" s="15">
        <v>45859</v>
      </c>
      <c r="C3907" t="s">
        <v>84</v>
      </c>
      <c r="D3907" t="s">
        <v>243</v>
      </c>
      <c r="E3907" t="s">
        <v>71</v>
      </c>
      <c r="F3907" t="s">
        <v>78</v>
      </c>
      <c r="G3907" t="s">
        <v>68</v>
      </c>
      <c r="H3907">
        <v>3</v>
      </c>
      <c r="I3907">
        <v>286.45</v>
      </c>
      <c r="J3907">
        <v>0</v>
      </c>
      <c r="K3907">
        <v>210.66</v>
      </c>
      <c r="L3907" t="s">
        <v>57</v>
      </c>
      <c r="M3907">
        <f t="shared" si="413"/>
        <v>859.35</v>
      </c>
      <c r="N3907">
        <f t="shared" si="414"/>
        <v>227.37</v>
      </c>
      <c r="O3907" s="7">
        <f t="shared" si="415"/>
        <v>0.26458369698027578</v>
      </c>
      <c r="P3907" t="str">
        <f t="shared" si="411"/>
        <v>Jul-2025</v>
      </c>
      <c r="Q3907" t="str">
        <f t="shared" si="412"/>
        <v>Q3-2025</v>
      </c>
    </row>
    <row r="3908" spans="1:17" x14ac:dyDescent="0.3">
      <c r="A3908" t="s">
        <v>4056</v>
      </c>
      <c r="B3908" s="15">
        <v>45919</v>
      </c>
      <c r="C3908" t="s">
        <v>52</v>
      </c>
      <c r="D3908" t="s">
        <v>181</v>
      </c>
      <c r="E3908" t="s">
        <v>93</v>
      </c>
      <c r="F3908" t="s">
        <v>124</v>
      </c>
      <c r="G3908" t="s">
        <v>68</v>
      </c>
      <c r="H3908">
        <v>3</v>
      </c>
      <c r="I3908">
        <v>68.489999999999995</v>
      </c>
      <c r="J3908">
        <v>5.6000000000000001E-2</v>
      </c>
      <c r="K3908">
        <v>33.799999999999997</v>
      </c>
      <c r="L3908" t="s">
        <v>104</v>
      </c>
      <c r="M3908">
        <f t="shared" si="413"/>
        <v>193.96</v>
      </c>
      <c r="N3908">
        <f t="shared" si="414"/>
        <v>92.56</v>
      </c>
      <c r="O3908" s="7">
        <f t="shared" si="415"/>
        <v>0.47721179624664878</v>
      </c>
      <c r="P3908" t="str">
        <f t="shared" si="411"/>
        <v>Sep-2025</v>
      </c>
      <c r="Q3908" t="str">
        <f t="shared" si="412"/>
        <v>Q3-2025</v>
      </c>
    </row>
    <row r="3909" spans="1:17" x14ac:dyDescent="0.3">
      <c r="A3909" t="s">
        <v>4057</v>
      </c>
      <c r="B3909" s="15">
        <v>45654</v>
      </c>
      <c r="C3909" t="s">
        <v>88</v>
      </c>
      <c r="D3909" t="s">
        <v>89</v>
      </c>
      <c r="E3909" t="s">
        <v>93</v>
      </c>
      <c r="F3909" t="s">
        <v>124</v>
      </c>
      <c r="G3909" t="s">
        <v>68</v>
      </c>
      <c r="H3909">
        <v>3</v>
      </c>
      <c r="I3909">
        <v>17.440000000000001</v>
      </c>
      <c r="J3909">
        <v>6.0999999999999999E-2</v>
      </c>
      <c r="K3909">
        <v>8.0299999999999994</v>
      </c>
      <c r="L3909" t="s">
        <v>57</v>
      </c>
      <c r="M3909">
        <f t="shared" si="413"/>
        <v>49.13</v>
      </c>
      <c r="N3909">
        <f t="shared" si="414"/>
        <v>25.04</v>
      </c>
      <c r="O3909" s="7">
        <f t="shared" si="415"/>
        <v>0.50966822715245264</v>
      </c>
      <c r="P3909" t="str">
        <f t="shared" si="411"/>
        <v>Dec-2024</v>
      </c>
      <c r="Q3909" t="str">
        <f t="shared" si="412"/>
        <v>Q4-2024</v>
      </c>
    </row>
    <row r="3910" spans="1:17" x14ac:dyDescent="0.3">
      <c r="A3910" t="s">
        <v>4058</v>
      </c>
      <c r="B3910" s="15">
        <v>45399</v>
      </c>
      <c r="C3910" t="s">
        <v>52</v>
      </c>
      <c r="D3910" t="s">
        <v>200</v>
      </c>
      <c r="E3910" t="s">
        <v>93</v>
      </c>
      <c r="F3910" t="s">
        <v>141</v>
      </c>
      <c r="G3910" t="s">
        <v>68</v>
      </c>
      <c r="H3910">
        <v>1</v>
      </c>
      <c r="I3910">
        <v>20.09</v>
      </c>
      <c r="J3910">
        <v>8.6999999999999994E-2</v>
      </c>
      <c r="K3910">
        <v>9.23</v>
      </c>
      <c r="L3910" t="s">
        <v>57</v>
      </c>
      <c r="M3910">
        <f t="shared" si="413"/>
        <v>18.34</v>
      </c>
      <c r="N3910">
        <f t="shared" si="414"/>
        <v>9.11</v>
      </c>
      <c r="O3910" s="7">
        <f t="shared" si="415"/>
        <v>0.49672846237731733</v>
      </c>
      <c r="P3910" t="str">
        <f t="shared" si="411"/>
        <v>Apr-2024</v>
      </c>
      <c r="Q3910" t="str">
        <f t="shared" si="412"/>
        <v>Q2-2024</v>
      </c>
    </row>
    <row r="3911" spans="1:17" x14ac:dyDescent="0.3">
      <c r="A3911" t="s">
        <v>4059</v>
      </c>
      <c r="B3911" s="15">
        <v>45916</v>
      </c>
      <c r="C3911" t="s">
        <v>84</v>
      </c>
      <c r="D3911" t="s">
        <v>169</v>
      </c>
      <c r="E3911" t="s">
        <v>93</v>
      </c>
      <c r="F3911" t="s">
        <v>124</v>
      </c>
      <c r="G3911" t="s">
        <v>56</v>
      </c>
      <c r="H3911">
        <v>1</v>
      </c>
      <c r="I3911">
        <v>42.32</v>
      </c>
      <c r="J3911">
        <v>0.124</v>
      </c>
      <c r="K3911">
        <v>18.79</v>
      </c>
      <c r="L3911" t="s">
        <v>57</v>
      </c>
      <c r="M3911">
        <f t="shared" si="413"/>
        <v>37.07</v>
      </c>
      <c r="N3911">
        <f t="shared" si="414"/>
        <v>18.28</v>
      </c>
      <c r="O3911" s="7">
        <f t="shared" si="415"/>
        <v>0.49312112220124094</v>
      </c>
      <c r="P3911" t="str">
        <f t="shared" si="411"/>
        <v>Sep-2025</v>
      </c>
      <c r="Q3911" t="str">
        <f t="shared" si="412"/>
        <v>Q3-2025</v>
      </c>
    </row>
    <row r="3912" spans="1:17" x14ac:dyDescent="0.3">
      <c r="A3912" t="s">
        <v>4060</v>
      </c>
      <c r="B3912" s="15">
        <v>45804</v>
      </c>
      <c r="C3912" t="s">
        <v>88</v>
      </c>
      <c r="D3912" t="s">
        <v>202</v>
      </c>
      <c r="E3912" t="s">
        <v>54</v>
      </c>
      <c r="F3912" t="s">
        <v>268</v>
      </c>
      <c r="G3912" t="s">
        <v>56</v>
      </c>
      <c r="H3912">
        <v>8</v>
      </c>
      <c r="I3912">
        <v>18.149999999999999</v>
      </c>
      <c r="J3912">
        <v>3.5999999999999997E-2</v>
      </c>
      <c r="K3912">
        <v>10.39</v>
      </c>
      <c r="L3912" t="s">
        <v>57</v>
      </c>
      <c r="M3912">
        <f t="shared" si="413"/>
        <v>139.97</v>
      </c>
      <c r="N3912">
        <f t="shared" si="414"/>
        <v>56.85</v>
      </c>
      <c r="O3912" s="7">
        <f t="shared" si="415"/>
        <v>0.40615846252768451</v>
      </c>
      <c r="P3912" t="str">
        <f t="shared" si="411"/>
        <v>May-2025</v>
      </c>
      <c r="Q3912" t="str">
        <f t="shared" si="412"/>
        <v>Q2-2025</v>
      </c>
    </row>
    <row r="3913" spans="1:17" x14ac:dyDescent="0.3">
      <c r="A3913" t="s">
        <v>4061</v>
      </c>
      <c r="B3913" s="15">
        <v>45576</v>
      </c>
      <c r="C3913" t="s">
        <v>84</v>
      </c>
      <c r="D3913" t="s">
        <v>110</v>
      </c>
      <c r="E3913" t="s">
        <v>54</v>
      </c>
      <c r="F3913" t="s">
        <v>65</v>
      </c>
      <c r="G3913" t="s">
        <v>68</v>
      </c>
      <c r="H3913">
        <v>3</v>
      </c>
      <c r="I3913">
        <v>17.600000000000001</v>
      </c>
      <c r="J3913">
        <v>3.2000000000000001E-2</v>
      </c>
      <c r="K3913">
        <v>11.98</v>
      </c>
      <c r="L3913" t="s">
        <v>57</v>
      </c>
      <c r="M3913">
        <f t="shared" si="413"/>
        <v>51.11</v>
      </c>
      <c r="N3913">
        <f t="shared" si="414"/>
        <v>15.17</v>
      </c>
      <c r="O3913" s="7">
        <f t="shared" si="415"/>
        <v>0.29681080023478773</v>
      </c>
      <c r="P3913" t="str">
        <f t="shared" si="411"/>
        <v>Oct-2024</v>
      </c>
      <c r="Q3913" t="str">
        <f t="shared" si="412"/>
        <v>Q4-2024</v>
      </c>
    </row>
    <row r="3914" spans="1:17" x14ac:dyDescent="0.3">
      <c r="A3914" t="s">
        <v>4062</v>
      </c>
      <c r="B3914" s="15">
        <v>45715</v>
      </c>
      <c r="C3914" t="s">
        <v>63</v>
      </c>
      <c r="D3914" t="s">
        <v>64</v>
      </c>
      <c r="E3914" t="s">
        <v>93</v>
      </c>
      <c r="F3914" t="s">
        <v>255</v>
      </c>
      <c r="G3914" t="s">
        <v>68</v>
      </c>
      <c r="H3914">
        <v>2</v>
      </c>
      <c r="I3914">
        <v>70.81</v>
      </c>
      <c r="J3914">
        <v>0.13200000000000001</v>
      </c>
      <c r="K3914">
        <v>25.96</v>
      </c>
      <c r="L3914" t="s">
        <v>57</v>
      </c>
      <c r="M3914">
        <f t="shared" si="413"/>
        <v>122.93</v>
      </c>
      <c r="N3914">
        <f t="shared" si="414"/>
        <v>71.010000000000005</v>
      </c>
      <c r="O3914" s="7">
        <f t="shared" si="415"/>
        <v>0.57764581469128773</v>
      </c>
      <c r="P3914" t="str">
        <f t="shared" si="411"/>
        <v>Feb-2025</v>
      </c>
      <c r="Q3914" t="str">
        <f t="shared" si="412"/>
        <v>Q1-2025</v>
      </c>
    </row>
    <row r="3915" spans="1:17" x14ac:dyDescent="0.3">
      <c r="A3915" t="s">
        <v>4063</v>
      </c>
      <c r="B3915" s="15">
        <v>45763</v>
      </c>
      <c r="C3915" t="s">
        <v>63</v>
      </c>
      <c r="D3915" t="s">
        <v>175</v>
      </c>
      <c r="E3915" t="s">
        <v>71</v>
      </c>
      <c r="F3915" t="s">
        <v>126</v>
      </c>
      <c r="G3915" t="s">
        <v>68</v>
      </c>
      <c r="H3915">
        <v>3</v>
      </c>
      <c r="I3915">
        <v>272.02999999999997</v>
      </c>
      <c r="J3915">
        <v>0.12</v>
      </c>
      <c r="K3915">
        <v>197.8</v>
      </c>
      <c r="L3915" t="s">
        <v>57</v>
      </c>
      <c r="M3915">
        <f t="shared" si="413"/>
        <v>718.16</v>
      </c>
      <c r="N3915">
        <f t="shared" si="414"/>
        <v>124.76</v>
      </c>
      <c r="O3915" s="7">
        <f t="shared" si="415"/>
        <v>0.17372173331848056</v>
      </c>
      <c r="P3915" t="str">
        <f t="shared" si="411"/>
        <v>Apr-2025</v>
      </c>
      <c r="Q3915" t="str">
        <f t="shared" si="412"/>
        <v>Q2-2025</v>
      </c>
    </row>
    <row r="3916" spans="1:17" x14ac:dyDescent="0.3">
      <c r="A3916" t="s">
        <v>4064</v>
      </c>
      <c r="B3916" s="15">
        <v>45828</v>
      </c>
      <c r="C3916" t="s">
        <v>84</v>
      </c>
      <c r="D3916" t="s">
        <v>177</v>
      </c>
      <c r="E3916" t="s">
        <v>107</v>
      </c>
      <c r="F3916" t="s">
        <v>193</v>
      </c>
      <c r="G3916" t="s">
        <v>68</v>
      </c>
      <c r="H3916">
        <v>4</v>
      </c>
      <c r="I3916">
        <v>33.22</v>
      </c>
      <c r="J3916">
        <v>0.26500000000000001</v>
      </c>
      <c r="K3916">
        <v>12.01</v>
      </c>
      <c r="L3916" t="s">
        <v>57</v>
      </c>
      <c r="M3916">
        <f t="shared" si="413"/>
        <v>97.67</v>
      </c>
      <c r="N3916">
        <f t="shared" si="414"/>
        <v>49.63</v>
      </c>
      <c r="O3916" s="7">
        <f t="shared" si="415"/>
        <v>0.50813965393672578</v>
      </c>
      <c r="P3916" t="str">
        <f t="shared" si="411"/>
        <v>Jun-2025</v>
      </c>
      <c r="Q3916" t="str">
        <f t="shared" si="412"/>
        <v>Q2-2025</v>
      </c>
    </row>
    <row r="3917" spans="1:17" x14ac:dyDescent="0.3">
      <c r="A3917" t="s">
        <v>4065</v>
      </c>
      <c r="B3917" s="15">
        <v>45787</v>
      </c>
      <c r="C3917" t="s">
        <v>52</v>
      </c>
      <c r="D3917" t="s">
        <v>59</v>
      </c>
      <c r="E3917" t="s">
        <v>107</v>
      </c>
      <c r="F3917" t="s">
        <v>108</v>
      </c>
      <c r="G3917" t="s">
        <v>68</v>
      </c>
      <c r="H3917">
        <v>4</v>
      </c>
      <c r="I3917">
        <v>24.85</v>
      </c>
      <c r="J3917">
        <v>0.115</v>
      </c>
      <c r="K3917">
        <v>9.51</v>
      </c>
      <c r="L3917" t="s">
        <v>57</v>
      </c>
      <c r="M3917">
        <f t="shared" si="413"/>
        <v>87.97</v>
      </c>
      <c r="N3917">
        <f t="shared" si="414"/>
        <v>49.93</v>
      </c>
      <c r="O3917" s="7">
        <f t="shared" si="415"/>
        <v>0.56757985676935319</v>
      </c>
      <c r="P3917" t="str">
        <f t="shared" si="411"/>
        <v>May-2025</v>
      </c>
      <c r="Q3917" t="str">
        <f t="shared" si="412"/>
        <v>Q2-2025</v>
      </c>
    </row>
    <row r="3918" spans="1:17" x14ac:dyDescent="0.3">
      <c r="A3918" t="s">
        <v>4066</v>
      </c>
      <c r="B3918" s="15">
        <v>45348</v>
      </c>
      <c r="C3918" t="s">
        <v>84</v>
      </c>
      <c r="D3918" t="s">
        <v>243</v>
      </c>
      <c r="E3918" t="s">
        <v>60</v>
      </c>
      <c r="F3918" t="s">
        <v>67</v>
      </c>
      <c r="G3918" t="s">
        <v>68</v>
      </c>
      <c r="H3918">
        <v>5</v>
      </c>
      <c r="I3918">
        <v>102.25</v>
      </c>
      <c r="J3918">
        <v>1E-3</v>
      </c>
      <c r="K3918">
        <v>48.18</v>
      </c>
      <c r="L3918" t="s">
        <v>57</v>
      </c>
      <c r="M3918">
        <f t="shared" si="413"/>
        <v>510.74</v>
      </c>
      <c r="N3918">
        <f t="shared" si="414"/>
        <v>269.83999999999997</v>
      </c>
      <c r="O3918" s="7">
        <f t="shared" si="415"/>
        <v>0.52833144065473625</v>
      </c>
      <c r="P3918" t="str">
        <f t="shared" si="411"/>
        <v>Feb-2024</v>
      </c>
      <c r="Q3918" t="str">
        <f t="shared" si="412"/>
        <v>Q1-2024</v>
      </c>
    </row>
    <row r="3919" spans="1:17" x14ac:dyDescent="0.3">
      <c r="A3919" t="s">
        <v>4067</v>
      </c>
      <c r="B3919" s="15">
        <v>45624</v>
      </c>
      <c r="C3919" t="s">
        <v>63</v>
      </c>
      <c r="D3919" t="s">
        <v>175</v>
      </c>
      <c r="E3919" t="s">
        <v>54</v>
      </c>
      <c r="F3919" t="s">
        <v>114</v>
      </c>
      <c r="G3919" t="s">
        <v>56</v>
      </c>
      <c r="H3919">
        <v>17</v>
      </c>
      <c r="I3919">
        <v>10.09</v>
      </c>
      <c r="J3919">
        <v>0.23899999999999999</v>
      </c>
      <c r="K3919">
        <v>6.07</v>
      </c>
      <c r="L3919" t="s">
        <v>57</v>
      </c>
      <c r="M3919">
        <f t="shared" si="413"/>
        <v>130.53</v>
      </c>
      <c r="N3919">
        <f t="shared" si="414"/>
        <v>27.34</v>
      </c>
      <c r="O3919" s="7">
        <f t="shared" si="415"/>
        <v>0.20945376541791158</v>
      </c>
      <c r="P3919" t="str">
        <f t="shared" si="411"/>
        <v>Nov-2024</v>
      </c>
      <c r="Q3919" t="str">
        <f t="shared" si="412"/>
        <v>Q4-2024</v>
      </c>
    </row>
    <row r="3920" spans="1:17" x14ac:dyDescent="0.3">
      <c r="A3920" t="s">
        <v>4068</v>
      </c>
      <c r="B3920" s="15">
        <v>45750</v>
      </c>
      <c r="C3920" t="s">
        <v>84</v>
      </c>
      <c r="D3920" t="s">
        <v>150</v>
      </c>
      <c r="E3920" t="s">
        <v>54</v>
      </c>
      <c r="F3920" t="s">
        <v>65</v>
      </c>
      <c r="G3920" t="s">
        <v>68</v>
      </c>
      <c r="H3920">
        <v>1</v>
      </c>
      <c r="I3920">
        <v>18.399999999999999</v>
      </c>
      <c r="J3920">
        <v>0.19900000000000001</v>
      </c>
      <c r="K3920">
        <v>11.47</v>
      </c>
      <c r="L3920" t="s">
        <v>104</v>
      </c>
      <c r="M3920">
        <f t="shared" si="413"/>
        <v>14.74</v>
      </c>
      <c r="N3920">
        <f t="shared" si="414"/>
        <v>3.27</v>
      </c>
      <c r="O3920" s="7">
        <f t="shared" si="415"/>
        <v>0.22184531886024422</v>
      </c>
      <c r="P3920" t="str">
        <f t="shared" si="411"/>
        <v>Apr-2025</v>
      </c>
      <c r="Q3920" t="str">
        <f t="shared" si="412"/>
        <v>Q2-2025</v>
      </c>
    </row>
    <row r="3921" spans="1:17" x14ac:dyDescent="0.3">
      <c r="A3921" t="s">
        <v>4069</v>
      </c>
      <c r="B3921" s="15">
        <v>45832</v>
      </c>
      <c r="C3921" t="s">
        <v>88</v>
      </c>
      <c r="D3921" t="s">
        <v>135</v>
      </c>
      <c r="E3921" t="s">
        <v>71</v>
      </c>
      <c r="F3921" t="s">
        <v>97</v>
      </c>
      <c r="G3921" t="s">
        <v>68</v>
      </c>
      <c r="H3921">
        <v>7</v>
      </c>
      <c r="I3921">
        <v>219.08</v>
      </c>
      <c r="J3921">
        <v>4.2999999999999997E-2</v>
      </c>
      <c r="K3921">
        <v>151.97</v>
      </c>
      <c r="L3921" t="s">
        <v>57</v>
      </c>
      <c r="M3921">
        <f t="shared" si="413"/>
        <v>1467.62</v>
      </c>
      <c r="N3921">
        <f t="shared" si="414"/>
        <v>403.83</v>
      </c>
      <c r="O3921" s="7">
        <f t="shared" si="415"/>
        <v>0.27515978250500811</v>
      </c>
      <c r="P3921" t="str">
        <f t="shared" si="411"/>
        <v>Jun-2025</v>
      </c>
      <c r="Q3921" t="str">
        <f t="shared" si="412"/>
        <v>Q2-2025</v>
      </c>
    </row>
    <row r="3922" spans="1:17" x14ac:dyDescent="0.3">
      <c r="A3922" t="s">
        <v>4070</v>
      </c>
      <c r="B3922" s="15">
        <v>45858</v>
      </c>
      <c r="C3922" t="s">
        <v>63</v>
      </c>
      <c r="D3922" t="s">
        <v>159</v>
      </c>
      <c r="E3922" t="s">
        <v>60</v>
      </c>
      <c r="F3922" t="s">
        <v>61</v>
      </c>
      <c r="G3922" t="s">
        <v>56</v>
      </c>
      <c r="H3922">
        <v>1</v>
      </c>
      <c r="I3922">
        <v>103.1</v>
      </c>
      <c r="J3922">
        <v>0.22</v>
      </c>
      <c r="K3922">
        <v>51.32</v>
      </c>
      <c r="L3922" t="s">
        <v>57</v>
      </c>
      <c r="M3922">
        <f t="shared" si="413"/>
        <v>80.42</v>
      </c>
      <c r="N3922">
        <f t="shared" si="414"/>
        <v>29.1</v>
      </c>
      <c r="O3922" s="7">
        <f t="shared" si="415"/>
        <v>0.36185028599850783</v>
      </c>
      <c r="P3922" t="str">
        <f t="shared" si="411"/>
        <v>Jul-2025</v>
      </c>
      <c r="Q3922" t="str">
        <f t="shared" si="412"/>
        <v>Q3-2025</v>
      </c>
    </row>
    <row r="3923" spans="1:17" x14ac:dyDescent="0.3">
      <c r="A3923" t="s">
        <v>4071</v>
      </c>
      <c r="B3923" s="15">
        <v>45792</v>
      </c>
      <c r="C3923" t="s">
        <v>88</v>
      </c>
      <c r="D3923" t="s">
        <v>198</v>
      </c>
      <c r="E3923" t="s">
        <v>60</v>
      </c>
      <c r="F3923" t="s">
        <v>90</v>
      </c>
      <c r="G3923" t="s">
        <v>56</v>
      </c>
      <c r="H3923">
        <v>14</v>
      </c>
      <c r="I3923">
        <v>43.16</v>
      </c>
      <c r="J3923">
        <v>8.5999999999999993E-2</v>
      </c>
      <c r="K3923">
        <v>19.89</v>
      </c>
      <c r="L3923" t="s">
        <v>57</v>
      </c>
      <c r="M3923">
        <f t="shared" si="413"/>
        <v>552.28</v>
      </c>
      <c r="N3923">
        <f t="shared" si="414"/>
        <v>273.82</v>
      </c>
      <c r="O3923" s="7">
        <f t="shared" si="415"/>
        <v>0.49579923227348449</v>
      </c>
      <c r="P3923" t="str">
        <f t="shared" si="411"/>
        <v>May-2025</v>
      </c>
      <c r="Q3923" t="str">
        <f t="shared" si="412"/>
        <v>Q2-2025</v>
      </c>
    </row>
    <row r="3924" spans="1:17" x14ac:dyDescent="0.3">
      <c r="A3924" t="s">
        <v>4072</v>
      </c>
      <c r="B3924" s="15">
        <v>45681</v>
      </c>
      <c r="C3924" t="s">
        <v>52</v>
      </c>
      <c r="D3924" t="s">
        <v>96</v>
      </c>
      <c r="E3924" t="s">
        <v>60</v>
      </c>
      <c r="F3924" t="s">
        <v>99</v>
      </c>
      <c r="G3924" t="s">
        <v>68</v>
      </c>
      <c r="H3924">
        <v>5</v>
      </c>
      <c r="I3924">
        <v>47.62</v>
      </c>
      <c r="J3924">
        <v>0.1</v>
      </c>
      <c r="K3924">
        <v>19.850000000000001</v>
      </c>
      <c r="L3924" t="s">
        <v>104</v>
      </c>
      <c r="M3924">
        <f t="shared" si="413"/>
        <v>214.29</v>
      </c>
      <c r="N3924">
        <f t="shared" si="414"/>
        <v>115.04</v>
      </c>
      <c r="O3924" s="7">
        <f t="shared" si="415"/>
        <v>0.53684259648140376</v>
      </c>
      <c r="P3924" t="str">
        <f t="shared" si="411"/>
        <v>Jan-2025</v>
      </c>
      <c r="Q3924" t="str">
        <f t="shared" si="412"/>
        <v>Q1-2025</v>
      </c>
    </row>
    <row r="3925" spans="1:17" x14ac:dyDescent="0.3">
      <c r="A3925" t="s">
        <v>4073</v>
      </c>
      <c r="B3925" s="15">
        <v>45870</v>
      </c>
      <c r="C3925" t="s">
        <v>88</v>
      </c>
      <c r="D3925" t="s">
        <v>123</v>
      </c>
      <c r="E3925" t="s">
        <v>107</v>
      </c>
      <c r="F3925" t="s">
        <v>148</v>
      </c>
      <c r="G3925" t="s">
        <v>56</v>
      </c>
      <c r="H3925">
        <v>1</v>
      </c>
      <c r="I3925">
        <v>55.5</v>
      </c>
      <c r="J3925">
        <v>8.6999999999999994E-2</v>
      </c>
      <c r="K3925">
        <v>17.059999999999999</v>
      </c>
      <c r="L3925" t="s">
        <v>57</v>
      </c>
      <c r="M3925">
        <f t="shared" si="413"/>
        <v>50.67</v>
      </c>
      <c r="N3925">
        <f t="shared" si="414"/>
        <v>33.61</v>
      </c>
      <c r="O3925" s="7">
        <f t="shared" si="415"/>
        <v>0.6633116242352477</v>
      </c>
      <c r="P3925" t="str">
        <f t="shared" si="411"/>
        <v>Aug-2025</v>
      </c>
      <c r="Q3925" t="str">
        <f t="shared" si="412"/>
        <v>Q3-2025</v>
      </c>
    </row>
    <row r="3926" spans="1:17" x14ac:dyDescent="0.3">
      <c r="A3926" t="s">
        <v>4074</v>
      </c>
      <c r="B3926" s="15">
        <v>45619</v>
      </c>
      <c r="C3926" t="s">
        <v>84</v>
      </c>
      <c r="D3926" t="s">
        <v>243</v>
      </c>
      <c r="E3926" t="s">
        <v>93</v>
      </c>
      <c r="F3926" t="s">
        <v>141</v>
      </c>
      <c r="G3926" t="s">
        <v>56</v>
      </c>
      <c r="H3926">
        <v>1</v>
      </c>
      <c r="I3926">
        <v>18.82</v>
      </c>
      <c r="J3926">
        <v>0.105</v>
      </c>
      <c r="K3926">
        <v>8.8000000000000007</v>
      </c>
      <c r="L3926" t="s">
        <v>57</v>
      </c>
      <c r="M3926">
        <f t="shared" si="413"/>
        <v>16.84</v>
      </c>
      <c r="N3926">
        <f t="shared" si="414"/>
        <v>8.0399999999999991</v>
      </c>
      <c r="O3926" s="7">
        <f t="shared" si="415"/>
        <v>0.47743467933491684</v>
      </c>
      <c r="P3926" t="str">
        <f t="shared" si="411"/>
        <v>Nov-2024</v>
      </c>
      <c r="Q3926" t="str">
        <f t="shared" si="412"/>
        <v>Q4-2024</v>
      </c>
    </row>
    <row r="3927" spans="1:17" x14ac:dyDescent="0.3">
      <c r="A3927" t="s">
        <v>4075</v>
      </c>
      <c r="B3927" s="15">
        <v>45820</v>
      </c>
      <c r="C3927" t="s">
        <v>52</v>
      </c>
      <c r="D3927" t="s">
        <v>96</v>
      </c>
      <c r="E3927" t="s">
        <v>54</v>
      </c>
      <c r="F3927" t="s">
        <v>65</v>
      </c>
      <c r="G3927" t="s">
        <v>68</v>
      </c>
      <c r="H3927">
        <v>5</v>
      </c>
      <c r="I3927">
        <v>13.46</v>
      </c>
      <c r="J3927">
        <v>3.4000000000000002E-2</v>
      </c>
      <c r="K3927">
        <v>8.69</v>
      </c>
      <c r="L3927" t="s">
        <v>57</v>
      </c>
      <c r="M3927">
        <f t="shared" si="413"/>
        <v>65.010000000000005</v>
      </c>
      <c r="N3927">
        <f t="shared" si="414"/>
        <v>21.56</v>
      </c>
      <c r="O3927" s="7">
        <f t="shared" si="415"/>
        <v>0.33164128595600673</v>
      </c>
      <c r="P3927" t="str">
        <f t="shared" si="411"/>
        <v>Jun-2025</v>
      </c>
      <c r="Q3927" t="str">
        <f t="shared" si="412"/>
        <v>Q2-2025</v>
      </c>
    </row>
    <row r="3928" spans="1:17" x14ac:dyDescent="0.3">
      <c r="A3928" t="s">
        <v>4076</v>
      </c>
      <c r="B3928" s="15">
        <v>45968</v>
      </c>
      <c r="C3928" t="s">
        <v>84</v>
      </c>
      <c r="D3928" t="s">
        <v>147</v>
      </c>
      <c r="E3928" t="s">
        <v>71</v>
      </c>
      <c r="F3928" t="s">
        <v>72</v>
      </c>
      <c r="G3928" t="s">
        <v>56</v>
      </c>
      <c r="H3928">
        <v>1</v>
      </c>
      <c r="I3928">
        <v>242.77</v>
      </c>
      <c r="J3928">
        <v>0.111</v>
      </c>
      <c r="K3928">
        <v>165.63</v>
      </c>
      <c r="L3928" t="s">
        <v>57</v>
      </c>
      <c r="M3928">
        <f t="shared" si="413"/>
        <v>215.82</v>
      </c>
      <c r="N3928">
        <f t="shared" si="414"/>
        <v>50.19</v>
      </c>
      <c r="O3928" s="7">
        <f t="shared" si="415"/>
        <v>0.23255490686683347</v>
      </c>
      <c r="P3928" t="str">
        <f t="shared" si="411"/>
        <v>Nov-2025</v>
      </c>
      <c r="Q3928" t="str">
        <f t="shared" si="412"/>
        <v>Q4-2025</v>
      </c>
    </row>
    <row r="3929" spans="1:17" x14ac:dyDescent="0.3">
      <c r="A3929" t="s">
        <v>4077</v>
      </c>
      <c r="B3929" s="15">
        <v>45726</v>
      </c>
      <c r="C3929" t="s">
        <v>63</v>
      </c>
      <c r="D3929" t="s">
        <v>204</v>
      </c>
      <c r="E3929" t="s">
        <v>60</v>
      </c>
      <c r="F3929" t="s">
        <v>76</v>
      </c>
      <c r="G3929" t="s">
        <v>56</v>
      </c>
      <c r="H3929">
        <v>4</v>
      </c>
      <c r="I3929">
        <v>20.13</v>
      </c>
      <c r="J3929">
        <v>9.6000000000000002E-2</v>
      </c>
      <c r="K3929">
        <v>9.9499999999999993</v>
      </c>
      <c r="L3929" t="s">
        <v>57</v>
      </c>
      <c r="M3929">
        <f t="shared" si="413"/>
        <v>72.790000000000006</v>
      </c>
      <c r="N3929">
        <f t="shared" si="414"/>
        <v>32.99</v>
      </c>
      <c r="O3929" s="7">
        <f t="shared" si="415"/>
        <v>0.45322159637312814</v>
      </c>
      <c r="P3929" t="str">
        <f t="shared" si="411"/>
        <v>Mar-2025</v>
      </c>
      <c r="Q3929" t="str">
        <f t="shared" si="412"/>
        <v>Q1-2025</v>
      </c>
    </row>
    <row r="3930" spans="1:17" x14ac:dyDescent="0.3">
      <c r="A3930" t="s">
        <v>4078</v>
      </c>
      <c r="B3930" s="15">
        <v>45727</v>
      </c>
      <c r="C3930" t="s">
        <v>88</v>
      </c>
      <c r="D3930" t="s">
        <v>179</v>
      </c>
      <c r="E3930" t="s">
        <v>54</v>
      </c>
      <c r="F3930" t="s">
        <v>114</v>
      </c>
      <c r="G3930" t="s">
        <v>56</v>
      </c>
      <c r="H3930">
        <v>1</v>
      </c>
      <c r="I3930">
        <v>20.7</v>
      </c>
      <c r="J3930">
        <v>2.5000000000000001E-2</v>
      </c>
      <c r="K3930">
        <v>14.1</v>
      </c>
      <c r="L3930" t="s">
        <v>57</v>
      </c>
      <c r="M3930">
        <f t="shared" si="413"/>
        <v>20.18</v>
      </c>
      <c r="N3930">
        <f t="shared" si="414"/>
        <v>6.08</v>
      </c>
      <c r="O3930" s="7">
        <f t="shared" si="415"/>
        <v>0.30128840436075321</v>
      </c>
      <c r="P3930" t="str">
        <f t="shared" si="411"/>
        <v>Mar-2025</v>
      </c>
      <c r="Q3930" t="str">
        <f t="shared" si="412"/>
        <v>Q1-2025</v>
      </c>
    </row>
    <row r="3931" spans="1:17" x14ac:dyDescent="0.3">
      <c r="A3931" t="s">
        <v>4079</v>
      </c>
      <c r="B3931" s="15">
        <v>45620</v>
      </c>
      <c r="C3931" t="s">
        <v>84</v>
      </c>
      <c r="D3931" t="s">
        <v>171</v>
      </c>
      <c r="E3931" t="s">
        <v>54</v>
      </c>
      <c r="F3931" t="s">
        <v>55</v>
      </c>
      <c r="G3931" t="s">
        <v>56</v>
      </c>
      <c r="H3931">
        <v>10</v>
      </c>
      <c r="I3931">
        <v>15.18</v>
      </c>
      <c r="J3931">
        <v>5.3999999999999999E-2</v>
      </c>
      <c r="K3931">
        <v>8.51</v>
      </c>
      <c r="L3931" t="s">
        <v>57</v>
      </c>
      <c r="M3931">
        <f t="shared" si="413"/>
        <v>143.6</v>
      </c>
      <c r="N3931">
        <f t="shared" si="414"/>
        <v>58.5</v>
      </c>
      <c r="O3931" s="7">
        <f t="shared" si="415"/>
        <v>0.4073816155988858</v>
      </c>
      <c r="P3931" t="str">
        <f t="shared" si="411"/>
        <v>Nov-2024</v>
      </c>
      <c r="Q3931" t="str">
        <f t="shared" si="412"/>
        <v>Q4-2024</v>
      </c>
    </row>
    <row r="3932" spans="1:17" x14ac:dyDescent="0.3">
      <c r="A3932" t="s">
        <v>4080</v>
      </c>
      <c r="B3932" s="15">
        <v>45834</v>
      </c>
      <c r="C3932" t="s">
        <v>63</v>
      </c>
      <c r="D3932" t="s">
        <v>204</v>
      </c>
      <c r="E3932" t="s">
        <v>54</v>
      </c>
      <c r="F3932" t="s">
        <v>156</v>
      </c>
      <c r="G3932" t="s">
        <v>68</v>
      </c>
      <c r="H3932">
        <v>1</v>
      </c>
      <c r="I3932">
        <v>20.48</v>
      </c>
      <c r="J3932">
        <v>0.24199999999999999</v>
      </c>
      <c r="K3932">
        <v>12.88</v>
      </c>
      <c r="L3932" t="s">
        <v>57</v>
      </c>
      <c r="M3932">
        <f t="shared" si="413"/>
        <v>15.52</v>
      </c>
      <c r="N3932">
        <f t="shared" si="414"/>
        <v>2.64</v>
      </c>
      <c r="O3932" s="7">
        <f t="shared" si="415"/>
        <v>0.17010309278350516</v>
      </c>
      <c r="P3932" t="str">
        <f t="shared" si="411"/>
        <v>Jun-2025</v>
      </c>
      <c r="Q3932" t="str">
        <f t="shared" si="412"/>
        <v>Q2-2025</v>
      </c>
    </row>
    <row r="3933" spans="1:17" x14ac:dyDescent="0.3">
      <c r="A3933" t="s">
        <v>4081</v>
      </c>
      <c r="B3933" s="15">
        <v>45942</v>
      </c>
      <c r="C3933" t="s">
        <v>88</v>
      </c>
      <c r="D3933" t="s">
        <v>234</v>
      </c>
      <c r="E3933" t="s">
        <v>107</v>
      </c>
      <c r="F3933" t="s">
        <v>108</v>
      </c>
      <c r="G3933" t="s">
        <v>68</v>
      </c>
      <c r="H3933">
        <v>1</v>
      </c>
      <c r="I3933">
        <v>21.58</v>
      </c>
      <c r="J3933">
        <v>5.5E-2</v>
      </c>
      <c r="K3933">
        <v>7.82</v>
      </c>
      <c r="L3933" t="s">
        <v>57</v>
      </c>
      <c r="M3933">
        <f t="shared" si="413"/>
        <v>20.39</v>
      </c>
      <c r="N3933">
        <f t="shared" si="414"/>
        <v>12.57</v>
      </c>
      <c r="O3933" s="7">
        <f t="shared" si="415"/>
        <v>0.61647866601275136</v>
      </c>
      <c r="P3933" t="str">
        <f t="shared" si="411"/>
        <v>Oct-2025</v>
      </c>
      <c r="Q3933" t="str">
        <f t="shared" si="412"/>
        <v>Q4-2025</v>
      </c>
    </row>
    <row r="3934" spans="1:17" x14ac:dyDescent="0.3">
      <c r="A3934" t="s">
        <v>4082</v>
      </c>
      <c r="B3934" s="15">
        <v>45779</v>
      </c>
      <c r="C3934" t="s">
        <v>63</v>
      </c>
      <c r="D3934" t="s">
        <v>73</v>
      </c>
      <c r="E3934" t="s">
        <v>71</v>
      </c>
      <c r="F3934" t="s">
        <v>126</v>
      </c>
      <c r="G3934" t="s">
        <v>68</v>
      </c>
      <c r="H3934">
        <v>2</v>
      </c>
      <c r="I3934">
        <v>36.25</v>
      </c>
      <c r="J3934">
        <v>0.152</v>
      </c>
      <c r="K3934">
        <v>28.4</v>
      </c>
      <c r="L3934" t="s">
        <v>57</v>
      </c>
      <c r="M3934">
        <f t="shared" si="413"/>
        <v>61.48</v>
      </c>
      <c r="N3934">
        <f t="shared" si="414"/>
        <v>4.68</v>
      </c>
      <c r="O3934" s="7">
        <f t="shared" si="415"/>
        <v>7.6122316200390366E-2</v>
      </c>
      <c r="P3934" t="str">
        <f t="shared" si="411"/>
        <v>May-2025</v>
      </c>
      <c r="Q3934" t="str">
        <f t="shared" si="412"/>
        <v>Q2-2025</v>
      </c>
    </row>
    <row r="3935" spans="1:17" x14ac:dyDescent="0.3">
      <c r="A3935" t="s">
        <v>4083</v>
      </c>
      <c r="B3935" s="15">
        <v>45935</v>
      </c>
      <c r="C3935" t="s">
        <v>84</v>
      </c>
      <c r="D3935" t="s">
        <v>196</v>
      </c>
      <c r="E3935" t="s">
        <v>54</v>
      </c>
      <c r="F3935" t="s">
        <v>268</v>
      </c>
      <c r="G3935" t="s">
        <v>68</v>
      </c>
      <c r="H3935">
        <v>3</v>
      </c>
      <c r="I3935">
        <v>16.93</v>
      </c>
      <c r="J3935">
        <v>7.0000000000000007E-2</v>
      </c>
      <c r="K3935">
        <v>9.66</v>
      </c>
      <c r="L3935" t="s">
        <v>57</v>
      </c>
      <c r="M3935">
        <f t="shared" si="413"/>
        <v>47.23</v>
      </c>
      <c r="N3935">
        <f t="shared" si="414"/>
        <v>18.25</v>
      </c>
      <c r="O3935" s="7">
        <f t="shared" si="415"/>
        <v>0.38640694473851367</v>
      </c>
      <c r="P3935" t="str">
        <f t="shared" si="411"/>
        <v>Oct-2025</v>
      </c>
      <c r="Q3935" t="str">
        <f t="shared" si="412"/>
        <v>Q4-2025</v>
      </c>
    </row>
    <row r="3936" spans="1:17" x14ac:dyDescent="0.3">
      <c r="A3936" t="s">
        <v>4084</v>
      </c>
      <c r="B3936" s="15">
        <v>45374</v>
      </c>
      <c r="C3936" t="s">
        <v>84</v>
      </c>
      <c r="D3936" t="s">
        <v>243</v>
      </c>
      <c r="E3936" t="s">
        <v>60</v>
      </c>
      <c r="F3936" t="s">
        <v>67</v>
      </c>
      <c r="G3936" t="s">
        <v>56</v>
      </c>
      <c r="H3936">
        <v>1</v>
      </c>
      <c r="I3936">
        <v>80.53</v>
      </c>
      <c r="J3936">
        <v>9.1999999999999998E-2</v>
      </c>
      <c r="K3936">
        <v>32.97</v>
      </c>
      <c r="L3936" t="s">
        <v>57</v>
      </c>
      <c r="M3936">
        <f t="shared" si="413"/>
        <v>73.12</v>
      </c>
      <c r="N3936">
        <f t="shared" si="414"/>
        <v>40.15</v>
      </c>
      <c r="O3936" s="7">
        <f t="shared" si="415"/>
        <v>0.54909737417943105</v>
      </c>
      <c r="P3936" t="str">
        <f t="shared" si="411"/>
        <v>Mar-2024</v>
      </c>
      <c r="Q3936" t="str">
        <f t="shared" si="412"/>
        <v>Q1-2024</v>
      </c>
    </row>
    <row r="3937" spans="1:17" x14ac:dyDescent="0.3">
      <c r="A3937" t="s">
        <v>4085</v>
      </c>
      <c r="B3937" s="15">
        <v>45933</v>
      </c>
      <c r="C3937" t="s">
        <v>63</v>
      </c>
      <c r="D3937" t="s">
        <v>64</v>
      </c>
      <c r="E3937" t="s">
        <v>93</v>
      </c>
      <c r="F3937" t="s">
        <v>94</v>
      </c>
      <c r="G3937" t="s">
        <v>56</v>
      </c>
      <c r="H3937">
        <v>2</v>
      </c>
      <c r="I3937">
        <v>42.7</v>
      </c>
      <c r="J3937">
        <v>0.191</v>
      </c>
      <c r="K3937">
        <v>19.68</v>
      </c>
      <c r="L3937" t="s">
        <v>57</v>
      </c>
      <c r="M3937">
        <f t="shared" si="413"/>
        <v>69.09</v>
      </c>
      <c r="N3937">
        <f t="shared" si="414"/>
        <v>29.73</v>
      </c>
      <c r="O3937" s="7">
        <f t="shared" si="415"/>
        <v>0.43030829353017802</v>
      </c>
      <c r="P3937" t="str">
        <f t="shared" si="411"/>
        <v>Oct-2025</v>
      </c>
      <c r="Q3937" t="str">
        <f t="shared" si="412"/>
        <v>Q4-2025</v>
      </c>
    </row>
    <row r="3938" spans="1:17" x14ac:dyDescent="0.3">
      <c r="A3938" t="s">
        <v>4086</v>
      </c>
      <c r="B3938" s="15">
        <v>45954</v>
      </c>
      <c r="C3938" t="s">
        <v>63</v>
      </c>
      <c r="D3938" t="s">
        <v>302</v>
      </c>
      <c r="E3938" t="s">
        <v>93</v>
      </c>
      <c r="F3938" t="s">
        <v>255</v>
      </c>
      <c r="G3938" t="s">
        <v>56</v>
      </c>
      <c r="H3938">
        <v>8</v>
      </c>
      <c r="I3938">
        <v>23.66</v>
      </c>
      <c r="J3938">
        <v>0.27700000000000002</v>
      </c>
      <c r="K3938">
        <v>8.58</v>
      </c>
      <c r="L3938" t="s">
        <v>57</v>
      </c>
      <c r="M3938">
        <f t="shared" si="413"/>
        <v>136.85</v>
      </c>
      <c r="N3938">
        <f t="shared" si="414"/>
        <v>68.209999999999994</v>
      </c>
      <c r="O3938" s="7">
        <f t="shared" si="415"/>
        <v>0.49842893679210815</v>
      </c>
      <c r="P3938" t="str">
        <f t="shared" si="411"/>
        <v>Oct-2025</v>
      </c>
      <c r="Q3938" t="str">
        <f t="shared" si="412"/>
        <v>Q4-2025</v>
      </c>
    </row>
    <row r="3939" spans="1:17" x14ac:dyDescent="0.3">
      <c r="A3939" t="s">
        <v>4087</v>
      </c>
      <c r="B3939" s="15">
        <v>45913</v>
      </c>
      <c r="C3939" t="s">
        <v>84</v>
      </c>
      <c r="D3939" t="s">
        <v>229</v>
      </c>
      <c r="E3939" t="s">
        <v>54</v>
      </c>
      <c r="F3939" t="s">
        <v>55</v>
      </c>
      <c r="G3939" t="s">
        <v>56</v>
      </c>
      <c r="H3939">
        <v>1</v>
      </c>
      <c r="I3939">
        <v>15.26</v>
      </c>
      <c r="J3939">
        <v>0</v>
      </c>
      <c r="K3939">
        <v>10.36</v>
      </c>
      <c r="L3939" t="s">
        <v>57</v>
      </c>
      <c r="M3939">
        <f t="shared" si="413"/>
        <v>15.26</v>
      </c>
      <c r="N3939">
        <f t="shared" si="414"/>
        <v>4.9000000000000004</v>
      </c>
      <c r="O3939" s="7">
        <f t="shared" si="415"/>
        <v>0.32110091743119268</v>
      </c>
      <c r="P3939" t="str">
        <f t="shared" si="411"/>
        <v>Sep-2025</v>
      </c>
      <c r="Q3939" t="str">
        <f t="shared" si="412"/>
        <v>Q3-2025</v>
      </c>
    </row>
    <row r="3940" spans="1:17" x14ac:dyDescent="0.3">
      <c r="A3940" t="s">
        <v>4088</v>
      </c>
      <c r="B3940" s="15">
        <v>45873</v>
      </c>
      <c r="C3940" t="s">
        <v>88</v>
      </c>
      <c r="D3940" t="s">
        <v>167</v>
      </c>
      <c r="E3940" t="s">
        <v>107</v>
      </c>
      <c r="F3940" t="s">
        <v>139</v>
      </c>
      <c r="G3940" t="s">
        <v>68</v>
      </c>
      <c r="H3940">
        <v>3</v>
      </c>
      <c r="I3940">
        <v>15.22</v>
      </c>
      <c r="J3940">
        <v>5.6000000000000001E-2</v>
      </c>
      <c r="K3940">
        <v>6.65</v>
      </c>
      <c r="L3940" t="s">
        <v>57</v>
      </c>
      <c r="M3940">
        <f t="shared" si="413"/>
        <v>43.1</v>
      </c>
      <c r="N3940">
        <f t="shared" si="414"/>
        <v>23.15</v>
      </c>
      <c r="O3940" s="7">
        <f t="shared" si="415"/>
        <v>0.53712296983758701</v>
      </c>
      <c r="P3940" t="str">
        <f t="shared" si="411"/>
        <v>Aug-2025</v>
      </c>
      <c r="Q3940" t="str">
        <f t="shared" si="412"/>
        <v>Q3-2025</v>
      </c>
    </row>
    <row r="3941" spans="1:17" x14ac:dyDescent="0.3">
      <c r="A3941" t="s">
        <v>4089</v>
      </c>
      <c r="B3941" s="15">
        <v>45806</v>
      </c>
      <c r="C3941" t="s">
        <v>88</v>
      </c>
      <c r="D3941" t="s">
        <v>73</v>
      </c>
      <c r="E3941" t="s">
        <v>71</v>
      </c>
      <c r="F3941" t="s">
        <v>86</v>
      </c>
      <c r="G3941" t="s">
        <v>68</v>
      </c>
      <c r="H3941">
        <v>4</v>
      </c>
      <c r="I3941">
        <v>126.96</v>
      </c>
      <c r="J3941">
        <v>2.8000000000000001E-2</v>
      </c>
      <c r="K3941">
        <v>91.62</v>
      </c>
      <c r="L3941" t="s">
        <v>57</v>
      </c>
      <c r="M3941">
        <f t="shared" si="413"/>
        <v>493.62</v>
      </c>
      <c r="N3941">
        <f t="shared" si="414"/>
        <v>127.14</v>
      </c>
      <c r="O3941" s="7">
        <f t="shared" si="415"/>
        <v>0.2575665491673757</v>
      </c>
      <c r="P3941" t="str">
        <f t="shared" si="411"/>
        <v>May-2025</v>
      </c>
      <c r="Q3941" t="str">
        <f t="shared" si="412"/>
        <v>Q2-2025</v>
      </c>
    </row>
    <row r="3942" spans="1:17" x14ac:dyDescent="0.3">
      <c r="A3942" t="s">
        <v>4090</v>
      </c>
      <c r="B3942" s="15">
        <v>45704</v>
      </c>
      <c r="C3942" t="s">
        <v>84</v>
      </c>
      <c r="D3942" t="s">
        <v>243</v>
      </c>
      <c r="E3942" t="s">
        <v>60</v>
      </c>
      <c r="F3942" t="s">
        <v>99</v>
      </c>
      <c r="G3942" t="s">
        <v>68</v>
      </c>
      <c r="H3942">
        <v>1</v>
      </c>
      <c r="I3942">
        <v>73.92</v>
      </c>
      <c r="J3942">
        <v>9.7000000000000003E-2</v>
      </c>
      <c r="K3942">
        <v>38.18</v>
      </c>
      <c r="L3942" t="s">
        <v>57</v>
      </c>
      <c r="M3942">
        <f t="shared" si="413"/>
        <v>66.75</v>
      </c>
      <c r="N3942">
        <f t="shared" si="414"/>
        <v>28.57</v>
      </c>
      <c r="O3942" s="7">
        <f t="shared" si="415"/>
        <v>0.42801498127340826</v>
      </c>
      <c r="P3942" t="str">
        <f t="shared" si="411"/>
        <v>Feb-2025</v>
      </c>
      <c r="Q3942" t="str">
        <f t="shared" si="412"/>
        <v>Q1-2025</v>
      </c>
    </row>
    <row r="3943" spans="1:17" x14ac:dyDescent="0.3">
      <c r="A3943" t="s">
        <v>4091</v>
      </c>
      <c r="B3943" s="15">
        <v>45623</v>
      </c>
      <c r="C3943" t="s">
        <v>88</v>
      </c>
      <c r="D3943" t="s">
        <v>202</v>
      </c>
      <c r="E3943" t="s">
        <v>60</v>
      </c>
      <c r="F3943" t="s">
        <v>76</v>
      </c>
      <c r="G3943" t="s">
        <v>68</v>
      </c>
      <c r="H3943">
        <v>8</v>
      </c>
      <c r="I3943">
        <v>113.51</v>
      </c>
      <c r="J3943">
        <v>0.18099999999999999</v>
      </c>
      <c r="K3943">
        <v>55.74</v>
      </c>
      <c r="L3943" t="s">
        <v>57</v>
      </c>
      <c r="M3943">
        <f t="shared" si="413"/>
        <v>743.72</v>
      </c>
      <c r="N3943">
        <f t="shared" si="414"/>
        <v>297.8</v>
      </c>
      <c r="O3943" s="7">
        <f t="shared" si="415"/>
        <v>0.40041951271984078</v>
      </c>
      <c r="P3943" t="str">
        <f t="shared" si="411"/>
        <v>Nov-2024</v>
      </c>
      <c r="Q3943" t="str">
        <f t="shared" si="412"/>
        <v>Q4-2024</v>
      </c>
    </row>
    <row r="3944" spans="1:17" x14ac:dyDescent="0.3">
      <c r="A3944" t="s">
        <v>4092</v>
      </c>
      <c r="B3944" s="15">
        <v>45833</v>
      </c>
      <c r="C3944" t="s">
        <v>88</v>
      </c>
      <c r="D3944" t="s">
        <v>167</v>
      </c>
      <c r="E3944" t="s">
        <v>60</v>
      </c>
      <c r="F3944" t="s">
        <v>90</v>
      </c>
      <c r="G3944" t="s">
        <v>68</v>
      </c>
      <c r="H3944">
        <v>1</v>
      </c>
      <c r="I3944">
        <v>75.12</v>
      </c>
      <c r="J3944">
        <v>1.2999999999999999E-2</v>
      </c>
      <c r="K3944">
        <v>37.799999999999997</v>
      </c>
      <c r="L3944" t="s">
        <v>57</v>
      </c>
      <c r="M3944">
        <f t="shared" si="413"/>
        <v>74.14</v>
      </c>
      <c r="N3944">
        <f t="shared" si="414"/>
        <v>36.340000000000003</v>
      </c>
      <c r="O3944" s="7">
        <f t="shared" si="415"/>
        <v>0.49015376315079584</v>
      </c>
      <c r="P3944" t="str">
        <f t="shared" si="411"/>
        <v>Jun-2025</v>
      </c>
      <c r="Q3944" t="str">
        <f t="shared" si="412"/>
        <v>Q2-2025</v>
      </c>
    </row>
    <row r="3945" spans="1:17" x14ac:dyDescent="0.3">
      <c r="A3945" t="s">
        <v>4093</v>
      </c>
      <c r="B3945" s="15">
        <v>45963</v>
      </c>
      <c r="C3945" t="s">
        <v>84</v>
      </c>
      <c r="D3945" t="s">
        <v>150</v>
      </c>
      <c r="E3945" t="s">
        <v>54</v>
      </c>
      <c r="F3945" t="s">
        <v>156</v>
      </c>
      <c r="G3945" t="s">
        <v>56</v>
      </c>
      <c r="H3945">
        <v>1</v>
      </c>
      <c r="I3945">
        <v>5.21</v>
      </c>
      <c r="J3945">
        <v>7.6999999999999999E-2</v>
      </c>
      <c r="K3945">
        <v>3.58</v>
      </c>
      <c r="L3945" t="s">
        <v>57</v>
      </c>
      <c r="M3945">
        <f t="shared" si="413"/>
        <v>4.8099999999999996</v>
      </c>
      <c r="N3945">
        <f t="shared" si="414"/>
        <v>1.23</v>
      </c>
      <c r="O3945" s="7">
        <f t="shared" si="415"/>
        <v>0.25571725571725573</v>
      </c>
      <c r="P3945" t="str">
        <f t="shared" si="411"/>
        <v>Nov-2025</v>
      </c>
      <c r="Q3945" t="str">
        <f t="shared" si="412"/>
        <v>Q4-2025</v>
      </c>
    </row>
    <row r="3946" spans="1:17" x14ac:dyDescent="0.3">
      <c r="A3946" t="s">
        <v>4094</v>
      </c>
      <c r="B3946" s="15">
        <v>45871</v>
      </c>
      <c r="C3946" t="s">
        <v>63</v>
      </c>
      <c r="D3946" t="s">
        <v>106</v>
      </c>
      <c r="E3946" t="s">
        <v>54</v>
      </c>
      <c r="F3946" t="s">
        <v>55</v>
      </c>
      <c r="G3946" t="s">
        <v>56</v>
      </c>
      <c r="H3946">
        <v>2</v>
      </c>
      <c r="I3946">
        <v>14.38</v>
      </c>
      <c r="J3946">
        <v>0.28000000000000003</v>
      </c>
      <c r="K3946">
        <v>9.3000000000000007</v>
      </c>
      <c r="L3946" t="s">
        <v>104</v>
      </c>
      <c r="M3946">
        <f t="shared" si="413"/>
        <v>20.71</v>
      </c>
      <c r="N3946">
        <f t="shared" si="414"/>
        <v>2.11</v>
      </c>
      <c r="O3946" s="7">
        <f t="shared" si="415"/>
        <v>0.10188314823756638</v>
      </c>
      <c r="P3946" t="str">
        <f t="shared" ref="P3946:P4009" si="416">IF(B3946="","",TEXT(B3946,"mmm-yyyy"))</f>
        <v>Aug-2025</v>
      </c>
      <c r="Q3946" t="str">
        <f t="shared" ref="Q3946:Q4009" si="417">IF(B3946="","","Q"&amp;ROUNDUP(MONTH(B3946)/3,0)&amp;"-"&amp;YEAR(B3946))</f>
        <v>Q3-2025</v>
      </c>
    </row>
    <row r="3947" spans="1:17" x14ac:dyDescent="0.3">
      <c r="A3947" t="s">
        <v>4095</v>
      </c>
      <c r="B3947" s="15">
        <v>45644</v>
      </c>
      <c r="C3947" t="s">
        <v>88</v>
      </c>
      <c r="D3947" t="s">
        <v>135</v>
      </c>
      <c r="E3947" t="s">
        <v>93</v>
      </c>
      <c r="F3947" t="s">
        <v>219</v>
      </c>
      <c r="G3947" t="s">
        <v>68</v>
      </c>
      <c r="H3947">
        <v>2</v>
      </c>
      <c r="I3947">
        <v>72.41</v>
      </c>
      <c r="J3947">
        <v>0</v>
      </c>
      <c r="K3947">
        <v>31.67</v>
      </c>
      <c r="L3947" t="s">
        <v>57</v>
      </c>
      <c r="M3947">
        <f t="shared" si="413"/>
        <v>144.82</v>
      </c>
      <c r="N3947">
        <f t="shared" si="414"/>
        <v>81.48</v>
      </c>
      <c r="O3947" s="7">
        <f t="shared" si="415"/>
        <v>0.56262947106753214</v>
      </c>
      <c r="P3947" t="str">
        <f t="shared" si="416"/>
        <v>Dec-2024</v>
      </c>
      <c r="Q3947" t="str">
        <f t="shared" si="417"/>
        <v>Q4-2024</v>
      </c>
    </row>
    <row r="3948" spans="1:17" x14ac:dyDescent="0.3">
      <c r="A3948" t="s">
        <v>4096</v>
      </c>
      <c r="B3948" s="15">
        <v>45953</v>
      </c>
      <c r="C3948" t="s">
        <v>52</v>
      </c>
      <c r="D3948" t="s">
        <v>155</v>
      </c>
      <c r="E3948" t="s">
        <v>60</v>
      </c>
      <c r="F3948" t="s">
        <v>76</v>
      </c>
      <c r="G3948" t="s">
        <v>68</v>
      </c>
      <c r="H3948">
        <v>2</v>
      </c>
      <c r="I3948">
        <v>42.65</v>
      </c>
      <c r="J3948">
        <v>0</v>
      </c>
      <c r="K3948">
        <v>22.14</v>
      </c>
      <c r="L3948" t="s">
        <v>57</v>
      </c>
      <c r="M3948">
        <f t="shared" si="413"/>
        <v>85.3</v>
      </c>
      <c r="N3948">
        <f t="shared" si="414"/>
        <v>41.02</v>
      </c>
      <c r="O3948" s="7">
        <f t="shared" si="415"/>
        <v>0.48089097303634237</v>
      </c>
      <c r="P3948" t="str">
        <f t="shared" si="416"/>
        <v>Oct-2025</v>
      </c>
      <c r="Q3948" t="str">
        <f t="shared" si="417"/>
        <v>Q4-2025</v>
      </c>
    </row>
    <row r="3949" spans="1:17" x14ac:dyDescent="0.3">
      <c r="A3949" t="s">
        <v>4097</v>
      </c>
      <c r="B3949" s="15">
        <v>45841</v>
      </c>
      <c r="C3949" t="s">
        <v>84</v>
      </c>
      <c r="D3949" t="s">
        <v>144</v>
      </c>
      <c r="E3949" t="s">
        <v>107</v>
      </c>
      <c r="F3949" t="s">
        <v>193</v>
      </c>
      <c r="G3949" t="s">
        <v>68</v>
      </c>
      <c r="H3949">
        <v>5</v>
      </c>
      <c r="I3949">
        <v>35.93</v>
      </c>
      <c r="J3949">
        <v>0.1</v>
      </c>
      <c r="K3949">
        <v>14.32</v>
      </c>
      <c r="L3949" t="s">
        <v>57</v>
      </c>
      <c r="M3949">
        <f t="shared" si="413"/>
        <v>161.69</v>
      </c>
      <c r="N3949">
        <f t="shared" si="414"/>
        <v>90.09</v>
      </c>
      <c r="O3949" s="7">
        <f t="shared" si="415"/>
        <v>0.55717731461438558</v>
      </c>
      <c r="P3949" t="str">
        <f t="shared" si="416"/>
        <v>Jul-2025</v>
      </c>
      <c r="Q3949" t="str">
        <f t="shared" si="417"/>
        <v>Q3-2025</v>
      </c>
    </row>
    <row r="3950" spans="1:17" x14ac:dyDescent="0.3">
      <c r="A3950" t="s">
        <v>4098</v>
      </c>
      <c r="B3950" s="15">
        <v>45856</v>
      </c>
      <c r="C3950" t="s">
        <v>88</v>
      </c>
      <c r="D3950" t="s">
        <v>429</v>
      </c>
      <c r="E3950" t="s">
        <v>93</v>
      </c>
      <c r="F3950" t="s">
        <v>141</v>
      </c>
      <c r="G3950" t="s">
        <v>68</v>
      </c>
      <c r="H3950">
        <v>2</v>
      </c>
      <c r="I3950">
        <v>68.069999999999993</v>
      </c>
      <c r="J3950">
        <v>6.2E-2</v>
      </c>
      <c r="K3950">
        <v>32.299999999999997</v>
      </c>
      <c r="L3950" t="s">
        <v>57</v>
      </c>
      <c r="M3950">
        <f t="shared" si="413"/>
        <v>127.7</v>
      </c>
      <c r="N3950">
        <f t="shared" si="414"/>
        <v>63.1</v>
      </c>
      <c r="O3950" s="7">
        <f t="shared" si="415"/>
        <v>0.4941268598277212</v>
      </c>
      <c r="P3950" t="str">
        <f t="shared" si="416"/>
        <v>Jul-2025</v>
      </c>
      <c r="Q3950" t="str">
        <f t="shared" si="417"/>
        <v>Q3-2025</v>
      </c>
    </row>
    <row r="3951" spans="1:17" x14ac:dyDescent="0.3">
      <c r="A3951" t="s">
        <v>4099</v>
      </c>
      <c r="B3951" s="15">
        <v>45937</v>
      </c>
      <c r="C3951" t="s">
        <v>52</v>
      </c>
      <c r="D3951" t="s">
        <v>130</v>
      </c>
      <c r="E3951" t="s">
        <v>60</v>
      </c>
      <c r="F3951" t="s">
        <v>90</v>
      </c>
      <c r="G3951" t="s">
        <v>68</v>
      </c>
      <c r="H3951">
        <v>6</v>
      </c>
      <c r="I3951">
        <v>46.34</v>
      </c>
      <c r="J3951">
        <v>5.6000000000000001E-2</v>
      </c>
      <c r="K3951">
        <v>19.32</v>
      </c>
      <c r="L3951" t="s">
        <v>57</v>
      </c>
      <c r="M3951">
        <f t="shared" si="413"/>
        <v>262.47000000000003</v>
      </c>
      <c r="N3951">
        <f t="shared" si="414"/>
        <v>146.55000000000001</v>
      </c>
      <c r="O3951" s="7">
        <f t="shared" si="415"/>
        <v>0.55834952566007545</v>
      </c>
      <c r="P3951" t="str">
        <f t="shared" si="416"/>
        <v>Oct-2025</v>
      </c>
      <c r="Q3951" t="str">
        <f t="shared" si="417"/>
        <v>Q4-2025</v>
      </c>
    </row>
    <row r="3952" spans="1:17" x14ac:dyDescent="0.3">
      <c r="A3952" t="s">
        <v>4100</v>
      </c>
      <c r="B3952" s="15">
        <v>45536</v>
      </c>
      <c r="C3952" t="s">
        <v>88</v>
      </c>
      <c r="D3952" t="s">
        <v>183</v>
      </c>
      <c r="E3952" t="s">
        <v>71</v>
      </c>
      <c r="F3952" t="s">
        <v>97</v>
      </c>
      <c r="G3952" t="s">
        <v>56</v>
      </c>
      <c r="H3952">
        <v>2</v>
      </c>
      <c r="I3952">
        <v>207.6</v>
      </c>
      <c r="J3952">
        <v>0.154</v>
      </c>
      <c r="K3952">
        <v>138.36000000000001</v>
      </c>
      <c r="L3952" t="s">
        <v>57</v>
      </c>
      <c r="M3952">
        <f t="shared" si="413"/>
        <v>351.26</v>
      </c>
      <c r="N3952">
        <f t="shared" si="414"/>
        <v>74.540000000000006</v>
      </c>
      <c r="O3952" s="7">
        <f t="shared" si="415"/>
        <v>0.21220748163753347</v>
      </c>
      <c r="P3952" t="str">
        <f t="shared" si="416"/>
        <v>Sep-2024</v>
      </c>
      <c r="Q3952" t="str">
        <f t="shared" si="417"/>
        <v>Q3-2024</v>
      </c>
    </row>
    <row r="3953" spans="1:17" x14ac:dyDescent="0.3">
      <c r="A3953" t="s">
        <v>4101</v>
      </c>
      <c r="B3953" s="15">
        <v>45756</v>
      </c>
      <c r="C3953" t="s">
        <v>84</v>
      </c>
      <c r="D3953" t="s">
        <v>572</v>
      </c>
      <c r="E3953" t="s">
        <v>93</v>
      </c>
      <c r="F3953" t="s">
        <v>141</v>
      </c>
      <c r="G3953" t="s">
        <v>68</v>
      </c>
      <c r="H3953">
        <v>9</v>
      </c>
      <c r="I3953">
        <v>71.319999999999993</v>
      </c>
      <c r="J3953">
        <v>0.114</v>
      </c>
      <c r="K3953">
        <v>31.54</v>
      </c>
      <c r="L3953" t="s">
        <v>57</v>
      </c>
      <c r="M3953">
        <f t="shared" si="413"/>
        <v>568.71</v>
      </c>
      <c r="N3953">
        <f t="shared" si="414"/>
        <v>284.85000000000002</v>
      </c>
      <c r="O3953" s="7">
        <f t="shared" si="415"/>
        <v>0.5008703908846337</v>
      </c>
      <c r="P3953" t="str">
        <f t="shared" si="416"/>
        <v>Apr-2025</v>
      </c>
      <c r="Q3953" t="str">
        <f t="shared" si="417"/>
        <v>Q2-2025</v>
      </c>
    </row>
    <row r="3954" spans="1:17" x14ac:dyDescent="0.3">
      <c r="A3954" t="s">
        <v>4102</v>
      </c>
      <c r="B3954" s="15">
        <v>45863</v>
      </c>
      <c r="C3954" t="s">
        <v>52</v>
      </c>
      <c r="D3954" t="s">
        <v>200</v>
      </c>
      <c r="E3954" t="s">
        <v>107</v>
      </c>
      <c r="F3954" t="s">
        <v>108</v>
      </c>
      <c r="G3954" t="s">
        <v>68</v>
      </c>
      <c r="H3954">
        <v>1</v>
      </c>
      <c r="I3954">
        <v>44.1</v>
      </c>
      <c r="J3954">
        <v>9.6000000000000002E-2</v>
      </c>
      <c r="K3954">
        <v>16.43</v>
      </c>
      <c r="L3954" t="s">
        <v>57</v>
      </c>
      <c r="M3954">
        <f t="shared" si="413"/>
        <v>39.869999999999997</v>
      </c>
      <c r="N3954">
        <f t="shared" si="414"/>
        <v>23.44</v>
      </c>
      <c r="O3954" s="7">
        <f t="shared" si="415"/>
        <v>0.58791070980687243</v>
      </c>
      <c r="P3954" t="str">
        <f t="shared" si="416"/>
        <v>Jul-2025</v>
      </c>
      <c r="Q3954" t="str">
        <f t="shared" si="417"/>
        <v>Q3-2025</v>
      </c>
    </row>
    <row r="3955" spans="1:17" x14ac:dyDescent="0.3">
      <c r="A3955" t="s">
        <v>4103</v>
      </c>
      <c r="B3955" s="15">
        <v>45632</v>
      </c>
      <c r="C3955" t="s">
        <v>84</v>
      </c>
      <c r="D3955" t="s">
        <v>572</v>
      </c>
      <c r="E3955" t="s">
        <v>107</v>
      </c>
      <c r="F3955" t="s">
        <v>108</v>
      </c>
      <c r="G3955" t="s">
        <v>73</v>
      </c>
      <c r="H3955">
        <v>1</v>
      </c>
      <c r="I3955">
        <v>13.4</v>
      </c>
      <c r="J3955">
        <v>8.9999999999999993E-3</v>
      </c>
      <c r="K3955">
        <v>4.71</v>
      </c>
      <c r="L3955" t="s">
        <v>57</v>
      </c>
      <c r="M3955">
        <f t="shared" si="413"/>
        <v>13.28</v>
      </c>
      <c r="N3955">
        <f t="shared" si="414"/>
        <v>8.57</v>
      </c>
      <c r="O3955" s="7">
        <f t="shared" si="415"/>
        <v>0.64533132530120485</v>
      </c>
      <c r="P3955" t="str">
        <f t="shared" si="416"/>
        <v>Dec-2024</v>
      </c>
      <c r="Q3955" t="str">
        <f t="shared" si="417"/>
        <v>Q4-2024</v>
      </c>
    </row>
    <row r="3956" spans="1:17" x14ac:dyDescent="0.3">
      <c r="A3956" t="s">
        <v>4104</v>
      </c>
      <c r="B3956" s="15">
        <v>45844</v>
      </c>
      <c r="C3956" t="s">
        <v>88</v>
      </c>
      <c r="D3956" t="s">
        <v>135</v>
      </c>
      <c r="E3956" t="s">
        <v>71</v>
      </c>
      <c r="F3956" t="s">
        <v>86</v>
      </c>
      <c r="G3956" t="s">
        <v>68</v>
      </c>
      <c r="H3956">
        <v>1</v>
      </c>
      <c r="I3956">
        <v>115.42</v>
      </c>
      <c r="J3956">
        <v>5.5E-2</v>
      </c>
      <c r="K3956">
        <v>86.25</v>
      </c>
      <c r="L3956" t="s">
        <v>57</v>
      </c>
      <c r="M3956">
        <f t="shared" si="413"/>
        <v>109.07</v>
      </c>
      <c r="N3956">
        <f t="shared" si="414"/>
        <v>22.82</v>
      </c>
      <c r="O3956" s="7">
        <f t="shared" si="415"/>
        <v>0.2092234344916109</v>
      </c>
      <c r="P3956" t="str">
        <f t="shared" si="416"/>
        <v>Jul-2025</v>
      </c>
      <c r="Q3956" t="str">
        <f t="shared" si="417"/>
        <v>Q3-2025</v>
      </c>
    </row>
    <row r="3957" spans="1:17" x14ac:dyDescent="0.3">
      <c r="A3957" t="s">
        <v>4105</v>
      </c>
      <c r="B3957" s="15">
        <v>46021</v>
      </c>
      <c r="C3957" t="s">
        <v>84</v>
      </c>
      <c r="D3957" t="s">
        <v>147</v>
      </c>
      <c r="E3957" t="s">
        <v>71</v>
      </c>
      <c r="F3957" t="s">
        <v>78</v>
      </c>
      <c r="G3957" t="s">
        <v>68</v>
      </c>
      <c r="H3957">
        <v>4</v>
      </c>
      <c r="I3957">
        <v>290.85000000000002</v>
      </c>
      <c r="J3957">
        <v>0</v>
      </c>
      <c r="K3957">
        <v>204.3</v>
      </c>
      <c r="L3957" t="s">
        <v>57</v>
      </c>
      <c r="M3957">
        <f t="shared" si="413"/>
        <v>1163.4000000000001</v>
      </c>
      <c r="N3957">
        <f t="shared" si="414"/>
        <v>346.2</v>
      </c>
      <c r="O3957" s="7">
        <f t="shared" si="415"/>
        <v>0.29757607013924703</v>
      </c>
      <c r="P3957" t="str">
        <f t="shared" si="416"/>
        <v>Dec-2025</v>
      </c>
      <c r="Q3957" t="str">
        <f t="shared" si="417"/>
        <v>Q4-2025</v>
      </c>
    </row>
    <row r="3958" spans="1:17" x14ac:dyDescent="0.3">
      <c r="A3958" t="s">
        <v>4106</v>
      </c>
      <c r="B3958" s="15">
        <v>45659</v>
      </c>
      <c r="C3958" t="s">
        <v>84</v>
      </c>
      <c r="D3958" t="s">
        <v>572</v>
      </c>
      <c r="E3958" t="s">
        <v>54</v>
      </c>
      <c r="F3958" t="s">
        <v>156</v>
      </c>
      <c r="G3958" t="s">
        <v>68</v>
      </c>
      <c r="H3958">
        <v>5</v>
      </c>
      <c r="I3958">
        <v>21.32</v>
      </c>
      <c r="J3958">
        <v>0.11899999999999999</v>
      </c>
      <c r="K3958">
        <v>12.88</v>
      </c>
      <c r="L3958" t="s">
        <v>104</v>
      </c>
      <c r="M3958">
        <f t="shared" si="413"/>
        <v>93.91</v>
      </c>
      <c r="N3958">
        <f t="shared" si="414"/>
        <v>29.51</v>
      </c>
      <c r="O3958" s="7">
        <f t="shared" si="415"/>
        <v>0.31423703545948251</v>
      </c>
      <c r="P3958" t="str">
        <f t="shared" si="416"/>
        <v>Jan-2025</v>
      </c>
      <c r="Q3958" t="str">
        <f t="shared" si="417"/>
        <v>Q1-2025</v>
      </c>
    </row>
    <row r="3959" spans="1:17" x14ac:dyDescent="0.3">
      <c r="A3959" t="s">
        <v>4107</v>
      </c>
      <c r="B3959" s="15">
        <v>45782</v>
      </c>
      <c r="C3959" t="s">
        <v>88</v>
      </c>
      <c r="D3959" t="s">
        <v>198</v>
      </c>
      <c r="E3959" t="s">
        <v>71</v>
      </c>
      <c r="F3959" t="s">
        <v>86</v>
      </c>
      <c r="G3959" t="s">
        <v>56</v>
      </c>
      <c r="H3959">
        <v>8</v>
      </c>
      <c r="I3959">
        <v>237.69</v>
      </c>
      <c r="J3959">
        <v>0.104</v>
      </c>
      <c r="K3959">
        <v>163.86</v>
      </c>
      <c r="L3959" t="s">
        <v>57</v>
      </c>
      <c r="M3959">
        <f t="shared" si="413"/>
        <v>1703.76</v>
      </c>
      <c r="N3959">
        <f t="shared" si="414"/>
        <v>392.88</v>
      </c>
      <c r="O3959" s="7">
        <f t="shared" si="415"/>
        <v>0.23059585857162981</v>
      </c>
      <c r="P3959" t="str">
        <f t="shared" si="416"/>
        <v>May-2025</v>
      </c>
      <c r="Q3959" t="str">
        <f t="shared" si="417"/>
        <v>Q2-2025</v>
      </c>
    </row>
    <row r="3960" spans="1:17" x14ac:dyDescent="0.3">
      <c r="A3960" t="s">
        <v>4108</v>
      </c>
      <c r="B3960" s="15">
        <v>45732</v>
      </c>
      <c r="C3960" t="s">
        <v>63</v>
      </c>
      <c r="D3960" t="s">
        <v>159</v>
      </c>
      <c r="E3960" t="s">
        <v>71</v>
      </c>
      <c r="F3960" t="s">
        <v>78</v>
      </c>
      <c r="G3960" t="s">
        <v>56</v>
      </c>
      <c r="H3960">
        <v>1</v>
      </c>
      <c r="I3960">
        <v>228.96</v>
      </c>
      <c r="J3960">
        <v>0.20699999999999999</v>
      </c>
      <c r="K3960">
        <v>171.33</v>
      </c>
      <c r="L3960" t="s">
        <v>57</v>
      </c>
      <c r="M3960">
        <f t="shared" si="413"/>
        <v>181.57</v>
      </c>
      <c r="N3960">
        <f t="shared" si="414"/>
        <v>10.24</v>
      </c>
      <c r="O3960" s="7">
        <f t="shared" si="415"/>
        <v>5.6396981880266567E-2</v>
      </c>
      <c r="P3960" t="str">
        <f t="shared" si="416"/>
        <v>Mar-2025</v>
      </c>
      <c r="Q3960" t="str">
        <f t="shared" si="417"/>
        <v>Q1-2025</v>
      </c>
    </row>
    <row r="3961" spans="1:17" x14ac:dyDescent="0.3">
      <c r="A3961" t="s">
        <v>4109</v>
      </c>
      <c r="B3961" s="15">
        <v>45903</v>
      </c>
      <c r="C3961" t="s">
        <v>84</v>
      </c>
      <c r="D3961" t="s">
        <v>572</v>
      </c>
      <c r="E3961" t="s">
        <v>71</v>
      </c>
      <c r="F3961" t="s">
        <v>97</v>
      </c>
      <c r="G3961" t="s">
        <v>56</v>
      </c>
      <c r="H3961">
        <v>2</v>
      </c>
      <c r="I3961">
        <v>152.88</v>
      </c>
      <c r="J3961">
        <v>8.2000000000000003E-2</v>
      </c>
      <c r="K3961">
        <v>105.14</v>
      </c>
      <c r="L3961" t="s">
        <v>57</v>
      </c>
      <c r="M3961">
        <f t="shared" si="413"/>
        <v>280.69</v>
      </c>
      <c r="N3961">
        <f t="shared" si="414"/>
        <v>70.41</v>
      </c>
      <c r="O3961" s="7">
        <f t="shared" si="415"/>
        <v>0.25084612918165949</v>
      </c>
      <c r="P3961" t="str">
        <f t="shared" si="416"/>
        <v>Sep-2025</v>
      </c>
      <c r="Q3961" t="str">
        <f t="shared" si="417"/>
        <v>Q3-2025</v>
      </c>
    </row>
    <row r="3962" spans="1:17" x14ac:dyDescent="0.3">
      <c r="A3962" t="s">
        <v>4110</v>
      </c>
      <c r="B3962" s="15">
        <v>45484</v>
      </c>
      <c r="C3962" t="s">
        <v>88</v>
      </c>
      <c r="D3962" t="s">
        <v>179</v>
      </c>
      <c r="E3962" t="s">
        <v>54</v>
      </c>
      <c r="F3962" t="s">
        <v>156</v>
      </c>
      <c r="G3962" t="s">
        <v>56</v>
      </c>
      <c r="H3962">
        <v>1</v>
      </c>
      <c r="I3962">
        <v>19.05</v>
      </c>
      <c r="J3962">
        <v>6.2E-2</v>
      </c>
      <c r="K3962">
        <v>11.89</v>
      </c>
      <c r="L3962" t="s">
        <v>57</v>
      </c>
      <c r="M3962">
        <f t="shared" si="413"/>
        <v>17.87</v>
      </c>
      <c r="N3962">
        <f t="shared" si="414"/>
        <v>5.98</v>
      </c>
      <c r="O3962" s="7">
        <f t="shared" si="415"/>
        <v>0.33463905987688863</v>
      </c>
      <c r="P3962" t="str">
        <f t="shared" si="416"/>
        <v>Jul-2024</v>
      </c>
      <c r="Q3962" t="str">
        <f t="shared" si="417"/>
        <v>Q3-2024</v>
      </c>
    </row>
    <row r="3963" spans="1:17" x14ac:dyDescent="0.3">
      <c r="A3963" t="s">
        <v>4111</v>
      </c>
      <c r="B3963" s="15">
        <v>45827</v>
      </c>
      <c r="C3963" t="s">
        <v>63</v>
      </c>
      <c r="D3963" t="s">
        <v>165</v>
      </c>
      <c r="E3963" t="s">
        <v>71</v>
      </c>
      <c r="F3963" t="s">
        <v>72</v>
      </c>
      <c r="G3963" t="s">
        <v>56</v>
      </c>
      <c r="H3963">
        <v>2</v>
      </c>
      <c r="I3963">
        <v>221.25</v>
      </c>
      <c r="J3963">
        <v>0.11799999999999999</v>
      </c>
      <c r="K3963">
        <v>162.79</v>
      </c>
      <c r="L3963" t="s">
        <v>57</v>
      </c>
      <c r="M3963">
        <f t="shared" si="413"/>
        <v>390.29</v>
      </c>
      <c r="N3963">
        <f t="shared" si="414"/>
        <v>64.709999999999994</v>
      </c>
      <c r="O3963" s="7">
        <f t="shared" si="415"/>
        <v>0.16579978989981806</v>
      </c>
      <c r="P3963" t="str">
        <f t="shared" si="416"/>
        <v>Jun-2025</v>
      </c>
      <c r="Q3963" t="str">
        <f t="shared" si="417"/>
        <v>Q2-2025</v>
      </c>
    </row>
    <row r="3964" spans="1:17" x14ac:dyDescent="0.3">
      <c r="A3964" t="s">
        <v>4112</v>
      </c>
      <c r="B3964" s="15">
        <v>45988</v>
      </c>
      <c r="C3964" t="s">
        <v>63</v>
      </c>
      <c r="D3964" t="s">
        <v>204</v>
      </c>
      <c r="E3964" t="s">
        <v>107</v>
      </c>
      <c r="F3964" t="s">
        <v>108</v>
      </c>
      <c r="G3964" t="s">
        <v>68</v>
      </c>
      <c r="H3964">
        <v>5</v>
      </c>
      <c r="I3964">
        <v>28.93</v>
      </c>
      <c r="J3964">
        <v>0.223</v>
      </c>
      <c r="K3964">
        <v>9.2100000000000009</v>
      </c>
      <c r="L3964" t="s">
        <v>57</v>
      </c>
      <c r="M3964">
        <f t="shared" si="413"/>
        <v>112.39</v>
      </c>
      <c r="N3964">
        <f t="shared" si="414"/>
        <v>66.34</v>
      </c>
      <c r="O3964" s="7">
        <f t="shared" si="415"/>
        <v>0.59026603790372811</v>
      </c>
      <c r="P3964" t="str">
        <f t="shared" si="416"/>
        <v>Nov-2025</v>
      </c>
      <c r="Q3964" t="str">
        <f t="shared" si="417"/>
        <v>Q4-2025</v>
      </c>
    </row>
    <row r="3965" spans="1:17" x14ac:dyDescent="0.3">
      <c r="A3965" t="s">
        <v>4113</v>
      </c>
      <c r="B3965" s="15">
        <v>45959</v>
      </c>
      <c r="C3965" t="s">
        <v>88</v>
      </c>
      <c r="D3965" t="s">
        <v>234</v>
      </c>
      <c r="E3965" t="s">
        <v>71</v>
      </c>
      <c r="F3965" t="s">
        <v>126</v>
      </c>
      <c r="G3965" t="s">
        <v>56</v>
      </c>
      <c r="H3965">
        <v>3</v>
      </c>
      <c r="I3965">
        <v>120.68</v>
      </c>
      <c r="J3965">
        <v>4.2999999999999997E-2</v>
      </c>
      <c r="K3965">
        <v>90.71</v>
      </c>
      <c r="L3965" t="s">
        <v>73</v>
      </c>
      <c r="M3965">
        <f t="shared" si="413"/>
        <v>346.47</v>
      </c>
      <c r="N3965">
        <f t="shared" si="414"/>
        <v>74.34</v>
      </c>
      <c r="O3965" s="7">
        <f t="shared" si="415"/>
        <v>0.21456403151788034</v>
      </c>
      <c r="P3965" t="str">
        <f t="shared" si="416"/>
        <v>Oct-2025</v>
      </c>
      <c r="Q3965" t="str">
        <f t="shared" si="417"/>
        <v>Q4-2025</v>
      </c>
    </row>
    <row r="3966" spans="1:17" x14ac:dyDescent="0.3">
      <c r="A3966" t="s">
        <v>4114</v>
      </c>
      <c r="B3966" s="15">
        <v>45867</v>
      </c>
      <c r="C3966" t="s">
        <v>52</v>
      </c>
      <c r="D3966" t="s">
        <v>96</v>
      </c>
      <c r="E3966" t="s">
        <v>71</v>
      </c>
      <c r="F3966" t="s">
        <v>97</v>
      </c>
      <c r="G3966" t="s">
        <v>56</v>
      </c>
      <c r="H3966">
        <v>4</v>
      </c>
      <c r="I3966">
        <v>283.52999999999997</v>
      </c>
      <c r="J3966">
        <v>8.1000000000000003E-2</v>
      </c>
      <c r="K3966">
        <v>203.86</v>
      </c>
      <c r="L3966" t="s">
        <v>57</v>
      </c>
      <c r="M3966">
        <f t="shared" si="413"/>
        <v>1042.26</v>
      </c>
      <c r="N3966">
        <f t="shared" si="414"/>
        <v>226.82</v>
      </c>
      <c r="O3966" s="7">
        <f t="shared" si="415"/>
        <v>0.21762324180146989</v>
      </c>
      <c r="P3966" t="str">
        <f t="shared" si="416"/>
        <v>Jul-2025</v>
      </c>
      <c r="Q3966" t="str">
        <f t="shared" si="417"/>
        <v>Q3-2025</v>
      </c>
    </row>
    <row r="3967" spans="1:17" x14ac:dyDescent="0.3">
      <c r="A3967" t="s">
        <v>4115</v>
      </c>
      <c r="B3967" s="15">
        <v>45801</v>
      </c>
      <c r="C3967" t="s">
        <v>84</v>
      </c>
      <c r="D3967" t="s">
        <v>150</v>
      </c>
      <c r="E3967" t="s">
        <v>71</v>
      </c>
      <c r="F3967" t="s">
        <v>86</v>
      </c>
      <c r="G3967" t="s">
        <v>56</v>
      </c>
      <c r="H3967">
        <v>2</v>
      </c>
      <c r="I3967">
        <v>143.93</v>
      </c>
      <c r="J3967">
        <v>0.152</v>
      </c>
      <c r="K3967">
        <v>106.45</v>
      </c>
      <c r="L3967" t="s">
        <v>57</v>
      </c>
      <c r="M3967">
        <f t="shared" si="413"/>
        <v>244.11</v>
      </c>
      <c r="N3967">
        <f t="shared" si="414"/>
        <v>31.21</v>
      </c>
      <c r="O3967" s="7">
        <f t="shared" si="415"/>
        <v>0.12785219777968948</v>
      </c>
      <c r="P3967" t="str">
        <f t="shared" si="416"/>
        <v>May-2025</v>
      </c>
      <c r="Q3967" t="str">
        <f t="shared" si="417"/>
        <v>Q2-2025</v>
      </c>
    </row>
    <row r="3968" spans="1:17" x14ac:dyDescent="0.3">
      <c r="A3968" t="s">
        <v>4116</v>
      </c>
      <c r="B3968" s="15">
        <v>45887</v>
      </c>
      <c r="C3968" t="s">
        <v>84</v>
      </c>
      <c r="D3968" t="s">
        <v>229</v>
      </c>
      <c r="E3968" t="s">
        <v>54</v>
      </c>
      <c r="F3968" t="s">
        <v>268</v>
      </c>
      <c r="G3968" t="s">
        <v>56</v>
      </c>
      <c r="H3968">
        <v>6</v>
      </c>
      <c r="I3968">
        <v>22.89</v>
      </c>
      <c r="J3968">
        <v>9.5000000000000001E-2</v>
      </c>
      <c r="K3968">
        <v>13.13</v>
      </c>
      <c r="L3968" t="s">
        <v>57</v>
      </c>
      <c r="M3968">
        <f t="shared" si="413"/>
        <v>124.29</v>
      </c>
      <c r="N3968">
        <f t="shared" si="414"/>
        <v>45.51</v>
      </c>
      <c r="O3968" s="7">
        <f t="shared" si="415"/>
        <v>0.36615978759353124</v>
      </c>
      <c r="P3968" t="str">
        <f t="shared" si="416"/>
        <v>Aug-2025</v>
      </c>
      <c r="Q3968" t="str">
        <f t="shared" si="417"/>
        <v>Q3-2025</v>
      </c>
    </row>
    <row r="3969" spans="1:17" x14ac:dyDescent="0.3">
      <c r="A3969" t="s">
        <v>4117</v>
      </c>
      <c r="B3969" s="15">
        <v>45878</v>
      </c>
      <c r="C3969" t="s">
        <v>84</v>
      </c>
      <c r="D3969" t="s">
        <v>150</v>
      </c>
      <c r="E3969" t="s">
        <v>54</v>
      </c>
      <c r="F3969" t="s">
        <v>55</v>
      </c>
      <c r="G3969" t="s">
        <v>56</v>
      </c>
      <c r="H3969">
        <v>5</v>
      </c>
      <c r="I3969">
        <v>17.62</v>
      </c>
      <c r="J3969">
        <v>0.107</v>
      </c>
      <c r="K3969">
        <v>11.73</v>
      </c>
      <c r="L3969" t="s">
        <v>57</v>
      </c>
      <c r="M3969">
        <f t="shared" si="413"/>
        <v>78.67</v>
      </c>
      <c r="N3969">
        <f t="shared" si="414"/>
        <v>20.02</v>
      </c>
      <c r="O3969" s="7">
        <f t="shared" si="415"/>
        <v>0.2544807423414262</v>
      </c>
      <c r="P3969" t="str">
        <f t="shared" si="416"/>
        <v>Aug-2025</v>
      </c>
      <c r="Q3969" t="str">
        <f t="shared" si="417"/>
        <v>Q3-2025</v>
      </c>
    </row>
    <row r="3970" spans="1:17" x14ac:dyDescent="0.3">
      <c r="A3970" t="s">
        <v>4118</v>
      </c>
      <c r="B3970" s="15">
        <v>45876</v>
      </c>
      <c r="C3970" t="s">
        <v>88</v>
      </c>
      <c r="D3970" t="s">
        <v>183</v>
      </c>
      <c r="E3970" t="s">
        <v>60</v>
      </c>
      <c r="F3970" t="s">
        <v>90</v>
      </c>
      <c r="G3970" t="s">
        <v>68</v>
      </c>
      <c r="H3970">
        <v>4</v>
      </c>
      <c r="I3970">
        <v>52.06</v>
      </c>
      <c r="J3970">
        <v>0.10100000000000001</v>
      </c>
      <c r="K3970">
        <v>22.37</v>
      </c>
      <c r="L3970" t="s">
        <v>57</v>
      </c>
      <c r="M3970">
        <f t="shared" ref="M3970:M4033" si="418">ROUND(H3970*I3970*(1-J3970),2)</f>
        <v>187.21</v>
      </c>
      <c r="N3970">
        <f t="shared" ref="N3970:N4033" si="419">ROUND(M3970-(H3970*K3970),2)</f>
        <v>97.73</v>
      </c>
      <c r="O3970" s="7">
        <f t="shared" ref="O3970:O4033" si="420">IFERROR(N3970/M3970,0)</f>
        <v>0.52203407937610169</v>
      </c>
      <c r="P3970" t="str">
        <f t="shared" si="416"/>
        <v>Aug-2025</v>
      </c>
      <c r="Q3970" t="str">
        <f t="shared" si="417"/>
        <v>Q3-2025</v>
      </c>
    </row>
    <row r="3971" spans="1:17" x14ac:dyDescent="0.3">
      <c r="A3971" t="s">
        <v>4119</v>
      </c>
      <c r="B3971" s="15">
        <v>45385</v>
      </c>
      <c r="C3971" t="s">
        <v>63</v>
      </c>
      <c r="D3971" t="s">
        <v>175</v>
      </c>
      <c r="E3971" t="s">
        <v>107</v>
      </c>
      <c r="F3971" t="s">
        <v>108</v>
      </c>
      <c r="G3971" t="s">
        <v>68</v>
      </c>
      <c r="H3971">
        <v>6</v>
      </c>
      <c r="I3971">
        <v>44.57</v>
      </c>
      <c r="J3971">
        <v>0.27900000000000003</v>
      </c>
      <c r="K3971">
        <v>17.34</v>
      </c>
      <c r="L3971" t="s">
        <v>57</v>
      </c>
      <c r="M3971">
        <f t="shared" si="418"/>
        <v>192.81</v>
      </c>
      <c r="N3971">
        <f t="shared" si="419"/>
        <v>88.77</v>
      </c>
      <c r="O3971" s="7">
        <f t="shared" si="420"/>
        <v>0.4604014314610238</v>
      </c>
      <c r="P3971" t="str">
        <f t="shared" si="416"/>
        <v>Apr-2024</v>
      </c>
      <c r="Q3971" t="str">
        <f t="shared" si="417"/>
        <v>Q2-2024</v>
      </c>
    </row>
    <row r="3972" spans="1:17" x14ac:dyDescent="0.3">
      <c r="A3972" t="s">
        <v>4120</v>
      </c>
      <c r="B3972" s="15">
        <v>45660</v>
      </c>
      <c r="C3972" t="s">
        <v>52</v>
      </c>
      <c r="D3972" t="s">
        <v>130</v>
      </c>
      <c r="E3972" t="s">
        <v>71</v>
      </c>
      <c r="F3972" t="s">
        <v>86</v>
      </c>
      <c r="G3972" t="s">
        <v>68</v>
      </c>
      <c r="H3972">
        <v>1</v>
      </c>
      <c r="I3972">
        <v>173.04</v>
      </c>
      <c r="J3972">
        <v>0.10199999999999999</v>
      </c>
      <c r="K3972">
        <v>119.49</v>
      </c>
      <c r="L3972" t="s">
        <v>57</v>
      </c>
      <c r="M3972">
        <f t="shared" si="418"/>
        <v>155.38999999999999</v>
      </c>
      <c r="N3972">
        <f t="shared" si="419"/>
        <v>35.9</v>
      </c>
      <c r="O3972" s="7">
        <f t="shared" si="420"/>
        <v>0.23103159791492375</v>
      </c>
      <c r="P3972" t="str">
        <f t="shared" si="416"/>
        <v>Jan-2025</v>
      </c>
      <c r="Q3972" t="str">
        <f t="shared" si="417"/>
        <v>Q1-2025</v>
      </c>
    </row>
    <row r="3973" spans="1:17" x14ac:dyDescent="0.3">
      <c r="A3973" t="s">
        <v>4121</v>
      </c>
      <c r="B3973" s="15">
        <v>45509</v>
      </c>
      <c r="C3973" t="s">
        <v>63</v>
      </c>
      <c r="D3973" t="s">
        <v>281</v>
      </c>
      <c r="E3973" t="s">
        <v>107</v>
      </c>
      <c r="F3973" t="s">
        <v>148</v>
      </c>
      <c r="G3973" t="s">
        <v>68</v>
      </c>
      <c r="H3973">
        <v>4</v>
      </c>
      <c r="I3973">
        <v>47.17</v>
      </c>
      <c r="J3973">
        <v>0.151</v>
      </c>
      <c r="K3973">
        <v>18.48</v>
      </c>
      <c r="L3973" t="s">
        <v>57</v>
      </c>
      <c r="M3973">
        <f t="shared" si="418"/>
        <v>160.19</v>
      </c>
      <c r="N3973">
        <f t="shared" si="419"/>
        <v>86.27</v>
      </c>
      <c r="O3973" s="7">
        <f t="shared" si="420"/>
        <v>0.5385479742805418</v>
      </c>
      <c r="P3973" t="str">
        <f t="shared" si="416"/>
        <v>Aug-2024</v>
      </c>
      <c r="Q3973" t="str">
        <f t="shared" si="417"/>
        <v>Q3-2024</v>
      </c>
    </row>
    <row r="3974" spans="1:17" x14ac:dyDescent="0.3">
      <c r="A3974" t="s">
        <v>4122</v>
      </c>
      <c r="B3974" s="15">
        <v>45940</v>
      </c>
      <c r="C3974" t="s">
        <v>63</v>
      </c>
      <c r="D3974" t="s">
        <v>137</v>
      </c>
      <c r="E3974" t="s">
        <v>93</v>
      </c>
      <c r="F3974" t="s">
        <v>94</v>
      </c>
      <c r="G3974" t="s">
        <v>56</v>
      </c>
      <c r="H3974">
        <v>1</v>
      </c>
      <c r="I3974">
        <v>23.2</v>
      </c>
      <c r="J3974">
        <v>0.26600000000000001</v>
      </c>
      <c r="K3974">
        <v>10.33</v>
      </c>
      <c r="L3974" t="s">
        <v>57</v>
      </c>
      <c r="M3974">
        <f t="shared" si="418"/>
        <v>17.03</v>
      </c>
      <c r="N3974">
        <f t="shared" si="419"/>
        <v>6.7</v>
      </c>
      <c r="O3974" s="7">
        <f t="shared" si="420"/>
        <v>0.39342337052260717</v>
      </c>
      <c r="P3974" t="str">
        <f t="shared" si="416"/>
        <v>Oct-2025</v>
      </c>
      <c r="Q3974" t="str">
        <f t="shared" si="417"/>
        <v>Q4-2025</v>
      </c>
    </row>
    <row r="3975" spans="1:17" x14ac:dyDescent="0.3">
      <c r="A3975" t="s">
        <v>4123</v>
      </c>
      <c r="B3975" s="15">
        <v>45436</v>
      </c>
      <c r="C3975" t="s">
        <v>63</v>
      </c>
      <c r="D3975" t="s">
        <v>159</v>
      </c>
      <c r="E3975" t="s">
        <v>93</v>
      </c>
      <c r="F3975" t="s">
        <v>141</v>
      </c>
      <c r="G3975" t="s">
        <v>56</v>
      </c>
      <c r="H3975">
        <v>2</v>
      </c>
      <c r="I3975">
        <v>35.090000000000003</v>
      </c>
      <c r="J3975">
        <v>0.185</v>
      </c>
      <c r="K3975">
        <v>16.03</v>
      </c>
      <c r="L3975" t="s">
        <v>57</v>
      </c>
      <c r="M3975">
        <f t="shared" si="418"/>
        <v>57.2</v>
      </c>
      <c r="N3975">
        <f t="shared" si="419"/>
        <v>25.14</v>
      </c>
      <c r="O3975" s="7">
        <f t="shared" si="420"/>
        <v>0.43951048951048949</v>
      </c>
      <c r="P3975" t="str">
        <f t="shared" si="416"/>
        <v>May-2024</v>
      </c>
      <c r="Q3975" t="str">
        <f t="shared" si="417"/>
        <v>Q2-2024</v>
      </c>
    </row>
    <row r="3976" spans="1:17" x14ac:dyDescent="0.3">
      <c r="A3976" t="s">
        <v>4124</v>
      </c>
      <c r="B3976" s="15">
        <v>45991</v>
      </c>
      <c r="C3976" t="s">
        <v>88</v>
      </c>
      <c r="D3976" t="s">
        <v>183</v>
      </c>
      <c r="E3976" t="s">
        <v>54</v>
      </c>
      <c r="F3976" t="s">
        <v>114</v>
      </c>
      <c r="G3976" t="s">
        <v>68</v>
      </c>
      <c r="H3976">
        <v>3</v>
      </c>
      <c r="I3976">
        <v>8.9</v>
      </c>
      <c r="J3976">
        <v>5.1999999999999998E-2</v>
      </c>
      <c r="K3976">
        <v>6.18</v>
      </c>
      <c r="L3976" t="s">
        <v>57</v>
      </c>
      <c r="M3976">
        <f t="shared" si="418"/>
        <v>25.31</v>
      </c>
      <c r="N3976">
        <f t="shared" si="419"/>
        <v>6.77</v>
      </c>
      <c r="O3976" s="7">
        <f t="shared" si="420"/>
        <v>0.26748320821809562</v>
      </c>
      <c r="P3976" t="str">
        <f t="shared" si="416"/>
        <v>Nov-2025</v>
      </c>
      <c r="Q3976" t="str">
        <f t="shared" si="417"/>
        <v>Q4-2025</v>
      </c>
    </row>
    <row r="3977" spans="1:17" x14ac:dyDescent="0.3">
      <c r="A3977" t="s">
        <v>4125</v>
      </c>
      <c r="B3977" s="15">
        <v>45466</v>
      </c>
      <c r="C3977" t="s">
        <v>52</v>
      </c>
      <c r="D3977" t="s">
        <v>101</v>
      </c>
      <c r="E3977" t="s">
        <v>71</v>
      </c>
      <c r="F3977" t="s">
        <v>126</v>
      </c>
      <c r="G3977" t="s">
        <v>68</v>
      </c>
      <c r="H3977">
        <v>7</v>
      </c>
      <c r="I3977">
        <v>210.22</v>
      </c>
      <c r="J3977">
        <v>8.1000000000000003E-2</v>
      </c>
      <c r="K3977">
        <v>143.84</v>
      </c>
      <c r="L3977" t="s">
        <v>57</v>
      </c>
      <c r="M3977">
        <f t="shared" si="418"/>
        <v>1352.35</v>
      </c>
      <c r="N3977">
        <f t="shared" si="419"/>
        <v>345.47</v>
      </c>
      <c r="O3977" s="7">
        <f t="shared" si="420"/>
        <v>0.25545901578733321</v>
      </c>
      <c r="P3977" t="str">
        <f t="shared" si="416"/>
        <v>Jun-2024</v>
      </c>
      <c r="Q3977" t="str">
        <f t="shared" si="417"/>
        <v>Q2-2024</v>
      </c>
    </row>
    <row r="3978" spans="1:17" x14ac:dyDescent="0.3">
      <c r="A3978" t="s">
        <v>4126</v>
      </c>
      <c r="B3978" s="15">
        <v>45977</v>
      </c>
      <c r="C3978" t="s">
        <v>88</v>
      </c>
      <c r="D3978" t="s">
        <v>202</v>
      </c>
      <c r="E3978" t="s">
        <v>60</v>
      </c>
      <c r="F3978" t="s">
        <v>90</v>
      </c>
      <c r="G3978" t="s">
        <v>56</v>
      </c>
      <c r="H3978">
        <v>1</v>
      </c>
      <c r="I3978">
        <v>17.64</v>
      </c>
      <c r="J3978">
        <v>3.5000000000000003E-2</v>
      </c>
      <c r="K3978">
        <v>7.52</v>
      </c>
      <c r="L3978" t="s">
        <v>57</v>
      </c>
      <c r="M3978">
        <f t="shared" si="418"/>
        <v>17.02</v>
      </c>
      <c r="N3978">
        <f t="shared" si="419"/>
        <v>9.5</v>
      </c>
      <c r="O3978" s="7">
        <f t="shared" si="420"/>
        <v>0.55816686251468861</v>
      </c>
      <c r="P3978" t="str">
        <f t="shared" si="416"/>
        <v>Nov-2025</v>
      </c>
      <c r="Q3978" t="str">
        <f t="shared" si="417"/>
        <v>Q4-2025</v>
      </c>
    </row>
    <row r="3979" spans="1:17" x14ac:dyDescent="0.3">
      <c r="A3979" t="s">
        <v>4127</v>
      </c>
      <c r="B3979" s="15">
        <v>45812</v>
      </c>
      <c r="C3979" t="s">
        <v>63</v>
      </c>
      <c r="D3979" t="s">
        <v>82</v>
      </c>
      <c r="E3979" t="s">
        <v>60</v>
      </c>
      <c r="F3979" t="s">
        <v>99</v>
      </c>
      <c r="G3979" t="s">
        <v>56</v>
      </c>
      <c r="H3979">
        <v>3</v>
      </c>
      <c r="I3979">
        <v>100.03</v>
      </c>
      <c r="J3979">
        <v>0.15</v>
      </c>
      <c r="K3979">
        <v>54.21</v>
      </c>
      <c r="L3979" t="s">
        <v>57</v>
      </c>
      <c r="M3979">
        <f t="shared" si="418"/>
        <v>255.08</v>
      </c>
      <c r="N3979">
        <f t="shared" si="419"/>
        <v>92.45</v>
      </c>
      <c r="O3979" s="7">
        <f t="shared" si="420"/>
        <v>0.36243531441116511</v>
      </c>
      <c r="P3979" t="str">
        <f t="shared" si="416"/>
        <v>Jun-2025</v>
      </c>
      <c r="Q3979" t="str">
        <f t="shared" si="417"/>
        <v>Q2-2025</v>
      </c>
    </row>
    <row r="3980" spans="1:17" x14ac:dyDescent="0.3">
      <c r="A3980" t="s">
        <v>4128</v>
      </c>
      <c r="B3980" s="15">
        <v>45743</v>
      </c>
      <c r="C3980" t="s">
        <v>52</v>
      </c>
      <c r="D3980" t="s">
        <v>237</v>
      </c>
      <c r="E3980" t="s">
        <v>107</v>
      </c>
      <c r="F3980" t="s">
        <v>139</v>
      </c>
      <c r="G3980" t="s">
        <v>68</v>
      </c>
      <c r="H3980">
        <v>2</v>
      </c>
      <c r="I3980">
        <v>28.3</v>
      </c>
      <c r="J3980">
        <v>0.122</v>
      </c>
      <c r="K3980">
        <v>12.48</v>
      </c>
      <c r="L3980" t="s">
        <v>104</v>
      </c>
      <c r="M3980">
        <f t="shared" si="418"/>
        <v>49.69</v>
      </c>
      <c r="N3980">
        <f t="shared" si="419"/>
        <v>24.73</v>
      </c>
      <c r="O3980" s="7">
        <f t="shared" si="420"/>
        <v>0.49768565103642587</v>
      </c>
      <c r="P3980" t="str">
        <f t="shared" si="416"/>
        <v>Mar-2025</v>
      </c>
      <c r="Q3980" t="str">
        <f t="shared" si="417"/>
        <v>Q1-2025</v>
      </c>
    </row>
    <row r="3981" spans="1:17" x14ac:dyDescent="0.3">
      <c r="A3981" t="s">
        <v>4129</v>
      </c>
      <c r="B3981" s="15">
        <v>45963</v>
      </c>
      <c r="C3981" t="s">
        <v>63</v>
      </c>
      <c r="D3981" t="s">
        <v>82</v>
      </c>
      <c r="E3981" t="s">
        <v>71</v>
      </c>
      <c r="F3981" t="s">
        <v>78</v>
      </c>
      <c r="G3981" t="s">
        <v>56</v>
      </c>
      <c r="H3981">
        <v>5</v>
      </c>
      <c r="I3981">
        <v>70.72</v>
      </c>
      <c r="J3981">
        <v>0.3</v>
      </c>
      <c r="K3981">
        <v>48.77</v>
      </c>
      <c r="L3981" t="s">
        <v>104</v>
      </c>
      <c r="M3981">
        <f t="shared" si="418"/>
        <v>247.52</v>
      </c>
      <c r="N3981">
        <f t="shared" si="419"/>
        <v>3.67</v>
      </c>
      <c r="O3981" s="7">
        <f t="shared" si="420"/>
        <v>1.4827084680025856E-2</v>
      </c>
      <c r="P3981" t="str">
        <f t="shared" si="416"/>
        <v>Nov-2025</v>
      </c>
      <c r="Q3981" t="str">
        <f t="shared" si="417"/>
        <v>Q4-2025</v>
      </c>
    </row>
    <row r="3982" spans="1:17" x14ac:dyDescent="0.3">
      <c r="A3982" t="s">
        <v>4130</v>
      </c>
      <c r="B3982" s="15">
        <v>45754</v>
      </c>
      <c r="C3982" t="s">
        <v>84</v>
      </c>
      <c r="D3982" t="s">
        <v>169</v>
      </c>
      <c r="E3982" t="s">
        <v>71</v>
      </c>
      <c r="F3982" t="s">
        <v>126</v>
      </c>
      <c r="G3982" t="s">
        <v>68</v>
      </c>
      <c r="H3982">
        <v>1</v>
      </c>
      <c r="I3982">
        <v>47.72</v>
      </c>
      <c r="J3982">
        <v>6.0999999999999999E-2</v>
      </c>
      <c r="K3982">
        <v>31.79</v>
      </c>
      <c r="L3982" t="s">
        <v>57</v>
      </c>
      <c r="M3982">
        <f t="shared" si="418"/>
        <v>44.81</v>
      </c>
      <c r="N3982">
        <f t="shared" si="419"/>
        <v>13.02</v>
      </c>
      <c r="O3982" s="7">
        <f t="shared" si="420"/>
        <v>0.29056014282526221</v>
      </c>
      <c r="P3982" t="str">
        <f t="shared" si="416"/>
        <v>Apr-2025</v>
      </c>
      <c r="Q3982" t="str">
        <f t="shared" si="417"/>
        <v>Q2-2025</v>
      </c>
    </row>
    <row r="3983" spans="1:17" x14ac:dyDescent="0.3">
      <c r="A3983" t="s">
        <v>4131</v>
      </c>
      <c r="B3983" s="15">
        <v>45866</v>
      </c>
      <c r="C3983" t="s">
        <v>63</v>
      </c>
      <c r="D3983" t="s">
        <v>263</v>
      </c>
      <c r="E3983" t="s">
        <v>60</v>
      </c>
      <c r="F3983" t="s">
        <v>76</v>
      </c>
      <c r="G3983" t="s">
        <v>56</v>
      </c>
      <c r="H3983">
        <v>2</v>
      </c>
      <c r="I3983">
        <v>105.84</v>
      </c>
      <c r="J3983">
        <v>0.28799999999999998</v>
      </c>
      <c r="K3983">
        <v>48.6</v>
      </c>
      <c r="L3983" t="s">
        <v>57</v>
      </c>
      <c r="M3983">
        <f t="shared" si="418"/>
        <v>150.72</v>
      </c>
      <c r="N3983">
        <f t="shared" si="419"/>
        <v>53.52</v>
      </c>
      <c r="O3983" s="7">
        <f t="shared" si="420"/>
        <v>0.35509554140127392</v>
      </c>
      <c r="P3983" t="str">
        <f t="shared" si="416"/>
        <v>Jul-2025</v>
      </c>
      <c r="Q3983" t="str">
        <f t="shared" si="417"/>
        <v>Q3-2025</v>
      </c>
    </row>
    <row r="3984" spans="1:17" x14ac:dyDescent="0.3">
      <c r="A3984" t="s">
        <v>4132</v>
      </c>
      <c r="B3984" s="15">
        <v>45759</v>
      </c>
      <c r="C3984" t="s">
        <v>84</v>
      </c>
      <c r="D3984" t="s">
        <v>572</v>
      </c>
      <c r="E3984" t="s">
        <v>107</v>
      </c>
      <c r="F3984" t="s">
        <v>108</v>
      </c>
      <c r="G3984" t="s">
        <v>68</v>
      </c>
      <c r="H3984">
        <v>1</v>
      </c>
      <c r="I3984">
        <v>27.63</v>
      </c>
      <c r="J3984">
        <v>0.1</v>
      </c>
      <c r="K3984">
        <v>9.83</v>
      </c>
      <c r="L3984" t="s">
        <v>57</v>
      </c>
      <c r="M3984">
        <f t="shared" si="418"/>
        <v>24.87</v>
      </c>
      <c r="N3984">
        <f t="shared" si="419"/>
        <v>15.04</v>
      </c>
      <c r="O3984" s="7">
        <f t="shared" si="420"/>
        <v>0.60474467229593887</v>
      </c>
      <c r="P3984" t="str">
        <f t="shared" si="416"/>
        <v>Apr-2025</v>
      </c>
      <c r="Q3984" t="str">
        <f t="shared" si="417"/>
        <v>Q2-2025</v>
      </c>
    </row>
    <row r="3985" spans="1:17" x14ac:dyDescent="0.3">
      <c r="A3985" t="s">
        <v>4133</v>
      </c>
      <c r="B3985" s="15">
        <v>45937</v>
      </c>
      <c r="C3985" t="s">
        <v>84</v>
      </c>
      <c r="D3985" t="s">
        <v>177</v>
      </c>
      <c r="E3985" t="s">
        <v>54</v>
      </c>
      <c r="F3985" t="s">
        <v>156</v>
      </c>
      <c r="G3985" t="s">
        <v>68</v>
      </c>
      <c r="H3985">
        <v>1</v>
      </c>
      <c r="I3985">
        <v>9.3000000000000007</v>
      </c>
      <c r="J3985">
        <v>0.107</v>
      </c>
      <c r="K3985">
        <v>5.22</v>
      </c>
      <c r="L3985" t="s">
        <v>57</v>
      </c>
      <c r="M3985">
        <f t="shared" si="418"/>
        <v>8.3000000000000007</v>
      </c>
      <c r="N3985">
        <f t="shared" si="419"/>
        <v>3.08</v>
      </c>
      <c r="O3985" s="7">
        <f t="shared" si="420"/>
        <v>0.37108433734939755</v>
      </c>
      <c r="P3985" t="str">
        <f t="shared" si="416"/>
        <v>Oct-2025</v>
      </c>
      <c r="Q3985" t="str">
        <f t="shared" si="417"/>
        <v>Q4-2025</v>
      </c>
    </row>
    <row r="3986" spans="1:17" x14ac:dyDescent="0.3">
      <c r="A3986" t="s">
        <v>4134</v>
      </c>
      <c r="B3986" s="15">
        <v>46008</v>
      </c>
      <c r="C3986" t="s">
        <v>84</v>
      </c>
      <c r="D3986" t="s">
        <v>85</v>
      </c>
      <c r="E3986" t="s">
        <v>71</v>
      </c>
      <c r="F3986" t="s">
        <v>126</v>
      </c>
      <c r="G3986" t="s">
        <v>68</v>
      </c>
      <c r="H3986">
        <v>2</v>
      </c>
      <c r="I3986">
        <v>290.75</v>
      </c>
      <c r="J3986">
        <v>0.08</v>
      </c>
      <c r="K3986">
        <v>218.96</v>
      </c>
      <c r="L3986" t="s">
        <v>57</v>
      </c>
      <c r="M3986">
        <f t="shared" si="418"/>
        <v>534.98</v>
      </c>
      <c r="N3986">
        <f t="shared" si="419"/>
        <v>97.06</v>
      </c>
      <c r="O3986" s="7">
        <f t="shared" si="420"/>
        <v>0.1814273430782459</v>
      </c>
      <c r="P3986" t="str">
        <f t="shared" si="416"/>
        <v>Dec-2025</v>
      </c>
      <c r="Q3986" t="str">
        <f t="shared" si="417"/>
        <v>Q4-2025</v>
      </c>
    </row>
    <row r="3987" spans="1:17" x14ac:dyDescent="0.3">
      <c r="A3987" t="s">
        <v>4135</v>
      </c>
      <c r="B3987" s="15">
        <v>45479</v>
      </c>
      <c r="C3987" t="s">
        <v>63</v>
      </c>
      <c r="D3987" t="s">
        <v>106</v>
      </c>
      <c r="E3987" t="s">
        <v>107</v>
      </c>
      <c r="F3987" t="s">
        <v>139</v>
      </c>
      <c r="G3987" t="s">
        <v>68</v>
      </c>
      <c r="H3987">
        <v>1</v>
      </c>
      <c r="I3987">
        <v>13.21</v>
      </c>
      <c r="J3987">
        <v>0.22800000000000001</v>
      </c>
      <c r="K3987">
        <v>5.14</v>
      </c>
      <c r="L3987" t="s">
        <v>57</v>
      </c>
      <c r="M3987">
        <f t="shared" si="418"/>
        <v>10.199999999999999</v>
      </c>
      <c r="N3987">
        <f t="shared" si="419"/>
        <v>5.0599999999999996</v>
      </c>
      <c r="O3987" s="7">
        <f t="shared" si="420"/>
        <v>0.49607843137254903</v>
      </c>
      <c r="P3987" t="str">
        <f t="shared" si="416"/>
        <v>Jul-2024</v>
      </c>
      <c r="Q3987" t="str">
        <f t="shared" si="417"/>
        <v>Q3-2024</v>
      </c>
    </row>
    <row r="3988" spans="1:17" x14ac:dyDescent="0.3">
      <c r="A3988" t="s">
        <v>4136</v>
      </c>
      <c r="B3988" s="15">
        <v>45975</v>
      </c>
      <c r="C3988" t="s">
        <v>88</v>
      </c>
      <c r="D3988" t="s">
        <v>116</v>
      </c>
      <c r="E3988" t="s">
        <v>60</v>
      </c>
      <c r="F3988" t="s">
        <v>61</v>
      </c>
      <c r="G3988" t="s">
        <v>56</v>
      </c>
      <c r="H3988">
        <v>4</v>
      </c>
      <c r="I3988">
        <v>109.27</v>
      </c>
      <c r="J3988">
        <v>0.123</v>
      </c>
      <c r="K3988">
        <v>57.84</v>
      </c>
      <c r="L3988" t="s">
        <v>57</v>
      </c>
      <c r="M3988">
        <f t="shared" si="418"/>
        <v>383.32</v>
      </c>
      <c r="N3988">
        <f t="shared" si="419"/>
        <v>151.96</v>
      </c>
      <c r="O3988" s="7">
        <f t="shared" si="420"/>
        <v>0.39643118021496404</v>
      </c>
      <c r="P3988" t="str">
        <f t="shared" si="416"/>
        <v>Nov-2025</v>
      </c>
      <c r="Q3988" t="str">
        <f t="shared" si="417"/>
        <v>Q4-2025</v>
      </c>
    </row>
    <row r="3989" spans="1:17" x14ac:dyDescent="0.3">
      <c r="A3989" t="s">
        <v>4137</v>
      </c>
      <c r="B3989" s="15">
        <v>45679</v>
      </c>
      <c r="C3989" t="s">
        <v>84</v>
      </c>
      <c r="D3989" t="s">
        <v>103</v>
      </c>
      <c r="E3989" t="s">
        <v>54</v>
      </c>
      <c r="F3989" t="s">
        <v>55</v>
      </c>
      <c r="G3989" t="s">
        <v>56</v>
      </c>
      <c r="H3989">
        <v>2</v>
      </c>
      <c r="I3989">
        <v>3.61</v>
      </c>
      <c r="J3989">
        <v>9.0999999999999998E-2</v>
      </c>
      <c r="K3989">
        <v>2.0299999999999998</v>
      </c>
      <c r="L3989" t="s">
        <v>57</v>
      </c>
      <c r="M3989">
        <f t="shared" si="418"/>
        <v>6.56</v>
      </c>
      <c r="N3989">
        <f t="shared" si="419"/>
        <v>2.5</v>
      </c>
      <c r="O3989" s="7">
        <f t="shared" si="420"/>
        <v>0.38109756097560976</v>
      </c>
      <c r="P3989" t="str">
        <f t="shared" si="416"/>
        <v>Jan-2025</v>
      </c>
      <c r="Q3989" t="str">
        <f t="shared" si="417"/>
        <v>Q1-2025</v>
      </c>
    </row>
    <row r="3990" spans="1:17" x14ac:dyDescent="0.3">
      <c r="A3990" t="s">
        <v>4138</v>
      </c>
      <c r="B3990" s="15">
        <v>45865</v>
      </c>
      <c r="C3990" t="s">
        <v>63</v>
      </c>
      <c r="D3990" t="s">
        <v>281</v>
      </c>
      <c r="E3990" t="s">
        <v>71</v>
      </c>
      <c r="F3990" t="s">
        <v>72</v>
      </c>
      <c r="G3990" t="s">
        <v>68</v>
      </c>
      <c r="H3990">
        <v>2</v>
      </c>
      <c r="I3990">
        <v>293.06</v>
      </c>
      <c r="J3990">
        <v>0.182</v>
      </c>
      <c r="K3990">
        <v>230.03</v>
      </c>
      <c r="L3990" t="s">
        <v>57</v>
      </c>
      <c r="M3990">
        <f t="shared" si="418"/>
        <v>479.45</v>
      </c>
      <c r="N3990">
        <f t="shared" si="419"/>
        <v>19.39</v>
      </c>
      <c r="O3990" s="7">
        <f t="shared" si="420"/>
        <v>4.0442173323599957E-2</v>
      </c>
      <c r="P3990" t="str">
        <f t="shared" si="416"/>
        <v>Jul-2025</v>
      </c>
      <c r="Q3990" t="str">
        <f t="shared" si="417"/>
        <v>Q3-2025</v>
      </c>
    </row>
    <row r="3991" spans="1:17" x14ac:dyDescent="0.3">
      <c r="A3991" t="s">
        <v>4139</v>
      </c>
      <c r="B3991" s="15">
        <v>45805</v>
      </c>
      <c r="C3991" t="s">
        <v>88</v>
      </c>
      <c r="D3991" t="s">
        <v>89</v>
      </c>
      <c r="E3991" t="s">
        <v>93</v>
      </c>
      <c r="F3991" t="s">
        <v>219</v>
      </c>
      <c r="G3991" t="s">
        <v>68</v>
      </c>
      <c r="H3991">
        <v>4</v>
      </c>
      <c r="I3991">
        <v>10.91</v>
      </c>
      <c r="J3991">
        <v>0.06</v>
      </c>
      <c r="K3991">
        <v>3.82</v>
      </c>
      <c r="L3991" t="s">
        <v>104</v>
      </c>
      <c r="M3991">
        <f t="shared" si="418"/>
        <v>41.02</v>
      </c>
      <c r="N3991">
        <f t="shared" si="419"/>
        <v>25.74</v>
      </c>
      <c r="O3991" s="7">
        <f t="shared" si="420"/>
        <v>0.62749878108239876</v>
      </c>
      <c r="P3991" t="str">
        <f t="shared" si="416"/>
        <v>May-2025</v>
      </c>
      <c r="Q3991" t="str">
        <f t="shared" si="417"/>
        <v>Q2-2025</v>
      </c>
    </row>
    <row r="3992" spans="1:17" x14ac:dyDescent="0.3">
      <c r="A3992" t="s">
        <v>4140</v>
      </c>
      <c r="B3992" s="15">
        <v>45393</v>
      </c>
      <c r="C3992" t="s">
        <v>88</v>
      </c>
      <c r="D3992" t="s">
        <v>92</v>
      </c>
      <c r="E3992" t="s">
        <v>60</v>
      </c>
      <c r="F3992" t="s">
        <v>99</v>
      </c>
      <c r="G3992" t="s">
        <v>56</v>
      </c>
      <c r="H3992">
        <v>4</v>
      </c>
      <c r="I3992">
        <v>19.850000000000001</v>
      </c>
      <c r="J3992">
        <v>4.2999999999999997E-2</v>
      </c>
      <c r="K3992">
        <v>9.65</v>
      </c>
      <c r="L3992" t="s">
        <v>57</v>
      </c>
      <c r="M3992">
        <f t="shared" si="418"/>
        <v>75.989999999999995</v>
      </c>
      <c r="N3992">
        <f t="shared" si="419"/>
        <v>37.39</v>
      </c>
      <c r="O3992" s="7">
        <f t="shared" si="420"/>
        <v>0.49203842610869858</v>
      </c>
      <c r="P3992" t="str">
        <f t="shared" si="416"/>
        <v>Apr-2024</v>
      </c>
      <c r="Q3992" t="str">
        <f t="shared" si="417"/>
        <v>Q2-2024</v>
      </c>
    </row>
    <row r="3993" spans="1:17" x14ac:dyDescent="0.3">
      <c r="A3993" t="s">
        <v>4141</v>
      </c>
      <c r="B3993" s="15">
        <v>46016</v>
      </c>
      <c r="C3993" t="s">
        <v>88</v>
      </c>
      <c r="D3993" t="s">
        <v>198</v>
      </c>
      <c r="E3993" t="s">
        <v>71</v>
      </c>
      <c r="F3993" t="s">
        <v>86</v>
      </c>
      <c r="G3993" t="s">
        <v>56</v>
      </c>
      <c r="H3993">
        <v>2</v>
      </c>
      <c r="I3993">
        <v>152.88</v>
      </c>
      <c r="J3993">
        <v>7.3999999999999996E-2</v>
      </c>
      <c r="K3993">
        <v>102.68</v>
      </c>
      <c r="L3993" t="s">
        <v>57</v>
      </c>
      <c r="M3993">
        <f t="shared" si="418"/>
        <v>283.13</v>
      </c>
      <c r="N3993">
        <f t="shared" si="419"/>
        <v>77.77</v>
      </c>
      <c r="O3993" s="7">
        <f t="shared" si="420"/>
        <v>0.27467947585914598</v>
      </c>
      <c r="P3993" t="str">
        <f t="shared" si="416"/>
        <v>Dec-2025</v>
      </c>
      <c r="Q3993" t="str">
        <f t="shared" si="417"/>
        <v>Q4-2025</v>
      </c>
    </row>
    <row r="3994" spans="1:17" x14ac:dyDescent="0.3">
      <c r="A3994" t="s">
        <v>4142</v>
      </c>
      <c r="B3994" s="15">
        <v>45818</v>
      </c>
      <c r="C3994" t="s">
        <v>52</v>
      </c>
      <c r="D3994" t="s">
        <v>130</v>
      </c>
      <c r="E3994" t="s">
        <v>60</v>
      </c>
      <c r="F3994" t="s">
        <v>99</v>
      </c>
      <c r="G3994" t="s">
        <v>68</v>
      </c>
      <c r="H3994">
        <v>2</v>
      </c>
      <c r="I3994">
        <v>87.35</v>
      </c>
      <c r="J3994">
        <v>6.9000000000000006E-2</v>
      </c>
      <c r="K3994">
        <v>35.799999999999997</v>
      </c>
      <c r="L3994" t="s">
        <v>57</v>
      </c>
      <c r="M3994">
        <f t="shared" si="418"/>
        <v>162.65</v>
      </c>
      <c r="N3994">
        <f t="shared" si="419"/>
        <v>91.05</v>
      </c>
      <c r="O3994" s="7">
        <f t="shared" si="420"/>
        <v>0.5597909621887488</v>
      </c>
      <c r="P3994" t="str">
        <f t="shared" si="416"/>
        <v>Jun-2025</v>
      </c>
      <c r="Q3994" t="str">
        <f t="shared" si="417"/>
        <v>Q2-2025</v>
      </c>
    </row>
    <row r="3995" spans="1:17" x14ac:dyDescent="0.3">
      <c r="A3995" t="s">
        <v>4143</v>
      </c>
      <c r="B3995" s="15">
        <v>45796</v>
      </c>
      <c r="C3995" t="s">
        <v>52</v>
      </c>
      <c r="D3995" t="s">
        <v>130</v>
      </c>
      <c r="E3995" t="s">
        <v>71</v>
      </c>
      <c r="F3995" t="s">
        <v>72</v>
      </c>
      <c r="G3995" t="s">
        <v>68</v>
      </c>
      <c r="H3995">
        <v>1</v>
      </c>
      <c r="I3995">
        <v>175.04</v>
      </c>
      <c r="J3995">
        <v>6.3E-2</v>
      </c>
      <c r="K3995">
        <v>135.97999999999999</v>
      </c>
      <c r="L3995" t="s">
        <v>57</v>
      </c>
      <c r="M3995">
        <f t="shared" si="418"/>
        <v>164.01</v>
      </c>
      <c r="N3995">
        <f t="shared" si="419"/>
        <v>28.03</v>
      </c>
      <c r="O3995" s="7">
        <f t="shared" si="420"/>
        <v>0.1709042131577343</v>
      </c>
      <c r="P3995" t="str">
        <f t="shared" si="416"/>
        <v>May-2025</v>
      </c>
      <c r="Q3995" t="str">
        <f t="shared" si="417"/>
        <v>Q2-2025</v>
      </c>
    </row>
    <row r="3996" spans="1:17" x14ac:dyDescent="0.3">
      <c r="A3996" t="s">
        <v>4144</v>
      </c>
      <c r="B3996" s="15">
        <v>45458</v>
      </c>
      <c r="C3996" t="s">
        <v>52</v>
      </c>
      <c r="D3996" t="s">
        <v>101</v>
      </c>
      <c r="E3996" t="s">
        <v>60</v>
      </c>
      <c r="F3996" t="s">
        <v>76</v>
      </c>
      <c r="G3996" t="s">
        <v>68</v>
      </c>
      <c r="H3996">
        <v>5</v>
      </c>
      <c r="I3996">
        <v>55.94</v>
      </c>
      <c r="J3996">
        <v>8.1000000000000003E-2</v>
      </c>
      <c r="K3996">
        <v>27.19</v>
      </c>
      <c r="L3996" t="s">
        <v>57</v>
      </c>
      <c r="M3996">
        <f t="shared" si="418"/>
        <v>257.04000000000002</v>
      </c>
      <c r="N3996">
        <f t="shared" si="419"/>
        <v>121.09</v>
      </c>
      <c r="O3996" s="7">
        <f t="shared" si="420"/>
        <v>0.47109399315281664</v>
      </c>
      <c r="P3996" t="str">
        <f t="shared" si="416"/>
        <v>Jun-2024</v>
      </c>
      <c r="Q3996" t="str">
        <f t="shared" si="417"/>
        <v>Q2-2024</v>
      </c>
    </row>
    <row r="3997" spans="1:17" x14ac:dyDescent="0.3">
      <c r="A3997" t="s">
        <v>4145</v>
      </c>
      <c r="B3997" s="15">
        <v>45533</v>
      </c>
      <c r="C3997" t="s">
        <v>63</v>
      </c>
      <c r="D3997" t="s">
        <v>159</v>
      </c>
      <c r="E3997" t="s">
        <v>107</v>
      </c>
      <c r="F3997" t="s">
        <v>108</v>
      </c>
      <c r="G3997" t="s">
        <v>68</v>
      </c>
      <c r="H3997">
        <v>6</v>
      </c>
      <c r="I3997">
        <v>49.38</v>
      </c>
      <c r="J3997">
        <v>0.25800000000000001</v>
      </c>
      <c r="K3997">
        <v>16.72</v>
      </c>
      <c r="L3997" t="s">
        <v>57</v>
      </c>
      <c r="M3997">
        <f t="shared" si="418"/>
        <v>219.84</v>
      </c>
      <c r="N3997">
        <f t="shared" si="419"/>
        <v>119.52</v>
      </c>
      <c r="O3997" s="7">
        <f t="shared" si="420"/>
        <v>0.54366812227074235</v>
      </c>
      <c r="P3997" t="str">
        <f t="shared" si="416"/>
        <v>Aug-2024</v>
      </c>
      <c r="Q3997" t="str">
        <f t="shared" si="417"/>
        <v>Q3-2024</v>
      </c>
    </row>
    <row r="3998" spans="1:17" x14ac:dyDescent="0.3">
      <c r="A3998" t="s">
        <v>4146</v>
      </c>
      <c r="B3998" s="15">
        <v>45948</v>
      </c>
      <c r="C3998" t="s">
        <v>84</v>
      </c>
      <c r="D3998" t="s">
        <v>85</v>
      </c>
      <c r="E3998" t="s">
        <v>93</v>
      </c>
      <c r="F3998" t="s">
        <v>255</v>
      </c>
      <c r="G3998" t="s">
        <v>56</v>
      </c>
      <c r="H3998">
        <v>6</v>
      </c>
      <c r="I3998">
        <v>42.1</v>
      </c>
      <c r="J3998">
        <v>0.105</v>
      </c>
      <c r="K3998">
        <v>16.77</v>
      </c>
      <c r="L3998" t="s">
        <v>57</v>
      </c>
      <c r="M3998">
        <f t="shared" si="418"/>
        <v>226.08</v>
      </c>
      <c r="N3998">
        <f t="shared" si="419"/>
        <v>125.46</v>
      </c>
      <c r="O3998" s="7">
        <f t="shared" si="420"/>
        <v>0.55493630573248398</v>
      </c>
      <c r="P3998" t="str">
        <f t="shared" si="416"/>
        <v>Oct-2025</v>
      </c>
      <c r="Q3998" t="str">
        <f t="shared" si="417"/>
        <v>Q4-2025</v>
      </c>
    </row>
    <row r="3999" spans="1:17" x14ac:dyDescent="0.3">
      <c r="A3999" t="s">
        <v>4147</v>
      </c>
      <c r="B3999" s="15">
        <v>45844</v>
      </c>
      <c r="C3999" t="s">
        <v>63</v>
      </c>
      <c r="D3999" t="s">
        <v>251</v>
      </c>
      <c r="E3999" t="s">
        <v>54</v>
      </c>
      <c r="F3999" t="s">
        <v>268</v>
      </c>
      <c r="G3999" t="s">
        <v>56</v>
      </c>
      <c r="H3999">
        <v>1</v>
      </c>
      <c r="I3999">
        <v>20.260000000000002</v>
      </c>
      <c r="J3999">
        <v>0.217</v>
      </c>
      <c r="K3999">
        <v>11.9</v>
      </c>
      <c r="L3999" t="s">
        <v>57</v>
      </c>
      <c r="M3999">
        <f t="shared" si="418"/>
        <v>15.86</v>
      </c>
      <c r="N3999">
        <f t="shared" si="419"/>
        <v>3.96</v>
      </c>
      <c r="O3999" s="7">
        <f t="shared" si="420"/>
        <v>0.2496847414880202</v>
      </c>
      <c r="P3999" t="str">
        <f t="shared" si="416"/>
        <v>Jul-2025</v>
      </c>
      <c r="Q3999" t="str">
        <f t="shared" si="417"/>
        <v>Q3-2025</v>
      </c>
    </row>
    <row r="4000" spans="1:17" x14ac:dyDescent="0.3">
      <c r="A4000" t="s">
        <v>4148</v>
      </c>
      <c r="B4000" s="15">
        <v>45878</v>
      </c>
      <c r="C4000" t="s">
        <v>52</v>
      </c>
      <c r="D4000" t="s">
        <v>59</v>
      </c>
      <c r="E4000" t="s">
        <v>54</v>
      </c>
      <c r="F4000" t="s">
        <v>268</v>
      </c>
      <c r="G4000" t="s">
        <v>68</v>
      </c>
      <c r="H4000">
        <v>6</v>
      </c>
      <c r="I4000">
        <v>17.190000000000001</v>
      </c>
      <c r="J4000">
        <v>0.10199999999999999</v>
      </c>
      <c r="K4000">
        <v>10.050000000000001</v>
      </c>
      <c r="L4000" t="s">
        <v>57</v>
      </c>
      <c r="M4000">
        <f t="shared" si="418"/>
        <v>92.62</v>
      </c>
      <c r="N4000">
        <f t="shared" si="419"/>
        <v>32.32</v>
      </c>
      <c r="O4000" s="7">
        <f t="shared" si="420"/>
        <v>0.34895270999784062</v>
      </c>
      <c r="P4000" t="str">
        <f t="shared" si="416"/>
        <v>Aug-2025</v>
      </c>
      <c r="Q4000" t="str">
        <f t="shared" si="417"/>
        <v>Q3-2025</v>
      </c>
    </row>
    <row r="4001" spans="1:17" x14ac:dyDescent="0.3">
      <c r="A4001" t="s">
        <v>4149</v>
      </c>
      <c r="B4001" s="15">
        <v>45695</v>
      </c>
      <c r="C4001" t="s">
        <v>52</v>
      </c>
      <c r="D4001" t="s">
        <v>216</v>
      </c>
      <c r="E4001" t="s">
        <v>107</v>
      </c>
      <c r="F4001" t="s">
        <v>193</v>
      </c>
      <c r="G4001" t="s">
        <v>68</v>
      </c>
      <c r="H4001">
        <v>4</v>
      </c>
      <c r="I4001">
        <v>43.5</v>
      </c>
      <c r="J4001">
        <v>0.218</v>
      </c>
      <c r="K4001">
        <v>13.86</v>
      </c>
      <c r="L4001" t="s">
        <v>57</v>
      </c>
      <c r="M4001">
        <f t="shared" si="418"/>
        <v>136.07</v>
      </c>
      <c r="N4001">
        <f t="shared" si="419"/>
        <v>80.63</v>
      </c>
      <c r="O4001" s="7">
        <f t="shared" si="420"/>
        <v>0.59256265157639454</v>
      </c>
      <c r="P4001" t="str">
        <f t="shared" si="416"/>
        <v>Feb-2025</v>
      </c>
      <c r="Q4001" t="str">
        <f t="shared" si="417"/>
        <v>Q1-2025</v>
      </c>
    </row>
    <row r="4002" spans="1:17" x14ac:dyDescent="0.3">
      <c r="A4002" t="s">
        <v>4150</v>
      </c>
      <c r="B4002" s="15">
        <v>45863</v>
      </c>
      <c r="C4002" t="s">
        <v>84</v>
      </c>
      <c r="D4002" t="s">
        <v>225</v>
      </c>
      <c r="E4002" t="s">
        <v>93</v>
      </c>
      <c r="F4002" t="s">
        <v>141</v>
      </c>
      <c r="G4002" t="s">
        <v>56</v>
      </c>
      <c r="H4002">
        <v>1</v>
      </c>
      <c r="I4002">
        <v>41.77</v>
      </c>
      <c r="J4002">
        <v>3.4000000000000002E-2</v>
      </c>
      <c r="K4002">
        <v>18.03</v>
      </c>
      <c r="L4002" t="s">
        <v>57</v>
      </c>
      <c r="M4002">
        <f t="shared" si="418"/>
        <v>40.35</v>
      </c>
      <c r="N4002">
        <f t="shared" si="419"/>
        <v>22.32</v>
      </c>
      <c r="O4002" s="7">
        <f t="shared" si="420"/>
        <v>0.55315985130111522</v>
      </c>
      <c r="P4002" t="str">
        <f t="shared" si="416"/>
        <v>Jul-2025</v>
      </c>
      <c r="Q4002" t="str">
        <f t="shared" si="417"/>
        <v>Q3-2025</v>
      </c>
    </row>
    <row r="4003" spans="1:17" x14ac:dyDescent="0.3">
      <c r="A4003" t="s">
        <v>4151</v>
      </c>
      <c r="B4003" s="15">
        <v>45417</v>
      </c>
      <c r="C4003" t="s">
        <v>88</v>
      </c>
      <c r="D4003" t="s">
        <v>270</v>
      </c>
      <c r="E4003" t="s">
        <v>93</v>
      </c>
      <c r="F4003" t="s">
        <v>141</v>
      </c>
      <c r="G4003" t="s">
        <v>68</v>
      </c>
      <c r="H4003">
        <v>5</v>
      </c>
      <c r="I4003">
        <v>19.43</v>
      </c>
      <c r="J4003">
        <v>0.14000000000000001</v>
      </c>
      <c r="K4003">
        <v>7.77</v>
      </c>
      <c r="L4003" t="s">
        <v>57</v>
      </c>
      <c r="M4003">
        <f t="shared" si="418"/>
        <v>83.55</v>
      </c>
      <c r="N4003">
        <f t="shared" si="419"/>
        <v>44.7</v>
      </c>
      <c r="O4003" s="7">
        <f t="shared" si="420"/>
        <v>0.53500897666068226</v>
      </c>
      <c r="P4003" t="str">
        <f t="shared" si="416"/>
        <v>May-2024</v>
      </c>
      <c r="Q4003" t="str">
        <f t="shared" si="417"/>
        <v>Q2-2024</v>
      </c>
    </row>
    <row r="4004" spans="1:17" x14ac:dyDescent="0.3">
      <c r="A4004" t="s">
        <v>4152</v>
      </c>
      <c r="B4004" s="15">
        <v>45579</v>
      </c>
      <c r="C4004" t="s">
        <v>63</v>
      </c>
      <c r="D4004" t="s">
        <v>82</v>
      </c>
      <c r="E4004" t="s">
        <v>107</v>
      </c>
      <c r="F4004" t="s">
        <v>132</v>
      </c>
      <c r="G4004" t="s">
        <v>68</v>
      </c>
      <c r="H4004">
        <v>7</v>
      </c>
      <c r="I4004">
        <v>48.61</v>
      </c>
      <c r="J4004">
        <v>0.26900000000000002</v>
      </c>
      <c r="K4004">
        <v>17.07</v>
      </c>
      <c r="L4004" t="s">
        <v>57</v>
      </c>
      <c r="M4004">
        <f t="shared" si="418"/>
        <v>248.74</v>
      </c>
      <c r="N4004">
        <f t="shared" si="419"/>
        <v>129.25</v>
      </c>
      <c r="O4004" s="7">
        <f t="shared" si="420"/>
        <v>0.51961887915092064</v>
      </c>
      <c r="P4004" t="str">
        <f t="shared" si="416"/>
        <v>Oct-2024</v>
      </c>
      <c r="Q4004" t="str">
        <f t="shared" si="417"/>
        <v>Q4-2024</v>
      </c>
    </row>
    <row r="4005" spans="1:17" x14ac:dyDescent="0.3">
      <c r="A4005" t="s">
        <v>4153</v>
      </c>
      <c r="B4005" s="15">
        <v>45822</v>
      </c>
      <c r="C4005" t="s">
        <v>52</v>
      </c>
      <c r="D4005" t="s">
        <v>73</v>
      </c>
      <c r="E4005" t="s">
        <v>71</v>
      </c>
      <c r="F4005" t="s">
        <v>126</v>
      </c>
      <c r="G4005" t="s">
        <v>68</v>
      </c>
      <c r="H4005">
        <v>3</v>
      </c>
      <c r="I4005">
        <v>182.13</v>
      </c>
      <c r="J4005">
        <v>0.13100000000000001</v>
      </c>
      <c r="K4005">
        <v>143.77000000000001</v>
      </c>
      <c r="L4005" t="s">
        <v>57</v>
      </c>
      <c r="M4005">
        <f t="shared" si="418"/>
        <v>474.81</v>
      </c>
      <c r="N4005">
        <f t="shared" si="419"/>
        <v>43.5</v>
      </c>
      <c r="O4005" s="7">
        <f t="shared" si="420"/>
        <v>9.1615593605863396E-2</v>
      </c>
      <c r="P4005" t="str">
        <f t="shared" si="416"/>
        <v>Jun-2025</v>
      </c>
      <c r="Q4005" t="str">
        <f t="shared" si="417"/>
        <v>Q2-2025</v>
      </c>
    </row>
    <row r="4006" spans="1:17" x14ac:dyDescent="0.3">
      <c r="A4006" t="s">
        <v>4154</v>
      </c>
      <c r="B4006" s="15">
        <v>45719</v>
      </c>
      <c r="C4006" t="s">
        <v>88</v>
      </c>
      <c r="D4006" t="s">
        <v>167</v>
      </c>
      <c r="E4006" t="s">
        <v>54</v>
      </c>
      <c r="F4006" t="s">
        <v>65</v>
      </c>
      <c r="G4006" t="s">
        <v>56</v>
      </c>
      <c r="H4006">
        <v>2</v>
      </c>
      <c r="I4006">
        <v>3.23</v>
      </c>
      <c r="J4006">
        <v>9.5000000000000001E-2</v>
      </c>
      <c r="K4006">
        <v>2.2000000000000002</v>
      </c>
      <c r="L4006" t="s">
        <v>57</v>
      </c>
      <c r="M4006">
        <f t="shared" si="418"/>
        <v>5.85</v>
      </c>
      <c r="N4006">
        <f t="shared" si="419"/>
        <v>1.45</v>
      </c>
      <c r="O4006" s="7">
        <f t="shared" si="420"/>
        <v>0.24786324786324787</v>
      </c>
      <c r="P4006" t="str">
        <f t="shared" si="416"/>
        <v>Mar-2025</v>
      </c>
      <c r="Q4006" t="str">
        <f t="shared" si="417"/>
        <v>Q1-2025</v>
      </c>
    </row>
    <row r="4007" spans="1:17" x14ac:dyDescent="0.3">
      <c r="A4007" t="s">
        <v>4155</v>
      </c>
      <c r="B4007" s="15">
        <v>45979</v>
      </c>
      <c r="C4007" t="s">
        <v>63</v>
      </c>
      <c r="D4007" t="s">
        <v>281</v>
      </c>
      <c r="E4007" t="s">
        <v>54</v>
      </c>
      <c r="F4007" t="s">
        <v>156</v>
      </c>
      <c r="G4007" t="s">
        <v>68</v>
      </c>
      <c r="H4007">
        <v>6</v>
      </c>
      <c r="I4007">
        <v>19.63</v>
      </c>
      <c r="J4007">
        <v>0.27500000000000002</v>
      </c>
      <c r="K4007">
        <v>13.23</v>
      </c>
      <c r="L4007" t="s">
        <v>57</v>
      </c>
      <c r="M4007">
        <f t="shared" si="418"/>
        <v>85.39</v>
      </c>
      <c r="N4007">
        <f t="shared" si="419"/>
        <v>6.01</v>
      </c>
      <c r="O4007" s="7">
        <f t="shared" si="420"/>
        <v>7.0382948823047187E-2</v>
      </c>
      <c r="P4007" t="str">
        <f t="shared" si="416"/>
        <v>Nov-2025</v>
      </c>
      <c r="Q4007" t="str">
        <f t="shared" si="417"/>
        <v>Q4-2025</v>
      </c>
    </row>
    <row r="4008" spans="1:17" x14ac:dyDescent="0.3">
      <c r="A4008" t="s">
        <v>4156</v>
      </c>
      <c r="B4008" s="15">
        <v>45718</v>
      </c>
      <c r="C4008" t="s">
        <v>52</v>
      </c>
      <c r="D4008" t="s">
        <v>53</v>
      </c>
      <c r="E4008" t="s">
        <v>60</v>
      </c>
      <c r="F4008" t="s">
        <v>99</v>
      </c>
      <c r="G4008" t="s">
        <v>56</v>
      </c>
      <c r="H4008">
        <v>3</v>
      </c>
      <c r="I4008">
        <v>40.130000000000003</v>
      </c>
      <c r="J4008">
        <v>0.123</v>
      </c>
      <c r="K4008">
        <v>20.89</v>
      </c>
      <c r="L4008" t="s">
        <v>104</v>
      </c>
      <c r="M4008">
        <f t="shared" si="418"/>
        <v>105.58</v>
      </c>
      <c r="N4008">
        <f t="shared" si="419"/>
        <v>42.91</v>
      </c>
      <c r="O4008" s="7">
        <f t="shared" si="420"/>
        <v>0.40642167077097935</v>
      </c>
      <c r="P4008" t="str">
        <f t="shared" si="416"/>
        <v>Mar-2025</v>
      </c>
      <c r="Q4008" t="str">
        <f t="shared" si="417"/>
        <v>Q1-2025</v>
      </c>
    </row>
    <row r="4009" spans="1:17" x14ac:dyDescent="0.3">
      <c r="A4009" t="s">
        <v>4157</v>
      </c>
      <c r="B4009" s="15">
        <v>45799</v>
      </c>
      <c r="C4009" t="s">
        <v>88</v>
      </c>
      <c r="D4009" t="s">
        <v>135</v>
      </c>
      <c r="E4009" t="s">
        <v>60</v>
      </c>
      <c r="F4009" t="s">
        <v>67</v>
      </c>
      <c r="G4009" t="s">
        <v>56</v>
      </c>
      <c r="H4009">
        <v>13</v>
      </c>
      <c r="I4009">
        <v>54.63</v>
      </c>
      <c r="J4009">
        <v>2.1000000000000001E-2</v>
      </c>
      <c r="K4009">
        <v>23.64</v>
      </c>
      <c r="L4009" t="s">
        <v>57</v>
      </c>
      <c r="M4009">
        <f t="shared" si="418"/>
        <v>695.28</v>
      </c>
      <c r="N4009">
        <f t="shared" si="419"/>
        <v>387.96</v>
      </c>
      <c r="O4009" s="7">
        <f t="shared" si="420"/>
        <v>0.55799102519848121</v>
      </c>
      <c r="P4009" t="str">
        <f t="shared" si="416"/>
        <v>May-2025</v>
      </c>
      <c r="Q4009" t="str">
        <f t="shared" si="417"/>
        <v>Q2-2025</v>
      </c>
    </row>
    <row r="4010" spans="1:17" x14ac:dyDescent="0.3">
      <c r="A4010" t="s">
        <v>4158</v>
      </c>
      <c r="B4010" s="15">
        <v>45566</v>
      </c>
      <c r="C4010" t="s">
        <v>84</v>
      </c>
      <c r="D4010" t="s">
        <v>85</v>
      </c>
      <c r="E4010" t="s">
        <v>71</v>
      </c>
      <c r="F4010" t="s">
        <v>78</v>
      </c>
      <c r="G4010" t="s">
        <v>56</v>
      </c>
      <c r="H4010">
        <v>1</v>
      </c>
      <c r="I4010">
        <v>226.96</v>
      </c>
      <c r="J4010">
        <v>0.15</v>
      </c>
      <c r="K4010">
        <v>157.88</v>
      </c>
      <c r="L4010" t="s">
        <v>57</v>
      </c>
      <c r="M4010">
        <f t="shared" si="418"/>
        <v>192.92</v>
      </c>
      <c r="N4010">
        <f t="shared" si="419"/>
        <v>35.04</v>
      </c>
      <c r="O4010" s="7">
        <f t="shared" si="420"/>
        <v>0.18162969106365334</v>
      </c>
      <c r="P4010" t="str">
        <f t="shared" ref="P4010:P4073" si="421">IF(B4010="","",TEXT(B4010,"mmm-yyyy"))</f>
        <v>Oct-2024</v>
      </c>
      <c r="Q4010" t="str">
        <f t="shared" ref="Q4010:Q4073" si="422">IF(B4010="","","Q"&amp;ROUNDUP(MONTH(B4010)/3,0)&amp;"-"&amp;YEAR(B4010))</f>
        <v>Q4-2024</v>
      </c>
    </row>
    <row r="4011" spans="1:17" x14ac:dyDescent="0.3">
      <c r="A4011" t="s">
        <v>4159</v>
      </c>
      <c r="B4011" s="15">
        <v>45503</v>
      </c>
      <c r="C4011" t="s">
        <v>52</v>
      </c>
      <c r="D4011" t="s">
        <v>237</v>
      </c>
      <c r="E4011" t="s">
        <v>107</v>
      </c>
      <c r="F4011" t="s">
        <v>132</v>
      </c>
      <c r="G4011" t="s">
        <v>68</v>
      </c>
      <c r="H4011">
        <v>5</v>
      </c>
      <c r="I4011">
        <v>17.850000000000001</v>
      </c>
      <c r="J4011">
        <v>0.13600000000000001</v>
      </c>
      <c r="K4011">
        <v>6.88</v>
      </c>
      <c r="L4011" t="s">
        <v>57</v>
      </c>
      <c r="M4011">
        <f t="shared" si="418"/>
        <v>77.11</v>
      </c>
      <c r="N4011">
        <f t="shared" si="419"/>
        <v>42.71</v>
      </c>
      <c r="O4011" s="7">
        <f t="shared" si="420"/>
        <v>0.55388406172999616</v>
      </c>
      <c r="P4011" t="str">
        <f t="shared" si="421"/>
        <v>Jul-2024</v>
      </c>
      <c r="Q4011" t="str">
        <f t="shared" si="422"/>
        <v>Q3-2024</v>
      </c>
    </row>
    <row r="4012" spans="1:17" x14ac:dyDescent="0.3">
      <c r="A4012" t="s">
        <v>4160</v>
      </c>
      <c r="B4012" s="15">
        <v>45574</v>
      </c>
      <c r="C4012" t="s">
        <v>88</v>
      </c>
      <c r="D4012" t="s">
        <v>162</v>
      </c>
      <c r="E4012" t="s">
        <v>93</v>
      </c>
      <c r="F4012" t="s">
        <v>141</v>
      </c>
      <c r="G4012" t="s">
        <v>56</v>
      </c>
      <c r="H4012">
        <v>8</v>
      </c>
      <c r="I4012">
        <v>37.11</v>
      </c>
      <c r="J4012">
        <v>6.8000000000000005E-2</v>
      </c>
      <c r="K4012">
        <v>17.21</v>
      </c>
      <c r="L4012" t="s">
        <v>57</v>
      </c>
      <c r="M4012">
        <f t="shared" si="418"/>
        <v>276.69</v>
      </c>
      <c r="N4012">
        <f t="shared" si="419"/>
        <v>139.01</v>
      </c>
      <c r="O4012" s="7">
        <f t="shared" si="420"/>
        <v>0.50240341176045389</v>
      </c>
      <c r="P4012" t="str">
        <f t="shared" si="421"/>
        <v>Oct-2024</v>
      </c>
      <c r="Q4012" t="str">
        <f t="shared" si="422"/>
        <v>Q4-2024</v>
      </c>
    </row>
    <row r="4013" spans="1:17" x14ac:dyDescent="0.3">
      <c r="A4013" t="s">
        <v>4161</v>
      </c>
      <c r="B4013" s="15">
        <v>45740</v>
      </c>
      <c r="C4013" t="s">
        <v>52</v>
      </c>
      <c r="D4013" t="s">
        <v>130</v>
      </c>
      <c r="E4013" t="s">
        <v>107</v>
      </c>
      <c r="F4013" t="s">
        <v>148</v>
      </c>
      <c r="G4013" t="s">
        <v>68</v>
      </c>
      <c r="H4013">
        <v>2</v>
      </c>
      <c r="I4013">
        <v>52.57</v>
      </c>
      <c r="J4013">
        <v>9.1999999999999998E-2</v>
      </c>
      <c r="K4013">
        <v>21.29</v>
      </c>
      <c r="L4013" t="s">
        <v>57</v>
      </c>
      <c r="M4013">
        <f t="shared" si="418"/>
        <v>95.47</v>
      </c>
      <c r="N4013">
        <f t="shared" si="419"/>
        <v>52.89</v>
      </c>
      <c r="O4013" s="7">
        <f t="shared" si="420"/>
        <v>0.55399601969204992</v>
      </c>
      <c r="P4013" t="str">
        <f t="shared" si="421"/>
        <v>Mar-2025</v>
      </c>
      <c r="Q4013" t="str">
        <f t="shared" si="422"/>
        <v>Q1-2025</v>
      </c>
    </row>
    <row r="4014" spans="1:17" x14ac:dyDescent="0.3">
      <c r="A4014" t="s">
        <v>4162</v>
      </c>
      <c r="B4014" s="15">
        <v>45630</v>
      </c>
      <c r="C4014" t="s">
        <v>84</v>
      </c>
      <c r="D4014" t="s">
        <v>103</v>
      </c>
      <c r="E4014" t="s">
        <v>93</v>
      </c>
      <c r="F4014" t="s">
        <v>255</v>
      </c>
      <c r="G4014" t="s">
        <v>56</v>
      </c>
      <c r="H4014">
        <v>4</v>
      </c>
      <c r="I4014">
        <v>34.28</v>
      </c>
      <c r="J4014">
        <v>0.13200000000000001</v>
      </c>
      <c r="K4014">
        <v>12.66</v>
      </c>
      <c r="L4014" t="s">
        <v>57</v>
      </c>
      <c r="M4014">
        <f t="shared" si="418"/>
        <v>119.02</v>
      </c>
      <c r="N4014">
        <f t="shared" si="419"/>
        <v>68.38</v>
      </c>
      <c r="O4014" s="7">
        <f t="shared" si="420"/>
        <v>0.57452528986724916</v>
      </c>
      <c r="P4014" t="str">
        <f t="shared" si="421"/>
        <v>Dec-2024</v>
      </c>
      <c r="Q4014" t="str">
        <f t="shared" si="422"/>
        <v>Q4-2024</v>
      </c>
    </row>
    <row r="4015" spans="1:17" x14ac:dyDescent="0.3">
      <c r="A4015" t="s">
        <v>4163</v>
      </c>
      <c r="B4015" s="15">
        <v>45930</v>
      </c>
      <c r="C4015" t="s">
        <v>88</v>
      </c>
      <c r="D4015" t="s">
        <v>270</v>
      </c>
      <c r="E4015" t="s">
        <v>60</v>
      </c>
      <c r="F4015" t="s">
        <v>99</v>
      </c>
      <c r="G4015" t="s">
        <v>56</v>
      </c>
      <c r="H4015">
        <v>4</v>
      </c>
      <c r="I4015">
        <v>41.6</v>
      </c>
      <c r="J4015">
        <v>0.06</v>
      </c>
      <c r="K4015">
        <v>21.69</v>
      </c>
      <c r="L4015" t="s">
        <v>57</v>
      </c>
      <c r="M4015">
        <f t="shared" si="418"/>
        <v>156.41999999999999</v>
      </c>
      <c r="N4015">
        <f t="shared" si="419"/>
        <v>69.66</v>
      </c>
      <c r="O4015" s="7">
        <f t="shared" si="420"/>
        <v>0.44533947065592638</v>
      </c>
      <c r="P4015" t="str">
        <f t="shared" si="421"/>
        <v>Sep-2025</v>
      </c>
      <c r="Q4015" t="str">
        <f t="shared" si="422"/>
        <v>Q3-2025</v>
      </c>
    </row>
    <row r="4016" spans="1:17" x14ac:dyDescent="0.3">
      <c r="A4016" t="s">
        <v>4164</v>
      </c>
      <c r="B4016" s="15">
        <v>45677</v>
      </c>
      <c r="C4016" t="s">
        <v>84</v>
      </c>
      <c r="D4016" t="s">
        <v>144</v>
      </c>
      <c r="E4016" t="s">
        <v>60</v>
      </c>
      <c r="F4016" t="s">
        <v>99</v>
      </c>
      <c r="G4016" t="s">
        <v>56</v>
      </c>
      <c r="H4016">
        <v>9</v>
      </c>
      <c r="I4016">
        <v>73.650000000000006</v>
      </c>
      <c r="J4016">
        <v>0.11600000000000001</v>
      </c>
      <c r="K4016">
        <v>30.73</v>
      </c>
      <c r="L4016" t="s">
        <v>57</v>
      </c>
      <c r="M4016">
        <f t="shared" si="418"/>
        <v>585.96</v>
      </c>
      <c r="N4016">
        <f t="shared" si="419"/>
        <v>309.39</v>
      </c>
      <c r="O4016" s="7">
        <f t="shared" si="420"/>
        <v>0.52800532459553551</v>
      </c>
      <c r="P4016" t="str">
        <f t="shared" si="421"/>
        <v>Jan-2025</v>
      </c>
      <c r="Q4016" t="str">
        <f t="shared" si="422"/>
        <v>Q1-2025</v>
      </c>
    </row>
    <row r="4017" spans="1:17" x14ac:dyDescent="0.3">
      <c r="A4017" t="s">
        <v>4165</v>
      </c>
      <c r="B4017" s="15">
        <v>45749</v>
      </c>
      <c r="C4017" t="s">
        <v>88</v>
      </c>
      <c r="D4017" t="s">
        <v>183</v>
      </c>
      <c r="E4017" t="s">
        <v>93</v>
      </c>
      <c r="F4017" t="s">
        <v>219</v>
      </c>
      <c r="G4017" t="s">
        <v>68</v>
      </c>
      <c r="H4017">
        <v>2</v>
      </c>
      <c r="I4017">
        <v>78.62</v>
      </c>
      <c r="J4017">
        <v>4.7E-2</v>
      </c>
      <c r="K4017">
        <v>27.63</v>
      </c>
      <c r="L4017" t="s">
        <v>57</v>
      </c>
      <c r="M4017">
        <f t="shared" si="418"/>
        <v>149.85</v>
      </c>
      <c r="N4017">
        <f t="shared" si="419"/>
        <v>94.59</v>
      </c>
      <c r="O4017" s="7">
        <f t="shared" si="420"/>
        <v>0.63123123123123126</v>
      </c>
      <c r="P4017" t="str">
        <f t="shared" si="421"/>
        <v>Apr-2025</v>
      </c>
      <c r="Q4017" t="str">
        <f t="shared" si="422"/>
        <v>Q2-2025</v>
      </c>
    </row>
    <row r="4018" spans="1:17" x14ac:dyDescent="0.3">
      <c r="A4018" t="s">
        <v>4166</v>
      </c>
      <c r="B4018" s="15">
        <v>46002</v>
      </c>
      <c r="C4018" t="s">
        <v>84</v>
      </c>
      <c r="D4018" t="s">
        <v>229</v>
      </c>
      <c r="E4018" t="s">
        <v>107</v>
      </c>
      <c r="F4018" t="s">
        <v>139</v>
      </c>
      <c r="G4018" t="s">
        <v>56</v>
      </c>
      <c r="H4018">
        <v>7</v>
      </c>
      <c r="I4018">
        <v>31.66</v>
      </c>
      <c r="J4018">
        <v>0.14199999999999999</v>
      </c>
      <c r="K4018">
        <v>12.51</v>
      </c>
      <c r="L4018" t="s">
        <v>57</v>
      </c>
      <c r="M4018">
        <f t="shared" si="418"/>
        <v>190.15</v>
      </c>
      <c r="N4018">
        <f t="shared" si="419"/>
        <v>102.58</v>
      </c>
      <c r="O4018" s="7">
        <f t="shared" si="420"/>
        <v>0.53946884038916643</v>
      </c>
      <c r="P4018" t="str">
        <f t="shared" si="421"/>
        <v>Dec-2025</v>
      </c>
      <c r="Q4018" t="str">
        <f t="shared" si="422"/>
        <v>Q4-2025</v>
      </c>
    </row>
    <row r="4019" spans="1:17" x14ac:dyDescent="0.3">
      <c r="A4019" t="s">
        <v>4167</v>
      </c>
      <c r="B4019" s="15">
        <v>45908</v>
      </c>
      <c r="C4019" t="s">
        <v>52</v>
      </c>
      <c r="D4019" t="s">
        <v>101</v>
      </c>
      <c r="E4019" t="s">
        <v>54</v>
      </c>
      <c r="F4019" t="s">
        <v>55</v>
      </c>
      <c r="G4019" t="s">
        <v>68</v>
      </c>
      <c r="H4019">
        <v>4</v>
      </c>
      <c r="I4019">
        <v>3.98</v>
      </c>
      <c r="J4019">
        <v>0.106</v>
      </c>
      <c r="K4019">
        <v>2.3199999999999998</v>
      </c>
      <c r="L4019" t="s">
        <v>57</v>
      </c>
      <c r="M4019">
        <f t="shared" si="418"/>
        <v>14.23</v>
      </c>
      <c r="N4019">
        <f t="shared" si="419"/>
        <v>4.95</v>
      </c>
      <c r="O4019" s="7">
        <f t="shared" si="420"/>
        <v>0.34785664089950807</v>
      </c>
      <c r="P4019" t="str">
        <f t="shared" si="421"/>
        <v>Sep-2025</v>
      </c>
      <c r="Q4019" t="str">
        <f t="shared" si="422"/>
        <v>Q3-2025</v>
      </c>
    </row>
    <row r="4020" spans="1:17" x14ac:dyDescent="0.3">
      <c r="A4020" t="s">
        <v>4168</v>
      </c>
      <c r="B4020" s="15">
        <v>45739</v>
      </c>
      <c r="C4020" t="s">
        <v>88</v>
      </c>
      <c r="D4020" t="s">
        <v>206</v>
      </c>
      <c r="E4020" t="s">
        <v>107</v>
      </c>
      <c r="F4020" t="s">
        <v>193</v>
      </c>
      <c r="G4020" t="s">
        <v>68</v>
      </c>
      <c r="H4020">
        <v>2</v>
      </c>
      <c r="I4020">
        <v>25.33</v>
      </c>
      <c r="J4020">
        <v>0.13500000000000001</v>
      </c>
      <c r="K4020">
        <v>10.47</v>
      </c>
      <c r="L4020" t="s">
        <v>57</v>
      </c>
      <c r="M4020">
        <f t="shared" si="418"/>
        <v>43.82</v>
      </c>
      <c r="N4020">
        <f t="shared" si="419"/>
        <v>22.88</v>
      </c>
      <c r="O4020" s="7">
        <f t="shared" si="420"/>
        <v>0.52213601095390227</v>
      </c>
      <c r="P4020" t="str">
        <f t="shared" si="421"/>
        <v>Mar-2025</v>
      </c>
      <c r="Q4020" t="str">
        <f t="shared" si="422"/>
        <v>Q1-2025</v>
      </c>
    </row>
    <row r="4021" spans="1:17" x14ac:dyDescent="0.3">
      <c r="A4021" t="s">
        <v>4169</v>
      </c>
      <c r="B4021" s="15">
        <v>46001</v>
      </c>
      <c r="C4021" t="s">
        <v>84</v>
      </c>
      <c r="D4021" t="s">
        <v>169</v>
      </c>
      <c r="E4021" t="s">
        <v>60</v>
      </c>
      <c r="F4021" t="s">
        <v>61</v>
      </c>
      <c r="G4021" t="s">
        <v>68</v>
      </c>
      <c r="H4021">
        <v>7</v>
      </c>
      <c r="I4021">
        <v>44.5</v>
      </c>
      <c r="J4021">
        <v>0.104</v>
      </c>
      <c r="K4021">
        <v>21.36</v>
      </c>
      <c r="L4021" t="s">
        <v>57</v>
      </c>
      <c r="M4021">
        <f t="shared" si="418"/>
        <v>279.10000000000002</v>
      </c>
      <c r="N4021">
        <f t="shared" si="419"/>
        <v>129.58000000000001</v>
      </c>
      <c r="O4021" s="7">
        <f t="shared" si="420"/>
        <v>0.46427803654604083</v>
      </c>
      <c r="P4021" t="str">
        <f t="shared" si="421"/>
        <v>Dec-2025</v>
      </c>
      <c r="Q4021" t="str">
        <f t="shared" si="422"/>
        <v>Q4-2025</v>
      </c>
    </row>
    <row r="4022" spans="1:17" x14ac:dyDescent="0.3">
      <c r="A4022" t="s">
        <v>4170</v>
      </c>
      <c r="B4022" s="15">
        <v>45496</v>
      </c>
      <c r="C4022" t="s">
        <v>84</v>
      </c>
      <c r="D4022" t="s">
        <v>243</v>
      </c>
      <c r="E4022" t="s">
        <v>107</v>
      </c>
      <c r="F4022" t="s">
        <v>193</v>
      </c>
      <c r="G4022" t="s">
        <v>68</v>
      </c>
      <c r="H4022">
        <v>4</v>
      </c>
      <c r="I4022">
        <v>45.72</v>
      </c>
      <c r="J4022">
        <v>8.5000000000000006E-2</v>
      </c>
      <c r="K4022">
        <v>15.21</v>
      </c>
      <c r="L4022" t="s">
        <v>57</v>
      </c>
      <c r="M4022">
        <f t="shared" si="418"/>
        <v>167.34</v>
      </c>
      <c r="N4022">
        <f t="shared" si="419"/>
        <v>106.5</v>
      </c>
      <c r="O4022" s="7">
        <f t="shared" si="420"/>
        <v>0.63642882753675156</v>
      </c>
      <c r="P4022" t="str">
        <f t="shared" si="421"/>
        <v>Jul-2024</v>
      </c>
      <c r="Q4022" t="str">
        <f t="shared" si="422"/>
        <v>Q3-2024</v>
      </c>
    </row>
    <row r="4023" spans="1:17" x14ac:dyDescent="0.3">
      <c r="A4023" t="s">
        <v>4171</v>
      </c>
      <c r="B4023" s="15">
        <v>45932</v>
      </c>
      <c r="C4023" t="s">
        <v>52</v>
      </c>
      <c r="D4023" t="s">
        <v>155</v>
      </c>
      <c r="E4023" t="s">
        <v>60</v>
      </c>
      <c r="F4023" t="s">
        <v>67</v>
      </c>
      <c r="G4023" t="s">
        <v>68</v>
      </c>
      <c r="H4023">
        <v>4</v>
      </c>
      <c r="I4023">
        <v>103.74</v>
      </c>
      <c r="J4023">
        <v>8.2000000000000003E-2</v>
      </c>
      <c r="K4023">
        <v>44.02</v>
      </c>
      <c r="L4023" t="s">
        <v>57</v>
      </c>
      <c r="M4023">
        <f t="shared" si="418"/>
        <v>380.93</v>
      </c>
      <c r="N4023">
        <f t="shared" si="419"/>
        <v>204.85</v>
      </c>
      <c r="O4023" s="7">
        <f t="shared" si="420"/>
        <v>0.5377628435670595</v>
      </c>
      <c r="P4023" t="str">
        <f t="shared" si="421"/>
        <v>Oct-2025</v>
      </c>
      <c r="Q4023" t="str">
        <f t="shared" si="422"/>
        <v>Q4-2025</v>
      </c>
    </row>
    <row r="4024" spans="1:17" x14ac:dyDescent="0.3">
      <c r="A4024" t="s">
        <v>4172</v>
      </c>
      <c r="B4024" s="15">
        <v>46009</v>
      </c>
      <c r="C4024" t="s">
        <v>84</v>
      </c>
      <c r="D4024" t="s">
        <v>169</v>
      </c>
      <c r="E4024" t="s">
        <v>93</v>
      </c>
      <c r="F4024" t="s">
        <v>94</v>
      </c>
      <c r="G4024" t="s">
        <v>68</v>
      </c>
      <c r="H4024">
        <v>9</v>
      </c>
      <c r="I4024">
        <v>43.08</v>
      </c>
      <c r="J4024">
        <v>0</v>
      </c>
      <c r="K4024">
        <v>15.84</v>
      </c>
      <c r="L4024" t="s">
        <v>57</v>
      </c>
      <c r="M4024">
        <f t="shared" si="418"/>
        <v>387.72</v>
      </c>
      <c r="N4024">
        <f t="shared" si="419"/>
        <v>245.16</v>
      </c>
      <c r="O4024" s="7">
        <f t="shared" si="420"/>
        <v>0.63231197771587744</v>
      </c>
      <c r="P4024" t="str">
        <f t="shared" si="421"/>
        <v>Dec-2025</v>
      </c>
      <c r="Q4024" t="str">
        <f t="shared" si="422"/>
        <v>Q4-2025</v>
      </c>
    </row>
    <row r="4025" spans="1:17" x14ac:dyDescent="0.3">
      <c r="A4025" t="s">
        <v>4173</v>
      </c>
      <c r="B4025" s="15">
        <v>45910</v>
      </c>
      <c r="C4025" t="s">
        <v>88</v>
      </c>
      <c r="D4025" t="s">
        <v>162</v>
      </c>
      <c r="E4025" t="s">
        <v>93</v>
      </c>
      <c r="F4025" t="s">
        <v>94</v>
      </c>
      <c r="G4025" t="s">
        <v>56</v>
      </c>
      <c r="H4025">
        <v>2</v>
      </c>
      <c r="I4025">
        <v>80.489999999999995</v>
      </c>
      <c r="J4025">
        <v>8.7999999999999995E-2</v>
      </c>
      <c r="K4025">
        <v>32.54</v>
      </c>
      <c r="L4025" t="s">
        <v>57</v>
      </c>
      <c r="M4025">
        <f t="shared" si="418"/>
        <v>146.81</v>
      </c>
      <c r="N4025">
        <f t="shared" si="419"/>
        <v>81.73</v>
      </c>
      <c r="O4025" s="7">
        <f t="shared" si="420"/>
        <v>0.55670594646141269</v>
      </c>
      <c r="P4025" t="str">
        <f t="shared" si="421"/>
        <v>Sep-2025</v>
      </c>
      <c r="Q4025" t="str">
        <f t="shared" si="422"/>
        <v>Q3-2025</v>
      </c>
    </row>
    <row r="4026" spans="1:17" x14ac:dyDescent="0.3">
      <c r="A4026" t="s">
        <v>4174</v>
      </c>
      <c r="B4026" s="15">
        <v>45751</v>
      </c>
      <c r="C4026" t="s">
        <v>84</v>
      </c>
      <c r="D4026" t="s">
        <v>73</v>
      </c>
      <c r="E4026" t="s">
        <v>60</v>
      </c>
      <c r="F4026" t="s">
        <v>90</v>
      </c>
      <c r="G4026" t="s">
        <v>68</v>
      </c>
      <c r="H4026">
        <v>10</v>
      </c>
      <c r="I4026">
        <v>68.73</v>
      </c>
      <c r="J4026">
        <v>0.121</v>
      </c>
      <c r="K4026">
        <v>35.64</v>
      </c>
      <c r="L4026" t="s">
        <v>57</v>
      </c>
      <c r="M4026">
        <f t="shared" si="418"/>
        <v>604.14</v>
      </c>
      <c r="N4026">
        <f t="shared" si="419"/>
        <v>247.74</v>
      </c>
      <c r="O4026" s="7">
        <f t="shared" si="420"/>
        <v>0.41007051345714574</v>
      </c>
      <c r="P4026" t="str">
        <f t="shared" si="421"/>
        <v>Apr-2025</v>
      </c>
      <c r="Q4026" t="str">
        <f t="shared" si="422"/>
        <v>Q2-2025</v>
      </c>
    </row>
    <row r="4027" spans="1:17" x14ac:dyDescent="0.3">
      <c r="A4027" t="s">
        <v>4175</v>
      </c>
      <c r="B4027" s="15">
        <v>45698</v>
      </c>
      <c r="C4027" t="s">
        <v>88</v>
      </c>
      <c r="D4027" t="s">
        <v>179</v>
      </c>
      <c r="E4027" t="s">
        <v>93</v>
      </c>
      <c r="F4027" t="s">
        <v>94</v>
      </c>
      <c r="G4027" t="s">
        <v>56</v>
      </c>
      <c r="H4027">
        <v>3</v>
      </c>
      <c r="I4027">
        <v>50.55</v>
      </c>
      <c r="J4027">
        <v>0.13400000000000001</v>
      </c>
      <c r="K4027">
        <v>19.73</v>
      </c>
      <c r="L4027" t="s">
        <v>57</v>
      </c>
      <c r="M4027">
        <f t="shared" si="418"/>
        <v>131.33000000000001</v>
      </c>
      <c r="N4027">
        <f t="shared" si="419"/>
        <v>72.14</v>
      </c>
      <c r="O4027" s="7">
        <f t="shared" si="420"/>
        <v>0.54930328180918297</v>
      </c>
      <c r="P4027" t="str">
        <f t="shared" si="421"/>
        <v>Feb-2025</v>
      </c>
      <c r="Q4027" t="str">
        <f t="shared" si="422"/>
        <v>Q1-2025</v>
      </c>
    </row>
    <row r="4028" spans="1:17" x14ac:dyDescent="0.3">
      <c r="A4028" t="s">
        <v>4176</v>
      </c>
      <c r="B4028" s="15">
        <v>45719</v>
      </c>
      <c r="C4028" t="s">
        <v>52</v>
      </c>
      <c r="D4028" t="s">
        <v>96</v>
      </c>
      <c r="E4028" t="s">
        <v>71</v>
      </c>
      <c r="F4028" t="s">
        <v>97</v>
      </c>
      <c r="G4028" t="s">
        <v>56</v>
      </c>
      <c r="H4028">
        <v>3</v>
      </c>
      <c r="I4028">
        <v>192.44</v>
      </c>
      <c r="J4028">
        <v>1.2E-2</v>
      </c>
      <c r="K4028">
        <v>132.53</v>
      </c>
      <c r="L4028" t="s">
        <v>57</v>
      </c>
      <c r="M4028">
        <f t="shared" si="418"/>
        <v>570.39</v>
      </c>
      <c r="N4028">
        <f t="shared" si="419"/>
        <v>172.8</v>
      </c>
      <c r="O4028" s="7">
        <f t="shared" si="420"/>
        <v>0.30295061273865254</v>
      </c>
      <c r="P4028" t="str">
        <f t="shared" si="421"/>
        <v>Mar-2025</v>
      </c>
      <c r="Q4028" t="str">
        <f t="shared" si="422"/>
        <v>Q1-2025</v>
      </c>
    </row>
    <row r="4029" spans="1:17" x14ac:dyDescent="0.3">
      <c r="A4029" t="s">
        <v>4177</v>
      </c>
      <c r="B4029" s="15">
        <v>45613</v>
      </c>
      <c r="C4029" t="s">
        <v>84</v>
      </c>
      <c r="D4029" t="s">
        <v>243</v>
      </c>
      <c r="E4029" t="s">
        <v>93</v>
      </c>
      <c r="F4029" t="s">
        <v>219</v>
      </c>
      <c r="G4029" t="s">
        <v>56</v>
      </c>
      <c r="H4029">
        <v>10</v>
      </c>
      <c r="I4029">
        <v>57.21</v>
      </c>
      <c r="J4029">
        <v>2.1000000000000001E-2</v>
      </c>
      <c r="K4029">
        <v>25.15</v>
      </c>
      <c r="L4029" t="s">
        <v>57</v>
      </c>
      <c r="M4029">
        <f t="shared" si="418"/>
        <v>560.09</v>
      </c>
      <c r="N4029">
        <f t="shared" si="419"/>
        <v>308.58999999999997</v>
      </c>
      <c r="O4029" s="7">
        <f t="shared" si="420"/>
        <v>0.55096502347836951</v>
      </c>
      <c r="P4029" t="str">
        <f t="shared" si="421"/>
        <v>Nov-2024</v>
      </c>
      <c r="Q4029" t="str">
        <f t="shared" si="422"/>
        <v>Q4-2024</v>
      </c>
    </row>
    <row r="4030" spans="1:17" x14ac:dyDescent="0.3">
      <c r="A4030" t="s">
        <v>4178</v>
      </c>
      <c r="B4030" s="15">
        <v>45432</v>
      </c>
      <c r="C4030" t="s">
        <v>88</v>
      </c>
      <c r="D4030" t="s">
        <v>234</v>
      </c>
      <c r="E4030" t="s">
        <v>60</v>
      </c>
      <c r="F4030" t="s">
        <v>90</v>
      </c>
      <c r="G4030" t="s">
        <v>68</v>
      </c>
      <c r="H4030">
        <v>7</v>
      </c>
      <c r="I4030">
        <v>112.81</v>
      </c>
      <c r="J4030">
        <v>7.0999999999999994E-2</v>
      </c>
      <c r="K4030">
        <v>58.35</v>
      </c>
      <c r="L4030" t="s">
        <v>57</v>
      </c>
      <c r="M4030">
        <f t="shared" si="418"/>
        <v>733.6</v>
      </c>
      <c r="N4030">
        <f t="shared" si="419"/>
        <v>325.14999999999998</v>
      </c>
      <c r="O4030" s="7">
        <f t="shared" si="420"/>
        <v>0.44322519083969464</v>
      </c>
      <c r="P4030" t="str">
        <f t="shared" si="421"/>
        <v>May-2024</v>
      </c>
      <c r="Q4030" t="str">
        <f t="shared" si="422"/>
        <v>Q2-2024</v>
      </c>
    </row>
    <row r="4031" spans="1:17" x14ac:dyDescent="0.3">
      <c r="A4031" t="s">
        <v>4179</v>
      </c>
      <c r="B4031" s="15">
        <v>45923</v>
      </c>
      <c r="C4031" t="s">
        <v>88</v>
      </c>
      <c r="D4031" t="s">
        <v>92</v>
      </c>
      <c r="E4031" t="s">
        <v>60</v>
      </c>
      <c r="F4031" t="s">
        <v>99</v>
      </c>
      <c r="G4031" t="s">
        <v>68</v>
      </c>
      <c r="H4031">
        <v>4</v>
      </c>
      <c r="I4031">
        <v>61.1</v>
      </c>
      <c r="J4031">
        <v>0</v>
      </c>
      <c r="K4031">
        <v>27.87</v>
      </c>
      <c r="L4031" t="s">
        <v>57</v>
      </c>
      <c r="M4031">
        <f t="shared" si="418"/>
        <v>244.4</v>
      </c>
      <c r="N4031">
        <f t="shared" si="419"/>
        <v>132.91999999999999</v>
      </c>
      <c r="O4031" s="7">
        <f t="shared" si="420"/>
        <v>0.54386252045826511</v>
      </c>
      <c r="P4031" t="str">
        <f t="shared" si="421"/>
        <v>Sep-2025</v>
      </c>
      <c r="Q4031" t="str">
        <f t="shared" si="422"/>
        <v>Q3-2025</v>
      </c>
    </row>
    <row r="4032" spans="1:17" x14ac:dyDescent="0.3">
      <c r="A4032" t="s">
        <v>4180</v>
      </c>
      <c r="B4032" s="15">
        <v>45821</v>
      </c>
      <c r="C4032" t="s">
        <v>63</v>
      </c>
      <c r="D4032" t="s">
        <v>251</v>
      </c>
      <c r="E4032" t="s">
        <v>93</v>
      </c>
      <c r="F4032" t="s">
        <v>219</v>
      </c>
      <c r="G4032" t="s">
        <v>68</v>
      </c>
      <c r="H4032">
        <v>6</v>
      </c>
      <c r="I4032">
        <v>21.55</v>
      </c>
      <c r="J4032">
        <v>0.251</v>
      </c>
      <c r="K4032">
        <v>8.26</v>
      </c>
      <c r="L4032" t="s">
        <v>57</v>
      </c>
      <c r="M4032">
        <f t="shared" si="418"/>
        <v>96.85</v>
      </c>
      <c r="N4032">
        <f t="shared" si="419"/>
        <v>47.29</v>
      </c>
      <c r="O4032" s="7">
        <f t="shared" si="420"/>
        <v>0.48828084667010846</v>
      </c>
      <c r="P4032" t="str">
        <f t="shared" si="421"/>
        <v>Jun-2025</v>
      </c>
      <c r="Q4032" t="str">
        <f t="shared" si="422"/>
        <v>Q2-2025</v>
      </c>
    </row>
    <row r="4033" spans="1:17" x14ac:dyDescent="0.3">
      <c r="A4033" t="s">
        <v>4181</v>
      </c>
      <c r="B4033" s="15">
        <v>45970</v>
      </c>
      <c r="C4033" t="s">
        <v>63</v>
      </c>
      <c r="D4033" t="s">
        <v>258</v>
      </c>
      <c r="E4033" t="s">
        <v>54</v>
      </c>
      <c r="F4033" t="s">
        <v>268</v>
      </c>
      <c r="G4033" t="s">
        <v>68</v>
      </c>
      <c r="H4033">
        <v>2</v>
      </c>
      <c r="I4033">
        <v>20.28</v>
      </c>
      <c r="J4033">
        <v>0.255</v>
      </c>
      <c r="K4033">
        <v>11.32</v>
      </c>
      <c r="L4033" t="s">
        <v>73</v>
      </c>
      <c r="M4033">
        <f t="shared" si="418"/>
        <v>30.22</v>
      </c>
      <c r="N4033">
        <f t="shared" si="419"/>
        <v>7.58</v>
      </c>
      <c r="O4033" s="7">
        <f t="shared" si="420"/>
        <v>0.25082726671078759</v>
      </c>
      <c r="P4033" t="str">
        <f t="shared" si="421"/>
        <v>Nov-2025</v>
      </c>
      <c r="Q4033" t="str">
        <f t="shared" si="422"/>
        <v>Q4-2025</v>
      </c>
    </row>
    <row r="4034" spans="1:17" x14ac:dyDescent="0.3">
      <c r="A4034" t="s">
        <v>4182</v>
      </c>
      <c r="B4034" s="15">
        <v>45864</v>
      </c>
      <c r="C4034" t="s">
        <v>63</v>
      </c>
      <c r="D4034" t="s">
        <v>175</v>
      </c>
      <c r="E4034" t="s">
        <v>71</v>
      </c>
      <c r="F4034" t="s">
        <v>86</v>
      </c>
      <c r="G4034" t="s">
        <v>56</v>
      </c>
      <c r="H4034">
        <v>7</v>
      </c>
      <c r="I4034">
        <v>189.2</v>
      </c>
      <c r="J4034">
        <v>0.28100000000000003</v>
      </c>
      <c r="K4034">
        <v>127.87</v>
      </c>
      <c r="L4034" t="s">
        <v>57</v>
      </c>
      <c r="M4034">
        <f t="shared" ref="M4034:M4097" si="423">ROUND(H4034*I4034*(1-J4034),2)</f>
        <v>952.24</v>
      </c>
      <c r="N4034">
        <f t="shared" ref="N4034:N4097" si="424">ROUND(M4034-(H4034*K4034),2)</f>
        <v>57.15</v>
      </c>
      <c r="O4034" s="7">
        <f t="shared" ref="O4034:O4097" si="425">IFERROR(N4034/M4034,0)</f>
        <v>6.0016382424598835E-2</v>
      </c>
      <c r="P4034" t="str">
        <f t="shared" si="421"/>
        <v>Jul-2025</v>
      </c>
      <c r="Q4034" t="str">
        <f t="shared" si="422"/>
        <v>Q3-2025</v>
      </c>
    </row>
    <row r="4035" spans="1:17" x14ac:dyDescent="0.3">
      <c r="A4035" t="s">
        <v>4183</v>
      </c>
      <c r="B4035" s="15">
        <v>45749</v>
      </c>
      <c r="C4035" t="s">
        <v>52</v>
      </c>
      <c r="D4035" t="s">
        <v>70</v>
      </c>
      <c r="E4035" t="s">
        <v>93</v>
      </c>
      <c r="F4035" t="s">
        <v>141</v>
      </c>
      <c r="G4035" t="s">
        <v>68</v>
      </c>
      <c r="H4035">
        <v>5</v>
      </c>
      <c r="I4035">
        <v>32.99</v>
      </c>
      <c r="J4035">
        <v>3.4000000000000002E-2</v>
      </c>
      <c r="K4035">
        <v>12.36</v>
      </c>
      <c r="L4035" t="s">
        <v>57</v>
      </c>
      <c r="M4035">
        <f t="shared" si="423"/>
        <v>159.34</v>
      </c>
      <c r="N4035">
        <f t="shared" si="424"/>
        <v>97.54</v>
      </c>
      <c r="O4035" s="7">
        <f t="shared" si="425"/>
        <v>0.61215011924187279</v>
      </c>
      <c r="P4035" t="str">
        <f t="shared" si="421"/>
        <v>Apr-2025</v>
      </c>
      <c r="Q4035" t="str">
        <f t="shared" si="422"/>
        <v>Q2-2025</v>
      </c>
    </row>
    <row r="4036" spans="1:17" x14ac:dyDescent="0.3">
      <c r="A4036" t="s">
        <v>4184</v>
      </c>
      <c r="B4036" s="15">
        <v>45969</v>
      </c>
      <c r="C4036" t="s">
        <v>63</v>
      </c>
      <c r="D4036" t="s">
        <v>137</v>
      </c>
      <c r="E4036" t="s">
        <v>54</v>
      </c>
      <c r="F4036" t="s">
        <v>55</v>
      </c>
      <c r="G4036" t="s">
        <v>68</v>
      </c>
      <c r="H4036">
        <v>8</v>
      </c>
      <c r="I4036">
        <v>23.44</v>
      </c>
      <c r="J4036">
        <v>0.28299999999999997</v>
      </c>
      <c r="K4036">
        <v>13.78</v>
      </c>
      <c r="L4036" t="s">
        <v>104</v>
      </c>
      <c r="M4036">
        <f t="shared" si="423"/>
        <v>134.44999999999999</v>
      </c>
      <c r="N4036">
        <f t="shared" si="424"/>
        <v>24.21</v>
      </c>
      <c r="O4036" s="7">
        <f t="shared" si="425"/>
        <v>0.18006693938267015</v>
      </c>
      <c r="P4036" t="str">
        <f t="shared" si="421"/>
        <v>Nov-2025</v>
      </c>
      <c r="Q4036" t="str">
        <f t="shared" si="422"/>
        <v>Q4-2025</v>
      </c>
    </row>
    <row r="4037" spans="1:17" x14ac:dyDescent="0.3">
      <c r="A4037" t="s">
        <v>4185</v>
      </c>
      <c r="B4037" s="15">
        <v>45673</v>
      </c>
      <c r="C4037" t="s">
        <v>88</v>
      </c>
      <c r="D4037" t="s">
        <v>202</v>
      </c>
      <c r="E4037" t="s">
        <v>54</v>
      </c>
      <c r="F4037" t="s">
        <v>114</v>
      </c>
      <c r="G4037" t="s">
        <v>68</v>
      </c>
      <c r="H4037">
        <v>3</v>
      </c>
      <c r="I4037">
        <v>21.36</v>
      </c>
      <c r="J4037">
        <v>5.8999999999999997E-2</v>
      </c>
      <c r="K4037">
        <v>14.8</v>
      </c>
      <c r="L4037" t="s">
        <v>57</v>
      </c>
      <c r="M4037">
        <f t="shared" si="423"/>
        <v>60.3</v>
      </c>
      <c r="N4037">
        <f t="shared" si="424"/>
        <v>15.9</v>
      </c>
      <c r="O4037" s="7">
        <f t="shared" si="425"/>
        <v>0.26368159203980102</v>
      </c>
      <c r="P4037" t="str">
        <f t="shared" si="421"/>
        <v>Jan-2025</v>
      </c>
      <c r="Q4037" t="str">
        <f t="shared" si="422"/>
        <v>Q1-2025</v>
      </c>
    </row>
    <row r="4038" spans="1:17" x14ac:dyDescent="0.3">
      <c r="A4038" t="s">
        <v>4186</v>
      </c>
      <c r="B4038" s="15">
        <v>45846</v>
      </c>
      <c r="C4038" t="s">
        <v>84</v>
      </c>
      <c r="D4038" t="s">
        <v>243</v>
      </c>
      <c r="E4038" t="s">
        <v>71</v>
      </c>
      <c r="F4038" t="s">
        <v>97</v>
      </c>
      <c r="G4038" t="s">
        <v>68</v>
      </c>
      <c r="H4038">
        <v>2</v>
      </c>
      <c r="I4038">
        <v>134.68</v>
      </c>
      <c r="J4038">
        <v>7.2999999999999995E-2</v>
      </c>
      <c r="K4038">
        <v>94.49</v>
      </c>
      <c r="L4038" t="s">
        <v>57</v>
      </c>
      <c r="M4038">
        <f t="shared" si="423"/>
        <v>249.7</v>
      </c>
      <c r="N4038">
        <f t="shared" si="424"/>
        <v>60.72</v>
      </c>
      <c r="O4038" s="7">
        <f t="shared" si="425"/>
        <v>0.24317180616740089</v>
      </c>
      <c r="P4038" t="str">
        <f t="shared" si="421"/>
        <v>Jul-2025</v>
      </c>
      <c r="Q4038" t="str">
        <f t="shared" si="422"/>
        <v>Q3-2025</v>
      </c>
    </row>
    <row r="4039" spans="1:17" x14ac:dyDescent="0.3">
      <c r="A4039" t="s">
        <v>4187</v>
      </c>
      <c r="B4039" s="15">
        <v>45671</v>
      </c>
      <c r="C4039" t="s">
        <v>84</v>
      </c>
      <c r="D4039" t="s">
        <v>572</v>
      </c>
      <c r="E4039" t="s">
        <v>93</v>
      </c>
      <c r="F4039" t="s">
        <v>219</v>
      </c>
      <c r="G4039" t="s">
        <v>68</v>
      </c>
      <c r="H4039">
        <v>4</v>
      </c>
      <c r="I4039">
        <v>35.85</v>
      </c>
      <c r="J4039">
        <v>0.123</v>
      </c>
      <c r="K4039">
        <v>13.3</v>
      </c>
      <c r="L4039" t="s">
        <v>57</v>
      </c>
      <c r="M4039">
        <f t="shared" si="423"/>
        <v>125.76</v>
      </c>
      <c r="N4039">
        <f t="shared" si="424"/>
        <v>72.56</v>
      </c>
      <c r="O4039" s="7">
        <f t="shared" si="425"/>
        <v>0.57697201017811706</v>
      </c>
      <c r="P4039" t="str">
        <f t="shared" si="421"/>
        <v>Jan-2025</v>
      </c>
      <c r="Q4039" t="str">
        <f t="shared" si="422"/>
        <v>Q1-2025</v>
      </c>
    </row>
    <row r="4040" spans="1:17" x14ac:dyDescent="0.3">
      <c r="A4040" t="s">
        <v>4188</v>
      </c>
      <c r="B4040" s="15">
        <v>45741</v>
      </c>
      <c r="C4040" t="s">
        <v>63</v>
      </c>
      <c r="D4040" t="s">
        <v>106</v>
      </c>
      <c r="E4040" t="s">
        <v>60</v>
      </c>
      <c r="F4040" t="s">
        <v>99</v>
      </c>
      <c r="G4040" t="s">
        <v>56</v>
      </c>
      <c r="H4040">
        <v>1</v>
      </c>
      <c r="I4040">
        <v>90.12</v>
      </c>
      <c r="J4040">
        <v>0.28599999999999998</v>
      </c>
      <c r="K4040">
        <v>36.700000000000003</v>
      </c>
      <c r="L4040" t="s">
        <v>57</v>
      </c>
      <c r="M4040">
        <f t="shared" si="423"/>
        <v>64.349999999999994</v>
      </c>
      <c r="N4040">
        <f t="shared" si="424"/>
        <v>27.65</v>
      </c>
      <c r="O4040" s="7">
        <f t="shared" si="425"/>
        <v>0.42968142968142969</v>
      </c>
      <c r="P4040" t="str">
        <f t="shared" si="421"/>
        <v>Mar-2025</v>
      </c>
      <c r="Q4040" t="str">
        <f t="shared" si="422"/>
        <v>Q1-2025</v>
      </c>
    </row>
    <row r="4041" spans="1:17" x14ac:dyDescent="0.3">
      <c r="A4041" t="s">
        <v>4189</v>
      </c>
      <c r="B4041" s="15">
        <v>45495</v>
      </c>
      <c r="C4041" t="s">
        <v>84</v>
      </c>
      <c r="D4041" t="s">
        <v>372</v>
      </c>
      <c r="E4041" t="s">
        <v>93</v>
      </c>
      <c r="F4041" t="s">
        <v>124</v>
      </c>
      <c r="G4041" t="s">
        <v>56</v>
      </c>
      <c r="H4041">
        <v>1</v>
      </c>
      <c r="I4041">
        <v>36.909999999999997</v>
      </c>
      <c r="J4041">
        <v>0.106</v>
      </c>
      <c r="K4041">
        <v>15.86</v>
      </c>
      <c r="L4041" t="s">
        <v>57</v>
      </c>
      <c r="M4041">
        <f t="shared" si="423"/>
        <v>33</v>
      </c>
      <c r="N4041">
        <f t="shared" si="424"/>
        <v>17.14</v>
      </c>
      <c r="O4041" s="7">
        <f t="shared" si="425"/>
        <v>0.51939393939393941</v>
      </c>
      <c r="P4041" t="str">
        <f t="shared" si="421"/>
        <v>Jul-2024</v>
      </c>
      <c r="Q4041" t="str">
        <f t="shared" si="422"/>
        <v>Q3-2024</v>
      </c>
    </row>
    <row r="4042" spans="1:17" x14ac:dyDescent="0.3">
      <c r="A4042" t="s">
        <v>4190</v>
      </c>
      <c r="B4042" s="15">
        <v>45789</v>
      </c>
      <c r="C4042" t="s">
        <v>84</v>
      </c>
      <c r="D4042" t="s">
        <v>144</v>
      </c>
      <c r="E4042" t="s">
        <v>71</v>
      </c>
      <c r="F4042" t="s">
        <v>86</v>
      </c>
      <c r="G4042" t="s">
        <v>68</v>
      </c>
      <c r="H4042">
        <v>8</v>
      </c>
      <c r="I4042">
        <v>198.73</v>
      </c>
      <c r="J4042">
        <v>7.0000000000000007E-2</v>
      </c>
      <c r="K4042">
        <v>151.97</v>
      </c>
      <c r="L4042" t="s">
        <v>57</v>
      </c>
      <c r="M4042">
        <f t="shared" si="423"/>
        <v>1478.55</v>
      </c>
      <c r="N4042">
        <f t="shared" si="424"/>
        <v>262.79000000000002</v>
      </c>
      <c r="O4042" s="7">
        <f t="shared" si="425"/>
        <v>0.17773494301849788</v>
      </c>
      <c r="P4042" t="str">
        <f t="shared" si="421"/>
        <v>May-2025</v>
      </c>
      <c r="Q4042" t="str">
        <f t="shared" si="422"/>
        <v>Q2-2025</v>
      </c>
    </row>
    <row r="4043" spans="1:17" x14ac:dyDescent="0.3">
      <c r="A4043" t="s">
        <v>4191</v>
      </c>
      <c r="B4043" s="15">
        <v>45844</v>
      </c>
      <c r="C4043" t="s">
        <v>52</v>
      </c>
      <c r="D4043" t="s">
        <v>181</v>
      </c>
      <c r="E4043" t="s">
        <v>71</v>
      </c>
      <c r="F4043" t="s">
        <v>72</v>
      </c>
      <c r="G4043" t="s">
        <v>68</v>
      </c>
      <c r="H4043">
        <v>6</v>
      </c>
      <c r="I4043">
        <v>289.85000000000002</v>
      </c>
      <c r="J4043">
        <v>0.106</v>
      </c>
      <c r="K4043">
        <v>227.73</v>
      </c>
      <c r="L4043" t="s">
        <v>57</v>
      </c>
      <c r="M4043">
        <f t="shared" si="423"/>
        <v>1554.76</v>
      </c>
      <c r="N4043">
        <f t="shared" si="424"/>
        <v>188.38</v>
      </c>
      <c r="O4043" s="7">
        <f t="shared" si="425"/>
        <v>0.1211633949934395</v>
      </c>
      <c r="P4043" t="str">
        <f t="shared" si="421"/>
        <v>Jul-2025</v>
      </c>
      <c r="Q4043" t="str">
        <f t="shared" si="422"/>
        <v>Q3-2025</v>
      </c>
    </row>
    <row r="4044" spans="1:17" x14ac:dyDescent="0.3">
      <c r="A4044" t="s">
        <v>4192</v>
      </c>
      <c r="B4044" s="15">
        <v>45701</v>
      </c>
      <c r="C4044" t="s">
        <v>52</v>
      </c>
      <c r="D4044" t="s">
        <v>155</v>
      </c>
      <c r="E4044" t="s">
        <v>60</v>
      </c>
      <c r="F4044" t="s">
        <v>99</v>
      </c>
      <c r="G4044" t="s">
        <v>56</v>
      </c>
      <c r="H4044">
        <v>7</v>
      </c>
      <c r="I4044">
        <v>58.07</v>
      </c>
      <c r="J4044">
        <v>0.184</v>
      </c>
      <c r="K4044">
        <v>31.88</v>
      </c>
      <c r="L4044" t="s">
        <v>57</v>
      </c>
      <c r="M4044">
        <f t="shared" si="423"/>
        <v>331.7</v>
      </c>
      <c r="N4044">
        <f t="shared" si="424"/>
        <v>108.54</v>
      </c>
      <c r="O4044" s="7">
        <f t="shared" si="425"/>
        <v>0.3272233946337052</v>
      </c>
      <c r="P4044" t="str">
        <f t="shared" si="421"/>
        <v>Feb-2025</v>
      </c>
      <c r="Q4044" t="str">
        <f t="shared" si="422"/>
        <v>Q1-2025</v>
      </c>
    </row>
    <row r="4045" spans="1:17" x14ac:dyDescent="0.3">
      <c r="A4045" t="s">
        <v>4193</v>
      </c>
      <c r="B4045" s="15">
        <v>45832</v>
      </c>
      <c r="C4045" t="s">
        <v>84</v>
      </c>
      <c r="D4045" t="s">
        <v>229</v>
      </c>
      <c r="E4045" t="s">
        <v>54</v>
      </c>
      <c r="F4045" t="s">
        <v>268</v>
      </c>
      <c r="G4045" t="s">
        <v>68</v>
      </c>
      <c r="H4045">
        <v>1</v>
      </c>
      <c r="I4045">
        <v>15.26</v>
      </c>
      <c r="J4045">
        <v>0.109</v>
      </c>
      <c r="K4045">
        <v>10.62</v>
      </c>
      <c r="L4045" t="s">
        <v>57</v>
      </c>
      <c r="M4045">
        <f t="shared" si="423"/>
        <v>13.6</v>
      </c>
      <c r="N4045">
        <f t="shared" si="424"/>
        <v>2.98</v>
      </c>
      <c r="O4045" s="7">
        <f t="shared" si="425"/>
        <v>0.21911764705882353</v>
      </c>
      <c r="P4045" t="str">
        <f t="shared" si="421"/>
        <v>Jun-2025</v>
      </c>
      <c r="Q4045" t="str">
        <f t="shared" si="422"/>
        <v>Q2-2025</v>
      </c>
    </row>
    <row r="4046" spans="1:17" x14ac:dyDescent="0.3">
      <c r="A4046" t="s">
        <v>4194</v>
      </c>
      <c r="B4046" s="15">
        <v>46011</v>
      </c>
      <c r="C4046" t="s">
        <v>88</v>
      </c>
      <c r="D4046" t="s">
        <v>116</v>
      </c>
      <c r="E4046" t="s">
        <v>60</v>
      </c>
      <c r="F4046" t="s">
        <v>90</v>
      </c>
      <c r="G4046" t="s">
        <v>68</v>
      </c>
      <c r="H4046">
        <v>6</v>
      </c>
      <c r="I4046">
        <v>90.82</v>
      </c>
      <c r="J4046">
        <v>8.6999999999999994E-2</v>
      </c>
      <c r="K4046">
        <v>49.28</v>
      </c>
      <c r="L4046" t="s">
        <v>57</v>
      </c>
      <c r="M4046">
        <f t="shared" si="423"/>
        <v>497.51</v>
      </c>
      <c r="N4046">
        <f t="shared" si="424"/>
        <v>201.83</v>
      </c>
      <c r="O4046" s="7">
        <f t="shared" si="425"/>
        <v>0.40568028783341042</v>
      </c>
      <c r="P4046" t="str">
        <f t="shared" si="421"/>
        <v>Dec-2025</v>
      </c>
      <c r="Q4046" t="str">
        <f t="shared" si="422"/>
        <v>Q4-2025</v>
      </c>
    </row>
    <row r="4047" spans="1:17" x14ac:dyDescent="0.3">
      <c r="A4047" t="s">
        <v>4195</v>
      </c>
      <c r="B4047" s="15">
        <v>45897</v>
      </c>
      <c r="C4047" t="s">
        <v>63</v>
      </c>
      <c r="D4047" t="s">
        <v>258</v>
      </c>
      <c r="E4047" t="s">
        <v>71</v>
      </c>
      <c r="F4047" t="s">
        <v>126</v>
      </c>
      <c r="G4047" t="s">
        <v>56</v>
      </c>
      <c r="H4047">
        <v>6</v>
      </c>
      <c r="I4047">
        <v>34.4</v>
      </c>
      <c r="J4047">
        <v>0.14499999999999999</v>
      </c>
      <c r="K4047">
        <v>27</v>
      </c>
      <c r="L4047" t="s">
        <v>57</v>
      </c>
      <c r="M4047">
        <f t="shared" si="423"/>
        <v>176.47</v>
      </c>
      <c r="N4047">
        <f t="shared" si="424"/>
        <v>14.47</v>
      </c>
      <c r="O4047" s="7">
        <f t="shared" si="425"/>
        <v>8.1996939989799969E-2</v>
      </c>
      <c r="P4047" t="str">
        <f t="shared" si="421"/>
        <v>Aug-2025</v>
      </c>
      <c r="Q4047" t="str">
        <f t="shared" si="422"/>
        <v>Q3-2025</v>
      </c>
    </row>
    <row r="4048" spans="1:17" x14ac:dyDescent="0.3">
      <c r="A4048" t="s">
        <v>4196</v>
      </c>
      <c r="B4048" s="15">
        <v>45843</v>
      </c>
      <c r="C4048" t="s">
        <v>84</v>
      </c>
      <c r="D4048" t="s">
        <v>225</v>
      </c>
      <c r="E4048" t="s">
        <v>60</v>
      </c>
      <c r="F4048" t="s">
        <v>99</v>
      </c>
      <c r="G4048" t="s">
        <v>56</v>
      </c>
      <c r="H4048">
        <v>20</v>
      </c>
      <c r="I4048">
        <v>111.86</v>
      </c>
      <c r="J4048">
        <v>0.124</v>
      </c>
      <c r="K4048">
        <v>60.71</v>
      </c>
      <c r="L4048" t="s">
        <v>57</v>
      </c>
      <c r="M4048">
        <f t="shared" si="423"/>
        <v>1959.79</v>
      </c>
      <c r="N4048">
        <f t="shared" si="424"/>
        <v>745.59</v>
      </c>
      <c r="O4048" s="7">
        <f t="shared" si="425"/>
        <v>0.3804438230626751</v>
      </c>
      <c r="P4048" t="str">
        <f t="shared" si="421"/>
        <v>Jul-2025</v>
      </c>
      <c r="Q4048" t="str">
        <f t="shared" si="422"/>
        <v>Q3-2025</v>
      </c>
    </row>
    <row r="4049" spans="1:17" x14ac:dyDescent="0.3">
      <c r="A4049" t="s">
        <v>4197</v>
      </c>
      <c r="B4049" s="15">
        <v>45738</v>
      </c>
      <c r="C4049" t="s">
        <v>63</v>
      </c>
      <c r="D4049" t="s">
        <v>106</v>
      </c>
      <c r="E4049" t="s">
        <v>107</v>
      </c>
      <c r="F4049" t="s">
        <v>139</v>
      </c>
      <c r="G4049" t="s">
        <v>56</v>
      </c>
      <c r="H4049">
        <v>8</v>
      </c>
      <c r="I4049">
        <v>35.270000000000003</v>
      </c>
      <c r="J4049">
        <v>0.32900000000000001</v>
      </c>
      <c r="K4049">
        <v>13.14</v>
      </c>
      <c r="L4049" t="s">
        <v>57</v>
      </c>
      <c r="M4049">
        <f t="shared" si="423"/>
        <v>189.33</v>
      </c>
      <c r="N4049">
        <f t="shared" si="424"/>
        <v>84.21</v>
      </c>
      <c r="O4049" s="7">
        <f t="shared" si="425"/>
        <v>0.44477895737601009</v>
      </c>
      <c r="P4049" t="str">
        <f t="shared" si="421"/>
        <v>Mar-2025</v>
      </c>
      <c r="Q4049" t="str">
        <f t="shared" si="422"/>
        <v>Q1-2025</v>
      </c>
    </row>
    <row r="4050" spans="1:17" x14ac:dyDescent="0.3">
      <c r="A4050" t="s">
        <v>4198</v>
      </c>
      <c r="B4050" s="15">
        <v>45641</v>
      </c>
      <c r="C4050" t="s">
        <v>88</v>
      </c>
      <c r="D4050" t="s">
        <v>123</v>
      </c>
      <c r="E4050" t="s">
        <v>107</v>
      </c>
      <c r="F4050" t="s">
        <v>148</v>
      </c>
      <c r="G4050" t="s">
        <v>68</v>
      </c>
      <c r="H4050">
        <v>6</v>
      </c>
      <c r="I4050">
        <v>16.190000000000001</v>
      </c>
      <c r="J4050">
        <v>5.1999999999999998E-2</v>
      </c>
      <c r="K4050">
        <v>5.61</v>
      </c>
      <c r="L4050" t="s">
        <v>57</v>
      </c>
      <c r="M4050">
        <f t="shared" si="423"/>
        <v>92.09</v>
      </c>
      <c r="N4050">
        <f t="shared" si="424"/>
        <v>58.43</v>
      </c>
      <c r="O4050" s="7">
        <f t="shared" si="425"/>
        <v>0.63448800086871537</v>
      </c>
      <c r="P4050" t="str">
        <f t="shared" si="421"/>
        <v>Dec-2024</v>
      </c>
      <c r="Q4050" t="str">
        <f t="shared" si="422"/>
        <v>Q4-2024</v>
      </c>
    </row>
    <row r="4051" spans="1:17" x14ac:dyDescent="0.3">
      <c r="A4051" t="s">
        <v>4199</v>
      </c>
      <c r="B4051" s="15">
        <v>45379</v>
      </c>
      <c r="C4051" t="s">
        <v>88</v>
      </c>
      <c r="D4051" t="s">
        <v>89</v>
      </c>
      <c r="E4051" t="s">
        <v>93</v>
      </c>
      <c r="F4051" t="s">
        <v>255</v>
      </c>
      <c r="G4051" t="s">
        <v>68</v>
      </c>
      <c r="H4051">
        <v>2</v>
      </c>
      <c r="I4051">
        <v>47.91</v>
      </c>
      <c r="J4051">
        <v>8.4000000000000005E-2</v>
      </c>
      <c r="K4051">
        <v>21.2</v>
      </c>
      <c r="L4051" t="s">
        <v>57</v>
      </c>
      <c r="M4051">
        <f t="shared" si="423"/>
        <v>87.77</v>
      </c>
      <c r="N4051">
        <f t="shared" si="424"/>
        <v>45.37</v>
      </c>
      <c r="O4051" s="7">
        <f t="shared" si="425"/>
        <v>0.51691922069044094</v>
      </c>
      <c r="P4051" t="str">
        <f t="shared" si="421"/>
        <v>Mar-2024</v>
      </c>
      <c r="Q4051" t="str">
        <f t="shared" si="422"/>
        <v>Q1-2024</v>
      </c>
    </row>
    <row r="4052" spans="1:17" x14ac:dyDescent="0.3">
      <c r="A4052" t="s">
        <v>4200</v>
      </c>
      <c r="B4052" s="15">
        <v>45499</v>
      </c>
      <c r="C4052" t="s">
        <v>84</v>
      </c>
      <c r="D4052" t="s">
        <v>85</v>
      </c>
      <c r="E4052" t="s">
        <v>93</v>
      </c>
      <c r="F4052" t="s">
        <v>141</v>
      </c>
      <c r="G4052" t="s">
        <v>56</v>
      </c>
      <c r="H4052">
        <v>4</v>
      </c>
      <c r="I4052">
        <v>25.58</v>
      </c>
      <c r="J4052">
        <v>7.5999999999999998E-2</v>
      </c>
      <c r="K4052">
        <v>9.65</v>
      </c>
      <c r="L4052" t="s">
        <v>57</v>
      </c>
      <c r="M4052">
        <f t="shared" si="423"/>
        <v>94.54</v>
      </c>
      <c r="N4052">
        <f t="shared" si="424"/>
        <v>55.94</v>
      </c>
      <c r="O4052" s="7">
        <f t="shared" si="425"/>
        <v>0.59170721387772363</v>
      </c>
      <c r="P4052" t="str">
        <f t="shared" si="421"/>
        <v>Jul-2024</v>
      </c>
      <c r="Q4052" t="str">
        <f t="shared" si="422"/>
        <v>Q3-2024</v>
      </c>
    </row>
    <row r="4053" spans="1:17" x14ac:dyDescent="0.3">
      <c r="A4053" t="s">
        <v>4201</v>
      </c>
      <c r="B4053" s="15">
        <v>45547</v>
      </c>
      <c r="C4053" t="s">
        <v>52</v>
      </c>
      <c r="D4053" t="s">
        <v>130</v>
      </c>
      <c r="E4053" t="s">
        <v>71</v>
      </c>
      <c r="F4053" t="s">
        <v>72</v>
      </c>
      <c r="G4053" t="s">
        <v>68</v>
      </c>
      <c r="H4053">
        <v>3</v>
      </c>
      <c r="I4053">
        <v>46.61</v>
      </c>
      <c r="J4053">
        <v>0.122</v>
      </c>
      <c r="K4053">
        <v>30.59</v>
      </c>
      <c r="L4053" t="s">
        <v>104</v>
      </c>
      <c r="M4053">
        <f t="shared" si="423"/>
        <v>122.77</v>
      </c>
      <c r="N4053">
        <f t="shared" si="424"/>
        <v>31</v>
      </c>
      <c r="O4053" s="7">
        <f t="shared" si="425"/>
        <v>0.25250468355461431</v>
      </c>
      <c r="P4053" t="str">
        <f t="shared" si="421"/>
        <v>Sep-2024</v>
      </c>
      <c r="Q4053" t="str">
        <f t="shared" si="422"/>
        <v>Q3-2024</v>
      </c>
    </row>
    <row r="4054" spans="1:17" x14ac:dyDescent="0.3">
      <c r="A4054" t="s">
        <v>4202</v>
      </c>
      <c r="B4054" s="15">
        <v>45441</v>
      </c>
      <c r="C4054" t="s">
        <v>84</v>
      </c>
      <c r="D4054" t="s">
        <v>229</v>
      </c>
      <c r="E4054" t="s">
        <v>54</v>
      </c>
      <c r="F4054" t="s">
        <v>55</v>
      </c>
      <c r="G4054" t="s">
        <v>68</v>
      </c>
      <c r="H4054">
        <v>3</v>
      </c>
      <c r="I4054">
        <v>23.66</v>
      </c>
      <c r="J4054">
        <v>3.5999999999999997E-2</v>
      </c>
      <c r="K4054">
        <v>13.54</v>
      </c>
      <c r="L4054" t="s">
        <v>57</v>
      </c>
      <c r="M4054">
        <f t="shared" si="423"/>
        <v>68.42</v>
      </c>
      <c r="N4054">
        <f t="shared" si="424"/>
        <v>27.8</v>
      </c>
      <c r="O4054" s="7">
        <f t="shared" si="425"/>
        <v>0.40631394329143528</v>
      </c>
      <c r="P4054" t="str">
        <f t="shared" si="421"/>
        <v>May-2024</v>
      </c>
      <c r="Q4054" t="str">
        <f t="shared" si="422"/>
        <v>Q2-2024</v>
      </c>
    </row>
    <row r="4055" spans="1:17" x14ac:dyDescent="0.3">
      <c r="A4055" t="s">
        <v>4203</v>
      </c>
      <c r="B4055" s="15">
        <v>45996</v>
      </c>
      <c r="C4055" t="s">
        <v>52</v>
      </c>
      <c r="D4055" t="s">
        <v>113</v>
      </c>
      <c r="E4055" t="s">
        <v>54</v>
      </c>
      <c r="F4055" t="s">
        <v>268</v>
      </c>
      <c r="G4055" t="s">
        <v>68</v>
      </c>
      <c r="H4055">
        <v>2</v>
      </c>
      <c r="I4055">
        <v>11.06</v>
      </c>
      <c r="J4055">
        <v>6.4000000000000001E-2</v>
      </c>
      <c r="K4055">
        <v>6.53</v>
      </c>
      <c r="L4055" t="s">
        <v>57</v>
      </c>
      <c r="M4055">
        <f t="shared" si="423"/>
        <v>20.7</v>
      </c>
      <c r="N4055">
        <f t="shared" si="424"/>
        <v>7.64</v>
      </c>
      <c r="O4055" s="7">
        <f t="shared" si="425"/>
        <v>0.36908212560386472</v>
      </c>
      <c r="P4055" t="str">
        <f t="shared" si="421"/>
        <v>Dec-2025</v>
      </c>
      <c r="Q4055" t="str">
        <f t="shared" si="422"/>
        <v>Q4-2025</v>
      </c>
    </row>
    <row r="4056" spans="1:17" x14ac:dyDescent="0.3">
      <c r="A4056" t="s">
        <v>4204</v>
      </c>
      <c r="B4056" s="15">
        <v>45917</v>
      </c>
      <c r="C4056" t="s">
        <v>88</v>
      </c>
      <c r="D4056" t="s">
        <v>162</v>
      </c>
      <c r="E4056" t="s">
        <v>71</v>
      </c>
      <c r="F4056" t="s">
        <v>97</v>
      </c>
      <c r="G4056" t="s">
        <v>68</v>
      </c>
      <c r="H4056">
        <v>3</v>
      </c>
      <c r="I4056">
        <v>40.28</v>
      </c>
      <c r="J4056">
        <v>6.8000000000000005E-2</v>
      </c>
      <c r="K4056">
        <v>31.55</v>
      </c>
      <c r="L4056" t="s">
        <v>57</v>
      </c>
      <c r="M4056">
        <f t="shared" si="423"/>
        <v>112.62</v>
      </c>
      <c r="N4056">
        <f t="shared" si="424"/>
        <v>17.97</v>
      </c>
      <c r="O4056" s="7">
        <f t="shared" si="425"/>
        <v>0.15956313265849759</v>
      </c>
      <c r="P4056" t="str">
        <f t="shared" si="421"/>
        <v>Sep-2025</v>
      </c>
      <c r="Q4056" t="str">
        <f t="shared" si="422"/>
        <v>Q3-2025</v>
      </c>
    </row>
    <row r="4057" spans="1:17" x14ac:dyDescent="0.3">
      <c r="A4057" t="s">
        <v>4205</v>
      </c>
      <c r="B4057" s="15">
        <v>45718</v>
      </c>
      <c r="C4057" t="s">
        <v>63</v>
      </c>
      <c r="D4057" t="s">
        <v>263</v>
      </c>
      <c r="E4057" t="s">
        <v>93</v>
      </c>
      <c r="F4057" t="s">
        <v>255</v>
      </c>
      <c r="G4057" t="s">
        <v>68</v>
      </c>
      <c r="H4057">
        <v>4</v>
      </c>
      <c r="I4057">
        <v>72.39</v>
      </c>
      <c r="J4057">
        <v>0.20699999999999999</v>
      </c>
      <c r="K4057">
        <v>29.2</v>
      </c>
      <c r="L4057" t="s">
        <v>57</v>
      </c>
      <c r="M4057">
        <f t="shared" si="423"/>
        <v>229.62</v>
      </c>
      <c r="N4057">
        <f t="shared" si="424"/>
        <v>112.82</v>
      </c>
      <c r="O4057" s="7">
        <f t="shared" si="425"/>
        <v>0.49133350753418686</v>
      </c>
      <c r="P4057" t="str">
        <f t="shared" si="421"/>
        <v>Mar-2025</v>
      </c>
      <c r="Q4057" t="str">
        <f t="shared" si="422"/>
        <v>Q1-2025</v>
      </c>
    </row>
    <row r="4058" spans="1:17" x14ac:dyDescent="0.3">
      <c r="A4058" t="s">
        <v>4206</v>
      </c>
      <c r="B4058" s="15">
        <v>45895</v>
      </c>
      <c r="C4058" t="s">
        <v>88</v>
      </c>
      <c r="D4058" t="s">
        <v>135</v>
      </c>
      <c r="E4058" t="s">
        <v>60</v>
      </c>
      <c r="F4058" t="s">
        <v>61</v>
      </c>
      <c r="G4058" t="s">
        <v>68</v>
      </c>
      <c r="H4058">
        <v>2</v>
      </c>
      <c r="I4058">
        <v>39.130000000000003</v>
      </c>
      <c r="J4058">
        <v>8.5999999999999993E-2</v>
      </c>
      <c r="K4058">
        <v>19.89</v>
      </c>
      <c r="L4058" t="s">
        <v>57</v>
      </c>
      <c r="M4058">
        <f t="shared" si="423"/>
        <v>71.53</v>
      </c>
      <c r="N4058">
        <f t="shared" si="424"/>
        <v>31.75</v>
      </c>
      <c r="O4058" s="7">
        <f t="shared" si="425"/>
        <v>0.44386970501887318</v>
      </c>
      <c r="P4058" t="str">
        <f t="shared" si="421"/>
        <v>Aug-2025</v>
      </c>
      <c r="Q4058" t="str">
        <f t="shared" si="422"/>
        <v>Q3-2025</v>
      </c>
    </row>
    <row r="4059" spans="1:17" x14ac:dyDescent="0.3">
      <c r="A4059" t="s">
        <v>4207</v>
      </c>
      <c r="B4059" s="15">
        <v>45829</v>
      </c>
      <c r="C4059" t="s">
        <v>84</v>
      </c>
      <c r="D4059" t="s">
        <v>372</v>
      </c>
      <c r="E4059" t="s">
        <v>54</v>
      </c>
      <c r="F4059" t="s">
        <v>55</v>
      </c>
      <c r="G4059" t="s">
        <v>68</v>
      </c>
      <c r="H4059">
        <v>3</v>
      </c>
      <c r="I4059">
        <v>7.44</v>
      </c>
      <c r="J4059">
        <v>9.5000000000000001E-2</v>
      </c>
      <c r="K4059">
        <v>4.7300000000000004</v>
      </c>
      <c r="L4059" t="s">
        <v>57</v>
      </c>
      <c r="M4059">
        <f t="shared" si="423"/>
        <v>20.2</v>
      </c>
      <c r="N4059">
        <f t="shared" si="424"/>
        <v>6.01</v>
      </c>
      <c r="O4059" s="7">
        <f t="shared" si="425"/>
        <v>0.29752475247524751</v>
      </c>
      <c r="P4059" t="str">
        <f t="shared" si="421"/>
        <v>Jun-2025</v>
      </c>
      <c r="Q4059" t="str">
        <f t="shared" si="422"/>
        <v>Q2-2025</v>
      </c>
    </row>
    <row r="4060" spans="1:17" x14ac:dyDescent="0.3">
      <c r="A4060" t="s">
        <v>4208</v>
      </c>
      <c r="B4060" s="15">
        <v>45598</v>
      </c>
      <c r="C4060" t="s">
        <v>88</v>
      </c>
      <c r="D4060" t="s">
        <v>89</v>
      </c>
      <c r="E4060" t="s">
        <v>107</v>
      </c>
      <c r="F4060" t="s">
        <v>139</v>
      </c>
      <c r="G4060" t="s">
        <v>68</v>
      </c>
      <c r="H4060">
        <v>8</v>
      </c>
      <c r="I4060">
        <v>35.82</v>
      </c>
      <c r="J4060">
        <v>2.4E-2</v>
      </c>
      <c r="K4060">
        <v>14.21</v>
      </c>
      <c r="L4060" t="s">
        <v>57</v>
      </c>
      <c r="M4060">
        <f t="shared" si="423"/>
        <v>279.68</v>
      </c>
      <c r="N4060">
        <f t="shared" si="424"/>
        <v>166</v>
      </c>
      <c r="O4060" s="7">
        <f t="shared" si="425"/>
        <v>0.59353546910755151</v>
      </c>
      <c r="P4060" t="str">
        <f t="shared" si="421"/>
        <v>Nov-2024</v>
      </c>
      <c r="Q4060" t="str">
        <f t="shared" si="422"/>
        <v>Q4-2024</v>
      </c>
    </row>
    <row r="4061" spans="1:17" x14ac:dyDescent="0.3">
      <c r="A4061" t="s">
        <v>4209</v>
      </c>
      <c r="B4061" s="15">
        <v>45720</v>
      </c>
      <c r="C4061" t="s">
        <v>52</v>
      </c>
      <c r="D4061" t="s">
        <v>200</v>
      </c>
      <c r="E4061" t="s">
        <v>60</v>
      </c>
      <c r="F4061" t="s">
        <v>99</v>
      </c>
      <c r="G4061" t="s">
        <v>68</v>
      </c>
      <c r="H4061">
        <v>3</v>
      </c>
      <c r="I4061">
        <v>117.67</v>
      </c>
      <c r="J4061">
        <v>0</v>
      </c>
      <c r="K4061">
        <v>49.78</v>
      </c>
      <c r="L4061" t="s">
        <v>57</v>
      </c>
      <c r="M4061">
        <f t="shared" si="423"/>
        <v>353.01</v>
      </c>
      <c r="N4061">
        <f t="shared" si="424"/>
        <v>203.67</v>
      </c>
      <c r="O4061" s="7">
        <f t="shared" si="425"/>
        <v>0.57695249426361861</v>
      </c>
      <c r="P4061" t="str">
        <f t="shared" si="421"/>
        <v>Mar-2025</v>
      </c>
      <c r="Q4061" t="str">
        <f t="shared" si="422"/>
        <v>Q1-2025</v>
      </c>
    </row>
    <row r="4062" spans="1:17" x14ac:dyDescent="0.3">
      <c r="A4062" t="s">
        <v>4210</v>
      </c>
      <c r="B4062" s="15">
        <v>45804</v>
      </c>
      <c r="C4062" t="s">
        <v>88</v>
      </c>
      <c r="D4062" t="s">
        <v>234</v>
      </c>
      <c r="E4062" t="s">
        <v>60</v>
      </c>
      <c r="F4062" t="s">
        <v>76</v>
      </c>
      <c r="G4062" t="s">
        <v>56</v>
      </c>
      <c r="H4062">
        <v>9</v>
      </c>
      <c r="I4062">
        <v>50.94</v>
      </c>
      <c r="J4062">
        <v>0</v>
      </c>
      <c r="K4062">
        <v>25.75</v>
      </c>
      <c r="L4062" t="s">
        <v>57</v>
      </c>
      <c r="M4062">
        <f t="shared" si="423"/>
        <v>458.46</v>
      </c>
      <c r="N4062">
        <f t="shared" si="424"/>
        <v>226.71</v>
      </c>
      <c r="O4062" s="7">
        <f t="shared" si="425"/>
        <v>0.49450333725952106</v>
      </c>
      <c r="P4062" t="str">
        <f t="shared" si="421"/>
        <v>May-2025</v>
      </c>
      <c r="Q4062" t="str">
        <f t="shared" si="422"/>
        <v>Q2-2025</v>
      </c>
    </row>
    <row r="4063" spans="1:17" x14ac:dyDescent="0.3">
      <c r="A4063" t="s">
        <v>4211</v>
      </c>
      <c r="B4063" s="15">
        <v>45853</v>
      </c>
      <c r="C4063" t="s">
        <v>88</v>
      </c>
      <c r="D4063" t="s">
        <v>270</v>
      </c>
      <c r="E4063" t="s">
        <v>71</v>
      </c>
      <c r="F4063" t="s">
        <v>97</v>
      </c>
      <c r="G4063" t="s">
        <v>68</v>
      </c>
      <c r="H4063">
        <v>2</v>
      </c>
      <c r="I4063">
        <v>223.65</v>
      </c>
      <c r="J4063">
        <v>5.7000000000000002E-2</v>
      </c>
      <c r="K4063">
        <v>164.34</v>
      </c>
      <c r="L4063" t="s">
        <v>57</v>
      </c>
      <c r="M4063">
        <f t="shared" si="423"/>
        <v>421.8</v>
      </c>
      <c r="N4063">
        <f t="shared" si="424"/>
        <v>93.12</v>
      </c>
      <c r="O4063" s="7">
        <f t="shared" si="425"/>
        <v>0.22076813655761024</v>
      </c>
      <c r="P4063" t="str">
        <f t="shared" si="421"/>
        <v>Jul-2025</v>
      </c>
      <c r="Q4063" t="str">
        <f t="shared" si="422"/>
        <v>Q3-2025</v>
      </c>
    </row>
    <row r="4064" spans="1:17" x14ac:dyDescent="0.3">
      <c r="A4064" t="s">
        <v>4212</v>
      </c>
      <c r="B4064" s="15">
        <v>45876</v>
      </c>
      <c r="C4064" t="s">
        <v>88</v>
      </c>
      <c r="D4064" t="s">
        <v>179</v>
      </c>
      <c r="E4064" t="s">
        <v>71</v>
      </c>
      <c r="F4064" t="s">
        <v>86</v>
      </c>
      <c r="G4064" t="s">
        <v>68</v>
      </c>
      <c r="H4064">
        <v>13</v>
      </c>
      <c r="I4064">
        <v>60.51</v>
      </c>
      <c r="J4064">
        <v>2.1000000000000001E-2</v>
      </c>
      <c r="K4064">
        <v>40</v>
      </c>
      <c r="L4064" t="s">
        <v>57</v>
      </c>
      <c r="M4064">
        <f t="shared" si="423"/>
        <v>770.11</v>
      </c>
      <c r="N4064">
        <f t="shared" si="424"/>
        <v>250.11</v>
      </c>
      <c r="O4064" s="7">
        <f t="shared" si="425"/>
        <v>0.32477178584877486</v>
      </c>
      <c r="P4064" t="str">
        <f t="shared" si="421"/>
        <v>Aug-2025</v>
      </c>
      <c r="Q4064" t="str">
        <f t="shared" si="422"/>
        <v>Q3-2025</v>
      </c>
    </row>
    <row r="4065" spans="1:17" x14ac:dyDescent="0.3">
      <c r="A4065" t="s">
        <v>4213</v>
      </c>
      <c r="B4065" s="15">
        <v>45704</v>
      </c>
      <c r="C4065" t="s">
        <v>52</v>
      </c>
      <c r="D4065" t="s">
        <v>200</v>
      </c>
      <c r="E4065" t="s">
        <v>93</v>
      </c>
      <c r="F4065" t="s">
        <v>124</v>
      </c>
      <c r="G4065" t="s">
        <v>68</v>
      </c>
      <c r="H4065">
        <v>3</v>
      </c>
      <c r="I4065">
        <v>67.91</v>
      </c>
      <c r="J4065">
        <v>1.4999999999999999E-2</v>
      </c>
      <c r="K4065">
        <v>27.36</v>
      </c>
      <c r="L4065" t="s">
        <v>57</v>
      </c>
      <c r="M4065">
        <f t="shared" si="423"/>
        <v>200.67</v>
      </c>
      <c r="N4065">
        <f t="shared" si="424"/>
        <v>118.59</v>
      </c>
      <c r="O4065" s="7">
        <f t="shared" si="425"/>
        <v>0.59097024966362688</v>
      </c>
      <c r="P4065" t="str">
        <f t="shared" si="421"/>
        <v>Feb-2025</v>
      </c>
      <c r="Q4065" t="str">
        <f t="shared" si="422"/>
        <v>Q1-2025</v>
      </c>
    </row>
    <row r="4066" spans="1:17" x14ac:dyDescent="0.3">
      <c r="A4066" t="s">
        <v>4214</v>
      </c>
      <c r="B4066" s="15">
        <v>45511</v>
      </c>
      <c r="C4066" t="s">
        <v>63</v>
      </c>
      <c r="D4066" t="s">
        <v>251</v>
      </c>
      <c r="E4066" t="s">
        <v>93</v>
      </c>
      <c r="F4066" t="s">
        <v>255</v>
      </c>
      <c r="G4066" t="s">
        <v>56</v>
      </c>
      <c r="H4066">
        <v>1</v>
      </c>
      <c r="I4066">
        <v>76.510000000000005</v>
      </c>
      <c r="J4066">
        <v>0.32900000000000001</v>
      </c>
      <c r="K4066">
        <v>33.380000000000003</v>
      </c>
      <c r="L4066" t="s">
        <v>57</v>
      </c>
      <c r="M4066">
        <f t="shared" si="423"/>
        <v>51.34</v>
      </c>
      <c r="N4066">
        <f t="shared" si="424"/>
        <v>17.96</v>
      </c>
      <c r="O4066" s="7">
        <f t="shared" si="425"/>
        <v>0.34982469809115696</v>
      </c>
      <c r="P4066" t="str">
        <f t="shared" si="421"/>
        <v>Aug-2024</v>
      </c>
      <c r="Q4066" t="str">
        <f t="shared" si="422"/>
        <v>Q3-2024</v>
      </c>
    </row>
    <row r="4067" spans="1:17" x14ac:dyDescent="0.3">
      <c r="A4067" t="s">
        <v>4215</v>
      </c>
      <c r="B4067" s="15">
        <v>45722</v>
      </c>
      <c r="C4067" t="s">
        <v>88</v>
      </c>
      <c r="D4067" t="s">
        <v>162</v>
      </c>
      <c r="E4067" t="s">
        <v>60</v>
      </c>
      <c r="F4067" t="s">
        <v>90</v>
      </c>
      <c r="G4067" t="s">
        <v>68</v>
      </c>
      <c r="H4067">
        <v>9</v>
      </c>
      <c r="I4067">
        <v>77.31</v>
      </c>
      <c r="J4067">
        <v>0</v>
      </c>
      <c r="K4067">
        <v>32.119999999999997</v>
      </c>
      <c r="L4067" t="s">
        <v>57</v>
      </c>
      <c r="M4067">
        <f t="shared" si="423"/>
        <v>695.79</v>
      </c>
      <c r="N4067">
        <f t="shared" si="424"/>
        <v>406.71</v>
      </c>
      <c r="O4067" s="7">
        <f t="shared" si="425"/>
        <v>0.58452981503039714</v>
      </c>
      <c r="P4067" t="str">
        <f t="shared" si="421"/>
        <v>Mar-2025</v>
      </c>
      <c r="Q4067" t="str">
        <f t="shared" si="422"/>
        <v>Q1-2025</v>
      </c>
    </row>
    <row r="4068" spans="1:17" x14ac:dyDescent="0.3">
      <c r="A4068" t="s">
        <v>4216</v>
      </c>
      <c r="B4068" s="15">
        <v>45882</v>
      </c>
      <c r="C4068" t="s">
        <v>84</v>
      </c>
      <c r="D4068" t="s">
        <v>196</v>
      </c>
      <c r="E4068" t="s">
        <v>60</v>
      </c>
      <c r="F4068" t="s">
        <v>61</v>
      </c>
      <c r="G4068" t="s">
        <v>56</v>
      </c>
      <c r="H4068">
        <v>4</v>
      </c>
      <c r="I4068">
        <v>23.12</v>
      </c>
      <c r="J4068">
        <v>0.13200000000000001</v>
      </c>
      <c r="K4068">
        <v>12.17</v>
      </c>
      <c r="L4068" t="s">
        <v>57</v>
      </c>
      <c r="M4068">
        <f t="shared" si="423"/>
        <v>80.27</v>
      </c>
      <c r="N4068">
        <f t="shared" si="424"/>
        <v>31.59</v>
      </c>
      <c r="O4068" s="7">
        <f t="shared" si="425"/>
        <v>0.39354677961878659</v>
      </c>
      <c r="P4068" t="str">
        <f t="shared" si="421"/>
        <v>Aug-2025</v>
      </c>
      <c r="Q4068" t="str">
        <f t="shared" si="422"/>
        <v>Q3-2025</v>
      </c>
    </row>
    <row r="4069" spans="1:17" x14ac:dyDescent="0.3">
      <c r="A4069" t="s">
        <v>4217</v>
      </c>
      <c r="B4069" s="15">
        <v>45550</v>
      </c>
      <c r="C4069" t="s">
        <v>88</v>
      </c>
      <c r="D4069" t="s">
        <v>234</v>
      </c>
      <c r="E4069" t="s">
        <v>60</v>
      </c>
      <c r="F4069" t="s">
        <v>90</v>
      </c>
      <c r="G4069" t="s">
        <v>68</v>
      </c>
      <c r="H4069">
        <v>5</v>
      </c>
      <c r="I4069">
        <v>117.23</v>
      </c>
      <c r="J4069">
        <v>0.08</v>
      </c>
      <c r="K4069">
        <v>62.79</v>
      </c>
      <c r="L4069" t="s">
        <v>57</v>
      </c>
      <c r="M4069">
        <f t="shared" si="423"/>
        <v>539.26</v>
      </c>
      <c r="N4069">
        <f t="shared" si="424"/>
        <v>225.31</v>
      </c>
      <c r="O4069" s="7">
        <f t="shared" si="425"/>
        <v>0.41781329970700593</v>
      </c>
      <c r="P4069" t="str">
        <f t="shared" si="421"/>
        <v>Sep-2024</v>
      </c>
      <c r="Q4069" t="str">
        <f t="shared" si="422"/>
        <v>Q3-2024</v>
      </c>
    </row>
    <row r="4070" spans="1:17" x14ac:dyDescent="0.3">
      <c r="A4070" t="s">
        <v>4218</v>
      </c>
      <c r="B4070" s="15">
        <v>45849</v>
      </c>
      <c r="C4070" t="s">
        <v>88</v>
      </c>
      <c r="D4070" t="s">
        <v>135</v>
      </c>
      <c r="E4070" t="s">
        <v>54</v>
      </c>
      <c r="F4070" t="s">
        <v>114</v>
      </c>
      <c r="G4070" t="s">
        <v>56</v>
      </c>
      <c r="H4070">
        <v>4</v>
      </c>
      <c r="I4070">
        <v>24.89</v>
      </c>
      <c r="J4070">
        <v>0.13900000000000001</v>
      </c>
      <c r="K4070">
        <v>17.29</v>
      </c>
      <c r="L4070" t="s">
        <v>57</v>
      </c>
      <c r="M4070">
        <f t="shared" si="423"/>
        <v>85.72</v>
      </c>
      <c r="N4070">
        <f t="shared" si="424"/>
        <v>16.559999999999999</v>
      </c>
      <c r="O4070" s="7">
        <f t="shared" si="425"/>
        <v>0.19318712085860942</v>
      </c>
      <c r="P4070" t="str">
        <f t="shared" si="421"/>
        <v>Jul-2025</v>
      </c>
      <c r="Q4070" t="str">
        <f t="shared" si="422"/>
        <v>Q3-2025</v>
      </c>
    </row>
    <row r="4071" spans="1:17" x14ac:dyDescent="0.3">
      <c r="A4071" t="s">
        <v>4219</v>
      </c>
      <c r="B4071" s="15">
        <v>45812</v>
      </c>
      <c r="C4071" t="s">
        <v>84</v>
      </c>
      <c r="D4071" t="s">
        <v>225</v>
      </c>
      <c r="E4071" t="s">
        <v>54</v>
      </c>
      <c r="F4071" t="s">
        <v>55</v>
      </c>
      <c r="G4071" t="s">
        <v>68</v>
      </c>
      <c r="H4071">
        <v>3</v>
      </c>
      <c r="I4071">
        <v>15.82</v>
      </c>
      <c r="J4071">
        <v>9.9000000000000005E-2</v>
      </c>
      <c r="K4071">
        <v>9.08</v>
      </c>
      <c r="L4071" t="s">
        <v>57</v>
      </c>
      <c r="M4071">
        <f t="shared" si="423"/>
        <v>42.76</v>
      </c>
      <c r="N4071">
        <f t="shared" si="424"/>
        <v>15.52</v>
      </c>
      <c r="O4071" s="7">
        <f t="shared" si="425"/>
        <v>0.362956033676333</v>
      </c>
      <c r="P4071" t="str">
        <f t="shared" si="421"/>
        <v>Jun-2025</v>
      </c>
      <c r="Q4071" t="str">
        <f t="shared" si="422"/>
        <v>Q2-2025</v>
      </c>
    </row>
    <row r="4072" spans="1:17" x14ac:dyDescent="0.3">
      <c r="A4072" t="s">
        <v>4220</v>
      </c>
      <c r="B4072" s="15">
        <v>45610</v>
      </c>
      <c r="C4072" t="s">
        <v>52</v>
      </c>
      <c r="D4072" t="s">
        <v>272</v>
      </c>
      <c r="E4072" t="s">
        <v>107</v>
      </c>
      <c r="F4072" t="s">
        <v>132</v>
      </c>
      <c r="G4072" t="s">
        <v>56</v>
      </c>
      <c r="H4072">
        <v>4</v>
      </c>
      <c r="I4072">
        <v>17.25</v>
      </c>
      <c r="J4072">
        <v>0</v>
      </c>
      <c r="K4072">
        <v>6.86</v>
      </c>
      <c r="L4072" t="s">
        <v>57</v>
      </c>
      <c r="M4072">
        <f t="shared" si="423"/>
        <v>69</v>
      </c>
      <c r="N4072">
        <f t="shared" si="424"/>
        <v>41.56</v>
      </c>
      <c r="O4072" s="7">
        <f t="shared" si="425"/>
        <v>0.60231884057971019</v>
      </c>
      <c r="P4072" t="str">
        <f t="shared" si="421"/>
        <v>Nov-2024</v>
      </c>
      <c r="Q4072" t="str">
        <f t="shared" si="422"/>
        <v>Q4-2024</v>
      </c>
    </row>
    <row r="4073" spans="1:17" x14ac:dyDescent="0.3">
      <c r="A4073" t="s">
        <v>4221</v>
      </c>
      <c r="B4073" s="15">
        <v>45623</v>
      </c>
      <c r="C4073" t="s">
        <v>88</v>
      </c>
      <c r="D4073" t="s">
        <v>206</v>
      </c>
      <c r="E4073" t="s">
        <v>93</v>
      </c>
      <c r="F4073" t="s">
        <v>219</v>
      </c>
      <c r="G4073" t="s">
        <v>56</v>
      </c>
      <c r="H4073">
        <v>5</v>
      </c>
      <c r="I4073">
        <v>46.89</v>
      </c>
      <c r="J4073">
        <v>0.106</v>
      </c>
      <c r="K4073">
        <v>21.57</v>
      </c>
      <c r="L4073" t="s">
        <v>57</v>
      </c>
      <c r="M4073">
        <f t="shared" si="423"/>
        <v>209.6</v>
      </c>
      <c r="N4073">
        <f t="shared" si="424"/>
        <v>101.75</v>
      </c>
      <c r="O4073" s="7">
        <f t="shared" si="425"/>
        <v>0.48544847328244278</v>
      </c>
      <c r="P4073" t="str">
        <f t="shared" si="421"/>
        <v>Nov-2024</v>
      </c>
      <c r="Q4073" t="str">
        <f t="shared" si="422"/>
        <v>Q4-2024</v>
      </c>
    </row>
    <row r="4074" spans="1:17" x14ac:dyDescent="0.3">
      <c r="A4074" t="s">
        <v>4222</v>
      </c>
      <c r="B4074" s="15">
        <v>45601</v>
      </c>
      <c r="C4074" t="s">
        <v>84</v>
      </c>
      <c r="D4074" t="s">
        <v>144</v>
      </c>
      <c r="E4074" t="s">
        <v>54</v>
      </c>
      <c r="F4074" t="s">
        <v>55</v>
      </c>
      <c r="G4074" t="s">
        <v>56</v>
      </c>
      <c r="H4074">
        <v>4</v>
      </c>
      <c r="I4074">
        <v>10.54</v>
      </c>
      <c r="J4074">
        <v>3.5000000000000003E-2</v>
      </c>
      <c r="K4074">
        <v>6.28</v>
      </c>
      <c r="L4074" t="s">
        <v>57</v>
      </c>
      <c r="M4074">
        <f t="shared" si="423"/>
        <v>40.68</v>
      </c>
      <c r="N4074">
        <f t="shared" si="424"/>
        <v>15.56</v>
      </c>
      <c r="O4074" s="7">
        <f t="shared" si="425"/>
        <v>0.38249754178957718</v>
      </c>
      <c r="P4074" t="str">
        <f t="shared" ref="P4074:P4115" si="426">IF(B4074="","",TEXT(B4074,"mmm-yyyy"))</f>
        <v>Nov-2024</v>
      </c>
      <c r="Q4074" t="str">
        <f t="shared" ref="Q4074:Q4115" si="427">IF(B4074="","","Q"&amp;ROUNDUP(MONTH(B4074)/3,0)&amp;"-"&amp;YEAR(B4074))</f>
        <v>Q4-2024</v>
      </c>
    </row>
    <row r="4075" spans="1:17" x14ac:dyDescent="0.3">
      <c r="A4075" t="s">
        <v>4223</v>
      </c>
      <c r="B4075" s="15">
        <v>45995</v>
      </c>
      <c r="C4075" t="s">
        <v>88</v>
      </c>
      <c r="D4075" t="s">
        <v>89</v>
      </c>
      <c r="E4075" t="s">
        <v>93</v>
      </c>
      <c r="F4075" t="s">
        <v>219</v>
      </c>
      <c r="G4075" t="s">
        <v>56</v>
      </c>
      <c r="H4075">
        <v>1</v>
      </c>
      <c r="I4075">
        <v>18.829999999999998</v>
      </c>
      <c r="J4075">
        <v>0.122</v>
      </c>
      <c r="K4075">
        <v>9.14</v>
      </c>
      <c r="L4075" t="s">
        <v>57</v>
      </c>
      <c r="M4075">
        <f t="shared" si="423"/>
        <v>16.53</v>
      </c>
      <c r="N4075">
        <f t="shared" si="424"/>
        <v>7.39</v>
      </c>
      <c r="O4075" s="7">
        <f t="shared" si="425"/>
        <v>0.44706594071385353</v>
      </c>
      <c r="P4075" t="str">
        <f t="shared" si="426"/>
        <v>Dec-2025</v>
      </c>
      <c r="Q4075" t="str">
        <f t="shared" si="427"/>
        <v>Q4-2025</v>
      </c>
    </row>
    <row r="4076" spans="1:17" x14ac:dyDescent="0.3">
      <c r="A4076" t="s">
        <v>4224</v>
      </c>
      <c r="B4076" s="15">
        <v>45649</v>
      </c>
      <c r="C4076" t="s">
        <v>84</v>
      </c>
      <c r="D4076" t="s">
        <v>144</v>
      </c>
      <c r="E4076" t="s">
        <v>107</v>
      </c>
      <c r="F4076" t="s">
        <v>148</v>
      </c>
      <c r="G4076" t="s">
        <v>56</v>
      </c>
      <c r="H4076">
        <v>6</v>
      </c>
      <c r="I4076">
        <v>39.9</v>
      </c>
      <c r="J4076">
        <v>9.7000000000000003E-2</v>
      </c>
      <c r="K4076">
        <v>15.39</v>
      </c>
      <c r="L4076" t="s">
        <v>57</v>
      </c>
      <c r="M4076">
        <f t="shared" si="423"/>
        <v>216.18</v>
      </c>
      <c r="N4076">
        <f t="shared" si="424"/>
        <v>123.84</v>
      </c>
      <c r="O4076" s="7">
        <f t="shared" si="425"/>
        <v>0.57285595337218986</v>
      </c>
      <c r="P4076" t="str">
        <f t="shared" si="426"/>
        <v>Dec-2024</v>
      </c>
      <c r="Q4076" t="str">
        <f t="shared" si="427"/>
        <v>Q4-2024</v>
      </c>
    </row>
    <row r="4077" spans="1:17" x14ac:dyDescent="0.3">
      <c r="A4077" t="s">
        <v>4225</v>
      </c>
      <c r="B4077" s="15">
        <v>45566</v>
      </c>
      <c r="C4077" t="s">
        <v>63</v>
      </c>
      <c r="D4077" t="s">
        <v>165</v>
      </c>
      <c r="E4077" t="s">
        <v>107</v>
      </c>
      <c r="F4077" t="s">
        <v>148</v>
      </c>
      <c r="G4077" t="s">
        <v>68</v>
      </c>
      <c r="H4077">
        <v>1</v>
      </c>
      <c r="I4077">
        <v>41.32</v>
      </c>
      <c r="J4077">
        <v>0.187</v>
      </c>
      <c r="K4077">
        <v>13.17</v>
      </c>
      <c r="L4077" t="s">
        <v>57</v>
      </c>
      <c r="M4077">
        <f t="shared" si="423"/>
        <v>33.590000000000003</v>
      </c>
      <c r="N4077">
        <f t="shared" si="424"/>
        <v>20.420000000000002</v>
      </c>
      <c r="O4077" s="7">
        <f t="shared" si="425"/>
        <v>0.60791902351890448</v>
      </c>
      <c r="P4077" t="str">
        <f t="shared" si="426"/>
        <v>Oct-2024</v>
      </c>
      <c r="Q4077" t="str">
        <f t="shared" si="427"/>
        <v>Q4-2024</v>
      </c>
    </row>
    <row r="4078" spans="1:17" x14ac:dyDescent="0.3">
      <c r="A4078" t="s">
        <v>4226</v>
      </c>
      <c r="B4078" s="15">
        <v>45500</v>
      </c>
      <c r="C4078" t="s">
        <v>88</v>
      </c>
      <c r="D4078" t="s">
        <v>270</v>
      </c>
      <c r="E4078" t="s">
        <v>54</v>
      </c>
      <c r="F4078" t="s">
        <v>114</v>
      </c>
      <c r="G4078" t="s">
        <v>68</v>
      </c>
      <c r="H4078">
        <v>3</v>
      </c>
      <c r="I4078">
        <v>15.49</v>
      </c>
      <c r="J4078">
        <v>0.11700000000000001</v>
      </c>
      <c r="K4078">
        <v>8.5399999999999991</v>
      </c>
      <c r="L4078" t="s">
        <v>57</v>
      </c>
      <c r="M4078">
        <f t="shared" si="423"/>
        <v>41.03</v>
      </c>
      <c r="N4078">
        <f t="shared" si="424"/>
        <v>15.41</v>
      </c>
      <c r="O4078" s="7">
        <f t="shared" si="425"/>
        <v>0.37557884474774555</v>
      </c>
      <c r="P4078" t="str">
        <f t="shared" si="426"/>
        <v>Jul-2024</v>
      </c>
      <c r="Q4078" t="str">
        <f t="shared" si="427"/>
        <v>Q3-2024</v>
      </c>
    </row>
    <row r="4079" spans="1:17" x14ac:dyDescent="0.3">
      <c r="A4079" t="s">
        <v>4227</v>
      </c>
      <c r="B4079" s="15">
        <v>45891</v>
      </c>
      <c r="C4079" t="s">
        <v>84</v>
      </c>
      <c r="D4079" t="s">
        <v>572</v>
      </c>
      <c r="E4079" t="s">
        <v>71</v>
      </c>
      <c r="F4079" t="s">
        <v>126</v>
      </c>
      <c r="G4079" t="s">
        <v>68</v>
      </c>
      <c r="H4079">
        <v>6</v>
      </c>
      <c r="I4079">
        <v>60.05</v>
      </c>
      <c r="J4079">
        <v>0.106</v>
      </c>
      <c r="K4079">
        <v>46.95</v>
      </c>
      <c r="L4079" t="s">
        <v>57</v>
      </c>
      <c r="M4079">
        <f t="shared" si="423"/>
        <v>322.11</v>
      </c>
      <c r="N4079">
        <f t="shared" si="424"/>
        <v>40.409999999999997</v>
      </c>
      <c r="O4079" s="7">
        <f t="shared" si="425"/>
        <v>0.12545403744062586</v>
      </c>
      <c r="P4079" t="str">
        <f t="shared" si="426"/>
        <v>Aug-2025</v>
      </c>
      <c r="Q4079" t="str">
        <f t="shared" si="427"/>
        <v>Q3-2025</v>
      </c>
    </row>
    <row r="4080" spans="1:17" x14ac:dyDescent="0.3">
      <c r="A4080" t="s">
        <v>4228</v>
      </c>
      <c r="B4080" s="15">
        <v>45580</v>
      </c>
      <c r="C4080" t="s">
        <v>63</v>
      </c>
      <c r="D4080" t="s">
        <v>188</v>
      </c>
      <c r="E4080" t="s">
        <v>60</v>
      </c>
      <c r="F4080" t="s">
        <v>76</v>
      </c>
      <c r="G4080" t="s">
        <v>68</v>
      </c>
      <c r="H4080">
        <v>7</v>
      </c>
      <c r="I4080">
        <v>31.15</v>
      </c>
      <c r="J4080">
        <v>0.28299999999999997</v>
      </c>
      <c r="K4080">
        <v>12.61</v>
      </c>
      <c r="L4080" t="s">
        <v>57</v>
      </c>
      <c r="M4080">
        <f t="shared" si="423"/>
        <v>156.34</v>
      </c>
      <c r="N4080">
        <f t="shared" si="424"/>
        <v>68.069999999999993</v>
      </c>
      <c r="O4080" s="7">
        <f t="shared" si="425"/>
        <v>0.43539721120634511</v>
      </c>
      <c r="P4080" t="str">
        <f t="shared" si="426"/>
        <v>Oct-2024</v>
      </c>
      <c r="Q4080" t="str">
        <f t="shared" si="427"/>
        <v>Q4-2024</v>
      </c>
    </row>
    <row r="4081" spans="1:17" x14ac:dyDescent="0.3">
      <c r="A4081" t="s">
        <v>4229</v>
      </c>
      <c r="B4081" s="15">
        <v>45849</v>
      </c>
      <c r="C4081" t="s">
        <v>63</v>
      </c>
      <c r="D4081" t="s">
        <v>137</v>
      </c>
      <c r="E4081" t="s">
        <v>93</v>
      </c>
      <c r="F4081" t="s">
        <v>255</v>
      </c>
      <c r="G4081" t="s">
        <v>56</v>
      </c>
      <c r="H4081">
        <v>10</v>
      </c>
      <c r="I4081">
        <v>67.430000000000007</v>
      </c>
      <c r="J4081">
        <v>0</v>
      </c>
      <c r="K4081">
        <v>26.32</v>
      </c>
      <c r="L4081" t="s">
        <v>57</v>
      </c>
      <c r="M4081">
        <f t="shared" si="423"/>
        <v>674.3</v>
      </c>
      <c r="N4081">
        <f t="shared" si="424"/>
        <v>411.1</v>
      </c>
      <c r="O4081" s="7">
        <f t="shared" si="425"/>
        <v>0.60966928666765541</v>
      </c>
      <c r="P4081" t="str">
        <f t="shared" si="426"/>
        <v>Jul-2025</v>
      </c>
      <c r="Q4081" t="str">
        <f t="shared" si="427"/>
        <v>Q3-2025</v>
      </c>
    </row>
    <row r="4082" spans="1:17" x14ac:dyDescent="0.3">
      <c r="A4082" t="s">
        <v>4230</v>
      </c>
      <c r="B4082" s="15">
        <v>45949</v>
      </c>
      <c r="C4082" t="s">
        <v>52</v>
      </c>
      <c r="D4082" t="s">
        <v>75</v>
      </c>
      <c r="E4082" t="s">
        <v>71</v>
      </c>
      <c r="F4082" t="s">
        <v>72</v>
      </c>
      <c r="G4082" t="s">
        <v>56</v>
      </c>
      <c r="H4082">
        <v>4</v>
      </c>
      <c r="I4082">
        <v>65.78</v>
      </c>
      <c r="J4082">
        <v>5.8000000000000003E-2</v>
      </c>
      <c r="K4082">
        <v>45.14</v>
      </c>
      <c r="L4082" t="s">
        <v>57</v>
      </c>
      <c r="M4082">
        <f t="shared" si="423"/>
        <v>247.86</v>
      </c>
      <c r="N4082">
        <f t="shared" si="424"/>
        <v>67.3</v>
      </c>
      <c r="O4082" s="7">
        <f t="shared" si="425"/>
        <v>0.27152424755910592</v>
      </c>
      <c r="P4082" t="str">
        <f t="shared" si="426"/>
        <v>Oct-2025</v>
      </c>
      <c r="Q4082" t="str">
        <f t="shared" si="427"/>
        <v>Q4-2025</v>
      </c>
    </row>
    <row r="4083" spans="1:17" x14ac:dyDescent="0.3">
      <c r="A4083" t="s">
        <v>4231</v>
      </c>
      <c r="B4083" s="15">
        <v>45910</v>
      </c>
      <c r="C4083" t="s">
        <v>52</v>
      </c>
      <c r="D4083" t="s">
        <v>96</v>
      </c>
      <c r="E4083" t="s">
        <v>93</v>
      </c>
      <c r="F4083" t="s">
        <v>141</v>
      </c>
      <c r="G4083" t="s">
        <v>68</v>
      </c>
      <c r="H4083">
        <v>9</v>
      </c>
      <c r="I4083">
        <v>41.68</v>
      </c>
      <c r="J4083">
        <v>8.5999999999999993E-2</v>
      </c>
      <c r="K4083">
        <v>20.29</v>
      </c>
      <c r="L4083" t="s">
        <v>57</v>
      </c>
      <c r="M4083">
        <f t="shared" si="423"/>
        <v>342.86</v>
      </c>
      <c r="N4083">
        <f t="shared" si="424"/>
        <v>160.25</v>
      </c>
      <c r="O4083" s="7">
        <f t="shared" si="425"/>
        <v>0.4673919384005133</v>
      </c>
      <c r="P4083" t="str">
        <f t="shared" si="426"/>
        <v>Sep-2025</v>
      </c>
      <c r="Q4083" t="str">
        <f t="shared" si="427"/>
        <v>Q3-2025</v>
      </c>
    </row>
    <row r="4084" spans="1:17" x14ac:dyDescent="0.3">
      <c r="A4084" t="s">
        <v>4232</v>
      </c>
      <c r="B4084" s="15">
        <v>45885</v>
      </c>
      <c r="C4084" t="s">
        <v>84</v>
      </c>
      <c r="D4084" t="s">
        <v>103</v>
      </c>
      <c r="E4084" t="s">
        <v>93</v>
      </c>
      <c r="F4084" t="s">
        <v>255</v>
      </c>
      <c r="G4084" t="s">
        <v>68</v>
      </c>
      <c r="H4084">
        <v>7</v>
      </c>
      <c r="I4084">
        <v>80.3</v>
      </c>
      <c r="J4084">
        <v>9.5000000000000001E-2</v>
      </c>
      <c r="K4084">
        <v>35.74</v>
      </c>
      <c r="L4084" t="s">
        <v>57</v>
      </c>
      <c r="M4084">
        <f t="shared" si="423"/>
        <v>508.7</v>
      </c>
      <c r="N4084">
        <f t="shared" si="424"/>
        <v>258.52</v>
      </c>
      <c r="O4084" s="7">
        <f t="shared" si="425"/>
        <v>0.50819736583448005</v>
      </c>
      <c r="P4084" t="str">
        <f t="shared" si="426"/>
        <v>Aug-2025</v>
      </c>
      <c r="Q4084" t="str">
        <f t="shared" si="427"/>
        <v>Q3-2025</v>
      </c>
    </row>
    <row r="4085" spans="1:17" x14ac:dyDescent="0.3">
      <c r="A4085" t="s">
        <v>4233</v>
      </c>
      <c r="B4085" s="15">
        <v>45961</v>
      </c>
      <c r="C4085" t="s">
        <v>63</v>
      </c>
      <c r="D4085" t="s">
        <v>258</v>
      </c>
      <c r="E4085" t="s">
        <v>93</v>
      </c>
      <c r="F4085" t="s">
        <v>141</v>
      </c>
      <c r="G4085" t="s">
        <v>68</v>
      </c>
      <c r="H4085">
        <v>1</v>
      </c>
      <c r="I4085">
        <v>27.39</v>
      </c>
      <c r="J4085">
        <v>0.17199999999999999</v>
      </c>
      <c r="K4085">
        <v>10.94</v>
      </c>
      <c r="L4085" t="s">
        <v>57</v>
      </c>
      <c r="M4085">
        <f t="shared" si="423"/>
        <v>22.68</v>
      </c>
      <c r="N4085">
        <f t="shared" si="424"/>
        <v>11.74</v>
      </c>
      <c r="O4085" s="7">
        <f t="shared" si="425"/>
        <v>0.51763668430335097</v>
      </c>
      <c r="P4085" t="str">
        <f t="shared" si="426"/>
        <v>Oct-2025</v>
      </c>
      <c r="Q4085" t="str">
        <f t="shared" si="427"/>
        <v>Q4-2025</v>
      </c>
    </row>
    <row r="4086" spans="1:17" x14ac:dyDescent="0.3">
      <c r="A4086" t="s">
        <v>4234</v>
      </c>
      <c r="B4086" s="15">
        <v>45710</v>
      </c>
      <c r="C4086" t="s">
        <v>84</v>
      </c>
      <c r="D4086" t="s">
        <v>572</v>
      </c>
      <c r="E4086" t="s">
        <v>54</v>
      </c>
      <c r="F4086" t="s">
        <v>55</v>
      </c>
      <c r="G4086" t="s">
        <v>68</v>
      </c>
      <c r="H4086">
        <v>3</v>
      </c>
      <c r="I4086">
        <v>6.47</v>
      </c>
      <c r="J4086">
        <v>2.7E-2</v>
      </c>
      <c r="K4086">
        <v>4.08</v>
      </c>
      <c r="L4086" t="s">
        <v>57</v>
      </c>
      <c r="M4086">
        <f t="shared" si="423"/>
        <v>18.89</v>
      </c>
      <c r="N4086">
        <f t="shared" si="424"/>
        <v>6.65</v>
      </c>
      <c r="O4086" s="7">
        <f t="shared" si="425"/>
        <v>0.3520381154049762</v>
      </c>
      <c r="P4086" t="str">
        <f t="shared" si="426"/>
        <v>Feb-2025</v>
      </c>
      <c r="Q4086" t="str">
        <f t="shared" si="427"/>
        <v>Q1-2025</v>
      </c>
    </row>
    <row r="4087" spans="1:17" x14ac:dyDescent="0.3">
      <c r="A4087" t="s">
        <v>4235</v>
      </c>
      <c r="B4087" s="15">
        <v>45620</v>
      </c>
      <c r="C4087" t="s">
        <v>84</v>
      </c>
      <c r="D4087" t="s">
        <v>150</v>
      </c>
      <c r="E4087" t="s">
        <v>93</v>
      </c>
      <c r="F4087" t="s">
        <v>219</v>
      </c>
      <c r="G4087" t="s">
        <v>56</v>
      </c>
      <c r="H4087">
        <v>9</v>
      </c>
      <c r="I4087">
        <v>48.5</v>
      </c>
      <c r="J4087">
        <v>7.4999999999999997E-2</v>
      </c>
      <c r="K4087">
        <v>20.440000000000001</v>
      </c>
      <c r="L4087" t="s">
        <v>57</v>
      </c>
      <c r="M4087">
        <f t="shared" si="423"/>
        <v>403.76</v>
      </c>
      <c r="N4087">
        <f t="shared" si="424"/>
        <v>219.8</v>
      </c>
      <c r="O4087" s="7">
        <f t="shared" si="425"/>
        <v>0.54438280166435515</v>
      </c>
      <c r="P4087" t="str">
        <f t="shared" si="426"/>
        <v>Nov-2024</v>
      </c>
      <c r="Q4087" t="str">
        <f t="shared" si="427"/>
        <v>Q4-2024</v>
      </c>
    </row>
    <row r="4088" spans="1:17" x14ac:dyDescent="0.3">
      <c r="A4088" t="s">
        <v>4236</v>
      </c>
      <c r="B4088" s="15">
        <v>45942</v>
      </c>
      <c r="C4088" t="s">
        <v>84</v>
      </c>
      <c r="D4088" t="s">
        <v>144</v>
      </c>
      <c r="E4088" t="s">
        <v>107</v>
      </c>
      <c r="F4088" t="s">
        <v>148</v>
      </c>
      <c r="G4088" t="s">
        <v>56</v>
      </c>
      <c r="H4088">
        <v>9</v>
      </c>
      <c r="I4088">
        <v>49.06</v>
      </c>
      <c r="J4088">
        <v>2.1000000000000001E-2</v>
      </c>
      <c r="K4088">
        <v>15.94</v>
      </c>
      <c r="L4088" t="s">
        <v>57</v>
      </c>
      <c r="M4088">
        <f t="shared" si="423"/>
        <v>432.27</v>
      </c>
      <c r="N4088">
        <f t="shared" si="424"/>
        <v>288.81</v>
      </c>
      <c r="O4088" s="7">
        <f t="shared" si="425"/>
        <v>0.66812408911097232</v>
      </c>
      <c r="P4088" t="str">
        <f t="shared" si="426"/>
        <v>Oct-2025</v>
      </c>
      <c r="Q4088" t="str">
        <f t="shared" si="427"/>
        <v>Q4-2025</v>
      </c>
    </row>
    <row r="4089" spans="1:17" x14ac:dyDescent="0.3">
      <c r="A4089" t="s">
        <v>4237</v>
      </c>
      <c r="B4089" s="15">
        <v>45892</v>
      </c>
      <c r="C4089" t="s">
        <v>63</v>
      </c>
      <c r="D4089" t="s">
        <v>64</v>
      </c>
      <c r="E4089" t="s">
        <v>60</v>
      </c>
      <c r="F4089" t="s">
        <v>90</v>
      </c>
      <c r="G4089" t="s">
        <v>56</v>
      </c>
      <c r="H4089">
        <v>1</v>
      </c>
      <c r="I4089">
        <v>57.28</v>
      </c>
      <c r="J4089">
        <v>0.248</v>
      </c>
      <c r="K4089">
        <v>23</v>
      </c>
      <c r="L4089" t="s">
        <v>57</v>
      </c>
      <c r="M4089">
        <f t="shared" si="423"/>
        <v>43.07</v>
      </c>
      <c r="N4089">
        <f t="shared" si="424"/>
        <v>20.07</v>
      </c>
      <c r="O4089" s="7">
        <f t="shared" si="425"/>
        <v>0.46598560482934759</v>
      </c>
      <c r="P4089" t="str">
        <f t="shared" si="426"/>
        <v>Aug-2025</v>
      </c>
      <c r="Q4089" t="str">
        <f t="shared" si="427"/>
        <v>Q3-2025</v>
      </c>
    </row>
    <row r="4090" spans="1:17" x14ac:dyDescent="0.3">
      <c r="A4090" t="s">
        <v>4238</v>
      </c>
      <c r="B4090" s="15">
        <v>45631</v>
      </c>
      <c r="C4090" t="s">
        <v>63</v>
      </c>
      <c r="D4090" t="s">
        <v>251</v>
      </c>
      <c r="E4090" t="s">
        <v>93</v>
      </c>
      <c r="F4090" t="s">
        <v>124</v>
      </c>
      <c r="G4090" t="s">
        <v>68</v>
      </c>
      <c r="H4090">
        <v>3</v>
      </c>
      <c r="I4090">
        <v>87.71</v>
      </c>
      <c r="J4090">
        <v>0.20399999999999999</v>
      </c>
      <c r="K4090">
        <v>31.43</v>
      </c>
      <c r="L4090" t="s">
        <v>57</v>
      </c>
      <c r="M4090">
        <f t="shared" si="423"/>
        <v>209.45</v>
      </c>
      <c r="N4090">
        <f t="shared" si="424"/>
        <v>115.16</v>
      </c>
      <c r="O4090" s="7">
        <f t="shared" si="425"/>
        <v>0.54982095965624256</v>
      </c>
      <c r="P4090" t="str">
        <f t="shared" si="426"/>
        <v>Dec-2024</v>
      </c>
      <c r="Q4090" t="str">
        <f t="shared" si="427"/>
        <v>Q4-2024</v>
      </c>
    </row>
    <row r="4091" spans="1:17" x14ac:dyDescent="0.3">
      <c r="A4091" t="s">
        <v>4239</v>
      </c>
      <c r="B4091" s="15">
        <v>45923</v>
      </c>
      <c r="C4091" t="s">
        <v>88</v>
      </c>
      <c r="D4091" t="s">
        <v>198</v>
      </c>
      <c r="E4091" t="s">
        <v>71</v>
      </c>
      <c r="F4091" t="s">
        <v>72</v>
      </c>
      <c r="G4091" t="s">
        <v>68</v>
      </c>
      <c r="H4091">
        <v>1</v>
      </c>
      <c r="I4091">
        <v>107.8</v>
      </c>
      <c r="J4091">
        <v>0.154</v>
      </c>
      <c r="K4091">
        <v>77.37</v>
      </c>
      <c r="L4091" t="s">
        <v>57</v>
      </c>
      <c r="M4091">
        <f t="shared" si="423"/>
        <v>91.2</v>
      </c>
      <c r="N4091">
        <f t="shared" si="424"/>
        <v>13.83</v>
      </c>
      <c r="O4091" s="7">
        <f t="shared" si="425"/>
        <v>0.15164473684210525</v>
      </c>
      <c r="P4091" t="str">
        <f t="shared" si="426"/>
        <v>Sep-2025</v>
      </c>
      <c r="Q4091" t="str">
        <f t="shared" si="427"/>
        <v>Q3-2025</v>
      </c>
    </row>
    <row r="4092" spans="1:17" x14ac:dyDescent="0.3">
      <c r="A4092" t="s">
        <v>4240</v>
      </c>
      <c r="B4092" s="15">
        <v>45717</v>
      </c>
      <c r="C4092" t="s">
        <v>84</v>
      </c>
      <c r="D4092" t="s">
        <v>229</v>
      </c>
      <c r="E4092" t="s">
        <v>60</v>
      </c>
      <c r="F4092" t="s">
        <v>61</v>
      </c>
      <c r="G4092" t="s">
        <v>56</v>
      </c>
      <c r="H4092">
        <v>10</v>
      </c>
      <c r="I4092">
        <v>90.01</v>
      </c>
      <c r="J4092">
        <v>7.2999999999999995E-2</v>
      </c>
      <c r="K4092">
        <v>39.840000000000003</v>
      </c>
      <c r="L4092" t="s">
        <v>57</v>
      </c>
      <c r="M4092">
        <f t="shared" si="423"/>
        <v>834.39</v>
      </c>
      <c r="N4092">
        <f t="shared" si="424"/>
        <v>435.99</v>
      </c>
      <c r="O4092" s="7">
        <f t="shared" si="425"/>
        <v>0.52252543774493942</v>
      </c>
      <c r="P4092" t="str">
        <f t="shared" si="426"/>
        <v>Mar-2025</v>
      </c>
      <c r="Q4092" t="str">
        <f t="shared" si="427"/>
        <v>Q1-2025</v>
      </c>
    </row>
    <row r="4093" spans="1:17" x14ac:dyDescent="0.3">
      <c r="A4093" t="s">
        <v>4241</v>
      </c>
      <c r="B4093" s="15">
        <v>45474</v>
      </c>
      <c r="C4093" t="s">
        <v>52</v>
      </c>
      <c r="D4093" t="s">
        <v>70</v>
      </c>
      <c r="E4093" t="s">
        <v>54</v>
      </c>
      <c r="F4093" t="s">
        <v>65</v>
      </c>
      <c r="G4093" t="s">
        <v>68</v>
      </c>
      <c r="H4093">
        <v>4</v>
      </c>
      <c r="I4093">
        <v>6.16</v>
      </c>
      <c r="J4093">
        <v>8.1000000000000003E-2</v>
      </c>
      <c r="K4093">
        <v>4.04</v>
      </c>
      <c r="L4093" t="s">
        <v>57</v>
      </c>
      <c r="M4093">
        <f t="shared" si="423"/>
        <v>22.64</v>
      </c>
      <c r="N4093">
        <f t="shared" si="424"/>
        <v>6.48</v>
      </c>
      <c r="O4093" s="7">
        <f t="shared" si="425"/>
        <v>0.28621908127208484</v>
      </c>
      <c r="P4093" t="str">
        <f t="shared" si="426"/>
        <v>Jul-2024</v>
      </c>
      <c r="Q4093" t="str">
        <f t="shared" si="427"/>
        <v>Q3-2024</v>
      </c>
    </row>
    <row r="4094" spans="1:17" x14ac:dyDescent="0.3">
      <c r="A4094" t="s">
        <v>4242</v>
      </c>
      <c r="B4094" s="15">
        <v>45664</v>
      </c>
      <c r="C4094" t="s">
        <v>88</v>
      </c>
      <c r="D4094" t="s">
        <v>183</v>
      </c>
      <c r="E4094" t="s">
        <v>107</v>
      </c>
      <c r="F4094" t="s">
        <v>108</v>
      </c>
      <c r="G4094" t="s">
        <v>68</v>
      </c>
      <c r="H4094">
        <v>1</v>
      </c>
      <c r="I4094">
        <v>57.2</v>
      </c>
      <c r="J4094">
        <v>3.5000000000000003E-2</v>
      </c>
      <c r="K4094">
        <v>19.09</v>
      </c>
      <c r="L4094" t="s">
        <v>57</v>
      </c>
      <c r="M4094">
        <f t="shared" si="423"/>
        <v>55.2</v>
      </c>
      <c r="N4094">
        <f t="shared" si="424"/>
        <v>36.11</v>
      </c>
      <c r="O4094" s="7">
        <f t="shared" si="425"/>
        <v>0.65416666666666667</v>
      </c>
      <c r="P4094" t="str">
        <f t="shared" si="426"/>
        <v>Jan-2025</v>
      </c>
      <c r="Q4094" t="str">
        <f t="shared" si="427"/>
        <v>Q1-2025</v>
      </c>
    </row>
    <row r="4095" spans="1:17" x14ac:dyDescent="0.3">
      <c r="A4095" t="s">
        <v>4243</v>
      </c>
      <c r="B4095" s="15">
        <v>45502</v>
      </c>
      <c r="C4095" t="s">
        <v>63</v>
      </c>
      <c r="D4095" t="s">
        <v>82</v>
      </c>
      <c r="E4095" t="s">
        <v>93</v>
      </c>
      <c r="F4095" t="s">
        <v>124</v>
      </c>
      <c r="G4095" t="s">
        <v>68</v>
      </c>
      <c r="H4095">
        <v>1</v>
      </c>
      <c r="I4095">
        <v>11.54</v>
      </c>
      <c r="J4095">
        <v>0.20200000000000001</v>
      </c>
      <c r="K4095">
        <v>4.59</v>
      </c>
      <c r="L4095" t="s">
        <v>57</v>
      </c>
      <c r="M4095">
        <f t="shared" si="423"/>
        <v>9.2100000000000009</v>
      </c>
      <c r="N4095">
        <f t="shared" si="424"/>
        <v>4.62</v>
      </c>
      <c r="O4095" s="7">
        <f t="shared" si="425"/>
        <v>0.50162866449511401</v>
      </c>
      <c r="P4095" t="str">
        <f t="shared" si="426"/>
        <v>Jul-2024</v>
      </c>
      <c r="Q4095" t="str">
        <f t="shared" si="427"/>
        <v>Q3-2024</v>
      </c>
    </row>
    <row r="4096" spans="1:17" x14ac:dyDescent="0.3">
      <c r="A4096" t="s">
        <v>4244</v>
      </c>
      <c r="B4096" s="15">
        <v>45886</v>
      </c>
      <c r="C4096" t="s">
        <v>63</v>
      </c>
      <c r="D4096" t="s">
        <v>302</v>
      </c>
      <c r="E4096" t="s">
        <v>107</v>
      </c>
      <c r="F4096" t="s">
        <v>108</v>
      </c>
      <c r="G4096" t="s">
        <v>56</v>
      </c>
      <c r="H4096">
        <v>4</v>
      </c>
      <c r="I4096">
        <v>17.07</v>
      </c>
      <c r="J4096">
        <v>0.217</v>
      </c>
      <c r="K4096">
        <v>6.32</v>
      </c>
      <c r="L4096" t="s">
        <v>57</v>
      </c>
      <c r="M4096">
        <f t="shared" si="423"/>
        <v>53.46</v>
      </c>
      <c r="N4096">
        <f t="shared" si="424"/>
        <v>28.18</v>
      </c>
      <c r="O4096" s="7">
        <f t="shared" si="425"/>
        <v>0.52712308267863817</v>
      </c>
      <c r="P4096" t="str">
        <f t="shared" si="426"/>
        <v>Aug-2025</v>
      </c>
      <c r="Q4096" t="str">
        <f t="shared" si="427"/>
        <v>Q3-2025</v>
      </c>
    </row>
    <row r="4097" spans="1:17" x14ac:dyDescent="0.3">
      <c r="A4097" t="s">
        <v>4245</v>
      </c>
      <c r="B4097" s="15">
        <v>45780</v>
      </c>
      <c r="C4097" t="s">
        <v>84</v>
      </c>
      <c r="D4097" t="s">
        <v>572</v>
      </c>
      <c r="E4097" t="s">
        <v>71</v>
      </c>
      <c r="F4097" t="s">
        <v>86</v>
      </c>
      <c r="G4097" t="s">
        <v>68</v>
      </c>
      <c r="H4097">
        <v>1</v>
      </c>
      <c r="I4097">
        <v>52.12</v>
      </c>
      <c r="J4097">
        <v>5.1999999999999998E-2</v>
      </c>
      <c r="K4097">
        <v>35.61</v>
      </c>
      <c r="L4097" t="s">
        <v>57</v>
      </c>
      <c r="M4097">
        <f t="shared" si="423"/>
        <v>49.41</v>
      </c>
      <c r="N4097">
        <f t="shared" si="424"/>
        <v>13.8</v>
      </c>
      <c r="O4097" s="7">
        <f t="shared" si="425"/>
        <v>0.27929568913175473</v>
      </c>
      <c r="P4097" t="str">
        <f t="shared" si="426"/>
        <v>May-2025</v>
      </c>
      <c r="Q4097" t="str">
        <f t="shared" si="427"/>
        <v>Q2-2025</v>
      </c>
    </row>
    <row r="4098" spans="1:17" x14ac:dyDescent="0.3">
      <c r="A4098" t="s">
        <v>4246</v>
      </c>
      <c r="B4098" s="15">
        <v>45701</v>
      </c>
      <c r="C4098" t="s">
        <v>88</v>
      </c>
      <c r="D4098" t="s">
        <v>123</v>
      </c>
      <c r="E4098" t="s">
        <v>60</v>
      </c>
      <c r="F4098" t="s">
        <v>90</v>
      </c>
      <c r="G4098" t="s">
        <v>68</v>
      </c>
      <c r="H4098">
        <v>3</v>
      </c>
      <c r="I4098">
        <v>81.05</v>
      </c>
      <c r="J4098">
        <v>5.1999999999999998E-2</v>
      </c>
      <c r="K4098">
        <v>42.61</v>
      </c>
      <c r="L4098" t="s">
        <v>57</v>
      </c>
      <c r="M4098">
        <f t="shared" ref="M4098:M4161" si="428">ROUND(H4098*I4098*(1-J4098),2)</f>
        <v>230.51</v>
      </c>
      <c r="N4098">
        <f t="shared" ref="N4098:N4161" si="429">ROUND(M4098-(H4098*K4098),2)</f>
        <v>102.68</v>
      </c>
      <c r="O4098" s="7">
        <f t="shared" ref="O4098:O4161" si="430">IFERROR(N4098/M4098,0)</f>
        <v>0.44544705218862529</v>
      </c>
      <c r="P4098" t="str">
        <f t="shared" si="426"/>
        <v>Feb-2025</v>
      </c>
      <c r="Q4098" t="str">
        <f t="shared" si="427"/>
        <v>Q1-2025</v>
      </c>
    </row>
    <row r="4099" spans="1:17" x14ac:dyDescent="0.3">
      <c r="A4099" t="s">
        <v>4247</v>
      </c>
      <c r="B4099" s="15">
        <v>45643</v>
      </c>
      <c r="C4099" t="s">
        <v>63</v>
      </c>
      <c r="D4099" t="s">
        <v>281</v>
      </c>
      <c r="E4099" t="s">
        <v>93</v>
      </c>
      <c r="F4099" t="s">
        <v>255</v>
      </c>
      <c r="G4099" t="s">
        <v>56</v>
      </c>
      <c r="H4099">
        <v>1</v>
      </c>
      <c r="I4099">
        <v>22.2</v>
      </c>
      <c r="J4099">
        <v>0.26700000000000002</v>
      </c>
      <c r="K4099">
        <v>10.29</v>
      </c>
      <c r="L4099" t="s">
        <v>57</v>
      </c>
      <c r="M4099">
        <f t="shared" si="428"/>
        <v>16.27</v>
      </c>
      <c r="N4099">
        <f t="shared" si="429"/>
        <v>5.98</v>
      </c>
      <c r="O4099" s="7">
        <f t="shared" si="430"/>
        <v>0.36754763368162263</v>
      </c>
      <c r="P4099" t="str">
        <f t="shared" si="426"/>
        <v>Dec-2024</v>
      </c>
      <c r="Q4099" t="str">
        <f t="shared" si="427"/>
        <v>Q4-2024</v>
      </c>
    </row>
    <row r="4100" spans="1:17" x14ac:dyDescent="0.3">
      <c r="A4100" t="s">
        <v>4248</v>
      </c>
      <c r="B4100" s="15">
        <v>45492</v>
      </c>
      <c r="C4100" t="s">
        <v>52</v>
      </c>
      <c r="D4100" t="s">
        <v>101</v>
      </c>
      <c r="E4100" t="s">
        <v>93</v>
      </c>
      <c r="F4100" t="s">
        <v>94</v>
      </c>
      <c r="G4100" t="s">
        <v>68</v>
      </c>
      <c r="H4100">
        <v>3</v>
      </c>
      <c r="I4100">
        <v>48.7</v>
      </c>
      <c r="J4100">
        <v>2.3E-2</v>
      </c>
      <c r="K4100">
        <v>11.95</v>
      </c>
      <c r="L4100" t="s">
        <v>57</v>
      </c>
      <c r="M4100">
        <f t="shared" si="428"/>
        <v>142.74</v>
      </c>
      <c r="N4100">
        <f t="shared" si="429"/>
        <v>106.89</v>
      </c>
      <c r="O4100" s="7">
        <f t="shared" si="430"/>
        <v>0.74884405212274063</v>
      </c>
      <c r="P4100" t="str">
        <f t="shared" si="426"/>
        <v>Jul-2024</v>
      </c>
      <c r="Q4100" t="str">
        <f t="shared" si="427"/>
        <v>Q3-2024</v>
      </c>
    </row>
    <row r="4101" spans="1:17" x14ac:dyDescent="0.3">
      <c r="A4101" t="s">
        <v>4249</v>
      </c>
      <c r="B4101" s="15">
        <v>45616</v>
      </c>
      <c r="C4101" t="s">
        <v>63</v>
      </c>
      <c r="D4101" t="s">
        <v>281</v>
      </c>
      <c r="E4101" t="s">
        <v>60</v>
      </c>
      <c r="F4101" t="s">
        <v>67</v>
      </c>
      <c r="G4101" t="s">
        <v>56</v>
      </c>
      <c r="H4101">
        <v>4</v>
      </c>
      <c r="I4101">
        <v>56.97</v>
      </c>
      <c r="J4101">
        <v>0.22800000000000001</v>
      </c>
      <c r="K4101">
        <v>23.86</v>
      </c>
      <c r="L4101" t="s">
        <v>57</v>
      </c>
      <c r="M4101">
        <f t="shared" si="428"/>
        <v>175.92</v>
      </c>
      <c r="N4101">
        <f t="shared" si="429"/>
        <v>80.48</v>
      </c>
      <c r="O4101" s="7">
        <f t="shared" si="430"/>
        <v>0.45748067303319695</v>
      </c>
      <c r="P4101" t="str">
        <f t="shared" si="426"/>
        <v>Nov-2024</v>
      </c>
      <c r="Q4101" t="str">
        <f t="shared" si="427"/>
        <v>Q4-2024</v>
      </c>
    </row>
    <row r="4102" spans="1:17" x14ac:dyDescent="0.3">
      <c r="A4102" t="s">
        <v>4250</v>
      </c>
      <c r="B4102" s="15">
        <v>45623</v>
      </c>
      <c r="C4102" t="s">
        <v>84</v>
      </c>
      <c r="D4102" t="s">
        <v>85</v>
      </c>
      <c r="E4102" t="s">
        <v>107</v>
      </c>
      <c r="F4102" t="s">
        <v>193</v>
      </c>
      <c r="G4102" t="s">
        <v>68</v>
      </c>
      <c r="H4102">
        <v>1</v>
      </c>
      <c r="I4102">
        <v>27.01</v>
      </c>
      <c r="J4102">
        <v>4.4999999999999998E-2</v>
      </c>
      <c r="K4102">
        <v>9.5500000000000007</v>
      </c>
      <c r="L4102" t="s">
        <v>73</v>
      </c>
      <c r="M4102">
        <f t="shared" si="428"/>
        <v>25.79</v>
      </c>
      <c r="N4102">
        <f t="shared" si="429"/>
        <v>16.239999999999998</v>
      </c>
      <c r="O4102" s="7">
        <f t="shared" si="430"/>
        <v>0.6297014346645986</v>
      </c>
      <c r="P4102" t="str">
        <f t="shared" si="426"/>
        <v>Nov-2024</v>
      </c>
      <c r="Q4102" t="str">
        <f t="shared" si="427"/>
        <v>Q4-2024</v>
      </c>
    </row>
    <row r="4103" spans="1:17" x14ac:dyDescent="0.3">
      <c r="A4103" t="s">
        <v>4251</v>
      </c>
      <c r="B4103" s="15">
        <v>45340</v>
      </c>
      <c r="C4103" t="s">
        <v>88</v>
      </c>
      <c r="D4103" t="s">
        <v>270</v>
      </c>
      <c r="E4103" t="s">
        <v>107</v>
      </c>
      <c r="F4103" t="s">
        <v>108</v>
      </c>
      <c r="G4103" t="s">
        <v>73</v>
      </c>
      <c r="H4103">
        <v>1</v>
      </c>
      <c r="I4103">
        <v>40.97</v>
      </c>
      <c r="J4103">
        <v>6.3E-2</v>
      </c>
      <c r="K4103">
        <v>16.579999999999998</v>
      </c>
      <c r="L4103" t="s">
        <v>104</v>
      </c>
      <c r="M4103">
        <f t="shared" si="428"/>
        <v>38.39</v>
      </c>
      <c r="N4103">
        <f t="shared" si="429"/>
        <v>21.81</v>
      </c>
      <c r="O4103" s="7">
        <f t="shared" si="430"/>
        <v>0.56811669705652512</v>
      </c>
      <c r="P4103" t="str">
        <f t="shared" si="426"/>
        <v>Feb-2024</v>
      </c>
      <c r="Q4103" t="str">
        <f t="shared" si="427"/>
        <v>Q1-2024</v>
      </c>
    </row>
    <row r="4104" spans="1:17" x14ac:dyDescent="0.3">
      <c r="A4104" t="s">
        <v>4252</v>
      </c>
      <c r="B4104" s="15">
        <v>45780</v>
      </c>
      <c r="C4104" t="s">
        <v>63</v>
      </c>
      <c r="D4104" t="s">
        <v>258</v>
      </c>
      <c r="E4104" t="s">
        <v>54</v>
      </c>
      <c r="F4104" t="s">
        <v>156</v>
      </c>
      <c r="G4104" t="s">
        <v>68</v>
      </c>
      <c r="H4104">
        <v>5</v>
      </c>
      <c r="I4104">
        <v>23.82</v>
      </c>
      <c r="J4104">
        <v>0.17399999999999999</v>
      </c>
      <c r="K4104">
        <v>14.51</v>
      </c>
      <c r="L4104" t="s">
        <v>104</v>
      </c>
      <c r="M4104">
        <f t="shared" si="428"/>
        <v>98.38</v>
      </c>
      <c r="N4104">
        <f t="shared" si="429"/>
        <v>25.83</v>
      </c>
      <c r="O4104" s="7">
        <f t="shared" si="430"/>
        <v>0.26255336450498068</v>
      </c>
      <c r="P4104" t="str">
        <f t="shared" si="426"/>
        <v>May-2025</v>
      </c>
      <c r="Q4104" t="str">
        <f t="shared" si="427"/>
        <v>Q2-2025</v>
      </c>
    </row>
    <row r="4105" spans="1:17" x14ac:dyDescent="0.3">
      <c r="A4105" t="s">
        <v>4253</v>
      </c>
      <c r="B4105" s="15">
        <v>45894</v>
      </c>
      <c r="C4105" t="s">
        <v>63</v>
      </c>
      <c r="D4105" t="s">
        <v>175</v>
      </c>
      <c r="E4105" t="s">
        <v>54</v>
      </c>
      <c r="F4105" t="s">
        <v>114</v>
      </c>
      <c r="G4105" t="s">
        <v>56</v>
      </c>
      <c r="H4105">
        <v>3</v>
      </c>
      <c r="I4105">
        <v>14.41</v>
      </c>
      <c r="J4105">
        <v>8.7999999999999995E-2</v>
      </c>
      <c r="K4105">
        <v>3.45</v>
      </c>
      <c r="L4105" t="s">
        <v>57</v>
      </c>
      <c r="M4105">
        <f t="shared" si="428"/>
        <v>39.43</v>
      </c>
      <c r="N4105">
        <f t="shared" si="429"/>
        <v>29.08</v>
      </c>
      <c r="O4105" s="7">
        <f t="shared" si="430"/>
        <v>0.73750951052498093</v>
      </c>
      <c r="P4105" t="str">
        <f t="shared" si="426"/>
        <v>Aug-2025</v>
      </c>
      <c r="Q4105" t="str">
        <f t="shared" si="427"/>
        <v>Q3-2025</v>
      </c>
    </row>
    <row r="4106" spans="1:17" x14ac:dyDescent="0.3">
      <c r="A4106" t="s">
        <v>4254</v>
      </c>
      <c r="B4106" s="15">
        <v>45842</v>
      </c>
      <c r="C4106" t="s">
        <v>52</v>
      </c>
      <c r="D4106" t="s">
        <v>130</v>
      </c>
      <c r="E4106" t="s">
        <v>54</v>
      </c>
      <c r="F4106" t="s">
        <v>114</v>
      </c>
      <c r="G4106" t="s">
        <v>56</v>
      </c>
      <c r="H4106">
        <v>2</v>
      </c>
      <c r="I4106">
        <v>15.9</v>
      </c>
      <c r="J4106">
        <v>5.8999999999999997E-2</v>
      </c>
      <c r="K4106">
        <v>10.76</v>
      </c>
      <c r="L4106" t="s">
        <v>104</v>
      </c>
      <c r="M4106">
        <f t="shared" si="428"/>
        <v>29.92</v>
      </c>
      <c r="N4106">
        <f t="shared" si="429"/>
        <v>8.4</v>
      </c>
      <c r="O4106" s="7">
        <f t="shared" si="430"/>
        <v>0.28074866310160429</v>
      </c>
      <c r="P4106" t="str">
        <f t="shared" si="426"/>
        <v>Jul-2025</v>
      </c>
      <c r="Q4106" t="str">
        <f t="shared" si="427"/>
        <v>Q3-2025</v>
      </c>
    </row>
    <row r="4107" spans="1:17" x14ac:dyDescent="0.3">
      <c r="A4107" t="s">
        <v>4255</v>
      </c>
      <c r="B4107" s="15">
        <v>45356</v>
      </c>
      <c r="C4107" t="s">
        <v>84</v>
      </c>
      <c r="D4107" t="s">
        <v>196</v>
      </c>
      <c r="E4107" t="s">
        <v>71</v>
      </c>
      <c r="F4107" t="s">
        <v>78</v>
      </c>
      <c r="G4107" t="s">
        <v>56</v>
      </c>
      <c r="H4107">
        <v>2</v>
      </c>
      <c r="I4107">
        <v>225.54</v>
      </c>
      <c r="J4107">
        <v>0.03</v>
      </c>
      <c r="K4107">
        <v>157.09</v>
      </c>
      <c r="L4107" t="s">
        <v>57</v>
      </c>
      <c r="M4107">
        <f t="shared" si="428"/>
        <v>437.55</v>
      </c>
      <c r="N4107">
        <f t="shared" si="429"/>
        <v>123.37</v>
      </c>
      <c r="O4107" s="7">
        <f t="shared" si="430"/>
        <v>0.28195634784596046</v>
      </c>
      <c r="P4107" t="str">
        <f t="shared" si="426"/>
        <v>Mar-2024</v>
      </c>
      <c r="Q4107" t="str">
        <f t="shared" si="427"/>
        <v>Q1-2024</v>
      </c>
    </row>
    <row r="4108" spans="1:17" x14ac:dyDescent="0.3">
      <c r="A4108" t="s">
        <v>4256</v>
      </c>
      <c r="B4108" s="15">
        <v>45802</v>
      </c>
      <c r="C4108" t="s">
        <v>52</v>
      </c>
      <c r="D4108" t="s">
        <v>59</v>
      </c>
      <c r="E4108" t="s">
        <v>54</v>
      </c>
      <c r="F4108" t="s">
        <v>268</v>
      </c>
      <c r="G4108" t="s">
        <v>56</v>
      </c>
      <c r="H4108">
        <v>6</v>
      </c>
      <c r="I4108">
        <v>5.42</v>
      </c>
      <c r="J4108">
        <v>0.151</v>
      </c>
      <c r="K4108">
        <v>3.54</v>
      </c>
      <c r="L4108" t="s">
        <v>57</v>
      </c>
      <c r="M4108">
        <f t="shared" si="428"/>
        <v>27.61</v>
      </c>
      <c r="N4108">
        <f t="shared" si="429"/>
        <v>6.37</v>
      </c>
      <c r="O4108" s="7">
        <f t="shared" si="430"/>
        <v>0.23071350959797177</v>
      </c>
      <c r="P4108" t="str">
        <f t="shared" si="426"/>
        <v>May-2025</v>
      </c>
      <c r="Q4108" t="str">
        <f t="shared" si="427"/>
        <v>Q2-2025</v>
      </c>
    </row>
    <row r="4109" spans="1:17" x14ac:dyDescent="0.3">
      <c r="A4109" t="s">
        <v>4257</v>
      </c>
      <c r="B4109" s="15">
        <v>45892</v>
      </c>
      <c r="C4109" t="s">
        <v>84</v>
      </c>
      <c r="D4109" t="s">
        <v>229</v>
      </c>
      <c r="E4109" t="s">
        <v>93</v>
      </c>
      <c r="F4109" t="s">
        <v>255</v>
      </c>
      <c r="G4109" t="s">
        <v>56</v>
      </c>
      <c r="H4109">
        <v>2</v>
      </c>
      <c r="I4109">
        <v>81.53</v>
      </c>
      <c r="J4109">
        <v>0</v>
      </c>
      <c r="K4109">
        <v>33.33</v>
      </c>
      <c r="L4109" t="s">
        <v>57</v>
      </c>
      <c r="M4109">
        <f t="shared" si="428"/>
        <v>163.06</v>
      </c>
      <c r="N4109">
        <f t="shared" si="429"/>
        <v>96.4</v>
      </c>
      <c r="O4109" s="7">
        <f t="shared" si="430"/>
        <v>0.59119342573285905</v>
      </c>
      <c r="P4109" t="str">
        <f t="shared" si="426"/>
        <v>Aug-2025</v>
      </c>
      <c r="Q4109" t="str">
        <f t="shared" si="427"/>
        <v>Q3-2025</v>
      </c>
    </row>
    <row r="4110" spans="1:17" x14ac:dyDescent="0.3">
      <c r="A4110" t="s">
        <v>4258</v>
      </c>
      <c r="B4110" s="15">
        <v>45981</v>
      </c>
      <c r="C4110" t="s">
        <v>63</v>
      </c>
      <c r="D4110" t="s">
        <v>106</v>
      </c>
      <c r="E4110" t="s">
        <v>93</v>
      </c>
      <c r="F4110" t="s">
        <v>141</v>
      </c>
      <c r="G4110" t="s">
        <v>56</v>
      </c>
      <c r="H4110">
        <v>6</v>
      </c>
      <c r="I4110">
        <v>42.77</v>
      </c>
      <c r="J4110">
        <v>0.105</v>
      </c>
      <c r="K4110">
        <v>15.08</v>
      </c>
      <c r="L4110" t="s">
        <v>104</v>
      </c>
      <c r="M4110">
        <f t="shared" si="428"/>
        <v>229.67</v>
      </c>
      <c r="N4110">
        <f t="shared" si="429"/>
        <v>139.19</v>
      </c>
      <c r="O4110" s="7">
        <f t="shared" si="430"/>
        <v>0.60604345365089041</v>
      </c>
      <c r="P4110" t="str">
        <f t="shared" si="426"/>
        <v>Nov-2025</v>
      </c>
      <c r="Q4110" t="str">
        <f t="shared" si="427"/>
        <v>Q4-2025</v>
      </c>
    </row>
    <row r="4111" spans="1:17" x14ac:dyDescent="0.3">
      <c r="A4111" t="s">
        <v>4259</v>
      </c>
      <c r="B4111" s="15">
        <v>45811</v>
      </c>
      <c r="C4111" t="s">
        <v>52</v>
      </c>
      <c r="D4111" t="s">
        <v>216</v>
      </c>
      <c r="E4111" t="s">
        <v>60</v>
      </c>
      <c r="F4111" t="s">
        <v>61</v>
      </c>
      <c r="G4111" t="s">
        <v>56</v>
      </c>
      <c r="H4111">
        <v>1</v>
      </c>
      <c r="I4111">
        <v>85.49</v>
      </c>
      <c r="J4111">
        <v>7.8E-2</v>
      </c>
      <c r="K4111">
        <v>45.39</v>
      </c>
      <c r="L4111" t="s">
        <v>57</v>
      </c>
      <c r="M4111">
        <f t="shared" si="428"/>
        <v>78.819999999999993</v>
      </c>
      <c r="N4111">
        <f t="shared" si="429"/>
        <v>33.43</v>
      </c>
      <c r="O4111" s="7">
        <f t="shared" si="430"/>
        <v>0.42413093123572698</v>
      </c>
      <c r="P4111" t="str">
        <f t="shared" si="426"/>
        <v>Jun-2025</v>
      </c>
      <c r="Q4111" t="str">
        <f t="shared" si="427"/>
        <v>Q2-2025</v>
      </c>
    </row>
    <row r="4112" spans="1:17" x14ac:dyDescent="0.3">
      <c r="A4112" t="s">
        <v>4260</v>
      </c>
      <c r="B4112" s="15">
        <v>45660</v>
      </c>
      <c r="C4112" t="s">
        <v>88</v>
      </c>
      <c r="D4112" t="s">
        <v>123</v>
      </c>
      <c r="E4112" t="s">
        <v>60</v>
      </c>
      <c r="F4112" t="s">
        <v>61</v>
      </c>
      <c r="G4112" t="s">
        <v>68</v>
      </c>
      <c r="H4112">
        <v>5</v>
      </c>
      <c r="I4112">
        <v>106.77</v>
      </c>
      <c r="J4112">
        <v>8.1000000000000003E-2</v>
      </c>
      <c r="K4112">
        <v>42.72</v>
      </c>
      <c r="L4112" t="s">
        <v>57</v>
      </c>
      <c r="M4112">
        <f t="shared" si="428"/>
        <v>490.61</v>
      </c>
      <c r="N4112">
        <f t="shared" si="429"/>
        <v>277.01</v>
      </c>
      <c r="O4112" s="7">
        <f t="shared" si="430"/>
        <v>0.56462363180530362</v>
      </c>
      <c r="P4112" t="str">
        <f t="shared" si="426"/>
        <v>Jan-2025</v>
      </c>
      <c r="Q4112" t="str">
        <f t="shared" si="427"/>
        <v>Q1-2025</v>
      </c>
    </row>
    <row r="4113" spans="1:17" x14ac:dyDescent="0.3">
      <c r="A4113" t="s">
        <v>4261</v>
      </c>
      <c r="B4113" s="15">
        <v>45664</v>
      </c>
      <c r="C4113" t="s">
        <v>52</v>
      </c>
      <c r="D4113" t="s">
        <v>155</v>
      </c>
      <c r="E4113" t="s">
        <v>71</v>
      </c>
      <c r="F4113" t="s">
        <v>78</v>
      </c>
      <c r="G4113" t="s">
        <v>56</v>
      </c>
      <c r="H4113">
        <v>1</v>
      </c>
      <c r="I4113">
        <v>40.049999999999997</v>
      </c>
      <c r="J4113">
        <v>0.10100000000000001</v>
      </c>
      <c r="K4113">
        <v>29.68</v>
      </c>
      <c r="L4113" t="s">
        <v>57</v>
      </c>
      <c r="M4113">
        <f t="shared" si="428"/>
        <v>36</v>
      </c>
      <c r="N4113">
        <f t="shared" si="429"/>
        <v>6.32</v>
      </c>
      <c r="O4113" s="7">
        <f t="shared" si="430"/>
        <v>0.17555555555555558</v>
      </c>
      <c r="P4113" t="str">
        <f t="shared" si="426"/>
        <v>Jan-2025</v>
      </c>
      <c r="Q4113" t="str">
        <f t="shared" si="427"/>
        <v>Q1-2025</v>
      </c>
    </row>
    <row r="4114" spans="1:17" x14ac:dyDescent="0.3">
      <c r="A4114" t="s">
        <v>4262</v>
      </c>
      <c r="B4114" s="15">
        <v>45941</v>
      </c>
      <c r="C4114" t="s">
        <v>84</v>
      </c>
      <c r="D4114" t="s">
        <v>177</v>
      </c>
      <c r="E4114" t="s">
        <v>54</v>
      </c>
      <c r="F4114" t="s">
        <v>65</v>
      </c>
      <c r="G4114" t="s">
        <v>68</v>
      </c>
      <c r="H4114">
        <v>3</v>
      </c>
      <c r="I4114">
        <v>12.8</v>
      </c>
      <c r="J4114">
        <v>3.3000000000000002E-2</v>
      </c>
      <c r="K4114">
        <v>8.7200000000000006</v>
      </c>
      <c r="L4114" t="s">
        <v>57</v>
      </c>
      <c r="M4114">
        <f t="shared" si="428"/>
        <v>37.130000000000003</v>
      </c>
      <c r="N4114">
        <f t="shared" si="429"/>
        <v>10.97</v>
      </c>
      <c r="O4114" s="7">
        <f t="shared" si="430"/>
        <v>0.29544842445461889</v>
      </c>
      <c r="P4114" t="str">
        <f t="shared" si="426"/>
        <v>Oct-2025</v>
      </c>
      <c r="Q4114" t="str">
        <f t="shared" si="427"/>
        <v>Q4-2025</v>
      </c>
    </row>
    <row r="4115" spans="1:17" x14ac:dyDescent="0.3">
      <c r="A4115" t="s">
        <v>4263</v>
      </c>
      <c r="B4115" s="15">
        <v>45717</v>
      </c>
      <c r="C4115" t="s">
        <v>63</v>
      </c>
      <c r="D4115" t="s">
        <v>64</v>
      </c>
      <c r="E4115" t="s">
        <v>107</v>
      </c>
      <c r="F4115" t="s">
        <v>148</v>
      </c>
      <c r="G4115" t="s">
        <v>56</v>
      </c>
      <c r="H4115">
        <v>9</v>
      </c>
      <c r="I4115">
        <v>55.47</v>
      </c>
      <c r="J4115">
        <v>0.28299999999999997</v>
      </c>
      <c r="K4115">
        <v>20.84</v>
      </c>
      <c r="L4115" t="s">
        <v>57</v>
      </c>
      <c r="M4115">
        <f t="shared" si="428"/>
        <v>357.95</v>
      </c>
      <c r="N4115">
        <f t="shared" si="429"/>
        <v>170.39</v>
      </c>
      <c r="O4115" s="7">
        <f t="shared" si="430"/>
        <v>0.47601620338036038</v>
      </c>
      <c r="P4115" t="str">
        <f t="shared" si="426"/>
        <v>Mar-2025</v>
      </c>
      <c r="Q4115" t="str">
        <f t="shared" si="427"/>
        <v>Q1-2025</v>
      </c>
    </row>
    <row r="4116" spans="1:17" x14ac:dyDescent="0.3">
      <c r="A4116" t="s">
        <v>4264</v>
      </c>
      <c r="C4116" t="s">
        <v>52</v>
      </c>
      <c r="D4116" t="s">
        <v>113</v>
      </c>
      <c r="E4116" t="s">
        <v>71</v>
      </c>
      <c r="F4116" t="s">
        <v>72</v>
      </c>
      <c r="G4116" t="s">
        <v>68</v>
      </c>
      <c r="H4116">
        <v>2</v>
      </c>
      <c r="I4116">
        <v>235.45</v>
      </c>
      <c r="J4116">
        <v>0.159</v>
      </c>
      <c r="K4116">
        <v>167.79</v>
      </c>
      <c r="L4116" t="s">
        <v>57</v>
      </c>
      <c r="M4116">
        <f t="shared" si="428"/>
        <v>396.03</v>
      </c>
      <c r="N4116">
        <f t="shared" si="429"/>
        <v>60.45</v>
      </c>
      <c r="O4116" s="7">
        <f t="shared" si="430"/>
        <v>0.15263995151882434</v>
      </c>
    </row>
    <row r="4117" spans="1:17" x14ac:dyDescent="0.3">
      <c r="A4117" t="s">
        <v>4265</v>
      </c>
      <c r="B4117" s="15">
        <v>45573</v>
      </c>
      <c r="C4117" t="s">
        <v>52</v>
      </c>
      <c r="D4117" t="s">
        <v>216</v>
      </c>
      <c r="E4117" t="s">
        <v>60</v>
      </c>
      <c r="F4117" t="s">
        <v>90</v>
      </c>
      <c r="G4117" t="s">
        <v>68</v>
      </c>
      <c r="H4117">
        <v>3</v>
      </c>
      <c r="I4117">
        <v>65.989999999999995</v>
      </c>
      <c r="J4117">
        <v>6.2E-2</v>
      </c>
      <c r="K4117">
        <v>31.48</v>
      </c>
      <c r="L4117" t="s">
        <v>57</v>
      </c>
      <c r="M4117">
        <f t="shared" si="428"/>
        <v>185.7</v>
      </c>
      <c r="N4117">
        <f t="shared" si="429"/>
        <v>91.26</v>
      </c>
      <c r="O4117" s="7">
        <f t="shared" si="430"/>
        <v>0.49143780290791605</v>
      </c>
      <c r="P4117" t="str">
        <f t="shared" ref="P4117:P4148" si="431">IF(B4117="","",TEXT(B4117,"mmm-yyyy"))</f>
        <v>Oct-2024</v>
      </c>
      <c r="Q4117" t="str">
        <f t="shared" ref="Q4117:Q4148" si="432">IF(B4117="","","Q"&amp;ROUNDUP(MONTH(B4117)/3,0)&amp;"-"&amp;YEAR(B4117))</f>
        <v>Q4-2024</v>
      </c>
    </row>
    <row r="4118" spans="1:17" x14ac:dyDescent="0.3">
      <c r="A4118" t="s">
        <v>4266</v>
      </c>
      <c r="B4118" s="15">
        <v>45428</v>
      </c>
      <c r="C4118" t="s">
        <v>52</v>
      </c>
      <c r="D4118" t="s">
        <v>272</v>
      </c>
      <c r="E4118" t="s">
        <v>54</v>
      </c>
      <c r="F4118" t="s">
        <v>114</v>
      </c>
      <c r="G4118" t="s">
        <v>68</v>
      </c>
      <c r="H4118">
        <v>3</v>
      </c>
      <c r="I4118">
        <v>9.18</v>
      </c>
      <c r="J4118">
        <v>1.4E-2</v>
      </c>
      <c r="K4118">
        <v>6.39</v>
      </c>
      <c r="L4118" t="s">
        <v>57</v>
      </c>
      <c r="M4118">
        <f t="shared" si="428"/>
        <v>27.15</v>
      </c>
      <c r="N4118">
        <f t="shared" si="429"/>
        <v>7.98</v>
      </c>
      <c r="O4118" s="7">
        <f t="shared" si="430"/>
        <v>0.29392265193370171</v>
      </c>
      <c r="P4118" t="str">
        <f t="shared" si="431"/>
        <v>May-2024</v>
      </c>
      <c r="Q4118" t="str">
        <f t="shared" si="432"/>
        <v>Q2-2024</v>
      </c>
    </row>
    <row r="4119" spans="1:17" x14ac:dyDescent="0.3">
      <c r="A4119" t="s">
        <v>4267</v>
      </c>
      <c r="B4119" s="15">
        <v>45772</v>
      </c>
      <c r="C4119" t="s">
        <v>52</v>
      </c>
      <c r="D4119" t="s">
        <v>70</v>
      </c>
      <c r="E4119" t="s">
        <v>107</v>
      </c>
      <c r="F4119" t="s">
        <v>139</v>
      </c>
      <c r="G4119" t="s">
        <v>68</v>
      </c>
      <c r="H4119">
        <v>2</v>
      </c>
      <c r="I4119">
        <v>35.200000000000003</v>
      </c>
      <c r="J4119">
        <v>9.6000000000000002E-2</v>
      </c>
      <c r="K4119">
        <v>12.71</v>
      </c>
      <c r="L4119" t="s">
        <v>57</v>
      </c>
      <c r="M4119">
        <f t="shared" si="428"/>
        <v>63.64</v>
      </c>
      <c r="N4119">
        <f t="shared" si="429"/>
        <v>38.22</v>
      </c>
      <c r="O4119" s="7">
        <f t="shared" si="430"/>
        <v>0.60056568196103077</v>
      </c>
      <c r="P4119" t="str">
        <f t="shared" si="431"/>
        <v>Apr-2025</v>
      </c>
      <c r="Q4119" t="str">
        <f t="shared" si="432"/>
        <v>Q2-2025</v>
      </c>
    </row>
    <row r="4120" spans="1:17" x14ac:dyDescent="0.3">
      <c r="A4120" t="s">
        <v>4268</v>
      </c>
      <c r="B4120" s="15">
        <v>45849</v>
      </c>
      <c r="C4120" t="s">
        <v>84</v>
      </c>
      <c r="D4120" t="s">
        <v>85</v>
      </c>
      <c r="E4120" t="s">
        <v>93</v>
      </c>
      <c r="F4120" t="s">
        <v>94</v>
      </c>
      <c r="G4120" t="s">
        <v>68</v>
      </c>
      <c r="H4120">
        <v>6</v>
      </c>
      <c r="I4120">
        <v>84.61</v>
      </c>
      <c r="J4120">
        <v>8.2000000000000003E-2</v>
      </c>
      <c r="K4120">
        <v>41.43</v>
      </c>
      <c r="L4120" t="s">
        <v>57</v>
      </c>
      <c r="M4120">
        <f t="shared" si="428"/>
        <v>466.03</v>
      </c>
      <c r="N4120">
        <f t="shared" si="429"/>
        <v>217.45</v>
      </c>
      <c r="O4120" s="7">
        <f t="shared" si="430"/>
        <v>0.46660086260541167</v>
      </c>
      <c r="P4120" t="str">
        <f t="shared" si="431"/>
        <v>Jul-2025</v>
      </c>
      <c r="Q4120" t="str">
        <f t="shared" si="432"/>
        <v>Q3-2025</v>
      </c>
    </row>
    <row r="4121" spans="1:17" x14ac:dyDescent="0.3">
      <c r="A4121" t="s">
        <v>4269</v>
      </c>
      <c r="B4121" s="15">
        <v>45752</v>
      </c>
      <c r="C4121" t="s">
        <v>84</v>
      </c>
      <c r="D4121" t="s">
        <v>177</v>
      </c>
      <c r="E4121" t="s">
        <v>71</v>
      </c>
      <c r="F4121" t="s">
        <v>86</v>
      </c>
      <c r="G4121" t="s">
        <v>56</v>
      </c>
      <c r="H4121">
        <v>1</v>
      </c>
      <c r="I4121">
        <v>130</v>
      </c>
      <c r="J4121">
        <v>8.5000000000000006E-2</v>
      </c>
      <c r="K4121">
        <v>103.87</v>
      </c>
      <c r="L4121" t="s">
        <v>57</v>
      </c>
      <c r="M4121">
        <f t="shared" si="428"/>
        <v>118.95</v>
      </c>
      <c r="N4121">
        <f t="shared" si="429"/>
        <v>15.08</v>
      </c>
      <c r="O4121" s="7">
        <f t="shared" si="430"/>
        <v>0.126775956284153</v>
      </c>
      <c r="P4121" t="str">
        <f t="shared" si="431"/>
        <v>Apr-2025</v>
      </c>
      <c r="Q4121" t="str">
        <f t="shared" si="432"/>
        <v>Q2-2025</v>
      </c>
    </row>
    <row r="4122" spans="1:17" x14ac:dyDescent="0.3">
      <c r="A4122" t="s">
        <v>4270</v>
      </c>
      <c r="B4122" s="15">
        <v>45721</v>
      </c>
      <c r="C4122" t="s">
        <v>63</v>
      </c>
      <c r="D4122" t="s">
        <v>159</v>
      </c>
      <c r="E4122" t="s">
        <v>93</v>
      </c>
      <c r="F4122" t="s">
        <v>124</v>
      </c>
      <c r="G4122" t="s">
        <v>68</v>
      </c>
      <c r="H4122">
        <v>5</v>
      </c>
      <c r="I4122">
        <v>12.74</v>
      </c>
      <c r="J4122">
        <v>0.22800000000000001</v>
      </c>
      <c r="K4122">
        <v>5.37</v>
      </c>
      <c r="L4122" t="s">
        <v>104</v>
      </c>
      <c r="M4122">
        <f t="shared" si="428"/>
        <v>49.18</v>
      </c>
      <c r="N4122">
        <f t="shared" si="429"/>
        <v>22.33</v>
      </c>
      <c r="O4122" s="7">
        <f t="shared" si="430"/>
        <v>0.4540463603090687</v>
      </c>
      <c r="P4122" t="str">
        <f t="shared" si="431"/>
        <v>Mar-2025</v>
      </c>
      <c r="Q4122" t="str">
        <f t="shared" si="432"/>
        <v>Q1-2025</v>
      </c>
    </row>
    <row r="4123" spans="1:17" x14ac:dyDescent="0.3">
      <c r="A4123" t="s">
        <v>4271</v>
      </c>
      <c r="B4123" s="15">
        <v>45863</v>
      </c>
      <c r="C4123" t="s">
        <v>88</v>
      </c>
      <c r="D4123" t="s">
        <v>73</v>
      </c>
      <c r="E4123" t="s">
        <v>107</v>
      </c>
      <c r="F4123" t="s">
        <v>139</v>
      </c>
      <c r="G4123" t="s">
        <v>56</v>
      </c>
      <c r="H4123">
        <v>3</v>
      </c>
      <c r="I4123">
        <v>13.84</v>
      </c>
      <c r="J4123">
        <v>0.17199999999999999</v>
      </c>
      <c r="K4123">
        <v>5.54</v>
      </c>
      <c r="L4123" t="s">
        <v>57</v>
      </c>
      <c r="M4123">
        <f t="shared" si="428"/>
        <v>34.380000000000003</v>
      </c>
      <c r="N4123">
        <f t="shared" si="429"/>
        <v>17.760000000000002</v>
      </c>
      <c r="O4123" s="7">
        <f t="shared" si="430"/>
        <v>0.51657940663176261</v>
      </c>
      <c r="P4123" t="str">
        <f t="shared" si="431"/>
        <v>Jul-2025</v>
      </c>
      <c r="Q4123" t="str">
        <f t="shared" si="432"/>
        <v>Q3-2025</v>
      </c>
    </row>
    <row r="4124" spans="1:17" x14ac:dyDescent="0.3">
      <c r="A4124" t="s">
        <v>4272</v>
      </c>
      <c r="B4124" s="15">
        <v>45665</v>
      </c>
      <c r="C4124" t="s">
        <v>88</v>
      </c>
      <c r="D4124" t="s">
        <v>89</v>
      </c>
      <c r="E4124" t="s">
        <v>54</v>
      </c>
      <c r="F4124" t="s">
        <v>268</v>
      </c>
      <c r="G4124" t="s">
        <v>68</v>
      </c>
      <c r="H4124">
        <v>3</v>
      </c>
      <c r="I4124">
        <v>7.64</v>
      </c>
      <c r="J4124">
        <v>0.153</v>
      </c>
      <c r="K4124">
        <v>4.68</v>
      </c>
      <c r="L4124" t="s">
        <v>57</v>
      </c>
      <c r="M4124">
        <f t="shared" si="428"/>
        <v>19.41</v>
      </c>
      <c r="N4124">
        <f t="shared" si="429"/>
        <v>5.37</v>
      </c>
      <c r="O4124" s="7">
        <f t="shared" si="430"/>
        <v>0.27666151468315303</v>
      </c>
      <c r="P4124" t="str">
        <f t="shared" si="431"/>
        <v>Jan-2025</v>
      </c>
      <c r="Q4124" t="str">
        <f t="shared" si="432"/>
        <v>Q1-2025</v>
      </c>
    </row>
    <row r="4125" spans="1:17" x14ac:dyDescent="0.3">
      <c r="A4125" t="s">
        <v>4273</v>
      </c>
      <c r="B4125" s="15">
        <v>45806</v>
      </c>
      <c r="C4125" t="s">
        <v>63</v>
      </c>
      <c r="D4125" t="s">
        <v>64</v>
      </c>
      <c r="E4125" t="s">
        <v>54</v>
      </c>
      <c r="F4125" t="s">
        <v>114</v>
      </c>
      <c r="G4125" t="s">
        <v>56</v>
      </c>
      <c r="H4125">
        <v>7</v>
      </c>
      <c r="I4125">
        <v>24.11</v>
      </c>
      <c r="J4125">
        <v>0.23400000000000001</v>
      </c>
      <c r="K4125">
        <v>14.06</v>
      </c>
      <c r="L4125" t="s">
        <v>57</v>
      </c>
      <c r="M4125">
        <f t="shared" si="428"/>
        <v>129.28</v>
      </c>
      <c r="N4125">
        <f t="shared" si="429"/>
        <v>30.86</v>
      </c>
      <c r="O4125" s="7">
        <f t="shared" si="430"/>
        <v>0.23870668316831684</v>
      </c>
      <c r="P4125" t="str">
        <f t="shared" si="431"/>
        <v>May-2025</v>
      </c>
      <c r="Q4125" t="str">
        <f t="shared" si="432"/>
        <v>Q2-2025</v>
      </c>
    </row>
    <row r="4126" spans="1:17" x14ac:dyDescent="0.3">
      <c r="A4126" t="s">
        <v>4274</v>
      </c>
      <c r="B4126" s="15">
        <v>45463</v>
      </c>
      <c r="C4126" t="s">
        <v>88</v>
      </c>
      <c r="D4126" t="s">
        <v>92</v>
      </c>
      <c r="E4126" t="s">
        <v>93</v>
      </c>
      <c r="F4126" t="s">
        <v>124</v>
      </c>
      <c r="G4126" t="s">
        <v>68</v>
      </c>
      <c r="H4126">
        <v>7</v>
      </c>
      <c r="I4126">
        <v>56.72</v>
      </c>
      <c r="J4126">
        <v>0.13100000000000001</v>
      </c>
      <c r="K4126">
        <v>28.26</v>
      </c>
      <c r="L4126" t="s">
        <v>57</v>
      </c>
      <c r="M4126">
        <f t="shared" si="428"/>
        <v>345.03</v>
      </c>
      <c r="N4126">
        <f t="shared" si="429"/>
        <v>147.21</v>
      </c>
      <c r="O4126" s="7">
        <f t="shared" si="430"/>
        <v>0.42665855143031045</v>
      </c>
      <c r="P4126" t="str">
        <f t="shared" si="431"/>
        <v>Jun-2024</v>
      </c>
      <c r="Q4126" t="str">
        <f t="shared" si="432"/>
        <v>Q2-2024</v>
      </c>
    </row>
    <row r="4127" spans="1:17" x14ac:dyDescent="0.3">
      <c r="A4127" t="s">
        <v>4275</v>
      </c>
      <c r="B4127" s="15">
        <v>45971</v>
      </c>
      <c r="C4127" t="s">
        <v>84</v>
      </c>
      <c r="D4127" t="s">
        <v>229</v>
      </c>
      <c r="E4127" t="s">
        <v>107</v>
      </c>
      <c r="F4127" t="s">
        <v>139</v>
      </c>
      <c r="G4127" t="s">
        <v>68</v>
      </c>
      <c r="H4127">
        <v>1</v>
      </c>
      <c r="I4127">
        <v>29.41</v>
      </c>
      <c r="J4127">
        <v>0.114</v>
      </c>
      <c r="K4127">
        <v>12.76</v>
      </c>
      <c r="L4127" t="s">
        <v>57</v>
      </c>
      <c r="M4127">
        <f t="shared" si="428"/>
        <v>26.06</v>
      </c>
      <c r="N4127">
        <f t="shared" si="429"/>
        <v>13.3</v>
      </c>
      <c r="O4127" s="7">
        <f t="shared" si="430"/>
        <v>0.51036070606293171</v>
      </c>
      <c r="P4127" t="str">
        <f t="shared" si="431"/>
        <v>Nov-2025</v>
      </c>
      <c r="Q4127" t="str">
        <f t="shared" si="432"/>
        <v>Q4-2025</v>
      </c>
    </row>
    <row r="4128" spans="1:17" x14ac:dyDescent="0.3">
      <c r="A4128" t="s">
        <v>4276</v>
      </c>
      <c r="B4128" s="15">
        <v>45963</v>
      </c>
      <c r="C4128" t="s">
        <v>88</v>
      </c>
      <c r="D4128" t="s">
        <v>135</v>
      </c>
      <c r="E4128" t="s">
        <v>93</v>
      </c>
      <c r="F4128" t="s">
        <v>219</v>
      </c>
      <c r="G4128" t="s">
        <v>68</v>
      </c>
      <c r="H4128">
        <v>9</v>
      </c>
      <c r="I4128">
        <v>51.21</v>
      </c>
      <c r="J4128">
        <v>6.3E-2</v>
      </c>
      <c r="K4128">
        <v>21.13</v>
      </c>
      <c r="L4128" t="s">
        <v>57</v>
      </c>
      <c r="M4128">
        <f t="shared" si="428"/>
        <v>431.85</v>
      </c>
      <c r="N4128">
        <f t="shared" si="429"/>
        <v>241.68</v>
      </c>
      <c r="O4128" s="7">
        <f t="shared" si="430"/>
        <v>0.55963876345953456</v>
      </c>
      <c r="P4128" t="str">
        <f t="shared" si="431"/>
        <v>Nov-2025</v>
      </c>
      <c r="Q4128" t="str">
        <f t="shared" si="432"/>
        <v>Q4-2025</v>
      </c>
    </row>
    <row r="4129" spans="1:17" x14ac:dyDescent="0.3">
      <c r="A4129" t="s">
        <v>4277</v>
      </c>
      <c r="B4129" s="15">
        <v>45851</v>
      </c>
      <c r="C4129" t="s">
        <v>84</v>
      </c>
      <c r="D4129" t="s">
        <v>110</v>
      </c>
      <c r="E4129" t="s">
        <v>93</v>
      </c>
      <c r="F4129" t="s">
        <v>255</v>
      </c>
      <c r="G4129" t="s">
        <v>68</v>
      </c>
      <c r="H4129">
        <v>2</v>
      </c>
      <c r="I4129">
        <v>16.72</v>
      </c>
      <c r="J4129">
        <v>9.9000000000000005E-2</v>
      </c>
      <c r="K4129">
        <v>6.62</v>
      </c>
      <c r="L4129" t="s">
        <v>57</v>
      </c>
      <c r="M4129">
        <f t="shared" si="428"/>
        <v>30.13</v>
      </c>
      <c r="N4129">
        <f t="shared" si="429"/>
        <v>16.89</v>
      </c>
      <c r="O4129" s="7">
        <f t="shared" si="430"/>
        <v>0.56057085960836384</v>
      </c>
      <c r="P4129" t="str">
        <f t="shared" si="431"/>
        <v>Jul-2025</v>
      </c>
      <c r="Q4129" t="str">
        <f t="shared" si="432"/>
        <v>Q3-2025</v>
      </c>
    </row>
    <row r="4130" spans="1:17" x14ac:dyDescent="0.3">
      <c r="A4130" t="s">
        <v>4278</v>
      </c>
      <c r="B4130" s="15">
        <v>45731</v>
      </c>
      <c r="C4130" t="s">
        <v>84</v>
      </c>
      <c r="D4130" t="s">
        <v>177</v>
      </c>
      <c r="E4130" t="s">
        <v>93</v>
      </c>
      <c r="F4130" t="s">
        <v>94</v>
      </c>
      <c r="G4130" t="s">
        <v>68</v>
      </c>
      <c r="H4130">
        <v>3</v>
      </c>
      <c r="I4130">
        <v>75.680000000000007</v>
      </c>
      <c r="J4130">
        <v>0.124</v>
      </c>
      <c r="K4130">
        <v>28.84</v>
      </c>
      <c r="L4130" t="s">
        <v>57</v>
      </c>
      <c r="M4130">
        <f t="shared" si="428"/>
        <v>198.89</v>
      </c>
      <c r="N4130">
        <f t="shared" si="429"/>
        <v>112.37</v>
      </c>
      <c r="O4130" s="7">
        <f t="shared" si="430"/>
        <v>0.5649856704711147</v>
      </c>
      <c r="P4130" t="str">
        <f t="shared" si="431"/>
        <v>Mar-2025</v>
      </c>
      <c r="Q4130" t="str">
        <f t="shared" si="432"/>
        <v>Q1-2025</v>
      </c>
    </row>
    <row r="4131" spans="1:17" x14ac:dyDescent="0.3">
      <c r="A4131" t="s">
        <v>4279</v>
      </c>
      <c r="B4131" s="15">
        <v>45836</v>
      </c>
      <c r="C4131" t="s">
        <v>52</v>
      </c>
      <c r="D4131" t="s">
        <v>272</v>
      </c>
      <c r="E4131" t="s">
        <v>71</v>
      </c>
      <c r="F4131" t="s">
        <v>126</v>
      </c>
      <c r="G4131" t="s">
        <v>68</v>
      </c>
      <c r="H4131">
        <v>2</v>
      </c>
      <c r="I4131">
        <v>82.61</v>
      </c>
      <c r="J4131">
        <v>8.7999999999999995E-2</v>
      </c>
      <c r="K4131">
        <v>65.25</v>
      </c>
      <c r="L4131" t="s">
        <v>57</v>
      </c>
      <c r="M4131">
        <f t="shared" si="428"/>
        <v>150.68</v>
      </c>
      <c r="N4131">
        <f t="shared" si="429"/>
        <v>20.18</v>
      </c>
      <c r="O4131" s="7">
        <f t="shared" si="430"/>
        <v>0.13392620122113086</v>
      </c>
      <c r="P4131" t="str">
        <f t="shared" si="431"/>
        <v>Jun-2025</v>
      </c>
      <c r="Q4131" t="str">
        <f t="shared" si="432"/>
        <v>Q2-2025</v>
      </c>
    </row>
    <row r="4132" spans="1:17" x14ac:dyDescent="0.3">
      <c r="A4132" t="s">
        <v>4280</v>
      </c>
      <c r="B4132" s="15">
        <v>45888</v>
      </c>
      <c r="C4132" t="s">
        <v>52</v>
      </c>
      <c r="D4132" t="s">
        <v>237</v>
      </c>
      <c r="E4132" t="s">
        <v>60</v>
      </c>
      <c r="F4132" t="s">
        <v>67</v>
      </c>
      <c r="G4132" t="s">
        <v>68</v>
      </c>
      <c r="H4132">
        <v>6</v>
      </c>
      <c r="I4132">
        <v>59.99</v>
      </c>
      <c r="J4132">
        <v>9.4E-2</v>
      </c>
      <c r="K4132">
        <v>30.82</v>
      </c>
      <c r="L4132" t="s">
        <v>57</v>
      </c>
      <c r="M4132">
        <f t="shared" si="428"/>
        <v>326.11</v>
      </c>
      <c r="N4132">
        <f t="shared" si="429"/>
        <v>141.19</v>
      </c>
      <c r="O4132" s="7">
        <f t="shared" si="430"/>
        <v>0.4329520713869553</v>
      </c>
      <c r="P4132" t="str">
        <f t="shared" si="431"/>
        <v>Aug-2025</v>
      </c>
      <c r="Q4132" t="str">
        <f t="shared" si="432"/>
        <v>Q3-2025</v>
      </c>
    </row>
    <row r="4133" spans="1:17" x14ac:dyDescent="0.3">
      <c r="A4133" t="s">
        <v>4281</v>
      </c>
      <c r="B4133" s="15">
        <v>45830</v>
      </c>
      <c r="C4133" t="s">
        <v>88</v>
      </c>
      <c r="D4133" t="s">
        <v>206</v>
      </c>
      <c r="E4133" t="s">
        <v>93</v>
      </c>
      <c r="F4133" t="s">
        <v>141</v>
      </c>
      <c r="G4133" t="s">
        <v>68</v>
      </c>
      <c r="H4133">
        <v>5</v>
      </c>
      <c r="I4133">
        <v>11.47</v>
      </c>
      <c r="J4133">
        <v>9.6000000000000002E-2</v>
      </c>
      <c r="K4133">
        <v>4.3600000000000003</v>
      </c>
      <c r="L4133" t="s">
        <v>57</v>
      </c>
      <c r="M4133">
        <f t="shared" si="428"/>
        <v>51.84</v>
      </c>
      <c r="N4133">
        <f t="shared" si="429"/>
        <v>30.04</v>
      </c>
      <c r="O4133" s="7">
        <f t="shared" si="430"/>
        <v>0.57947530864197527</v>
      </c>
      <c r="P4133" t="str">
        <f t="shared" si="431"/>
        <v>Jun-2025</v>
      </c>
      <c r="Q4133" t="str">
        <f t="shared" si="432"/>
        <v>Q2-2025</v>
      </c>
    </row>
    <row r="4134" spans="1:17" x14ac:dyDescent="0.3">
      <c r="A4134" t="s">
        <v>4282</v>
      </c>
      <c r="B4134" s="15">
        <v>45473</v>
      </c>
      <c r="C4134" t="s">
        <v>88</v>
      </c>
      <c r="D4134" t="s">
        <v>234</v>
      </c>
      <c r="E4134" t="s">
        <v>93</v>
      </c>
      <c r="F4134" t="s">
        <v>141</v>
      </c>
      <c r="G4134" t="s">
        <v>68</v>
      </c>
      <c r="H4134">
        <v>3</v>
      </c>
      <c r="I4134">
        <v>77.17</v>
      </c>
      <c r="J4134">
        <v>0.155</v>
      </c>
      <c r="K4134">
        <v>28.26</v>
      </c>
      <c r="L4134" t="s">
        <v>57</v>
      </c>
      <c r="M4134">
        <f t="shared" si="428"/>
        <v>195.63</v>
      </c>
      <c r="N4134">
        <f t="shared" si="429"/>
        <v>110.85</v>
      </c>
      <c r="O4134" s="7">
        <f t="shared" si="430"/>
        <v>0.56663088483361446</v>
      </c>
      <c r="P4134" t="str">
        <f t="shared" si="431"/>
        <v>Jun-2024</v>
      </c>
      <c r="Q4134" t="str">
        <f t="shared" si="432"/>
        <v>Q2-2024</v>
      </c>
    </row>
    <row r="4135" spans="1:17" x14ac:dyDescent="0.3">
      <c r="A4135" t="s">
        <v>4283</v>
      </c>
      <c r="B4135" s="15">
        <v>45433</v>
      </c>
      <c r="C4135" t="s">
        <v>88</v>
      </c>
      <c r="D4135" t="s">
        <v>179</v>
      </c>
      <c r="E4135" t="s">
        <v>71</v>
      </c>
      <c r="F4135" t="s">
        <v>97</v>
      </c>
      <c r="G4135" t="s">
        <v>68</v>
      </c>
      <c r="H4135">
        <v>4</v>
      </c>
      <c r="I4135">
        <v>64.48</v>
      </c>
      <c r="J4135">
        <v>0.10100000000000001</v>
      </c>
      <c r="K4135">
        <v>48.34</v>
      </c>
      <c r="L4135" t="s">
        <v>57</v>
      </c>
      <c r="M4135">
        <f t="shared" si="428"/>
        <v>231.87</v>
      </c>
      <c r="N4135">
        <f t="shared" si="429"/>
        <v>38.51</v>
      </c>
      <c r="O4135" s="7">
        <f t="shared" si="430"/>
        <v>0.16608444386940957</v>
      </c>
      <c r="P4135" t="str">
        <f t="shared" si="431"/>
        <v>May-2024</v>
      </c>
      <c r="Q4135" t="str">
        <f t="shared" si="432"/>
        <v>Q2-2024</v>
      </c>
    </row>
    <row r="4136" spans="1:17" x14ac:dyDescent="0.3">
      <c r="A4136" t="s">
        <v>4284</v>
      </c>
      <c r="B4136" s="15">
        <v>45990</v>
      </c>
      <c r="C4136" t="s">
        <v>84</v>
      </c>
      <c r="D4136" t="s">
        <v>169</v>
      </c>
      <c r="E4136" t="s">
        <v>71</v>
      </c>
      <c r="F4136" t="s">
        <v>72</v>
      </c>
      <c r="G4136" t="s">
        <v>56</v>
      </c>
      <c r="H4136">
        <v>1</v>
      </c>
      <c r="I4136">
        <v>40.9</v>
      </c>
      <c r="J4136">
        <v>8.8999999999999996E-2</v>
      </c>
      <c r="K4136">
        <v>28.68</v>
      </c>
      <c r="L4136" t="s">
        <v>57</v>
      </c>
      <c r="M4136">
        <f t="shared" si="428"/>
        <v>37.26</v>
      </c>
      <c r="N4136">
        <f t="shared" si="429"/>
        <v>8.58</v>
      </c>
      <c r="O4136" s="7">
        <f t="shared" si="430"/>
        <v>0.23027375201288247</v>
      </c>
      <c r="P4136" t="str">
        <f t="shared" si="431"/>
        <v>Nov-2025</v>
      </c>
      <c r="Q4136" t="str">
        <f t="shared" si="432"/>
        <v>Q4-2025</v>
      </c>
    </row>
    <row r="4137" spans="1:17" x14ac:dyDescent="0.3">
      <c r="A4137" t="s">
        <v>4285</v>
      </c>
      <c r="B4137" s="15">
        <v>45630</v>
      </c>
      <c r="C4137" t="s">
        <v>52</v>
      </c>
      <c r="D4137" t="s">
        <v>272</v>
      </c>
      <c r="E4137" t="s">
        <v>107</v>
      </c>
      <c r="F4137" t="s">
        <v>148</v>
      </c>
      <c r="G4137" t="s">
        <v>68</v>
      </c>
      <c r="H4137">
        <v>4</v>
      </c>
      <c r="I4137">
        <v>38.479999999999997</v>
      </c>
      <c r="J4137">
        <v>0.19600000000000001</v>
      </c>
      <c r="K4137">
        <v>14.72</v>
      </c>
      <c r="L4137" t="s">
        <v>57</v>
      </c>
      <c r="M4137">
        <f t="shared" si="428"/>
        <v>123.75</v>
      </c>
      <c r="N4137">
        <f t="shared" si="429"/>
        <v>64.87</v>
      </c>
      <c r="O4137" s="7">
        <f t="shared" si="430"/>
        <v>0.52420202020202022</v>
      </c>
      <c r="P4137" t="str">
        <f t="shared" si="431"/>
        <v>Dec-2024</v>
      </c>
      <c r="Q4137" t="str">
        <f t="shared" si="432"/>
        <v>Q4-2024</v>
      </c>
    </row>
    <row r="4138" spans="1:17" x14ac:dyDescent="0.3">
      <c r="A4138" t="s">
        <v>4286</v>
      </c>
      <c r="B4138" s="15">
        <v>45452</v>
      </c>
      <c r="C4138" t="s">
        <v>88</v>
      </c>
      <c r="D4138" t="s">
        <v>198</v>
      </c>
      <c r="E4138" t="s">
        <v>54</v>
      </c>
      <c r="F4138" t="s">
        <v>55</v>
      </c>
      <c r="G4138" t="s">
        <v>73</v>
      </c>
      <c r="H4138">
        <v>5</v>
      </c>
      <c r="I4138">
        <v>14.45</v>
      </c>
      <c r="J4138">
        <v>0.11899999999999999</v>
      </c>
      <c r="K4138">
        <v>8.98</v>
      </c>
      <c r="L4138" t="s">
        <v>57</v>
      </c>
      <c r="M4138">
        <f t="shared" si="428"/>
        <v>63.65</v>
      </c>
      <c r="N4138">
        <f t="shared" si="429"/>
        <v>18.75</v>
      </c>
      <c r="O4138" s="7">
        <f t="shared" si="430"/>
        <v>0.2945797329143755</v>
      </c>
      <c r="P4138" t="str">
        <f t="shared" si="431"/>
        <v>Jun-2024</v>
      </c>
      <c r="Q4138" t="str">
        <f t="shared" si="432"/>
        <v>Q2-2024</v>
      </c>
    </row>
    <row r="4139" spans="1:17" x14ac:dyDescent="0.3">
      <c r="A4139" t="s">
        <v>4287</v>
      </c>
      <c r="B4139" s="15">
        <v>45457</v>
      </c>
      <c r="C4139" t="s">
        <v>52</v>
      </c>
      <c r="D4139" t="s">
        <v>70</v>
      </c>
      <c r="E4139" t="s">
        <v>60</v>
      </c>
      <c r="F4139" t="s">
        <v>90</v>
      </c>
      <c r="G4139" t="s">
        <v>68</v>
      </c>
      <c r="H4139">
        <v>7</v>
      </c>
      <c r="I4139">
        <v>98.83</v>
      </c>
      <c r="J4139">
        <v>0.13300000000000001</v>
      </c>
      <c r="K4139">
        <v>50.98</v>
      </c>
      <c r="L4139" t="s">
        <v>57</v>
      </c>
      <c r="M4139">
        <f t="shared" si="428"/>
        <v>599.79999999999995</v>
      </c>
      <c r="N4139">
        <f t="shared" si="429"/>
        <v>242.94</v>
      </c>
      <c r="O4139" s="7">
        <f t="shared" si="430"/>
        <v>0.40503501167055689</v>
      </c>
      <c r="P4139" t="str">
        <f t="shared" si="431"/>
        <v>Jun-2024</v>
      </c>
      <c r="Q4139" t="str">
        <f t="shared" si="432"/>
        <v>Q2-2024</v>
      </c>
    </row>
    <row r="4140" spans="1:17" x14ac:dyDescent="0.3">
      <c r="A4140" t="s">
        <v>4288</v>
      </c>
      <c r="B4140" s="15">
        <v>45593</v>
      </c>
      <c r="C4140" t="s">
        <v>63</v>
      </c>
      <c r="D4140" t="s">
        <v>302</v>
      </c>
      <c r="E4140" t="s">
        <v>54</v>
      </c>
      <c r="F4140" t="s">
        <v>114</v>
      </c>
      <c r="G4140" t="s">
        <v>68</v>
      </c>
      <c r="H4140">
        <v>4</v>
      </c>
      <c r="I4140">
        <v>3.66</v>
      </c>
      <c r="J4140">
        <v>0.108</v>
      </c>
      <c r="K4140">
        <v>2.06</v>
      </c>
      <c r="L4140" t="s">
        <v>57</v>
      </c>
      <c r="M4140">
        <f t="shared" si="428"/>
        <v>13.06</v>
      </c>
      <c r="N4140">
        <f t="shared" si="429"/>
        <v>4.82</v>
      </c>
      <c r="O4140" s="7">
        <f t="shared" si="430"/>
        <v>0.36906584992343033</v>
      </c>
      <c r="P4140" t="str">
        <f t="shared" si="431"/>
        <v>Oct-2024</v>
      </c>
      <c r="Q4140" t="str">
        <f t="shared" si="432"/>
        <v>Q4-2024</v>
      </c>
    </row>
    <row r="4141" spans="1:17" x14ac:dyDescent="0.3">
      <c r="A4141" t="s">
        <v>4289</v>
      </c>
      <c r="B4141" s="15">
        <v>45775</v>
      </c>
      <c r="C4141" t="s">
        <v>63</v>
      </c>
      <c r="D4141" t="s">
        <v>251</v>
      </c>
      <c r="E4141" t="s">
        <v>60</v>
      </c>
      <c r="F4141" t="s">
        <v>90</v>
      </c>
      <c r="G4141" t="s">
        <v>56</v>
      </c>
      <c r="H4141">
        <v>5</v>
      </c>
      <c r="I4141">
        <v>118.52</v>
      </c>
      <c r="J4141">
        <v>0.27600000000000002</v>
      </c>
      <c r="K4141">
        <v>56.15</v>
      </c>
      <c r="L4141" t="s">
        <v>57</v>
      </c>
      <c r="M4141">
        <f t="shared" si="428"/>
        <v>429.04</v>
      </c>
      <c r="N4141">
        <f t="shared" si="429"/>
        <v>148.29</v>
      </c>
      <c r="O4141" s="7">
        <f t="shared" si="430"/>
        <v>0.34563210889427554</v>
      </c>
      <c r="P4141" t="str">
        <f t="shared" si="431"/>
        <v>Apr-2025</v>
      </c>
      <c r="Q4141" t="str">
        <f t="shared" si="432"/>
        <v>Q2-2025</v>
      </c>
    </row>
    <row r="4142" spans="1:17" x14ac:dyDescent="0.3">
      <c r="A4142" t="s">
        <v>4290</v>
      </c>
      <c r="B4142" s="15">
        <v>45653</v>
      </c>
      <c r="C4142" t="s">
        <v>84</v>
      </c>
      <c r="D4142" t="s">
        <v>85</v>
      </c>
      <c r="E4142" t="s">
        <v>93</v>
      </c>
      <c r="F4142" t="s">
        <v>124</v>
      </c>
      <c r="G4142" t="s">
        <v>68</v>
      </c>
      <c r="H4142">
        <v>1</v>
      </c>
      <c r="I4142">
        <v>61.51</v>
      </c>
      <c r="J4142">
        <v>8.5000000000000006E-2</v>
      </c>
      <c r="K4142">
        <v>24.43</v>
      </c>
      <c r="L4142" t="s">
        <v>57</v>
      </c>
      <c r="M4142">
        <f t="shared" si="428"/>
        <v>56.28</v>
      </c>
      <c r="N4142">
        <f t="shared" si="429"/>
        <v>31.85</v>
      </c>
      <c r="O4142" s="7">
        <f t="shared" si="430"/>
        <v>0.56592039800995031</v>
      </c>
      <c r="P4142" t="str">
        <f t="shared" si="431"/>
        <v>Dec-2024</v>
      </c>
      <c r="Q4142" t="str">
        <f t="shared" si="432"/>
        <v>Q4-2024</v>
      </c>
    </row>
    <row r="4143" spans="1:17" x14ac:dyDescent="0.3">
      <c r="A4143" t="s">
        <v>4291</v>
      </c>
      <c r="B4143" s="15">
        <v>45718</v>
      </c>
      <c r="C4143" t="s">
        <v>88</v>
      </c>
      <c r="D4143" t="s">
        <v>89</v>
      </c>
      <c r="E4143" t="s">
        <v>93</v>
      </c>
      <c r="F4143" t="s">
        <v>219</v>
      </c>
      <c r="G4143" t="s">
        <v>68</v>
      </c>
      <c r="H4143">
        <v>6</v>
      </c>
      <c r="I4143">
        <v>65.45</v>
      </c>
      <c r="J4143">
        <v>0</v>
      </c>
      <c r="K4143">
        <v>26.43</v>
      </c>
      <c r="L4143" t="s">
        <v>57</v>
      </c>
      <c r="M4143">
        <f t="shared" si="428"/>
        <v>392.7</v>
      </c>
      <c r="N4143">
        <f t="shared" si="429"/>
        <v>234.12</v>
      </c>
      <c r="O4143" s="7">
        <f t="shared" si="430"/>
        <v>0.5961802902979374</v>
      </c>
      <c r="P4143" t="str">
        <f t="shared" si="431"/>
        <v>Mar-2025</v>
      </c>
      <c r="Q4143" t="str">
        <f t="shared" si="432"/>
        <v>Q1-2025</v>
      </c>
    </row>
    <row r="4144" spans="1:17" x14ac:dyDescent="0.3">
      <c r="A4144" t="s">
        <v>4292</v>
      </c>
      <c r="B4144" s="15">
        <v>45917</v>
      </c>
      <c r="C4144" t="s">
        <v>88</v>
      </c>
      <c r="D4144" t="s">
        <v>89</v>
      </c>
      <c r="E4144" t="s">
        <v>71</v>
      </c>
      <c r="F4144" t="s">
        <v>78</v>
      </c>
      <c r="G4144" t="s">
        <v>68</v>
      </c>
      <c r="H4144">
        <v>7</v>
      </c>
      <c r="I4144">
        <v>149.38999999999999</v>
      </c>
      <c r="J4144">
        <v>0</v>
      </c>
      <c r="K4144">
        <v>104.44</v>
      </c>
      <c r="L4144" t="s">
        <v>57</v>
      </c>
      <c r="M4144">
        <f t="shared" si="428"/>
        <v>1045.73</v>
      </c>
      <c r="N4144">
        <f t="shared" si="429"/>
        <v>314.64999999999998</v>
      </c>
      <c r="O4144" s="7">
        <f t="shared" si="430"/>
        <v>0.30089028716781574</v>
      </c>
      <c r="P4144" t="str">
        <f t="shared" si="431"/>
        <v>Sep-2025</v>
      </c>
      <c r="Q4144" t="str">
        <f t="shared" si="432"/>
        <v>Q3-2025</v>
      </c>
    </row>
    <row r="4145" spans="1:17" x14ac:dyDescent="0.3">
      <c r="A4145" t="s">
        <v>4293</v>
      </c>
      <c r="B4145" s="15">
        <v>45746</v>
      </c>
      <c r="C4145" t="s">
        <v>52</v>
      </c>
      <c r="D4145" t="s">
        <v>237</v>
      </c>
      <c r="E4145" t="s">
        <v>71</v>
      </c>
      <c r="F4145" t="s">
        <v>97</v>
      </c>
      <c r="G4145" t="s">
        <v>68</v>
      </c>
      <c r="H4145">
        <v>10</v>
      </c>
      <c r="I4145">
        <v>60.65</v>
      </c>
      <c r="J4145">
        <v>0.14000000000000001</v>
      </c>
      <c r="K4145">
        <v>47.58</v>
      </c>
      <c r="L4145" t="s">
        <v>57</v>
      </c>
      <c r="M4145">
        <f t="shared" si="428"/>
        <v>521.59</v>
      </c>
      <c r="N4145">
        <f t="shared" si="429"/>
        <v>45.79</v>
      </c>
      <c r="O4145" s="7">
        <f t="shared" si="430"/>
        <v>8.77892597634157E-2</v>
      </c>
      <c r="P4145" t="str">
        <f t="shared" si="431"/>
        <v>Mar-2025</v>
      </c>
      <c r="Q4145" t="str">
        <f t="shared" si="432"/>
        <v>Q1-2025</v>
      </c>
    </row>
    <row r="4146" spans="1:17" x14ac:dyDescent="0.3">
      <c r="A4146" t="s">
        <v>4294</v>
      </c>
      <c r="B4146" s="15">
        <v>45760</v>
      </c>
      <c r="C4146" t="s">
        <v>84</v>
      </c>
      <c r="D4146" t="s">
        <v>103</v>
      </c>
      <c r="E4146" t="s">
        <v>54</v>
      </c>
      <c r="F4146" t="s">
        <v>268</v>
      </c>
      <c r="G4146" t="s">
        <v>68</v>
      </c>
      <c r="H4146">
        <v>6</v>
      </c>
      <c r="I4146">
        <v>21.77</v>
      </c>
      <c r="J4146">
        <v>8.7999999999999995E-2</v>
      </c>
      <c r="K4146">
        <v>15.16</v>
      </c>
      <c r="L4146" t="s">
        <v>57</v>
      </c>
      <c r="M4146">
        <f t="shared" si="428"/>
        <v>119.13</v>
      </c>
      <c r="N4146">
        <f t="shared" si="429"/>
        <v>28.17</v>
      </c>
      <c r="O4146" s="7">
        <f t="shared" si="430"/>
        <v>0.2364643666582725</v>
      </c>
      <c r="P4146" t="str">
        <f t="shared" si="431"/>
        <v>Apr-2025</v>
      </c>
      <c r="Q4146" t="str">
        <f t="shared" si="432"/>
        <v>Q2-2025</v>
      </c>
    </row>
    <row r="4147" spans="1:17" x14ac:dyDescent="0.3">
      <c r="A4147" t="s">
        <v>4295</v>
      </c>
      <c r="B4147" s="15">
        <v>45858</v>
      </c>
      <c r="C4147" t="s">
        <v>84</v>
      </c>
      <c r="D4147" t="s">
        <v>85</v>
      </c>
      <c r="E4147" t="s">
        <v>54</v>
      </c>
      <c r="F4147" t="s">
        <v>65</v>
      </c>
      <c r="G4147" t="s">
        <v>68</v>
      </c>
      <c r="H4147">
        <v>4</v>
      </c>
      <c r="I4147">
        <v>15.4</v>
      </c>
      <c r="J4147">
        <v>6.6000000000000003E-2</v>
      </c>
      <c r="K4147">
        <v>8.57</v>
      </c>
      <c r="L4147" t="s">
        <v>57</v>
      </c>
      <c r="M4147">
        <f t="shared" si="428"/>
        <v>57.53</v>
      </c>
      <c r="N4147">
        <f t="shared" si="429"/>
        <v>23.25</v>
      </c>
      <c r="O4147" s="7">
        <f t="shared" si="430"/>
        <v>0.40413697201460108</v>
      </c>
      <c r="P4147" t="str">
        <f t="shared" si="431"/>
        <v>Jul-2025</v>
      </c>
      <c r="Q4147" t="str">
        <f t="shared" si="432"/>
        <v>Q3-2025</v>
      </c>
    </row>
    <row r="4148" spans="1:17" x14ac:dyDescent="0.3">
      <c r="A4148" t="s">
        <v>4296</v>
      </c>
      <c r="B4148" s="15">
        <v>45998</v>
      </c>
      <c r="C4148" t="s">
        <v>63</v>
      </c>
      <c r="D4148" t="s">
        <v>302</v>
      </c>
      <c r="E4148" t="s">
        <v>107</v>
      </c>
      <c r="F4148" t="s">
        <v>148</v>
      </c>
      <c r="G4148" t="s">
        <v>56</v>
      </c>
      <c r="H4148">
        <v>5</v>
      </c>
      <c r="I4148">
        <v>29.47</v>
      </c>
      <c r="J4148">
        <v>0.27800000000000002</v>
      </c>
      <c r="K4148">
        <v>10.75</v>
      </c>
      <c r="L4148" t="s">
        <v>57</v>
      </c>
      <c r="M4148">
        <f t="shared" si="428"/>
        <v>106.39</v>
      </c>
      <c r="N4148">
        <f t="shared" si="429"/>
        <v>52.64</v>
      </c>
      <c r="O4148" s="7">
        <f t="shared" si="430"/>
        <v>0.49478334429927623</v>
      </c>
      <c r="P4148" t="str">
        <f t="shared" si="431"/>
        <v>Dec-2025</v>
      </c>
      <c r="Q4148" t="str">
        <f t="shared" si="432"/>
        <v>Q4-2025</v>
      </c>
    </row>
    <row r="4149" spans="1:17" x14ac:dyDescent="0.3">
      <c r="A4149" t="s">
        <v>4297</v>
      </c>
      <c r="B4149" s="15">
        <v>45621</v>
      </c>
      <c r="C4149" t="s">
        <v>52</v>
      </c>
      <c r="D4149" t="s">
        <v>200</v>
      </c>
      <c r="E4149" t="s">
        <v>71</v>
      </c>
      <c r="F4149" t="s">
        <v>86</v>
      </c>
      <c r="G4149" t="s">
        <v>68</v>
      </c>
      <c r="H4149">
        <v>3</v>
      </c>
      <c r="I4149">
        <v>169.98</v>
      </c>
      <c r="J4149">
        <v>0.109</v>
      </c>
      <c r="K4149">
        <v>117.98</v>
      </c>
      <c r="L4149" t="s">
        <v>57</v>
      </c>
      <c r="M4149">
        <f t="shared" si="428"/>
        <v>454.36</v>
      </c>
      <c r="N4149">
        <f t="shared" si="429"/>
        <v>100.42</v>
      </c>
      <c r="O4149" s="7">
        <f t="shared" si="430"/>
        <v>0.22101417378290342</v>
      </c>
      <c r="P4149" t="str">
        <f t="shared" ref="P4149:P4180" si="433">IF(B4149="","",TEXT(B4149,"mmm-yyyy"))</f>
        <v>Nov-2024</v>
      </c>
      <c r="Q4149" t="str">
        <f t="shared" ref="Q4149:Q4180" si="434">IF(B4149="","","Q"&amp;ROUNDUP(MONTH(B4149)/3,0)&amp;"-"&amp;YEAR(B4149))</f>
        <v>Q4-2024</v>
      </c>
    </row>
    <row r="4150" spans="1:17" x14ac:dyDescent="0.3">
      <c r="A4150" t="s">
        <v>4298</v>
      </c>
      <c r="B4150" s="15">
        <v>45725</v>
      </c>
      <c r="C4150" t="s">
        <v>52</v>
      </c>
      <c r="D4150" t="s">
        <v>59</v>
      </c>
      <c r="E4150" t="s">
        <v>93</v>
      </c>
      <c r="F4150" t="s">
        <v>141</v>
      </c>
      <c r="G4150" t="s">
        <v>68</v>
      </c>
      <c r="H4150">
        <v>4</v>
      </c>
      <c r="I4150">
        <v>43.3</v>
      </c>
      <c r="J4150">
        <v>0.20799999999999999</v>
      </c>
      <c r="K4150">
        <v>17.27</v>
      </c>
      <c r="L4150" t="s">
        <v>57</v>
      </c>
      <c r="M4150">
        <f t="shared" si="428"/>
        <v>137.16999999999999</v>
      </c>
      <c r="N4150">
        <f t="shared" si="429"/>
        <v>68.09</v>
      </c>
      <c r="O4150" s="7">
        <f t="shared" si="430"/>
        <v>0.49639133921411394</v>
      </c>
      <c r="P4150" t="str">
        <f t="shared" si="433"/>
        <v>Mar-2025</v>
      </c>
      <c r="Q4150" t="str">
        <f t="shared" si="434"/>
        <v>Q1-2025</v>
      </c>
    </row>
    <row r="4151" spans="1:17" x14ac:dyDescent="0.3">
      <c r="A4151" t="s">
        <v>4299</v>
      </c>
      <c r="B4151" s="15">
        <v>45732</v>
      </c>
      <c r="C4151" t="s">
        <v>84</v>
      </c>
      <c r="D4151" t="s">
        <v>169</v>
      </c>
      <c r="E4151" t="s">
        <v>93</v>
      </c>
      <c r="F4151" t="s">
        <v>94</v>
      </c>
      <c r="G4151" t="s">
        <v>68</v>
      </c>
      <c r="H4151">
        <v>2</v>
      </c>
      <c r="I4151">
        <v>34.22</v>
      </c>
      <c r="J4151">
        <v>1.7999999999999999E-2</v>
      </c>
      <c r="K4151">
        <v>12.77</v>
      </c>
      <c r="L4151" t="s">
        <v>57</v>
      </c>
      <c r="M4151">
        <f t="shared" si="428"/>
        <v>67.209999999999994</v>
      </c>
      <c r="N4151">
        <f t="shared" si="429"/>
        <v>41.67</v>
      </c>
      <c r="O4151" s="7">
        <f t="shared" si="430"/>
        <v>0.61999702425234349</v>
      </c>
      <c r="P4151" t="str">
        <f t="shared" si="433"/>
        <v>Mar-2025</v>
      </c>
      <c r="Q4151" t="str">
        <f t="shared" si="434"/>
        <v>Q1-2025</v>
      </c>
    </row>
    <row r="4152" spans="1:17" x14ac:dyDescent="0.3">
      <c r="A4152" t="s">
        <v>4300</v>
      </c>
      <c r="B4152" s="15">
        <v>45851</v>
      </c>
      <c r="C4152" t="s">
        <v>84</v>
      </c>
      <c r="D4152" t="s">
        <v>243</v>
      </c>
      <c r="E4152" t="s">
        <v>93</v>
      </c>
      <c r="F4152" t="s">
        <v>94</v>
      </c>
      <c r="G4152" t="s">
        <v>68</v>
      </c>
      <c r="H4152">
        <v>2</v>
      </c>
      <c r="I4152">
        <v>52.94</v>
      </c>
      <c r="J4152">
        <v>6.2E-2</v>
      </c>
      <c r="K4152">
        <v>25.17</v>
      </c>
      <c r="L4152" t="s">
        <v>57</v>
      </c>
      <c r="M4152">
        <f t="shared" si="428"/>
        <v>99.32</v>
      </c>
      <c r="N4152">
        <f t="shared" si="429"/>
        <v>48.98</v>
      </c>
      <c r="O4152" s="7">
        <f t="shared" si="430"/>
        <v>0.49315344341522355</v>
      </c>
      <c r="P4152" t="str">
        <f t="shared" si="433"/>
        <v>Jul-2025</v>
      </c>
      <c r="Q4152" t="str">
        <f t="shared" si="434"/>
        <v>Q3-2025</v>
      </c>
    </row>
    <row r="4153" spans="1:17" x14ac:dyDescent="0.3">
      <c r="A4153" t="s">
        <v>4301</v>
      </c>
      <c r="B4153" s="15">
        <v>45720</v>
      </c>
      <c r="C4153" t="s">
        <v>52</v>
      </c>
      <c r="D4153" t="s">
        <v>121</v>
      </c>
      <c r="E4153" t="s">
        <v>107</v>
      </c>
      <c r="F4153" t="s">
        <v>132</v>
      </c>
      <c r="G4153" t="s">
        <v>68</v>
      </c>
      <c r="H4153">
        <v>10</v>
      </c>
      <c r="I4153">
        <v>32.03</v>
      </c>
      <c r="J4153">
        <v>6.8000000000000005E-2</v>
      </c>
      <c r="K4153">
        <v>11.05</v>
      </c>
      <c r="L4153" t="s">
        <v>57</v>
      </c>
      <c r="M4153">
        <f t="shared" si="428"/>
        <v>298.52</v>
      </c>
      <c r="N4153">
        <f t="shared" si="429"/>
        <v>188.02</v>
      </c>
      <c r="O4153" s="7">
        <f t="shared" si="430"/>
        <v>0.62984054669703882</v>
      </c>
      <c r="P4153" t="str">
        <f t="shared" si="433"/>
        <v>Mar-2025</v>
      </c>
      <c r="Q4153" t="str">
        <f t="shared" si="434"/>
        <v>Q1-2025</v>
      </c>
    </row>
    <row r="4154" spans="1:17" x14ac:dyDescent="0.3">
      <c r="A4154" t="s">
        <v>4302</v>
      </c>
      <c r="B4154" s="15">
        <v>45475</v>
      </c>
      <c r="C4154" t="s">
        <v>52</v>
      </c>
      <c r="D4154" t="s">
        <v>200</v>
      </c>
      <c r="E4154" t="s">
        <v>107</v>
      </c>
      <c r="F4154" t="s">
        <v>148</v>
      </c>
      <c r="G4154" t="s">
        <v>68</v>
      </c>
      <c r="H4154">
        <v>3</v>
      </c>
      <c r="I4154">
        <v>55.5</v>
      </c>
      <c r="J4154">
        <v>0.106</v>
      </c>
      <c r="K4154">
        <v>16.91</v>
      </c>
      <c r="L4154" t="s">
        <v>104</v>
      </c>
      <c r="M4154">
        <f t="shared" si="428"/>
        <v>148.85</v>
      </c>
      <c r="N4154">
        <f t="shared" si="429"/>
        <v>98.12</v>
      </c>
      <c r="O4154" s="7">
        <f t="shared" si="430"/>
        <v>0.65918710110849854</v>
      </c>
      <c r="P4154" t="str">
        <f t="shared" si="433"/>
        <v>Jul-2024</v>
      </c>
      <c r="Q4154" t="str">
        <f t="shared" si="434"/>
        <v>Q3-2024</v>
      </c>
    </row>
    <row r="4155" spans="1:17" x14ac:dyDescent="0.3">
      <c r="A4155" t="s">
        <v>4303</v>
      </c>
      <c r="B4155" s="15">
        <v>45697</v>
      </c>
      <c r="C4155" t="s">
        <v>88</v>
      </c>
      <c r="D4155" t="s">
        <v>179</v>
      </c>
      <c r="E4155" t="s">
        <v>93</v>
      </c>
      <c r="F4155" t="s">
        <v>255</v>
      </c>
      <c r="G4155" t="s">
        <v>56</v>
      </c>
      <c r="H4155">
        <v>2</v>
      </c>
      <c r="I4155">
        <v>83.61</v>
      </c>
      <c r="J4155">
        <v>0.122</v>
      </c>
      <c r="K4155">
        <v>39.15</v>
      </c>
      <c r="L4155" t="s">
        <v>104</v>
      </c>
      <c r="M4155">
        <f t="shared" si="428"/>
        <v>146.82</v>
      </c>
      <c r="N4155">
        <f t="shared" si="429"/>
        <v>68.52</v>
      </c>
      <c r="O4155" s="7">
        <f t="shared" si="430"/>
        <v>0.46669391091131995</v>
      </c>
      <c r="P4155" t="str">
        <f t="shared" si="433"/>
        <v>Feb-2025</v>
      </c>
      <c r="Q4155" t="str">
        <f t="shared" si="434"/>
        <v>Q1-2025</v>
      </c>
    </row>
    <row r="4156" spans="1:17" x14ac:dyDescent="0.3">
      <c r="A4156" t="s">
        <v>4304</v>
      </c>
      <c r="B4156" s="15">
        <v>45742</v>
      </c>
      <c r="C4156" t="s">
        <v>63</v>
      </c>
      <c r="D4156" t="s">
        <v>82</v>
      </c>
      <c r="E4156" t="s">
        <v>93</v>
      </c>
      <c r="F4156" t="s">
        <v>255</v>
      </c>
      <c r="G4156" t="s">
        <v>68</v>
      </c>
      <c r="H4156">
        <v>1</v>
      </c>
      <c r="I4156">
        <v>40.659999999999997</v>
      </c>
      <c r="J4156">
        <v>0.379</v>
      </c>
      <c r="K4156">
        <v>14.38</v>
      </c>
      <c r="L4156" t="s">
        <v>57</v>
      </c>
      <c r="M4156">
        <f t="shared" si="428"/>
        <v>25.25</v>
      </c>
      <c r="N4156">
        <f t="shared" si="429"/>
        <v>10.87</v>
      </c>
      <c r="O4156" s="7">
        <f t="shared" si="430"/>
        <v>0.43049504950495049</v>
      </c>
      <c r="P4156" t="str">
        <f t="shared" si="433"/>
        <v>Mar-2025</v>
      </c>
      <c r="Q4156" t="str">
        <f t="shared" si="434"/>
        <v>Q1-2025</v>
      </c>
    </row>
    <row r="4157" spans="1:17" x14ac:dyDescent="0.3">
      <c r="A4157" t="s">
        <v>4305</v>
      </c>
      <c r="B4157" s="15">
        <v>45747</v>
      </c>
      <c r="C4157" t="s">
        <v>52</v>
      </c>
      <c r="D4157" t="s">
        <v>200</v>
      </c>
      <c r="E4157" t="s">
        <v>93</v>
      </c>
      <c r="F4157" t="s">
        <v>255</v>
      </c>
      <c r="G4157" t="s">
        <v>56</v>
      </c>
      <c r="H4157">
        <v>1</v>
      </c>
      <c r="I4157">
        <v>76.47</v>
      </c>
      <c r="J4157">
        <v>2.8000000000000001E-2</v>
      </c>
      <c r="K4157">
        <v>36.11</v>
      </c>
      <c r="L4157" t="s">
        <v>104</v>
      </c>
      <c r="M4157">
        <f t="shared" si="428"/>
        <v>74.33</v>
      </c>
      <c r="N4157">
        <f t="shared" si="429"/>
        <v>38.22</v>
      </c>
      <c r="O4157" s="7">
        <f t="shared" si="430"/>
        <v>0.51419346159020585</v>
      </c>
      <c r="P4157" t="str">
        <f t="shared" si="433"/>
        <v>Mar-2025</v>
      </c>
      <c r="Q4157" t="str">
        <f t="shared" si="434"/>
        <v>Q1-2025</v>
      </c>
    </row>
    <row r="4158" spans="1:17" x14ac:dyDescent="0.3">
      <c r="A4158" t="s">
        <v>4306</v>
      </c>
      <c r="B4158" s="15">
        <v>45816</v>
      </c>
      <c r="C4158" t="s">
        <v>63</v>
      </c>
      <c r="D4158" t="s">
        <v>64</v>
      </c>
      <c r="E4158" t="s">
        <v>60</v>
      </c>
      <c r="F4158" t="s">
        <v>99</v>
      </c>
      <c r="G4158" t="s">
        <v>68</v>
      </c>
      <c r="H4158">
        <v>1</v>
      </c>
      <c r="I4158">
        <v>115.42</v>
      </c>
      <c r="J4158">
        <v>0.189</v>
      </c>
      <c r="K4158">
        <v>33.96</v>
      </c>
      <c r="L4158" t="s">
        <v>57</v>
      </c>
      <c r="M4158">
        <f t="shared" si="428"/>
        <v>93.61</v>
      </c>
      <c r="N4158">
        <f t="shared" si="429"/>
        <v>59.65</v>
      </c>
      <c r="O4158" s="7">
        <f t="shared" si="430"/>
        <v>0.63721824591389808</v>
      </c>
      <c r="P4158" t="str">
        <f t="shared" si="433"/>
        <v>Jun-2025</v>
      </c>
      <c r="Q4158" t="str">
        <f t="shared" si="434"/>
        <v>Q2-2025</v>
      </c>
    </row>
    <row r="4159" spans="1:17" x14ac:dyDescent="0.3">
      <c r="A4159" t="s">
        <v>4307</v>
      </c>
      <c r="B4159" s="15">
        <v>45964</v>
      </c>
      <c r="C4159" t="s">
        <v>84</v>
      </c>
      <c r="D4159" t="s">
        <v>243</v>
      </c>
      <c r="E4159" t="s">
        <v>93</v>
      </c>
      <c r="F4159" t="s">
        <v>124</v>
      </c>
      <c r="G4159" t="s">
        <v>56</v>
      </c>
      <c r="H4159">
        <v>11</v>
      </c>
      <c r="I4159">
        <v>72.17</v>
      </c>
      <c r="J4159">
        <v>8.1000000000000003E-2</v>
      </c>
      <c r="K4159">
        <v>28.39</v>
      </c>
      <c r="L4159" t="s">
        <v>57</v>
      </c>
      <c r="M4159">
        <f t="shared" si="428"/>
        <v>729.57</v>
      </c>
      <c r="N4159">
        <f t="shared" si="429"/>
        <v>417.28</v>
      </c>
      <c r="O4159" s="7">
        <f t="shared" si="430"/>
        <v>0.57195334237975781</v>
      </c>
      <c r="P4159" t="str">
        <f t="shared" si="433"/>
        <v>Nov-2025</v>
      </c>
      <c r="Q4159" t="str">
        <f t="shared" si="434"/>
        <v>Q4-2025</v>
      </c>
    </row>
    <row r="4160" spans="1:17" x14ac:dyDescent="0.3">
      <c r="A4160" t="s">
        <v>4308</v>
      </c>
      <c r="B4160" s="15">
        <v>45820</v>
      </c>
      <c r="C4160" t="s">
        <v>63</v>
      </c>
      <c r="D4160" t="s">
        <v>165</v>
      </c>
      <c r="E4160" t="s">
        <v>71</v>
      </c>
      <c r="F4160" t="s">
        <v>97</v>
      </c>
      <c r="G4160" t="s">
        <v>68</v>
      </c>
      <c r="H4160">
        <v>3</v>
      </c>
      <c r="I4160">
        <v>79.45</v>
      </c>
      <c r="J4160">
        <v>0.22600000000000001</v>
      </c>
      <c r="K4160">
        <v>52.47</v>
      </c>
      <c r="L4160" t="s">
        <v>57</v>
      </c>
      <c r="M4160">
        <f t="shared" si="428"/>
        <v>184.48</v>
      </c>
      <c r="N4160">
        <f t="shared" si="429"/>
        <v>27.07</v>
      </c>
      <c r="O4160" s="7">
        <f t="shared" si="430"/>
        <v>0.14673677363399829</v>
      </c>
      <c r="P4160" t="str">
        <f t="shared" si="433"/>
        <v>Jun-2025</v>
      </c>
      <c r="Q4160" t="str">
        <f t="shared" si="434"/>
        <v>Q2-2025</v>
      </c>
    </row>
    <row r="4161" spans="1:17" x14ac:dyDescent="0.3">
      <c r="A4161" t="s">
        <v>4309</v>
      </c>
      <c r="B4161" s="15">
        <v>45974</v>
      </c>
      <c r="C4161" t="s">
        <v>52</v>
      </c>
      <c r="D4161" t="s">
        <v>181</v>
      </c>
      <c r="E4161" t="s">
        <v>71</v>
      </c>
      <c r="F4161" t="s">
        <v>72</v>
      </c>
      <c r="G4161" t="s">
        <v>68</v>
      </c>
      <c r="H4161">
        <v>10</v>
      </c>
      <c r="I4161">
        <v>216.79</v>
      </c>
      <c r="J4161">
        <v>0</v>
      </c>
      <c r="K4161">
        <v>148.44</v>
      </c>
      <c r="L4161" t="s">
        <v>57</v>
      </c>
      <c r="M4161">
        <f t="shared" si="428"/>
        <v>2167.9</v>
      </c>
      <c r="N4161">
        <f t="shared" si="429"/>
        <v>683.5</v>
      </c>
      <c r="O4161" s="7">
        <f t="shared" si="430"/>
        <v>0.31528207020619031</v>
      </c>
      <c r="P4161" t="str">
        <f t="shared" si="433"/>
        <v>Nov-2025</v>
      </c>
      <c r="Q4161" t="str">
        <f t="shared" si="434"/>
        <v>Q4-2025</v>
      </c>
    </row>
    <row r="4162" spans="1:17" x14ac:dyDescent="0.3">
      <c r="A4162" t="s">
        <v>4310</v>
      </c>
      <c r="B4162" s="15">
        <v>45972</v>
      </c>
      <c r="C4162" t="s">
        <v>52</v>
      </c>
      <c r="D4162" t="s">
        <v>130</v>
      </c>
      <c r="E4162" t="s">
        <v>107</v>
      </c>
      <c r="F4162" t="s">
        <v>148</v>
      </c>
      <c r="G4162" t="s">
        <v>68</v>
      </c>
      <c r="H4162">
        <v>6</v>
      </c>
      <c r="I4162">
        <v>31.42</v>
      </c>
      <c r="J4162">
        <v>6.0000000000000001E-3</v>
      </c>
      <c r="K4162">
        <v>11.79</v>
      </c>
      <c r="L4162" t="s">
        <v>57</v>
      </c>
      <c r="M4162">
        <f t="shared" ref="M4162:M4225" si="435">ROUND(H4162*I4162*(1-J4162),2)</f>
        <v>187.39</v>
      </c>
      <c r="N4162">
        <f t="shared" ref="N4162:N4225" si="436">ROUND(M4162-(H4162*K4162),2)</f>
        <v>116.65</v>
      </c>
      <c r="O4162" s="7">
        <f t="shared" ref="O4162:O4225" si="437">IFERROR(N4162/M4162,0)</f>
        <v>0.62249853247238385</v>
      </c>
      <c r="P4162" t="str">
        <f t="shared" si="433"/>
        <v>Nov-2025</v>
      </c>
      <c r="Q4162" t="str">
        <f t="shared" si="434"/>
        <v>Q4-2025</v>
      </c>
    </row>
    <row r="4163" spans="1:17" x14ac:dyDescent="0.3">
      <c r="A4163" t="s">
        <v>4311</v>
      </c>
      <c r="B4163" s="15">
        <v>45572</v>
      </c>
      <c r="C4163" t="s">
        <v>84</v>
      </c>
      <c r="D4163" t="s">
        <v>110</v>
      </c>
      <c r="E4163" t="s">
        <v>71</v>
      </c>
      <c r="F4163" t="s">
        <v>126</v>
      </c>
      <c r="G4163" t="s">
        <v>56</v>
      </c>
      <c r="H4163">
        <v>7</v>
      </c>
      <c r="I4163">
        <v>149.63999999999999</v>
      </c>
      <c r="J4163">
        <v>9.8000000000000004E-2</v>
      </c>
      <c r="K4163">
        <v>103.91</v>
      </c>
      <c r="L4163" t="s">
        <v>57</v>
      </c>
      <c r="M4163">
        <f t="shared" si="435"/>
        <v>944.83</v>
      </c>
      <c r="N4163">
        <f t="shared" si="436"/>
        <v>217.46</v>
      </c>
      <c r="O4163" s="7">
        <f t="shared" si="437"/>
        <v>0.23015780616618864</v>
      </c>
      <c r="P4163" t="str">
        <f t="shared" si="433"/>
        <v>Oct-2024</v>
      </c>
      <c r="Q4163" t="str">
        <f t="shared" si="434"/>
        <v>Q4-2024</v>
      </c>
    </row>
    <row r="4164" spans="1:17" x14ac:dyDescent="0.3">
      <c r="A4164" t="s">
        <v>4312</v>
      </c>
      <c r="B4164" s="15">
        <v>45776</v>
      </c>
      <c r="C4164" t="s">
        <v>88</v>
      </c>
      <c r="D4164" t="s">
        <v>116</v>
      </c>
      <c r="E4164" t="s">
        <v>71</v>
      </c>
      <c r="F4164" t="s">
        <v>97</v>
      </c>
      <c r="G4164" t="s">
        <v>56</v>
      </c>
      <c r="H4164">
        <v>3</v>
      </c>
      <c r="I4164">
        <v>79.430000000000007</v>
      </c>
      <c r="J4164">
        <v>0</v>
      </c>
      <c r="K4164">
        <v>54.76</v>
      </c>
      <c r="L4164" t="s">
        <v>57</v>
      </c>
      <c r="M4164">
        <f t="shared" si="435"/>
        <v>238.29</v>
      </c>
      <c r="N4164">
        <f t="shared" si="436"/>
        <v>74.010000000000005</v>
      </c>
      <c r="O4164" s="7">
        <f t="shared" si="437"/>
        <v>0.3105879390658442</v>
      </c>
      <c r="P4164" t="str">
        <f t="shared" si="433"/>
        <v>Apr-2025</v>
      </c>
      <c r="Q4164" t="str">
        <f t="shared" si="434"/>
        <v>Q2-2025</v>
      </c>
    </row>
    <row r="4165" spans="1:17" x14ac:dyDescent="0.3">
      <c r="A4165" t="s">
        <v>4313</v>
      </c>
      <c r="B4165" s="15">
        <v>45934</v>
      </c>
      <c r="C4165" t="s">
        <v>88</v>
      </c>
      <c r="D4165" t="s">
        <v>73</v>
      </c>
      <c r="E4165" t="s">
        <v>60</v>
      </c>
      <c r="F4165" t="s">
        <v>90</v>
      </c>
      <c r="G4165" t="s">
        <v>68</v>
      </c>
      <c r="H4165">
        <v>2</v>
      </c>
      <c r="I4165">
        <v>114.37</v>
      </c>
      <c r="J4165">
        <v>0.10100000000000001</v>
      </c>
      <c r="K4165">
        <v>48.36</v>
      </c>
      <c r="L4165" t="s">
        <v>57</v>
      </c>
      <c r="M4165">
        <f t="shared" si="435"/>
        <v>205.64</v>
      </c>
      <c r="N4165">
        <f t="shared" si="436"/>
        <v>108.92</v>
      </c>
      <c r="O4165" s="7">
        <f t="shared" si="437"/>
        <v>0.52966348959346432</v>
      </c>
      <c r="P4165" t="str">
        <f t="shared" si="433"/>
        <v>Oct-2025</v>
      </c>
      <c r="Q4165" t="str">
        <f t="shared" si="434"/>
        <v>Q4-2025</v>
      </c>
    </row>
    <row r="4166" spans="1:17" x14ac:dyDescent="0.3">
      <c r="A4166" t="s">
        <v>4314</v>
      </c>
      <c r="B4166" s="15">
        <v>45966</v>
      </c>
      <c r="C4166" t="s">
        <v>88</v>
      </c>
      <c r="D4166" t="s">
        <v>162</v>
      </c>
      <c r="E4166" t="s">
        <v>71</v>
      </c>
      <c r="F4166" t="s">
        <v>97</v>
      </c>
      <c r="G4166" t="s">
        <v>56</v>
      </c>
      <c r="H4166">
        <v>1</v>
      </c>
      <c r="I4166">
        <v>98.63</v>
      </c>
      <c r="J4166">
        <v>0.154</v>
      </c>
      <c r="K4166">
        <v>67.400000000000006</v>
      </c>
      <c r="L4166" t="s">
        <v>57</v>
      </c>
      <c r="M4166">
        <f t="shared" si="435"/>
        <v>83.44</v>
      </c>
      <c r="N4166">
        <f t="shared" si="436"/>
        <v>16.04</v>
      </c>
      <c r="O4166" s="7">
        <f t="shared" si="437"/>
        <v>0.1922339405560882</v>
      </c>
      <c r="P4166" t="str">
        <f t="shared" si="433"/>
        <v>Nov-2025</v>
      </c>
      <c r="Q4166" t="str">
        <f t="shared" si="434"/>
        <v>Q4-2025</v>
      </c>
    </row>
    <row r="4167" spans="1:17" x14ac:dyDescent="0.3">
      <c r="A4167" t="s">
        <v>4315</v>
      </c>
      <c r="B4167" s="15">
        <v>45679</v>
      </c>
      <c r="C4167" t="s">
        <v>88</v>
      </c>
      <c r="D4167" t="s">
        <v>135</v>
      </c>
      <c r="E4167" t="s">
        <v>60</v>
      </c>
      <c r="F4167" t="s">
        <v>76</v>
      </c>
      <c r="G4167" t="s">
        <v>68</v>
      </c>
      <c r="H4167">
        <v>5</v>
      </c>
      <c r="I4167">
        <v>79.41</v>
      </c>
      <c r="J4167">
        <v>7.9000000000000001E-2</v>
      </c>
      <c r="K4167">
        <v>43.31</v>
      </c>
      <c r="L4167" t="s">
        <v>57</v>
      </c>
      <c r="M4167">
        <f t="shared" si="435"/>
        <v>365.68</v>
      </c>
      <c r="N4167">
        <f t="shared" si="436"/>
        <v>149.13</v>
      </c>
      <c r="O4167" s="7">
        <f t="shared" si="437"/>
        <v>0.40781557646029315</v>
      </c>
      <c r="P4167" t="str">
        <f t="shared" si="433"/>
        <v>Jan-2025</v>
      </c>
      <c r="Q4167" t="str">
        <f t="shared" si="434"/>
        <v>Q1-2025</v>
      </c>
    </row>
    <row r="4168" spans="1:17" x14ac:dyDescent="0.3">
      <c r="A4168" t="s">
        <v>4316</v>
      </c>
      <c r="B4168" s="15">
        <v>45982</v>
      </c>
      <c r="C4168" t="s">
        <v>63</v>
      </c>
      <c r="D4168" t="s">
        <v>281</v>
      </c>
      <c r="E4168" t="s">
        <v>93</v>
      </c>
      <c r="F4168" t="s">
        <v>141</v>
      </c>
      <c r="G4168" t="s">
        <v>68</v>
      </c>
      <c r="H4168">
        <v>3</v>
      </c>
      <c r="I4168">
        <v>87.57</v>
      </c>
      <c r="J4168">
        <v>0.29399999999999998</v>
      </c>
      <c r="K4168">
        <v>38.729999999999997</v>
      </c>
      <c r="L4168" t="s">
        <v>57</v>
      </c>
      <c r="M4168">
        <f t="shared" si="435"/>
        <v>185.47</v>
      </c>
      <c r="N4168">
        <f t="shared" si="436"/>
        <v>69.28</v>
      </c>
      <c r="O4168" s="7">
        <f t="shared" si="437"/>
        <v>0.37353749932603658</v>
      </c>
      <c r="P4168" t="str">
        <f t="shared" si="433"/>
        <v>Nov-2025</v>
      </c>
      <c r="Q4168" t="str">
        <f t="shared" si="434"/>
        <v>Q4-2025</v>
      </c>
    </row>
    <row r="4169" spans="1:17" x14ac:dyDescent="0.3">
      <c r="A4169" t="s">
        <v>4317</v>
      </c>
      <c r="B4169" s="15">
        <v>45894</v>
      </c>
      <c r="C4169" t="s">
        <v>88</v>
      </c>
      <c r="D4169" t="s">
        <v>135</v>
      </c>
      <c r="E4169" t="s">
        <v>71</v>
      </c>
      <c r="F4169" t="s">
        <v>126</v>
      </c>
      <c r="G4169" t="s">
        <v>56</v>
      </c>
      <c r="H4169">
        <v>1</v>
      </c>
      <c r="I4169">
        <v>29.65</v>
      </c>
      <c r="J4169">
        <v>8.5999999999999993E-2</v>
      </c>
      <c r="K4169">
        <v>20.02</v>
      </c>
      <c r="L4169" t="s">
        <v>57</v>
      </c>
      <c r="M4169">
        <f t="shared" si="435"/>
        <v>27.1</v>
      </c>
      <c r="N4169">
        <f t="shared" si="436"/>
        <v>7.08</v>
      </c>
      <c r="O4169" s="7">
        <f t="shared" si="437"/>
        <v>0.26125461254612548</v>
      </c>
      <c r="P4169" t="str">
        <f t="shared" si="433"/>
        <v>Aug-2025</v>
      </c>
      <c r="Q4169" t="str">
        <f t="shared" si="434"/>
        <v>Q3-2025</v>
      </c>
    </row>
    <row r="4170" spans="1:17" x14ac:dyDescent="0.3">
      <c r="A4170" t="s">
        <v>4318</v>
      </c>
      <c r="B4170" s="15">
        <v>46013</v>
      </c>
      <c r="C4170" t="s">
        <v>88</v>
      </c>
      <c r="D4170" t="s">
        <v>167</v>
      </c>
      <c r="E4170" t="s">
        <v>71</v>
      </c>
      <c r="F4170" t="s">
        <v>97</v>
      </c>
      <c r="G4170" t="s">
        <v>56</v>
      </c>
      <c r="H4170">
        <v>8</v>
      </c>
      <c r="I4170">
        <v>178.04</v>
      </c>
      <c r="J4170">
        <v>5.3999999999999999E-2</v>
      </c>
      <c r="K4170">
        <v>125.01</v>
      </c>
      <c r="L4170" t="s">
        <v>57</v>
      </c>
      <c r="M4170">
        <f t="shared" si="435"/>
        <v>1347.41</v>
      </c>
      <c r="N4170">
        <f t="shared" si="436"/>
        <v>347.33</v>
      </c>
      <c r="O4170" s="7">
        <f t="shared" si="437"/>
        <v>0.25777602956783752</v>
      </c>
      <c r="P4170" t="str">
        <f t="shared" si="433"/>
        <v>Dec-2025</v>
      </c>
      <c r="Q4170" t="str">
        <f t="shared" si="434"/>
        <v>Q4-2025</v>
      </c>
    </row>
    <row r="4171" spans="1:17" x14ac:dyDescent="0.3">
      <c r="A4171" t="s">
        <v>4319</v>
      </c>
      <c r="B4171" s="15">
        <v>45547</v>
      </c>
      <c r="C4171" t="s">
        <v>88</v>
      </c>
      <c r="D4171" t="s">
        <v>123</v>
      </c>
      <c r="E4171" t="s">
        <v>71</v>
      </c>
      <c r="F4171" t="s">
        <v>97</v>
      </c>
      <c r="G4171" t="s">
        <v>56</v>
      </c>
      <c r="H4171">
        <v>1</v>
      </c>
      <c r="I4171">
        <v>47.33</v>
      </c>
      <c r="J4171">
        <v>6.4000000000000001E-2</v>
      </c>
      <c r="K4171">
        <v>37.840000000000003</v>
      </c>
      <c r="L4171" t="s">
        <v>57</v>
      </c>
      <c r="M4171">
        <f t="shared" si="435"/>
        <v>44.3</v>
      </c>
      <c r="N4171">
        <f t="shared" si="436"/>
        <v>6.46</v>
      </c>
      <c r="O4171" s="7">
        <f t="shared" si="437"/>
        <v>0.14582392776523703</v>
      </c>
      <c r="P4171" t="str">
        <f t="shared" si="433"/>
        <v>Sep-2024</v>
      </c>
      <c r="Q4171" t="str">
        <f t="shared" si="434"/>
        <v>Q3-2024</v>
      </c>
    </row>
    <row r="4172" spans="1:17" x14ac:dyDescent="0.3">
      <c r="A4172" t="s">
        <v>4320</v>
      </c>
      <c r="B4172" s="15">
        <v>45781</v>
      </c>
      <c r="C4172" t="s">
        <v>84</v>
      </c>
      <c r="D4172" t="s">
        <v>372</v>
      </c>
      <c r="E4172" t="s">
        <v>60</v>
      </c>
      <c r="F4172" t="s">
        <v>61</v>
      </c>
      <c r="G4172" t="s">
        <v>68</v>
      </c>
      <c r="H4172">
        <v>2</v>
      </c>
      <c r="I4172">
        <v>32.4</v>
      </c>
      <c r="J4172">
        <v>5.8999999999999997E-2</v>
      </c>
      <c r="K4172">
        <v>14.06</v>
      </c>
      <c r="L4172" t="s">
        <v>57</v>
      </c>
      <c r="M4172">
        <f t="shared" si="435"/>
        <v>60.98</v>
      </c>
      <c r="N4172">
        <f t="shared" si="436"/>
        <v>32.86</v>
      </c>
      <c r="O4172" s="7">
        <f t="shared" si="437"/>
        <v>0.53886520170547725</v>
      </c>
      <c r="P4172" t="str">
        <f t="shared" si="433"/>
        <v>May-2025</v>
      </c>
      <c r="Q4172" t="str">
        <f t="shared" si="434"/>
        <v>Q2-2025</v>
      </c>
    </row>
    <row r="4173" spans="1:17" x14ac:dyDescent="0.3">
      <c r="A4173" t="s">
        <v>4321</v>
      </c>
      <c r="B4173" s="15">
        <v>45801</v>
      </c>
      <c r="C4173" t="s">
        <v>84</v>
      </c>
      <c r="D4173" t="s">
        <v>171</v>
      </c>
      <c r="E4173" t="s">
        <v>71</v>
      </c>
      <c r="F4173" t="s">
        <v>126</v>
      </c>
      <c r="G4173" t="s">
        <v>68</v>
      </c>
      <c r="H4173">
        <v>1</v>
      </c>
      <c r="I4173">
        <v>104.91</v>
      </c>
      <c r="J4173">
        <v>0.14699999999999999</v>
      </c>
      <c r="K4173">
        <v>76.39</v>
      </c>
      <c r="L4173" t="s">
        <v>57</v>
      </c>
      <c r="M4173">
        <f t="shared" si="435"/>
        <v>89.49</v>
      </c>
      <c r="N4173">
        <f t="shared" si="436"/>
        <v>13.1</v>
      </c>
      <c r="O4173" s="7">
        <f t="shared" si="437"/>
        <v>0.14638507095764891</v>
      </c>
      <c r="P4173" t="str">
        <f t="shared" si="433"/>
        <v>May-2025</v>
      </c>
      <c r="Q4173" t="str">
        <f t="shared" si="434"/>
        <v>Q2-2025</v>
      </c>
    </row>
    <row r="4174" spans="1:17" x14ac:dyDescent="0.3">
      <c r="A4174" t="s">
        <v>4322</v>
      </c>
      <c r="B4174" s="15">
        <v>45517</v>
      </c>
      <c r="C4174" t="s">
        <v>84</v>
      </c>
      <c r="D4174" t="s">
        <v>196</v>
      </c>
      <c r="E4174" t="s">
        <v>93</v>
      </c>
      <c r="F4174" t="s">
        <v>124</v>
      </c>
      <c r="G4174" t="s">
        <v>68</v>
      </c>
      <c r="H4174">
        <v>1</v>
      </c>
      <c r="I4174">
        <v>75.3</v>
      </c>
      <c r="J4174">
        <v>0.151</v>
      </c>
      <c r="K4174">
        <v>33.03</v>
      </c>
      <c r="L4174" t="s">
        <v>57</v>
      </c>
      <c r="M4174">
        <f t="shared" si="435"/>
        <v>63.93</v>
      </c>
      <c r="N4174">
        <f t="shared" si="436"/>
        <v>30.9</v>
      </c>
      <c r="O4174" s="7">
        <f t="shared" si="437"/>
        <v>0.48334115438761144</v>
      </c>
      <c r="P4174" t="str">
        <f t="shared" si="433"/>
        <v>Aug-2024</v>
      </c>
      <c r="Q4174" t="str">
        <f t="shared" si="434"/>
        <v>Q3-2024</v>
      </c>
    </row>
    <row r="4175" spans="1:17" x14ac:dyDescent="0.3">
      <c r="A4175" t="s">
        <v>4323</v>
      </c>
      <c r="B4175" s="15">
        <v>45759</v>
      </c>
      <c r="C4175" t="s">
        <v>52</v>
      </c>
      <c r="D4175" t="s">
        <v>130</v>
      </c>
      <c r="E4175" t="s">
        <v>71</v>
      </c>
      <c r="F4175" t="s">
        <v>78</v>
      </c>
      <c r="G4175" t="s">
        <v>56</v>
      </c>
      <c r="H4175">
        <v>1</v>
      </c>
      <c r="I4175">
        <v>136.44999999999999</v>
      </c>
      <c r="J4175">
        <v>0.17699999999999999</v>
      </c>
      <c r="K4175">
        <v>90.87</v>
      </c>
      <c r="L4175" t="s">
        <v>57</v>
      </c>
      <c r="M4175">
        <f t="shared" si="435"/>
        <v>112.3</v>
      </c>
      <c r="N4175">
        <f t="shared" si="436"/>
        <v>21.43</v>
      </c>
      <c r="O4175" s="7">
        <f t="shared" si="437"/>
        <v>0.19082813891362421</v>
      </c>
      <c r="P4175" t="str">
        <f t="shared" si="433"/>
        <v>Apr-2025</v>
      </c>
      <c r="Q4175" t="str">
        <f t="shared" si="434"/>
        <v>Q2-2025</v>
      </c>
    </row>
    <row r="4176" spans="1:17" x14ac:dyDescent="0.3">
      <c r="A4176" t="s">
        <v>4324</v>
      </c>
      <c r="B4176" s="15">
        <v>45932</v>
      </c>
      <c r="C4176" t="s">
        <v>88</v>
      </c>
      <c r="D4176" t="s">
        <v>429</v>
      </c>
      <c r="E4176" t="s">
        <v>93</v>
      </c>
      <c r="F4176" t="s">
        <v>255</v>
      </c>
      <c r="G4176" t="s">
        <v>56</v>
      </c>
      <c r="H4176">
        <v>1</v>
      </c>
      <c r="I4176">
        <v>45.56</v>
      </c>
      <c r="J4176">
        <v>0.05</v>
      </c>
      <c r="K4176">
        <v>22.44</v>
      </c>
      <c r="L4176" t="s">
        <v>57</v>
      </c>
      <c r="M4176">
        <f t="shared" si="435"/>
        <v>43.28</v>
      </c>
      <c r="N4176">
        <f t="shared" si="436"/>
        <v>20.84</v>
      </c>
      <c r="O4176" s="7">
        <f t="shared" si="437"/>
        <v>0.48151571164510165</v>
      </c>
      <c r="P4176" t="str">
        <f t="shared" si="433"/>
        <v>Oct-2025</v>
      </c>
      <c r="Q4176" t="str">
        <f t="shared" si="434"/>
        <v>Q4-2025</v>
      </c>
    </row>
    <row r="4177" spans="1:17" x14ac:dyDescent="0.3">
      <c r="A4177" t="s">
        <v>4325</v>
      </c>
      <c r="B4177" s="15">
        <v>45745</v>
      </c>
      <c r="C4177" t="s">
        <v>63</v>
      </c>
      <c r="D4177" t="s">
        <v>82</v>
      </c>
      <c r="E4177" t="s">
        <v>93</v>
      </c>
      <c r="F4177" t="s">
        <v>124</v>
      </c>
      <c r="G4177" t="s">
        <v>56</v>
      </c>
      <c r="H4177">
        <v>3</v>
      </c>
      <c r="I4177">
        <v>82.6</v>
      </c>
      <c r="J4177">
        <v>0.217</v>
      </c>
      <c r="K4177">
        <v>36.29</v>
      </c>
      <c r="L4177" t="s">
        <v>57</v>
      </c>
      <c r="M4177">
        <f t="shared" si="435"/>
        <v>194.03</v>
      </c>
      <c r="N4177">
        <f t="shared" si="436"/>
        <v>85.16</v>
      </c>
      <c r="O4177" s="7">
        <f t="shared" si="437"/>
        <v>0.4389012008452301</v>
      </c>
      <c r="P4177" t="str">
        <f t="shared" si="433"/>
        <v>Mar-2025</v>
      </c>
      <c r="Q4177" t="str">
        <f t="shared" si="434"/>
        <v>Q1-2025</v>
      </c>
    </row>
    <row r="4178" spans="1:17" x14ac:dyDescent="0.3">
      <c r="A4178" t="s">
        <v>4326</v>
      </c>
      <c r="B4178" s="15">
        <v>45867</v>
      </c>
      <c r="C4178" t="s">
        <v>52</v>
      </c>
      <c r="D4178" t="s">
        <v>130</v>
      </c>
      <c r="E4178" t="s">
        <v>93</v>
      </c>
      <c r="F4178" t="s">
        <v>255</v>
      </c>
      <c r="G4178" t="s">
        <v>68</v>
      </c>
      <c r="H4178">
        <v>7</v>
      </c>
      <c r="I4178">
        <v>84.53</v>
      </c>
      <c r="J4178">
        <v>0.122</v>
      </c>
      <c r="K4178">
        <v>30.52</v>
      </c>
      <c r="L4178" t="s">
        <v>57</v>
      </c>
      <c r="M4178">
        <f t="shared" si="435"/>
        <v>519.52</v>
      </c>
      <c r="N4178">
        <f t="shared" si="436"/>
        <v>305.88</v>
      </c>
      <c r="O4178" s="7">
        <f t="shared" si="437"/>
        <v>0.58877425315676013</v>
      </c>
      <c r="P4178" t="str">
        <f t="shared" si="433"/>
        <v>Jul-2025</v>
      </c>
      <c r="Q4178" t="str">
        <f t="shared" si="434"/>
        <v>Q3-2025</v>
      </c>
    </row>
    <row r="4179" spans="1:17" x14ac:dyDescent="0.3">
      <c r="A4179" t="s">
        <v>4327</v>
      </c>
      <c r="B4179" s="15">
        <v>45879</v>
      </c>
      <c r="C4179" t="s">
        <v>88</v>
      </c>
      <c r="D4179" t="s">
        <v>202</v>
      </c>
      <c r="E4179" t="s">
        <v>71</v>
      </c>
      <c r="F4179" t="s">
        <v>97</v>
      </c>
      <c r="G4179" t="s">
        <v>56</v>
      </c>
      <c r="H4179">
        <v>1</v>
      </c>
      <c r="I4179">
        <v>101.46</v>
      </c>
      <c r="J4179">
        <v>9.5000000000000001E-2</v>
      </c>
      <c r="K4179">
        <v>66.31</v>
      </c>
      <c r="L4179" t="s">
        <v>57</v>
      </c>
      <c r="M4179">
        <f t="shared" si="435"/>
        <v>91.82</v>
      </c>
      <c r="N4179">
        <f t="shared" si="436"/>
        <v>25.51</v>
      </c>
      <c r="O4179" s="7">
        <f t="shared" si="437"/>
        <v>0.27782618165976913</v>
      </c>
      <c r="P4179" t="str">
        <f t="shared" si="433"/>
        <v>Aug-2025</v>
      </c>
      <c r="Q4179" t="str">
        <f t="shared" si="434"/>
        <v>Q3-2025</v>
      </c>
    </row>
    <row r="4180" spans="1:17" x14ac:dyDescent="0.3">
      <c r="A4180" t="s">
        <v>4328</v>
      </c>
      <c r="B4180" s="15">
        <v>45918</v>
      </c>
      <c r="C4180" t="s">
        <v>84</v>
      </c>
      <c r="D4180" t="s">
        <v>372</v>
      </c>
      <c r="E4180" t="s">
        <v>60</v>
      </c>
      <c r="F4180" t="s">
        <v>67</v>
      </c>
      <c r="G4180" t="s">
        <v>68</v>
      </c>
      <c r="H4180">
        <v>3</v>
      </c>
      <c r="I4180">
        <v>50.09</v>
      </c>
      <c r="J4180">
        <v>0.157</v>
      </c>
      <c r="K4180">
        <v>24.48</v>
      </c>
      <c r="L4180" t="s">
        <v>57</v>
      </c>
      <c r="M4180">
        <f t="shared" si="435"/>
        <v>126.68</v>
      </c>
      <c r="N4180">
        <f t="shared" si="436"/>
        <v>53.24</v>
      </c>
      <c r="O4180" s="7">
        <f t="shared" si="437"/>
        <v>0.42027155036311964</v>
      </c>
      <c r="P4180" t="str">
        <f t="shared" si="433"/>
        <v>Sep-2025</v>
      </c>
      <c r="Q4180" t="str">
        <f t="shared" si="434"/>
        <v>Q3-2025</v>
      </c>
    </row>
    <row r="4181" spans="1:17" x14ac:dyDescent="0.3">
      <c r="A4181" t="s">
        <v>4329</v>
      </c>
      <c r="B4181" s="15">
        <v>45745</v>
      </c>
      <c r="C4181" t="s">
        <v>63</v>
      </c>
      <c r="D4181" t="s">
        <v>281</v>
      </c>
      <c r="E4181" t="s">
        <v>71</v>
      </c>
      <c r="F4181" t="s">
        <v>86</v>
      </c>
      <c r="G4181" t="s">
        <v>68</v>
      </c>
      <c r="H4181">
        <v>4</v>
      </c>
      <c r="I4181">
        <v>108.34</v>
      </c>
      <c r="J4181">
        <v>0.254</v>
      </c>
      <c r="K4181">
        <v>79.599999999999994</v>
      </c>
      <c r="L4181" t="s">
        <v>57</v>
      </c>
      <c r="M4181">
        <f t="shared" si="435"/>
        <v>323.29000000000002</v>
      </c>
      <c r="N4181">
        <f t="shared" si="436"/>
        <v>4.8899999999999997</v>
      </c>
      <c r="O4181" s="7">
        <f t="shared" si="437"/>
        <v>1.5125738501036219E-2</v>
      </c>
      <c r="P4181" t="str">
        <f t="shared" ref="P4181:P4212" si="438">IF(B4181="","",TEXT(B4181,"mmm-yyyy"))</f>
        <v>Mar-2025</v>
      </c>
      <c r="Q4181" t="str">
        <f t="shared" ref="Q4181:Q4212" si="439">IF(B4181="","","Q"&amp;ROUNDUP(MONTH(B4181)/3,0)&amp;"-"&amp;YEAR(B4181))</f>
        <v>Q1-2025</v>
      </c>
    </row>
    <row r="4182" spans="1:17" x14ac:dyDescent="0.3">
      <c r="A4182" t="s">
        <v>4330</v>
      </c>
      <c r="B4182" s="15">
        <v>45803</v>
      </c>
      <c r="C4182" t="s">
        <v>84</v>
      </c>
      <c r="D4182" t="s">
        <v>229</v>
      </c>
      <c r="E4182" t="s">
        <v>107</v>
      </c>
      <c r="F4182" t="s">
        <v>132</v>
      </c>
      <c r="G4182" t="s">
        <v>56</v>
      </c>
      <c r="H4182">
        <v>3</v>
      </c>
      <c r="I4182">
        <v>37.51</v>
      </c>
      <c r="J4182">
        <v>2.8000000000000001E-2</v>
      </c>
      <c r="K4182">
        <v>11.87</v>
      </c>
      <c r="L4182" t="s">
        <v>57</v>
      </c>
      <c r="M4182">
        <f t="shared" si="435"/>
        <v>109.38</v>
      </c>
      <c r="N4182">
        <f t="shared" si="436"/>
        <v>73.77</v>
      </c>
      <c r="O4182" s="7">
        <f t="shared" si="437"/>
        <v>0.67443773998902912</v>
      </c>
      <c r="P4182" t="str">
        <f t="shared" si="438"/>
        <v>May-2025</v>
      </c>
      <c r="Q4182" t="str">
        <f t="shared" si="439"/>
        <v>Q2-2025</v>
      </c>
    </row>
    <row r="4183" spans="1:17" x14ac:dyDescent="0.3">
      <c r="A4183" t="s">
        <v>4331</v>
      </c>
      <c r="B4183" s="15">
        <v>45691</v>
      </c>
      <c r="C4183" t="s">
        <v>52</v>
      </c>
      <c r="D4183" t="s">
        <v>200</v>
      </c>
      <c r="E4183" t="s">
        <v>71</v>
      </c>
      <c r="F4183" t="s">
        <v>78</v>
      </c>
      <c r="G4183" t="s">
        <v>56</v>
      </c>
      <c r="H4183">
        <v>6</v>
      </c>
      <c r="I4183">
        <v>124.05</v>
      </c>
      <c r="J4183">
        <v>7.5999999999999998E-2</v>
      </c>
      <c r="K4183">
        <v>97.51</v>
      </c>
      <c r="L4183" t="s">
        <v>57</v>
      </c>
      <c r="M4183">
        <f t="shared" si="435"/>
        <v>687.73</v>
      </c>
      <c r="N4183">
        <f t="shared" si="436"/>
        <v>102.67</v>
      </c>
      <c r="O4183" s="7">
        <f t="shared" si="437"/>
        <v>0.14928823811670278</v>
      </c>
      <c r="P4183" t="str">
        <f t="shared" si="438"/>
        <v>Feb-2025</v>
      </c>
      <c r="Q4183" t="str">
        <f t="shared" si="439"/>
        <v>Q1-2025</v>
      </c>
    </row>
    <row r="4184" spans="1:17" x14ac:dyDescent="0.3">
      <c r="A4184" t="s">
        <v>4332</v>
      </c>
      <c r="B4184" s="15">
        <v>45850</v>
      </c>
      <c r="C4184" t="s">
        <v>52</v>
      </c>
      <c r="D4184" t="s">
        <v>181</v>
      </c>
      <c r="E4184" t="s">
        <v>93</v>
      </c>
      <c r="F4184" t="s">
        <v>124</v>
      </c>
      <c r="G4184" t="s">
        <v>68</v>
      </c>
      <c r="H4184">
        <v>2</v>
      </c>
      <c r="I4184">
        <v>56.69</v>
      </c>
      <c r="J4184">
        <v>4.2999999999999997E-2</v>
      </c>
      <c r="K4184">
        <v>23.11</v>
      </c>
      <c r="L4184" t="s">
        <v>57</v>
      </c>
      <c r="M4184">
        <f t="shared" si="435"/>
        <v>108.5</v>
      </c>
      <c r="N4184">
        <f t="shared" si="436"/>
        <v>62.28</v>
      </c>
      <c r="O4184" s="7">
        <f t="shared" si="437"/>
        <v>0.57400921658986181</v>
      </c>
      <c r="P4184" t="str">
        <f t="shared" si="438"/>
        <v>Jul-2025</v>
      </c>
      <c r="Q4184" t="str">
        <f t="shared" si="439"/>
        <v>Q3-2025</v>
      </c>
    </row>
    <row r="4185" spans="1:17" x14ac:dyDescent="0.3">
      <c r="A4185" t="s">
        <v>4333</v>
      </c>
      <c r="B4185" s="15">
        <v>45682</v>
      </c>
      <c r="C4185" t="s">
        <v>84</v>
      </c>
      <c r="D4185" t="s">
        <v>144</v>
      </c>
      <c r="E4185" t="s">
        <v>54</v>
      </c>
      <c r="F4185" t="s">
        <v>114</v>
      </c>
      <c r="G4185" t="s">
        <v>56</v>
      </c>
      <c r="H4185">
        <v>4</v>
      </c>
      <c r="I4185">
        <v>24.06</v>
      </c>
      <c r="J4185">
        <v>0.112</v>
      </c>
      <c r="K4185">
        <v>15.45</v>
      </c>
      <c r="L4185" t="s">
        <v>73</v>
      </c>
      <c r="M4185">
        <f t="shared" si="435"/>
        <v>85.46</v>
      </c>
      <c r="N4185">
        <f t="shared" si="436"/>
        <v>23.66</v>
      </c>
      <c r="O4185" s="7">
        <f t="shared" si="437"/>
        <v>0.27685466885092441</v>
      </c>
      <c r="P4185" t="str">
        <f t="shared" si="438"/>
        <v>Jan-2025</v>
      </c>
      <c r="Q4185" t="str">
        <f t="shared" si="439"/>
        <v>Q1-2025</v>
      </c>
    </row>
    <row r="4186" spans="1:17" x14ac:dyDescent="0.3">
      <c r="A4186" t="s">
        <v>4334</v>
      </c>
      <c r="B4186" s="15">
        <v>45824</v>
      </c>
      <c r="C4186" t="s">
        <v>88</v>
      </c>
      <c r="D4186" t="s">
        <v>123</v>
      </c>
      <c r="E4186" t="s">
        <v>71</v>
      </c>
      <c r="F4186" t="s">
        <v>126</v>
      </c>
      <c r="G4186" t="s">
        <v>68</v>
      </c>
      <c r="H4186">
        <v>1</v>
      </c>
      <c r="I4186">
        <v>84.53</v>
      </c>
      <c r="J4186">
        <v>0.11700000000000001</v>
      </c>
      <c r="K4186">
        <v>62.15</v>
      </c>
      <c r="L4186" t="s">
        <v>57</v>
      </c>
      <c r="M4186">
        <f t="shared" si="435"/>
        <v>74.64</v>
      </c>
      <c r="N4186">
        <f t="shared" si="436"/>
        <v>12.49</v>
      </c>
      <c r="O4186" s="7">
        <f t="shared" si="437"/>
        <v>0.16733654876741694</v>
      </c>
      <c r="P4186" t="str">
        <f t="shared" si="438"/>
        <v>Jun-2025</v>
      </c>
      <c r="Q4186" t="str">
        <f t="shared" si="439"/>
        <v>Q2-2025</v>
      </c>
    </row>
    <row r="4187" spans="1:17" x14ac:dyDescent="0.3">
      <c r="A4187" t="s">
        <v>4335</v>
      </c>
      <c r="B4187" s="15">
        <v>45878</v>
      </c>
      <c r="C4187" t="s">
        <v>88</v>
      </c>
      <c r="D4187" t="s">
        <v>206</v>
      </c>
      <c r="E4187" t="s">
        <v>107</v>
      </c>
      <c r="F4187" t="s">
        <v>108</v>
      </c>
      <c r="G4187" t="s">
        <v>68</v>
      </c>
      <c r="H4187">
        <v>1</v>
      </c>
      <c r="I4187">
        <v>34.340000000000003</v>
      </c>
      <c r="J4187">
        <v>0.14599999999999999</v>
      </c>
      <c r="K4187">
        <v>14</v>
      </c>
      <c r="L4187" t="s">
        <v>57</v>
      </c>
      <c r="M4187">
        <f t="shared" si="435"/>
        <v>29.33</v>
      </c>
      <c r="N4187">
        <f t="shared" si="436"/>
        <v>15.33</v>
      </c>
      <c r="O4187" s="7">
        <f t="shared" si="437"/>
        <v>0.52267303102625307</v>
      </c>
      <c r="P4187" t="str">
        <f t="shared" si="438"/>
        <v>Aug-2025</v>
      </c>
      <c r="Q4187" t="str">
        <f t="shared" si="439"/>
        <v>Q3-2025</v>
      </c>
    </row>
    <row r="4188" spans="1:17" x14ac:dyDescent="0.3">
      <c r="A4188" t="s">
        <v>4336</v>
      </c>
      <c r="B4188" s="15">
        <v>45660</v>
      </c>
      <c r="C4188" t="s">
        <v>63</v>
      </c>
      <c r="D4188" t="s">
        <v>302</v>
      </c>
      <c r="E4188" t="s">
        <v>54</v>
      </c>
      <c r="F4188" t="s">
        <v>65</v>
      </c>
      <c r="G4188" t="s">
        <v>68</v>
      </c>
      <c r="H4188">
        <v>3</v>
      </c>
      <c r="I4188">
        <v>21.1</v>
      </c>
      <c r="J4188">
        <v>0.31900000000000001</v>
      </c>
      <c r="K4188">
        <v>14.28</v>
      </c>
      <c r="L4188" t="s">
        <v>57</v>
      </c>
      <c r="M4188">
        <f t="shared" si="435"/>
        <v>43.11</v>
      </c>
      <c r="N4188">
        <f t="shared" si="436"/>
        <v>0.27</v>
      </c>
      <c r="O4188" s="7">
        <f t="shared" si="437"/>
        <v>6.2630480167014616E-3</v>
      </c>
      <c r="P4188" t="str">
        <f t="shared" si="438"/>
        <v>Jan-2025</v>
      </c>
      <c r="Q4188" t="str">
        <f t="shared" si="439"/>
        <v>Q1-2025</v>
      </c>
    </row>
    <row r="4189" spans="1:17" x14ac:dyDescent="0.3">
      <c r="A4189" t="s">
        <v>4337</v>
      </c>
      <c r="B4189" s="15">
        <v>45908</v>
      </c>
      <c r="C4189" t="s">
        <v>84</v>
      </c>
      <c r="D4189" t="s">
        <v>177</v>
      </c>
      <c r="E4189" t="s">
        <v>71</v>
      </c>
      <c r="F4189" t="s">
        <v>86</v>
      </c>
      <c r="G4189" t="s">
        <v>56</v>
      </c>
      <c r="H4189">
        <v>3</v>
      </c>
      <c r="I4189">
        <v>67.19</v>
      </c>
      <c r="J4189">
        <v>0.157</v>
      </c>
      <c r="K4189">
        <v>48.5</v>
      </c>
      <c r="L4189" t="s">
        <v>57</v>
      </c>
      <c r="M4189">
        <f t="shared" si="435"/>
        <v>169.92</v>
      </c>
      <c r="N4189">
        <f t="shared" si="436"/>
        <v>24.42</v>
      </c>
      <c r="O4189" s="7">
        <f t="shared" si="437"/>
        <v>0.14371468926553674</v>
      </c>
      <c r="P4189" t="str">
        <f t="shared" si="438"/>
        <v>Sep-2025</v>
      </c>
      <c r="Q4189" t="str">
        <f t="shared" si="439"/>
        <v>Q3-2025</v>
      </c>
    </row>
    <row r="4190" spans="1:17" x14ac:dyDescent="0.3">
      <c r="A4190" t="s">
        <v>4338</v>
      </c>
      <c r="B4190" s="15">
        <v>45849</v>
      </c>
      <c r="C4190" t="s">
        <v>88</v>
      </c>
      <c r="D4190" t="s">
        <v>179</v>
      </c>
      <c r="E4190" t="s">
        <v>71</v>
      </c>
      <c r="F4190" t="s">
        <v>97</v>
      </c>
      <c r="G4190" t="s">
        <v>68</v>
      </c>
      <c r="H4190">
        <v>1</v>
      </c>
      <c r="I4190">
        <v>297.52999999999997</v>
      </c>
      <c r="J4190">
        <v>0</v>
      </c>
      <c r="K4190">
        <v>236.19</v>
      </c>
      <c r="L4190" t="s">
        <v>57</v>
      </c>
      <c r="M4190">
        <f t="shared" si="435"/>
        <v>297.52999999999997</v>
      </c>
      <c r="N4190">
        <f t="shared" si="436"/>
        <v>61.34</v>
      </c>
      <c r="O4190" s="7">
        <f t="shared" si="437"/>
        <v>0.20616408429402081</v>
      </c>
      <c r="P4190" t="str">
        <f t="shared" si="438"/>
        <v>Jul-2025</v>
      </c>
      <c r="Q4190" t="str">
        <f t="shared" si="439"/>
        <v>Q3-2025</v>
      </c>
    </row>
    <row r="4191" spans="1:17" x14ac:dyDescent="0.3">
      <c r="A4191" t="s">
        <v>4339</v>
      </c>
      <c r="B4191" s="15">
        <v>45906</v>
      </c>
      <c r="C4191" t="s">
        <v>63</v>
      </c>
      <c r="D4191" t="s">
        <v>302</v>
      </c>
      <c r="E4191" t="s">
        <v>71</v>
      </c>
      <c r="F4191" t="s">
        <v>126</v>
      </c>
      <c r="G4191" t="s">
        <v>56</v>
      </c>
      <c r="H4191">
        <v>1</v>
      </c>
      <c r="I4191">
        <v>277.29000000000002</v>
      </c>
      <c r="J4191">
        <v>0.246</v>
      </c>
      <c r="K4191">
        <v>196.48</v>
      </c>
      <c r="L4191" t="s">
        <v>57</v>
      </c>
      <c r="M4191">
        <f t="shared" si="435"/>
        <v>209.08</v>
      </c>
      <c r="N4191">
        <f t="shared" si="436"/>
        <v>12.6</v>
      </c>
      <c r="O4191" s="7">
        <f t="shared" si="437"/>
        <v>6.0264013774631711E-2</v>
      </c>
      <c r="P4191" t="str">
        <f t="shared" si="438"/>
        <v>Sep-2025</v>
      </c>
      <c r="Q4191" t="str">
        <f t="shared" si="439"/>
        <v>Q3-2025</v>
      </c>
    </row>
    <row r="4192" spans="1:17" x14ac:dyDescent="0.3">
      <c r="A4192" t="s">
        <v>4340</v>
      </c>
      <c r="B4192" s="15">
        <v>45834</v>
      </c>
      <c r="C4192" t="s">
        <v>88</v>
      </c>
      <c r="D4192" t="s">
        <v>270</v>
      </c>
      <c r="E4192" t="s">
        <v>60</v>
      </c>
      <c r="F4192" t="s">
        <v>76</v>
      </c>
      <c r="G4192" t="s">
        <v>68</v>
      </c>
      <c r="H4192">
        <v>4</v>
      </c>
      <c r="I4192">
        <v>82.31</v>
      </c>
      <c r="J4192">
        <v>8.2000000000000003E-2</v>
      </c>
      <c r="K4192">
        <v>38.82</v>
      </c>
      <c r="L4192" t="s">
        <v>57</v>
      </c>
      <c r="M4192">
        <f t="shared" si="435"/>
        <v>302.24</v>
      </c>
      <c r="N4192">
        <f t="shared" si="436"/>
        <v>146.96</v>
      </c>
      <c r="O4192" s="7">
        <f t="shared" si="437"/>
        <v>0.48623610375860243</v>
      </c>
      <c r="P4192" t="str">
        <f t="shared" si="438"/>
        <v>Jun-2025</v>
      </c>
      <c r="Q4192" t="str">
        <f t="shared" si="439"/>
        <v>Q2-2025</v>
      </c>
    </row>
    <row r="4193" spans="1:17" x14ac:dyDescent="0.3">
      <c r="A4193" t="s">
        <v>4341</v>
      </c>
      <c r="B4193" s="15">
        <v>45588</v>
      </c>
      <c r="C4193" t="s">
        <v>84</v>
      </c>
      <c r="D4193" t="s">
        <v>572</v>
      </c>
      <c r="E4193" t="s">
        <v>54</v>
      </c>
      <c r="F4193" t="s">
        <v>114</v>
      </c>
      <c r="G4193" t="s">
        <v>68</v>
      </c>
      <c r="H4193">
        <v>5</v>
      </c>
      <c r="I4193">
        <v>22.38</v>
      </c>
      <c r="J4193">
        <v>0.08</v>
      </c>
      <c r="K4193">
        <v>12.72</v>
      </c>
      <c r="L4193" t="s">
        <v>57</v>
      </c>
      <c r="M4193">
        <f t="shared" si="435"/>
        <v>102.95</v>
      </c>
      <c r="N4193">
        <f t="shared" si="436"/>
        <v>39.35</v>
      </c>
      <c r="O4193" s="7">
        <f t="shared" si="437"/>
        <v>0.38222438076736281</v>
      </c>
      <c r="P4193" t="str">
        <f t="shared" si="438"/>
        <v>Oct-2024</v>
      </c>
      <c r="Q4193" t="str">
        <f t="shared" si="439"/>
        <v>Q4-2024</v>
      </c>
    </row>
    <row r="4194" spans="1:17" x14ac:dyDescent="0.3">
      <c r="A4194" t="s">
        <v>4342</v>
      </c>
      <c r="B4194" s="15">
        <v>45980</v>
      </c>
      <c r="C4194" t="s">
        <v>52</v>
      </c>
      <c r="D4194" t="s">
        <v>70</v>
      </c>
      <c r="E4194" t="s">
        <v>54</v>
      </c>
      <c r="F4194" t="s">
        <v>65</v>
      </c>
      <c r="G4194" t="s">
        <v>56</v>
      </c>
      <c r="H4194">
        <v>5</v>
      </c>
      <c r="I4194">
        <v>7.14</v>
      </c>
      <c r="J4194">
        <v>5.6000000000000001E-2</v>
      </c>
      <c r="K4194">
        <v>4.87</v>
      </c>
      <c r="L4194" t="s">
        <v>57</v>
      </c>
      <c r="M4194">
        <f t="shared" si="435"/>
        <v>33.700000000000003</v>
      </c>
      <c r="N4194">
        <f t="shared" si="436"/>
        <v>9.35</v>
      </c>
      <c r="O4194" s="7">
        <f t="shared" si="437"/>
        <v>0.27744807121661719</v>
      </c>
      <c r="P4194" t="str">
        <f t="shared" si="438"/>
        <v>Nov-2025</v>
      </c>
      <c r="Q4194" t="str">
        <f t="shared" si="439"/>
        <v>Q4-2025</v>
      </c>
    </row>
    <row r="4195" spans="1:17" x14ac:dyDescent="0.3">
      <c r="A4195" t="s">
        <v>4343</v>
      </c>
      <c r="B4195" s="15">
        <v>45413</v>
      </c>
      <c r="C4195" t="s">
        <v>88</v>
      </c>
      <c r="D4195" t="s">
        <v>135</v>
      </c>
      <c r="E4195" t="s">
        <v>93</v>
      </c>
      <c r="F4195" t="s">
        <v>124</v>
      </c>
      <c r="G4195" t="s">
        <v>68</v>
      </c>
      <c r="H4195">
        <v>2</v>
      </c>
      <c r="I4195">
        <v>52.81</v>
      </c>
      <c r="J4195">
        <v>5.1999999999999998E-2</v>
      </c>
      <c r="K4195">
        <v>23.2</v>
      </c>
      <c r="L4195" t="s">
        <v>57</v>
      </c>
      <c r="M4195">
        <f t="shared" si="435"/>
        <v>100.13</v>
      </c>
      <c r="N4195">
        <f t="shared" si="436"/>
        <v>53.73</v>
      </c>
      <c r="O4195" s="7">
        <f t="shared" si="437"/>
        <v>0.53660241685808452</v>
      </c>
      <c r="P4195" t="str">
        <f t="shared" si="438"/>
        <v>May-2024</v>
      </c>
      <c r="Q4195" t="str">
        <f t="shared" si="439"/>
        <v>Q2-2024</v>
      </c>
    </row>
    <row r="4196" spans="1:17" x14ac:dyDescent="0.3">
      <c r="A4196" t="s">
        <v>4344</v>
      </c>
      <c r="B4196" s="15">
        <v>45437</v>
      </c>
      <c r="C4196" t="s">
        <v>84</v>
      </c>
      <c r="D4196" t="s">
        <v>177</v>
      </c>
      <c r="E4196" t="s">
        <v>107</v>
      </c>
      <c r="F4196" t="s">
        <v>108</v>
      </c>
      <c r="G4196" t="s">
        <v>56</v>
      </c>
      <c r="H4196">
        <v>10</v>
      </c>
      <c r="I4196">
        <v>26.75</v>
      </c>
      <c r="J4196">
        <v>8.4000000000000005E-2</v>
      </c>
      <c r="K4196">
        <v>8.0399999999999991</v>
      </c>
      <c r="L4196" t="s">
        <v>57</v>
      </c>
      <c r="M4196">
        <f t="shared" si="435"/>
        <v>245.03</v>
      </c>
      <c r="N4196">
        <f t="shared" si="436"/>
        <v>164.63</v>
      </c>
      <c r="O4196" s="7">
        <f t="shared" si="437"/>
        <v>0.67187691303105745</v>
      </c>
      <c r="P4196" t="str">
        <f t="shared" si="438"/>
        <v>May-2024</v>
      </c>
      <c r="Q4196" t="str">
        <f t="shared" si="439"/>
        <v>Q2-2024</v>
      </c>
    </row>
    <row r="4197" spans="1:17" x14ac:dyDescent="0.3">
      <c r="A4197" t="s">
        <v>4345</v>
      </c>
      <c r="B4197" s="15">
        <v>45922</v>
      </c>
      <c r="C4197" t="s">
        <v>63</v>
      </c>
      <c r="D4197" t="s">
        <v>165</v>
      </c>
      <c r="E4197" t="s">
        <v>54</v>
      </c>
      <c r="F4197" t="s">
        <v>268</v>
      </c>
      <c r="G4197" t="s">
        <v>56</v>
      </c>
      <c r="H4197">
        <v>1</v>
      </c>
      <c r="I4197">
        <v>18.3</v>
      </c>
      <c r="J4197">
        <v>0.19</v>
      </c>
      <c r="K4197">
        <v>12.76</v>
      </c>
      <c r="L4197" t="s">
        <v>57</v>
      </c>
      <c r="M4197">
        <f t="shared" si="435"/>
        <v>14.82</v>
      </c>
      <c r="N4197">
        <f t="shared" si="436"/>
        <v>2.06</v>
      </c>
      <c r="O4197" s="7">
        <f t="shared" si="437"/>
        <v>0.13900134952766532</v>
      </c>
      <c r="P4197" t="str">
        <f t="shared" si="438"/>
        <v>Sep-2025</v>
      </c>
      <c r="Q4197" t="str">
        <f t="shared" si="439"/>
        <v>Q3-2025</v>
      </c>
    </row>
    <row r="4198" spans="1:17" x14ac:dyDescent="0.3">
      <c r="A4198" t="s">
        <v>4346</v>
      </c>
      <c r="B4198" s="15">
        <v>45532</v>
      </c>
      <c r="C4198" t="s">
        <v>88</v>
      </c>
      <c r="D4198" t="s">
        <v>198</v>
      </c>
      <c r="E4198" t="s">
        <v>107</v>
      </c>
      <c r="F4198" t="s">
        <v>139</v>
      </c>
      <c r="G4198" t="s">
        <v>68</v>
      </c>
      <c r="H4198">
        <v>2</v>
      </c>
      <c r="I4198">
        <v>58.17</v>
      </c>
      <c r="J4198">
        <v>0</v>
      </c>
      <c r="K4198">
        <v>20.61</v>
      </c>
      <c r="L4198" t="s">
        <v>57</v>
      </c>
      <c r="M4198">
        <f t="shared" si="435"/>
        <v>116.34</v>
      </c>
      <c r="N4198">
        <f t="shared" si="436"/>
        <v>75.12</v>
      </c>
      <c r="O4198" s="7">
        <f t="shared" si="437"/>
        <v>0.64569365652398147</v>
      </c>
      <c r="P4198" t="str">
        <f t="shared" si="438"/>
        <v>Aug-2024</v>
      </c>
      <c r="Q4198" t="str">
        <f t="shared" si="439"/>
        <v>Q3-2024</v>
      </c>
    </row>
    <row r="4199" spans="1:17" x14ac:dyDescent="0.3">
      <c r="A4199" t="s">
        <v>4347</v>
      </c>
      <c r="B4199" s="15">
        <v>45898</v>
      </c>
      <c r="C4199" t="s">
        <v>52</v>
      </c>
      <c r="D4199" t="s">
        <v>155</v>
      </c>
      <c r="E4199" t="s">
        <v>71</v>
      </c>
      <c r="F4199" t="s">
        <v>78</v>
      </c>
      <c r="G4199" t="s">
        <v>68</v>
      </c>
      <c r="H4199">
        <v>4</v>
      </c>
      <c r="I4199">
        <v>132.09</v>
      </c>
      <c r="J4199">
        <v>0.10100000000000001</v>
      </c>
      <c r="K4199">
        <v>86.92</v>
      </c>
      <c r="L4199" t="s">
        <v>73</v>
      </c>
      <c r="M4199">
        <f t="shared" si="435"/>
        <v>475</v>
      </c>
      <c r="N4199">
        <f t="shared" si="436"/>
        <v>127.32</v>
      </c>
      <c r="O4199" s="7">
        <f t="shared" si="437"/>
        <v>0.26804210526315786</v>
      </c>
      <c r="P4199" t="str">
        <f t="shared" si="438"/>
        <v>Aug-2025</v>
      </c>
      <c r="Q4199" t="str">
        <f t="shared" si="439"/>
        <v>Q3-2025</v>
      </c>
    </row>
    <row r="4200" spans="1:17" x14ac:dyDescent="0.3">
      <c r="A4200" t="s">
        <v>4348</v>
      </c>
      <c r="B4200" s="15">
        <v>45610</v>
      </c>
      <c r="C4200" t="s">
        <v>52</v>
      </c>
      <c r="D4200" t="s">
        <v>96</v>
      </c>
      <c r="E4200" t="s">
        <v>107</v>
      </c>
      <c r="F4200" t="s">
        <v>148</v>
      </c>
      <c r="G4200" t="s">
        <v>68</v>
      </c>
      <c r="H4200">
        <v>5</v>
      </c>
      <c r="I4200">
        <v>46.99</v>
      </c>
      <c r="J4200">
        <v>0.20599999999999999</v>
      </c>
      <c r="K4200">
        <v>14.68</v>
      </c>
      <c r="L4200" t="s">
        <v>57</v>
      </c>
      <c r="M4200">
        <f t="shared" si="435"/>
        <v>186.55</v>
      </c>
      <c r="N4200">
        <f t="shared" si="436"/>
        <v>113.15</v>
      </c>
      <c r="O4200" s="7">
        <f t="shared" si="437"/>
        <v>0.60653980166175292</v>
      </c>
      <c r="P4200" t="str">
        <f t="shared" si="438"/>
        <v>Nov-2024</v>
      </c>
      <c r="Q4200" t="str">
        <f t="shared" si="439"/>
        <v>Q4-2024</v>
      </c>
    </row>
    <row r="4201" spans="1:17" x14ac:dyDescent="0.3">
      <c r="A4201" t="s">
        <v>4349</v>
      </c>
      <c r="B4201" s="15">
        <v>45860</v>
      </c>
      <c r="C4201" t="s">
        <v>52</v>
      </c>
      <c r="D4201" t="s">
        <v>70</v>
      </c>
      <c r="E4201" t="s">
        <v>71</v>
      </c>
      <c r="F4201" t="s">
        <v>86</v>
      </c>
      <c r="G4201" t="s">
        <v>56</v>
      </c>
      <c r="H4201">
        <v>3</v>
      </c>
      <c r="I4201">
        <v>151.41</v>
      </c>
      <c r="J4201">
        <v>5.8000000000000003E-2</v>
      </c>
      <c r="K4201">
        <v>111.18</v>
      </c>
      <c r="L4201" t="s">
        <v>57</v>
      </c>
      <c r="M4201">
        <f t="shared" si="435"/>
        <v>427.88</v>
      </c>
      <c r="N4201">
        <f t="shared" si="436"/>
        <v>94.34</v>
      </c>
      <c r="O4201" s="7">
        <f t="shared" si="437"/>
        <v>0.22048237823688885</v>
      </c>
      <c r="P4201" t="str">
        <f t="shared" si="438"/>
        <v>Jul-2025</v>
      </c>
      <c r="Q4201" t="str">
        <f t="shared" si="439"/>
        <v>Q3-2025</v>
      </c>
    </row>
    <row r="4202" spans="1:17" x14ac:dyDescent="0.3">
      <c r="A4202" t="s">
        <v>4350</v>
      </c>
      <c r="B4202" s="15">
        <v>45660</v>
      </c>
      <c r="C4202" t="s">
        <v>52</v>
      </c>
      <c r="D4202" t="s">
        <v>237</v>
      </c>
      <c r="E4202" t="s">
        <v>107</v>
      </c>
      <c r="F4202" t="s">
        <v>132</v>
      </c>
      <c r="G4202" t="s">
        <v>56</v>
      </c>
      <c r="H4202">
        <v>2</v>
      </c>
      <c r="I4202">
        <v>8.06</v>
      </c>
      <c r="J4202">
        <v>0.114</v>
      </c>
      <c r="K4202">
        <v>3.23</v>
      </c>
      <c r="L4202" t="s">
        <v>57</v>
      </c>
      <c r="M4202">
        <f t="shared" si="435"/>
        <v>14.28</v>
      </c>
      <c r="N4202">
        <f t="shared" si="436"/>
        <v>7.82</v>
      </c>
      <c r="O4202" s="7">
        <f t="shared" si="437"/>
        <v>0.54761904761904767</v>
      </c>
      <c r="P4202" t="str">
        <f t="shared" si="438"/>
        <v>Jan-2025</v>
      </c>
      <c r="Q4202" t="str">
        <f t="shared" si="439"/>
        <v>Q1-2025</v>
      </c>
    </row>
    <row r="4203" spans="1:17" x14ac:dyDescent="0.3">
      <c r="A4203" t="s">
        <v>4351</v>
      </c>
      <c r="B4203" s="15">
        <v>45997</v>
      </c>
      <c r="C4203" t="s">
        <v>63</v>
      </c>
      <c r="D4203" t="s">
        <v>82</v>
      </c>
      <c r="E4203" t="s">
        <v>54</v>
      </c>
      <c r="F4203" t="s">
        <v>65</v>
      </c>
      <c r="G4203" t="s">
        <v>56</v>
      </c>
      <c r="H4203">
        <v>10</v>
      </c>
      <c r="I4203">
        <v>17.649999999999999</v>
      </c>
      <c r="J4203">
        <v>0.40500000000000003</v>
      </c>
      <c r="K4203">
        <v>10.7</v>
      </c>
      <c r="L4203" t="s">
        <v>57</v>
      </c>
      <c r="M4203">
        <f t="shared" si="435"/>
        <v>105.02</v>
      </c>
      <c r="N4203">
        <f t="shared" si="436"/>
        <v>-1.98</v>
      </c>
      <c r="O4203" s="7">
        <f t="shared" si="437"/>
        <v>-1.8853551704437251E-2</v>
      </c>
      <c r="P4203" t="str">
        <f t="shared" si="438"/>
        <v>Dec-2025</v>
      </c>
      <c r="Q4203" t="str">
        <f t="shared" si="439"/>
        <v>Q4-2025</v>
      </c>
    </row>
    <row r="4204" spans="1:17" x14ac:dyDescent="0.3">
      <c r="A4204" t="s">
        <v>4352</v>
      </c>
      <c r="B4204" s="15">
        <v>45707</v>
      </c>
      <c r="C4204" t="s">
        <v>52</v>
      </c>
      <c r="D4204" t="s">
        <v>96</v>
      </c>
      <c r="E4204" t="s">
        <v>54</v>
      </c>
      <c r="F4204" t="s">
        <v>65</v>
      </c>
      <c r="G4204" t="s">
        <v>68</v>
      </c>
      <c r="H4204">
        <v>1</v>
      </c>
      <c r="I4204">
        <v>21.76</v>
      </c>
      <c r="J4204">
        <v>0.154</v>
      </c>
      <c r="K4204">
        <v>13.53</v>
      </c>
      <c r="L4204" t="s">
        <v>57</v>
      </c>
      <c r="M4204">
        <f t="shared" si="435"/>
        <v>18.41</v>
      </c>
      <c r="N4204">
        <f t="shared" si="436"/>
        <v>4.88</v>
      </c>
      <c r="O4204" s="7">
        <f t="shared" si="437"/>
        <v>0.26507332971211295</v>
      </c>
      <c r="P4204" t="str">
        <f t="shared" si="438"/>
        <v>Feb-2025</v>
      </c>
      <c r="Q4204" t="str">
        <f t="shared" si="439"/>
        <v>Q1-2025</v>
      </c>
    </row>
    <row r="4205" spans="1:17" x14ac:dyDescent="0.3">
      <c r="A4205" t="s">
        <v>4353</v>
      </c>
      <c r="B4205" s="15">
        <v>45456</v>
      </c>
      <c r="C4205" t="s">
        <v>63</v>
      </c>
      <c r="D4205" t="s">
        <v>119</v>
      </c>
      <c r="E4205" t="s">
        <v>71</v>
      </c>
      <c r="F4205" t="s">
        <v>72</v>
      </c>
      <c r="G4205" t="s">
        <v>56</v>
      </c>
      <c r="H4205">
        <v>1</v>
      </c>
      <c r="I4205">
        <v>170.54</v>
      </c>
      <c r="J4205">
        <v>0.186</v>
      </c>
      <c r="K4205">
        <v>123.48</v>
      </c>
      <c r="L4205" t="s">
        <v>57</v>
      </c>
      <c r="M4205">
        <f t="shared" si="435"/>
        <v>138.82</v>
      </c>
      <c r="N4205">
        <f t="shared" si="436"/>
        <v>15.34</v>
      </c>
      <c r="O4205" s="7">
        <f t="shared" si="437"/>
        <v>0.11050280939345916</v>
      </c>
      <c r="P4205" t="str">
        <f t="shared" si="438"/>
        <v>Jun-2024</v>
      </c>
      <c r="Q4205" t="str">
        <f t="shared" si="439"/>
        <v>Q2-2024</v>
      </c>
    </row>
    <row r="4206" spans="1:17" x14ac:dyDescent="0.3">
      <c r="A4206" t="s">
        <v>4354</v>
      </c>
      <c r="B4206" s="15">
        <v>45509</v>
      </c>
      <c r="C4206" t="s">
        <v>88</v>
      </c>
      <c r="D4206" t="s">
        <v>179</v>
      </c>
      <c r="E4206" t="s">
        <v>60</v>
      </c>
      <c r="F4206" t="s">
        <v>99</v>
      </c>
      <c r="G4206" t="s">
        <v>56</v>
      </c>
      <c r="H4206">
        <v>6</v>
      </c>
      <c r="I4206">
        <v>104.89</v>
      </c>
      <c r="J4206">
        <v>9.0999999999999998E-2</v>
      </c>
      <c r="K4206">
        <v>56.72</v>
      </c>
      <c r="L4206" t="s">
        <v>57</v>
      </c>
      <c r="M4206">
        <f t="shared" si="435"/>
        <v>572.07000000000005</v>
      </c>
      <c r="N4206">
        <f t="shared" si="436"/>
        <v>231.75</v>
      </c>
      <c r="O4206" s="7">
        <f t="shared" si="437"/>
        <v>0.4051077665320677</v>
      </c>
      <c r="P4206" t="str">
        <f t="shared" si="438"/>
        <v>Aug-2024</v>
      </c>
      <c r="Q4206" t="str">
        <f t="shared" si="439"/>
        <v>Q3-2024</v>
      </c>
    </row>
    <row r="4207" spans="1:17" x14ac:dyDescent="0.3">
      <c r="A4207" t="s">
        <v>4355</v>
      </c>
      <c r="B4207" s="15">
        <v>45874</v>
      </c>
      <c r="C4207" t="s">
        <v>88</v>
      </c>
      <c r="D4207" t="s">
        <v>234</v>
      </c>
      <c r="E4207" t="s">
        <v>93</v>
      </c>
      <c r="F4207" t="s">
        <v>141</v>
      </c>
      <c r="G4207" t="s">
        <v>68</v>
      </c>
      <c r="H4207">
        <v>4</v>
      </c>
      <c r="I4207">
        <v>89.03</v>
      </c>
      <c r="J4207">
        <v>0.1</v>
      </c>
      <c r="K4207">
        <v>41.47</v>
      </c>
      <c r="L4207" t="s">
        <v>104</v>
      </c>
      <c r="M4207">
        <f t="shared" si="435"/>
        <v>320.51</v>
      </c>
      <c r="N4207">
        <f t="shared" si="436"/>
        <v>154.63</v>
      </c>
      <c r="O4207" s="7">
        <f t="shared" si="437"/>
        <v>0.4824498455586409</v>
      </c>
      <c r="P4207" t="str">
        <f t="shared" si="438"/>
        <v>Aug-2025</v>
      </c>
      <c r="Q4207" t="str">
        <f t="shared" si="439"/>
        <v>Q3-2025</v>
      </c>
    </row>
    <row r="4208" spans="1:17" x14ac:dyDescent="0.3">
      <c r="A4208" t="s">
        <v>4356</v>
      </c>
      <c r="B4208" s="15">
        <v>45767</v>
      </c>
      <c r="C4208" t="s">
        <v>63</v>
      </c>
      <c r="D4208" t="s">
        <v>258</v>
      </c>
      <c r="E4208" t="s">
        <v>71</v>
      </c>
      <c r="F4208" t="s">
        <v>126</v>
      </c>
      <c r="G4208" t="s">
        <v>56</v>
      </c>
      <c r="H4208">
        <v>1</v>
      </c>
      <c r="I4208">
        <v>83.66</v>
      </c>
      <c r="J4208">
        <v>9.8000000000000004E-2</v>
      </c>
      <c r="K4208">
        <v>55.4</v>
      </c>
      <c r="L4208" t="s">
        <v>57</v>
      </c>
      <c r="M4208">
        <f t="shared" si="435"/>
        <v>75.459999999999994</v>
      </c>
      <c r="N4208">
        <f t="shared" si="436"/>
        <v>20.059999999999999</v>
      </c>
      <c r="O4208" s="7">
        <f t="shared" si="437"/>
        <v>0.26583620461171481</v>
      </c>
      <c r="P4208" t="str">
        <f t="shared" si="438"/>
        <v>Apr-2025</v>
      </c>
      <c r="Q4208" t="str">
        <f t="shared" si="439"/>
        <v>Q2-2025</v>
      </c>
    </row>
    <row r="4209" spans="1:17" x14ac:dyDescent="0.3">
      <c r="A4209" t="s">
        <v>4357</v>
      </c>
      <c r="B4209" s="15">
        <v>45899</v>
      </c>
      <c r="C4209" t="s">
        <v>88</v>
      </c>
      <c r="D4209" t="s">
        <v>202</v>
      </c>
      <c r="E4209" t="s">
        <v>60</v>
      </c>
      <c r="F4209" t="s">
        <v>99</v>
      </c>
      <c r="G4209" t="s">
        <v>56</v>
      </c>
      <c r="H4209">
        <v>4</v>
      </c>
      <c r="I4209">
        <v>55.36</v>
      </c>
      <c r="J4209">
        <v>0.14799999999999999</v>
      </c>
      <c r="K4209">
        <v>27.44</v>
      </c>
      <c r="L4209" t="s">
        <v>57</v>
      </c>
      <c r="M4209">
        <f t="shared" si="435"/>
        <v>188.67</v>
      </c>
      <c r="N4209">
        <f t="shared" si="436"/>
        <v>78.91</v>
      </c>
      <c r="O4209" s="7">
        <f t="shared" si="437"/>
        <v>0.41824349393120264</v>
      </c>
      <c r="P4209" t="str">
        <f t="shared" si="438"/>
        <v>Aug-2025</v>
      </c>
      <c r="Q4209" t="str">
        <f t="shared" si="439"/>
        <v>Q3-2025</v>
      </c>
    </row>
    <row r="4210" spans="1:17" x14ac:dyDescent="0.3">
      <c r="A4210" t="s">
        <v>4358</v>
      </c>
      <c r="B4210" s="15">
        <v>45919</v>
      </c>
      <c r="C4210" t="s">
        <v>63</v>
      </c>
      <c r="D4210" t="s">
        <v>263</v>
      </c>
      <c r="E4210" t="s">
        <v>71</v>
      </c>
      <c r="F4210" t="s">
        <v>78</v>
      </c>
      <c r="G4210" t="s">
        <v>56</v>
      </c>
      <c r="H4210">
        <v>7</v>
      </c>
      <c r="I4210">
        <v>138.69999999999999</v>
      </c>
      <c r="J4210">
        <v>0.34599999999999997</v>
      </c>
      <c r="K4210">
        <v>106.06</v>
      </c>
      <c r="L4210" t="s">
        <v>57</v>
      </c>
      <c r="M4210">
        <f t="shared" si="435"/>
        <v>634.97</v>
      </c>
      <c r="N4210">
        <f t="shared" si="436"/>
        <v>-107.45</v>
      </c>
      <c r="O4210" s="7">
        <f t="shared" si="437"/>
        <v>-0.16922059309888657</v>
      </c>
      <c r="P4210" t="str">
        <f t="shared" si="438"/>
        <v>Sep-2025</v>
      </c>
      <c r="Q4210" t="str">
        <f t="shared" si="439"/>
        <v>Q3-2025</v>
      </c>
    </row>
    <row r="4211" spans="1:17" x14ac:dyDescent="0.3">
      <c r="A4211" t="s">
        <v>4359</v>
      </c>
      <c r="B4211" s="15">
        <v>45977</v>
      </c>
      <c r="C4211" t="s">
        <v>88</v>
      </c>
      <c r="D4211" t="s">
        <v>162</v>
      </c>
      <c r="E4211" t="s">
        <v>71</v>
      </c>
      <c r="F4211" t="s">
        <v>86</v>
      </c>
      <c r="G4211" t="s">
        <v>68</v>
      </c>
      <c r="H4211">
        <v>3</v>
      </c>
      <c r="I4211">
        <v>276.08999999999997</v>
      </c>
      <c r="J4211">
        <v>0.18099999999999999</v>
      </c>
      <c r="K4211">
        <v>204.7</v>
      </c>
      <c r="L4211" t="s">
        <v>57</v>
      </c>
      <c r="M4211">
        <f t="shared" si="435"/>
        <v>678.35</v>
      </c>
      <c r="N4211">
        <f t="shared" si="436"/>
        <v>64.25</v>
      </c>
      <c r="O4211" s="7">
        <f t="shared" si="437"/>
        <v>9.4715117564678999E-2</v>
      </c>
      <c r="P4211" t="str">
        <f t="shared" si="438"/>
        <v>Nov-2025</v>
      </c>
      <c r="Q4211" t="str">
        <f t="shared" si="439"/>
        <v>Q4-2025</v>
      </c>
    </row>
    <row r="4212" spans="1:17" x14ac:dyDescent="0.3">
      <c r="A4212" t="s">
        <v>4360</v>
      </c>
      <c r="B4212" s="15">
        <v>45872</v>
      </c>
      <c r="C4212" t="s">
        <v>88</v>
      </c>
      <c r="D4212" t="s">
        <v>198</v>
      </c>
      <c r="E4212" t="s">
        <v>60</v>
      </c>
      <c r="F4212" t="s">
        <v>90</v>
      </c>
      <c r="G4212" t="s">
        <v>56</v>
      </c>
      <c r="H4212">
        <v>2</v>
      </c>
      <c r="I4212">
        <v>30.47</v>
      </c>
      <c r="J4212">
        <v>0.17799999999999999</v>
      </c>
      <c r="K4212">
        <v>15.76</v>
      </c>
      <c r="L4212" t="s">
        <v>57</v>
      </c>
      <c r="M4212">
        <f t="shared" si="435"/>
        <v>50.09</v>
      </c>
      <c r="N4212">
        <f t="shared" si="436"/>
        <v>18.57</v>
      </c>
      <c r="O4212" s="7">
        <f t="shared" si="437"/>
        <v>0.37073268117388697</v>
      </c>
      <c r="P4212" t="str">
        <f t="shared" si="438"/>
        <v>Aug-2025</v>
      </c>
      <c r="Q4212" t="str">
        <f t="shared" si="439"/>
        <v>Q3-2025</v>
      </c>
    </row>
    <row r="4213" spans="1:17" x14ac:dyDescent="0.3">
      <c r="A4213" t="s">
        <v>4361</v>
      </c>
      <c r="B4213" s="15">
        <v>45831</v>
      </c>
      <c r="C4213" t="s">
        <v>63</v>
      </c>
      <c r="D4213" t="s">
        <v>82</v>
      </c>
      <c r="E4213" t="s">
        <v>71</v>
      </c>
      <c r="F4213" t="s">
        <v>72</v>
      </c>
      <c r="G4213" t="s">
        <v>68</v>
      </c>
      <c r="H4213">
        <v>4</v>
      </c>
      <c r="I4213">
        <v>63.48</v>
      </c>
      <c r="J4213">
        <v>0.22700000000000001</v>
      </c>
      <c r="K4213">
        <v>49.83</v>
      </c>
      <c r="L4213" t="s">
        <v>57</v>
      </c>
      <c r="M4213">
        <f t="shared" si="435"/>
        <v>196.28</v>
      </c>
      <c r="N4213">
        <f t="shared" si="436"/>
        <v>-3.04</v>
      </c>
      <c r="O4213" s="7">
        <f t="shared" si="437"/>
        <v>-1.5488078255553291E-2</v>
      </c>
      <c r="P4213" t="str">
        <f t="shared" ref="P4213:P4239" si="440">IF(B4213="","",TEXT(B4213,"mmm-yyyy"))</f>
        <v>Jun-2025</v>
      </c>
      <c r="Q4213" t="str">
        <f t="shared" ref="Q4213:Q4239" si="441">IF(B4213="","","Q"&amp;ROUNDUP(MONTH(B4213)/3,0)&amp;"-"&amp;YEAR(B4213))</f>
        <v>Q2-2025</v>
      </c>
    </row>
    <row r="4214" spans="1:17" x14ac:dyDescent="0.3">
      <c r="A4214" t="s">
        <v>4362</v>
      </c>
      <c r="B4214" s="15">
        <v>45825</v>
      </c>
      <c r="C4214" t="s">
        <v>88</v>
      </c>
      <c r="D4214" t="s">
        <v>429</v>
      </c>
      <c r="E4214" t="s">
        <v>93</v>
      </c>
      <c r="F4214" t="s">
        <v>255</v>
      </c>
      <c r="G4214" t="s">
        <v>68</v>
      </c>
      <c r="H4214">
        <v>1</v>
      </c>
      <c r="I4214">
        <v>23.98</v>
      </c>
      <c r="J4214">
        <v>8.4000000000000005E-2</v>
      </c>
      <c r="K4214">
        <v>11.59</v>
      </c>
      <c r="L4214" t="s">
        <v>57</v>
      </c>
      <c r="M4214">
        <f t="shared" si="435"/>
        <v>21.97</v>
      </c>
      <c r="N4214">
        <f t="shared" si="436"/>
        <v>10.38</v>
      </c>
      <c r="O4214" s="7">
        <f t="shared" si="437"/>
        <v>0.47246244879380977</v>
      </c>
      <c r="P4214" t="str">
        <f t="shared" si="440"/>
        <v>Jun-2025</v>
      </c>
      <c r="Q4214" t="str">
        <f t="shared" si="441"/>
        <v>Q2-2025</v>
      </c>
    </row>
    <row r="4215" spans="1:17" x14ac:dyDescent="0.3">
      <c r="A4215" t="s">
        <v>4363</v>
      </c>
      <c r="B4215" s="15">
        <v>45413</v>
      </c>
      <c r="C4215" t="s">
        <v>84</v>
      </c>
      <c r="D4215" t="s">
        <v>150</v>
      </c>
      <c r="E4215" t="s">
        <v>107</v>
      </c>
      <c r="F4215" t="s">
        <v>139</v>
      </c>
      <c r="G4215" t="s">
        <v>56</v>
      </c>
      <c r="H4215">
        <v>1</v>
      </c>
      <c r="I4215">
        <v>24.69</v>
      </c>
      <c r="J4215">
        <v>0.14000000000000001</v>
      </c>
      <c r="K4215">
        <v>10.59</v>
      </c>
      <c r="L4215" t="s">
        <v>57</v>
      </c>
      <c r="M4215">
        <f t="shared" si="435"/>
        <v>21.23</v>
      </c>
      <c r="N4215">
        <f t="shared" si="436"/>
        <v>10.64</v>
      </c>
      <c r="O4215" s="7">
        <f t="shared" si="437"/>
        <v>0.50117757889778614</v>
      </c>
      <c r="P4215" t="str">
        <f t="shared" si="440"/>
        <v>May-2024</v>
      </c>
      <c r="Q4215" t="str">
        <f t="shared" si="441"/>
        <v>Q2-2024</v>
      </c>
    </row>
    <row r="4216" spans="1:17" x14ac:dyDescent="0.3">
      <c r="A4216" t="s">
        <v>4364</v>
      </c>
      <c r="B4216" s="15">
        <v>45558</v>
      </c>
      <c r="C4216" t="s">
        <v>84</v>
      </c>
      <c r="D4216" t="s">
        <v>147</v>
      </c>
      <c r="E4216" t="s">
        <v>107</v>
      </c>
      <c r="F4216" t="s">
        <v>193</v>
      </c>
      <c r="G4216" t="s">
        <v>56</v>
      </c>
      <c r="H4216">
        <v>7</v>
      </c>
      <c r="I4216">
        <v>47.6</v>
      </c>
      <c r="J4216">
        <v>0</v>
      </c>
      <c r="K4216">
        <v>16.12</v>
      </c>
      <c r="L4216" t="s">
        <v>57</v>
      </c>
      <c r="M4216">
        <f t="shared" si="435"/>
        <v>333.2</v>
      </c>
      <c r="N4216">
        <f t="shared" si="436"/>
        <v>220.36</v>
      </c>
      <c r="O4216" s="7">
        <f t="shared" si="437"/>
        <v>0.66134453781512614</v>
      </c>
      <c r="P4216" t="str">
        <f t="shared" si="440"/>
        <v>Sep-2024</v>
      </c>
      <c r="Q4216" t="str">
        <f t="shared" si="441"/>
        <v>Q3-2024</v>
      </c>
    </row>
    <row r="4217" spans="1:17" x14ac:dyDescent="0.3">
      <c r="A4217" t="s">
        <v>4365</v>
      </c>
      <c r="B4217" s="15">
        <v>45543</v>
      </c>
      <c r="C4217" t="s">
        <v>84</v>
      </c>
      <c r="D4217" t="s">
        <v>110</v>
      </c>
      <c r="E4217" t="s">
        <v>107</v>
      </c>
      <c r="F4217" t="s">
        <v>193</v>
      </c>
      <c r="G4217" t="s">
        <v>68</v>
      </c>
      <c r="H4217">
        <v>2</v>
      </c>
      <c r="I4217">
        <v>47.87</v>
      </c>
      <c r="J4217">
        <v>2.1999999999999999E-2</v>
      </c>
      <c r="K4217">
        <v>19.600000000000001</v>
      </c>
      <c r="L4217" t="s">
        <v>57</v>
      </c>
      <c r="M4217">
        <f t="shared" si="435"/>
        <v>93.63</v>
      </c>
      <c r="N4217">
        <f t="shared" si="436"/>
        <v>54.43</v>
      </c>
      <c r="O4217" s="7">
        <f t="shared" si="437"/>
        <v>0.58133077005233369</v>
      </c>
      <c r="P4217" t="str">
        <f t="shared" si="440"/>
        <v>Sep-2024</v>
      </c>
      <c r="Q4217" t="str">
        <f t="shared" si="441"/>
        <v>Q3-2024</v>
      </c>
    </row>
    <row r="4218" spans="1:17" x14ac:dyDescent="0.3">
      <c r="A4218" t="s">
        <v>4366</v>
      </c>
      <c r="B4218" s="15">
        <v>45737</v>
      </c>
      <c r="C4218" t="s">
        <v>52</v>
      </c>
      <c r="D4218" t="s">
        <v>200</v>
      </c>
      <c r="E4218" t="s">
        <v>107</v>
      </c>
      <c r="F4218" t="s">
        <v>148</v>
      </c>
      <c r="G4218" t="s">
        <v>68</v>
      </c>
      <c r="H4218">
        <v>1</v>
      </c>
      <c r="I4218">
        <v>11.87</v>
      </c>
      <c r="J4218">
        <v>8.9999999999999993E-3</v>
      </c>
      <c r="K4218">
        <v>4.96</v>
      </c>
      <c r="L4218" t="s">
        <v>104</v>
      </c>
      <c r="M4218">
        <f t="shared" si="435"/>
        <v>11.76</v>
      </c>
      <c r="N4218">
        <f t="shared" si="436"/>
        <v>6.8</v>
      </c>
      <c r="O4218" s="7">
        <f t="shared" si="437"/>
        <v>0.57823129251700678</v>
      </c>
      <c r="P4218" t="str">
        <f t="shared" si="440"/>
        <v>Mar-2025</v>
      </c>
      <c r="Q4218" t="str">
        <f t="shared" si="441"/>
        <v>Q1-2025</v>
      </c>
    </row>
    <row r="4219" spans="1:17" x14ac:dyDescent="0.3">
      <c r="A4219" t="s">
        <v>4367</v>
      </c>
      <c r="B4219" s="15">
        <v>45836</v>
      </c>
      <c r="C4219" t="s">
        <v>52</v>
      </c>
      <c r="D4219" t="s">
        <v>70</v>
      </c>
      <c r="E4219" t="s">
        <v>71</v>
      </c>
      <c r="F4219" t="s">
        <v>86</v>
      </c>
      <c r="G4219" t="s">
        <v>56</v>
      </c>
      <c r="H4219">
        <v>6</v>
      </c>
      <c r="I4219">
        <v>219.57</v>
      </c>
      <c r="J4219">
        <v>0.123</v>
      </c>
      <c r="K4219">
        <v>143.53</v>
      </c>
      <c r="L4219" t="s">
        <v>57</v>
      </c>
      <c r="M4219">
        <f t="shared" si="435"/>
        <v>1155.3800000000001</v>
      </c>
      <c r="N4219">
        <f t="shared" si="436"/>
        <v>294.2</v>
      </c>
      <c r="O4219" s="7">
        <f t="shared" si="437"/>
        <v>0.25463483875434917</v>
      </c>
      <c r="P4219" t="str">
        <f t="shared" si="440"/>
        <v>Jun-2025</v>
      </c>
      <c r="Q4219" t="str">
        <f t="shared" si="441"/>
        <v>Q2-2025</v>
      </c>
    </row>
    <row r="4220" spans="1:17" x14ac:dyDescent="0.3">
      <c r="A4220" t="s">
        <v>4368</v>
      </c>
      <c r="B4220" s="15">
        <v>45467</v>
      </c>
      <c r="C4220" t="s">
        <v>88</v>
      </c>
      <c r="D4220" t="s">
        <v>234</v>
      </c>
      <c r="E4220" t="s">
        <v>107</v>
      </c>
      <c r="F4220" t="s">
        <v>108</v>
      </c>
      <c r="G4220" t="s">
        <v>56</v>
      </c>
      <c r="H4220">
        <v>1</v>
      </c>
      <c r="I4220">
        <v>44.53</v>
      </c>
      <c r="J4220">
        <v>6.8000000000000005E-2</v>
      </c>
      <c r="K4220">
        <v>17.329999999999998</v>
      </c>
      <c r="L4220" t="s">
        <v>57</v>
      </c>
      <c r="M4220">
        <f t="shared" si="435"/>
        <v>41.5</v>
      </c>
      <c r="N4220">
        <f t="shared" si="436"/>
        <v>24.17</v>
      </c>
      <c r="O4220" s="7">
        <f t="shared" si="437"/>
        <v>0.5824096385542169</v>
      </c>
      <c r="P4220" t="str">
        <f t="shared" si="440"/>
        <v>Jun-2024</v>
      </c>
      <c r="Q4220" t="str">
        <f t="shared" si="441"/>
        <v>Q2-2024</v>
      </c>
    </row>
    <row r="4221" spans="1:17" x14ac:dyDescent="0.3">
      <c r="A4221" t="s">
        <v>4369</v>
      </c>
      <c r="B4221" s="15">
        <v>45778</v>
      </c>
      <c r="C4221" t="s">
        <v>52</v>
      </c>
      <c r="D4221" t="s">
        <v>96</v>
      </c>
      <c r="E4221" t="s">
        <v>54</v>
      </c>
      <c r="F4221" t="s">
        <v>268</v>
      </c>
      <c r="G4221" t="s">
        <v>68</v>
      </c>
      <c r="H4221">
        <v>2</v>
      </c>
      <c r="I4221">
        <v>18.37</v>
      </c>
      <c r="J4221">
        <v>8.5999999999999993E-2</v>
      </c>
      <c r="K4221">
        <v>10.56</v>
      </c>
      <c r="L4221" t="s">
        <v>57</v>
      </c>
      <c r="M4221">
        <f t="shared" si="435"/>
        <v>33.58</v>
      </c>
      <c r="N4221">
        <f t="shared" si="436"/>
        <v>12.46</v>
      </c>
      <c r="O4221" s="7">
        <f t="shared" si="437"/>
        <v>0.37105419892793334</v>
      </c>
      <c r="P4221" t="str">
        <f t="shared" si="440"/>
        <v>May-2025</v>
      </c>
      <c r="Q4221" t="str">
        <f t="shared" si="441"/>
        <v>Q2-2025</v>
      </c>
    </row>
    <row r="4222" spans="1:17" x14ac:dyDescent="0.3">
      <c r="A4222" t="s">
        <v>4370</v>
      </c>
      <c r="B4222" s="15">
        <v>45547</v>
      </c>
      <c r="C4222" t="s">
        <v>88</v>
      </c>
      <c r="D4222" t="s">
        <v>92</v>
      </c>
      <c r="E4222" t="s">
        <v>54</v>
      </c>
      <c r="F4222" t="s">
        <v>55</v>
      </c>
      <c r="G4222" t="s">
        <v>56</v>
      </c>
      <c r="H4222">
        <v>1</v>
      </c>
      <c r="I4222">
        <v>23.29</v>
      </c>
      <c r="J4222">
        <v>4.4999999999999998E-2</v>
      </c>
      <c r="K4222">
        <v>14.83</v>
      </c>
      <c r="L4222" t="s">
        <v>57</v>
      </c>
      <c r="M4222">
        <f t="shared" si="435"/>
        <v>22.24</v>
      </c>
      <c r="N4222">
        <f t="shared" si="436"/>
        <v>7.41</v>
      </c>
      <c r="O4222" s="7">
        <f t="shared" si="437"/>
        <v>0.33318345323741011</v>
      </c>
      <c r="P4222" t="str">
        <f t="shared" si="440"/>
        <v>Sep-2024</v>
      </c>
      <c r="Q4222" t="str">
        <f t="shared" si="441"/>
        <v>Q3-2024</v>
      </c>
    </row>
    <row r="4223" spans="1:17" x14ac:dyDescent="0.3">
      <c r="A4223" t="s">
        <v>4371</v>
      </c>
      <c r="B4223" s="15">
        <v>45612</v>
      </c>
      <c r="C4223" t="s">
        <v>52</v>
      </c>
      <c r="D4223" t="s">
        <v>216</v>
      </c>
      <c r="E4223" t="s">
        <v>54</v>
      </c>
      <c r="F4223" t="s">
        <v>268</v>
      </c>
      <c r="G4223" t="s">
        <v>68</v>
      </c>
      <c r="H4223">
        <v>4</v>
      </c>
      <c r="I4223">
        <v>13.3</v>
      </c>
      <c r="J4223">
        <v>6.9000000000000006E-2</v>
      </c>
      <c r="K4223">
        <v>7.55</v>
      </c>
      <c r="L4223" t="s">
        <v>57</v>
      </c>
      <c r="M4223">
        <f t="shared" si="435"/>
        <v>49.53</v>
      </c>
      <c r="N4223">
        <f t="shared" si="436"/>
        <v>19.329999999999998</v>
      </c>
      <c r="O4223" s="7">
        <f t="shared" si="437"/>
        <v>0.3902685241267918</v>
      </c>
      <c r="P4223" t="str">
        <f t="shared" si="440"/>
        <v>Nov-2024</v>
      </c>
      <c r="Q4223" t="str">
        <f t="shared" si="441"/>
        <v>Q4-2024</v>
      </c>
    </row>
    <row r="4224" spans="1:17" x14ac:dyDescent="0.3">
      <c r="A4224" t="s">
        <v>4372</v>
      </c>
      <c r="B4224" s="15">
        <v>45676</v>
      </c>
      <c r="C4224" t="s">
        <v>88</v>
      </c>
      <c r="D4224" t="s">
        <v>198</v>
      </c>
      <c r="E4224" t="s">
        <v>54</v>
      </c>
      <c r="F4224" t="s">
        <v>55</v>
      </c>
      <c r="G4224" t="s">
        <v>68</v>
      </c>
      <c r="H4224">
        <v>1</v>
      </c>
      <c r="I4224">
        <v>6.21</v>
      </c>
      <c r="J4224">
        <v>0.17399999999999999</v>
      </c>
      <c r="K4224">
        <v>3.72</v>
      </c>
      <c r="L4224" t="s">
        <v>57</v>
      </c>
      <c r="M4224">
        <f t="shared" si="435"/>
        <v>5.13</v>
      </c>
      <c r="N4224">
        <f t="shared" si="436"/>
        <v>1.41</v>
      </c>
      <c r="O4224" s="7">
        <f t="shared" si="437"/>
        <v>0.27485380116959063</v>
      </c>
      <c r="P4224" t="str">
        <f t="shared" si="440"/>
        <v>Jan-2025</v>
      </c>
      <c r="Q4224" t="str">
        <f t="shared" si="441"/>
        <v>Q1-2025</v>
      </c>
    </row>
    <row r="4225" spans="1:17" x14ac:dyDescent="0.3">
      <c r="A4225" t="s">
        <v>4373</v>
      </c>
      <c r="B4225" s="15">
        <v>45660</v>
      </c>
      <c r="C4225" t="s">
        <v>52</v>
      </c>
      <c r="D4225" t="s">
        <v>237</v>
      </c>
      <c r="E4225" t="s">
        <v>54</v>
      </c>
      <c r="F4225" t="s">
        <v>156</v>
      </c>
      <c r="G4225" t="s">
        <v>56</v>
      </c>
      <c r="H4225">
        <v>1</v>
      </c>
      <c r="I4225">
        <v>17.47</v>
      </c>
      <c r="J4225">
        <v>8.5999999999999993E-2</v>
      </c>
      <c r="K4225">
        <v>11.15</v>
      </c>
      <c r="L4225" t="s">
        <v>57</v>
      </c>
      <c r="M4225">
        <f t="shared" si="435"/>
        <v>15.97</v>
      </c>
      <c r="N4225">
        <f t="shared" si="436"/>
        <v>4.82</v>
      </c>
      <c r="O4225" s="7">
        <f t="shared" si="437"/>
        <v>0.30181590482154041</v>
      </c>
      <c r="P4225" t="str">
        <f t="shared" si="440"/>
        <v>Jan-2025</v>
      </c>
      <c r="Q4225" t="str">
        <f t="shared" si="441"/>
        <v>Q1-2025</v>
      </c>
    </row>
    <row r="4226" spans="1:17" x14ac:dyDescent="0.3">
      <c r="A4226" t="s">
        <v>4374</v>
      </c>
      <c r="B4226" s="15">
        <v>45606</v>
      </c>
      <c r="C4226" t="s">
        <v>88</v>
      </c>
      <c r="D4226" t="s">
        <v>429</v>
      </c>
      <c r="E4226" t="s">
        <v>60</v>
      </c>
      <c r="F4226" t="s">
        <v>99</v>
      </c>
      <c r="G4226" t="s">
        <v>56</v>
      </c>
      <c r="H4226">
        <v>6</v>
      </c>
      <c r="I4226">
        <v>98.65</v>
      </c>
      <c r="J4226">
        <v>0.105</v>
      </c>
      <c r="K4226">
        <v>42.35</v>
      </c>
      <c r="L4226" t="s">
        <v>57</v>
      </c>
      <c r="M4226">
        <f t="shared" ref="M4226:M4289" si="442">ROUND(H4226*I4226*(1-J4226),2)</f>
        <v>529.75</v>
      </c>
      <c r="N4226">
        <f t="shared" ref="N4226:N4289" si="443">ROUND(M4226-(H4226*K4226),2)</f>
        <v>275.64999999999998</v>
      </c>
      <c r="O4226" s="7">
        <f t="shared" ref="O4226:O4289" si="444">IFERROR(N4226/M4226,0)</f>
        <v>0.52033978291646998</v>
      </c>
      <c r="P4226" t="str">
        <f t="shared" si="440"/>
        <v>Nov-2024</v>
      </c>
      <c r="Q4226" t="str">
        <f t="shared" si="441"/>
        <v>Q4-2024</v>
      </c>
    </row>
    <row r="4227" spans="1:17" x14ac:dyDescent="0.3">
      <c r="A4227" t="s">
        <v>4375</v>
      </c>
      <c r="B4227" s="15">
        <v>45863</v>
      </c>
      <c r="C4227" t="s">
        <v>88</v>
      </c>
      <c r="D4227" t="s">
        <v>202</v>
      </c>
      <c r="E4227" t="s">
        <v>93</v>
      </c>
      <c r="F4227" t="s">
        <v>94</v>
      </c>
      <c r="G4227" t="s">
        <v>56</v>
      </c>
      <c r="H4227">
        <v>9</v>
      </c>
      <c r="I4227">
        <v>15.4</v>
      </c>
      <c r="J4227">
        <v>0.16300000000000001</v>
      </c>
      <c r="K4227">
        <v>7.61</v>
      </c>
      <c r="L4227" t="s">
        <v>57</v>
      </c>
      <c r="M4227">
        <f t="shared" si="442"/>
        <v>116.01</v>
      </c>
      <c r="N4227">
        <f t="shared" si="443"/>
        <v>47.52</v>
      </c>
      <c r="O4227" s="7">
        <f t="shared" si="444"/>
        <v>0.40961986035686582</v>
      </c>
      <c r="P4227" t="str">
        <f t="shared" si="440"/>
        <v>Jul-2025</v>
      </c>
      <c r="Q4227" t="str">
        <f t="shared" si="441"/>
        <v>Q3-2025</v>
      </c>
    </row>
    <row r="4228" spans="1:17" x14ac:dyDescent="0.3">
      <c r="A4228" t="s">
        <v>4376</v>
      </c>
      <c r="B4228" s="15">
        <v>45430</v>
      </c>
      <c r="C4228" t="s">
        <v>84</v>
      </c>
      <c r="D4228" t="s">
        <v>243</v>
      </c>
      <c r="E4228" t="s">
        <v>93</v>
      </c>
      <c r="F4228" t="s">
        <v>255</v>
      </c>
      <c r="G4228" t="s">
        <v>68</v>
      </c>
      <c r="H4228">
        <v>1</v>
      </c>
      <c r="I4228">
        <v>15.88</v>
      </c>
      <c r="J4228">
        <v>5.6000000000000001E-2</v>
      </c>
      <c r="K4228">
        <v>6.7</v>
      </c>
      <c r="L4228" t="s">
        <v>57</v>
      </c>
      <c r="M4228">
        <f t="shared" si="442"/>
        <v>14.99</v>
      </c>
      <c r="N4228">
        <f t="shared" si="443"/>
        <v>8.2899999999999991</v>
      </c>
      <c r="O4228" s="7">
        <f t="shared" si="444"/>
        <v>0.55303535690460304</v>
      </c>
      <c r="P4228" t="str">
        <f t="shared" si="440"/>
        <v>May-2024</v>
      </c>
      <c r="Q4228" t="str">
        <f t="shared" si="441"/>
        <v>Q2-2024</v>
      </c>
    </row>
    <row r="4229" spans="1:17" x14ac:dyDescent="0.3">
      <c r="A4229" t="s">
        <v>4377</v>
      </c>
      <c r="B4229" s="15">
        <v>45961</v>
      </c>
      <c r="C4229" t="s">
        <v>88</v>
      </c>
      <c r="D4229" t="s">
        <v>92</v>
      </c>
      <c r="E4229" t="s">
        <v>60</v>
      </c>
      <c r="F4229" t="s">
        <v>90</v>
      </c>
      <c r="G4229" t="s">
        <v>56</v>
      </c>
      <c r="H4229">
        <v>1</v>
      </c>
      <c r="I4229">
        <v>89.6</v>
      </c>
      <c r="J4229">
        <v>4.7E-2</v>
      </c>
      <c r="K4229">
        <v>41.56</v>
      </c>
      <c r="L4229" t="s">
        <v>57</v>
      </c>
      <c r="M4229">
        <f t="shared" si="442"/>
        <v>85.39</v>
      </c>
      <c r="N4229">
        <f t="shared" si="443"/>
        <v>43.83</v>
      </c>
      <c r="O4229" s="7">
        <f t="shared" si="444"/>
        <v>0.51329195456142407</v>
      </c>
      <c r="P4229" t="str">
        <f t="shared" si="440"/>
        <v>Oct-2025</v>
      </c>
      <c r="Q4229" t="str">
        <f t="shared" si="441"/>
        <v>Q4-2025</v>
      </c>
    </row>
    <row r="4230" spans="1:17" x14ac:dyDescent="0.3">
      <c r="A4230" t="s">
        <v>4378</v>
      </c>
      <c r="B4230" s="15">
        <v>45822</v>
      </c>
      <c r="C4230" t="s">
        <v>88</v>
      </c>
      <c r="D4230" t="s">
        <v>179</v>
      </c>
      <c r="E4230" t="s">
        <v>93</v>
      </c>
      <c r="F4230" t="s">
        <v>219</v>
      </c>
      <c r="G4230" t="s">
        <v>56</v>
      </c>
      <c r="H4230">
        <v>3</v>
      </c>
      <c r="I4230">
        <v>18.329999999999998</v>
      </c>
      <c r="J4230">
        <v>0.13300000000000001</v>
      </c>
      <c r="K4230">
        <v>6.86</v>
      </c>
      <c r="L4230" t="s">
        <v>57</v>
      </c>
      <c r="M4230">
        <f t="shared" si="442"/>
        <v>47.68</v>
      </c>
      <c r="N4230">
        <f t="shared" si="443"/>
        <v>27.1</v>
      </c>
      <c r="O4230" s="7">
        <f t="shared" si="444"/>
        <v>0.5683724832214766</v>
      </c>
      <c r="P4230" t="str">
        <f t="shared" si="440"/>
        <v>Jun-2025</v>
      </c>
      <c r="Q4230" t="str">
        <f t="shared" si="441"/>
        <v>Q2-2025</v>
      </c>
    </row>
    <row r="4231" spans="1:17" x14ac:dyDescent="0.3">
      <c r="A4231" t="s">
        <v>4379</v>
      </c>
      <c r="B4231" s="15">
        <v>45558</v>
      </c>
      <c r="C4231" t="s">
        <v>84</v>
      </c>
      <c r="D4231" t="s">
        <v>243</v>
      </c>
      <c r="E4231" t="s">
        <v>107</v>
      </c>
      <c r="F4231" t="s">
        <v>132</v>
      </c>
      <c r="G4231" t="s">
        <v>68</v>
      </c>
      <c r="H4231">
        <v>3</v>
      </c>
      <c r="I4231">
        <v>18.82</v>
      </c>
      <c r="J4231">
        <v>0.109</v>
      </c>
      <c r="K4231">
        <v>7.89</v>
      </c>
      <c r="L4231" t="s">
        <v>57</v>
      </c>
      <c r="M4231">
        <f t="shared" si="442"/>
        <v>50.31</v>
      </c>
      <c r="N4231">
        <f t="shared" si="443"/>
        <v>26.64</v>
      </c>
      <c r="O4231" s="7">
        <f t="shared" si="444"/>
        <v>0.52951699463327373</v>
      </c>
      <c r="P4231" t="str">
        <f t="shared" si="440"/>
        <v>Sep-2024</v>
      </c>
      <c r="Q4231" t="str">
        <f t="shared" si="441"/>
        <v>Q3-2024</v>
      </c>
    </row>
    <row r="4232" spans="1:17" x14ac:dyDescent="0.3">
      <c r="A4232" t="s">
        <v>4380</v>
      </c>
      <c r="B4232" s="15">
        <v>45906</v>
      </c>
      <c r="C4232" t="s">
        <v>84</v>
      </c>
      <c r="D4232" t="s">
        <v>103</v>
      </c>
      <c r="E4232" t="s">
        <v>107</v>
      </c>
      <c r="F4232" t="s">
        <v>148</v>
      </c>
      <c r="G4232" t="s">
        <v>68</v>
      </c>
      <c r="H4232">
        <v>5</v>
      </c>
      <c r="I4232">
        <v>46.64</v>
      </c>
      <c r="J4232">
        <v>4.7E-2</v>
      </c>
      <c r="K4232">
        <v>17.55</v>
      </c>
      <c r="L4232" t="s">
        <v>57</v>
      </c>
      <c r="M4232">
        <f t="shared" si="442"/>
        <v>222.24</v>
      </c>
      <c r="N4232">
        <f t="shared" si="443"/>
        <v>134.49</v>
      </c>
      <c r="O4232" s="7">
        <f t="shared" si="444"/>
        <v>0.60515658747300216</v>
      </c>
      <c r="P4232" t="str">
        <f t="shared" si="440"/>
        <v>Sep-2025</v>
      </c>
      <c r="Q4232" t="str">
        <f t="shared" si="441"/>
        <v>Q3-2025</v>
      </c>
    </row>
    <row r="4233" spans="1:17" x14ac:dyDescent="0.3">
      <c r="A4233" t="s">
        <v>4381</v>
      </c>
      <c r="B4233" s="15">
        <v>45918</v>
      </c>
      <c r="C4233" t="s">
        <v>63</v>
      </c>
      <c r="D4233" t="s">
        <v>82</v>
      </c>
      <c r="E4233" t="s">
        <v>71</v>
      </c>
      <c r="F4233" t="s">
        <v>86</v>
      </c>
      <c r="G4233" t="s">
        <v>56</v>
      </c>
      <c r="H4233">
        <v>5</v>
      </c>
      <c r="I4233">
        <v>63.31</v>
      </c>
      <c r="J4233">
        <v>0.34599999999999997</v>
      </c>
      <c r="K4233">
        <v>45.58</v>
      </c>
      <c r="L4233" t="s">
        <v>57</v>
      </c>
      <c r="M4233">
        <f t="shared" si="442"/>
        <v>207.02</v>
      </c>
      <c r="N4233">
        <f t="shared" si="443"/>
        <v>-20.88</v>
      </c>
      <c r="O4233" s="7">
        <f t="shared" si="444"/>
        <v>-0.10085982030721669</v>
      </c>
      <c r="P4233" t="str">
        <f t="shared" si="440"/>
        <v>Sep-2025</v>
      </c>
      <c r="Q4233" t="str">
        <f t="shared" si="441"/>
        <v>Q3-2025</v>
      </c>
    </row>
    <row r="4234" spans="1:17" x14ac:dyDescent="0.3">
      <c r="A4234" t="s">
        <v>4382</v>
      </c>
      <c r="B4234" s="15">
        <v>45534</v>
      </c>
      <c r="C4234" t="s">
        <v>63</v>
      </c>
      <c r="D4234" t="s">
        <v>302</v>
      </c>
      <c r="E4234" t="s">
        <v>71</v>
      </c>
      <c r="F4234" t="s">
        <v>126</v>
      </c>
      <c r="G4234" t="s">
        <v>68</v>
      </c>
      <c r="H4234">
        <v>5</v>
      </c>
      <c r="I4234">
        <v>212.81</v>
      </c>
      <c r="J4234">
        <v>0.16500000000000001</v>
      </c>
      <c r="K4234">
        <v>154.97999999999999</v>
      </c>
      <c r="L4234" t="s">
        <v>104</v>
      </c>
      <c r="M4234">
        <f t="shared" si="442"/>
        <v>888.48</v>
      </c>
      <c r="N4234">
        <f t="shared" si="443"/>
        <v>113.58</v>
      </c>
      <c r="O4234" s="7">
        <f t="shared" si="444"/>
        <v>0.12783630470016208</v>
      </c>
      <c r="P4234" t="str">
        <f t="shared" si="440"/>
        <v>Aug-2024</v>
      </c>
      <c r="Q4234" t="str">
        <f t="shared" si="441"/>
        <v>Q3-2024</v>
      </c>
    </row>
    <row r="4235" spans="1:17" x14ac:dyDescent="0.3">
      <c r="A4235" t="s">
        <v>4383</v>
      </c>
      <c r="B4235" s="15">
        <v>45586</v>
      </c>
      <c r="C4235" t="s">
        <v>63</v>
      </c>
      <c r="D4235" t="s">
        <v>82</v>
      </c>
      <c r="E4235" t="s">
        <v>93</v>
      </c>
      <c r="F4235" t="s">
        <v>219</v>
      </c>
      <c r="G4235" t="s">
        <v>68</v>
      </c>
      <c r="H4235">
        <v>3</v>
      </c>
      <c r="I4235">
        <v>88.53</v>
      </c>
      <c r="J4235">
        <v>0.40300000000000002</v>
      </c>
      <c r="K4235">
        <v>41.11</v>
      </c>
      <c r="L4235" t="s">
        <v>57</v>
      </c>
      <c r="M4235">
        <f t="shared" si="442"/>
        <v>158.56</v>
      </c>
      <c r="N4235">
        <f t="shared" si="443"/>
        <v>35.229999999999997</v>
      </c>
      <c r="O4235" s="7">
        <f t="shared" si="444"/>
        <v>0.22218718466195758</v>
      </c>
      <c r="P4235" t="str">
        <f t="shared" si="440"/>
        <v>Oct-2024</v>
      </c>
      <c r="Q4235" t="str">
        <f t="shared" si="441"/>
        <v>Q4-2024</v>
      </c>
    </row>
    <row r="4236" spans="1:17" x14ac:dyDescent="0.3">
      <c r="A4236" t="s">
        <v>4384</v>
      </c>
      <c r="B4236" s="15">
        <v>45820</v>
      </c>
      <c r="C4236" t="s">
        <v>84</v>
      </c>
      <c r="D4236" t="s">
        <v>147</v>
      </c>
      <c r="E4236" t="s">
        <v>71</v>
      </c>
      <c r="F4236" t="s">
        <v>126</v>
      </c>
      <c r="G4236" t="s">
        <v>68</v>
      </c>
      <c r="H4236">
        <v>2</v>
      </c>
      <c r="I4236">
        <v>61.78</v>
      </c>
      <c r="J4236">
        <v>0.14799999999999999</v>
      </c>
      <c r="K4236">
        <v>40.75</v>
      </c>
      <c r="L4236" t="s">
        <v>104</v>
      </c>
      <c r="M4236">
        <f t="shared" si="442"/>
        <v>105.27</v>
      </c>
      <c r="N4236">
        <f t="shared" si="443"/>
        <v>23.77</v>
      </c>
      <c r="O4236" s="7">
        <f t="shared" si="444"/>
        <v>0.22580032297900637</v>
      </c>
      <c r="P4236" t="str">
        <f t="shared" si="440"/>
        <v>Jun-2025</v>
      </c>
      <c r="Q4236" t="str">
        <f t="shared" si="441"/>
        <v>Q2-2025</v>
      </c>
    </row>
    <row r="4237" spans="1:17" x14ac:dyDescent="0.3">
      <c r="A4237" t="s">
        <v>4385</v>
      </c>
      <c r="B4237" s="15">
        <v>45721</v>
      </c>
      <c r="C4237" t="s">
        <v>52</v>
      </c>
      <c r="D4237" t="s">
        <v>272</v>
      </c>
      <c r="E4237" t="s">
        <v>60</v>
      </c>
      <c r="F4237" t="s">
        <v>76</v>
      </c>
      <c r="G4237" t="s">
        <v>73</v>
      </c>
      <c r="H4237">
        <v>5</v>
      </c>
      <c r="I4237">
        <v>64.349999999999994</v>
      </c>
      <c r="J4237">
        <v>8.7999999999999995E-2</v>
      </c>
      <c r="K4237">
        <v>33.75</v>
      </c>
      <c r="L4237" t="s">
        <v>57</v>
      </c>
      <c r="M4237">
        <f t="shared" si="442"/>
        <v>293.44</v>
      </c>
      <c r="N4237">
        <f t="shared" si="443"/>
        <v>124.69</v>
      </c>
      <c r="O4237" s="7">
        <f t="shared" si="444"/>
        <v>0.4249250272628135</v>
      </c>
      <c r="P4237" t="str">
        <f t="shared" si="440"/>
        <v>Mar-2025</v>
      </c>
      <c r="Q4237" t="str">
        <f t="shared" si="441"/>
        <v>Q1-2025</v>
      </c>
    </row>
    <row r="4238" spans="1:17" x14ac:dyDescent="0.3">
      <c r="A4238" t="s">
        <v>4386</v>
      </c>
      <c r="B4238" s="15">
        <v>45737</v>
      </c>
      <c r="C4238" t="s">
        <v>63</v>
      </c>
      <c r="D4238" t="s">
        <v>204</v>
      </c>
      <c r="E4238" t="s">
        <v>93</v>
      </c>
      <c r="F4238" t="s">
        <v>219</v>
      </c>
      <c r="G4238" t="s">
        <v>68</v>
      </c>
      <c r="H4238">
        <v>4</v>
      </c>
      <c r="I4238">
        <v>70.959999999999994</v>
      </c>
      <c r="J4238">
        <v>0</v>
      </c>
      <c r="K4238">
        <v>27.06</v>
      </c>
      <c r="L4238" t="s">
        <v>57</v>
      </c>
      <c r="M4238">
        <f t="shared" si="442"/>
        <v>283.83999999999997</v>
      </c>
      <c r="N4238">
        <f t="shared" si="443"/>
        <v>175.6</v>
      </c>
      <c r="O4238" s="7">
        <f t="shared" si="444"/>
        <v>0.61865839909808351</v>
      </c>
      <c r="P4238" t="str">
        <f t="shared" si="440"/>
        <v>Mar-2025</v>
      </c>
      <c r="Q4238" t="str">
        <f t="shared" si="441"/>
        <v>Q1-2025</v>
      </c>
    </row>
    <row r="4239" spans="1:17" x14ac:dyDescent="0.3">
      <c r="A4239" t="s">
        <v>4387</v>
      </c>
      <c r="B4239" s="15">
        <v>45627</v>
      </c>
      <c r="C4239" t="s">
        <v>52</v>
      </c>
      <c r="D4239" t="s">
        <v>237</v>
      </c>
      <c r="E4239" t="s">
        <v>54</v>
      </c>
      <c r="F4239" t="s">
        <v>156</v>
      </c>
      <c r="G4239" t="s">
        <v>68</v>
      </c>
      <c r="H4239">
        <v>8</v>
      </c>
      <c r="I4239">
        <v>5.01</v>
      </c>
      <c r="J4239">
        <v>0.1</v>
      </c>
      <c r="K4239">
        <v>3.29</v>
      </c>
      <c r="L4239" t="s">
        <v>57</v>
      </c>
      <c r="M4239">
        <f t="shared" si="442"/>
        <v>36.07</v>
      </c>
      <c r="N4239">
        <f t="shared" si="443"/>
        <v>9.75</v>
      </c>
      <c r="O4239" s="7">
        <f t="shared" si="444"/>
        <v>0.27030773495980037</v>
      </c>
      <c r="P4239" t="str">
        <f t="shared" si="440"/>
        <v>Dec-2024</v>
      </c>
      <c r="Q4239" t="str">
        <f t="shared" si="441"/>
        <v>Q4-2024</v>
      </c>
    </row>
    <row r="4240" spans="1:17" x14ac:dyDescent="0.3">
      <c r="A4240" t="s">
        <v>4388</v>
      </c>
      <c r="C4240" t="s">
        <v>84</v>
      </c>
      <c r="D4240" t="s">
        <v>196</v>
      </c>
      <c r="E4240" t="s">
        <v>71</v>
      </c>
      <c r="F4240" t="s">
        <v>86</v>
      </c>
      <c r="G4240" t="s">
        <v>68</v>
      </c>
      <c r="H4240">
        <v>7</v>
      </c>
      <c r="I4240">
        <v>56.58</v>
      </c>
      <c r="J4240">
        <v>0</v>
      </c>
      <c r="K4240">
        <v>39.35</v>
      </c>
      <c r="L4240" t="s">
        <v>57</v>
      </c>
      <c r="M4240">
        <f t="shared" si="442"/>
        <v>396.06</v>
      </c>
      <c r="N4240">
        <f t="shared" si="443"/>
        <v>120.61</v>
      </c>
      <c r="O4240" s="7">
        <f t="shared" si="444"/>
        <v>0.30452456698480029</v>
      </c>
    </row>
    <row r="4241" spans="1:17" x14ac:dyDescent="0.3">
      <c r="A4241" t="s">
        <v>4389</v>
      </c>
      <c r="B4241" s="15">
        <v>45827</v>
      </c>
      <c r="C4241" t="s">
        <v>84</v>
      </c>
      <c r="D4241" t="s">
        <v>243</v>
      </c>
      <c r="E4241" t="s">
        <v>71</v>
      </c>
      <c r="F4241" t="s">
        <v>126</v>
      </c>
      <c r="G4241" t="s">
        <v>68</v>
      </c>
      <c r="H4241">
        <v>1</v>
      </c>
      <c r="I4241">
        <v>266.20999999999998</v>
      </c>
      <c r="J4241">
        <v>8.2000000000000003E-2</v>
      </c>
      <c r="K4241">
        <v>181.34</v>
      </c>
      <c r="L4241" t="s">
        <v>57</v>
      </c>
      <c r="M4241">
        <f t="shared" si="442"/>
        <v>244.38</v>
      </c>
      <c r="N4241">
        <f t="shared" si="443"/>
        <v>63.04</v>
      </c>
      <c r="O4241" s="7">
        <f t="shared" si="444"/>
        <v>0.25795891644160734</v>
      </c>
      <c r="P4241" t="str">
        <f t="shared" ref="P4241:P4272" si="445">IF(B4241="","",TEXT(B4241,"mmm-yyyy"))</f>
        <v>Jun-2025</v>
      </c>
      <c r="Q4241" t="str">
        <f t="shared" ref="Q4241:Q4272" si="446">IF(B4241="","","Q"&amp;ROUNDUP(MONTH(B4241)/3,0)&amp;"-"&amp;YEAR(B4241))</f>
        <v>Q2-2025</v>
      </c>
    </row>
    <row r="4242" spans="1:17" x14ac:dyDescent="0.3">
      <c r="A4242" t="s">
        <v>4390</v>
      </c>
      <c r="B4242" s="15">
        <v>45870</v>
      </c>
      <c r="C4242" t="s">
        <v>63</v>
      </c>
      <c r="D4242" t="s">
        <v>159</v>
      </c>
      <c r="E4242" t="s">
        <v>71</v>
      </c>
      <c r="F4242" t="s">
        <v>126</v>
      </c>
      <c r="G4242" t="s">
        <v>68</v>
      </c>
      <c r="H4242">
        <v>8</v>
      </c>
      <c r="I4242">
        <v>62.03</v>
      </c>
      <c r="J4242">
        <v>0.14899999999999999</v>
      </c>
      <c r="K4242">
        <v>42.56</v>
      </c>
      <c r="L4242" t="s">
        <v>57</v>
      </c>
      <c r="M4242">
        <f t="shared" si="442"/>
        <v>422.3</v>
      </c>
      <c r="N4242">
        <f t="shared" si="443"/>
        <v>81.819999999999993</v>
      </c>
      <c r="O4242" s="7">
        <f t="shared" si="444"/>
        <v>0.19374852000947193</v>
      </c>
      <c r="P4242" t="str">
        <f t="shared" si="445"/>
        <v>Aug-2025</v>
      </c>
      <c r="Q4242" t="str">
        <f t="shared" si="446"/>
        <v>Q3-2025</v>
      </c>
    </row>
    <row r="4243" spans="1:17" x14ac:dyDescent="0.3">
      <c r="A4243" t="s">
        <v>4391</v>
      </c>
      <c r="B4243" s="15">
        <v>45876</v>
      </c>
      <c r="C4243" t="s">
        <v>63</v>
      </c>
      <c r="D4243" t="s">
        <v>137</v>
      </c>
      <c r="E4243" t="s">
        <v>54</v>
      </c>
      <c r="F4243" t="s">
        <v>55</v>
      </c>
      <c r="G4243" t="s">
        <v>56</v>
      </c>
      <c r="H4243">
        <v>4</v>
      </c>
      <c r="I4243">
        <v>17.73</v>
      </c>
      <c r="J4243">
        <v>0.252</v>
      </c>
      <c r="K4243">
        <v>11.57</v>
      </c>
      <c r="L4243" t="s">
        <v>57</v>
      </c>
      <c r="M4243">
        <f t="shared" si="442"/>
        <v>53.05</v>
      </c>
      <c r="N4243">
        <f t="shared" si="443"/>
        <v>6.77</v>
      </c>
      <c r="O4243" s="7">
        <f t="shared" si="444"/>
        <v>0.12761545711592837</v>
      </c>
      <c r="P4243" t="str">
        <f t="shared" si="445"/>
        <v>Aug-2025</v>
      </c>
      <c r="Q4243" t="str">
        <f t="shared" si="446"/>
        <v>Q3-2025</v>
      </c>
    </row>
    <row r="4244" spans="1:17" x14ac:dyDescent="0.3">
      <c r="A4244" t="s">
        <v>4392</v>
      </c>
      <c r="B4244" s="15">
        <v>45950</v>
      </c>
      <c r="C4244" t="s">
        <v>84</v>
      </c>
      <c r="D4244" t="s">
        <v>144</v>
      </c>
      <c r="E4244" t="s">
        <v>107</v>
      </c>
      <c r="F4244" t="s">
        <v>108</v>
      </c>
      <c r="G4244" t="s">
        <v>56</v>
      </c>
      <c r="H4244">
        <v>2</v>
      </c>
      <c r="I4244">
        <v>49.96</v>
      </c>
      <c r="J4244">
        <v>2.1999999999999999E-2</v>
      </c>
      <c r="K4244">
        <v>19.29</v>
      </c>
      <c r="L4244" t="s">
        <v>57</v>
      </c>
      <c r="M4244">
        <f t="shared" si="442"/>
        <v>97.72</v>
      </c>
      <c r="N4244">
        <f t="shared" si="443"/>
        <v>59.14</v>
      </c>
      <c r="O4244" s="7">
        <f t="shared" si="444"/>
        <v>0.60519852640196481</v>
      </c>
      <c r="P4244" t="str">
        <f t="shared" si="445"/>
        <v>Oct-2025</v>
      </c>
      <c r="Q4244" t="str">
        <f t="shared" si="446"/>
        <v>Q4-2025</v>
      </c>
    </row>
    <row r="4245" spans="1:17" x14ac:dyDescent="0.3">
      <c r="A4245" t="s">
        <v>4393</v>
      </c>
      <c r="B4245" s="15">
        <v>45981</v>
      </c>
      <c r="C4245" t="s">
        <v>63</v>
      </c>
      <c r="D4245" t="s">
        <v>263</v>
      </c>
      <c r="E4245" t="s">
        <v>107</v>
      </c>
      <c r="F4245" t="s">
        <v>148</v>
      </c>
      <c r="G4245" t="s">
        <v>68</v>
      </c>
      <c r="H4245">
        <v>1</v>
      </c>
      <c r="I4245">
        <v>13.82</v>
      </c>
      <c r="J4245">
        <v>0.23799999999999999</v>
      </c>
      <c r="K4245">
        <v>5.01</v>
      </c>
      <c r="L4245" t="s">
        <v>57</v>
      </c>
      <c r="M4245">
        <f t="shared" si="442"/>
        <v>10.53</v>
      </c>
      <c r="N4245">
        <f t="shared" si="443"/>
        <v>5.52</v>
      </c>
      <c r="O4245" s="7">
        <f t="shared" si="444"/>
        <v>0.5242165242165242</v>
      </c>
      <c r="P4245" t="str">
        <f t="shared" si="445"/>
        <v>Nov-2025</v>
      </c>
      <c r="Q4245" t="str">
        <f t="shared" si="446"/>
        <v>Q4-2025</v>
      </c>
    </row>
    <row r="4246" spans="1:17" x14ac:dyDescent="0.3">
      <c r="A4246" t="s">
        <v>4394</v>
      </c>
      <c r="B4246" s="15">
        <v>45787</v>
      </c>
      <c r="C4246" t="s">
        <v>52</v>
      </c>
      <c r="D4246" t="s">
        <v>70</v>
      </c>
      <c r="E4246" t="s">
        <v>107</v>
      </c>
      <c r="F4246" t="s">
        <v>193</v>
      </c>
      <c r="G4246" t="s">
        <v>68</v>
      </c>
      <c r="H4246">
        <v>1</v>
      </c>
      <c r="I4246">
        <v>39.840000000000003</v>
      </c>
      <c r="J4246">
        <v>0.151</v>
      </c>
      <c r="K4246">
        <v>16.95</v>
      </c>
      <c r="L4246" t="s">
        <v>57</v>
      </c>
      <c r="M4246">
        <f t="shared" si="442"/>
        <v>33.82</v>
      </c>
      <c r="N4246">
        <f t="shared" si="443"/>
        <v>16.87</v>
      </c>
      <c r="O4246" s="7">
        <f t="shared" si="444"/>
        <v>0.49881726788882319</v>
      </c>
      <c r="P4246" t="str">
        <f t="shared" si="445"/>
        <v>May-2025</v>
      </c>
      <c r="Q4246" t="str">
        <f t="shared" si="446"/>
        <v>Q2-2025</v>
      </c>
    </row>
    <row r="4247" spans="1:17" x14ac:dyDescent="0.3">
      <c r="A4247" t="s">
        <v>4395</v>
      </c>
      <c r="B4247" s="15">
        <v>45574</v>
      </c>
      <c r="C4247" t="s">
        <v>84</v>
      </c>
      <c r="D4247" t="s">
        <v>171</v>
      </c>
      <c r="E4247" t="s">
        <v>60</v>
      </c>
      <c r="F4247" t="s">
        <v>61</v>
      </c>
      <c r="G4247" t="s">
        <v>68</v>
      </c>
      <c r="H4247">
        <v>1</v>
      </c>
      <c r="I4247">
        <v>41.7</v>
      </c>
      <c r="J4247">
        <v>0</v>
      </c>
      <c r="K4247">
        <v>18.420000000000002</v>
      </c>
      <c r="L4247" t="s">
        <v>57</v>
      </c>
      <c r="M4247">
        <f t="shared" si="442"/>
        <v>41.7</v>
      </c>
      <c r="N4247">
        <f t="shared" si="443"/>
        <v>23.28</v>
      </c>
      <c r="O4247" s="7">
        <f t="shared" si="444"/>
        <v>0.55827338129496407</v>
      </c>
      <c r="P4247" t="str">
        <f t="shared" si="445"/>
        <v>Oct-2024</v>
      </c>
      <c r="Q4247" t="str">
        <f t="shared" si="446"/>
        <v>Q4-2024</v>
      </c>
    </row>
    <row r="4248" spans="1:17" x14ac:dyDescent="0.3">
      <c r="A4248" t="s">
        <v>4396</v>
      </c>
      <c r="B4248" s="15">
        <v>45681</v>
      </c>
      <c r="C4248" t="s">
        <v>52</v>
      </c>
      <c r="D4248" t="s">
        <v>70</v>
      </c>
      <c r="E4248" t="s">
        <v>71</v>
      </c>
      <c r="F4248" t="s">
        <v>126</v>
      </c>
      <c r="G4248" t="s">
        <v>68</v>
      </c>
      <c r="H4248">
        <v>7</v>
      </c>
      <c r="I4248">
        <v>97.57</v>
      </c>
      <c r="J4248">
        <v>0</v>
      </c>
      <c r="K4248">
        <v>70.22</v>
      </c>
      <c r="L4248" t="s">
        <v>57</v>
      </c>
      <c r="M4248">
        <f t="shared" si="442"/>
        <v>682.99</v>
      </c>
      <c r="N4248">
        <f t="shared" si="443"/>
        <v>191.45</v>
      </c>
      <c r="O4248" s="7">
        <f t="shared" si="444"/>
        <v>0.28031157117966587</v>
      </c>
      <c r="P4248" t="str">
        <f t="shared" si="445"/>
        <v>Jan-2025</v>
      </c>
      <c r="Q4248" t="str">
        <f t="shared" si="446"/>
        <v>Q1-2025</v>
      </c>
    </row>
    <row r="4249" spans="1:17" x14ac:dyDescent="0.3">
      <c r="A4249" t="s">
        <v>4397</v>
      </c>
      <c r="B4249" s="15">
        <v>45962</v>
      </c>
      <c r="C4249" t="s">
        <v>84</v>
      </c>
      <c r="D4249" t="s">
        <v>372</v>
      </c>
      <c r="E4249" t="s">
        <v>54</v>
      </c>
      <c r="F4249" t="s">
        <v>156</v>
      </c>
      <c r="G4249" t="s">
        <v>68</v>
      </c>
      <c r="H4249">
        <v>4</v>
      </c>
      <c r="I4249">
        <v>5.2</v>
      </c>
      <c r="J4249">
        <v>7.4999999999999997E-2</v>
      </c>
      <c r="K4249">
        <v>3.43</v>
      </c>
      <c r="L4249" t="s">
        <v>57</v>
      </c>
      <c r="M4249">
        <f t="shared" si="442"/>
        <v>19.239999999999998</v>
      </c>
      <c r="N4249">
        <f t="shared" si="443"/>
        <v>5.52</v>
      </c>
      <c r="O4249" s="7">
        <f t="shared" si="444"/>
        <v>0.28690228690228692</v>
      </c>
      <c r="P4249" t="str">
        <f t="shared" si="445"/>
        <v>Nov-2025</v>
      </c>
      <c r="Q4249" t="str">
        <f t="shared" si="446"/>
        <v>Q4-2025</v>
      </c>
    </row>
    <row r="4250" spans="1:17" x14ac:dyDescent="0.3">
      <c r="A4250" t="s">
        <v>4398</v>
      </c>
      <c r="B4250" s="15">
        <v>45668</v>
      </c>
      <c r="C4250" t="s">
        <v>88</v>
      </c>
      <c r="D4250" t="s">
        <v>135</v>
      </c>
      <c r="E4250" t="s">
        <v>71</v>
      </c>
      <c r="F4250" t="s">
        <v>126</v>
      </c>
      <c r="G4250" t="s">
        <v>68</v>
      </c>
      <c r="H4250">
        <v>3</v>
      </c>
      <c r="I4250">
        <v>253.29</v>
      </c>
      <c r="J4250">
        <v>1.4E-2</v>
      </c>
      <c r="K4250">
        <v>171.1</v>
      </c>
      <c r="L4250" t="s">
        <v>57</v>
      </c>
      <c r="M4250">
        <f t="shared" si="442"/>
        <v>749.23</v>
      </c>
      <c r="N4250">
        <f t="shared" si="443"/>
        <v>235.93</v>
      </c>
      <c r="O4250" s="7">
        <f t="shared" si="444"/>
        <v>0.31489662720392936</v>
      </c>
      <c r="P4250" t="str">
        <f t="shared" si="445"/>
        <v>Jan-2025</v>
      </c>
      <c r="Q4250" t="str">
        <f t="shared" si="446"/>
        <v>Q1-2025</v>
      </c>
    </row>
    <row r="4251" spans="1:17" x14ac:dyDescent="0.3">
      <c r="A4251" t="s">
        <v>4399</v>
      </c>
      <c r="B4251" s="15">
        <v>45849</v>
      </c>
      <c r="C4251" t="s">
        <v>63</v>
      </c>
      <c r="D4251" t="s">
        <v>165</v>
      </c>
      <c r="E4251" t="s">
        <v>71</v>
      </c>
      <c r="F4251" t="s">
        <v>72</v>
      </c>
      <c r="G4251" t="s">
        <v>56</v>
      </c>
      <c r="H4251">
        <v>2</v>
      </c>
      <c r="I4251">
        <v>26.67</v>
      </c>
      <c r="J4251">
        <v>0.191</v>
      </c>
      <c r="K4251">
        <v>20.61</v>
      </c>
      <c r="L4251" t="s">
        <v>57</v>
      </c>
      <c r="M4251">
        <f t="shared" si="442"/>
        <v>43.15</v>
      </c>
      <c r="N4251">
        <f t="shared" si="443"/>
        <v>1.93</v>
      </c>
      <c r="O4251" s="7">
        <f t="shared" si="444"/>
        <v>4.4727694090382387E-2</v>
      </c>
      <c r="P4251" t="str">
        <f t="shared" si="445"/>
        <v>Jul-2025</v>
      </c>
      <c r="Q4251" t="str">
        <f t="shared" si="446"/>
        <v>Q3-2025</v>
      </c>
    </row>
    <row r="4252" spans="1:17" x14ac:dyDescent="0.3">
      <c r="A4252" t="s">
        <v>4400</v>
      </c>
      <c r="B4252" s="15">
        <v>45690</v>
      </c>
      <c r="C4252" t="s">
        <v>88</v>
      </c>
      <c r="D4252" t="s">
        <v>162</v>
      </c>
      <c r="E4252" t="s">
        <v>93</v>
      </c>
      <c r="F4252" t="s">
        <v>219</v>
      </c>
      <c r="G4252" t="s">
        <v>68</v>
      </c>
      <c r="H4252">
        <v>1</v>
      </c>
      <c r="I4252">
        <v>17.899999999999999</v>
      </c>
      <c r="J4252">
        <v>2.1999999999999999E-2</v>
      </c>
      <c r="K4252">
        <v>8.1999999999999993</v>
      </c>
      <c r="L4252" t="s">
        <v>57</v>
      </c>
      <c r="M4252">
        <f t="shared" si="442"/>
        <v>17.510000000000002</v>
      </c>
      <c r="N4252">
        <f t="shared" si="443"/>
        <v>9.31</v>
      </c>
      <c r="O4252" s="7">
        <f t="shared" si="444"/>
        <v>0.53169617361507704</v>
      </c>
      <c r="P4252" t="str">
        <f t="shared" si="445"/>
        <v>Feb-2025</v>
      </c>
      <c r="Q4252" t="str">
        <f t="shared" si="446"/>
        <v>Q1-2025</v>
      </c>
    </row>
    <row r="4253" spans="1:17" x14ac:dyDescent="0.3">
      <c r="A4253" t="s">
        <v>4401</v>
      </c>
      <c r="B4253" s="15">
        <v>45955</v>
      </c>
      <c r="C4253" t="s">
        <v>84</v>
      </c>
      <c r="D4253" t="s">
        <v>169</v>
      </c>
      <c r="E4253" t="s">
        <v>71</v>
      </c>
      <c r="F4253" t="s">
        <v>72</v>
      </c>
      <c r="G4253" t="s">
        <v>56</v>
      </c>
      <c r="H4253">
        <v>4</v>
      </c>
      <c r="I4253">
        <v>127.43</v>
      </c>
      <c r="J4253">
        <v>3.3000000000000002E-2</v>
      </c>
      <c r="K4253">
        <v>96.17</v>
      </c>
      <c r="L4253" t="s">
        <v>57</v>
      </c>
      <c r="M4253">
        <f t="shared" si="442"/>
        <v>492.9</v>
      </c>
      <c r="N4253">
        <f t="shared" si="443"/>
        <v>108.22</v>
      </c>
      <c r="O4253" s="7">
        <f t="shared" si="444"/>
        <v>0.21955771961858389</v>
      </c>
      <c r="P4253" t="str">
        <f t="shared" si="445"/>
        <v>Oct-2025</v>
      </c>
      <c r="Q4253" t="str">
        <f t="shared" si="446"/>
        <v>Q4-2025</v>
      </c>
    </row>
    <row r="4254" spans="1:17" x14ac:dyDescent="0.3">
      <c r="A4254" t="s">
        <v>4402</v>
      </c>
      <c r="B4254" s="15">
        <v>45926</v>
      </c>
      <c r="C4254" t="s">
        <v>63</v>
      </c>
      <c r="D4254" t="s">
        <v>82</v>
      </c>
      <c r="E4254" t="s">
        <v>54</v>
      </c>
      <c r="F4254" t="s">
        <v>65</v>
      </c>
      <c r="G4254" t="s">
        <v>56</v>
      </c>
      <c r="H4254">
        <v>10</v>
      </c>
      <c r="I4254">
        <v>23.58</v>
      </c>
      <c r="J4254">
        <v>0.313</v>
      </c>
      <c r="K4254">
        <v>14.12</v>
      </c>
      <c r="L4254" t="s">
        <v>57</v>
      </c>
      <c r="M4254">
        <f t="shared" si="442"/>
        <v>161.99</v>
      </c>
      <c r="N4254">
        <f t="shared" si="443"/>
        <v>20.79</v>
      </c>
      <c r="O4254" s="7">
        <f t="shared" si="444"/>
        <v>0.12834125563306376</v>
      </c>
      <c r="P4254" t="str">
        <f t="shared" si="445"/>
        <v>Sep-2025</v>
      </c>
      <c r="Q4254" t="str">
        <f t="shared" si="446"/>
        <v>Q3-2025</v>
      </c>
    </row>
    <row r="4255" spans="1:17" x14ac:dyDescent="0.3">
      <c r="A4255" t="s">
        <v>4403</v>
      </c>
      <c r="B4255" s="15">
        <v>45676</v>
      </c>
      <c r="C4255" t="s">
        <v>63</v>
      </c>
      <c r="D4255" t="s">
        <v>204</v>
      </c>
      <c r="E4255" t="s">
        <v>54</v>
      </c>
      <c r="F4255" t="s">
        <v>156</v>
      </c>
      <c r="G4255" t="s">
        <v>56</v>
      </c>
      <c r="H4255">
        <v>3</v>
      </c>
      <c r="I4255">
        <v>8.17</v>
      </c>
      <c r="J4255">
        <v>0.36799999999999999</v>
      </c>
      <c r="K4255">
        <v>5.62</v>
      </c>
      <c r="L4255" t="s">
        <v>57</v>
      </c>
      <c r="M4255">
        <f t="shared" si="442"/>
        <v>15.49</v>
      </c>
      <c r="N4255">
        <f t="shared" si="443"/>
        <v>-1.37</v>
      </c>
      <c r="O4255" s="7">
        <f t="shared" si="444"/>
        <v>-8.8444157520981281E-2</v>
      </c>
      <c r="P4255" t="str">
        <f t="shared" si="445"/>
        <v>Jan-2025</v>
      </c>
      <c r="Q4255" t="str">
        <f t="shared" si="446"/>
        <v>Q1-2025</v>
      </c>
    </row>
    <row r="4256" spans="1:17" x14ac:dyDescent="0.3">
      <c r="A4256" t="s">
        <v>4404</v>
      </c>
      <c r="B4256" s="15">
        <v>45671</v>
      </c>
      <c r="C4256" t="s">
        <v>84</v>
      </c>
      <c r="D4256" t="s">
        <v>572</v>
      </c>
      <c r="E4256" t="s">
        <v>107</v>
      </c>
      <c r="F4256" t="s">
        <v>132</v>
      </c>
      <c r="G4256" t="s">
        <v>56</v>
      </c>
      <c r="H4256">
        <v>8</v>
      </c>
      <c r="I4256">
        <v>56.8</v>
      </c>
      <c r="J4256">
        <v>3.6999999999999998E-2</v>
      </c>
      <c r="K4256">
        <v>23.4</v>
      </c>
      <c r="L4256" t="s">
        <v>57</v>
      </c>
      <c r="M4256">
        <f t="shared" si="442"/>
        <v>437.59</v>
      </c>
      <c r="N4256">
        <f t="shared" si="443"/>
        <v>250.39</v>
      </c>
      <c r="O4256" s="7">
        <f t="shared" si="444"/>
        <v>0.5722022898146667</v>
      </c>
      <c r="P4256" t="str">
        <f t="shared" si="445"/>
        <v>Jan-2025</v>
      </c>
      <c r="Q4256" t="str">
        <f t="shared" si="446"/>
        <v>Q1-2025</v>
      </c>
    </row>
    <row r="4257" spans="1:17" x14ac:dyDescent="0.3">
      <c r="A4257" t="s">
        <v>4405</v>
      </c>
      <c r="B4257" s="15">
        <v>45478</v>
      </c>
      <c r="C4257" t="s">
        <v>84</v>
      </c>
      <c r="D4257" t="s">
        <v>171</v>
      </c>
      <c r="E4257" t="s">
        <v>54</v>
      </c>
      <c r="F4257" t="s">
        <v>114</v>
      </c>
      <c r="G4257" t="s">
        <v>68</v>
      </c>
      <c r="H4257">
        <v>2</v>
      </c>
      <c r="I4257">
        <v>5.55</v>
      </c>
      <c r="J4257">
        <v>3.1E-2</v>
      </c>
      <c r="K4257">
        <v>3.33</v>
      </c>
      <c r="L4257" t="s">
        <v>57</v>
      </c>
      <c r="M4257">
        <f t="shared" si="442"/>
        <v>10.76</v>
      </c>
      <c r="N4257">
        <f t="shared" si="443"/>
        <v>4.0999999999999996</v>
      </c>
      <c r="O4257" s="7">
        <f t="shared" si="444"/>
        <v>0.3810408921933085</v>
      </c>
      <c r="P4257" t="str">
        <f t="shared" si="445"/>
        <v>Jul-2024</v>
      </c>
      <c r="Q4257" t="str">
        <f t="shared" si="446"/>
        <v>Q3-2024</v>
      </c>
    </row>
    <row r="4258" spans="1:17" x14ac:dyDescent="0.3">
      <c r="A4258" t="s">
        <v>4406</v>
      </c>
      <c r="B4258" s="15">
        <v>45593</v>
      </c>
      <c r="C4258" t="s">
        <v>84</v>
      </c>
      <c r="D4258" t="s">
        <v>229</v>
      </c>
      <c r="E4258" t="s">
        <v>93</v>
      </c>
      <c r="F4258" t="s">
        <v>219</v>
      </c>
      <c r="G4258" t="s">
        <v>56</v>
      </c>
      <c r="H4258">
        <v>11</v>
      </c>
      <c r="I4258">
        <v>76.790000000000006</v>
      </c>
      <c r="J4258">
        <v>0.159</v>
      </c>
      <c r="K4258">
        <v>32.21</v>
      </c>
      <c r="L4258" t="s">
        <v>57</v>
      </c>
      <c r="M4258">
        <f t="shared" si="442"/>
        <v>710.38</v>
      </c>
      <c r="N4258">
        <f t="shared" si="443"/>
        <v>356.07</v>
      </c>
      <c r="O4258" s="7">
        <f t="shared" si="444"/>
        <v>0.50123877361412206</v>
      </c>
      <c r="P4258" t="str">
        <f t="shared" si="445"/>
        <v>Oct-2024</v>
      </c>
      <c r="Q4258" t="str">
        <f t="shared" si="446"/>
        <v>Q4-2024</v>
      </c>
    </row>
    <row r="4259" spans="1:17" x14ac:dyDescent="0.3">
      <c r="A4259" t="s">
        <v>4407</v>
      </c>
      <c r="B4259" s="15">
        <v>45402</v>
      </c>
      <c r="C4259" t="s">
        <v>63</v>
      </c>
      <c r="D4259" t="s">
        <v>159</v>
      </c>
      <c r="E4259" t="s">
        <v>71</v>
      </c>
      <c r="F4259" t="s">
        <v>97</v>
      </c>
      <c r="G4259" t="s">
        <v>56</v>
      </c>
      <c r="H4259">
        <v>1</v>
      </c>
      <c r="I4259">
        <v>295.37</v>
      </c>
      <c r="J4259">
        <v>0.155</v>
      </c>
      <c r="K4259">
        <v>204.23</v>
      </c>
      <c r="L4259" t="s">
        <v>57</v>
      </c>
      <c r="M4259">
        <f t="shared" si="442"/>
        <v>249.59</v>
      </c>
      <c r="N4259">
        <f t="shared" si="443"/>
        <v>45.36</v>
      </c>
      <c r="O4259" s="7">
        <f t="shared" si="444"/>
        <v>0.18173805040266036</v>
      </c>
      <c r="P4259" t="str">
        <f t="shared" si="445"/>
        <v>Apr-2024</v>
      </c>
      <c r="Q4259" t="str">
        <f t="shared" si="446"/>
        <v>Q2-2024</v>
      </c>
    </row>
    <row r="4260" spans="1:17" x14ac:dyDescent="0.3">
      <c r="A4260" t="s">
        <v>4408</v>
      </c>
      <c r="B4260" s="15">
        <v>45749</v>
      </c>
      <c r="C4260" t="s">
        <v>63</v>
      </c>
      <c r="D4260" t="s">
        <v>137</v>
      </c>
      <c r="E4260" t="s">
        <v>60</v>
      </c>
      <c r="F4260" t="s">
        <v>67</v>
      </c>
      <c r="G4260" t="s">
        <v>56</v>
      </c>
      <c r="H4260">
        <v>1</v>
      </c>
      <c r="I4260">
        <v>99.25</v>
      </c>
      <c r="J4260">
        <v>0.155</v>
      </c>
      <c r="K4260">
        <v>47.64</v>
      </c>
      <c r="L4260" t="s">
        <v>57</v>
      </c>
      <c r="M4260">
        <f t="shared" si="442"/>
        <v>83.87</v>
      </c>
      <c r="N4260">
        <f t="shared" si="443"/>
        <v>36.229999999999997</v>
      </c>
      <c r="O4260" s="7">
        <f t="shared" si="444"/>
        <v>0.43197806128532246</v>
      </c>
      <c r="P4260" t="str">
        <f t="shared" si="445"/>
        <v>Apr-2025</v>
      </c>
      <c r="Q4260" t="str">
        <f t="shared" si="446"/>
        <v>Q2-2025</v>
      </c>
    </row>
    <row r="4261" spans="1:17" x14ac:dyDescent="0.3">
      <c r="A4261" t="s">
        <v>4409</v>
      </c>
      <c r="B4261" s="15">
        <v>46001</v>
      </c>
      <c r="C4261" t="s">
        <v>52</v>
      </c>
      <c r="D4261" t="s">
        <v>216</v>
      </c>
      <c r="E4261" t="s">
        <v>54</v>
      </c>
      <c r="F4261" t="s">
        <v>268</v>
      </c>
      <c r="G4261" t="s">
        <v>56</v>
      </c>
      <c r="H4261">
        <v>8</v>
      </c>
      <c r="I4261">
        <v>14.96</v>
      </c>
      <c r="J4261">
        <v>5.2999999999999999E-2</v>
      </c>
      <c r="K4261">
        <v>8.3800000000000008</v>
      </c>
      <c r="L4261" t="s">
        <v>57</v>
      </c>
      <c r="M4261">
        <f t="shared" si="442"/>
        <v>113.34</v>
      </c>
      <c r="N4261">
        <f t="shared" si="443"/>
        <v>46.3</v>
      </c>
      <c r="O4261" s="7">
        <f t="shared" si="444"/>
        <v>0.40850538203635078</v>
      </c>
      <c r="P4261" t="str">
        <f t="shared" si="445"/>
        <v>Dec-2025</v>
      </c>
      <c r="Q4261" t="str">
        <f t="shared" si="446"/>
        <v>Q4-2025</v>
      </c>
    </row>
    <row r="4262" spans="1:17" x14ac:dyDescent="0.3">
      <c r="A4262" t="s">
        <v>4410</v>
      </c>
      <c r="B4262" s="15">
        <v>45554</v>
      </c>
      <c r="C4262" t="s">
        <v>84</v>
      </c>
      <c r="D4262" t="s">
        <v>169</v>
      </c>
      <c r="E4262" t="s">
        <v>107</v>
      </c>
      <c r="F4262" t="s">
        <v>132</v>
      </c>
      <c r="G4262" t="s">
        <v>68</v>
      </c>
      <c r="H4262">
        <v>2</v>
      </c>
      <c r="I4262">
        <v>39.68</v>
      </c>
      <c r="J4262">
        <v>0.16700000000000001</v>
      </c>
      <c r="K4262">
        <v>17.22</v>
      </c>
      <c r="L4262" t="s">
        <v>57</v>
      </c>
      <c r="M4262">
        <f t="shared" si="442"/>
        <v>66.11</v>
      </c>
      <c r="N4262">
        <f t="shared" si="443"/>
        <v>31.67</v>
      </c>
      <c r="O4262" s="7">
        <f t="shared" si="444"/>
        <v>0.47905006806837092</v>
      </c>
      <c r="P4262" t="str">
        <f t="shared" si="445"/>
        <v>Sep-2024</v>
      </c>
      <c r="Q4262" t="str">
        <f t="shared" si="446"/>
        <v>Q3-2024</v>
      </c>
    </row>
    <row r="4263" spans="1:17" x14ac:dyDescent="0.3">
      <c r="A4263" t="s">
        <v>4411</v>
      </c>
      <c r="B4263" s="15">
        <v>45410</v>
      </c>
      <c r="C4263" t="s">
        <v>84</v>
      </c>
      <c r="D4263" t="s">
        <v>243</v>
      </c>
      <c r="E4263" t="s">
        <v>54</v>
      </c>
      <c r="F4263" t="s">
        <v>156</v>
      </c>
      <c r="G4263" t="s">
        <v>68</v>
      </c>
      <c r="H4263">
        <v>5</v>
      </c>
      <c r="I4263">
        <v>16.12</v>
      </c>
      <c r="J4263">
        <v>0.16</v>
      </c>
      <c r="K4263">
        <v>9.3000000000000007</v>
      </c>
      <c r="L4263" t="s">
        <v>57</v>
      </c>
      <c r="M4263">
        <f t="shared" si="442"/>
        <v>67.7</v>
      </c>
      <c r="N4263">
        <f t="shared" si="443"/>
        <v>21.2</v>
      </c>
      <c r="O4263" s="7">
        <f t="shared" si="444"/>
        <v>0.31314623338257014</v>
      </c>
      <c r="P4263" t="str">
        <f t="shared" si="445"/>
        <v>Apr-2024</v>
      </c>
      <c r="Q4263" t="str">
        <f t="shared" si="446"/>
        <v>Q2-2024</v>
      </c>
    </row>
    <row r="4264" spans="1:17" x14ac:dyDescent="0.3">
      <c r="A4264" t="s">
        <v>4412</v>
      </c>
      <c r="B4264" s="15">
        <v>45844</v>
      </c>
      <c r="C4264" t="s">
        <v>84</v>
      </c>
      <c r="D4264" t="s">
        <v>150</v>
      </c>
      <c r="E4264" t="s">
        <v>60</v>
      </c>
      <c r="F4264" t="s">
        <v>67</v>
      </c>
      <c r="G4264" t="s">
        <v>56</v>
      </c>
      <c r="H4264">
        <v>1</v>
      </c>
      <c r="I4264">
        <v>61.72</v>
      </c>
      <c r="J4264">
        <v>6.2E-2</v>
      </c>
      <c r="K4264">
        <v>30.24</v>
      </c>
      <c r="L4264" t="s">
        <v>57</v>
      </c>
      <c r="M4264">
        <f t="shared" si="442"/>
        <v>57.89</v>
      </c>
      <c r="N4264">
        <f t="shared" si="443"/>
        <v>27.65</v>
      </c>
      <c r="O4264" s="7">
        <f t="shared" si="444"/>
        <v>0.47762998790810152</v>
      </c>
      <c r="P4264" t="str">
        <f t="shared" si="445"/>
        <v>Jul-2025</v>
      </c>
      <c r="Q4264" t="str">
        <f t="shared" si="446"/>
        <v>Q3-2025</v>
      </c>
    </row>
    <row r="4265" spans="1:17" x14ac:dyDescent="0.3">
      <c r="A4265" t="s">
        <v>4413</v>
      </c>
      <c r="B4265" s="15">
        <v>45402</v>
      </c>
      <c r="C4265" t="s">
        <v>52</v>
      </c>
      <c r="D4265" t="s">
        <v>113</v>
      </c>
      <c r="E4265" t="s">
        <v>54</v>
      </c>
      <c r="F4265" t="s">
        <v>268</v>
      </c>
      <c r="G4265" t="s">
        <v>68</v>
      </c>
      <c r="H4265">
        <v>3</v>
      </c>
      <c r="I4265">
        <v>24.77</v>
      </c>
      <c r="J4265">
        <v>7.0000000000000007E-2</v>
      </c>
      <c r="K4265">
        <v>16.59</v>
      </c>
      <c r="L4265" t="s">
        <v>104</v>
      </c>
      <c r="M4265">
        <f t="shared" si="442"/>
        <v>69.11</v>
      </c>
      <c r="N4265">
        <f t="shared" si="443"/>
        <v>19.34</v>
      </c>
      <c r="O4265" s="7">
        <f t="shared" si="444"/>
        <v>0.27984372739111563</v>
      </c>
      <c r="P4265" t="str">
        <f t="shared" si="445"/>
        <v>Apr-2024</v>
      </c>
      <c r="Q4265" t="str">
        <f t="shared" si="446"/>
        <v>Q2-2024</v>
      </c>
    </row>
    <row r="4266" spans="1:17" x14ac:dyDescent="0.3">
      <c r="A4266" t="s">
        <v>4414</v>
      </c>
      <c r="B4266" s="15">
        <v>45578</v>
      </c>
      <c r="C4266" t="s">
        <v>84</v>
      </c>
      <c r="D4266" t="s">
        <v>110</v>
      </c>
      <c r="E4266" t="s">
        <v>60</v>
      </c>
      <c r="F4266" t="s">
        <v>99</v>
      </c>
      <c r="G4266" t="s">
        <v>68</v>
      </c>
      <c r="H4266">
        <v>2</v>
      </c>
      <c r="I4266">
        <v>117.01</v>
      </c>
      <c r="J4266">
        <v>8.2000000000000003E-2</v>
      </c>
      <c r="K4266">
        <v>54.56</v>
      </c>
      <c r="L4266" t="s">
        <v>57</v>
      </c>
      <c r="M4266">
        <f t="shared" si="442"/>
        <v>214.83</v>
      </c>
      <c r="N4266">
        <f t="shared" si="443"/>
        <v>105.71</v>
      </c>
      <c r="O4266" s="7">
        <f t="shared" si="444"/>
        <v>0.49206349206349198</v>
      </c>
      <c r="P4266" t="str">
        <f t="shared" si="445"/>
        <v>Oct-2024</v>
      </c>
      <c r="Q4266" t="str">
        <f t="shared" si="446"/>
        <v>Q4-2024</v>
      </c>
    </row>
    <row r="4267" spans="1:17" x14ac:dyDescent="0.3">
      <c r="A4267" t="s">
        <v>4415</v>
      </c>
      <c r="B4267" s="15">
        <v>45666</v>
      </c>
      <c r="C4267" t="s">
        <v>52</v>
      </c>
      <c r="D4267" t="s">
        <v>113</v>
      </c>
      <c r="E4267" t="s">
        <v>107</v>
      </c>
      <c r="F4267" t="s">
        <v>148</v>
      </c>
      <c r="G4267" t="s">
        <v>56</v>
      </c>
      <c r="H4267">
        <v>4</v>
      </c>
      <c r="I4267">
        <v>36.57</v>
      </c>
      <c r="J4267">
        <v>0.14399999999999999</v>
      </c>
      <c r="K4267">
        <v>16.34</v>
      </c>
      <c r="L4267" t="s">
        <v>57</v>
      </c>
      <c r="M4267">
        <f t="shared" si="442"/>
        <v>125.22</v>
      </c>
      <c r="N4267">
        <f t="shared" si="443"/>
        <v>59.86</v>
      </c>
      <c r="O4267" s="7">
        <f t="shared" si="444"/>
        <v>0.47803865197252837</v>
      </c>
      <c r="P4267" t="str">
        <f t="shared" si="445"/>
        <v>Jan-2025</v>
      </c>
      <c r="Q4267" t="str">
        <f t="shared" si="446"/>
        <v>Q1-2025</v>
      </c>
    </row>
    <row r="4268" spans="1:17" x14ac:dyDescent="0.3">
      <c r="A4268" t="s">
        <v>4416</v>
      </c>
      <c r="B4268" s="15">
        <v>45918</v>
      </c>
      <c r="C4268" t="s">
        <v>88</v>
      </c>
      <c r="D4268" t="s">
        <v>92</v>
      </c>
      <c r="E4268" t="s">
        <v>107</v>
      </c>
      <c r="F4268" t="s">
        <v>148</v>
      </c>
      <c r="G4268" t="s">
        <v>56</v>
      </c>
      <c r="H4268">
        <v>11</v>
      </c>
      <c r="I4268">
        <v>53.67</v>
      </c>
      <c r="J4268">
        <v>0.10199999999999999</v>
      </c>
      <c r="K4268">
        <v>21.41</v>
      </c>
      <c r="L4268" t="s">
        <v>57</v>
      </c>
      <c r="M4268">
        <f t="shared" si="442"/>
        <v>530.15</v>
      </c>
      <c r="N4268">
        <f t="shared" si="443"/>
        <v>294.64</v>
      </c>
      <c r="O4268" s="7">
        <f t="shared" si="444"/>
        <v>0.55576723568801278</v>
      </c>
      <c r="P4268" t="str">
        <f t="shared" si="445"/>
        <v>Sep-2025</v>
      </c>
      <c r="Q4268" t="str">
        <f t="shared" si="446"/>
        <v>Q3-2025</v>
      </c>
    </row>
    <row r="4269" spans="1:17" x14ac:dyDescent="0.3">
      <c r="A4269" t="s">
        <v>4417</v>
      </c>
      <c r="B4269" s="15">
        <v>45899</v>
      </c>
      <c r="C4269" t="s">
        <v>63</v>
      </c>
      <c r="D4269" t="s">
        <v>119</v>
      </c>
      <c r="E4269" t="s">
        <v>54</v>
      </c>
      <c r="F4269" t="s">
        <v>55</v>
      </c>
      <c r="G4269" t="s">
        <v>56</v>
      </c>
      <c r="H4269">
        <v>2</v>
      </c>
      <c r="I4269">
        <v>11.34</v>
      </c>
      <c r="J4269">
        <v>0.17399999999999999</v>
      </c>
      <c r="K4269">
        <v>7.12</v>
      </c>
      <c r="L4269" t="s">
        <v>57</v>
      </c>
      <c r="M4269">
        <f t="shared" si="442"/>
        <v>18.73</v>
      </c>
      <c r="N4269">
        <f t="shared" si="443"/>
        <v>4.49</v>
      </c>
      <c r="O4269" s="7">
        <f t="shared" si="444"/>
        <v>0.23972237052856379</v>
      </c>
      <c r="P4269" t="str">
        <f t="shared" si="445"/>
        <v>Aug-2025</v>
      </c>
      <c r="Q4269" t="str">
        <f t="shared" si="446"/>
        <v>Q3-2025</v>
      </c>
    </row>
    <row r="4270" spans="1:17" x14ac:dyDescent="0.3">
      <c r="A4270" t="s">
        <v>4418</v>
      </c>
      <c r="B4270" s="15">
        <v>45450</v>
      </c>
      <c r="C4270" t="s">
        <v>52</v>
      </c>
      <c r="D4270" t="s">
        <v>53</v>
      </c>
      <c r="E4270" t="s">
        <v>107</v>
      </c>
      <c r="F4270" t="s">
        <v>132</v>
      </c>
      <c r="G4270" t="s">
        <v>56</v>
      </c>
      <c r="H4270">
        <v>4</v>
      </c>
      <c r="I4270">
        <v>22.16</v>
      </c>
      <c r="J4270">
        <v>7.8E-2</v>
      </c>
      <c r="K4270">
        <v>8.09</v>
      </c>
      <c r="L4270" t="s">
        <v>57</v>
      </c>
      <c r="M4270">
        <f t="shared" si="442"/>
        <v>81.73</v>
      </c>
      <c r="N4270">
        <f t="shared" si="443"/>
        <v>49.37</v>
      </c>
      <c r="O4270" s="7">
        <f t="shared" si="444"/>
        <v>0.60406215587911405</v>
      </c>
      <c r="P4270" t="str">
        <f t="shared" si="445"/>
        <v>Jun-2024</v>
      </c>
      <c r="Q4270" t="str">
        <f t="shared" si="446"/>
        <v>Q2-2024</v>
      </c>
    </row>
    <row r="4271" spans="1:17" x14ac:dyDescent="0.3">
      <c r="A4271" t="s">
        <v>4419</v>
      </c>
      <c r="B4271" s="15">
        <v>45969</v>
      </c>
      <c r="C4271" t="s">
        <v>63</v>
      </c>
      <c r="D4271" t="s">
        <v>82</v>
      </c>
      <c r="E4271" t="s">
        <v>93</v>
      </c>
      <c r="F4271" t="s">
        <v>124</v>
      </c>
      <c r="G4271" t="s">
        <v>68</v>
      </c>
      <c r="H4271">
        <v>4</v>
      </c>
      <c r="I4271">
        <v>56.94</v>
      </c>
      <c r="J4271">
        <v>0.13200000000000001</v>
      </c>
      <c r="K4271">
        <v>26.09</v>
      </c>
      <c r="L4271" t="s">
        <v>104</v>
      </c>
      <c r="M4271">
        <f t="shared" si="442"/>
        <v>197.7</v>
      </c>
      <c r="N4271">
        <f t="shared" si="443"/>
        <v>93.34</v>
      </c>
      <c r="O4271" s="7">
        <f t="shared" si="444"/>
        <v>0.4721294891249368</v>
      </c>
      <c r="P4271" t="str">
        <f t="shared" si="445"/>
        <v>Nov-2025</v>
      </c>
      <c r="Q4271" t="str">
        <f t="shared" si="446"/>
        <v>Q4-2025</v>
      </c>
    </row>
    <row r="4272" spans="1:17" x14ac:dyDescent="0.3">
      <c r="A4272" t="s">
        <v>4420</v>
      </c>
      <c r="B4272" s="15">
        <v>45779</v>
      </c>
      <c r="C4272" t="s">
        <v>88</v>
      </c>
      <c r="D4272" t="s">
        <v>135</v>
      </c>
      <c r="E4272" t="s">
        <v>60</v>
      </c>
      <c r="F4272" t="s">
        <v>61</v>
      </c>
      <c r="G4272" t="s">
        <v>56</v>
      </c>
      <c r="H4272">
        <v>7</v>
      </c>
      <c r="I4272">
        <v>92.75</v>
      </c>
      <c r="J4272">
        <v>6.4000000000000001E-2</v>
      </c>
      <c r="K4272">
        <v>47.5</v>
      </c>
      <c r="L4272" t="s">
        <v>57</v>
      </c>
      <c r="M4272">
        <f t="shared" si="442"/>
        <v>607.70000000000005</v>
      </c>
      <c r="N4272">
        <f t="shared" si="443"/>
        <v>275.2</v>
      </c>
      <c r="O4272" s="7">
        <f t="shared" si="444"/>
        <v>0.45285502715155501</v>
      </c>
      <c r="P4272" t="str">
        <f t="shared" si="445"/>
        <v>May-2025</v>
      </c>
      <c r="Q4272" t="str">
        <f t="shared" si="446"/>
        <v>Q2-2025</v>
      </c>
    </row>
    <row r="4273" spans="1:17" x14ac:dyDescent="0.3">
      <c r="A4273" t="s">
        <v>4421</v>
      </c>
      <c r="B4273" s="15">
        <v>45881</v>
      </c>
      <c r="C4273" t="s">
        <v>88</v>
      </c>
      <c r="D4273" t="s">
        <v>162</v>
      </c>
      <c r="E4273" t="s">
        <v>107</v>
      </c>
      <c r="F4273" t="s">
        <v>139</v>
      </c>
      <c r="G4273" t="s">
        <v>56</v>
      </c>
      <c r="H4273">
        <v>5</v>
      </c>
      <c r="I4273">
        <v>14.59</v>
      </c>
      <c r="J4273">
        <v>4.2000000000000003E-2</v>
      </c>
      <c r="K4273">
        <v>4.6100000000000003</v>
      </c>
      <c r="L4273" t="s">
        <v>57</v>
      </c>
      <c r="M4273">
        <f t="shared" si="442"/>
        <v>69.89</v>
      </c>
      <c r="N4273">
        <f t="shared" si="443"/>
        <v>46.84</v>
      </c>
      <c r="O4273" s="7">
        <f t="shared" si="444"/>
        <v>0.6701960223207899</v>
      </c>
      <c r="P4273" t="str">
        <f t="shared" ref="P4273:P4304" si="447">IF(B4273="","",TEXT(B4273,"mmm-yyyy"))</f>
        <v>Aug-2025</v>
      </c>
      <c r="Q4273" t="str">
        <f t="shared" ref="Q4273:Q4304" si="448">IF(B4273="","","Q"&amp;ROUNDUP(MONTH(B4273)/3,0)&amp;"-"&amp;YEAR(B4273))</f>
        <v>Q3-2025</v>
      </c>
    </row>
    <row r="4274" spans="1:17" x14ac:dyDescent="0.3">
      <c r="A4274" t="s">
        <v>4422</v>
      </c>
      <c r="B4274" s="15">
        <v>45771</v>
      </c>
      <c r="C4274" t="s">
        <v>84</v>
      </c>
      <c r="D4274" t="s">
        <v>243</v>
      </c>
      <c r="E4274" t="s">
        <v>60</v>
      </c>
      <c r="F4274" t="s">
        <v>61</v>
      </c>
      <c r="G4274" t="s">
        <v>68</v>
      </c>
      <c r="H4274">
        <v>7</v>
      </c>
      <c r="I4274">
        <v>110.8</v>
      </c>
      <c r="J4274">
        <v>7.5999999999999998E-2</v>
      </c>
      <c r="K4274">
        <v>58.55</v>
      </c>
      <c r="L4274" t="s">
        <v>57</v>
      </c>
      <c r="M4274">
        <f t="shared" si="442"/>
        <v>716.65</v>
      </c>
      <c r="N4274">
        <f t="shared" si="443"/>
        <v>306.8</v>
      </c>
      <c r="O4274" s="7">
        <f t="shared" si="444"/>
        <v>0.42810297913904977</v>
      </c>
      <c r="P4274" t="str">
        <f t="shared" si="447"/>
        <v>Apr-2025</v>
      </c>
      <c r="Q4274" t="str">
        <f t="shared" si="448"/>
        <v>Q2-2025</v>
      </c>
    </row>
    <row r="4275" spans="1:17" x14ac:dyDescent="0.3">
      <c r="A4275" t="s">
        <v>4423</v>
      </c>
      <c r="B4275" s="15">
        <v>45471</v>
      </c>
      <c r="C4275" t="s">
        <v>88</v>
      </c>
      <c r="D4275" t="s">
        <v>206</v>
      </c>
      <c r="E4275" t="s">
        <v>93</v>
      </c>
      <c r="F4275" t="s">
        <v>124</v>
      </c>
      <c r="G4275" t="s">
        <v>68</v>
      </c>
      <c r="H4275">
        <v>6</v>
      </c>
      <c r="I4275">
        <v>64.13</v>
      </c>
      <c r="J4275">
        <v>6.6000000000000003E-2</v>
      </c>
      <c r="K4275">
        <v>30.93</v>
      </c>
      <c r="L4275" t="s">
        <v>57</v>
      </c>
      <c r="M4275">
        <f t="shared" si="442"/>
        <v>359.38</v>
      </c>
      <c r="N4275">
        <f t="shared" si="443"/>
        <v>173.8</v>
      </c>
      <c r="O4275" s="7">
        <f t="shared" si="444"/>
        <v>0.48361066280816967</v>
      </c>
      <c r="P4275" t="str">
        <f t="shared" si="447"/>
        <v>Jun-2024</v>
      </c>
      <c r="Q4275" t="str">
        <f t="shared" si="448"/>
        <v>Q2-2024</v>
      </c>
    </row>
    <row r="4276" spans="1:17" x14ac:dyDescent="0.3">
      <c r="A4276" t="s">
        <v>4424</v>
      </c>
      <c r="B4276" s="15">
        <v>45677</v>
      </c>
      <c r="C4276" t="s">
        <v>84</v>
      </c>
      <c r="D4276" t="s">
        <v>243</v>
      </c>
      <c r="E4276" t="s">
        <v>54</v>
      </c>
      <c r="F4276" t="s">
        <v>65</v>
      </c>
      <c r="G4276" t="s">
        <v>68</v>
      </c>
      <c r="H4276">
        <v>3</v>
      </c>
      <c r="I4276">
        <v>21.94</v>
      </c>
      <c r="J4276">
        <v>0</v>
      </c>
      <c r="K4276">
        <v>13.75</v>
      </c>
      <c r="L4276" t="s">
        <v>57</v>
      </c>
      <c r="M4276">
        <f t="shared" si="442"/>
        <v>65.819999999999993</v>
      </c>
      <c r="N4276">
        <f t="shared" si="443"/>
        <v>24.57</v>
      </c>
      <c r="O4276" s="7">
        <f t="shared" si="444"/>
        <v>0.37329079307201463</v>
      </c>
      <c r="P4276" t="str">
        <f t="shared" si="447"/>
        <v>Jan-2025</v>
      </c>
      <c r="Q4276" t="str">
        <f t="shared" si="448"/>
        <v>Q1-2025</v>
      </c>
    </row>
    <row r="4277" spans="1:17" x14ac:dyDescent="0.3">
      <c r="A4277" t="s">
        <v>4425</v>
      </c>
      <c r="B4277" s="15">
        <v>45575</v>
      </c>
      <c r="C4277" t="s">
        <v>52</v>
      </c>
      <c r="D4277" t="s">
        <v>272</v>
      </c>
      <c r="E4277" t="s">
        <v>54</v>
      </c>
      <c r="F4277" t="s">
        <v>156</v>
      </c>
      <c r="G4277" t="s">
        <v>68</v>
      </c>
      <c r="H4277">
        <v>1</v>
      </c>
      <c r="I4277">
        <v>20.07</v>
      </c>
      <c r="J4277">
        <v>3.5000000000000003E-2</v>
      </c>
      <c r="K4277">
        <v>13.96</v>
      </c>
      <c r="L4277" t="s">
        <v>57</v>
      </c>
      <c r="M4277">
        <f t="shared" si="442"/>
        <v>19.37</v>
      </c>
      <c r="N4277">
        <f t="shared" si="443"/>
        <v>5.41</v>
      </c>
      <c r="O4277" s="7">
        <f t="shared" si="444"/>
        <v>0.27929788332472893</v>
      </c>
      <c r="P4277" t="str">
        <f t="shared" si="447"/>
        <v>Oct-2024</v>
      </c>
      <c r="Q4277" t="str">
        <f t="shared" si="448"/>
        <v>Q4-2024</v>
      </c>
    </row>
    <row r="4278" spans="1:17" x14ac:dyDescent="0.3">
      <c r="A4278" t="s">
        <v>4426</v>
      </c>
      <c r="B4278" s="15">
        <v>45566</v>
      </c>
      <c r="C4278" t="s">
        <v>63</v>
      </c>
      <c r="D4278" t="s">
        <v>137</v>
      </c>
      <c r="E4278" t="s">
        <v>54</v>
      </c>
      <c r="F4278" t="s">
        <v>65</v>
      </c>
      <c r="G4278" t="s">
        <v>68</v>
      </c>
      <c r="H4278">
        <v>4</v>
      </c>
      <c r="I4278">
        <v>3.19</v>
      </c>
      <c r="J4278">
        <v>0.16200000000000001</v>
      </c>
      <c r="K4278">
        <v>1.76</v>
      </c>
      <c r="L4278" t="s">
        <v>57</v>
      </c>
      <c r="M4278">
        <f t="shared" si="442"/>
        <v>10.69</v>
      </c>
      <c r="N4278">
        <f t="shared" si="443"/>
        <v>3.65</v>
      </c>
      <c r="O4278" s="7">
        <f t="shared" si="444"/>
        <v>0.34144059869036486</v>
      </c>
      <c r="P4278" t="str">
        <f t="shared" si="447"/>
        <v>Oct-2024</v>
      </c>
      <c r="Q4278" t="str">
        <f t="shared" si="448"/>
        <v>Q4-2024</v>
      </c>
    </row>
    <row r="4279" spans="1:17" x14ac:dyDescent="0.3">
      <c r="A4279" t="s">
        <v>4427</v>
      </c>
      <c r="B4279" s="15">
        <v>45994</v>
      </c>
      <c r="C4279" t="s">
        <v>84</v>
      </c>
      <c r="D4279" t="s">
        <v>150</v>
      </c>
      <c r="E4279" t="s">
        <v>93</v>
      </c>
      <c r="F4279" t="s">
        <v>124</v>
      </c>
      <c r="G4279" t="s">
        <v>68</v>
      </c>
      <c r="H4279">
        <v>1</v>
      </c>
      <c r="I4279">
        <v>85.41</v>
      </c>
      <c r="J4279">
        <v>4.0000000000000001E-3</v>
      </c>
      <c r="K4279">
        <v>38.270000000000003</v>
      </c>
      <c r="L4279" t="s">
        <v>57</v>
      </c>
      <c r="M4279">
        <f t="shared" si="442"/>
        <v>85.07</v>
      </c>
      <c r="N4279">
        <f t="shared" si="443"/>
        <v>46.8</v>
      </c>
      <c r="O4279" s="7">
        <f t="shared" si="444"/>
        <v>0.550135182790643</v>
      </c>
      <c r="P4279" t="str">
        <f t="shared" si="447"/>
        <v>Dec-2025</v>
      </c>
      <c r="Q4279" t="str">
        <f t="shared" si="448"/>
        <v>Q4-2025</v>
      </c>
    </row>
    <row r="4280" spans="1:17" x14ac:dyDescent="0.3">
      <c r="A4280" t="s">
        <v>4428</v>
      </c>
      <c r="B4280" s="15">
        <v>45474</v>
      </c>
      <c r="C4280" t="s">
        <v>84</v>
      </c>
      <c r="D4280" t="s">
        <v>229</v>
      </c>
      <c r="E4280" t="s">
        <v>93</v>
      </c>
      <c r="F4280" t="s">
        <v>94</v>
      </c>
      <c r="G4280" t="s">
        <v>68</v>
      </c>
      <c r="H4280">
        <v>4</v>
      </c>
      <c r="I4280">
        <v>79.56</v>
      </c>
      <c r="J4280">
        <v>6.7000000000000004E-2</v>
      </c>
      <c r="K4280">
        <v>31.54</v>
      </c>
      <c r="L4280" t="s">
        <v>57</v>
      </c>
      <c r="M4280">
        <f t="shared" si="442"/>
        <v>296.92</v>
      </c>
      <c r="N4280">
        <f t="shared" si="443"/>
        <v>170.76</v>
      </c>
      <c r="O4280" s="7">
        <f t="shared" si="444"/>
        <v>0.57510440522699713</v>
      </c>
      <c r="P4280" t="str">
        <f t="shared" si="447"/>
        <v>Jul-2024</v>
      </c>
      <c r="Q4280" t="str">
        <f t="shared" si="448"/>
        <v>Q3-2024</v>
      </c>
    </row>
    <row r="4281" spans="1:17" x14ac:dyDescent="0.3">
      <c r="A4281" t="s">
        <v>4429</v>
      </c>
      <c r="B4281" s="15">
        <v>45662</v>
      </c>
      <c r="C4281" t="s">
        <v>52</v>
      </c>
      <c r="D4281" t="s">
        <v>130</v>
      </c>
      <c r="E4281" t="s">
        <v>60</v>
      </c>
      <c r="F4281" t="s">
        <v>90</v>
      </c>
      <c r="G4281" t="s">
        <v>56</v>
      </c>
      <c r="H4281">
        <v>1</v>
      </c>
      <c r="I4281">
        <v>93.1</v>
      </c>
      <c r="J4281">
        <v>0.13700000000000001</v>
      </c>
      <c r="K4281">
        <v>39.130000000000003</v>
      </c>
      <c r="L4281" t="s">
        <v>57</v>
      </c>
      <c r="M4281">
        <f t="shared" si="442"/>
        <v>80.349999999999994</v>
      </c>
      <c r="N4281">
        <f t="shared" si="443"/>
        <v>41.22</v>
      </c>
      <c r="O4281" s="7">
        <f t="shared" si="444"/>
        <v>0.51300560049782207</v>
      </c>
      <c r="P4281" t="str">
        <f t="shared" si="447"/>
        <v>Jan-2025</v>
      </c>
      <c r="Q4281" t="str">
        <f t="shared" si="448"/>
        <v>Q1-2025</v>
      </c>
    </row>
    <row r="4282" spans="1:17" x14ac:dyDescent="0.3">
      <c r="A4282" t="s">
        <v>4430</v>
      </c>
      <c r="B4282" s="15">
        <v>45758</v>
      </c>
      <c r="C4282" t="s">
        <v>84</v>
      </c>
      <c r="D4282" t="s">
        <v>372</v>
      </c>
      <c r="E4282" t="s">
        <v>54</v>
      </c>
      <c r="F4282" t="s">
        <v>156</v>
      </c>
      <c r="G4282" t="s">
        <v>56</v>
      </c>
      <c r="H4282">
        <v>10</v>
      </c>
      <c r="I4282">
        <v>19.91</v>
      </c>
      <c r="J4282">
        <v>8.8999999999999996E-2</v>
      </c>
      <c r="K4282">
        <v>13.43</v>
      </c>
      <c r="L4282" t="s">
        <v>57</v>
      </c>
      <c r="M4282">
        <f t="shared" si="442"/>
        <v>181.38</v>
      </c>
      <c r="N4282">
        <f t="shared" si="443"/>
        <v>47.08</v>
      </c>
      <c r="O4282" s="7">
        <f t="shared" si="444"/>
        <v>0.2595655529826883</v>
      </c>
      <c r="P4282" t="str">
        <f t="shared" si="447"/>
        <v>Apr-2025</v>
      </c>
      <c r="Q4282" t="str">
        <f t="shared" si="448"/>
        <v>Q2-2025</v>
      </c>
    </row>
    <row r="4283" spans="1:17" x14ac:dyDescent="0.3">
      <c r="A4283" t="s">
        <v>4431</v>
      </c>
      <c r="B4283" s="15">
        <v>45590</v>
      </c>
      <c r="C4283" t="s">
        <v>52</v>
      </c>
      <c r="D4283" t="s">
        <v>216</v>
      </c>
      <c r="E4283" t="s">
        <v>60</v>
      </c>
      <c r="F4283" t="s">
        <v>67</v>
      </c>
      <c r="G4283" t="s">
        <v>56</v>
      </c>
      <c r="H4283">
        <v>6</v>
      </c>
      <c r="I4283">
        <v>41.2</v>
      </c>
      <c r="J4283">
        <v>0.09</v>
      </c>
      <c r="K4283">
        <v>20.059999999999999</v>
      </c>
      <c r="L4283" t="s">
        <v>57</v>
      </c>
      <c r="M4283">
        <f t="shared" si="442"/>
        <v>224.95</v>
      </c>
      <c r="N4283">
        <f t="shared" si="443"/>
        <v>104.59</v>
      </c>
      <c r="O4283" s="7">
        <f t="shared" si="444"/>
        <v>0.46494776617026012</v>
      </c>
      <c r="P4283" t="str">
        <f t="shared" si="447"/>
        <v>Oct-2024</v>
      </c>
      <c r="Q4283" t="str">
        <f t="shared" si="448"/>
        <v>Q4-2024</v>
      </c>
    </row>
    <row r="4284" spans="1:17" x14ac:dyDescent="0.3">
      <c r="A4284" t="s">
        <v>4432</v>
      </c>
      <c r="B4284" s="15">
        <v>45627</v>
      </c>
      <c r="C4284" t="s">
        <v>63</v>
      </c>
      <c r="D4284" t="s">
        <v>258</v>
      </c>
      <c r="E4284" t="s">
        <v>54</v>
      </c>
      <c r="F4284" t="s">
        <v>156</v>
      </c>
      <c r="G4284" t="s">
        <v>56</v>
      </c>
      <c r="H4284">
        <v>7</v>
      </c>
      <c r="I4284">
        <v>17.010000000000002</v>
      </c>
      <c r="J4284">
        <v>0.21099999999999999</v>
      </c>
      <c r="K4284">
        <v>11.56</v>
      </c>
      <c r="L4284" t="s">
        <v>57</v>
      </c>
      <c r="M4284">
        <f t="shared" si="442"/>
        <v>93.95</v>
      </c>
      <c r="N4284">
        <f t="shared" si="443"/>
        <v>13.03</v>
      </c>
      <c r="O4284" s="7">
        <f t="shared" si="444"/>
        <v>0.13869079297498668</v>
      </c>
      <c r="P4284" t="str">
        <f t="shared" si="447"/>
        <v>Dec-2024</v>
      </c>
      <c r="Q4284" t="str">
        <f t="shared" si="448"/>
        <v>Q4-2024</v>
      </c>
    </row>
    <row r="4285" spans="1:17" x14ac:dyDescent="0.3">
      <c r="A4285" t="s">
        <v>4433</v>
      </c>
      <c r="B4285" s="15">
        <v>45873</v>
      </c>
      <c r="C4285" t="s">
        <v>88</v>
      </c>
      <c r="D4285" t="s">
        <v>429</v>
      </c>
      <c r="E4285" t="s">
        <v>93</v>
      </c>
      <c r="F4285" t="s">
        <v>124</v>
      </c>
      <c r="G4285" t="s">
        <v>56</v>
      </c>
      <c r="H4285">
        <v>6</v>
      </c>
      <c r="I4285">
        <v>87.29</v>
      </c>
      <c r="J4285">
        <v>0.124</v>
      </c>
      <c r="K4285">
        <v>35.32</v>
      </c>
      <c r="L4285" t="s">
        <v>57</v>
      </c>
      <c r="M4285">
        <f t="shared" si="442"/>
        <v>458.8</v>
      </c>
      <c r="N4285">
        <f t="shared" si="443"/>
        <v>246.88</v>
      </c>
      <c r="O4285" s="7">
        <f t="shared" si="444"/>
        <v>0.53809938971229287</v>
      </c>
      <c r="P4285" t="str">
        <f t="shared" si="447"/>
        <v>Aug-2025</v>
      </c>
      <c r="Q4285" t="str">
        <f t="shared" si="448"/>
        <v>Q3-2025</v>
      </c>
    </row>
    <row r="4286" spans="1:17" x14ac:dyDescent="0.3">
      <c r="A4286" t="s">
        <v>4434</v>
      </c>
      <c r="B4286" s="15">
        <v>45447</v>
      </c>
      <c r="C4286" t="s">
        <v>88</v>
      </c>
      <c r="D4286" t="s">
        <v>116</v>
      </c>
      <c r="E4286" t="s">
        <v>54</v>
      </c>
      <c r="F4286" t="s">
        <v>268</v>
      </c>
      <c r="G4286" t="s">
        <v>56</v>
      </c>
      <c r="H4286">
        <v>5</v>
      </c>
      <c r="I4286">
        <v>10.26</v>
      </c>
      <c r="J4286">
        <v>5.7000000000000002E-2</v>
      </c>
      <c r="K4286">
        <v>6.67</v>
      </c>
      <c r="L4286" t="s">
        <v>57</v>
      </c>
      <c r="M4286">
        <f t="shared" si="442"/>
        <v>48.38</v>
      </c>
      <c r="N4286">
        <f t="shared" si="443"/>
        <v>15.03</v>
      </c>
      <c r="O4286" s="7">
        <f t="shared" si="444"/>
        <v>0.31066556428276143</v>
      </c>
      <c r="P4286" t="str">
        <f t="shared" si="447"/>
        <v>Jun-2024</v>
      </c>
      <c r="Q4286" t="str">
        <f t="shared" si="448"/>
        <v>Q2-2024</v>
      </c>
    </row>
    <row r="4287" spans="1:17" x14ac:dyDescent="0.3">
      <c r="A4287" t="s">
        <v>4435</v>
      </c>
      <c r="B4287" s="15">
        <v>45928</v>
      </c>
      <c r="C4287" t="s">
        <v>52</v>
      </c>
      <c r="D4287" t="s">
        <v>70</v>
      </c>
      <c r="E4287" t="s">
        <v>93</v>
      </c>
      <c r="F4287" t="s">
        <v>94</v>
      </c>
      <c r="G4287" t="s">
        <v>68</v>
      </c>
      <c r="H4287">
        <v>8</v>
      </c>
      <c r="I4287">
        <v>89.68</v>
      </c>
      <c r="J4287">
        <v>4.1000000000000002E-2</v>
      </c>
      <c r="K4287">
        <v>34.32</v>
      </c>
      <c r="L4287" t="s">
        <v>57</v>
      </c>
      <c r="M4287">
        <f t="shared" si="442"/>
        <v>688.02</v>
      </c>
      <c r="N4287">
        <f t="shared" si="443"/>
        <v>413.46</v>
      </c>
      <c r="O4287" s="7">
        <f t="shared" si="444"/>
        <v>0.60094183308624749</v>
      </c>
      <c r="P4287" t="str">
        <f t="shared" si="447"/>
        <v>Sep-2025</v>
      </c>
      <c r="Q4287" t="str">
        <f t="shared" si="448"/>
        <v>Q3-2025</v>
      </c>
    </row>
    <row r="4288" spans="1:17" x14ac:dyDescent="0.3">
      <c r="A4288" t="s">
        <v>4436</v>
      </c>
      <c r="B4288" s="15">
        <v>45582</v>
      </c>
      <c r="C4288" t="s">
        <v>52</v>
      </c>
      <c r="D4288" t="s">
        <v>130</v>
      </c>
      <c r="E4288" t="s">
        <v>107</v>
      </c>
      <c r="F4288" t="s">
        <v>132</v>
      </c>
      <c r="G4288" t="s">
        <v>56</v>
      </c>
      <c r="H4288">
        <v>1</v>
      </c>
      <c r="I4288">
        <v>10.95</v>
      </c>
      <c r="J4288">
        <v>1.2E-2</v>
      </c>
      <c r="K4288">
        <v>4.01</v>
      </c>
      <c r="L4288" t="s">
        <v>57</v>
      </c>
      <c r="M4288">
        <f t="shared" si="442"/>
        <v>10.82</v>
      </c>
      <c r="N4288">
        <f t="shared" si="443"/>
        <v>6.81</v>
      </c>
      <c r="O4288" s="7">
        <f t="shared" si="444"/>
        <v>0.62939001848428833</v>
      </c>
      <c r="P4288" t="str">
        <f t="shared" si="447"/>
        <v>Oct-2024</v>
      </c>
      <c r="Q4288" t="str">
        <f t="shared" si="448"/>
        <v>Q4-2024</v>
      </c>
    </row>
    <row r="4289" spans="1:17" x14ac:dyDescent="0.3">
      <c r="A4289" t="s">
        <v>4437</v>
      </c>
      <c r="B4289" s="15">
        <v>45992</v>
      </c>
      <c r="C4289" t="s">
        <v>88</v>
      </c>
      <c r="D4289" t="s">
        <v>183</v>
      </c>
      <c r="E4289" t="s">
        <v>107</v>
      </c>
      <c r="F4289" t="s">
        <v>148</v>
      </c>
      <c r="G4289" t="s">
        <v>68</v>
      </c>
      <c r="H4289">
        <v>1</v>
      </c>
      <c r="I4289">
        <v>43.68</v>
      </c>
      <c r="J4289">
        <v>8.6999999999999994E-2</v>
      </c>
      <c r="K4289">
        <v>18.739999999999998</v>
      </c>
      <c r="L4289" t="s">
        <v>57</v>
      </c>
      <c r="M4289">
        <f t="shared" si="442"/>
        <v>39.880000000000003</v>
      </c>
      <c r="N4289">
        <f t="shared" si="443"/>
        <v>21.14</v>
      </c>
      <c r="O4289" s="7">
        <f t="shared" si="444"/>
        <v>0.53009027081243731</v>
      </c>
      <c r="P4289" t="str">
        <f t="shared" si="447"/>
        <v>Dec-2025</v>
      </c>
      <c r="Q4289" t="str">
        <f t="shared" si="448"/>
        <v>Q4-2025</v>
      </c>
    </row>
    <row r="4290" spans="1:17" x14ac:dyDescent="0.3">
      <c r="A4290" t="s">
        <v>4438</v>
      </c>
      <c r="B4290" s="15">
        <v>45535</v>
      </c>
      <c r="C4290" t="s">
        <v>52</v>
      </c>
      <c r="D4290" t="s">
        <v>101</v>
      </c>
      <c r="E4290" t="s">
        <v>54</v>
      </c>
      <c r="F4290" t="s">
        <v>268</v>
      </c>
      <c r="G4290" t="s">
        <v>56</v>
      </c>
      <c r="H4290">
        <v>5</v>
      </c>
      <c r="I4290">
        <v>14.17</v>
      </c>
      <c r="J4290">
        <v>9.1999999999999998E-2</v>
      </c>
      <c r="K4290">
        <v>8.26</v>
      </c>
      <c r="L4290" t="s">
        <v>57</v>
      </c>
      <c r="M4290">
        <f t="shared" ref="M4290:M4353" si="449">ROUND(H4290*I4290*(1-J4290),2)</f>
        <v>64.33</v>
      </c>
      <c r="N4290">
        <f t="shared" ref="N4290:N4353" si="450">ROUND(M4290-(H4290*K4290),2)</f>
        <v>23.03</v>
      </c>
      <c r="O4290" s="7">
        <f t="shared" ref="O4290:O4353" si="451">IFERROR(N4290/M4290,0)</f>
        <v>0.35799782372143635</v>
      </c>
      <c r="P4290" t="str">
        <f t="shared" si="447"/>
        <v>Aug-2024</v>
      </c>
      <c r="Q4290" t="str">
        <f t="shared" si="448"/>
        <v>Q3-2024</v>
      </c>
    </row>
    <row r="4291" spans="1:17" x14ac:dyDescent="0.3">
      <c r="A4291" t="s">
        <v>4439</v>
      </c>
      <c r="B4291" s="15">
        <v>45823</v>
      </c>
      <c r="C4291" t="s">
        <v>63</v>
      </c>
      <c r="D4291" t="s">
        <v>281</v>
      </c>
      <c r="E4291" t="s">
        <v>71</v>
      </c>
      <c r="F4291" t="s">
        <v>86</v>
      </c>
      <c r="G4291" t="s">
        <v>56</v>
      </c>
      <c r="H4291">
        <v>2</v>
      </c>
      <c r="I4291">
        <v>113.43</v>
      </c>
      <c r="J4291">
        <v>0.25800000000000001</v>
      </c>
      <c r="K4291">
        <v>73.959999999999994</v>
      </c>
      <c r="L4291" t="s">
        <v>104</v>
      </c>
      <c r="M4291">
        <f t="shared" si="449"/>
        <v>168.33</v>
      </c>
      <c r="N4291">
        <f t="shared" si="450"/>
        <v>20.41</v>
      </c>
      <c r="O4291" s="7">
        <f t="shared" si="451"/>
        <v>0.12124992574110377</v>
      </c>
      <c r="P4291" t="str">
        <f t="shared" si="447"/>
        <v>Jun-2025</v>
      </c>
      <c r="Q4291" t="str">
        <f t="shared" si="448"/>
        <v>Q2-2025</v>
      </c>
    </row>
    <row r="4292" spans="1:17" x14ac:dyDescent="0.3">
      <c r="A4292" t="s">
        <v>4440</v>
      </c>
      <c r="B4292" s="15">
        <v>45944</v>
      </c>
      <c r="C4292" t="s">
        <v>88</v>
      </c>
      <c r="D4292" t="s">
        <v>162</v>
      </c>
      <c r="E4292" t="s">
        <v>93</v>
      </c>
      <c r="F4292" t="s">
        <v>94</v>
      </c>
      <c r="G4292" t="s">
        <v>56</v>
      </c>
      <c r="H4292">
        <v>3</v>
      </c>
      <c r="I4292">
        <v>20.39</v>
      </c>
      <c r="J4292">
        <v>7.8E-2</v>
      </c>
      <c r="K4292">
        <v>8.83</v>
      </c>
      <c r="L4292" t="s">
        <v>57</v>
      </c>
      <c r="M4292">
        <f t="shared" si="449"/>
        <v>56.4</v>
      </c>
      <c r="N4292">
        <f t="shared" si="450"/>
        <v>29.91</v>
      </c>
      <c r="O4292" s="7">
        <f t="shared" si="451"/>
        <v>0.53031914893617027</v>
      </c>
      <c r="P4292" t="str">
        <f t="shared" si="447"/>
        <v>Oct-2025</v>
      </c>
      <c r="Q4292" t="str">
        <f t="shared" si="448"/>
        <v>Q4-2025</v>
      </c>
    </row>
    <row r="4293" spans="1:17" x14ac:dyDescent="0.3">
      <c r="A4293" t="s">
        <v>4441</v>
      </c>
      <c r="B4293" s="15">
        <v>45777</v>
      </c>
      <c r="C4293" t="s">
        <v>52</v>
      </c>
      <c r="D4293" t="s">
        <v>216</v>
      </c>
      <c r="E4293" t="s">
        <v>71</v>
      </c>
      <c r="F4293" t="s">
        <v>97</v>
      </c>
      <c r="G4293" t="s">
        <v>56</v>
      </c>
      <c r="H4293">
        <v>7</v>
      </c>
      <c r="I4293">
        <v>235.37</v>
      </c>
      <c r="J4293">
        <v>0.126</v>
      </c>
      <c r="K4293">
        <v>186.95</v>
      </c>
      <c r="L4293" t="s">
        <v>57</v>
      </c>
      <c r="M4293">
        <f t="shared" si="449"/>
        <v>1439.99</v>
      </c>
      <c r="N4293">
        <f t="shared" si="450"/>
        <v>131.34</v>
      </c>
      <c r="O4293" s="7">
        <f t="shared" si="451"/>
        <v>9.1208966728935623E-2</v>
      </c>
      <c r="P4293" t="str">
        <f t="shared" si="447"/>
        <v>Apr-2025</v>
      </c>
      <c r="Q4293" t="str">
        <f t="shared" si="448"/>
        <v>Q2-2025</v>
      </c>
    </row>
    <row r="4294" spans="1:17" x14ac:dyDescent="0.3">
      <c r="A4294" t="s">
        <v>4442</v>
      </c>
      <c r="B4294" s="15">
        <v>45770</v>
      </c>
      <c r="C4294" t="s">
        <v>88</v>
      </c>
      <c r="D4294" t="s">
        <v>167</v>
      </c>
      <c r="E4294" t="s">
        <v>71</v>
      </c>
      <c r="F4294" t="s">
        <v>126</v>
      </c>
      <c r="G4294" t="s">
        <v>56</v>
      </c>
      <c r="H4294">
        <v>6</v>
      </c>
      <c r="I4294">
        <v>90.42</v>
      </c>
      <c r="J4294">
        <v>6.2E-2</v>
      </c>
      <c r="K4294">
        <v>68.19</v>
      </c>
      <c r="L4294" t="s">
        <v>57</v>
      </c>
      <c r="M4294">
        <f t="shared" si="449"/>
        <v>508.88</v>
      </c>
      <c r="N4294">
        <f t="shared" si="450"/>
        <v>99.74</v>
      </c>
      <c r="O4294" s="7">
        <f t="shared" si="451"/>
        <v>0.19599905675208298</v>
      </c>
      <c r="P4294" t="str">
        <f t="shared" si="447"/>
        <v>Apr-2025</v>
      </c>
      <c r="Q4294" t="str">
        <f t="shared" si="448"/>
        <v>Q2-2025</v>
      </c>
    </row>
    <row r="4295" spans="1:17" x14ac:dyDescent="0.3">
      <c r="A4295" t="s">
        <v>4443</v>
      </c>
      <c r="B4295" s="15">
        <v>45853</v>
      </c>
      <c r="C4295" t="s">
        <v>52</v>
      </c>
      <c r="D4295" t="s">
        <v>181</v>
      </c>
      <c r="E4295" t="s">
        <v>93</v>
      </c>
      <c r="F4295" t="s">
        <v>141</v>
      </c>
      <c r="G4295" t="s">
        <v>68</v>
      </c>
      <c r="H4295">
        <v>1</v>
      </c>
      <c r="I4295">
        <v>31</v>
      </c>
      <c r="J4295">
        <v>0.123</v>
      </c>
      <c r="K4295">
        <v>14.06</v>
      </c>
      <c r="L4295" t="s">
        <v>57</v>
      </c>
      <c r="M4295">
        <f t="shared" si="449"/>
        <v>27.19</v>
      </c>
      <c r="N4295">
        <f t="shared" si="450"/>
        <v>13.13</v>
      </c>
      <c r="O4295" s="7">
        <f t="shared" si="451"/>
        <v>0.48289812431040824</v>
      </c>
      <c r="P4295" t="str">
        <f t="shared" si="447"/>
        <v>Jul-2025</v>
      </c>
      <c r="Q4295" t="str">
        <f t="shared" si="448"/>
        <v>Q3-2025</v>
      </c>
    </row>
    <row r="4296" spans="1:17" x14ac:dyDescent="0.3">
      <c r="A4296" t="s">
        <v>4444</v>
      </c>
      <c r="B4296" s="15">
        <v>45574</v>
      </c>
      <c r="C4296" t="s">
        <v>63</v>
      </c>
      <c r="D4296" t="s">
        <v>281</v>
      </c>
      <c r="E4296" t="s">
        <v>60</v>
      </c>
      <c r="F4296" t="s">
        <v>99</v>
      </c>
      <c r="G4296" t="s">
        <v>56</v>
      </c>
      <c r="H4296">
        <v>3</v>
      </c>
      <c r="I4296">
        <v>22.86</v>
      </c>
      <c r="J4296">
        <v>0.16</v>
      </c>
      <c r="K4296">
        <v>10.6</v>
      </c>
      <c r="L4296" t="s">
        <v>57</v>
      </c>
      <c r="M4296">
        <f t="shared" si="449"/>
        <v>57.61</v>
      </c>
      <c r="N4296">
        <f t="shared" si="450"/>
        <v>25.81</v>
      </c>
      <c r="O4296" s="7">
        <f t="shared" si="451"/>
        <v>0.44801249783023778</v>
      </c>
      <c r="P4296" t="str">
        <f t="shared" si="447"/>
        <v>Oct-2024</v>
      </c>
      <c r="Q4296" t="str">
        <f t="shared" si="448"/>
        <v>Q4-2024</v>
      </c>
    </row>
    <row r="4297" spans="1:17" x14ac:dyDescent="0.3">
      <c r="A4297" t="s">
        <v>4445</v>
      </c>
      <c r="B4297" s="15">
        <v>45714</v>
      </c>
      <c r="C4297" t="s">
        <v>52</v>
      </c>
      <c r="D4297" t="s">
        <v>59</v>
      </c>
      <c r="E4297" t="s">
        <v>60</v>
      </c>
      <c r="F4297" t="s">
        <v>67</v>
      </c>
      <c r="G4297" t="s">
        <v>68</v>
      </c>
      <c r="H4297">
        <v>4</v>
      </c>
      <c r="I4297">
        <v>47.97</v>
      </c>
      <c r="J4297">
        <v>0.13100000000000001</v>
      </c>
      <c r="K4297">
        <v>21.67</v>
      </c>
      <c r="L4297" t="s">
        <v>57</v>
      </c>
      <c r="M4297">
        <f t="shared" si="449"/>
        <v>166.74</v>
      </c>
      <c r="N4297">
        <f t="shared" si="450"/>
        <v>80.06</v>
      </c>
      <c r="O4297" s="7">
        <f t="shared" si="451"/>
        <v>0.48014873455679502</v>
      </c>
      <c r="P4297" t="str">
        <f t="shared" si="447"/>
        <v>Feb-2025</v>
      </c>
      <c r="Q4297" t="str">
        <f t="shared" si="448"/>
        <v>Q1-2025</v>
      </c>
    </row>
    <row r="4298" spans="1:17" x14ac:dyDescent="0.3">
      <c r="A4298" t="s">
        <v>4446</v>
      </c>
      <c r="B4298" s="15">
        <v>45939</v>
      </c>
      <c r="C4298" t="s">
        <v>52</v>
      </c>
      <c r="D4298" t="s">
        <v>75</v>
      </c>
      <c r="E4298" t="s">
        <v>107</v>
      </c>
      <c r="F4298" t="s">
        <v>148</v>
      </c>
      <c r="G4298" t="s">
        <v>68</v>
      </c>
      <c r="H4298">
        <v>4</v>
      </c>
      <c r="I4298">
        <v>10.130000000000001</v>
      </c>
      <c r="J4298">
        <v>0.14000000000000001</v>
      </c>
      <c r="K4298">
        <v>3.21</v>
      </c>
      <c r="L4298" t="s">
        <v>57</v>
      </c>
      <c r="M4298">
        <f t="shared" si="449"/>
        <v>34.85</v>
      </c>
      <c r="N4298">
        <f t="shared" si="450"/>
        <v>22.01</v>
      </c>
      <c r="O4298" s="7">
        <f t="shared" si="451"/>
        <v>0.63156384505021523</v>
      </c>
      <c r="P4298" t="str">
        <f t="shared" si="447"/>
        <v>Oct-2025</v>
      </c>
      <c r="Q4298" t="str">
        <f t="shared" si="448"/>
        <v>Q4-2025</v>
      </c>
    </row>
    <row r="4299" spans="1:17" x14ac:dyDescent="0.3">
      <c r="A4299" t="s">
        <v>4447</v>
      </c>
      <c r="B4299" s="15">
        <v>45698</v>
      </c>
      <c r="C4299" t="s">
        <v>63</v>
      </c>
      <c r="D4299" t="s">
        <v>159</v>
      </c>
      <c r="E4299" t="s">
        <v>107</v>
      </c>
      <c r="F4299" t="s">
        <v>108</v>
      </c>
      <c r="G4299" t="s">
        <v>56</v>
      </c>
      <c r="H4299">
        <v>3</v>
      </c>
      <c r="I4299">
        <v>56.72</v>
      </c>
      <c r="J4299">
        <v>0.214</v>
      </c>
      <c r="K4299">
        <v>23.76</v>
      </c>
      <c r="L4299" t="s">
        <v>57</v>
      </c>
      <c r="M4299">
        <f t="shared" si="449"/>
        <v>133.75</v>
      </c>
      <c r="N4299">
        <f t="shared" si="450"/>
        <v>62.47</v>
      </c>
      <c r="O4299" s="7">
        <f t="shared" si="451"/>
        <v>0.46706542056074768</v>
      </c>
      <c r="P4299" t="str">
        <f t="shared" si="447"/>
        <v>Feb-2025</v>
      </c>
      <c r="Q4299" t="str">
        <f t="shared" si="448"/>
        <v>Q1-2025</v>
      </c>
    </row>
    <row r="4300" spans="1:17" x14ac:dyDescent="0.3">
      <c r="A4300" t="s">
        <v>4448</v>
      </c>
      <c r="B4300" s="15">
        <v>45758</v>
      </c>
      <c r="C4300" t="s">
        <v>88</v>
      </c>
      <c r="D4300" t="s">
        <v>429</v>
      </c>
      <c r="E4300" t="s">
        <v>60</v>
      </c>
      <c r="F4300" t="s">
        <v>90</v>
      </c>
      <c r="G4300" t="s">
        <v>56</v>
      </c>
      <c r="H4300">
        <v>14</v>
      </c>
      <c r="I4300">
        <v>26.32</v>
      </c>
      <c r="J4300">
        <v>5.8000000000000003E-2</v>
      </c>
      <c r="K4300">
        <v>12.75</v>
      </c>
      <c r="L4300" t="s">
        <v>57</v>
      </c>
      <c r="M4300">
        <f t="shared" si="449"/>
        <v>347.11</v>
      </c>
      <c r="N4300">
        <f t="shared" si="450"/>
        <v>168.61</v>
      </c>
      <c r="O4300" s="7">
        <f t="shared" si="451"/>
        <v>0.48575379562674659</v>
      </c>
      <c r="P4300" t="str">
        <f t="shared" si="447"/>
        <v>Apr-2025</v>
      </c>
      <c r="Q4300" t="str">
        <f t="shared" si="448"/>
        <v>Q2-2025</v>
      </c>
    </row>
    <row r="4301" spans="1:17" x14ac:dyDescent="0.3">
      <c r="A4301" t="s">
        <v>4449</v>
      </c>
      <c r="B4301" s="15">
        <v>45915</v>
      </c>
      <c r="C4301" t="s">
        <v>52</v>
      </c>
      <c r="D4301" t="s">
        <v>101</v>
      </c>
      <c r="E4301" t="s">
        <v>71</v>
      </c>
      <c r="F4301" t="s">
        <v>97</v>
      </c>
      <c r="G4301" t="s">
        <v>68</v>
      </c>
      <c r="H4301">
        <v>2</v>
      </c>
      <c r="I4301">
        <v>256.75</v>
      </c>
      <c r="J4301">
        <v>7.9000000000000001E-2</v>
      </c>
      <c r="K4301">
        <v>179.4</v>
      </c>
      <c r="L4301" t="s">
        <v>57</v>
      </c>
      <c r="M4301">
        <f t="shared" si="449"/>
        <v>472.93</v>
      </c>
      <c r="N4301">
        <f t="shared" si="450"/>
        <v>114.13</v>
      </c>
      <c r="O4301" s="7">
        <f t="shared" si="451"/>
        <v>0.24132535470365593</v>
      </c>
      <c r="P4301" t="str">
        <f t="shared" si="447"/>
        <v>Sep-2025</v>
      </c>
      <c r="Q4301" t="str">
        <f t="shared" si="448"/>
        <v>Q3-2025</v>
      </c>
    </row>
    <row r="4302" spans="1:17" x14ac:dyDescent="0.3">
      <c r="A4302" t="s">
        <v>4450</v>
      </c>
      <c r="B4302" s="15">
        <v>45571</v>
      </c>
      <c r="C4302" t="s">
        <v>88</v>
      </c>
      <c r="D4302" t="s">
        <v>234</v>
      </c>
      <c r="E4302" t="s">
        <v>107</v>
      </c>
      <c r="F4302" t="s">
        <v>132</v>
      </c>
      <c r="G4302" t="s">
        <v>68</v>
      </c>
      <c r="H4302">
        <v>5</v>
      </c>
      <c r="I4302">
        <v>53.2</v>
      </c>
      <c r="J4302">
        <v>0.10100000000000001</v>
      </c>
      <c r="K4302">
        <v>23.19</v>
      </c>
      <c r="L4302" t="s">
        <v>57</v>
      </c>
      <c r="M4302">
        <f t="shared" si="449"/>
        <v>239.13</v>
      </c>
      <c r="N4302">
        <f t="shared" si="450"/>
        <v>123.18</v>
      </c>
      <c r="O4302" s="7">
        <f t="shared" si="451"/>
        <v>0.51511730021327318</v>
      </c>
      <c r="P4302" t="str">
        <f t="shared" si="447"/>
        <v>Oct-2024</v>
      </c>
      <c r="Q4302" t="str">
        <f t="shared" si="448"/>
        <v>Q4-2024</v>
      </c>
    </row>
    <row r="4303" spans="1:17" x14ac:dyDescent="0.3">
      <c r="A4303" t="s">
        <v>4451</v>
      </c>
      <c r="B4303" s="15">
        <v>45728</v>
      </c>
      <c r="C4303" t="s">
        <v>63</v>
      </c>
      <c r="D4303" t="s">
        <v>82</v>
      </c>
      <c r="E4303" t="s">
        <v>54</v>
      </c>
      <c r="F4303" t="s">
        <v>114</v>
      </c>
      <c r="G4303" t="s">
        <v>68</v>
      </c>
      <c r="H4303">
        <v>3</v>
      </c>
      <c r="I4303">
        <v>14.41</v>
      </c>
      <c r="J4303">
        <v>0.311</v>
      </c>
      <c r="K4303">
        <v>6.55</v>
      </c>
      <c r="L4303" t="s">
        <v>57</v>
      </c>
      <c r="M4303">
        <f t="shared" si="449"/>
        <v>29.79</v>
      </c>
      <c r="N4303">
        <f t="shared" si="450"/>
        <v>10.14</v>
      </c>
      <c r="O4303" s="7">
        <f t="shared" si="451"/>
        <v>0.34038267875125883</v>
      </c>
      <c r="P4303" t="str">
        <f t="shared" si="447"/>
        <v>Mar-2025</v>
      </c>
      <c r="Q4303" t="str">
        <f t="shared" si="448"/>
        <v>Q1-2025</v>
      </c>
    </row>
    <row r="4304" spans="1:17" x14ac:dyDescent="0.3">
      <c r="A4304" t="s">
        <v>4452</v>
      </c>
      <c r="B4304" s="15">
        <v>46000</v>
      </c>
      <c r="C4304" t="s">
        <v>84</v>
      </c>
      <c r="D4304" t="s">
        <v>144</v>
      </c>
      <c r="E4304" t="s">
        <v>54</v>
      </c>
      <c r="F4304" t="s">
        <v>156</v>
      </c>
      <c r="G4304" t="s">
        <v>56</v>
      </c>
      <c r="H4304">
        <v>2</v>
      </c>
      <c r="I4304">
        <v>10.119999999999999</v>
      </c>
      <c r="J4304">
        <v>8.1000000000000003E-2</v>
      </c>
      <c r="K4304">
        <v>6.99</v>
      </c>
      <c r="L4304" t="s">
        <v>57</v>
      </c>
      <c r="M4304">
        <f t="shared" si="449"/>
        <v>18.600000000000001</v>
      </c>
      <c r="N4304">
        <f t="shared" si="450"/>
        <v>4.62</v>
      </c>
      <c r="O4304" s="7">
        <f t="shared" si="451"/>
        <v>0.24838709677419354</v>
      </c>
      <c r="P4304" t="str">
        <f t="shared" si="447"/>
        <v>Dec-2025</v>
      </c>
      <c r="Q4304" t="str">
        <f t="shared" si="448"/>
        <v>Q4-2025</v>
      </c>
    </row>
    <row r="4305" spans="1:17" x14ac:dyDescent="0.3">
      <c r="A4305" t="s">
        <v>4453</v>
      </c>
      <c r="B4305" s="15">
        <v>46014</v>
      </c>
      <c r="C4305" t="s">
        <v>52</v>
      </c>
      <c r="D4305" t="s">
        <v>237</v>
      </c>
      <c r="E4305" t="s">
        <v>107</v>
      </c>
      <c r="F4305" t="s">
        <v>132</v>
      </c>
      <c r="G4305" t="s">
        <v>68</v>
      </c>
      <c r="H4305">
        <v>7</v>
      </c>
      <c r="I4305">
        <v>30.29</v>
      </c>
      <c r="J4305">
        <v>1.4999999999999999E-2</v>
      </c>
      <c r="K4305">
        <v>11.36</v>
      </c>
      <c r="L4305" t="s">
        <v>57</v>
      </c>
      <c r="M4305">
        <f t="shared" si="449"/>
        <v>208.85</v>
      </c>
      <c r="N4305">
        <f t="shared" si="450"/>
        <v>129.33000000000001</v>
      </c>
      <c r="O4305" s="7">
        <f t="shared" si="451"/>
        <v>0.61924826430452484</v>
      </c>
      <c r="P4305" t="str">
        <f t="shared" ref="P4305:P4336" si="452">IF(B4305="","",TEXT(B4305,"mmm-yyyy"))</f>
        <v>Dec-2025</v>
      </c>
      <c r="Q4305" t="str">
        <f t="shared" ref="Q4305:Q4336" si="453">IF(B4305="","","Q"&amp;ROUNDUP(MONTH(B4305)/3,0)&amp;"-"&amp;YEAR(B4305))</f>
        <v>Q4-2025</v>
      </c>
    </row>
    <row r="4306" spans="1:17" x14ac:dyDescent="0.3">
      <c r="A4306" t="s">
        <v>4454</v>
      </c>
      <c r="B4306" s="15">
        <v>45627</v>
      </c>
      <c r="C4306" t="s">
        <v>84</v>
      </c>
      <c r="D4306" t="s">
        <v>196</v>
      </c>
      <c r="E4306" t="s">
        <v>54</v>
      </c>
      <c r="F4306" t="s">
        <v>55</v>
      </c>
      <c r="G4306" t="s">
        <v>68</v>
      </c>
      <c r="H4306">
        <v>8</v>
      </c>
      <c r="I4306">
        <v>13.74</v>
      </c>
      <c r="J4306">
        <v>0.05</v>
      </c>
      <c r="K4306">
        <v>9.32</v>
      </c>
      <c r="L4306" t="s">
        <v>57</v>
      </c>
      <c r="M4306">
        <f t="shared" si="449"/>
        <v>104.42</v>
      </c>
      <c r="N4306">
        <f t="shared" si="450"/>
        <v>29.86</v>
      </c>
      <c r="O4306" s="7">
        <f t="shared" si="451"/>
        <v>0.28596054395709636</v>
      </c>
      <c r="P4306" t="str">
        <f t="shared" si="452"/>
        <v>Dec-2024</v>
      </c>
      <c r="Q4306" t="str">
        <f t="shared" si="453"/>
        <v>Q4-2024</v>
      </c>
    </row>
    <row r="4307" spans="1:17" x14ac:dyDescent="0.3">
      <c r="A4307" t="s">
        <v>4455</v>
      </c>
      <c r="B4307" s="15">
        <v>45724</v>
      </c>
      <c r="C4307" t="s">
        <v>52</v>
      </c>
      <c r="D4307" t="s">
        <v>181</v>
      </c>
      <c r="E4307" t="s">
        <v>54</v>
      </c>
      <c r="F4307" t="s">
        <v>268</v>
      </c>
      <c r="G4307" t="s">
        <v>56</v>
      </c>
      <c r="H4307">
        <v>1</v>
      </c>
      <c r="I4307">
        <v>3.78</v>
      </c>
      <c r="J4307">
        <v>0.152</v>
      </c>
      <c r="K4307">
        <v>2.37</v>
      </c>
      <c r="L4307" t="s">
        <v>57</v>
      </c>
      <c r="M4307">
        <f t="shared" si="449"/>
        <v>3.21</v>
      </c>
      <c r="N4307">
        <f t="shared" si="450"/>
        <v>0.84</v>
      </c>
      <c r="O4307" s="7">
        <f t="shared" si="451"/>
        <v>0.26168224299065418</v>
      </c>
      <c r="P4307" t="str">
        <f t="shared" si="452"/>
        <v>Mar-2025</v>
      </c>
      <c r="Q4307" t="str">
        <f t="shared" si="453"/>
        <v>Q1-2025</v>
      </c>
    </row>
    <row r="4308" spans="1:17" x14ac:dyDescent="0.3">
      <c r="A4308" t="s">
        <v>4456</v>
      </c>
      <c r="B4308" s="15">
        <v>45670</v>
      </c>
      <c r="C4308" t="s">
        <v>63</v>
      </c>
      <c r="D4308" t="s">
        <v>159</v>
      </c>
      <c r="E4308" t="s">
        <v>93</v>
      </c>
      <c r="F4308" t="s">
        <v>141</v>
      </c>
      <c r="G4308" t="s">
        <v>56</v>
      </c>
      <c r="H4308">
        <v>3</v>
      </c>
      <c r="I4308">
        <v>85.84</v>
      </c>
      <c r="J4308">
        <v>6.9000000000000006E-2</v>
      </c>
      <c r="K4308">
        <v>35.5</v>
      </c>
      <c r="L4308" t="s">
        <v>57</v>
      </c>
      <c r="M4308">
        <f t="shared" si="449"/>
        <v>239.75</v>
      </c>
      <c r="N4308">
        <f t="shared" si="450"/>
        <v>133.25</v>
      </c>
      <c r="O4308" s="7">
        <f t="shared" si="451"/>
        <v>0.55578727841501563</v>
      </c>
      <c r="P4308" t="str">
        <f t="shared" si="452"/>
        <v>Jan-2025</v>
      </c>
      <c r="Q4308" t="str">
        <f t="shared" si="453"/>
        <v>Q1-2025</v>
      </c>
    </row>
    <row r="4309" spans="1:17" x14ac:dyDescent="0.3">
      <c r="A4309" t="s">
        <v>4457</v>
      </c>
      <c r="B4309" s="15">
        <v>45573</v>
      </c>
      <c r="C4309" t="s">
        <v>52</v>
      </c>
      <c r="D4309" t="s">
        <v>237</v>
      </c>
      <c r="E4309" t="s">
        <v>107</v>
      </c>
      <c r="F4309" t="s">
        <v>132</v>
      </c>
      <c r="G4309" t="s">
        <v>68</v>
      </c>
      <c r="H4309">
        <v>3</v>
      </c>
      <c r="I4309">
        <v>15.78</v>
      </c>
      <c r="J4309">
        <v>0.107</v>
      </c>
      <c r="K4309">
        <v>6.07</v>
      </c>
      <c r="L4309" t="s">
        <v>57</v>
      </c>
      <c r="M4309">
        <f t="shared" si="449"/>
        <v>42.27</v>
      </c>
      <c r="N4309">
        <f t="shared" si="450"/>
        <v>24.06</v>
      </c>
      <c r="O4309" s="7">
        <f t="shared" si="451"/>
        <v>0.56919801277501769</v>
      </c>
      <c r="P4309" t="str">
        <f t="shared" si="452"/>
        <v>Oct-2024</v>
      </c>
      <c r="Q4309" t="str">
        <f t="shared" si="453"/>
        <v>Q4-2024</v>
      </c>
    </row>
    <row r="4310" spans="1:17" x14ac:dyDescent="0.3">
      <c r="A4310" t="s">
        <v>4458</v>
      </c>
      <c r="B4310" s="15">
        <v>45818</v>
      </c>
      <c r="C4310" t="s">
        <v>84</v>
      </c>
      <c r="D4310" t="s">
        <v>177</v>
      </c>
      <c r="E4310" t="s">
        <v>71</v>
      </c>
      <c r="F4310" t="s">
        <v>97</v>
      </c>
      <c r="G4310" t="s">
        <v>68</v>
      </c>
      <c r="H4310">
        <v>3</v>
      </c>
      <c r="I4310">
        <v>150.93</v>
      </c>
      <c r="J4310">
        <v>4.2000000000000003E-2</v>
      </c>
      <c r="K4310">
        <v>111.81</v>
      </c>
      <c r="L4310" t="s">
        <v>57</v>
      </c>
      <c r="M4310">
        <f t="shared" si="449"/>
        <v>433.77</v>
      </c>
      <c r="N4310">
        <f t="shared" si="450"/>
        <v>98.34</v>
      </c>
      <c r="O4310" s="7">
        <f t="shared" si="451"/>
        <v>0.22671000760771839</v>
      </c>
      <c r="P4310" t="str">
        <f t="shared" si="452"/>
        <v>Jun-2025</v>
      </c>
      <c r="Q4310" t="str">
        <f t="shared" si="453"/>
        <v>Q2-2025</v>
      </c>
    </row>
    <row r="4311" spans="1:17" x14ac:dyDescent="0.3">
      <c r="A4311" t="s">
        <v>4459</v>
      </c>
      <c r="B4311" s="15">
        <v>45563</v>
      </c>
      <c r="C4311" t="s">
        <v>88</v>
      </c>
      <c r="D4311" t="s">
        <v>270</v>
      </c>
      <c r="E4311" t="s">
        <v>107</v>
      </c>
      <c r="F4311" t="s">
        <v>148</v>
      </c>
      <c r="G4311" t="s">
        <v>68</v>
      </c>
      <c r="H4311">
        <v>9</v>
      </c>
      <c r="I4311">
        <v>57.72</v>
      </c>
      <c r="J4311">
        <v>0.106</v>
      </c>
      <c r="K4311">
        <v>23.19</v>
      </c>
      <c r="L4311" t="s">
        <v>57</v>
      </c>
      <c r="M4311">
        <f t="shared" si="449"/>
        <v>464.42</v>
      </c>
      <c r="N4311">
        <f t="shared" si="450"/>
        <v>255.71</v>
      </c>
      <c r="O4311" s="7">
        <f t="shared" si="451"/>
        <v>0.55060074932173464</v>
      </c>
      <c r="P4311" t="str">
        <f t="shared" si="452"/>
        <v>Sep-2024</v>
      </c>
      <c r="Q4311" t="str">
        <f t="shared" si="453"/>
        <v>Q3-2024</v>
      </c>
    </row>
    <row r="4312" spans="1:17" x14ac:dyDescent="0.3">
      <c r="A4312" t="s">
        <v>4460</v>
      </c>
      <c r="B4312" s="15">
        <v>45594</v>
      </c>
      <c r="C4312" t="s">
        <v>52</v>
      </c>
      <c r="D4312" t="s">
        <v>121</v>
      </c>
      <c r="E4312" t="s">
        <v>93</v>
      </c>
      <c r="F4312" t="s">
        <v>141</v>
      </c>
      <c r="G4312" t="s">
        <v>68</v>
      </c>
      <c r="H4312">
        <v>7</v>
      </c>
      <c r="I4312">
        <v>30.23</v>
      </c>
      <c r="J4312">
        <v>4.7E-2</v>
      </c>
      <c r="K4312">
        <v>13.35</v>
      </c>
      <c r="L4312" t="s">
        <v>57</v>
      </c>
      <c r="M4312">
        <f t="shared" si="449"/>
        <v>201.66</v>
      </c>
      <c r="N4312">
        <f t="shared" si="450"/>
        <v>108.21</v>
      </c>
      <c r="O4312" s="7">
        <f t="shared" si="451"/>
        <v>0.53659625111573939</v>
      </c>
      <c r="P4312" t="str">
        <f t="shared" si="452"/>
        <v>Oct-2024</v>
      </c>
      <c r="Q4312" t="str">
        <f t="shared" si="453"/>
        <v>Q4-2024</v>
      </c>
    </row>
    <row r="4313" spans="1:17" x14ac:dyDescent="0.3">
      <c r="A4313" t="s">
        <v>4461</v>
      </c>
      <c r="B4313" s="15">
        <v>45865</v>
      </c>
      <c r="C4313" t="s">
        <v>88</v>
      </c>
      <c r="D4313" t="s">
        <v>92</v>
      </c>
      <c r="E4313" t="s">
        <v>71</v>
      </c>
      <c r="F4313" t="s">
        <v>97</v>
      </c>
      <c r="G4313" t="s">
        <v>56</v>
      </c>
      <c r="H4313">
        <v>8</v>
      </c>
      <c r="I4313">
        <v>130.16</v>
      </c>
      <c r="J4313">
        <v>5.7000000000000002E-2</v>
      </c>
      <c r="K4313">
        <v>98.82</v>
      </c>
      <c r="L4313" t="s">
        <v>57</v>
      </c>
      <c r="M4313">
        <f t="shared" si="449"/>
        <v>981.93</v>
      </c>
      <c r="N4313">
        <f t="shared" si="450"/>
        <v>191.37</v>
      </c>
      <c r="O4313" s="7">
        <f t="shared" si="451"/>
        <v>0.19489169289053193</v>
      </c>
      <c r="P4313" t="str">
        <f t="shared" si="452"/>
        <v>Jul-2025</v>
      </c>
      <c r="Q4313" t="str">
        <f t="shared" si="453"/>
        <v>Q3-2025</v>
      </c>
    </row>
    <row r="4314" spans="1:17" x14ac:dyDescent="0.3">
      <c r="A4314" t="s">
        <v>4462</v>
      </c>
      <c r="B4314" s="15">
        <v>45627</v>
      </c>
      <c r="C4314" t="s">
        <v>63</v>
      </c>
      <c r="D4314" t="s">
        <v>82</v>
      </c>
      <c r="E4314" t="s">
        <v>60</v>
      </c>
      <c r="F4314" t="s">
        <v>90</v>
      </c>
      <c r="G4314" t="s">
        <v>56</v>
      </c>
      <c r="H4314">
        <v>1</v>
      </c>
      <c r="I4314">
        <v>81.7</v>
      </c>
      <c r="J4314">
        <v>0.152</v>
      </c>
      <c r="K4314">
        <v>42.96</v>
      </c>
      <c r="L4314" t="s">
        <v>57</v>
      </c>
      <c r="M4314">
        <f t="shared" si="449"/>
        <v>69.28</v>
      </c>
      <c r="N4314">
        <f t="shared" si="450"/>
        <v>26.32</v>
      </c>
      <c r="O4314" s="7">
        <f t="shared" si="451"/>
        <v>0.37990762124711314</v>
      </c>
      <c r="P4314" t="str">
        <f t="shared" si="452"/>
        <v>Dec-2024</v>
      </c>
      <c r="Q4314" t="str">
        <f t="shared" si="453"/>
        <v>Q4-2024</v>
      </c>
    </row>
    <row r="4315" spans="1:17" x14ac:dyDescent="0.3">
      <c r="A4315" t="s">
        <v>4463</v>
      </c>
      <c r="B4315" s="15">
        <v>45744</v>
      </c>
      <c r="C4315" t="s">
        <v>63</v>
      </c>
      <c r="D4315" t="s">
        <v>251</v>
      </c>
      <c r="E4315" t="s">
        <v>107</v>
      </c>
      <c r="F4315" t="s">
        <v>139</v>
      </c>
      <c r="G4315" t="s">
        <v>68</v>
      </c>
      <c r="H4315">
        <v>5</v>
      </c>
      <c r="I4315">
        <v>15.63</v>
      </c>
      <c r="J4315">
        <v>0.17199999999999999</v>
      </c>
      <c r="K4315">
        <v>4.6900000000000004</v>
      </c>
      <c r="L4315" t="s">
        <v>57</v>
      </c>
      <c r="M4315">
        <f t="shared" si="449"/>
        <v>64.709999999999994</v>
      </c>
      <c r="N4315">
        <f t="shared" si="450"/>
        <v>41.26</v>
      </c>
      <c r="O4315" s="7">
        <f t="shared" si="451"/>
        <v>0.63761397002008968</v>
      </c>
      <c r="P4315" t="str">
        <f t="shared" si="452"/>
        <v>Mar-2025</v>
      </c>
      <c r="Q4315" t="str">
        <f t="shared" si="453"/>
        <v>Q1-2025</v>
      </c>
    </row>
    <row r="4316" spans="1:17" x14ac:dyDescent="0.3">
      <c r="A4316" t="s">
        <v>4464</v>
      </c>
      <c r="B4316" s="15">
        <v>45731</v>
      </c>
      <c r="C4316" t="s">
        <v>52</v>
      </c>
      <c r="D4316" t="s">
        <v>130</v>
      </c>
      <c r="E4316" t="s">
        <v>71</v>
      </c>
      <c r="F4316" t="s">
        <v>78</v>
      </c>
      <c r="G4316" t="s">
        <v>68</v>
      </c>
      <c r="H4316">
        <v>9</v>
      </c>
      <c r="I4316">
        <v>277.89999999999998</v>
      </c>
      <c r="J4316">
        <v>0</v>
      </c>
      <c r="K4316">
        <v>182.39</v>
      </c>
      <c r="L4316" t="s">
        <v>57</v>
      </c>
      <c r="M4316">
        <f t="shared" si="449"/>
        <v>2501.1</v>
      </c>
      <c r="N4316">
        <f t="shared" si="450"/>
        <v>859.59</v>
      </c>
      <c r="O4316" s="7">
        <f t="shared" si="451"/>
        <v>0.34368477869737318</v>
      </c>
      <c r="P4316" t="str">
        <f t="shared" si="452"/>
        <v>Mar-2025</v>
      </c>
      <c r="Q4316" t="str">
        <f t="shared" si="453"/>
        <v>Q1-2025</v>
      </c>
    </row>
    <row r="4317" spans="1:17" x14ac:dyDescent="0.3">
      <c r="A4317" t="s">
        <v>4465</v>
      </c>
      <c r="B4317" s="15">
        <v>45544</v>
      </c>
      <c r="C4317" t="s">
        <v>63</v>
      </c>
      <c r="D4317" t="s">
        <v>258</v>
      </c>
      <c r="E4317" t="s">
        <v>71</v>
      </c>
      <c r="F4317" t="s">
        <v>78</v>
      </c>
      <c r="G4317" t="s">
        <v>68</v>
      </c>
      <c r="H4317">
        <v>3</v>
      </c>
      <c r="I4317">
        <v>204.4</v>
      </c>
      <c r="J4317">
        <v>0.28299999999999997</v>
      </c>
      <c r="K4317">
        <v>146.49</v>
      </c>
      <c r="L4317" t="s">
        <v>57</v>
      </c>
      <c r="M4317">
        <f t="shared" si="449"/>
        <v>439.66</v>
      </c>
      <c r="N4317">
        <f t="shared" si="450"/>
        <v>0.19</v>
      </c>
      <c r="O4317" s="7">
        <f t="shared" si="451"/>
        <v>4.3215211754537593E-4</v>
      </c>
      <c r="P4317" t="str">
        <f t="shared" si="452"/>
        <v>Sep-2024</v>
      </c>
      <c r="Q4317" t="str">
        <f t="shared" si="453"/>
        <v>Q3-2024</v>
      </c>
    </row>
    <row r="4318" spans="1:17" x14ac:dyDescent="0.3">
      <c r="A4318" t="s">
        <v>4466</v>
      </c>
      <c r="B4318" s="15">
        <v>45703</v>
      </c>
      <c r="C4318" t="s">
        <v>88</v>
      </c>
      <c r="D4318" t="s">
        <v>429</v>
      </c>
      <c r="E4318" t="s">
        <v>71</v>
      </c>
      <c r="F4318" t="s">
        <v>72</v>
      </c>
      <c r="G4318" t="s">
        <v>56</v>
      </c>
      <c r="H4318">
        <v>2</v>
      </c>
      <c r="I4318">
        <v>195.62</v>
      </c>
      <c r="J4318">
        <v>6.5000000000000002E-2</v>
      </c>
      <c r="K4318">
        <v>136.66</v>
      </c>
      <c r="L4318" t="s">
        <v>57</v>
      </c>
      <c r="M4318">
        <f t="shared" si="449"/>
        <v>365.81</v>
      </c>
      <c r="N4318">
        <f t="shared" si="450"/>
        <v>92.49</v>
      </c>
      <c r="O4318" s="7">
        <f t="shared" si="451"/>
        <v>0.25283617178316609</v>
      </c>
      <c r="P4318" t="str">
        <f t="shared" si="452"/>
        <v>Feb-2025</v>
      </c>
      <c r="Q4318" t="str">
        <f t="shared" si="453"/>
        <v>Q1-2025</v>
      </c>
    </row>
    <row r="4319" spans="1:17" x14ac:dyDescent="0.3">
      <c r="A4319" t="s">
        <v>4467</v>
      </c>
      <c r="B4319" s="15">
        <v>45501</v>
      </c>
      <c r="C4319" t="s">
        <v>88</v>
      </c>
      <c r="D4319" t="s">
        <v>429</v>
      </c>
      <c r="E4319" t="s">
        <v>71</v>
      </c>
      <c r="F4319" t="s">
        <v>86</v>
      </c>
      <c r="G4319" t="s">
        <v>68</v>
      </c>
      <c r="H4319">
        <v>3</v>
      </c>
      <c r="I4319">
        <v>281.72000000000003</v>
      </c>
      <c r="J4319">
        <v>0.14499999999999999</v>
      </c>
      <c r="K4319">
        <v>185.74</v>
      </c>
      <c r="L4319" t="s">
        <v>57</v>
      </c>
      <c r="M4319">
        <f t="shared" si="449"/>
        <v>722.61</v>
      </c>
      <c r="N4319">
        <f t="shared" si="450"/>
        <v>165.39</v>
      </c>
      <c r="O4319" s="7">
        <f t="shared" si="451"/>
        <v>0.22887864823348691</v>
      </c>
      <c r="P4319" t="str">
        <f t="shared" si="452"/>
        <v>Jul-2024</v>
      </c>
      <c r="Q4319" t="str">
        <f t="shared" si="453"/>
        <v>Q3-2024</v>
      </c>
    </row>
    <row r="4320" spans="1:17" x14ac:dyDescent="0.3">
      <c r="A4320" t="s">
        <v>4468</v>
      </c>
      <c r="B4320" s="15">
        <v>45593</v>
      </c>
      <c r="C4320" t="s">
        <v>63</v>
      </c>
      <c r="D4320" t="s">
        <v>64</v>
      </c>
      <c r="E4320" t="s">
        <v>54</v>
      </c>
      <c r="F4320" t="s">
        <v>114</v>
      </c>
      <c r="G4320" t="s">
        <v>68</v>
      </c>
      <c r="H4320">
        <v>2</v>
      </c>
      <c r="I4320">
        <v>24.12</v>
      </c>
      <c r="J4320">
        <v>0.13900000000000001</v>
      </c>
      <c r="K4320">
        <v>16.809999999999999</v>
      </c>
      <c r="L4320" t="s">
        <v>57</v>
      </c>
      <c r="M4320">
        <f t="shared" si="449"/>
        <v>41.53</v>
      </c>
      <c r="N4320">
        <f t="shared" si="450"/>
        <v>7.91</v>
      </c>
      <c r="O4320" s="7">
        <f t="shared" si="451"/>
        <v>0.19046472429568986</v>
      </c>
      <c r="P4320" t="str">
        <f t="shared" si="452"/>
        <v>Oct-2024</v>
      </c>
      <c r="Q4320" t="str">
        <f t="shared" si="453"/>
        <v>Q4-2024</v>
      </c>
    </row>
    <row r="4321" spans="1:17" x14ac:dyDescent="0.3">
      <c r="A4321" t="s">
        <v>4469</v>
      </c>
      <c r="B4321" s="15">
        <v>45704</v>
      </c>
      <c r="C4321" t="s">
        <v>52</v>
      </c>
      <c r="D4321" t="s">
        <v>75</v>
      </c>
      <c r="E4321" t="s">
        <v>60</v>
      </c>
      <c r="F4321" t="s">
        <v>99</v>
      </c>
      <c r="G4321" t="s">
        <v>56</v>
      </c>
      <c r="H4321">
        <v>1</v>
      </c>
      <c r="I4321">
        <v>88.89</v>
      </c>
      <c r="J4321">
        <v>0</v>
      </c>
      <c r="K4321">
        <v>40.43</v>
      </c>
      <c r="L4321" t="s">
        <v>57</v>
      </c>
      <c r="M4321">
        <f t="shared" si="449"/>
        <v>88.89</v>
      </c>
      <c r="N4321">
        <f t="shared" si="450"/>
        <v>48.46</v>
      </c>
      <c r="O4321" s="7">
        <f t="shared" si="451"/>
        <v>0.54516818539768253</v>
      </c>
      <c r="P4321" t="str">
        <f t="shared" si="452"/>
        <v>Feb-2025</v>
      </c>
      <c r="Q4321" t="str">
        <f t="shared" si="453"/>
        <v>Q1-2025</v>
      </c>
    </row>
    <row r="4322" spans="1:17" x14ac:dyDescent="0.3">
      <c r="A4322" t="s">
        <v>4470</v>
      </c>
      <c r="B4322" s="15">
        <v>45581</v>
      </c>
      <c r="C4322" t="s">
        <v>63</v>
      </c>
      <c r="D4322" t="s">
        <v>64</v>
      </c>
      <c r="E4322" t="s">
        <v>107</v>
      </c>
      <c r="F4322" t="s">
        <v>193</v>
      </c>
      <c r="G4322" t="s">
        <v>68</v>
      </c>
      <c r="H4322">
        <v>3</v>
      </c>
      <c r="I4322">
        <v>29.23</v>
      </c>
      <c r="J4322">
        <v>0.15</v>
      </c>
      <c r="K4322">
        <v>12.47</v>
      </c>
      <c r="L4322" t="s">
        <v>57</v>
      </c>
      <c r="M4322">
        <f t="shared" si="449"/>
        <v>74.540000000000006</v>
      </c>
      <c r="N4322">
        <f t="shared" si="450"/>
        <v>37.130000000000003</v>
      </c>
      <c r="O4322" s="7">
        <f t="shared" si="451"/>
        <v>0.49812181379125303</v>
      </c>
      <c r="P4322" t="str">
        <f t="shared" si="452"/>
        <v>Oct-2024</v>
      </c>
      <c r="Q4322" t="str">
        <f t="shared" si="453"/>
        <v>Q4-2024</v>
      </c>
    </row>
    <row r="4323" spans="1:17" x14ac:dyDescent="0.3">
      <c r="A4323" t="s">
        <v>4471</v>
      </c>
      <c r="B4323" s="15">
        <v>45519</v>
      </c>
      <c r="C4323" t="s">
        <v>52</v>
      </c>
      <c r="D4323" t="s">
        <v>101</v>
      </c>
      <c r="E4323" t="s">
        <v>93</v>
      </c>
      <c r="F4323" t="s">
        <v>94</v>
      </c>
      <c r="G4323" t="s">
        <v>68</v>
      </c>
      <c r="H4323">
        <v>2</v>
      </c>
      <c r="I4323">
        <v>45.2</v>
      </c>
      <c r="J4323">
        <v>1.2E-2</v>
      </c>
      <c r="K4323">
        <v>20.53</v>
      </c>
      <c r="L4323" t="s">
        <v>57</v>
      </c>
      <c r="M4323">
        <f t="shared" si="449"/>
        <v>89.32</v>
      </c>
      <c r="N4323">
        <f t="shared" si="450"/>
        <v>48.26</v>
      </c>
      <c r="O4323" s="7">
        <f t="shared" si="451"/>
        <v>0.5403045230631438</v>
      </c>
      <c r="P4323" t="str">
        <f t="shared" si="452"/>
        <v>Aug-2024</v>
      </c>
      <c r="Q4323" t="str">
        <f t="shared" si="453"/>
        <v>Q3-2024</v>
      </c>
    </row>
    <row r="4324" spans="1:17" x14ac:dyDescent="0.3">
      <c r="A4324" t="s">
        <v>4472</v>
      </c>
      <c r="B4324" s="15">
        <v>45990</v>
      </c>
      <c r="C4324" t="s">
        <v>84</v>
      </c>
      <c r="D4324" t="s">
        <v>147</v>
      </c>
      <c r="E4324" t="s">
        <v>60</v>
      </c>
      <c r="F4324" t="s">
        <v>90</v>
      </c>
      <c r="G4324" t="s">
        <v>73</v>
      </c>
      <c r="H4324">
        <v>7</v>
      </c>
      <c r="I4324">
        <v>63.91</v>
      </c>
      <c r="J4324">
        <v>5.3999999999999999E-2</v>
      </c>
      <c r="K4324">
        <v>27.97</v>
      </c>
      <c r="L4324" t="s">
        <v>104</v>
      </c>
      <c r="M4324">
        <f t="shared" si="449"/>
        <v>423.21</v>
      </c>
      <c r="N4324">
        <f t="shared" si="450"/>
        <v>227.42</v>
      </c>
      <c r="O4324" s="7">
        <f t="shared" si="451"/>
        <v>0.53736915479312874</v>
      </c>
      <c r="P4324" t="str">
        <f t="shared" si="452"/>
        <v>Nov-2025</v>
      </c>
      <c r="Q4324" t="str">
        <f t="shared" si="453"/>
        <v>Q4-2025</v>
      </c>
    </row>
    <row r="4325" spans="1:17" x14ac:dyDescent="0.3">
      <c r="A4325" t="s">
        <v>4473</v>
      </c>
      <c r="B4325" s="15">
        <v>45578</v>
      </c>
      <c r="C4325" t="s">
        <v>84</v>
      </c>
      <c r="D4325" t="s">
        <v>171</v>
      </c>
      <c r="E4325" t="s">
        <v>93</v>
      </c>
      <c r="F4325" t="s">
        <v>124</v>
      </c>
      <c r="G4325" t="s">
        <v>68</v>
      </c>
      <c r="H4325">
        <v>2</v>
      </c>
      <c r="I4325">
        <v>31.81</v>
      </c>
      <c r="J4325">
        <v>5.7000000000000002E-2</v>
      </c>
      <c r="K4325">
        <v>12.65</v>
      </c>
      <c r="L4325" t="s">
        <v>57</v>
      </c>
      <c r="M4325">
        <f t="shared" si="449"/>
        <v>59.99</v>
      </c>
      <c r="N4325">
        <f t="shared" si="450"/>
        <v>34.69</v>
      </c>
      <c r="O4325" s="7">
        <f t="shared" si="451"/>
        <v>0.57826304384064009</v>
      </c>
      <c r="P4325" t="str">
        <f t="shared" si="452"/>
        <v>Oct-2024</v>
      </c>
      <c r="Q4325" t="str">
        <f t="shared" si="453"/>
        <v>Q4-2024</v>
      </c>
    </row>
    <row r="4326" spans="1:17" x14ac:dyDescent="0.3">
      <c r="A4326" t="s">
        <v>4474</v>
      </c>
      <c r="B4326" s="15">
        <v>45954</v>
      </c>
      <c r="C4326" t="s">
        <v>52</v>
      </c>
      <c r="D4326" t="s">
        <v>70</v>
      </c>
      <c r="E4326" t="s">
        <v>71</v>
      </c>
      <c r="F4326" t="s">
        <v>86</v>
      </c>
      <c r="G4326" t="s">
        <v>56</v>
      </c>
      <c r="H4326">
        <v>3</v>
      </c>
      <c r="I4326">
        <v>166.34</v>
      </c>
      <c r="J4326">
        <v>8.8999999999999996E-2</v>
      </c>
      <c r="K4326">
        <v>123.26</v>
      </c>
      <c r="L4326" t="s">
        <v>57</v>
      </c>
      <c r="M4326">
        <f t="shared" si="449"/>
        <v>454.61</v>
      </c>
      <c r="N4326">
        <f t="shared" si="450"/>
        <v>84.83</v>
      </c>
      <c r="O4326" s="7">
        <f t="shared" si="451"/>
        <v>0.18659950287059238</v>
      </c>
      <c r="P4326" t="str">
        <f t="shared" si="452"/>
        <v>Oct-2025</v>
      </c>
      <c r="Q4326" t="str">
        <f t="shared" si="453"/>
        <v>Q4-2025</v>
      </c>
    </row>
    <row r="4327" spans="1:17" x14ac:dyDescent="0.3">
      <c r="A4327" t="s">
        <v>4475</v>
      </c>
      <c r="B4327" s="15">
        <v>45707</v>
      </c>
      <c r="C4327" t="s">
        <v>63</v>
      </c>
      <c r="D4327" t="s">
        <v>106</v>
      </c>
      <c r="E4327" t="s">
        <v>60</v>
      </c>
      <c r="F4327" t="s">
        <v>99</v>
      </c>
      <c r="G4327" t="s">
        <v>68</v>
      </c>
      <c r="H4327">
        <v>2</v>
      </c>
      <c r="I4327">
        <v>69.86</v>
      </c>
      <c r="J4327">
        <v>0.19600000000000001</v>
      </c>
      <c r="K4327">
        <v>36.28</v>
      </c>
      <c r="L4327" t="s">
        <v>57</v>
      </c>
      <c r="M4327">
        <f t="shared" si="449"/>
        <v>112.33</v>
      </c>
      <c r="N4327">
        <f t="shared" si="450"/>
        <v>39.770000000000003</v>
      </c>
      <c r="O4327" s="7">
        <f t="shared" si="451"/>
        <v>0.35404611412801568</v>
      </c>
      <c r="P4327" t="str">
        <f t="shared" si="452"/>
        <v>Feb-2025</v>
      </c>
      <c r="Q4327" t="str">
        <f t="shared" si="453"/>
        <v>Q1-2025</v>
      </c>
    </row>
    <row r="4328" spans="1:17" x14ac:dyDescent="0.3">
      <c r="A4328" t="s">
        <v>4476</v>
      </c>
      <c r="B4328" s="15">
        <v>45457</v>
      </c>
      <c r="C4328" t="s">
        <v>63</v>
      </c>
      <c r="D4328" t="s">
        <v>258</v>
      </c>
      <c r="E4328" t="s">
        <v>93</v>
      </c>
      <c r="F4328" t="s">
        <v>255</v>
      </c>
      <c r="G4328" t="s">
        <v>68</v>
      </c>
      <c r="H4328">
        <v>6</v>
      </c>
      <c r="I4328">
        <v>66.599999999999994</v>
      </c>
      <c r="J4328">
        <v>0.2</v>
      </c>
      <c r="K4328">
        <v>30.86</v>
      </c>
      <c r="L4328" t="s">
        <v>57</v>
      </c>
      <c r="M4328">
        <f t="shared" si="449"/>
        <v>319.68</v>
      </c>
      <c r="N4328">
        <f t="shared" si="450"/>
        <v>134.52000000000001</v>
      </c>
      <c r="O4328" s="7">
        <f t="shared" si="451"/>
        <v>0.42079579579579585</v>
      </c>
      <c r="P4328" t="str">
        <f t="shared" si="452"/>
        <v>Jun-2024</v>
      </c>
      <c r="Q4328" t="str">
        <f t="shared" si="453"/>
        <v>Q2-2024</v>
      </c>
    </row>
    <row r="4329" spans="1:17" x14ac:dyDescent="0.3">
      <c r="A4329" t="s">
        <v>4477</v>
      </c>
      <c r="B4329" s="15">
        <v>45493</v>
      </c>
      <c r="C4329" t="s">
        <v>88</v>
      </c>
      <c r="D4329" t="s">
        <v>270</v>
      </c>
      <c r="E4329" t="s">
        <v>71</v>
      </c>
      <c r="F4329" t="s">
        <v>78</v>
      </c>
      <c r="G4329" t="s">
        <v>68</v>
      </c>
      <c r="H4329">
        <v>8</v>
      </c>
      <c r="I4329">
        <v>263.06</v>
      </c>
      <c r="J4329">
        <v>3.5999999999999997E-2</v>
      </c>
      <c r="K4329">
        <v>173.93</v>
      </c>
      <c r="L4329" t="s">
        <v>57</v>
      </c>
      <c r="M4329">
        <f t="shared" si="449"/>
        <v>2028.72</v>
      </c>
      <c r="N4329">
        <f t="shared" si="450"/>
        <v>637.28</v>
      </c>
      <c r="O4329" s="7">
        <f t="shared" si="451"/>
        <v>0.31412910603730432</v>
      </c>
      <c r="P4329" t="str">
        <f t="shared" si="452"/>
        <v>Jul-2024</v>
      </c>
      <c r="Q4329" t="str">
        <f t="shared" si="453"/>
        <v>Q3-2024</v>
      </c>
    </row>
    <row r="4330" spans="1:17" x14ac:dyDescent="0.3">
      <c r="A4330" t="s">
        <v>4478</v>
      </c>
      <c r="B4330" s="15">
        <v>45458</v>
      </c>
      <c r="C4330" t="s">
        <v>88</v>
      </c>
      <c r="D4330" t="s">
        <v>270</v>
      </c>
      <c r="E4330" t="s">
        <v>60</v>
      </c>
      <c r="F4330" t="s">
        <v>99</v>
      </c>
      <c r="G4330" t="s">
        <v>68</v>
      </c>
      <c r="H4330">
        <v>2</v>
      </c>
      <c r="I4330">
        <v>71.989999999999995</v>
      </c>
      <c r="J4330">
        <v>0</v>
      </c>
      <c r="K4330">
        <v>28.91</v>
      </c>
      <c r="L4330" t="s">
        <v>57</v>
      </c>
      <c r="M4330">
        <f t="shared" si="449"/>
        <v>143.97999999999999</v>
      </c>
      <c r="N4330">
        <f t="shared" si="450"/>
        <v>86.16</v>
      </c>
      <c r="O4330" s="7">
        <f t="shared" si="451"/>
        <v>0.5984164467287123</v>
      </c>
      <c r="P4330" t="str">
        <f t="shared" si="452"/>
        <v>Jun-2024</v>
      </c>
      <c r="Q4330" t="str">
        <f t="shared" si="453"/>
        <v>Q2-2024</v>
      </c>
    </row>
    <row r="4331" spans="1:17" x14ac:dyDescent="0.3">
      <c r="A4331" t="s">
        <v>4479</v>
      </c>
      <c r="B4331" s="15">
        <v>46014</v>
      </c>
      <c r="C4331" t="s">
        <v>88</v>
      </c>
      <c r="D4331" t="s">
        <v>198</v>
      </c>
      <c r="E4331" t="s">
        <v>60</v>
      </c>
      <c r="F4331" t="s">
        <v>99</v>
      </c>
      <c r="G4331" t="s">
        <v>68</v>
      </c>
      <c r="H4331">
        <v>1</v>
      </c>
      <c r="I4331">
        <v>75.61</v>
      </c>
      <c r="J4331">
        <v>0.114</v>
      </c>
      <c r="K4331">
        <v>34.409999999999997</v>
      </c>
      <c r="L4331" t="s">
        <v>57</v>
      </c>
      <c r="M4331">
        <f t="shared" si="449"/>
        <v>66.989999999999995</v>
      </c>
      <c r="N4331">
        <f t="shared" si="450"/>
        <v>32.58</v>
      </c>
      <c r="O4331" s="7">
        <f t="shared" si="451"/>
        <v>0.48634124496193465</v>
      </c>
      <c r="P4331" t="str">
        <f t="shared" si="452"/>
        <v>Dec-2025</v>
      </c>
      <c r="Q4331" t="str">
        <f t="shared" si="453"/>
        <v>Q4-2025</v>
      </c>
    </row>
    <row r="4332" spans="1:17" x14ac:dyDescent="0.3">
      <c r="A4332" t="s">
        <v>4480</v>
      </c>
      <c r="B4332" s="15">
        <v>45983</v>
      </c>
      <c r="C4332" t="s">
        <v>88</v>
      </c>
      <c r="D4332" t="s">
        <v>162</v>
      </c>
      <c r="E4332" t="s">
        <v>93</v>
      </c>
      <c r="F4332" t="s">
        <v>255</v>
      </c>
      <c r="G4332" t="s">
        <v>68</v>
      </c>
      <c r="H4332">
        <v>1</v>
      </c>
      <c r="I4332">
        <v>70.88</v>
      </c>
      <c r="J4332">
        <v>9.4E-2</v>
      </c>
      <c r="K4332">
        <v>35.409999999999997</v>
      </c>
      <c r="L4332" t="s">
        <v>57</v>
      </c>
      <c r="M4332">
        <f t="shared" si="449"/>
        <v>64.22</v>
      </c>
      <c r="N4332">
        <f t="shared" si="450"/>
        <v>28.81</v>
      </c>
      <c r="O4332" s="7">
        <f t="shared" si="451"/>
        <v>0.4486141388975397</v>
      </c>
      <c r="P4332" t="str">
        <f t="shared" si="452"/>
        <v>Nov-2025</v>
      </c>
      <c r="Q4332" t="str">
        <f t="shared" si="453"/>
        <v>Q4-2025</v>
      </c>
    </row>
    <row r="4333" spans="1:17" x14ac:dyDescent="0.3">
      <c r="A4333" t="s">
        <v>4481</v>
      </c>
      <c r="B4333" s="15">
        <v>46020</v>
      </c>
      <c r="C4333" t="s">
        <v>84</v>
      </c>
      <c r="D4333" t="s">
        <v>144</v>
      </c>
      <c r="E4333" t="s">
        <v>107</v>
      </c>
      <c r="F4333" t="s">
        <v>108</v>
      </c>
      <c r="G4333" t="s">
        <v>56</v>
      </c>
      <c r="H4333">
        <v>1</v>
      </c>
      <c r="I4333">
        <v>34.21</v>
      </c>
      <c r="J4333">
        <v>5.3999999999999999E-2</v>
      </c>
      <c r="K4333">
        <v>8.6999999999999993</v>
      </c>
      <c r="L4333" t="s">
        <v>57</v>
      </c>
      <c r="M4333">
        <f t="shared" si="449"/>
        <v>32.36</v>
      </c>
      <c r="N4333">
        <f t="shared" si="450"/>
        <v>23.66</v>
      </c>
      <c r="O4333" s="7">
        <f t="shared" si="451"/>
        <v>0.73114956736711989</v>
      </c>
      <c r="P4333" t="str">
        <f t="shared" si="452"/>
        <v>Dec-2025</v>
      </c>
      <c r="Q4333" t="str">
        <f t="shared" si="453"/>
        <v>Q4-2025</v>
      </c>
    </row>
    <row r="4334" spans="1:17" x14ac:dyDescent="0.3">
      <c r="A4334" t="s">
        <v>4482</v>
      </c>
      <c r="B4334" s="15">
        <v>45388</v>
      </c>
      <c r="C4334" t="s">
        <v>52</v>
      </c>
      <c r="D4334" t="s">
        <v>59</v>
      </c>
      <c r="E4334" t="s">
        <v>93</v>
      </c>
      <c r="F4334" t="s">
        <v>94</v>
      </c>
      <c r="G4334" t="s">
        <v>68</v>
      </c>
      <c r="H4334">
        <v>3</v>
      </c>
      <c r="I4334">
        <v>54.49</v>
      </c>
      <c r="J4334">
        <v>0.13100000000000001</v>
      </c>
      <c r="K4334">
        <v>23.34</v>
      </c>
      <c r="L4334" t="s">
        <v>57</v>
      </c>
      <c r="M4334">
        <f t="shared" si="449"/>
        <v>142.06</v>
      </c>
      <c r="N4334">
        <f t="shared" si="450"/>
        <v>72.040000000000006</v>
      </c>
      <c r="O4334" s="7">
        <f t="shared" si="451"/>
        <v>0.50710967196959034</v>
      </c>
      <c r="P4334" t="str">
        <f t="shared" si="452"/>
        <v>Apr-2024</v>
      </c>
      <c r="Q4334" t="str">
        <f t="shared" si="453"/>
        <v>Q2-2024</v>
      </c>
    </row>
    <row r="4335" spans="1:17" x14ac:dyDescent="0.3">
      <c r="A4335" t="s">
        <v>4483</v>
      </c>
      <c r="B4335" s="15">
        <v>45688</v>
      </c>
      <c r="C4335" t="s">
        <v>52</v>
      </c>
      <c r="D4335" t="s">
        <v>130</v>
      </c>
      <c r="E4335" t="s">
        <v>71</v>
      </c>
      <c r="F4335" t="s">
        <v>86</v>
      </c>
      <c r="G4335" t="s">
        <v>68</v>
      </c>
      <c r="H4335">
        <v>1</v>
      </c>
      <c r="I4335">
        <v>239.35</v>
      </c>
      <c r="J4335">
        <v>0</v>
      </c>
      <c r="K4335">
        <v>180.18</v>
      </c>
      <c r="L4335" t="s">
        <v>57</v>
      </c>
      <c r="M4335">
        <f t="shared" si="449"/>
        <v>239.35</v>
      </c>
      <c r="N4335">
        <f t="shared" si="450"/>
        <v>59.17</v>
      </c>
      <c r="O4335" s="7">
        <f t="shared" si="451"/>
        <v>0.24721119699185296</v>
      </c>
      <c r="P4335" t="str">
        <f t="shared" si="452"/>
        <v>Jan-2025</v>
      </c>
      <c r="Q4335" t="str">
        <f t="shared" si="453"/>
        <v>Q1-2025</v>
      </c>
    </row>
    <row r="4336" spans="1:17" x14ac:dyDescent="0.3">
      <c r="A4336" t="s">
        <v>4484</v>
      </c>
      <c r="B4336" s="15">
        <v>45580</v>
      </c>
      <c r="C4336" t="s">
        <v>52</v>
      </c>
      <c r="D4336" t="s">
        <v>155</v>
      </c>
      <c r="E4336" t="s">
        <v>71</v>
      </c>
      <c r="F4336" t="s">
        <v>126</v>
      </c>
      <c r="G4336" t="s">
        <v>56</v>
      </c>
      <c r="H4336">
        <v>10</v>
      </c>
      <c r="I4336">
        <v>153.52000000000001</v>
      </c>
      <c r="J4336">
        <v>6.5000000000000002E-2</v>
      </c>
      <c r="K4336">
        <v>102.17</v>
      </c>
      <c r="L4336" t="s">
        <v>57</v>
      </c>
      <c r="M4336">
        <f t="shared" si="449"/>
        <v>1435.41</v>
      </c>
      <c r="N4336">
        <f t="shared" si="450"/>
        <v>413.71</v>
      </c>
      <c r="O4336" s="7">
        <f t="shared" si="451"/>
        <v>0.28821730376686799</v>
      </c>
      <c r="P4336" t="str">
        <f t="shared" si="452"/>
        <v>Oct-2024</v>
      </c>
      <c r="Q4336" t="str">
        <f t="shared" si="453"/>
        <v>Q4-2024</v>
      </c>
    </row>
    <row r="4337" spans="1:17" x14ac:dyDescent="0.3">
      <c r="A4337" t="s">
        <v>4485</v>
      </c>
      <c r="B4337" s="15">
        <v>45923</v>
      </c>
      <c r="C4337" t="s">
        <v>88</v>
      </c>
      <c r="D4337" t="s">
        <v>202</v>
      </c>
      <c r="E4337" t="s">
        <v>60</v>
      </c>
      <c r="F4337" t="s">
        <v>67</v>
      </c>
      <c r="G4337" t="s">
        <v>68</v>
      </c>
      <c r="H4337">
        <v>2</v>
      </c>
      <c r="I4337">
        <v>38.74</v>
      </c>
      <c r="J4337">
        <v>7.3999999999999996E-2</v>
      </c>
      <c r="K4337">
        <v>17.96</v>
      </c>
      <c r="L4337" t="s">
        <v>57</v>
      </c>
      <c r="M4337">
        <f t="shared" si="449"/>
        <v>71.75</v>
      </c>
      <c r="N4337">
        <f t="shared" si="450"/>
        <v>35.83</v>
      </c>
      <c r="O4337" s="7">
        <f t="shared" si="451"/>
        <v>0.49937282229965152</v>
      </c>
      <c r="P4337" t="str">
        <f t="shared" ref="P4337:P4358" si="454">IF(B4337="","",TEXT(B4337,"mmm-yyyy"))</f>
        <v>Sep-2025</v>
      </c>
      <c r="Q4337" t="str">
        <f t="shared" ref="Q4337:Q4358" si="455">IF(B4337="","","Q"&amp;ROUNDUP(MONTH(B4337)/3,0)&amp;"-"&amp;YEAR(B4337))</f>
        <v>Q3-2025</v>
      </c>
    </row>
    <row r="4338" spans="1:17" x14ac:dyDescent="0.3">
      <c r="A4338" t="s">
        <v>4486</v>
      </c>
      <c r="B4338" s="15">
        <v>45816</v>
      </c>
      <c r="C4338" t="s">
        <v>84</v>
      </c>
      <c r="D4338" t="s">
        <v>243</v>
      </c>
      <c r="E4338" t="s">
        <v>60</v>
      </c>
      <c r="F4338" t="s">
        <v>99</v>
      </c>
      <c r="G4338" t="s">
        <v>56</v>
      </c>
      <c r="H4338">
        <v>4</v>
      </c>
      <c r="I4338">
        <v>62.57</v>
      </c>
      <c r="J4338">
        <v>0.153</v>
      </c>
      <c r="K4338">
        <v>26.45</v>
      </c>
      <c r="L4338" t="s">
        <v>57</v>
      </c>
      <c r="M4338">
        <f t="shared" si="449"/>
        <v>211.99</v>
      </c>
      <c r="N4338">
        <f t="shared" si="450"/>
        <v>106.19</v>
      </c>
      <c r="O4338" s="7">
        <f t="shared" si="451"/>
        <v>0.50091985471012779</v>
      </c>
      <c r="P4338" t="str">
        <f t="shared" si="454"/>
        <v>Jun-2025</v>
      </c>
      <c r="Q4338" t="str">
        <f t="shared" si="455"/>
        <v>Q2-2025</v>
      </c>
    </row>
    <row r="4339" spans="1:17" x14ac:dyDescent="0.3">
      <c r="A4339" t="s">
        <v>4487</v>
      </c>
      <c r="B4339" s="15">
        <v>45684</v>
      </c>
      <c r="C4339" t="s">
        <v>88</v>
      </c>
      <c r="D4339" t="s">
        <v>234</v>
      </c>
      <c r="E4339" t="s">
        <v>54</v>
      </c>
      <c r="F4339" t="s">
        <v>156</v>
      </c>
      <c r="G4339" t="s">
        <v>56</v>
      </c>
      <c r="H4339">
        <v>4</v>
      </c>
      <c r="I4339">
        <v>24.44</v>
      </c>
      <c r="J4339">
        <v>5.0999999999999997E-2</v>
      </c>
      <c r="K4339">
        <v>13.78</v>
      </c>
      <c r="L4339" t="s">
        <v>57</v>
      </c>
      <c r="M4339">
        <f t="shared" si="449"/>
        <v>92.77</v>
      </c>
      <c r="N4339">
        <f t="shared" si="450"/>
        <v>37.65</v>
      </c>
      <c r="O4339" s="7">
        <f t="shared" si="451"/>
        <v>0.40584240595019944</v>
      </c>
      <c r="P4339" t="str">
        <f t="shared" si="454"/>
        <v>Jan-2025</v>
      </c>
      <c r="Q4339" t="str">
        <f t="shared" si="455"/>
        <v>Q1-2025</v>
      </c>
    </row>
    <row r="4340" spans="1:17" x14ac:dyDescent="0.3">
      <c r="A4340" t="s">
        <v>4488</v>
      </c>
      <c r="B4340" s="15">
        <v>45669</v>
      </c>
      <c r="C4340" t="s">
        <v>52</v>
      </c>
      <c r="D4340" t="s">
        <v>53</v>
      </c>
      <c r="E4340" t="s">
        <v>54</v>
      </c>
      <c r="F4340" t="s">
        <v>114</v>
      </c>
      <c r="G4340" t="s">
        <v>56</v>
      </c>
      <c r="H4340">
        <v>3</v>
      </c>
      <c r="I4340">
        <v>20.94</v>
      </c>
      <c r="J4340">
        <v>2.5999999999999999E-2</v>
      </c>
      <c r="K4340">
        <v>13.08</v>
      </c>
      <c r="L4340" t="s">
        <v>57</v>
      </c>
      <c r="M4340">
        <f t="shared" si="449"/>
        <v>61.19</v>
      </c>
      <c r="N4340">
        <f t="shared" si="450"/>
        <v>21.95</v>
      </c>
      <c r="O4340" s="7">
        <f t="shared" si="451"/>
        <v>0.35871874489295635</v>
      </c>
      <c r="P4340" t="str">
        <f t="shared" si="454"/>
        <v>Jan-2025</v>
      </c>
      <c r="Q4340" t="str">
        <f t="shared" si="455"/>
        <v>Q1-2025</v>
      </c>
    </row>
    <row r="4341" spans="1:17" x14ac:dyDescent="0.3">
      <c r="A4341" t="s">
        <v>4489</v>
      </c>
      <c r="B4341" s="15">
        <v>45866</v>
      </c>
      <c r="C4341" t="s">
        <v>52</v>
      </c>
      <c r="D4341" t="s">
        <v>216</v>
      </c>
      <c r="E4341" t="s">
        <v>71</v>
      </c>
      <c r="F4341" t="s">
        <v>72</v>
      </c>
      <c r="G4341" t="s">
        <v>68</v>
      </c>
      <c r="H4341">
        <v>5</v>
      </c>
      <c r="I4341">
        <v>38.22</v>
      </c>
      <c r="J4341">
        <v>4.2000000000000003E-2</v>
      </c>
      <c r="K4341">
        <v>26.84</v>
      </c>
      <c r="L4341" t="s">
        <v>57</v>
      </c>
      <c r="M4341">
        <f t="shared" si="449"/>
        <v>183.07</v>
      </c>
      <c r="N4341">
        <f t="shared" si="450"/>
        <v>48.87</v>
      </c>
      <c r="O4341" s="7">
        <f t="shared" si="451"/>
        <v>0.26694706942699514</v>
      </c>
      <c r="P4341" t="str">
        <f t="shared" si="454"/>
        <v>Jul-2025</v>
      </c>
      <c r="Q4341" t="str">
        <f t="shared" si="455"/>
        <v>Q3-2025</v>
      </c>
    </row>
    <row r="4342" spans="1:17" x14ac:dyDescent="0.3">
      <c r="A4342" t="s">
        <v>4490</v>
      </c>
      <c r="B4342" s="15">
        <v>45795</v>
      </c>
      <c r="C4342" t="s">
        <v>88</v>
      </c>
      <c r="D4342" t="s">
        <v>89</v>
      </c>
      <c r="E4342" t="s">
        <v>54</v>
      </c>
      <c r="F4342" t="s">
        <v>55</v>
      </c>
      <c r="G4342" t="s">
        <v>68</v>
      </c>
      <c r="H4342">
        <v>3</v>
      </c>
      <c r="I4342">
        <v>18.47</v>
      </c>
      <c r="J4342">
        <v>1.7999999999999999E-2</v>
      </c>
      <c r="K4342">
        <v>11.87</v>
      </c>
      <c r="L4342" t="s">
        <v>57</v>
      </c>
      <c r="M4342">
        <f t="shared" si="449"/>
        <v>54.41</v>
      </c>
      <c r="N4342">
        <f t="shared" si="450"/>
        <v>18.8</v>
      </c>
      <c r="O4342" s="7">
        <f t="shared" si="451"/>
        <v>0.34552471972063964</v>
      </c>
      <c r="P4342" t="str">
        <f t="shared" si="454"/>
        <v>May-2025</v>
      </c>
      <c r="Q4342" t="str">
        <f t="shared" si="455"/>
        <v>Q2-2025</v>
      </c>
    </row>
    <row r="4343" spans="1:17" x14ac:dyDescent="0.3">
      <c r="A4343" t="s">
        <v>4491</v>
      </c>
      <c r="B4343" s="15">
        <v>45700</v>
      </c>
      <c r="C4343" t="s">
        <v>52</v>
      </c>
      <c r="D4343" t="s">
        <v>101</v>
      </c>
      <c r="E4343" t="s">
        <v>71</v>
      </c>
      <c r="F4343" t="s">
        <v>126</v>
      </c>
      <c r="G4343" t="s">
        <v>56</v>
      </c>
      <c r="H4343">
        <v>5</v>
      </c>
      <c r="I4343">
        <v>125.23</v>
      </c>
      <c r="J4343">
        <v>2.5000000000000001E-2</v>
      </c>
      <c r="K4343">
        <v>93.13</v>
      </c>
      <c r="L4343" t="s">
        <v>57</v>
      </c>
      <c r="M4343">
        <f t="shared" si="449"/>
        <v>610.5</v>
      </c>
      <c r="N4343">
        <f t="shared" si="450"/>
        <v>144.85</v>
      </c>
      <c r="O4343" s="7">
        <f t="shared" si="451"/>
        <v>0.23726453726453725</v>
      </c>
      <c r="P4343" t="str">
        <f t="shared" si="454"/>
        <v>Feb-2025</v>
      </c>
      <c r="Q4343" t="str">
        <f t="shared" si="455"/>
        <v>Q1-2025</v>
      </c>
    </row>
    <row r="4344" spans="1:17" x14ac:dyDescent="0.3">
      <c r="A4344" t="s">
        <v>4492</v>
      </c>
      <c r="B4344" s="15">
        <v>45564</v>
      </c>
      <c r="C4344" t="s">
        <v>84</v>
      </c>
      <c r="D4344" t="s">
        <v>177</v>
      </c>
      <c r="E4344" t="s">
        <v>93</v>
      </c>
      <c r="F4344" t="s">
        <v>94</v>
      </c>
      <c r="G4344" t="s">
        <v>68</v>
      </c>
      <c r="H4344">
        <v>6</v>
      </c>
      <c r="I4344">
        <v>61.2</v>
      </c>
      <c r="J4344">
        <v>7.3999999999999996E-2</v>
      </c>
      <c r="K4344">
        <v>29.39</v>
      </c>
      <c r="L4344" t="s">
        <v>57</v>
      </c>
      <c r="M4344">
        <f t="shared" si="449"/>
        <v>340.03</v>
      </c>
      <c r="N4344">
        <f t="shared" si="450"/>
        <v>163.69</v>
      </c>
      <c r="O4344" s="7">
        <f t="shared" si="451"/>
        <v>0.48139870011469582</v>
      </c>
      <c r="P4344" t="str">
        <f t="shared" si="454"/>
        <v>Sep-2024</v>
      </c>
      <c r="Q4344" t="str">
        <f t="shared" si="455"/>
        <v>Q3-2024</v>
      </c>
    </row>
    <row r="4345" spans="1:17" x14ac:dyDescent="0.3">
      <c r="A4345" t="s">
        <v>4493</v>
      </c>
      <c r="B4345" s="15">
        <v>45444</v>
      </c>
      <c r="C4345" t="s">
        <v>88</v>
      </c>
      <c r="D4345" t="s">
        <v>206</v>
      </c>
      <c r="E4345" t="s">
        <v>60</v>
      </c>
      <c r="F4345" t="s">
        <v>90</v>
      </c>
      <c r="G4345" t="s">
        <v>56</v>
      </c>
      <c r="H4345">
        <v>3</v>
      </c>
      <c r="I4345">
        <v>51.39</v>
      </c>
      <c r="J4345">
        <v>3.4000000000000002E-2</v>
      </c>
      <c r="K4345">
        <v>23.51</v>
      </c>
      <c r="L4345" t="s">
        <v>57</v>
      </c>
      <c r="M4345">
        <f t="shared" si="449"/>
        <v>148.93</v>
      </c>
      <c r="N4345">
        <f t="shared" si="450"/>
        <v>78.400000000000006</v>
      </c>
      <c r="O4345" s="7">
        <f t="shared" si="451"/>
        <v>0.52642180890351176</v>
      </c>
      <c r="P4345" t="str">
        <f t="shared" si="454"/>
        <v>Jun-2024</v>
      </c>
      <c r="Q4345" t="str">
        <f t="shared" si="455"/>
        <v>Q2-2024</v>
      </c>
    </row>
    <row r="4346" spans="1:17" x14ac:dyDescent="0.3">
      <c r="A4346" t="s">
        <v>4494</v>
      </c>
      <c r="B4346" s="15">
        <v>45935</v>
      </c>
      <c r="C4346" t="s">
        <v>84</v>
      </c>
      <c r="D4346" t="s">
        <v>177</v>
      </c>
      <c r="E4346" t="s">
        <v>54</v>
      </c>
      <c r="F4346" t="s">
        <v>114</v>
      </c>
      <c r="G4346" t="s">
        <v>68</v>
      </c>
      <c r="H4346">
        <v>5</v>
      </c>
      <c r="I4346">
        <v>9.19</v>
      </c>
      <c r="J4346">
        <v>0</v>
      </c>
      <c r="K4346">
        <v>5.61</v>
      </c>
      <c r="L4346" t="s">
        <v>57</v>
      </c>
      <c r="M4346">
        <f t="shared" si="449"/>
        <v>45.95</v>
      </c>
      <c r="N4346">
        <f t="shared" si="450"/>
        <v>17.899999999999999</v>
      </c>
      <c r="O4346" s="7">
        <f t="shared" si="451"/>
        <v>0.38955386289445043</v>
      </c>
      <c r="P4346" t="str">
        <f t="shared" si="454"/>
        <v>Oct-2025</v>
      </c>
      <c r="Q4346" t="str">
        <f t="shared" si="455"/>
        <v>Q4-2025</v>
      </c>
    </row>
    <row r="4347" spans="1:17" x14ac:dyDescent="0.3">
      <c r="A4347" t="s">
        <v>4495</v>
      </c>
      <c r="B4347" s="15">
        <v>45829</v>
      </c>
      <c r="C4347" t="s">
        <v>63</v>
      </c>
      <c r="D4347" t="s">
        <v>204</v>
      </c>
      <c r="E4347" t="s">
        <v>60</v>
      </c>
      <c r="F4347" t="s">
        <v>67</v>
      </c>
      <c r="G4347" t="s">
        <v>68</v>
      </c>
      <c r="H4347">
        <v>1</v>
      </c>
      <c r="I4347">
        <v>24.76</v>
      </c>
      <c r="J4347">
        <v>0.19400000000000001</v>
      </c>
      <c r="K4347">
        <v>13.24</v>
      </c>
      <c r="L4347" t="s">
        <v>57</v>
      </c>
      <c r="M4347">
        <f t="shared" si="449"/>
        <v>19.96</v>
      </c>
      <c r="N4347">
        <f t="shared" si="450"/>
        <v>6.72</v>
      </c>
      <c r="O4347" s="7">
        <f t="shared" si="451"/>
        <v>0.33667334669338672</v>
      </c>
      <c r="P4347" t="str">
        <f t="shared" si="454"/>
        <v>Jun-2025</v>
      </c>
      <c r="Q4347" t="str">
        <f t="shared" si="455"/>
        <v>Q2-2025</v>
      </c>
    </row>
    <row r="4348" spans="1:17" x14ac:dyDescent="0.3">
      <c r="A4348" t="s">
        <v>4496</v>
      </c>
      <c r="B4348" s="15">
        <v>45856</v>
      </c>
      <c r="C4348" t="s">
        <v>88</v>
      </c>
      <c r="D4348" t="s">
        <v>92</v>
      </c>
      <c r="E4348" t="s">
        <v>54</v>
      </c>
      <c r="F4348" t="s">
        <v>65</v>
      </c>
      <c r="G4348" t="s">
        <v>56</v>
      </c>
      <c r="H4348">
        <v>3</v>
      </c>
      <c r="I4348">
        <v>19.88</v>
      </c>
      <c r="J4348">
        <v>0.154</v>
      </c>
      <c r="K4348">
        <v>13.52</v>
      </c>
      <c r="L4348" t="s">
        <v>57</v>
      </c>
      <c r="M4348">
        <f t="shared" si="449"/>
        <v>50.46</v>
      </c>
      <c r="N4348">
        <f t="shared" si="450"/>
        <v>9.9</v>
      </c>
      <c r="O4348" s="7">
        <f t="shared" si="451"/>
        <v>0.1961950059453032</v>
      </c>
      <c r="P4348" t="str">
        <f t="shared" si="454"/>
        <v>Jul-2025</v>
      </c>
      <c r="Q4348" t="str">
        <f t="shared" si="455"/>
        <v>Q3-2025</v>
      </c>
    </row>
    <row r="4349" spans="1:17" x14ac:dyDescent="0.3">
      <c r="A4349" t="s">
        <v>4497</v>
      </c>
      <c r="B4349" s="15">
        <v>45625</v>
      </c>
      <c r="C4349" t="s">
        <v>88</v>
      </c>
      <c r="D4349" t="s">
        <v>206</v>
      </c>
      <c r="E4349" t="s">
        <v>93</v>
      </c>
      <c r="F4349" t="s">
        <v>124</v>
      </c>
      <c r="G4349" t="s">
        <v>56</v>
      </c>
      <c r="H4349">
        <v>3</v>
      </c>
      <c r="I4349">
        <v>52.69</v>
      </c>
      <c r="J4349">
        <v>8.5999999999999993E-2</v>
      </c>
      <c r="K4349">
        <v>24.32</v>
      </c>
      <c r="L4349" t="s">
        <v>57</v>
      </c>
      <c r="M4349">
        <f t="shared" si="449"/>
        <v>144.47999999999999</v>
      </c>
      <c r="N4349">
        <f t="shared" si="450"/>
        <v>71.52</v>
      </c>
      <c r="O4349" s="7">
        <f t="shared" si="451"/>
        <v>0.49501661129568109</v>
      </c>
      <c r="P4349" t="str">
        <f t="shared" si="454"/>
        <v>Nov-2024</v>
      </c>
      <c r="Q4349" t="str">
        <f t="shared" si="455"/>
        <v>Q4-2024</v>
      </c>
    </row>
    <row r="4350" spans="1:17" x14ac:dyDescent="0.3">
      <c r="A4350" t="s">
        <v>4498</v>
      </c>
      <c r="B4350" s="15">
        <v>45324</v>
      </c>
      <c r="C4350" t="s">
        <v>52</v>
      </c>
      <c r="D4350" t="s">
        <v>200</v>
      </c>
      <c r="E4350" t="s">
        <v>93</v>
      </c>
      <c r="F4350" t="s">
        <v>94</v>
      </c>
      <c r="G4350" t="s">
        <v>56</v>
      </c>
      <c r="H4350">
        <v>13</v>
      </c>
      <c r="I4350">
        <v>49.71</v>
      </c>
      <c r="J4350">
        <v>7.8E-2</v>
      </c>
      <c r="K4350">
        <v>18.059999999999999</v>
      </c>
      <c r="L4350" t="s">
        <v>57</v>
      </c>
      <c r="M4350">
        <f t="shared" si="449"/>
        <v>595.82000000000005</v>
      </c>
      <c r="N4350">
        <f t="shared" si="450"/>
        <v>361.04</v>
      </c>
      <c r="O4350" s="7">
        <f t="shared" si="451"/>
        <v>0.60595481856936662</v>
      </c>
      <c r="P4350" t="str">
        <f t="shared" si="454"/>
        <v>Feb-2024</v>
      </c>
      <c r="Q4350" t="str">
        <f t="shared" si="455"/>
        <v>Q1-2024</v>
      </c>
    </row>
    <row r="4351" spans="1:17" x14ac:dyDescent="0.3">
      <c r="A4351" t="s">
        <v>4499</v>
      </c>
      <c r="B4351" s="15">
        <v>45775</v>
      </c>
      <c r="C4351" t="s">
        <v>84</v>
      </c>
      <c r="D4351" t="s">
        <v>150</v>
      </c>
      <c r="E4351" t="s">
        <v>54</v>
      </c>
      <c r="F4351" t="s">
        <v>156</v>
      </c>
      <c r="G4351" t="s">
        <v>68</v>
      </c>
      <c r="H4351">
        <v>1</v>
      </c>
      <c r="I4351">
        <v>14.46</v>
      </c>
      <c r="J4351">
        <v>7.3999999999999996E-2</v>
      </c>
      <c r="K4351">
        <v>9.2899999999999991</v>
      </c>
      <c r="L4351" t="s">
        <v>104</v>
      </c>
      <c r="M4351">
        <f t="shared" si="449"/>
        <v>13.39</v>
      </c>
      <c r="N4351">
        <f t="shared" si="450"/>
        <v>4.0999999999999996</v>
      </c>
      <c r="O4351" s="7">
        <f t="shared" si="451"/>
        <v>0.3061986557132188</v>
      </c>
      <c r="P4351" t="str">
        <f t="shared" si="454"/>
        <v>Apr-2025</v>
      </c>
      <c r="Q4351" t="str">
        <f t="shared" si="455"/>
        <v>Q2-2025</v>
      </c>
    </row>
    <row r="4352" spans="1:17" x14ac:dyDescent="0.3">
      <c r="A4352" t="s">
        <v>4500</v>
      </c>
      <c r="B4352" s="15">
        <v>45686</v>
      </c>
      <c r="C4352" t="s">
        <v>52</v>
      </c>
      <c r="D4352" t="s">
        <v>181</v>
      </c>
      <c r="E4352" t="s">
        <v>60</v>
      </c>
      <c r="F4352" t="s">
        <v>76</v>
      </c>
      <c r="G4352" t="s">
        <v>56</v>
      </c>
      <c r="H4352">
        <v>3</v>
      </c>
      <c r="I4352">
        <v>18.66</v>
      </c>
      <c r="J4352">
        <v>8.4000000000000005E-2</v>
      </c>
      <c r="K4352">
        <v>7.63</v>
      </c>
      <c r="L4352" t="s">
        <v>57</v>
      </c>
      <c r="M4352">
        <f t="shared" si="449"/>
        <v>51.28</v>
      </c>
      <c r="N4352">
        <f t="shared" si="450"/>
        <v>28.39</v>
      </c>
      <c r="O4352" s="7">
        <f t="shared" si="451"/>
        <v>0.55362714508580346</v>
      </c>
      <c r="P4352" t="str">
        <f t="shared" si="454"/>
        <v>Jan-2025</v>
      </c>
      <c r="Q4352" t="str">
        <f t="shared" si="455"/>
        <v>Q1-2025</v>
      </c>
    </row>
    <row r="4353" spans="1:17" x14ac:dyDescent="0.3">
      <c r="A4353" t="s">
        <v>4501</v>
      </c>
      <c r="B4353" s="15">
        <v>45617</v>
      </c>
      <c r="C4353" t="s">
        <v>84</v>
      </c>
      <c r="D4353" t="s">
        <v>225</v>
      </c>
      <c r="E4353" t="s">
        <v>60</v>
      </c>
      <c r="F4353" t="s">
        <v>67</v>
      </c>
      <c r="G4353" t="s">
        <v>68</v>
      </c>
      <c r="H4353">
        <v>2</v>
      </c>
      <c r="I4353">
        <v>85.75</v>
      </c>
      <c r="J4353">
        <v>0.13100000000000001</v>
      </c>
      <c r="K4353">
        <v>40.01</v>
      </c>
      <c r="L4353" t="s">
        <v>57</v>
      </c>
      <c r="M4353">
        <f t="shared" si="449"/>
        <v>149.03</v>
      </c>
      <c r="N4353">
        <f t="shared" si="450"/>
        <v>69.010000000000005</v>
      </c>
      <c r="O4353" s="7">
        <f t="shared" si="451"/>
        <v>0.46306112863181914</v>
      </c>
      <c r="P4353" t="str">
        <f t="shared" si="454"/>
        <v>Nov-2024</v>
      </c>
      <c r="Q4353" t="str">
        <f t="shared" si="455"/>
        <v>Q4-2024</v>
      </c>
    </row>
    <row r="4354" spans="1:17" x14ac:dyDescent="0.3">
      <c r="A4354" t="s">
        <v>4502</v>
      </c>
      <c r="B4354" s="15">
        <v>45703</v>
      </c>
      <c r="C4354" t="s">
        <v>52</v>
      </c>
      <c r="D4354" t="s">
        <v>59</v>
      </c>
      <c r="E4354" t="s">
        <v>93</v>
      </c>
      <c r="F4354" t="s">
        <v>124</v>
      </c>
      <c r="G4354" t="s">
        <v>68</v>
      </c>
      <c r="H4354">
        <v>6</v>
      </c>
      <c r="I4354">
        <v>44.94</v>
      </c>
      <c r="J4354">
        <v>0</v>
      </c>
      <c r="K4354">
        <v>16.96</v>
      </c>
      <c r="L4354" t="s">
        <v>57</v>
      </c>
      <c r="M4354">
        <f t="shared" ref="M4354:M4417" si="456">ROUND(H4354*I4354*(1-J4354),2)</f>
        <v>269.64</v>
      </c>
      <c r="N4354">
        <f t="shared" ref="N4354:N4417" si="457">ROUND(M4354-(H4354*K4354),2)</f>
        <v>167.88</v>
      </c>
      <c r="O4354" s="7">
        <f t="shared" ref="O4354:O4417" si="458">IFERROR(N4354/M4354,0)</f>
        <v>0.62260792167334222</v>
      </c>
      <c r="P4354" t="str">
        <f t="shared" si="454"/>
        <v>Feb-2025</v>
      </c>
      <c r="Q4354" t="str">
        <f t="shared" si="455"/>
        <v>Q1-2025</v>
      </c>
    </row>
    <row r="4355" spans="1:17" x14ac:dyDescent="0.3">
      <c r="A4355" t="s">
        <v>4503</v>
      </c>
      <c r="B4355" s="15">
        <v>45947</v>
      </c>
      <c r="C4355" t="s">
        <v>63</v>
      </c>
      <c r="D4355" t="s">
        <v>175</v>
      </c>
      <c r="E4355" t="s">
        <v>71</v>
      </c>
      <c r="F4355" t="s">
        <v>126</v>
      </c>
      <c r="G4355" t="s">
        <v>56</v>
      </c>
      <c r="H4355">
        <v>8</v>
      </c>
      <c r="I4355">
        <v>227.58</v>
      </c>
      <c r="J4355">
        <v>0.26400000000000001</v>
      </c>
      <c r="K4355">
        <v>151.66</v>
      </c>
      <c r="L4355" t="s">
        <v>57</v>
      </c>
      <c r="M4355">
        <f t="shared" si="456"/>
        <v>1339.99</v>
      </c>
      <c r="N4355">
        <f t="shared" si="457"/>
        <v>126.71</v>
      </c>
      <c r="O4355" s="7">
        <f t="shared" si="458"/>
        <v>9.4560407167217655E-2</v>
      </c>
      <c r="P4355" t="str">
        <f t="shared" si="454"/>
        <v>Oct-2025</v>
      </c>
      <c r="Q4355" t="str">
        <f t="shared" si="455"/>
        <v>Q4-2025</v>
      </c>
    </row>
    <row r="4356" spans="1:17" x14ac:dyDescent="0.3">
      <c r="A4356" t="s">
        <v>4504</v>
      </c>
      <c r="B4356" s="15">
        <v>45564</v>
      </c>
      <c r="C4356" t="s">
        <v>52</v>
      </c>
      <c r="D4356" t="s">
        <v>216</v>
      </c>
      <c r="E4356" t="s">
        <v>107</v>
      </c>
      <c r="F4356" t="s">
        <v>139</v>
      </c>
      <c r="G4356" t="s">
        <v>68</v>
      </c>
      <c r="H4356">
        <v>1</v>
      </c>
      <c r="I4356">
        <v>27.34</v>
      </c>
      <c r="J4356">
        <v>5.5E-2</v>
      </c>
      <c r="K4356">
        <v>11.04</v>
      </c>
      <c r="L4356" t="s">
        <v>57</v>
      </c>
      <c r="M4356">
        <f t="shared" si="456"/>
        <v>25.84</v>
      </c>
      <c r="N4356">
        <f t="shared" si="457"/>
        <v>14.8</v>
      </c>
      <c r="O4356" s="7">
        <f t="shared" si="458"/>
        <v>0.57275541795665641</v>
      </c>
      <c r="P4356" t="str">
        <f t="shared" si="454"/>
        <v>Sep-2024</v>
      </c>
      <c r="Q4356" t="str">
        <f t="shared" si="455"/>
        <v>Q3-2024</v>
      </c>
    </row>
    <row r="4357" spans="1:17" x14ac:dyDescent="0.3">
      <c r="A4357" t="s">
        <v>4505</v>
      </c>
      <c r="B4357" s="15">
        <v>45883</v>
      </c>
      <c r="C4357" t="s">
        <v>84</v>
      </c>
      <c r="D4357" t="s">
        <v>103</v>
      </c>
      <c r="E4357" t="s">
        <v>54</v>
      </c>
      <c r="F4357" t="s">
        <v>65</v>
      </c>
      <c r="G4357" t="s">
        <v>56</v>
      </c>
      <c r="H4357">
        <v>2</v>
      </c>
      <c r="I4357">
        <v>16.41</v>
      </c>
      <c r="J4357">
        <v>0.126</v>
      </c>
      <c r="K4357">
        <v>10.67</v>
      </c>
      <c r="L4357" t="s">
        <v>104</v>
      </c>
      <c r="M4357">
        <f t="shared" si="456"/>
        <v>28.68</v>
      </c>
      <c r="N4357">
        <f t="shared" si="457"/>
        <v>7.34</v>
      </c>
      <c r="O4357" s="7">
        <f t="shared" si="458"/>
        <v>0.25592747559274753</v>
      </c>
      <c r="P4357" t="str">
        <f t="shared" si="454"/>
        <v>Aug-2025</v>
      </c>
      <c r="Q4357" t="str">
        <f t="shared" si="455"/>
        <v>Q3-2025</v>
      </c>
    </row>
    <row r="4358" spans="1:17" x14ac:dyDescent="0.3">
      <c r="A4358" t="s">
        <v>4506</v>
      </c>
      <c r="B4358" s="15">
        <v>45891</v>
      </c>
      <c r="C4358" t="s">
        <v>63</v>
      </c>
      <c r="D4358" t="s">
        <v>263</v>
      </c>
      <c r="E4358" t="s">
        <v>71</v>
      </c>
      <c r="F4358" t="s">
        <v>78</v>
      </c>
      <c r="G4358" t="s">
        <v>68</v>
      </c>
      <c r="H4358">
        <v>1</v>
      </c>
      <c r="I4358">
        <v>123.17</v>
      </c>
      <c r="J4358">
        <v>0.27</v>
      </c>
      <c r="K4358">
        <v>90.72</v>
      </c>
      <c r="L4358" t="s">
        <v>57</v>
      </c>
      <c r="M4358">
        <f t="shared" si="456"/>
        <v>89.91</v>
      </c>
      <c r="N4358">
        <f t="shared" si="457"/>
        <v>-0.81</v>
      </c>
      <c r="O4358" s="7">
        <f t="shared" si="458"/>
        <v>-9.0090090090090107E-3</v>
      </c>
      <c r="P4358" t="str">
        <f t="shared" si="454"/>
        <v>Aug-2025</v>
      </c>
      <c r="Q4358" t="str">
        <f t="shared" si="455"/>
        <v>Q3-2025</v>
      </c>
    </row>
    <row r="4359" spans="1:17" x14ac:dyDescent="0.3">
      <c r="A4359" t="s">
        <v>4507</v>
      </c>
      <c r="C4359" t="s">
        <v>63</v>
      </c>
      <c r="D4359" t="s">
        <v>137</v>
      </c>
      <c r="E4359" t="s">
        <v>107</v>
      </c>
      <c r="F4359" t="s">
        <v>193</v>
      </c>
      <c r="G4359" t="s">
        <v>68</v>
      </c>
      <c r="H4359">
        <v>12</v>
      </c>
      <c r="I4359">
        <v>45.61</v>
      </c>
      <c r="J4359">
        <v>0.193</v>
      </c>
      <c r="K4359">
        <v>15.04</v>
      </c>
      <c r="L4359" t="s">
        <v>104</v>
      </c>
      <c r="M4359">
        <f t="shared" si="456"/>
        <v>441.69</v>
      </c>
      <c r="N4359">
        <f t="shared" si="457"/>
        <v>261.20999999999998</v>
      </c>
      <c r="O4359" s="7">
        <f t="shared" si="458"/>
        <v>0.59138762480472729</v>
      </c>
    </row>
    <row r="4360" spans="1:17" x14ac:dyDescent="0.3">
      <c r="A4360" t="s">
        <v>4508</v>
      </c>
      <c r="B4360" s="15">
        <v>45941</v>
      </c>
      <c r="C4360" t="s">
        <v>52</v>
      </c>
      <c r="D4360" t="s">
        <v>75</v>
      </c>
      <c r="E4360" t="s">
        <v>54</v>
      </c>
      <c r="F4360" t="s">
        <v>55</v>
      </c>
      <c r="G4360" t="s">
        <v>68</v>
      </c>
      <c r="H4360">
        <v>5</v>
      </c>
      <c r="I4360">
        <v>6.25</v>
      </c>
      <c r="J4360">
        <v>2.5999999999999999E-2</v>
      </c>
      <c r="K4360">
        <v>4.24</v>
      </c>
      <c r="L4360" t="s">
        <v>57</v>
      </c>
      <c r="M4360">
        <f t="shared" si="456"/>
        <v>30.44</v>
      </c>
      <c r="N4360">
        <f t="shared" si="457"/>
        <v>9.24</v>
      </c>
      <c r="O4360" s="7">
        <f t="shared" si="458"/>
        <v>0.3035479632063075</v>
      </c>
      <c r="P4360" t="str">
        <f t="shared" ref="P4360:P4391" si="459">IF(B4360="","",TEXT(B4360,"mmm-yyyy"))</f>
        <v>Oct-2025</v>
      </c>
      <c r="Q4360" t="str">
        <f t="shared" ref="Q4360:Q4391" si="460">IF(B4360="","","Q"&amp;ROUNDUP(MONTH(B4360)/3,0)&amp;"-"&amp;YEAR(B4360))</f>
        <v>Q4-2025</v>
      </c>
    </row>
    <row r="4361" spans="1:17" x14ac:dyDescent="0.3">
      <c r="A4361" t="s">
        <v>4509</v>
      </c>
      <c r="B4361" s="15">
        <v>45869</v>
      </c>
      <c r="C4361" t="s">
        <v>84</v>
      </c>
      <c r="D4361" t="s">
        <v>150</v>
      </c>
      <c r="E4361" t="s">
        <v>107</v>
      </c>
      <c r="F4361" t="s">
        <v>193</v>
      </c>
      <c r="G4361" t="s">
        <v>68</v>
      </c>
      <c r="H4361">
        <v>4</v>
      </c>
      <c r="I4361">
        <v>42.46</v>
      </c>
      <c r="J4361">
        <v>8.7999999999999995E-2</v>
      </c>
      <c r="K4361">
        <v>13.59</v>
      </c>
      <c r="L4361" t="s">
        <v>57</v>
      </c>
      <c r="M4361">
        <f t="shared" si="456"/>
        <v>154.88999999999999</v>
      </c>
      <c r="N4361">
        <f t="shared" si="457"/>
        <v>100.53</v>
      </c>
      <c r="O4361" s="7">
        <f t="shared" si="458"/>
        <v>0.64904125508425337</v>
      </c>
      <c r="P4361" t="str">
        <f t="shared" si="459"/>
        <v>Jul-2025</v>
      </c>
      <c r="Q4361" t="str">
        <f t="shared" si="460"/>
        <v>Q3-2025</v>
      </c>
    </row>
    <row r="4362" spans="1:17" x14ac:dyDescent="0.3">
      <c r="A4362" t="s">
        <v>4510</v>
      </c>
      <c r="B4362" s="15">
        <v>46008</v>
      </c>
      <c r="C4362" t="s">
        <v>84</v>
      </c>
      <c r="D4362" t="s">
        <v>73</v>
      </c>
      <c r="E4362" t="s">
        <v>93</v>
      </c>
      <c r="F4362" t="s">
        <v>141</v>
      </c>
      <c r="G4362" t="s">
        <v>68</v>
      </c>
      <c r="H4362">
        <v>3</v>
      </c>
      <c r="I4362">
        <v>51.36</v>
      </c>
      <c r="J4362">
        <v>0.129</v>
      </c>
      <c r="K4362">
        <v>24.79</v>
      </c>
      <c r="L4362" t="s">
        <v>104</v>
      </c>
      <c r="M4362">
        <f t="shared" si="456"/>
        <v>134.19999999999999</v>
      </c>
      <c r="N4362">
        <f t="shared" si="457"/>
        <v>59.83</v>
      </c>
      <c r="O4362" s="7">
        <f t="shared" si="458"/>
        <v>0.44582712369597616</v>
      </c>
      <c r="P4362" t="str">
        <f t="shared" si="459"/>
        <v>Dec-2025</v>
      </c>
      <c r="Q4362" t="str">
        <f t="shared" si="460"/>
        <v>Q4-2025</v>
      </c>
    </row>
    <row r="4363" spans="1:17" x14ac:dyDescent="0.3">
      <c r="A4363" t="s">
        <v>4511</v>
      </c>
      <c r="B4363" s="15">
        <v>45816</v>
      </c>
      <c r="C4363" t="s">
        <v>52</v>
      </c>
      <c r="D4363" t="s">
        <v>216</v>
      </c>
      <c r="E4363" t="s">
        <v>93</v>
      </c>
      <c r="F4363" t="s">
        <v>255</v>
      </c>
      <c r="G4363" t="s">
        <v>68</v>
      </c>
      <c r="H4363">
        <v>6</v>
      </c>
      <c r="I4363">
        <v>78.31</v>
      </c>
      <c r="J4363">
        <v>0</v>
      </c>
      <c r="K4363">
        <v>36.86</v>
      </c>
      <c r="L4363" t="s">
        <v>57</v>
      </c>
      <c r="M4363">
        <f t="shared" si="456"/>
        <v>469.86</v>
      </c>
      <c r="N4363">
        <f t="shared" si="457"/>
        <v>248.7</v>
      </c>
      <c r="O4363" s="7">
        <f t="shared" si="458"/>
        <v>0.52930660196654322</v>
      </c>
      <c r="P4363" t="str">
        <f t="shared" si="459"/>
        <v>Jun-2025</v>
      </c>
      <c r="Q4363" t="str">
        <f t="shared" si="460"/>
        <v>Q2-2025</v>
      </c>
    </row>
    <row r="4364" spans="1:17" x14ac:dyDescent="0.3">
      <c r="A4364" t="s">
        <v>4512</v>
      </c>
      <c r="B4364" s="15">
        <v>45678</v>
      </c>
      <c r="C4364" t="s">
        <v>84</v>
      </c>
      <c r="D4364" t="s">
        <v>73</v>
      </c>
      <c r="E4364" t="s">
        <v>54</v>
      </c>
      <c r="F4364" t="s">
        <v>156</v>
      </c>
      <c r="G4364" t="s">
        <v>68</v>
      </c>
      <c r="H4364">
        <v>5</v>
      </c>
      <c r="I4364">
        <v>12.83</v>
      </c>
      <c r="J4364">
        <v>7.2999999999999995E-2</v>
      </c>
      <c r="K4364">
        <v>7.8</v>
      </c>
      <c r="L4364" t="s">
        <v>57</v>
      </c>
      <c r="M4364">
        <f t="shared" si="456"/>
        <v>59.47</v>
      </c>
      <c r="N4364">
        <f t="shared" si="457"/>
        <v>20.47</v>
      </c>
      <c r="O4364" s="7">
        <f t="shared" si="458"/>
        <v>0.34420716327560114</v>
      </c>
      <c r="P4364" t="str">
        <f t="shared" si="459"/>
        <v>Jan-2025</v>
      </c>
      <c r="Q4364" t="str">
        <f t="shared" si="460"/>
        <v>Q1-2025</v>
      </c>
    </row>
    <row r="4365" spans="1:17" x14ac:dyDescent="0.3">
      <c r="A4365" t="s">
        <v>4513</v>
      </c>
      <c r="B4365" s="15">
        <v>45514</v>
      </c>
      <c r="C4365" t="s">
        <v>63</v>
      </c>
      <c r="D4365" t="s">
        <v>258</v>
      </c>
      <c r="E4365" t="s">
        <v>93</v>
      </c>
      <c r="F4365" t="s">
        <v>255</v>
      </c>
      <c r="G4365" t="s">
        <v>68</v>
      </c>
      <c r="H4365">
        <v>1</v>
      </c>
      <c r="I4365">
        <v>48.54</v>
      </c>
      <c r="J4365">
        <v>0</v>
      </c>
      <c r="K4365">
        <v>20.98</v>
      </c>
      <c r="L4365" t="s">
        <v>57</v>
      </c>
      <c r="M4365">
        <f t="shared" si="456"/>
        <v>48.54</v>
      </c>
      <c r="N4365">
        <f t="shared" si="457"/>
        <v>27.56</v>
      </c>
      <c r="O4365" s="7">
        <f t="shared" si="458"/>
        <v>0.56777915121549238</v>
      </c>
      <c r="P4365" t="str">
        <f t="shared" si="459"/>
        <v>Aug-2024</v>
      </c>
      <c r="Q4365" t="str">
        <f t="shared" si="460"/>
        <v>Q3-2024</v>
      </c>
    </row>
    <row r="4366" spans="1:17" x14ac:dyDescent="0.3">
      <c r="A4366" t="s">
        <v>4514</v>
      </c>
      <c r="B4366" s="15">
        <v>45835</v>
      </c>
      <c r="C4366" t="s">
        <v>88</v>
      </c>
      <c r="D4366" t="s">
        <v>429</v>
      </c>
      <c r="E4366" t="s">
        <v>107</v>
      </c>
      <c r="F4366" t="s">
        <v>148</v>
      </c>
      <c r="G4366" t="s">
        <v>68</v>
      </c>
      <c r="H4366">
        <v>2</v>
      </c>
      <c r="I4366">
        <v>21.64</v>
      </c>
      <c r="J4366">
        <v>3.4000000000000002E-2</v>
      </c>
      <c r="K4366">
        <v>6.75</v>
      </c>
      <c r="L4366" t="s">
        <v>57</v>
      </c>
      <c r="M4366">
        <f t="shared" si="456"/>
        <v>41.81</v>
      </c>
      <c r="N4366">
        <f t="shared" si="457"/>
        <v>28.31</v>
      </c>
      <c r="O4366" s="7">
        <f t="shared" si="458"/>
        <v>0.67711073905764163</v>
      </c>
      <c r="P4366" t="str">
        <f t="shared" si="459"/>
        <v>Jun-2025</v>
      </c>
      <c r="Q4366" t="str">
        <f t="shared" si="460"/>
        <v>Q2-2025</v>
      </c>
    </row>
    <row r="4367" spans="1:17" x14ac:dyDescent="0.3">
      <c r="A4367" t="s">
        <v>4515</v>
      </c>
      <c r="B4367" s="15">
        <v>45540</v>
      </c>
      <c r="C4367" t="s">
        <v>84</v>
      </c>
      <c r="D4367" t="s">
        <v>225</v>
      </c>
      <c r="E4367" t="s">
        <v>71</v>
      </c>
      <c r="F4367" t="s">
        <v>72</v>
      </c>
      <c r="G4367" t="s">
        <v>56</v>
      </c>
      <c r="H4367">
        <v>3</v>
      </c>
      <c r="I4367">
        <v>119.64</v>
      </c>
      <c r="J4367">
        <v>7.1999999999999995E-2</v>
      </c>
      <c r="K4367">
        <v>80.349999999999994</v>
      </c>
      <c r="L4367" t="s">
        <v>57</v>
      </c>
      <c r="M4367">
        <f t="shared" si="456"/>
        <v>333.08</v>
      </c>
      <c r="N4367">
        <f t="shared" si="457"/>
        <v>92.03</v>
      </c>
      <c r="O4367" s="7">
        <f t="shared" si="458"/>
        <v>0.27629998799087307</v>
      </c>
      <c r="P4367" t="str">
        <f t="shared" si="459"/>
        <v>Sep-2024</v>
      </c>
      <c r="Q4367" t="str">
        <f t="shared" si="460"/>
        <v>Q3-2024</v>
      </c>
    </row>
    <row r="4368" spans="1:17" x14ac:dyDescent="0.3">
      <c r="A4368" t="s">
        <v>4516</v>
      </c>
      <c r="B4368" s="15">
        <v>45828</v>
      </c>
      <c r="C4368" t="s">
        <v>63</v>
      </c>
      <c r="D4368" t="s">
        <v>159</v>
      </c>
      <c r="E4368" t="s">
        <v>93</v>
      </c>
      <c r="F4368" t="s">
        <v>219</v>
      </c>
      <c r="G4368" t="s">
        <v>56</v>
      </c>
      <c r="H4368">
        <v>2</v>
      </c>
      <c r="I4368">
        <v>59.57</v>
      </c>
      <c r="J4368">
        <v>0.35199999999999998</v>
      </c>
      <c r="K4368">
        <v>25.35</v>
      </c>
      <c r="L4368" t="s">
        <v>57</v>
      </c>
      <c r="M4368">
        <f t="shared" si="456"/>
        <v>77.2</v>
      </c>
      <c r="N4368">
        <f t="shared" si="457"/>
        <v>26.5</v>
      </c>
      <c r="O4368" s="7">
        <f t="shared" si="458"/>
        <v>0.34326424870466321</v>
      </c>
      <c r="P4368" t="str">
        <f t="shared" si="459"/>
        <v>Jun-2025</v>
      </c>
      <c r="Q4368" t="str">
        <f t="shared" si="460"/>
        <v>Q2-2025</v>
      </c>
    </row>
    <row r="4369" spans="1:17" x14ac:dyDescent="0.3">
      <c r="A4369" t="s">
        <v>4517</v>
      </c>
      <c r="B4369" s="15">
        <v>45766</v>
      </c>
      <c r="C4369" t="s">
        <v>88</v>
      </c>
      <c r="D4369" t="s">
        <v>162</v>
      </c>
      <c r="E4369" t="s">
        <v>107</v>
      </c>
      <c r="F4369" t="s">
        <v>139</v>
      </c>
      <c r="G4369" t="s">
        <v>68</v>
      </c>
      <c r="H4369">
        <v>7</v>
      </c>
      <c r="I4369">
        <v>31.97</v>
      </c>
      <c r="J4369">
        <v>4.2999999999999997E-2</v>
      </c>
      <c r="K4369">
        <v>12.82</v>
      </c>
      <c r="L4369" t="s">
        <v>57</v>
      </c>
      <c r="M4369">
        <f t="shared" si="456"/>
        <v>214.17</v>
      </c>
      <c r="N4369">
        <f t="shared" si="457"/>
        <v>124.43</v>
      </c>
      <c r="O4369" s="7">
        <f t="shared" si="458"/>
        <v>0.58098706634916197</v>
      </c>
      <c r="P4369" t="str">
        <f t="shared" si="459"/>
        <v>Apr-2025</v>
      </c>
      <c r="Q4369" t="str">
        <f t="shared" si="460"/>
        <v>Q2-2025</v>
      </c>
    </row>
    <row r="4370" spans="1:17" x14ac:dyDescent="0.3">
      <c r="A4370" t="s">
        <v>4518</v>
      </c>
      <c r="B4370" s="15">
        <v>45570</v>
      </c>
      <c r="C4370" t="s">
        <v>84</v>
      </c>
      <c r="D4370" t="s">
        <v>225</v>
      </c>
      <c r="E4370" t="s">
        <v>60</v>
      </c>
      <c r="F4370" t="s">
        <v>99</v>
      </c>
      <c r="G4370" t="s">
        <v>68</v>
      </c>
      <c r="H4370">
        <v>4</v>
      </c>
      <c r="I4370">
        <v>94.64</v>
      </c>
      <c r="J4370">
        <v>2.1000000000000001E-2</v>
      </c>
      <c r="K4370">
        <v>51.58</v>
      </c>
      <c r="L4370" t="s">
        <v>57</v>
      </c>
      <c r="M4370">
        <f t="shared" si="456"/>
        <v>370.61</v>
      </c>
      <c r="N4370">
        <f t="shared" si="457"/>
        <v>164.29</v>
      </c>
      <c r="O4370" s="7">
        <f t="shared" si="458"/>
        <v>0.44329618736677368</v>
      </c>
      <c r="P4370" t="str">
        <f t="shared" si="459"/>
        <v>Oct-2024</v>
      </c>
      <c r="Q4370" t="str">
        <f t="shared" si="460"/>
        <v>Q4-2024</v>
      </c>
    </row>
    <row r="4371" spans="1:17" x14ac:dyDescent="0.3">
      <c r="A4371" t="s">
        <v>4519</v>
      </c>
      <c r="B4371" s="15">
        <v>45755</v>
      </c>
      <c r="C4371" t="s">
        <v>52</v>
      </c>
      <c r="D4371" t="s">
        <v>113</v>
      </c>
      <c r="E4371" t="s">
        <v>107</v>
      </c>
      <c r="F4371" t="s">
        <v>132</v>
      </c>
      <c r="G4371" t="s">
        <v>56</v>
      </c>
      <c r="H4371">
        <v>5</v>
      </c>
      <c r="I4371">
        <v>45.55</v>
      </c>
      <c r="J4371">
        <v>0.14000000000000001</v>
      </c>
      <c r="K4371">
        <v>17.64</v>
      </c>
      <c r="L4371" t="s">
        <v>57</v>
      </c>
      <c r="M4371">
        <f t="shared" si="456"/>
        <v>195.87</v>
      </c>
      <c r="N4371">
        <f t="shared" si="457"/>
        <v>107.67</v>
      </c>
      <c r="O4371" s="7">
        <f t="shared" si="458"/>
        <v>0.54970133251646502</v>
      </c>
      <c r="P4371" t="str">
        <f t="shared" si="459"/>
        <v>Apr-2025</v>
      </c>
      <c r="Q4371" t="str">
        <f t="shared" si="460"/>
        <v>Q2-2025</v>
      </c>
    </row>
    <row r="4372" spans="1:17" x14ac:dyDescent="0.3">
      <c r="A4372" t="s">
        <v>4520</v>
      </c>
      <c r="B4372" s="15">
        <v>45631</v>
      </c>
      <c r="C4372" t="s">
        <v>63</v>
      </c>
      <c r="D4372" t="s">
        <v>159</v>
      </c>
      <c r="E4372" t="s">
        <v>107</v>
      </c>
      <c r="F4372" t="s">
        <v>148</v>
      </c>
      <c r="G4372" t="s">
        <v>56</v>
      </c>
      <c r="H4372">
        <v>5</v>
      </c>
      <c r="I4372">
        <v>58.05</v>
      </c>
      <c r="J4372">
        <v>9.9000000000000005E-2</v>
      </c>
      <c r="K4372">
        <v>21.2</v>
      </c>
      <c r="L4372" t="s">
        <v>73</v>
      </c>
      <c r="M4372">
        <f t="shared" si="456"/>
        <v>261.52</v>
      </c>
      <c r="N4372">
        <f t="shared" si="457"/>
        <v>155.52000000000001</v>
      </c>
      <c r="O4372" s="7">
        <f t="shared" si="458"/>
        <v>0.59467727133680037</v>
      </c>
      <c r="P4372" t="str">
        <f t="shared" si="459"/>
        <v>Dec-2024</v>
      </c>
      <c r="Q4372" t="str">
        <f t="shared" si="460"/>
        <v>Q4-2024</v>
      </c>
    </row>
    <row r="4373" spans="1:17" x14ac:dyDescent="0.3">
      <c r="A4373" t="s">
        <v>4521</v>
      </c>
      <c r="B4373" s="15">
        <v>45968</v>
      </c>
      <c r="C4373" t="s">
        <v>84</v>
      </c>
      <c r="D4373" t="s">
        <v>177</v>
      </c>
      <c r="E4373" t="s">
        <v>107</v>
      </c>
      <c r="F4373" t="s">
        <v>139</v>
      </c>
      <c r="G4373" t="s">
        <v>56</v>
      </c>
      <c r="H4373">
        <v>3</v>
      </c>
      <c r="I4373">
        <v>27.6</v>
      </c>
      <c r="J4373">
        <v>5.5E-2</v>
      </c>
      <c r="K4373">
        <v>9.31</v>
      </c>
      <c r="L4373" t="s">
        <v>57</v>
      </c>
      <c r="M4373">
        <f t="shared" si="456"/>
        <v>78.25</v>
      </c>
      <c r="N4373">
        <f t="shared" si="457"/>
        <v>50.32</v>
      </c>
      <c r="O4373" s="7">
        <f t="shared" si="458"/>
        <v>0.64306709265175721</v>
      </c>
      <c r="P4373" t="str">
        <f t="shared" si="459"/>
        <v>Nov-2025</v>
      </c>
      <c r="Q4373" t="str">
        <f t="shared" si="460"/>
        <v>Q4-2025</v>
      </c>
    </row>
    <row r="4374" spans="1:17" x14ac:dyDescent="0.3">
      <c r="A4374" t="s">
        <v>4522</v>
      </c>
      <c r="B4374" s="15">
        <v>45686</v>
      </c>
      <c r="C4374" t="s">
        <v>52</v>
      </c>
      <c r="D4374" t="s">
        <v>237</v>
      </c>
      <c r="E4374" t="s">
        <v>107</v>
      </c>
      <c r="F4374" t="s">
        <v>139</v>
      </c>
      <c r="G4374" t="s">
        <v>56</v>
      </c>
      <c r="H4374">
        <v>2</v>
      </c>
      <c r="I4374">
        <v>22.89</v>
      </c>
      <c r="J4374">
        <v>0.16600000000000001</v>
      </c>
      <c r="K4374">
        <v>7.88</v>
      </c>
      <c r="L4374" t="s">
        <v>57</v>
      </c>
      <c r="M4374">
        <f t="shared" si="456"/>
        <v>38.18</v>
      </c>
      <c r="N4374">
        <f t="shared" si="457"/>
        <v>22.42</v>
      </c>
      <c r="O4374" s="7">
        <f t="shared" si="458"/>
        <v>0.58721843897328452</v>
      </c>
      <c r="P4374" t="str">
        <f t="shared" si="459"/>
        <v>Jan-2025</v>
      </c>
      <c r="Q4374" t="str">
        <f t="shared" si="460"/>
        <v>Q1-2025</v>
      </c>
    </row>
    <row r="4375" spans="1:17" x14ac:dyDescent="0.3">
      <c r="A4375" t="s">
        <v>4523</v>
      </c>
      <c r="B4375" s="15">
        <v>45542</v>
      </c>
      <c r="C4375" t="s">
        <v>88</v>
      </c>
      <c r="D4375" t="s">
        <v>206</v>
      </c>
      <c r="E4375" t="s">
        <v>54</v>
      </c>
      <c r="F4375" t="s">
        <v>156</v>
      </c>
      <c r="G4375" t="s">
        <v>68</v>
      </c>
      <c r="H4375">
        <v>1</v>
      </c>
      <c r="I4375">
        <v>11.96</v>
      </c>
      <c r="J4375">
        <v>8.3000000000000004E-2</v>
      </c>
      <c r="K4375">
        <v>8.23</v>
      </c>
      <c r="L4375" t="s">
        <v>57</v>
      </c>
      <c r="M4375">
        <f t="shared" si="456"/>
        <v>10.97</v>
      </c>
      <c r="N4375">
        <f t="shared" si="457"/>
        <v>2.74</v>
      </c>
      <c r="O4375" s="7">
        <f t="shared" si="458"/>
        <v>0.24977210574293529</v>
      </c>
      <c r="P4375" t="str">
        <f t="shared" si="459"/>
        <v>Sep-2024</v>
      </c>
      <c r="Q4375" t="str">
        <f t="shared" si="460"/>
        <v>Q3-2024</v>
      </c>
    </row>
    <row r="4376" spans="1:17" x14ac:dyDescent="0.3">
      <c r="A4376" t="s">
        <v>4524</v>
      </c>
      <c r="B4376" s="15">
        <v>45764</v>
      </c>
      <c r="C4376" t="s">
        <v>84</v>
      </c>
      <c r="D4376" t="s">
        <v>103</v>
      </c>
      <c r="E4376" t="s">
        <v>93</v>
      </c>
      <c r="F4376" t="s">
        <v>219</v>
      </c>
      <c r="G4376" t="s">
        <v>56</v>
      </c>
      <c r="H4376">
        <v>1</v>
      </c>
      <c r="I4376">
        <v>20.89</v>
      </c>
      <c r="J4376">
        <v>6.8000000000000005E-2</v>
      </c>
      <c r="K4376">
        <v>7.73</v>
      </c>
      <c r="L4376" t="s">
        <v>57</v>
      </c>
      <c r="M4376">
        <f t="shared" si="456"/>
        <v>19.47</v>
      </c>
      <c r="N4376">
        <f t="shared" si="457"/>
        <v>11.74</v>
      </c>
      <c r="O4376" s="7">
        <f t="shared" si="458"/>
        <v>0.60297894196199286</v>
      </c>
      <c r="P4376" t="str">
        <f t="shared" si="459"/>
        <v>Apr-2025</v>
      </c>
      <c r="Q4376" t="str">
        <f t="shared" si="460"/>
        <v>Q2-2025</v>
      </c>
    </row>
    <row r="4377" spans="1:17" x14ac:dyDescent="0.3">
      <c r="A4377" t="s">
        <v>4525</v>
      </c>
      <c r="B4377" s="15">
        <v>45591</v>
      </c>
      <c r="C4377" t="s">
        <v>52</v>
      </c>
      <c r="D4377" t="s">
        <v>96</v>
      </c>
      <c r="E4377" t="s">
        <v>93</v>
      </c>
      <c r="F4377" t="s">
        <v>219</v>
      </c>
      <c r="G4377" t="s">
        <v>68</v>
      </c>
      <c r="H4377">
        <v>9</v>
      </c>
      <c r="I4377">
        <v>36.82</v>
      </c>
      <c r="J4377">
        <v>0.10199999999999999</v>
      </c>
      <c r="K4377">
        <v>14.28</v>
      </c>
      <c r="L4377" t="s">
        <v>57</v>
      </c>
      <c r="M4377">
        <f t="shared" si="456"/>
        <v>297.58</v>
      </c>
      <c r="N4377">
        <f t="shared" si="457"/>
        <v>169.06</v>
      </c>
      <c r="O4377" s="7">
        <f t="shared" si="458"/>
        <v>0.56811613683715312</v>
      </c>
      <c r="P4377" t="str">
        <f t="shared" si="459"/>
        <v>Oct-2024</v>
      </c>
      <c r="Q4377" t="str">
        <f t="shared" si="460"/>
        <v>Q4-2024</v>
      </c>
    </row>
    <row r="4378" spans="1:17" x14ac:dyDescent="0.3">
      <c r="A4378" t="s">
        <v>4526</v>
      </c>
      <c r="B4378" s="15">
        <v>45656</v>
      </c>
      <c r="C4378" t="s">
        <v>84</v>
      </c>
      <c r="D4378" t="s">
        <v>144</v>
      </c>
      <c r="E4378" t="s">
        <v>71</v>
      </c>
      <c r="F4378" t="s">
        <v>97</v>
      </c>
      <c r="G4378" t="s">
        <v>68</v>
      </c>
      <c r="H4378">
        <v>5</v>
      </c>
      <c r="I4378">
        <v>60.9</v>
      </c>
      <c r="J4378">
        <v>3.3000000000000002E-2</v>
      </c>
      <c r="K4378">
        <v>45.39</v>
      </c>
      <c r="L4378" t="s">
        <v>57</v>
      </c>
      <c r="M4378">
        <f t="shared" si="456"/>
        <v>294.45</v>
      </c>
      <c r="N4378">
        <f t="shared" si="457"/>
        <v>67.5</v>
      </c>
      <c r="O4378" s="7">
        <f t="shared" si="458"/>
        <v>0.22924095771777891</v>
      </c>
      <c r="P4378" t="str">
        <f t="shared" si="459"/>
        <v>Dec-2024</v>
      </c>
      <c r="Q4378" t="str">
        <f t="shared" si="460"/>
        <v>Q4-2024</v>
      </c>
    </row>
    <row r="4379" spans="1:17" x14ac:dyDescent="0.3">
      <c r="A4379" t="s">
        <v>4527</v>
      </c>
      <c r="B4379" s="15">
        <v>45969</v>
      </c>
      <c r="C4379" t="s">
        <v>63</v>
      </c>
      <c r="D4379" t="s">
        <v>137</v>
      </c>
      <c r="E4379" t="s">
        <v>71</v>
      </c>
      <c r="F4379" t="s">
        <v>126</v>
      </c>
      <c r="G4379" t="s">
        <v>56</v>
      </c>
      <c r="H4379">
        <v>4</v>
      </c>
      <c r="I4379">
        <v>164.57</v>
      </c>
      <c r="J4379">
        <v>0.17199999999999999</v>
      </c>
      <c r="K4379">
        <v>57.51</v>
      </c>
      <c r="L4379" t="s">
        <v>57</v>
      </c>
      <c r="M4379">
        <f t="shared" si="456"/>
        <v>545.05999999999995</v>
      </c>
      <c r="N4379">
        <f t="shared" si="457"/>
        <v>315.02</v>
      </c>
      <c r="O4379" s="7">
        <f t="shared" si="458"/>
        <v>0.57795472058122044</v>
      </c>
      <c r="P4379" t="str">
        <f t="shared" si="459"/>
        <v>Nov-2025</v>
      </c>
      <c r="Q4379" t="str">
        <f t="shared" si="460"/>
        <v>Q4-2025</v>
      </c>
    </row>
    <row r="4380" spans="1:17" x14ac:dyDescent="0.3">
      <c r="A4380" t="s">
        <v>4528</v>
      </c>
      <c r="B4380" s="15">
        <v>45838</v>
      </c>
      <c r="C4380" t="s">
        <v>88</v>
      </c>
      <c r="D4380" t="s">
        <v>234</v>
      </c>
      <c r="E4380" t="s">
        <v>93</v>
      </c>
      <c r="F4380" t="s">
        <v>141</v>
      </c>
      <c r="G4380" t="s">
        <v>56</v>
      </c>
      <c r="H4380">
        <v>8</v>
      </c>
      <c r="I4380">
        <v>32.74</v>
      </c>
      <c r="J4380">
        <v>6.9000000000000006E-2</v>
      </c>
      <c r="K4380">
        <v>13.7</v>
      </c>
      <c r="L4380" t="s">
        <v>57</v>
      </c>
      <c r="M4380">
        <f t="shared" si="456"/>
        <v>243.85</v>
      </c>
      <c r="N4380">
        <f t="shared" si="457"/>
        <v>134.25</v>
      </c>
      <c r="O4380" s="7">
        <f t="shared" si="458"/>
        <v>0.55054336682386718</v>
      </c>
      <c r="P4380" t="str">
        <f t="shared" si="459"/>
        <v>Jun-2025</v>
      </c>
      <c r="Q4380" t="str">
        <f t="shared" si="460"/>
        <v>Q2-2025</v>
      </c>
    </row>
    <row r="4381" spans="1:17" x14ac:dyDescent="0.3">
      <c r="A4381" t="s">
        <v>4529</v>
      </c>
      <c r="B4381" s="15">
        <v>45864</v>
      </c>
      <c r="C4381" t="s">
        <v>88</v>
      </c>
      <c r="D4381" t="s">
        <v>123</v>
      </c>
      <c r="E4381" t="s">
        <v>107</v>
      </c>
      <c r="F4381" t="s">
        <v>148</v>
      </c>
      <c r="G4381" t="s">
        <v>68</v>
      </c>
      <c r="H4381">
        <v>1</v>
      </c>
      <c r="I4381">
        <v>14.76</v>
      </c>
      <c r="J4381">
        <v>0.04</v>
      </c>
      <c r="K4381">
        <v>4.5999999999999996</v>
      </c>
      <c r="L4381" t="s">
        <v>57</v>
      </c>
      <c r="M4381">
        <f t="shared" si="456"/>
        <v>14.17</v>
      </c>
      <c r="N4381">
        <f t="shared" si="457"/>
        <v>9.57</v>
      </c>
      <c r="O4381" s="7">
        <f t="shared" si="458"/>
        <v>0.67537050105857444</v>
      </c>
      <c r="P4381" t="str">
        <f t="shared" si="459"/>
        <v>Jul-2025</v>
      </c>
      <c r="Q4381" t="str">
        <f t="shared" si="460"/>
        <v>Q3-2025</v>
      </c>
    </row>
    <row r="4382" spans="1:17" x14ac:dyDescent="0.3">
      <c r="A4382" t="s">
        <v>4530</v>
      </c>
      <c r="B4382" s="15">
        <v>45756</v>
      </c>
      <c r="C4382" t="s">
        <v>52</v>
      </c>
      <c r="D4382" t="s">
        <v>130</v>
      </c>
      <c r="E4382" t="s">
        <v>93</v>
      </c>
      <c r="F4382" t="s">
        <v>141</v>
      </c>
      <c r="G4382" t="s">
        <v>56</v>
      </c>
      <c r="H4382">
        <v>1</v>
      </c>
      <c r="I4382">
        <v>54.61</v>
      </c>
      <c r="J4382">
        <v>0.14000000000000001</v>
      </c>
      <c r="K4382">
        <v>23.11</v>
      </c>
      <c r="L4382" t="s">
        <v>57</v>
      </c>
      <c r="M4382">
        <f t="shared" si="456"/>
        <v>46.96</v>
      </c>
      <c r="N4382">
        <f t="shared" si="457"/>
        <v>23.85</v>
      </c>
      <c r="O4382" s="7">
        <f t="shared" si="458"/>
        <v>0.50787904599659284</v>
      </c>
      <c r="P4382" t="str">
        <f t="shared" si="459"/>
        <v>Apr-2025</v>
      </c>
      <c r="Q4382" t="str">
        <f t="shared" si="460"/>
        <v>Q2-2025</v>
      </c>
    </row>
    <row r="4383" spans="1:17" x14ac:dyDescent="0.3">
      <c r="A4383" t="s">
        <v>4531</v>
      </c>
      <c r="B4383" s="15">
        <v>45799</v>
      </c>
      <c r="C4383" t="s">
        <v>52</v>
      </c>
      <c r="D4383" t="s">
        <v>75</v>
      </c>
      <c r="E4383" t="s">
        <v>60</v>
      </c>
      <c r="F4383" t="s">
        <v>61</v>
      </c>
      <c r="G4383" t="s">
        <v>68</v>
      </c>
      <c r="H4383">
        <v>1</v>
      </c>
      <c r="I4383">
        <v>48.49</v>
      </c>
      <c r="J4383">
        <v>0.04</v>
      </c>
      <c r="K4383">
        <v>25.81</v>
      </c>
      <c r="L4383" t="s">
        <v>57</v>
      </c>
      <c r="M4383">
        <f t="shared" si="456"/>
        <v>46.55</v>
      </c>
      <c r="N4383">
        <f t="shared" si="457"/>
        <v>20.74</v>
      </c>
      <c r="O4383" s="7">
        <f t="shared" si="458"/>
        <v>0.44554242749731471</v>
      </c>
      <c r="P4383" t="str">
        <f t="shared" si="459"/>
        <v>May-2025</v>
      </c>
      <c r="Q4383" t="str">
        <f t="shared" si="460"/>
        <v>Q2-2025</v>
      </c>
    </row>
    <row r="4384" spans="1:17" x14ac:dyDescent="0.3">
      <c r="A4384" t="s">
        <v>4532</v>
      </c>
      <c r="B4384" s="15">
        <v>45759</v>
      </c>
      <c r="C4384" t="s">
        <v>84</v>
      </c>
      <c r="D4384" t="s">
        <v>225</v>
      </c>
      <c r="E4384" t="s">
        <v>60</v>
      </c>
      <c r="F4384" t="s">
        <v>90</v>
      </c>
      <c r="G4384" t="s">
        <v>56</v>
      </c>
      <c r="H4384">
        <v>3</v>
      </c>
      <c r="I4384">
        <v>52.13</v>
      </c>
      <c r="J4384">
        <v>1.2E-2</v>
      </c>
      <c r="K4384">
        <v>33.56</v>
      </c>
      <c r="L4384" t="s">
        <v>57</v>
      </c>
      <c r="M4384">
        <f t="shared" si="456"/>
        <v>154.51</v>
      </c>
      <c r="N4384">
        <f t="shared" si="457"/>
        <v>53.83</v>
      </c>
      <c r="O4384" s="7">
        <f t="shared" si="458"/>
        <v>0.34839168985826163</v>
      </c>
      <c r="P4384" t="str">
        <f t="shared" si="459"/>
        <v>Apr-2025</v>
      </c>
      <c r="Q4384" t="str">
        <f t="shared" si="460"/>
        <v>Q2-2025</v>
      </c>
    </row>
    <row r="4385" spans="1:17" x14ac:dyDescent="0.3">
      <c r="A4385" t="s">
        <v>4533</v>
      </c>
      <c r="B4385" s="15">
        <v>45564</v>
      </c>
      <c r="C4385" t="s">
        <v>52</v>
      </c>
      <c r="D4385" t="s">
        <v>272</v>
      </c>
      <c r="E4385" t="s">
        <v>107</v>
      </c>
      <c r="F4385" t="s">
        <v>132</v>
      </c>
      <c r="G4385" t="s">
        <v>68</v>
      </c>
      <c r="H4385">
        <v>1</v>
      </c>
      <c r="I4385">
        <v>40.68</v>
      </c>
      <c r="J4385">
        <v>5.3999999999999999E-2</v>
      </c>
      <c r="K4385">
        <v>15.57</v>
      </c>
      <c r="L4385" t="s">
        <v>57</v>
      </c>
      <c r="M4385">
        <f t="shared" si="456"/>
        <v>38.479999999999997</v>
      </c>
      <c r="N4385">
        <f t="shared" si="457"/>
        <v>22.91</v>
      </c>
      <c r="O4385" s="7">
        <f t="shared" si="458"/>
        <v>0.59537422037422039</v>
      </c>
      <c r="P4385" t="str">
        <f t="shared" si="459"/>
        <v>Sep-2024</v>
      </c>
      <c r="Q4385" t="str">
        <f t="shared" si="460"/>
        <v>Q3-2024</v>
      </c>
    </row>
    <row r="4386" spans="1:17" x14ac:dyDescent="0.3">
      <c r="A4386" t="s">
        <v>4534</v>
      </c>
      <c r="B4386" s="15">
        <v>46020</v>
      </c>
      <c r="C4386" t="s">
        <v>84</v>
      </c>
      <c r="D4386" t="s">
        <v>147</v>
      </c>
      <c r="E4386" t="s">
        <v>71</v>
      </c>
      <c r="F4386" t="s">
        <v>78</v>
      </c>
      <c r="G4386" t="s">
        <v>68</v>
      </c>
      <c r="H4386">
        <v>7</v>
      </c>
      <c r="I4386">
        <v>168.91</v>
      </c>
      <c r="J4386">
        <v>8.5999999999999993E-2</v>
      </c>
      <c r="K4386">
        <v>123.48</v>
      </c>
      <c r="L4386" t="s">
        <v>57</v>
      </c>
      <c r="M4386">
        <f t="shared" si="456"/>
        <v>1080.69</v>
      </c>
      <c r="N4386">
        <f t="shared" si="457"/>
        <v>216.33</v>
      </c>
      <c r="O4386" s="7">
        <f t="shared" si="458"/>
        <v>0.20017766427004968</v>
      </c>
      <c r="P4386" t="str">
        <f t="shared" si="459"/>
        <v>Dec-2025</v>
      </c>
      <c r="Q4386" t="str">
        <f t="shared" si="460"/>
        <v>Q4-2025</v>
      </c>
    </row>
    <row r="4387" spans="1:17" x14ac:dyDescent="0.3">
      <c r="A4387" t="s">
        <v>4535</v>
      </c>
      <c r="B4387" s="15">
        <v>45538</v>
      </c>
      <c r="C4387" t="s">
        <v>52</v>
      </c>
      <c r="D4387" t="s">
        <v>75</v>
      </c>
      <c r="E4387" t="s">
        <v>107</v>
      </c>
      <c r="F4387" t="s">
        <v>139</v>
      </c>
      <c r="G4387" t="s">
        <v>56</v>
      </c>
      <c r="H4387">
        <v>1</v>
      </c>
      <c r="I4387">
        <v>22.17</v>
      </c>
      <c r="J4387">
        <v>0.184</v>
      </c>
      <c r="K4387">
        <v>8.61</v>
      </c>
      <c r="L4387" t="s">
        <v>57</v>
      </c>
      <c r="M4387">
        <f t="shared" si="456"/>
        <v>18.09</v>
      </c>
      <c r="N4387">
        <f t="shared" si="457"/>
        <v>9.48</v>
      </c>
      <c r="O4387" s="7">
        <f t="shared" si="458"/>
        <v>0.52404643449419575</v>
      </c>
      <c r="P4387" t="str">
        <f t="shared" si="459"/>
        <v>Sep-2024</v>
      </c>
      <c r="Q4387" t="str">
        <f t="shared" si="460"/>
        <v>Q3-2024</v>
      </c>
    </row>
    <row r="4388" spans="1:17" x14ac:dyDescent="0.3">
      <c r="A4388" t="s">
        <v>4536</v>
      </c>
      <c r="B4388" s="15">
        <v>45657</v>
      </c>
      <c r="C4388" t="s">
        <v>84</v>
      </c>
      <c r="D4388" t="s">
        <v>147</v>
      </c>
      <c r="E4388" t="s">
        <v>93</v>
      </c>
      <c r="F4388" t="s">
        <v>141</v>
      </c>
      <c r="G4388" t="s">
        <v>68</v>
      </c>
      <c r="H4388">
        <v>7</v>
      </c>
      <c r="I4388">
        <v>77.260000000000005</v>
      </c>
      <c r="J4388">
        <v>4.7E-2</v>
      </c>
      <c r="K4388">
        <v>38.520000000000003</v>
      </c>
      <c r="L4388" t="s">
        <v>57</v>
      </c>
      <c r="M4388">
        <f t="shared" si="456"/>
        <v>515.4</v>
      </c>
      <c r="N4388">
        <f t="shared" si="457"/>
        <v>245.76</v>
      </c>
      <c r="O4388" s="7">
        <f t="shared" si="458"/>
        <v>0.47683352735739232</v>
      </c>
      <c r="P4388" t="str">
        <f t="shared" si="459"/>
        <v>Dec-2024</v>
      </c>
      <c r="Q4388" t="str">
        <f t="shared" si="460"/>
        <v>Q4-2024</v>
      </c>
    </row>
    <row r="4389" spans="1:17" x14ac:dyDescent="0.3">
      <c r="A4389" t="s">
        <v>4537</v>
      </c>
      <c r="B4389" s="15">
        <v>46013</v>
      </c>
      <c r="C4389" t="s">
        <v>52</v>
      </c>
      <c r="D4389" t="s">
        <v>155</v>
      </c>
      <c r="E4389" t="s">
        <v>71</v>
      </c>
      <c r="F4389" t="s">
        <v>78</v>
      </c>
      <c r="G4389" t="s">
        <v>56</v>
      </c>
      <c r="H4389">
        <v>1</v>
      </c>
      <c r="I4389">
        <v>85.56</v>
      </c>
      <c r="J4389">
        <v>6.5000000000000002E-2</v>
      </c>
      <c r="K4389">
        <v>64.27</v>
      </c>
      <c r="L4389" t="s">
        <v>57</v>
      </c>
      <c r="M4389">
        <f t="shared" si="456"/>
        <v>80</v>
      </c>
      <c r="N4389">
        <f t="shared" si="457"/>
        <v>15.73</v>
      </c>
      <c r="O4389" s="7">
        <f t="shared" si="458"/>
        <v>0.19662499999999999</v>
      </c>
      <c r="P4389" t="str">
        <f t="shared" si="459"/>
        <v>Dec-2025</v>
      </c>
      <c r="Q4389" t="str">
        <f t="shared" si="460"/>
        <v>Q4-2025</v>
      </c>
    </row>
    <row r="4390" spans="1:17" x14ac:dyDescent="0.3">
      <c r="A4390" t="s">
        <v>4538</v>
      </c>
      <c r="B4390" s="15">
        <v>45885</v>
      </c>
      <c r="C4390" t="s">
        <v>88</v>
      </c>
      <c r="D4390" t="s">
        <v>234</v>
      </c>
      <c r="E4390" t="s">
        <v>54</v>
      </c>
      <c r="F4390" t="s">
        <v>55</v>
      </c>
      <c r="G4390" t="s">
        <v>68</v>
      </c>
      <c r="H4390">
        <v>1</v>
      </c>
      <c r="I4390">
        <v>7.61</v>
      </c>
      <c r="J4390">
        <v>3.4000000000000002E-2</v>
      </c>
      <c r="K4390">
        <v>4.37</v>
      </c>
      <c r="L4390" t="s">
        <v>57</v>
      </c>
      <c r="M4390">
        <f t="shared" si="456"/>
        <v>7.35</v>
      </c>
      <c r="N4390">
        <f t="shared" si="457"/>
        <v>2.98</v>
      </c>
      <c r="O4390" s="7">
        <f t="shared" si="458"/>
        <v>0.40544217687074829</v>
      </c>
      <c r="P4390" t="str">
        <f t="shared" si="459"/>
        <v>Aug-2025</v>
      </c>
      <c r="Q4390" t="str">
        <f t="shared" si="460"/>
        <v>Q3-2025</v>
      </c>
    </row>
    <row r="4391" spans="1:17" x14ac:dyDescent="0.3">
      <c r="A4391" t="s">
        <v>4539</v>
      </c>
      <c r="B4391" s="15">
        <v>45653</v>
      </c>
      <c r="C4391" t="s">
        <v>88</v>
      </c>
      <c r="D4391" t="s">
        <v>198</v>
      </c>
      <c r="E4391" t="s">
        <v>93</v>
      </c>
      <c r="F4391" t="s">
        <v>94</v>
      </c>
      <c r="G4391" t="s">
        <v>68</v>
      </c>
      <c r="H4391">
        <v>3</v>
      </c>
      <c r="I4391">
        <v>45.4</v>
      </c>
      <c r="J4391">
        <v>0</v>
      </c>
      <c r="K4391">
        <v>21.83</v>
      </c>
      <c r="L4391" t="s">
        <v>57</v>
      </c>
      <c r="M4391">
        <f t="shared" si="456"/>
        <v>136.19999999999999</v>
      </c>
      <c r="N4391">
        <f t="shared" si="457"/>
        <v>70.709999999999994</v>
      </c>
      <c r="O4391" s="7">
        <f t="shared" si="458"/>
        <v>0.51916299559471368</v>
      </c>
      <c r="P4391" t="str">
        <f t="shared" si="459"/>
        <v>Dec-2024</v>
      </c>
      <c r="Q4391" t="str">
        <f t="shared" si="460"/>
        <v>Q4-2024</v>
      </c>
    </row>
    <row r="4392" spans="1:17" x14ac:dyDescent="0.3">
      <c r="A4392" t="s">
        <v>4540</v>
      </c>
      <c r="B4392" s="15">
        <v>45996</v>
      </c>
      <c r="C4392" t="s">
        <v>88</v>
      </c>
      <c r="D4392" t="s">
        <v>89</v>
      </c>
      <c r="E4392" t="s">
        <v>60</v>
      </c>
      <c r="F4392" t="s">
        <v>76</v>
      </c>
      <c r="G4392" t="s">
        <v>68</v>
      </c>
      <c r="H4392">
        <v>4</v>
      </c>
      <c r="I4392">
        <v>96.67</v>
      </c>
      <c r="J4392">
        <v>5.1999999999999998E-2</v>
      </c>
      <c r="K4392">
        <v>41.37</v>
      </c>
      <c r="L4392" t="s">
        <v>57</v>
      </c>
      <c r="M4392">
        <f t="shared" si="456"/>
        <v>366.57</v>
      </c>
      <c r="N4392">
        <f t="shared" si="457"/>
        <v>201.09</v>
      </c>
      <c r="O4392" s="7">
        <f t="shared" si="458"/>
        <v>0.54857189622718716</v>
      </c>
      <c r="P4392" t="str">
        <f t="shared" ref="P4392:P4427" si="461">IF(B4392="","",TEXT(B4392,"mmm-yyyy"))</f>
        <v>Dec-2025</v>
      </c>
      <c r="Q4392" t="str">
        <f t="shared" ref="Q4392:Q4427" si="462">IF(B4392="","","Q"&amp;ROUNDUP(MONTH(B4392)/3,0)&amp;"-"&amp;YEAR(B4392))</f>
        <v>Q4-2025</v>
      </c>
    </row>
    <row r="4393" spans="1:17" x14ac:dyDescent="0.3">
      <c r="A4393" t="s">
        <v>4541</v>
      </c>
      <c r="B4393" s="15">
        <v>46012</v>
      </c>
      <c r="C4393" t="s">
        <v>88</v>
      </c>
      <c r="D4393" t="s">
        <v>206</v>
      </c>
      <c r="E4393" t="s">
        <v>60</v>
      </c>
      <c r="F4393" t="s">
        <v>61</v>
      </c>
      <c r="G4393" t="s">
        <v>73</v>
      </c>
      <c r="H4393">
        <v>2</v>
      </c>
      <c r="I4393">
        <v>30.7</v>
      </c>
      <c r="J4393">
        <v>0.01</v>
      </c>
      <c r="K4393">
        <v>14.61</v>
      </c>
      <c r="L4393" t="s">
        <v>57</v>
      </c>
      <c r="M4393">
        <f t="shared" si="456"/>
        <v>60.79</v>
      </c>
      <c r="N4393">
        <f t="shared" si="457"/>
        <v>31.57</v>
      </c>
      <c r="O4393" s="7">
        <f t="shared" si="458"/>
        <v>0.5193288369797664</v>
      </c>
      <c r="P4393" t="str">
        <f t="shared" si="461"/>
        <v>Dec-2025</v>
      </c>
      <c r="Q4393" t="str">
        <f t="shared" si="462"/>
        <v>Q4-2025</v>
      </c>
    </row>
    <row r="4394" spans="1:17" x14ac:dyDescent="0.3">
      <c r="A4394" t="s">
        <v>4542</v>
      </c>
      <c r="B4394" s="15">
        <v>45749</v>
      </c>
      <c r="C4394" t="s">
        <v>88</v>
      </c>
      <c r="D4394" t="s">
        <v>116</v>
      </c>
      <c r="E4394" t="s">
        <v>71</v>
      </c>
      <c r="F4394" t="s">
        <v>72</v>
      </c>
      <c r="G4394" t="s">
        <v>56</v>
      </c>
      <c r="H4394">
        <v>6</v>
      </c>
      <c r="I4394">
        <v>145.35</v>
      </c>
      <c r="J4394">
        <v>5.5E-2</v>
      </c>
      <c r="K4394">
        <v>96.22</v>
      </c>
      <c r="L4394" t="s">
        <v>57</v>
      </c>
      <c r="M4394">
        <f t="shared" si="456"/>
        <v>824.13</v>
      </c>
      <c r="N4394">
        <f t="shared" si="457"/>
        <v>246.81</v>
      </c>
      <c r="O4394" s="7">
        <f t="shared" si="458"/>
        <v>0.29947945105747881</v>
      </c>
      <c r="P4394" t="str">
        <f t="shared" si="461"/>
        <v>Apr-2025</v>
      </c>
      <c r="Q4394" t="str">
        <f t="shared" si="462"/>
        <v>Q2-2025</v>
      </c>
    </row>
    <row r="4395" spans="1:17" x14ac:dyDescent="0.3">
      <c r="A4395" t="s">
        <v>4543</v>
      </c>
      <c r="B4395" s="15">
        <v>45604</v>
      </c>
      <c r="C4395" t="s">
        <v>88</v>
      </c>
      <c r="D4395" t="s">
        <v>89</v>
      </c>
      <c r="E4395" t="s">
        <v>54</v>
      </c>
      <c r="F4395" t="s">
        <v>55</v>
      </c>
      <c r="G4395" t="s">
        <v>56</v>
      </c>
      <c r="H4395">
        <v>4</v>
      </c>
      <c r="I4395">
        <v>8.85</v>
      </c>
      <c r="J4395">
        <v>0.14000000000000001</v>
      </c>
      <c r="K4395">
        <v>5.71</v>
      </c>
      <c r="L4395" t="s">
        <v>57</v>
      </c>
      <c r="M4395">
        <f t="shared" si="456"/>
        <v>30.44</v>
      </c>
      <c r="N4395">
        <f t="shared" si="457"/>
        <v>7.6</v>
      </c>
      <c r="O4395" s="7">
        <f t="shared" si="458"/>
        <v>0.24967148488830485</v>
      </c>
      <c r="P4395" t="str">
        <f t="shared" si="461"/>
        <v>Nov-2024</v>
      </c>
      <c r="Q4395" t="str">
        <f t="shared" si="462"/>
        <v>Q4-2024</v>
      </c>
    </row>
    <row r="4396" spans="1:17" x14ac:dyDescent="0.3">
      <c r="A4396" t="s">
        <v>4544</v>
      </c>
      <c r="B4396" s="15">
        <v>45639</v>
      </c>
      <c r="C4396" t="s">
        <v>84</v>
      </c>
      <c r="D4396" t="s">
        <v>572</v>
      </c>
      <c r="E4396" t="s">
        <v>60</v>
      </c>
      <c r="F4396" t="s">
        <v>99</v>
      </c>
      <c r="G4396" t="s">
        <v>56</v>
      </c>
      <c r="H4396">
        <v>17</v>
      </c>
      <c r="I4396">
        <v>115.17</v>
      </c>
      <c r="J4396">
        <v>0.22600000000000001</v>
      </c>
      <c r="K4396">
        <v>48.3</v>
      </c>
      <c r="L4396" t="s">
        <v>57</v>
      </c>
      <c r="M4396">
        <f t="shared" si="456"/>
        <v>1515.41</v>
      </c>
      <c r="N4396">
        <f t="shared" si="457"/>
        <v>694.31</v>
      </c>
      <c r="O4396" s="7">
        <f t="shared" si="458"/>
        <v>0.45816643680588087</v>
      </c>
      <c r="P4396" t="str">
        <f t="shared" si="461"/>
        <v>Dec-2024</v>
      </c>
      <c r="Q4396" t="str">
        <f t="shared" si="462"/>
        <v>Q4-2024</v>
      </c>
    </row>
    <row r="4397" spans="1:17" x14ac:dyDescent="0.3">
      <c r="A4397" t="s">
        <v>4545</v>
      </c>
      <c r="B4397" s="15">
        <v>45687</v>
      </c>
      <c r="C4397" t="s">
        <v>88</v>
      </c>
      <c r="D4397" t="s">
        <v>183</v>
      </c>
      <c r="E4397" t="s">
        <v>54</v>
      </c>
      <c r="F4397" t="s">
        <v>114</v>
      </c>
      <c r="G4397" t="s">
        <v>68</v>
      </c>
      <c r="H4397">
        <v>2</v>
      </c>
      <c r="I4397">
        <v>4.2300000000000004</v>
      </c>
      <c r="J4397">
        <v>5.5E-2</v>
      </c>
      <c r="K4397">
        <v>2.54</v>
      </c>
      <c r="L4397" t="s">
        <v>57</v>
      </c>
      <c r="M4397">
        <f t="shared" si="456"/>
        <v>7.99</v>
      </c>
      <c r="N4397">
        <f t="shared" si="457"/>
        <v>2.91</v>
      </c>
      <c r="O4397" s="7">
        <f t="shared" si="458"/>
        <v>0.3642052565707134</v>
      </c>
      <c r="P4397" t="str">
        <f t="shared" si="461"/>
        <v>Jan-2025</v>
      </c>
      <c r="Q4397" t="str">
        <f t="shared" si="462"/>
        <v>Q1-2025</v>
      </c>
    </row>
    <row r="4398" spans="1:17" x14ac:dyDescent="0.3">
      <c r="A4398" t="s">
        <v>4546</v>
      </c>
      <c r="B4398" s="15">
        <v>45606</v>
      </c>
      <c r="C4398" t="s">
        <v>84</v>
      </c>
      <c r="D4398" t="s">
        <v>243</v>
      </c>
      <c r="E4398" t="s">
        <v>93</v>
      </c>
      <c r="F4398" t="s">
        <v>141</v>
      </c>
      <c r="G4398" t="s">
        <v>56</v>
      </c>
      <c r="H4398">
        <v>4</v>
      </c>
      <c r="I4398">
        <v>20.07</v>
      </c>
      <c r="J4398">
        <v>0.16200000000000001</v>
      </c>
      <c r="K4398">
        <v>8.42</v>
      </c>
      <c r="L4398" t="s">
        <v>57</v>
      </c>
      <c r="M4398">
        <f t="shared" si="456"/>
        <v>67.27</v>
      </c>
      <c r="N4398">
        <f t="shared" si="457"/>
        <v>33.590000000000003</v>
      </c>
      <c r="O4398" s="7">
        <f t="shared" si="458"/>
        <v>0.49933105396164718</v>
      </c>
      <c r="P4398" t="str">
        <f t="shared" si="461"/>
        <v>Nov-2024</v>
      </c>
      <c r="Q4398" t="str">
        <f t="shared" si="462"/>
        <v>Q4-2024</v>
      </c>
    </row>
    <row r="4399" spans="1:17" x14ac:dyDescent="0.3">
      <c r="A4399" t="s">
        <v>4547</v>
      </c>
      <c r="B4399" s="15">
        <v>45672</v>
      </c>
      <c r="C4399" t="s">
        <v>63</v>
      </c>
      <c r="D4399" t="s">
        <v>188</v>
      </c>
      <c r="E4399" t="s">
        <v>93</v>
      </c>
      <c r="F4399" t="s">
        <v>219</v>
      </c>
      <c r="G4399" t="s">
        <v>56</v>
      </c>
      <c r="H4399">
        <v>2</v>
      </c>
      <c r="I4399">
        <v>83.82</v>
      </c>
      <c r="J4399">
        <v>0.316</v>
      </c>
      <c r="K4399">
        <v>29.62</v>
      </c>
      <c r="L4399" t="s">
        <v>57</v>
      </c>
      <c r="M4399">
        <f t="shared" si="456"/>
        <v>114.67</v>
      </c>
      <c r="N4399">
        <f t="shared" si="457"/>
        <v>55.43</v>
      </c>
      <c r="O4399" s="7">
        <f t="shared" si="458"/>
        <v>0.48338711083980118</v>
      </c>
      <c r="P4399" t="str">
        <f t="shared" si="461"/>
        <v>Jan-2025</v>
      </c>
      <c r="Q4399" t="str">
        <f t="shared" si="462"/>
        <v>Q1-2025</v>
      </c>
    </row>
    <row r="4400" spans="1:17" x14ac:dyDescent="0.3">
      <c r="A4400" t="s">
        <v>4548</v>
      </c>
      <c r="B4400" s="15">
        <v>45813</v>
      </c>
      <c r="C4400" t="s">
        <v>84</v>
      </c>
      <c r="D4400" t="s">
        <v>171</v>
      </c>
      <c r="E4400" t="s">
        <v>54</v>
      </c>
      <c r="F4400" t="s">
        <v>55</v>
      </c>
      <c r="G4400" t="s">
        <v>56</v>
      </c>
      <c r="H4400">
        <v>5</v>
      </c>
      <c r="I4400">
        <v>10.28</v>
      </c>
      <c r="J4400">
        <v>1E-3</v>
      </c>
      <c r="K4400">
        <v>6.17</v>
      </c>
      <c r="L4400" t="s">
        <v>57</v>
      </c>
      <c r="M4400">
        <f t="shared" si="456"/>
        <v>51.35</v>
      </c>
      <c r="N4400">
        <f t="shared" si="457"/>
        <v>20.5</v>
      </c>
      <c r="O4400" s="7">
        <f t="shared" si="458"/>
        <v>0.39922103213242455</v>
      </c>
      <c r="P4400" t="str">
        <f t="shared" si="461"/>
        <v>Jun-2025</v>
      </c>
      <c r="Q4400" t="str">
        <f t="shared" si="462"/>
        <v>Q2-2025</v>
      </c>
    </row>
    <row r="4401" spans="1:17" x14ac:dyDescent="0.3">
      <c r="A4401" t="s">
        <v>4549</v>
      </c>
      <c r="B4401" s="15">
        <v>45634</v>
      </c>
      <c r="C4401" t="s">
        <v>63</v>
      </c>
      <c r="D4401" t="s">
        <v>251</v>
      </c>
      <c r="E4401" t="s">
        <v>54</v>
      </c>
      <c r="F4401" t="s">
        <v>268</v>
      </c>
      <c r="G4401" t="s">
        <v>68</v>
      </c>
      <c r="H4401">
        <v>2</v>
      </c>
      <c r="I4401">
        <v>9.4499999999999993</v>
      </c>
      <c r="J4401">
        <v>0.23300000000000001</v>
      </c>
      <c r="K4401">
        <v>5.34</v>
      </c>
      <c r="L4401" t="s">
        <v>57</v>
      </c>
      <c r="M4401">
        <f t="shared" si="456"/>
        <v>14.5</v>
      </c>
      <c r="N4401">
        <f t="shared" si="457"/>
        <v>3.82</v>
      </c>
      <c r="O4401" s="7">
        <f t="shared" si="458"/>
        <v>0.26344827586206898</v>
      </c>
      <c r="P4401" t="str">
        <f t="shared" si="461"/>
        <v>Dec-2024</v>
      </c>
      <c r="Q4401" t="str">
        <f t="shared" si="462"/>
        <v>Q4-2024</v>
      </c>
    </row>
    <row r="4402" spans="1:17" x14ac:dyDescent="0.3">
      <c r="A4402" t="s">
        <v>4550</v>
      </c>
      <c r="B4402" s="15">
        <v>45640</v>
      </c>
      <c r="C4402" t="s">
        <v>52</v>
      </c>
      <c r="D4402" t="s">
        <v>155</v>
      </c>
      <c r="E4402" t="s">
        <v>54</v>
      </c>
      <c r="F4402" t="s">
        <v>268</v>
      </c>
      <c r="G4402" t="s">
        <v>56</v>
      </c>
      <c r="H4402">
        <v>7</v>
      </c>
      <c r="I4402">
        <v>22.01</v>
      </c>
      <c r="J4402">
        <v>8.4000000000000005E-2</v>
      </c>
      <c r="K4402">
        <v>13.43</v>
      </c>
      <c r="L4402" t="s">
        <v>57</v>
      </c>
      <c r="M4402">
        <f t="shared" si="456"/>
        <v>141.13</v>
      </c>
      <c r="N4402">
        <f t="shared" si="457"/>
        <v>47.12</v>
      </c>
      <c r="O4402" s="7">
        <f t="shared" si="458"/>
        <v>0.33387656770353574</v>
      </c>
      <c r="P4402" t="str">
        <f t="shared" si="461"/>
        <v>Dec-2024</v>
      </c>
      <c r="Q4402" t="str">
        <f t="shared" si="462"/>
        <v>Q4-2024</v>
      </c>
    </row>
    <row r="4403" spans="1:17" x14ac:dyDescent="0.3">
      <c r="A4403" t="s">
        <v>4551</v>
      </c>
      <c r="B4403" s="15">
        <v>45905</v>
      </c>
      <c r="C4403" t="s">
        <v>63</v>
      </c>
      <c r="D4403" t="s">
        <v>106</v>
      </c>
      <c r="E4403" t="s">
        <v>60</v>
      </c>
      <c r="F4403" t="s">
        <v>67</v>
      </c>
      <c r="G4403" t="s">
        <v>56</v>
      </c>
      <c r="H4403">
        <v>6</v>
      </c>
      <c r="I4403">
        <v>54.91</v>
      </c>
      <c r="J4403">
        <v>9.5000000000000001E-2</v>
      </c>
      <c r="K4403">
        <v>22.05</v>
      </c>
      <c r="L4403" t="s">
        <v>57</v>
      </c>
      <c r="M4403">
        <f t="shared" si="456"/>
        <v>298.16000000000003</v>
      </c>
      <c r="N4403">
        <f t="shared" si="457"/>
        <v>165.86</v>
      </c>
      <c r="O4403" s="7">
        <f t="shared" si="458"/>
        <v>0.55627850818352564</v>
      </c>
      <c r="P4403" t="str">
        <f t="shared" si="461"/>
        <v>Sep-2025</v>
      </c>
      <c r="Q4403" t="str">
        <f t="shared" si="462"/>
        <v>Q3-2025</v>
      </c>
    </row>
    <row r="4404" spans="1:17" x14ac:dyDescent="0.3">
      <c r="A4404" t="s">
        <v>4552</v>
      </c>
      <c r="B4404" s="15">
        <v>45793</v>
      </c>
      <c r="C4404" t="s">
        <v>84</v>
      </c>
      <c r="D4404" t="s">
        <v>225</v>
      </c>
      <c r="E4404" t="s">
        <v>54</v>
      </c>
      <c r="F4404" t="s">
        <v>156</v>
      </c>
      <c r="G4404" t="s">
        <v>56</v>
      </c>
      <c r="H4404">
        <v>1</v>
      </c>
      <c r="I4404">
        <v>19.41</v>
      </c>
      <c r="J4404">
        <v>0.153</v>
      </c>
      <c r="K4404">
        <v>11.93</v>
      </c>
      <c r="L4404" t="s">
        <v>57</v>
      </c>
      <c r="M4404">
        <f t="shared" si="456"/>
        <v>16.440000000000001</v>
      </c>
      <c r="N4404">
        <f t="shared" si="457"/>
        <v>4.51</v>
      </c>
      <c r="O4404" s="7">
        <f t="shared" si="458"/>
        <v>0.27433090024330897</v>
      </c>
      <c r="P4404" t="str">
        <f t="shared" si="461"/>
        <v>May-2025</v>
      </c>
      <c r="Q4404" t="str">
        <f t="shared" si="462"/>
        <v>Q2-2025</v>
      </c>
    </row>
    <row r="4405" spans="1:17" x14ac:dyDescent="0.3">
      <c r="A4405" t="s">
        <v>4553</v>
      </c>
      <c r="B4405" s="15">
        <v>45636</v>
      </c>
      <c r="C4405" t="s">
        <v>63</v>
      </c>
      <c r="D4405" t="s">
        <v>188</v>
      </c>
      <c r="E4405" t="s">
        <v>54</v>
      </c>
      <c r="F4405" t="s">
        <v>65</v>
      </c>
      <c r="G4405" t="s">
        <v>68</v>
      </c>
      <c r="H4405">
        <v>10</v>
      </c>
      <c r="I4405">
        <v>24.23</v>
      </c>
      <c r="J4405">
        <v>0.104</v>
      </c>
      <c r="K4405">
        <v>13.92</v>
      </c>
      <c r="L4405" t="s">
        <v>57</v>
      </c>
      <c r="M4405">
        <f t="shared" si="456"/>
        <v>217.1</v>
      </c>
      <c r="N4405">
        <f t="shared" si="457"/>
        <v>77.900000000000006</v>
      </c>
      <c r="O4405" s="7">
        <f t="shared" si="458"/>
        <v>0.35882081989866427</v>
      </c>
      <c r="P4405" t="str">
        <f t="shared" si="461"/>
        <v>Dec-2024</v>
      </c>
      <c r="Q4405" t="str">
        <f t="shared" si="462"/>
        <v>Q4-2024</v>
      </c>
    </row>
    <row r="4406" spans="1:17" x14ac:dyDescent="0.3">
      <c r="A4406" t="s">
        <v>4554</v>
      </c>
      <c r="B4406" s="15">
        <v>45445</v>
      </c>
      <c r="C4406" t="s">
        <v>84</v>
      </c>
      <c r="D4406" t="s">
        <v>229</v>
      </c>
      <c r="E4406" t="s">
        <v>93</v>
      </c>
      <c r="F4406" t="s">
        <v>219</v>
      </c>
      <c r="G4406" t="s">
        <v>68</v>
      </c>
      <c r="H4406">
        <v>1</v>
      </c>
      <c r="I4406">
        <v>12.32</v>
      </c>
      <c r="J4406">
        <v>2.5999999999999999E-2</v>
      </c>
      <c r="K4406">
        <v>5.53</v>
      </c>
      <c r="L4406" t="s">
        <v>57</v>
      </c>
      <c r="M4406">
        <f t="shared" si="456"/>
        <v>12</v>
      </c>
      <c r="N4406">
        <f t="shared" si="457"/>
        <v>6.47</v>
      </c>
      <c r="O4406" s="7">
        <f t="shared" si="458"/>
        <v>0.53916666666666668</v>
      </c>
      <c r="P4406" t="str">
        <f t="shared" si="461"/>
        <v>Jun-2024</v>
      </c>
      <c r="Q4406" t="str">
        <f t="shared" si="462"/>
        <v>Q2-2024</v>
      </c>
    </row>
    <row r="4407" spans="1:17" x14ac:dyDescent="0.3">
      <c r="A4407" t="s">
        <v>4555</v>
      </c>
      <c r="B4407" s="15">
        <v>45790</v>
      </c>
      <c r="C4407" t="s">
        <v>63</v>
      </c>
      <c r="D4407" t="s">
        <v>281</v>
      </c>
      <c r="E4407" t="s">
        <v>54</v>
      </c>
      <c r="F4407" t="s">
        <v>156</v>
      </c>
      <c r="G4407" t="s">
        <v>56</v>
      </c>
      <c r="H4407">
        <v>1</v>
      </c>
      <c r="I4407">
        <v>23.68</v>
      </c>
      <c r="J4407">
        <v>0.22800000000000001</v>
      </c>
      <c r="K4407">
        <v>15.09</v>
      </c>
      <c r="L4407" t="s">
        <v>57</v>
      </c>
      <c r="M4407">
        <f t="shared" si="456"/>
        <v>18.28</v>
      </c>
      <c r="N4407">
        <f t="shared" si="457"/>
        <v>3.19</v>
      </c>
      <c r="O4407" s="7">
        <f t="shared" si="458"/>
        <v>0.17450765864332601</v>
      </c>
      <c r="P4407" t="str">
        <f t="shared" si="461"/>
        <v>May-2025</v>
      </c>
      <c r="Q4407" t="str">
        <f t="shared" si="462"/>
        <v>Q2-2025</v>
      </c>
    </row>
    <row r="4408" spans="1:17" x14ac:dyDescent="0.3">
      <c r="A4408" t="s">
        <v>4556</v>
      </c>
      <c r="B4408" s="15">
        <v>45836</v>
      </c>
      <c r="C4408" t="s">
        <v>84</v>
      </c>
      <c r="D4408" t="s">
        <v>147</v>
      </c>
      <c r="E4408" t="s">
        <v>60</v>
      </c>
      <c r="F4408" t="s">
        <v>61</v>
      </c>
      <c r="G4408" t="s">
        <v>56</v>
      </c>
      <c r="H4408">
        <v>1</v>
      </c>
      <c r="I4408">
        <v>66.260000000000005</v>
      </c>
      <c r="J4408">
        <v>0.14499999999999999</v>
      </c>
      <c r="K4408">
        <v>26.74</v>
      </c>
      <c r="L4408" t="s">
        <v>57</v>
      </c>
      <c r="M4408">
        <f t="shared" si="456"/>
        <v>56.65</v>
      </c>
      <c r="N4408">
        <f t="shared" si="457"/>
        <v>29.91</v>
      </c>
      <c r="O4408" s="7">
        <f t="shared" si="458"/>
        <v>0.5279788172992057</v>
      </c>
      <c r="P4408" t="str">
        <f t="shared" si="461"/>
        <v>Jun-2025</v>
      </c>
      <c r="Q4408" t="str">
        <f t="shared" si="462"/>
        <v>Q2-2025</v>
      </c>
    </row>
    <row r="4409" spans="1:17" x14ac:dyDescent="0.3">
      <c r="A4409" t="s">
        <v>4557</v>
      </c>
      <c r="B4409" s="15">
        <v>45659</v>
      </c>
      <c r="C4409" t="s">
        <v>84</v>
      </c>
      <c r="D4409" t="s">
        <v>144</v>
      </c>
      <c r="E4409" t="s">
        <v>71</v>
      </c>
      <c r="F4409" t="s">
        <v>78</v>
      </c>
      <c r="G4409" t="s">
        <v>56</v>
      </c>
      <c r="H4409">
        <v>3</v>
      </c>
      <c r="I4409">
        <v>284.62</v>
      </c>
      <c r="J4409">
        <v>3.9E-2</v>
      </c>
      <c r="K4409">
        <v>187.02</v>
      </c>
      <c r="L4409" t="s">
        <v>57</v>
      </c>
      <c r="M4409">
        <f t="shared" si="456"/>
        <v>820.56</v>
      </c>
      <c r="N4409">
        <f t="shared" si="457"/>
        <v>259.5</v>
      </c>
      <c r="O4409" s="7">
        <f t="shared" si="458"/>
        <v>0.31624744077215561</v>
      </c>
      <c r="P4409" t="str">
        <f t="shared" si="461"/>
        <v>Jan-2025</v>
      </c>
      <c r="Q4409" t="str">
        <f t="shared" si="462"/>
        <v>Q1-2025</v>
      </c>
    </row>
    <row r="4410" spans="1:17" x14ac:dyDescent="0.3">
      <c r="A4410" t="s">
        <v>4558</v>
      </c>
      <c r="B4410" s="15">
        <v>45734</v>
      </c>
      <c r="C4410" t="s">
        <v>63</v>
      </c>
      <c r="D4410" t="s">
        <v>251</v>
      </c>
      <c r="E4410" t="s">
        <v>93</v>
      </c>
      <c r="F4410" t="s">
        <v>255</v>
      </c>
      <c r="G4410" t="s">
        <v>68</v>
      </c>
      <c r="H4410">
        <v>1</v>
      </c>
      <c r="I4410">
        <v>29.31</v>
      </c>
      <c r="J4410">
        <v>0.35899999999999999</v>
      </c>
      <c r="K4410">
        <v>14.41</v>
      </c>
      <c r="L4410" t="s">
        <v>57</v>
      </c>
      <c r="M4410">
        <f t="shared" si="456"/>
        <v>18.79</v>
      </c>
      <c r="N4410">
        <f t="shared" si="457"/>
        <v>4.38</v>
      </c>
      <c r="O4410" s="7">
        <f t="shared" si="458"/>
        <v>0.23310271420968601</v>
      </c>
      <c r="P4410" t="str">
        <f t="shared" si="461"/>
        <v>Mar-2025</v>
      </c>
      <c r="Q4410" t="str">
        <f t="shared" si="462"/>
        <v>Q1-2025</v>
      </c>
    </row>
    <row r="4411" spans="1:17" x14ac:dyDescent="0.3">
      <c r="A4411" t="s">
        <v>4559</v>
      </c>
      <c r="B4411" s="15">
        <v>45912</v>
      </c>
      <c r="C4411" t="s">
        <v>88</v>
      </c>
      <c r="D4411" t="s">
        <v>89</v>
      </c>
      <c r="E4411" t="s">
        <v>93</v>
      </c>
      <c r="F4411" t="s">
        <v>141</v>
      </c>
      <c r="G4411" t="s">
        <v>68</v>
      </c>
      <c r="H4411">
        <v>16</v>
      </c>
      <c r="I4411">
        <v>38.47</v>
      </c>
      <c r="J4411">
        <v>0.10299999999999999</v>
      </c>
      <c r="K4411">
        <v>16.64</v>
      </c>
      <c r="L4411" t="s">
        <v>57</v>
      </c>
      <c r="M4411">
        <f t="shared" si="456"/>
        <v>552.12</v>
      </c>
      <c r="N4411">
        <f t="shared" si="457"/>
        <v>285.88</v>
      </c>
      <c r="O4411" s="7">
        <f t="shared" si="458"/>
        <v>0.51778598855321301</v>
      </c>
      <c r="P4411" t="str">
        <f t="shared" si="461"/>
        <v>Sep-2025</v>
      </c>
      <c r="Q4411" t="str">
        <f t="shared" si="462"/>
        <v>Q3-2025</v>
      </c>
    </row>
    <row r="4412" spans="1:17" x14ac:dyDescent="0.3">
      <c r="A4412" t="s">
        <v>4560</v>
      </c>
      <c r="B4412" s="15">
        <v>45859</v>
      </c>
      <c r="C4412" t="s">
        <v>52</v>
      </c>
      <c r="D4412" t="s">
        <v>53</v>
      </c>
      <c r="E4412" t="s">
        <v>93</v>
      </c>
      <c r="F4412" t="s">
        <v>255</v>
      </c>
      <c r="G4412" t="s">
        <v>68</v>
      </c>
      <c r="H4412">
        <v>4</v>
      </c>
      <c r="I4412">
        <v>85.73</v>
      </c>
      <c r="J4412">
        <v>0.157</v>
      </c>
      <c r="K4412">
        <v>34.71</v>
      </c>
      <c r="L4412" t="s">
        <v>57</v>
      </c>
      <c r="M4412">
        <f t="shared" si="456"/>
        <v>289.08</v>
      </c>
      <c r="N4412">
        <f t="shared" si="457"/>
        <v>150.24</v>
      </c>
      <c r="O4412" s="7">
        <f t="shared" si="458"/>
        <v>0.51971772519717729</v>
      </c>
      <c r="P4412" t="str">
        <f t="shared" si="461"/>
        <v>Jul-2025</v>
      </c>
      <c r="Q4412" t="str">
        <f t="shared" si="462"/>
        <v>Q3-2025</v>
      </c>
    </row>
    <row r="4413" spans="1:17" x14ac:dyDescent="0.3">
      <c r="A4413" t="s">
        <v>4561</v>
      </c>
      <c r="B4413" s="15">
        <v>45870</v>
      </c>
      <c r="C4413" t="s">
        <v>88</v>
      </c>
      <c r="D4413" t="s">
        <v>135</v>
      </c>
      <c r="E4413" t="s">
        <v>107</v>
      </c>
      <c r="F4413" t="s">
        <v>132</v>
      </c>
      <c r="G4413" t="s">
        <v>68</v>
      </c>
      <c r="H4413">
        <v>3</v>
      </c>
      <c r="I4413">
        <v>24.96</v>
      </c>
      <c r="J4413">
        <v>8.7999999999999995E-2</v>
      </c>
      <c r="K4413">
        <v>9.1999999999999993</v>
      </c>
      <c r="L4413" t="s">
        <v>57</v>
      </c>
      <c r="M4413">
        <f t="shared" si="456"/>
        <v>68.290000000000006</v>
      </c>
      <c r="N4413">
        <f t="shared" si="457"/>
        <v>40.69</v>
      </c>
      <c r="O4413" s="7">
        <f t="shared" si="458"/>
        <v>0.59584126519256109</v>
      </c>
      <c r="P4413" t="str">
        <f t="shared" si="461"/>
        <v>Aug-2025</v>
      </c>
      <c r="Q4413" t="str">
        <f t="shared" si="462"/>
        <v>Q3-2025</v>
      </c>
    </row>
    <row r="4414" spans="1:17" x14ac:dyDescent="0.3">
      <c r="A4414" t="s">
        <v>4562</v>
      </c>
      <c r="B4414" s="15">
        <v>45563</v>
      </c>
      <c r="C4414" t="s">
        <v>88</v>
      </c>
      <c r="D4414" t="s">
        <v>183</v>
      </c>
      <c r="E4414" t="s">
        <v>71</v>
      </c>
      <c r="F4414" t="s">
        <v>126</v>
      </c>
      <c r="G4414" t="s">
        <v>68</v>
      </c>
      <c r="H4414">
        <v>1</v>
      </c>
      <c r="I4414">
        <v>44.49</v>
      </c>
      <c r="J4414">
        <v>5.5E-2</v>
      </c>
      <c r="K4414">
        <v>31.05</v>
      </c>
      <c r="L4414" t="s">
        <v>57</v>
      </c>
      <c r="M4414">
        <f t="shared" si="456"/>
        <v>42.04</v>
      </c>
      <c r="N4414">
        <f t="shared" si="457"/>
        <v>10.99</v>
      </c>
      <c r="O4414" s="7">
        <f t="shared" si="458"/>
        <v>0.26141769743101811</v>
      </c>
      <c r="P4414" t="str">
        <f t="shared" si="461"/>
        <v>Sep-2024</v>
      </c>
      <c r="Q4414" t="str">
        <f t="shared" si="462"/>
        <v>Q3-2024</v>
      </c>
    </row>
    <row r="4415" spans="1:17" x14ac:dyDescent="0.3">
      <c r="A4415" t="s">
        <v>4563</v>
      </c>
      <c r="B4415" s="15">
        <v>45518</v>
      </c>
      <c r="C4415" t="s">
        <v>88</v>
      </c>
      <c r="D4415" t="s">
        <v>179</v>
      </c>
      <c r="E4415" t="s">
        <v>54</v>
      </c>
      <c r="F4415" t="s">
        <v>268</v>
      </c>
      <c r="G4415" t="s">
        <v>56</v>
      </c>
      <c r="H4415">
        <v>3</v>
      </c>
      <c r="I4415">
        <v>18.329999999999998</v>
      </c>
      <c r="J4415">
        <v>0.14699999999999999</v>
      </c>
      <c r="K4415">
        <v>11.68</v>
      </c>
      <c r="L4415" t="s">
        <v>57</v>
      </c>
      <c r="M4415">
        <f t="shared" si="456"/>
        <v>46.91</v>
      </c>
      <c r="N4415">
        <f t="shared" si="457"/>
        <v>11.87</v>
      </c>
      <c r="O4415" s="7">
        <f t="shared" si="458"/>
        <v>0.25303773182690259</v>
      </c>
      <c r="P4415" t="str">
        <f t="shared" si="461"/>
        <v>Aug-2024</v>
      </c>
      <c r="Q4415" t="str">
        <f t="shared" si="462"/>
        <v>Q3-2024</v>
      </c>
    </row>
    <row r="4416" spans="1:17" x14ac:dyDescent="0.3">
      <c r="A4416" t="s">
        <v>4564</v>
      </c>
      <c r="B4416" s="15">
        <v>45833</v>
      </c>
      <c r="C4416" t="s">
        <v>84</v>
      </c>
      <c r="D4416" t="s">
        <v>572</v>
      </c>
      <c r="E4416" t="s">
        <v>60</v>
      </c>
      <c r="F4416" t="s">
        <v>67</v>
      </c>
      <c r="G4416" t="s">
        <v>68</v>
      </c>
      <c r="H4416">
        <v>2</v>
      </c>
      <c r="I4416">
        <v>79.22</v>
      </c>
      <c r="J4416">
        <v>3.5000000000000003E-2</v>
      </c>
      <c r="K4416">
        <v>36.090000000000003</v>
      </c>
      <c r="L4416" t="s">
        <v>57</v>
      </c>
      <c r="M4416">
        <f t="shared" si="456"/>
        <v>152.88999999999999</v>
      </c>
      <c r="N4416">
        <f t="shared" si="457"/>
        <v>80.709999999999994</v>
      </c>
      <c r="O4416" s="7">
        <f t="shared" si="458"/>
        <v>0.52789587284976125</v>
      </c>
      <c r="P4416" t="str">
        <f t="shared" si="461"/>
        <v>Jun-2025</v>
      </c>
      <c r="Q4416" t="str">
        <f t="shared" si="462"/>
        <v>Q2-2025</v>
      </c>
    </row>
    <row r="4417" spans="1:17" x14ac:dyDescent="0.3">
      <c r="A4417" t="s">
        <v>4565</v>
      </c>
      <c r="B4417" s="15">
        <v>45711</v>
      </c>
      <c r="C4417" t="s">
        <v>84</v>
      </c>
      <c r="D4417" t="s">
        <v>229</v>
      </c>
      <c r="E4417" t="s">
        <v>107</v>
      </c>
      <c r="F4417" t="s">
        <v>132</v>
      </c>
      <c r="G4417" t="s">
        <v>56</v>
      </c>
      <c r="H4417">
        <v>10</v>
      </c>
      <c r="I4417">
        <v>43.79</v>
      </c>
      <c r="J4417">
        <v>0</v>
      </c>
      <c r="K4417">
        <v>15.68</v>
      </c>
      <c r="L4417" t="s">
        <v>57</v>
      </c>
      <c r="M4417">
        <f t="shared" si="456"/>
        <v>437.9</v>
      </c>
      <c r="N4417">
        <f t="shared" si="457"/>
        <v>281.10000000000002</v>
      </c>
      <c r="O4417" s="7">
        <f t="shared" si="458"/>
        <v>0.6419273806805208</v>
      </c>
      <c r="P4417" t="str">
        <f t="shared" si="461"/>
        <v>Feb-2025</v>
      </c>
      <c r="Q4417" t="str">
        <f t="shared" si="462"/>
        <v>Q1-2025</v>
      </c>
    </row>
    <row r="4418" spans="1:17" x14ac:dyDescent="0.3">
      <c r="A4418" t="s">
        <v>4566</v>
      </c>
      <c r="B4418" s="15">
        <v>45843</v>
      </c>
      <c r="C4418" t="s">
        <v>52</v>
      </c>
      <c r="D4418" t="s">
        <v>130</v>
      </c>
      <c r="E4418" t="s">
        <v>71</v>
      </c>
      <c r="F4418" t="s">
        <v>86</v>
      </c>
      <c r="G4418" t="s">
        <v>56</v>
      </c>
      <c r="H4418">
        <v>8</v>
      </c>
      <c r="I4418">
        <v>125.25</v>
      </c>
      <c r="J4418">
        <v>0.105</v>
      </c>
      <c r="K4418">
        <v>98.14</v>
      </c>
      <c r="L4418" t="s">
        <v>57</v>
      </c>
      <c r="M4418">
        <f t="shared" ref="M4418:M4481" si="463">ROUND(H4418*I4418*(1-J4418),2)</f>
        <v>896.79</v>
      </c>
      <c r="N4418">
        <f t="shared" ref="N4418:N4481" si="464">ROUND(M4418-(H4418*K4418),2)</f>
        <v>111.67</v>
      </c>
      <c r="O4418" s="7">
        <f t="shared" ref="O4418:O4481" si="465">IFERROR(N4418/M4418,0)</f>
        <v>0.12452190590885269</v>
      </c>
      <c r="P4418" t="str">
        <f t="shared" si="461"/>
        <v>Jul-2025</v>
      </c>
      <c r="Q4418" t="str">
        <f t="shared" si="462"/>
        <v>Q3-2025</v>
      </c>
    </row>
    <row r="4419" spans="1:17" x14ac:dyDescent="0.3">
      <c r="A4419" t="s">
        <v>4567</v>
      </c>
      <c r="B4419" s="15">
        <v>46005</v>
      </c>
      <c r="C4419" t="s">
        <v>52</v>
      </c>
      <c r="D4419" t="s">
        <v>272</v>
      </c>
      <c r="E4419" t="s">
        <v>71</v>
      </c>
      <c r="F4419" t="s">
        <v>72</v>
      </c>
      <c r="G4419" t="s">
        <v>56</v>
      </c>
      <c r="H4419">
        <v>6</v>
      </c>
      <c r="I4419">
        <v>214.66</v>
      </c>
      <c r="J4419">
        <v>0.108</v>
      </c>
      <c r="K4419">
        <v>143.75</v>
      </c>
      <c r="L4419" t="s">
        <v>57</v>
      </c>
      <c r="M4419">
        <f t="shared" si="463"/>
        <v>1148.8599999999999</v>
      </c>
      <c r="N4419">
        <f t="shared" si="464"/>
        <v>286.36</v>
      </c>
      <c r="O4419" s="7">
        <f t="shared" si="465"/>
        <v>0.24925578399456857</v>
      </c>
      <c r="P4419" t="str">
        <f t="shared" si="461"/>
        <v>Dec-2025</v>
      </c>
      <c r="Q4419" t="str">
        <f t="shared" si="462"/>
        <v>Q4-2025</v>
      </c>
    </row>
    <row r="4420" spans="1:17" x14ac:dyDescent="0.3">
      <c r="A4420" t="s">
        <v>4568</v>
      </c>
      <c r="B4420" s="15">
        <v>45677</v>
      </c>
      <c r="C4420" t="s">
        <v>84</v>
      </c>
      <c r="D4420" t="s">
        <v>147</v>
      </c>
      <c r="E4420" t="s">
        <v>107</v>
      </c>
      <c r="F4420" t="s">
        <v>148</v>
      </c>
      <c r="G4420" t="s">
        <v>56</v>
      </c>
      <c r="H4420">
        <v>3</v>
      </c>
      <c r="I4420">
        <v>57.01</v>
      </c>
      <c r="J4420">
        <v>0.115</v>
      </c>
      <c r="K4420">
        <v>24.75</v>
      </c>
      <c r="L4420" t="s">
        <v>57</v>
      </c>
      <c r="M4420">
        <f t="shared" si="463"/>
        <v>151.36000000000001</v>
      </c>
      <c r="N4420">
        <f t="shared" si="464"/>
        <v>77.11</v>
      </c>
      <c r="O4420" s="7">
        <f t="shared" si="465"/>
        <v>0.50944767441860461</v>
      </c>
      <c r="P4420" t="str">
        <f t="shared" si="461"/>
        <v>Jan-2025</v>
      </c>
      <c r="Q4420" t="str">
        <f t="shared" si="462"/>
        <v>Q1-2025</v>
      </c>
    </row>
    <row r="4421" spans="1:17" x14ac:dyDescent="0.3">
      <c r="A4421" t="s">
        <v>4569</v>
      </c>
      <c r="B4421" s="15">
        <v>45856</v>
      </c>
      <c r="C4421" t="s">
        <v>63</v>
      </c>
      <c r="D4421" t="s">
        <v>302</v>
      </c>
      <c r="E4421" t="s">
        <v>54</v>
      </c>
      <c r="F4421" t="s">
        <v>268</v>
      </c>
      <c r="G4421" t="s">
        <v>68</v>
      </c>
      <c r="H4421">
        <v>1</v>
      </c>
      <c r="I4421">
        <v>17.3</v>
      </c>
      <c r="J4421">
        <v>0.19800000000000001</v>
      </c>
      <c r="K4421">
        <v>9.76</v>
      </c>
      <c r="L4421" t="s">
        <v>57</v>
      </c>
      <c r="M4421">
        <f t="shared" si="463"/>
        <v>13.87</v>
      </c>
      <c r="N4421">
        <f t="shared" si="464"/>
        <v>4.1100000000000003</v>
      </c>
      <c r="O4421" s="7">
        <f t="shared" si="465"/>
        <v>0.29632299927901951</v>
      </c>
      <c r="P4421" t="str">
        <f t="shared" si="461"/>
        <v>Jul-2025</v>
      </c>
      <c r="Q4421" t="str">
        <f t="shared" si="462"/>
        <v>Q3-2025</v>
      </c>
    </row>
    <row r="4422" spans="1:17" x14ac:dyDescent="0.3">
      <c r="A4422" t="s">
        <v>4570</v>
      </c>
      <c r="B4422" s="15">
        <v>45432</v>
      </c>
      <c r="C4422" t="s">
        <v>63</v>
      </c>
      <c r="D4422" t="s">
        <v>119</v>
      </c>
      <c r="E4422" t="s">
        <v>60</v>
      </c>
      <c r="F4422" t="s">
        <v>67</v>
      </c>
      <c r="G4422" t="s">
        <v>68</v>
      </c>
      <c r="H4422">
        <v>3</v>
      </c>
      <c r="I4422">
        <v>66.599999999999994</v>
      </c>
      <c r="J4422">
        <v>9.8000000000000004E-2</v>
      </c>
      <c r="K4422">
        <v>33.74</v>
      </c>
      <c r="L4422" t="s">
        <v>57</v>
      </c>
      <c r="M4422">
        <f t="shared" si="463"/>
        <v>180.22</v>
      </c>
      <c r="N4422">
        <f t="shared" si="464"/>
        <v>79</v>
      </c>
      <c r="O4422" s="7">
        <f t="shared" si="465"/>
        <v>0.43835312395960491</v>
      </c>
      <c r="P4422" t="str">
        <f t="shared" si="461"/>
        <v>May-2024</v>
      </c>
      <c r="Q4422" t="str">
        <f t="shared" si="462"/>
        <v>Q2-2024</v>
      </c>
    </row>
    <row r="4423" spans="1:17" x14ac:dyDescent="0.3">
      <c r="A4423" t="s">
        <v>4571</v>
      </c>
      <c r="B4423" s="15">
        <v>45624</v>
      </c>
      <c r="C4423" t="s">
        <v>52</v>
      </c>
      <c r="D4423" t="s">
        <v>96</v>
      </c>
      <c r="E4423" t="s">
        <v>71</v>
      </c>
      <c r="F4423" t="s">
        <v>78</v>
      </c>
      <c r="G4423" t="s">
        <v>68</v>
      </c>
      <c r="H4423">
        <v>8</v>
      </c>
      <c r="I4423">
        <v>131.07</v>
      </c>
      <c r="J4423">
        <v>1.2999999999999999E-2</v>
      </c>
      <c r="K4423">
        <v>97.44</v>
      </c>
      <c r="L4423" t="s">
        <v>57</v>
      </c>
      <c r="M4423">
        <f t="shared" si="463"/>
        <v>1034.93</v>
      </c>
      <c r="N4423">
        <f t="shared" si="464"/>
        <v>255.41</v>
      </c>
      <c r="O4423" s="7">
        <f t="shared" si="465"/>
        <v>0.24678963794652778</v>
      </c>
      <c r="P4423" t="str">
        <f t="shared" si="461"/>
        <v>Nov-2024</v>
      </c>
      <c r="Q4423" t="str">
        <f t="shared" si="462"/>
        <v>Q4-2024</v>
      </c>
    </row>
    <row r="4424" spans="1:17" x14ac:dyDescent="0.3">
      <c r="A4424" t="s">
        <v>4572</v>
      </c>
      <c r="B4424" s="15">
        <v>45595</v>
      </c>
      <c r="C4424" t="s">
        <v>63</v>
      </c>
      <c r="D4424" t="s">
        <v>137</v>
      </c>
      <c r="E4424" t="s">
        <v>93</v>
      </c>
      <c r="F4424" t="s">
        <v>124</v>
      </c>
      <c r="G4424" t="s">
        <v>68</v>
      </c>
      <c r="H4424">
        <v>3</v>
      </c>
      <c r="I4424">
        <v>21.32</v>
      </c>
      <c r="J4424">
        <v>0</v>
      </c>
      <c r="K4424">
        <v>10.5</v>
      </c>
      <c r="L4424" t="s">
        <v>57</v>
      </c>
      <c r="M4424">
        <f t="shared" si="463"/>
        <v>63.96</v>
      </c>
      <c r="N4424">
        <f t="shared" si="464"/>
        <v>32.46</v>
      </c>
      <c r="O4424" s="7">
        <f t="shared" si="465"/>
        <v>0.50750469043151969</v>
      </c>
      <c r="P4424" t="str">
        <f t="shared" si="461"/>
        <v>Oct-2024</v>
      </c>
      <c r="Q4424" t="str">
        <f t="shared" si="462"/>
        <v>Q4-2024</v>
      </c>
    </row>
    <row r="4425" spans="1:17" x14ac:dyDescent="0.3">
      <c r="A4425" t="s">
        <v>4573</v>
      </c>
      <c r="B4425" s="15">
        <v>45670</v>
      </c>
      <c r="C4425" t="s">
        <v>84</v>
      </c>
      <c r="D4425" t="s">
        <v>177</v>
      </c>
      <c r="E4425" t="s">
        <v>107</v>
      </c>
      <c r="F4425" t="s">
        <v>132</v>
      </c>
      <c r="G4425" t="s">
        <v>68</v>
      </c>
      <c r="H4425">
        <v>1</v>
      </c>
      <c r="I4425">
        <v>45.62</v>
      </c>
      <c r="J4425">
        <v>0</v>
      </c>
      <c r="K4425">
        <v>14.31</v>
      </c>
      <c r="L4425" t="s">
        <v>57</v>
      </c>
      <c r="M4425">
        <f t="shared" si="463"/>
        <v>45.62</v>
      </c>
      <c r="N4425">
        <f t="shared" si="464"/>
        <v>31.31</v>
      </c>
      <c r="O4425" s="7">
        <f t="shared" si="465"/>
        <v>0.68632178868917137</v>
      </c>
      <c r="P4425" t="str">
        <f t="shared" si="461"/>
        <v>Jan-2025</v>
      </c>
      <c r="Q4425" t="str">
        <f t="shared" si="462"/>
        <v>Q1-2025</v>
      </c>
    </row>
    <row r="4426" spans="1:17" x14ac:dyDescent="0.3">
      <c r="A4426" t="s">
        <v>4574</v>
      </c>
      <c r="B4426" s="15">
        <v>45800</v>
      </c>
      <c r="C4426" t="s">
        <v>84</v>
      </c>
      <c r="D4426" t="s">
        <v>196</v>
      </c>
      <c r="E4426" t="s">
        <v>107</v>
      </c>
      <c r="F4426" t="s">
        <v>148</v>
      </c>
      <c r="G4426" t="s">
        <v>68</v>
      </c>
      <c r="H4426">
        <v>4</v>
      </c>
      <c r="I4426">
        <v>46.31</v>
      </c>
      <c r="J4426">
        <v>0.19</v>
      </c>
      <c r="K4426">
        <v>15.09</v>
      </c>
      <c r="L4426" t="s">
        <v>57</v>
      </c>
      <c r="M4426">
        <f t="shared" si="463"/>
        <v>150.04</v>
      </c>
      <c r="N4426">
        <f t="shared" si="464"/>
        <v>89.68</v>
      </c>
      <c r="O4426" s="7">
        <f t="shared" si="465"/>
        <v>0.59770727805918433</v>
      </c>
      <c r="P4426" t="str">
        <f t="shared" si="461"/>
        <v>May-2025</v>
      </c>
      <c r="Q4426" t="str">
        <f t="shared" si="462"/>
        <v>Q2-2025</v>
      </c>
    </row>
    <row r="4427" spans="1:17" x14ac:dyDescent="0.3">
      <c r="A4427" t="s">
        <v>4575</v>
      </c>
      <c r="B4427" s="15">
        <v>45577</v>
      </c>
      <c r="C4427" t="s">
        <v>88</v>
      </c>
      <c r="D4427" t="s">
        <v>123</v>
      </c>
      <c r="E4427" t="s">
        <v>60</v>
      </c>
      <c r="F4427" t="s">
        <v>61</v>
      </c>
      <c r="G4427" t="s">
        <v>56</v>
      </c>
      <c r="H4427">
        <v>1</v>
      </c>
      <c r="I4427">
        <v>75.47</v>
      </c>
      <c r="J4427">
        <v>3.7999999999999999E-2</v>
      </c>
      <c r="K4427">
        <v>31.21</v>
      </c>
      <c r="L4427" t="s">
        <v>57</v>
      </c>
      <c r="M4427">
        <f t="shared" si="463"/>
        <v>72.599999999999994</v>
      </c>
      <c r="N4427">
        <f t="shared" si="464"/>
        <v>41.39</v>
      </c>
      <c r="O4427" s="7">
        <f t="shared" si="465"/>
        <v>0.57011019283746567</v>
      </c>
      <c r="P4427" t="str">
        <f t="shared" si="461"/>
        <v>Oct-2024</v>
      </c>
      <c r="Q4427" t="str">
        <f t="shared" si="462"/>
        <v>Q4-2024</v>
      </c>
    </row>
    <row r="4428" spans="1:17" x14ac:dyDescent="0.3">
      <c r="A4428" t="s">
        <v>4576</v>
      </c>
      <c r="C4428" t="s">
        <v>52</v>
      </c>
      <c r="D4428" t="s">
        <v>200</v>
      </c>
      <c r="E4428" t="s">
        <v>93</v>
      </c>
      <c r="F4428" t="s">
        <v>255</v>
      </c>
      <c r="G4428" t="s">
        <v>68</v>
      </c>
      <c r="H4428">
        <v>2</v>
      </c>
      <c r="I4428">
        <v>38.94</v>
      </c>
      <c r="J4428">
        <v>0.14000000000000001</v>
      </c>
      <c r="K4428">
        <v>18.48</v>
      </c>
      <c r="L4428" t="s">
        <v>57</v>
      </c>
      <c r="M4428">
        <f t="shared" si="463"/>
        <v>66.98</v>
      </c>
      <c r="N4428">
        <f t="shared" si="464"/>
        <v>30.02</v>
      </c>
      <c r="O4428" s="7">
        <f t="shared" si="465"/>
        <v>0.44819349059420721</v>
      </c>
    </row>
    <row r="4429" spans="1:17" x14ac:dyDescent="0.3">
      <c r="A4429" t="s">
        <v>4577</v>
      </c>
      <c r="B4429" s="15">
        <v>45493</v>
      </c>
      <c r="C4429" t="s">
        <v>88</v>
      </c>
      <c r="D4429" t="s">
        <v>162</v>
      </c>
      <c r="E4429" t="s">
        <v>60</v>
      </c>
      <c r="F4429" t="s">
        <v>76</v>
      </c>
      <c r="G4429" t="s">
        <v>56</v>
      </c>
      <c r="H4429">
        <v>4</v>
      </c>
      <c r="I4429">
        <v>21.42</v>
      </c>
      <c r="J4429">
        <v>0.16</v>
      </c>
      <c r="K4429">
        <v>8.65</v>
      </c>
      <c r="L4429" t="s">
        <v>57</v>
      </c>
      <c r="M4429">
        <f t="shared" si="463"/>
        <v>71.97</v>
      </c>
      <c r="N4429">
        <f t="shared" si="464"/>
        <v>37.369999999999997</v>
      </c>
      <c r="O4429" s="7">
        <f t="shared" si="465"/>
        <v>0.51924412949840204</v>
      </c>
      <c r="P4429" t="str">
        <f t="shared" ref="P4429:P4460" si="466">IF(B4429="","",TEXT(B4429,"mmm-yyyy"))</f>
        <v>Jul-2024</v>
      </c>
      <c r="Q4429" t="str">
        <f t="shared" ref="Q4429:Q4460" si="467">IF(B4429="","","Q"&amp;ROUNDUP(MONTH(B4429)/3,0)&amp;"-"&amp;YEAR(B4429))</f>
        <v>Q3-2024</v>
      </c>
    </row>
    <row r="4430" spans="1:17" x14ac:dyDescent="0.3">
      <c r="A4430" t="s">
        <v>4578</v>
      </c>
      <c r="B4430" s="15">
        <v>46014</v>
      </c>
      <c r="C4430" t="s">
        <v>88</v>
      </c>
      <c r="D4430" t="s">
        <v>162</v>
      </c>
      <c r="E4430" t="s">
        <v>107</v>
      </c>
      <c r="F4430" t="s">
        <v>148</v>
      </c>
      <c r="G4430" t="s">
        <v>68</v>
      </c>
      <c r="H4430">
        <v>7</v>
      </c>
      <c r="I4430">
        <v>55.37</v>
      </c>
      <c r="J4430">
        <v>0.11799999999999999</v>
      </c>
      <c r="K4430">
        <v>18.579999999999998</v>
      </c>
      <c r="L4430" t="s">
        <v>57</v>
      </c>
      <c r="M4430">
        <f t="shared" si="463"/>
        <v>341.85</v>
      </c>
      <c r="N4430">
        <f t="shared" si="464"/>
        <v>211.79</v>
      </c>
      <c r="O4430" s="7">
        <f t="shared" si="465"/>
        <v>0.61954073424016376</v>
      </c>
      <c r="P4430" t="str">
        <f t="shared" si="466"/>
        <v>Dec-2025</v>
      </c>
      <c r="Q4430" t="str">
        <f t="shared" si="467"/>
        <v>Q4-2025</v>
      </c>
    </row>
    <row r="4431" spans="1:17" x14ac:dyDescent="0.3">
      <c r="A4431" t="s">
        <v>4579</v>
      </c>
      <c r="B4431" s="15">
        <v>45642</v>
      </c>
      <c r="C4431" t="s">
        <v>84</v>
      </c>
      <c r="D4431" t="s">
        <v>103</v>
      </c>
      <c r="E4431" t="s">
        <v>71</v>
      </c>
      <c r="F4431" t="s">
        <v>86</v>
      </c>
      <c r="G4431" t="s">
        <v>68</v>
      </c>
      <c r="H4431">
        <v>1</v>
      </c>
      <c r="I4431">
        <v>48.91</v>
      </c>
      <c r="J4431">
        <v>7.8E-2</v>
      </c>
      <c r="K4431">
        <v>38.880000000000003</v>
      </c>
      <c r="L4431" t="s">
        <v>57</v>
      </c>
      <c r="M4431">
        <f t="shared" si="463"/>
        <v>45.1</v>
      </c>
      <c r="N4431">
        <f t="shared" si="464"/>
        <v>6.22</v>
      </c>
      <c r="O4431" s="7">
        <f t="shared" si="465"/>
        <v>0.13791574279379157</v>
      </c>
      <c r="P4431" t="str">
        <f t="shared" si="466"/>
        <v>Dec-2024</v>
      </c>
      <c r="Q4431" t="str">
        <f t="shared" si="467"/>
        <v>Q4-2024</v>
      </c>
    </row>
    <row r="4432" spans="1:17" x14ac:dyDescent="0.3">
      <c r="A4432" t="s">
        <v>4580</v>
      </c>
      <c r="B4432" s="15">
        <v>45493</v>
      </c>
      <c r="C4432" t="s">
        <v>84</v>
      </c>
      <c r="D4432" t="s">
        <v>243</v>
      </c>
      <c r="E4432" t="s">
        <v>107</v>
      </c>
      <c r="F4432" t="s">
        <v>132</v>
      </c>
      <c r="G4432" t="s">
        <v>68</v>
      </c>
      <c r="H4432">
        <v>2</v>
      </c>
      <c r="I4432">
        <v>21.62</v>
      </c>
      <c r="J4432">
        <v>4.5999999999999999E-2</v>
      </c>
      <c r="K4432">
        <v>8.1199999999999992</v>
      </c>
      <c r="L4432" t="s">
        <v>57</v>
      </c>
      <c r="M4432">
        <f t="shared" si="463"/>
        <v>41.25</v>
      </c>
      <c r="N4432">
        <f t="shared" si="464"/>
        <v>25.01</v>
      </c>
      <c r="O4432" s="7">
        <f t="shared" si="465"/>
        <v>0.60630303030303034</v>
      </c>
      <c r="P4432" t="str">
        <f t="shared" si="466"/>
        <v>Jul-2024</v>
      </c>
      <c r="Q4432" t="str">
        <f t="shared" si="467"/>
        <v>Q3-2024</v>
      </c>
    </row>
    <row r="4433" spans="1:17" x14ac:dyDescent="0.3">
      <c r="A4433" t="s">
        <v>4581</v>
      </c>
      <c r="B4433" s="15">
        <v>45988</v>
      </c>
      <c r="C4433" t="s">
        <v>52</v>
      </c>
      <c r="D4433" t="s">
        <v>121</v>
      </c>
      <c r="E4433" t="s">
        <v>71</v>
      </c>
      <c r="F4433" t="s">
        <v>86</v>
      </c>
      <c r="G4433" t="s">
        <v>68</v>
      </c>
      <c r="H4433">
        <v>3</v>
      </c>
      <c r="I4433">
        <v>73.37</v>
      </c>
      <c r="J4433">
        <v>8.8999999999999996E-2</v>
      </c>
      <c r="K4433">
        <v>52.77</v>
      </c>
      <c r="L4433" t="s">
        <v>57</v>
      </c>
      <c r="M4433">
        <f t="shared" si="463"/>
        <v>200.52</v>
      </c>
      <c r="N4433">
        <f t="shared" si="464"/>
        <v>42.21</v>
      </c>
      <c r="O4433" s="7">
        <f t="shared" si="465"/>
        <v>0.21050269299820465</v>
      </c>
      <c r="P4433" t="str">
        <f t="shared" si="466"/>
        <v>Nov-2025</v>
      </c>
      <c r="Q4433" t="str">
        <f t="shared" si="467"/>
        <v>Q4-2025</v>
      </c>
    </row>
    <row r="4434" spans="1:17" x14ac:dyDescent="0.3">
      <c r="A4434" t="s">
        <v>4582</v>
      </c>
      <c r="B4434" s="15">
        <v>45861</v>
      </c>
      <c r="C4434" t="s">
        <v>52</v>
      </c>
      <c r="D4434" t="s">
        <v>237</v>
      </c>
      <c r="E4434" t="s">
        <v>93</v>
      </c>
      <c r="F4434" t="s">
        <v>94</v>
      </c>
      <c r="G4434" t="s">
        <v>68</v>
      </c>
      <c r="H4434">
        <v>4</v>
      </c>
      <c r="I4434">
        <v>75.55</v>
      </c>
      <c r="J4434">
        <v>7.0000000000000007E-2</v>
      </c>
      <c r="K4434">
        <v>27.76</v>
      </c>
      <c r="L4434" t="s">
        <v>57</v>
      </c>
      <c r="M4434">
        <f t="shared" si="463"/>
        <v>281.05</v>
      </c>
      <c r="N4434">
        <f t="shared" si="464"/>
        <v>170.01</v>
      </c>
      <c r="O4434" s="7">
        <f t="shared" si="465"/>
        <v>0.60491015833481576</v>
      </c>
      <c r="P4434" t="str">
        <f t="shared" si="466"/>
        <v>Jul-2025</v>
      </c>
      <c r="Q4434" t="str">
        <f t="shared" si="467"/>
        <v>Q3-2025</v>
      </c>
    </row>
    <row r="4435" spans="1:17" x14ac:dyDescent="0.3">
      <c r="A4435" t="s">
        <v>4583</v>
      </c>
      <c r="B4435" s="15">
        <v>45755</v>
      </c>
      <c r="C4435" t="s">
        <v>52</v>
      </c>
      <c r="D4435" t="s">
        <v>96</v>
      </c>
      <c r="E4435" t="s">
        <v>71</v>
      </c>
      <c r="F4435" t="s">
        <v>97</v>
      </c>
      <c r="G4435" t="s">
        <v>68</v>
      </c>
      <c r="H4435">
        <v>6</v>
      </c>
      <c r="I4435">
        <v>267.77999999999997</v>
      </c>
      <c r="J4435">
        <v>0.13300000000000001</v>
      </c>
      <c r="K4435">
        <v>202.49</v>
      </c>
      <c r="L4435" t="s">
        <v>57</v>
      </c>
      <c r="M4435">
        <f t="shared" si="463"/>
        <v>1392.99</v>
      </c>
      <c r="N4435">
        <f t="shared" si="464"/>
        <v>178.05</v>
      </c>
      <c r="O4435" s="7">
        <f t="shared" si="465"/>
        <v>0.12781857730493401</v>
      </c>
      <c r="P4435" t="str">
        <f t="shared" si="466"/>
        <v>Apr-2025</v>
      </c>
      <c r="Q4435" t="str">
        <f t="shared" si="467"/>
        <v>Q2-2025</v>
      </c>
    </row>
    <row r="4436" spans="1:17" x14ac:dyDescent="0.3">
      <c r="A4436" t="s">
        <v>4584</v>
      </c>
      <c r="B4436" s="15">
        <v>45864</v>
      </c>
      <c r="C4436" t="s">
        <v>63</v>
      </c>
      <c r="D4436" t="s">
        <v>137</v>
      </c>
      <c r="E4436" t="s">
        <v>71</v>
      </c>
      <c r="F4436" t="s">
        <v>86</v>
      </c>
      <c r="G4436" t="s">
        <v>68</v>
      </c>
      <c r="H4436">
        <v>2</v>
      </c>
      <c r="I4436">
        <v>261.31</v>
      </c>
      <c r="J4436">
        <v>0.23899999999999999</v>
      </c>
      <c r="K4436">
        <v>191.82</v>
      </c>
      <c r="L4436" t="s">
        <v>57</v>
      </c>
      <c r="M4436">
        <f t="shared" si="463"/>
        <v>397.71</v>
      </c>
      <c r="N4436">
        <f t="shared" si="464"/>
        <v>14.07</v>
      </c>
      <c r="O4436" s="7">
        <f t="shared" si="465"/>
        <v>3.5377536395866334E-2</v>
      </c>
      <c r="P4436" t="str">
        <f t="shared" si="466"/>
        <v>Jul-2025</v>
      </c>
      <c r="Q4436" t="str">
        <f t="shared" si="467"/>
        <v>Q3-2025</v>
      </c>
    </row>
    <row r="4437" spans="1:17" x14ac:dyDescent="0.3">
      <c r="A4437" t="s">
        <v>4585</v>
      </c>
      <c r="B4437" s="15">
        <v>45751</v>
      </c>
      <c r="C4437" t="s">
        <v>52</v>
      </c>
      <c r="D4437" t="s">
        <v>272</v>
      </c>
      <c r="E4437" t="s">
        <v>93</v>
      </c>
      <c r="F4437" t="s">
        <v>124</v>
      </c>
      <c r="G4437" t="s">
        <v>56</v>
      </c>
      <c r="H4437">
        <v>3</v>
      </c>
      <c r="I4437">
        <v>66.91</v>
      </c>
      <c r="J4437">
        <v>5.8999999999999997E-2</v>
      </c>
      <c r="K4437">
        <v>29.22</v>
      </c>
      <c r="L4437" t="s">
        <v>57</v>
      </c>
      <c r="M4437">
        <f t="shared" si="463"/>
        <v>188.89</v>
      </c>
      <c r="N4437">
        <f t="shared" si="464"/>
        <v>101.23</v>
      </c>
      <c r="O4437" s="7">
        <f t="shared" si="465"/>
        <v>0.53592037693895922</v>
      </c>
      <c r="P4437" t="str">
        <f t="shared" si="466"/>
        <v>Apr-2025</v>
      </c>
      <c r="Q4437" t="str">
        <f t="shared" si="467"/>
        <v>Q2-2025</v>
      </c>
    </row>
    <row r="4438" spans="1:17" x14ac:dyDescent="0.3">
      <c r="A4438" t="s">
        <v>4586</v>
      </c>
      <c r="B4438" s="15">
        <v>45663</v>
      </c>
      <c r="C4438" t="s">
        <v>84</v>
      </c>
      <c r="D4438" t="s">
        <v>110</v>
      </c>
      <c r="E4438" t="s">
        <v>60</v>
      </c>
      <c r="F4438" t="s">
        <v>90</v>
      </c>
      <c r="G4438" t="s">
        <v>56</v>
      </c>
      <c r="H4438">
        <v>5</v>
      </c>
      <c r="I4438">
        <v>27.29</v>
      </c>
      <c r="J4438">
        <v>0.106</v>
      </c>
      <c r="K4438">
        <v>13.26</v>
      </c>
      <c r="L4438" t="s">
        <v>57</v>
      </c>
      <c r="M4438">
        <f t="shared" si="463"/>
        <v>121.99</v>
      </c>
      <c r="N4438">
        <f t="shared" si="464"/>
        <v>55.69</v>
      </c>
      <c r="O4438" s="7">
        <f t="shared" si="465"/>
        <v>0.45651282892040329</v>
      </c>
      <c r="P4438" t="str">
        <f t="shared" si="466"/>
        <v>Jan-2025</v>
      </c>
      <c r="Q4438" t="str">
        <f t="shared" si="467"/>
        <v>Q1-2025</v>
      </c>
    </row>
    <row r="4439" spans="1:17" x14ac:dyDescent="0.3">
      <c r="A4439" t="s">
        <v>4587</v>
      </c>
      <c r="B4439" s="15">
        <v>45967</v>
      </c>
      <c r="C4439" t="s">
        <v>52</v>
      </c>
      <c r="D4439" t="s">
        <v>272</v>
      </c>
      <c r="E4439" t="s">
        <v>71</v>
      </c>
      <c r="F4439" t="s">
        <v>78</v>
      </c>
      <c r="G4439" t="s">
        <v>56</v>
      </c>
      <c r="H4439">
        <v>3</v>
      </c>
      <c r="I4439">
        <v>132.94999999999999</v>
      </c>
      <c r="J4439">
        <v>8.2000000000000003E-2</v>
      </c>
      <c r="K4439">
        <v>97.62</v>
      </c>
      <c r="L4439" t="s">
        <v>57</v>
      </c>
      <c r="M4439">
        <f t="shared" si="463"/>
        <v>366.14</v>
      </c>
      <c r="N4439">
        <f t="shared" si="464"/>
        <v>73.28</v>
      </c>
      <c r="O4439" s="7">
        <f t="shared" si="465"/>
        <v>0.20014202217730923</v>
      </c>
      <c r="P4439" t="str">
        <f t="shared" si="466"/>
        <v>Nov-2025</v>
      </c>
      <c r="Q4439" t="str">
        <f t="shared" si="467"/>
        <v>Q4-2025</v>
      </c>
    </row>
    <row r="4440" spans="1:17" x14ac:dyDescent="0.3">
      <c r="A4440" t="s">
        <v>4588</v>
      </c>
      <c r="B4440" s="15">
        <v>45458</v>
      </c>
      <c r="C4440" t="s">
        <v>63</v>
      </c>
      <c r="D4440" t="s">
        <v>119</v>
      </c>
      <c r="E4440" t="s">
        <v>93</v>
      </c>
      <c r="F4440" t="s">
        <v>141</v>
      </c>
      <c r="G4440" t="s">
        <v>56</v>
      </c>
      <c r="H4440">
        <v>1</v>
      </c>
      <c r="I4440">
        <v>28.68</v>
      </c>
      <c r="J4440">
        <v>0.121</v>
      </c>
      <c r="K4440">
        <v>11.89</v>
      </c>
      <c r="L4440" t="s">
        <v>57</v>
      </c>
      <c r="M4440">
        <f t="shared" si="463"/>
        <v>25.21</v>
      </c>
      <c r="N4440">
        <f t="shared" si="464"/>
        <v>13.32</v>
      </c>
      <c r="O4440" s="7">
        <f t="shared" si="465"/>
        <v>0.52836176120587064</v>
      </c>
      <c r="P4440" t="str">
        <f t="shared" si="466"/>
        <v>Jun-2024</v>
      </c>
      <c r="Q4440" t="str">
        <f t="shared" si="467"/>
        <v>Q2-2024</v>
      </c>
    </row>
    <row r="4441" spans="1:17" x14ac:dyDescent="0.3">
      <c r="A4441" t="s">
        <v>4589</v>
      </c>
      <c r="B4441" s="15">
        <v>46009</v>
      </c>
      <c r="C4441" t="s">
        <v>88</v>
      </c>
      <c r="D4441" t="s">
        <v>183</v>
      </c>
      <c r="E4441" t="s">
        <v>71</v>
      </c>
      <c r="F4441" t="s">
        <v>72</v>
      </c>
      <c r="G4441" t="s">
        <v>68</v>
      </c>
      <c r="H4441">
        <v>1</v>
      </c>
      <c r="I4441">
        <v>220.67</v>
      </c>
      <c r="J4441">
        <v>0.06</v>
      </c>
      <c r="K4441">
        <v>166.47</v>
      </c>
      <c r="L4441" t="s">
        <v>57</v>
      </c>
      <c r="M4441">
        <f t="shared" si="463"/>
        <v>207.43</v>
      </c>
      <c r="N4441">
        <f t="shared" si="464"/>
        <v>40.96</v>
      </c>
      <c r="O4441" s="7">
        <f t="shared" si="465"/>
        <v>0.19746420479197802</v>
      </c>
      <c r="P4441" t="str">
        <f t="shared" si="466"/>
        <v>Dec-2025</v>
      </c>
      <c r="Q4441" t="str">
        <f t="shared" si="467"/>
        <v>Q4-2025</v>
      </c>
    </row>
    <row r="4442" spans="1:17" x14ac:dyDescent="0.3">
      <c r="A4442" t="s">
        <v>4590</v>
      </c>
      <c r="B4442" s="15">
        <v>45625</v>
      </c>
      <c r="C4442" t="s">
        <v>88</v>
      </c>
      <c r="D4442" t="s">
        <v>234</v>
      </c>
      <c r="E4442" t="s">
        <v>71</v>
      </c>
      <c r="F4442" t="s">
        <v>78</v>
      </c>
      <c r="G4442" t="s">
        <v>68</v>
      </c>
      <c r="H4442">
        <v>10</v>
      </c>
      <c r="I4442">
        <v>273.02999999999997</v>
      </c>
      <c r="J4442">
        <v>0.16700000000000001</v>
      </c>
      <c r="K4442">
        <v>181.25</v>
      </c>
      <c r="L4442" t="s">
        <v>57</v>
      </c>
      <c r="M4442">
        <f t="shared" si="463"/>
        <v>2274.34</v>
      </c>
      <c r="N4442">
        <f t="shared" si="464"/>
        <v>461.84</v>
      </c>
      <c r="O4442" s="7">
        <f t="shared" si="465"/>
        <v>0.20306550471785217</v>
      </c>
      <c r="P4442" t="str">
        <f t="shared" si="466"/>
        <v>Nov-2024</v>
      </c>
      <c r="Q4442" t="str">
        <f t="shared" si="467"/>
        <v>Q4-2024</v>
      </c>
    </row>
    <row r="4443" spans="1:17" x14ac:dyDescent="0.3">
      <c r="A4443" t="s">
        <v>4591</v>
      </c>
      <c r="B4443" s="15">
        <v>46019</v>
      </c>
      <c r="C4443" t="s">
        <v>88</v>
      </c>
      <c r="D4443" t="s">
        <v>135</v>
      </c>
      <c r="E4443" t="s">
        <v>71</v>
      </c>
      <c r="F4443" t="s">
        <v>97</v>
      </c>
      <c r="G4443" t="s">
        <v>73</v>
      </c>
      <c r="H4443">
        <v>9</v>
      </c>
      <c r="I4443">
        <v>223.6</v>
      </c>
      <c r="J4443">
        <v>6.4000000000000001E-2</v>
      </c>
      <c r="K4443">
        <v>171.56</v>
      </c>
      <c r="L4443" t="s">
        <v>57</v>
      </c>
      <c r="M4443">
        <f t="shared" si="463"/>
        <v>1883.61</v>
      </c>
      <c r="N4443">
        <f t="shared" si="464"/>
        <v>339.57</v>
      </c>
      <c r="O4443" s="7">
        <f t="shared" si="465"/>
        <v>0.18027617181900712</v>
      </c>
      <c r="P4443" t="str">
        <f t="shared" si="466"/>
        <v>Dec-2025</v>
      </c>
      <c r="Q4443" t="str">
        <f t="shared" si="467"/>
        <v>Q4-2025</v>
      </c>
    </row>
    <row r="4444" spans="1:17" x14ac:dyDescent="0.3">
      <c r="A4444" t="s">
        <v>4592</v>
      </c>
      <c r="B4444" s="15">
        <v>45965</v>
      </c>
      <c r="C4444" t="s">
        <v>63</v>
      </c>
      <c r="D4444" t="s">
        <v>165</v>
      </c>
      <c r="E4444" t="s">
        <v>107</v>
      </c>
      <c r="F4444" t="s">
        <v>108</v>
      </c>
      <c r="G4444" t="s">
        <v>73</v>
      </c>
      <c r="H4444">
        <v>8</v>
      </c>
      <c r="I4444">
        <v>30.35</v>
      </c>
      <c r="J4444">
        <v>0.22900000000000001</v>
      </c>
      <c r="K4444">
        <v>13.47</v>
      </c>
      <c r="L4444" t="s">
        <v>57</v>
      </c>
      <c r="M4444">
        <f t="shared" si="463"/>
        <v>187.2</v>
      </c>
      <c r="N4444">
        <f t="shared" si="464"/>
        <v>79.44</v>
      </c>
      <c r="O4444" s="7">
        <f t="shared" si="465"/>
        <v>0.42435897435897435</v>
      </c>
      <c r="P4444" t="str">
        <f t="shared" si="466"/>
        <v>Nov-2025</v>
      </c>
      <c r="Q4444" t="str">
        <f t="shared" si="467"/>
        <v>Q4-2025</v>
      </c>
    </row>
    <row r="4445" spans="1:17" x14ac:dyDescent="0.3">
      <c r="A4445" t="s">
        <v>4593</v>
      </c>
      <c r="B4445" s="15">
        <v>45819</v>
      </c>
      <c r="C4445" t="s">
        <v>88</v>
      </c>
      <c r="D4445" t="s">
        <v>429</v>
      </c>
      <c r="E4445" t="s">
        <v>60</v>
      </c>
      <c r="F4445" t="s">
        <v>61</v>
      </c>
      <c r="G4445" t="s">
        <v>68</v>
      </c>
      <c r="H4445">
        <v>1</v>
      </c>
      <c r="I4445">
        <v>101.77</v>
      </c>
      <c r="J4445">
        <v>8.9999999999999993E-3</v>
      </c>
      <c r="K4445">
        <v>48.28</v>
      </c>
      <c r="L4445" t="s">
        <v>57</v>
      </c>
      <c r="M4445">
        <f t="shared" si="463"/>
        <v>100.85</v>
      </c>
      <c r="N4445">
        <f t="shared" si="464"/>
        <v>52.57</v>
      </c>
      <c r="O4445" s="7">
        <f t="shared" si="465"/>
        <v>0.52126921170054541</v>
      </c>
      <c r="P4445" t="str">
        <f t="shared" si="466"/>
        <v>Jun-2025</v>
      </c>
      <c r="Q4445" t="str">
        <f t="shared" si="467"/>
        <v>Q2-2025</v>
      </c>
    </row>
    <row r="4446" spans="1:17" x14ac:dyDescent="0.3">
      <c r="A4446" t="s">
        <v>4594</v>
      </c>
      <c r="B4446" s="15">
        <v>45798</v>
      </c>
      <c r="C4446" t="s">
        <v>63</v>
      </c>
      <c r="D4446" t="s">
        <v>175</v>
      </c>
      <c r="E4446" t="s">
        <v>54</v>
      </c>
      <c r="F4446" t="s">
        <v>268</v>
      </c>
      <c r="G4446" t="s">
        <v>68</v>
      </c>
      <c r="H4446">
        <v>7</v>
      </c>
      <c r="I4446">
        <v>14.25</v>
      </c>
      <c r="J4446">
        <v>0.16600000000000001</v>
      </c>
      <c r="K4446">
        <v>3.56</v>
      </c>
      <c r="L4446" t="s">
        <v>57</v>
      </c>
      <c r="M4446">
        <f t="shared" si="463"/>
        <v>83.19</v>
      </c>
      <c r="N4446">
        <f t="shared" si="464"/>
        <v>58.27</v>
      </c>
      <c r="O4446" s="7">
        <f t="shared" si="465"/>
        <v>0.70044476499579278</v>
      </c>
      <c r="P4446" t="str">
        <f t="shared" si="466"/>
        <v>May-2025</v>
      </c>
      <c r="Q4446" t="str">
        <f t="shared" si="467"/>
        <v>Q2-2025</v>
      </c>
    </row>
    <row r="4447" spans="1:17" x14ac:dyDescent="0.3">
      <c r="A4447" t="s">
        <v>4595</v>
      </c>
      <c r="B4447" s="15">
        <v>45832</v>
      </c>
      <c r="C4447" t="s">
        <v>63</v>
      </c>
      <c r="D4447" t="s">
        <v>119</v>
      </c>
      <c r="E4447" t="s">
        <v>60</v>
      </c>
      <c r="F4447" t="s">
        <v>90</v>
      </c>
      <c r="G4447" t="s">
        <v>68</v>
      </c>
      <c r="H4447">
        <v>1</v>
      </c>
      <c r="I4447">
        <v>84.52</v>
      </c>
      <c r="J4447">
        <v>0.34399999999999997</v>
      </c>
      <c r="K4447">
        <v>45.97</v>
      </c>
      <c r="L4447" t="s">
        <v>57</v>
      </c>
      <c r="M4447">
        <f t="shared" si="463"/>
        <v>55.45</v>
      </c>
      <c r="N4447">
        <f t="shared" si="464"/>
        <v>9.48</v>
      </c>
      <c r="O4447" s="7">
        <f t="shared" si="465"/>
        <v>0.17096483318304778</v>
      </c>
      <c r="P4447" t="str">
        <f t="shared" si="466"/>
        <v>Jun-2025</v>
      </c>
      <c r="Q4447" t="str">
        <f t="shared" si="467"/>
        <v>Q2-2025</v>
      </c>
    </row>
    <row r="4448" spans="1:17" x14ac:dyDescent="0.3">
      <c r="A4448" t="s">
        <v>4596</v>
      </c>
      <c r="B4448" s="15">
        <v>45388</v>
      </c>
      <c r="C4448" t="s">
        <v>52</v>
      </c>
      <c r="D4448" t="s">
        <v>73</v>
      </c>
      <c r="E4448" t="s">
        <v>54</v>
      </c>
      <c r="F4448" t="s">
        <v>114</v>
      </c>
      <c r="G4448" t="s">
        <v>56</v>
      </c>
      <c r="H4448">
        <v>4</v>
      </c>
      <c r="I4448">
        <v>9.94</v>
      </c>
      <c r="J4448">
        <v>0.121</v>
      </c>
      <c r="K4448">
        <v>6.79</v>
      </c>
      <c r="L4448" t="s">
        <v>57</v>
      </c>
      <c r="M4448">
        <f t="shared" si="463"/>
        <v>34.950000000000003</v>
      </c>
      <c r="N4448">
        <f t="shared" si="464"/>
        <v>7.79</v>
      </c>
      <c r="O4448" s="7">
        <f t="shared" si="465"/>
        <v>0.22288984263233189</v>
      </c>
      <c r="P4448" t="str">
        <f t="shared" si="466"/>
        <v>Apr-2024</v>
      </c>
      <c r="Q4448" t="str">
        <f t="shared" si="467"/>
        <v>Q2-2024</v>
      </c>
    </row>
    <row r="4449" spans="1:17" x14ac:dyDescent="0.3">
      <c r="A4449" t="s">
        <v>4597</v>
      </c>
      <c r="B4449" s="15">
        <v>45439</v>
      </c>
      <c r="C4449" t="s">
        <v>52</v>
      </c>
      <c r="D4449" t="s">
        <v>121</v>
      </c>
      <c r="E4449" t="s">
        <v>54</v>
      </c>
      <c r="F4449" t="s">
        <v>65</v>
      </c>
      <c r="G4449" t="s">
        <v>68</v>
      </c>
      <c r="H4449">
        <v>7</v>
      </c>
      <c r="I4449">
        <v>16.47</v>
      </c>
      <c r="J4449">
        <v>0.21199999999999999</v>
      </c>
      <c r="K4449">
        <v>11.18</v>
      </c>
      <c r="L4449" t="s">
        <v>57</v>
      </c>
      <c r="M4449">
        <f t="shared" si="463"/>
        <v>90.85</v>
      </c>
      <c r="N4449">
        <f t="shared" si="464"/>
        <v>12.59</v>
      </c>
      <c r="O4449" s="7">
        <f t="shared" si="465"/>
        <v>0.13858007705008257</v>
      </c>
      <c r="P4449" t="str">
        <f t="shared" si="466"/>
        <v>May-2024</v>
      </c>
      <c r="Q4449" t="str">
        <f t="shared" si="467"/>
        <v>Q2-2024</v>
      </c>
    </row>
    <row r="4450" spans="1:17" x14ac:dyDescent="0.3">
      <c r="A4450" t="s">
        <v>4598</v>
      </c>
      <c r="B4450" s="15">
        <v>45838</v>
      </c>
      <c r="C4450" t="s">
        <v>88</v>
      </c>
      <c r="D4450" t="s">
        <v>198</v>
      </c>
      <c r="E4450" t="s">
        <v>107</v>
      </c>
      <c r="F4450" t="s">
        <v>148</v>
      </c>
      <c r="G4450" t="s">
        <v>68</v>
      </c>
      <c r="H4450">
        <v>3</v>
      </c>
      <c r="I4450">
        <v>8.7100000000000009</v>
      </c>
      <c r="J4450">
        <v>0.12</v>
      </c>
      <c r="K4450">
        <v>3.39</v>
      </c>
      <c r="L4450" t="s">
        <v>57</v>
      </c>
      <c r="M4450">
        <f t="shared" si="463"/>
        <v>22.99</v>
      </c>
      <c r="N4450">
        <f t="shared" si="464"/>
        <v>12.82</v>
      </c>
      <c r="O4450" s="7">
        <f t="shared" si="465"/>
        <v>0.55763375380600266</v>
      </c>
      <c r="P4450" t="str">
        <f t="shared" si="466"/>
        <v>Jun-2025</v>
      </c>
      <c r="Q4450" t="str">
        <f t="shared" si="467"/>
        <v>Q2-2025</v>
      </c>
    </row>
    <row r="4451" spans="1:17" x14ac:dyDescent="0.3">
      <c r="A4451" t="s">
        <v>4599</v>
      </c>
      <c r="B4451" s="15">
        <v>45993</v>
      </c>
      <c r="C4451" t="s">
        <v>88</v>
      </c>
      <c r="D4451" t="s">
        <v>198</v>
      </c>
      <c r="E4451" t="s">
        <v>54</v>
      </c>
      <c r="F4451" t="s">
        <v>55</v>
      </c>
      <c r="G4451" t="s">
        <v>68</v>
      </c>
      <c r="H4451">
        <v>3</v>
      </c>
      <c r="I4451">
        <v>6.01</v>
      </c>
      <c r="J4451">
        <v>6.4000000000000001E-2</v>
      </c>
      <c r="K4451">
        <v>4</v>
      </c>
      <c r="L4451" t="s">
        <v>57</v>
      </c>
      <c r="M4451">
        <f t="shared" si="463"/>
        <v>16.88</v>
      </c>
      <c r="N4451">
        <f t="shared" si="464"/>
        <v>4.88</v>
      </c>
      <c r="O4451" s="7">
        <f t="shared" si="465"/>
        <v>0.2890995260663507</v>
      </c>
      <c r="P4451" t="str">
        <f t="shared" si="466"/>
        <v>Dec-2025</v>
      </c>
      <c r="Q4451" t="str">
        <f t="shared" si="467"/>
        <v>Q4-2025</v>
      </c>
    </row>
    <row r="4452" spans="1:17" x14ac:dyDescent="0.3">
      <c r="A4452" t="s">
        <v>4600</v>
      </c>
      <c r="B4452" s="15">
        <v>45603</v>
      </c>
      <c r="C4452" t="s">
        <v>88</v>
      </c>
      <c r="D4452" t="s">
        <v>270</v>
      </c>
      <c r="E4452" t="s">
        <v>71</v>
      </c>
      <c r="F4452" t="s">
        <v>97</v>
      </c>
      <c r="G4452" t="s">
        <v>56</v>
      </c>
      <c r="H4452">
        <v>4</v>
      </c>
      <c r="I4452">
        <v>112.53</v>
      </c>
      <c r="J4452">
        <v>0</v>
      </c>
      <c r="K4452">
        <v>86.97</v>
      </c>
      <c r="L4452" t="s">
        <v>104</v>
      </c>
      <c r="M4452">
        <f t="shared" si="463"/>
        <v>450.12</v>
      </c>
      <c r="N4452">
        <f t="shared" si="464"/>
        <v>102.24</v>
      </c>
      <c r="O4452" s="7">
        <f t="shared" si="465"/>
        <v>0.22713942948547053</v>
      </c>
      <c r="P4452" t="str">
        <f t="shared" si="466"/>
        <v>Nov-2024</v>
      </c>
      <c r="Q4452" t="str">
        <f t="shared" si="467"/>
        <v>Q4-2024</v>
      </c>
    </row>
    <row r="4453" spans="1:17" x14ac:dyDescent="0.3">
      <c r="A4453" t="s">
        <v>4601</v>
      </c>
      <c r="B4453" s="15">
        <v>45652</v>
      </c>
      <c r="C4453" t="s">
        <v>88</v>
      </c>
      <c r="D4453" t="s">
        <v>202</v>
      </c>
      <c r="E4453" t="s">
        <v>107</v>
      </c>
      <c r="F4453" t="s">
        <v>108</v>
      </c>
      <c r="G4453" t="s">
        <v>68</v>
      </c>
      <c r="H4453">
        <v>1</v>
      </c>
      <c r="I4453">
        <v>37.090000000000003</v>
      </c>
      <c r="J4453">
        <v>0.10100000000000001</v>
      </c>
      <c r="K4453">
        <v>12.23</v>
      </c>
      <c r="L4453" t="s">
        <v>57</v>
      </c>
      <c r="M4453">
        <f t="shared" si="463"/>
        <v>33.340000000000003</v>
      </c>
      <c r="N4453">
        <f t="shared" si="464"/>
        <v>21.11</v>
      </c>
      <c r="O4453" s="7">
        <f t="shared" si="465"/>
        <v>0.63317336532693458</v>
      </c>
      <c r="P4453" t="str">
        <f t="shared" si="466"/>
        <v>Dec-2024</v>
      </c>
      <c r="Q4453" t="str">
        <f t="shared" si="467"/>
        <v>Q4-2024</v>
      </c>
    </row>
    <row r="4454" spans="1:17" x14ac:dyDescent="0.3">
      <c r="A4454" t="s">
        <v>4602</v>
      </c>
      <c r="B4454" s="15">
        <v>45914</v>
      </c>
      <c r="C4454" t="s">
        <v>84</v>
      </c>
      <c r="D4454" t="s">
        <v>144</v>
      </c>
      <c r="E4454" t="s">
        <v>107</v>
      </c>
      <c r="F4454" t="s">
        <v>193</v>
      </c>
      <c r="G4454" t="s">
        <v>68</v>
      </c>
      <c r="H4454">
        <v>6</v>
      </c>
      <c r="I4454">
        <v>25.56</v>
      </c>
      <c r="J4454">
        <v>2.8000000000000001E-2</v>
      </c>
      <c r="K4454">
        <v>9.7200000000000006</v>
      </c>
      <c r="L4454" t="s">
        <v>57</v>
      </c>
      <c r="M4454">
        <f t="shared" si="463"/>
        <v>149.07</v>
      </c>
      <c r="N4454">
        <f t="shared" si="464"/>
        <v>90.75</v>
      </c>
      <c r="O4454" s="7">
        <f t="shared" si="465"/>
        <v>0.60877440128798554</v>
      </c>
      <c r="P4454" t="str">
        <f t="shared" si="466"/>
        <v>Sep-2025</v>
      </c>
      <c r="Q4454" t="str">
        <f t="shared" si="467"/>
        <v>Q3-2025</v>
      </c>
    </row>
    <row r="4455" spans="1:17" x14ac:dyDescent="0.3">
      <c r="A4455" t="s">
        <v>4603</v>
      </c>
      <c r="B4455" s="15">
        <v>45971</v>
      </c>
      <c r="C4455" t="s">
        <v>84</v>
      </c>
      <c r="D4455" t="s">
        <v>196</v>
      </c>
      <c r="E4455" t="s">
        <v>54</v>
      </c>
      <c r="F4455" t="s">
        <v>65</v>
      </c>
      <c r="G4455" t="s">
        <v>68</v>
      </c>
      <c r="H4455">
        <v>2</v>
      </c>
      <c r="I4455">
        <v>16.71</v>
      </c>
      <c r="J4455">
        <v>2.5999999999999999E-2</v>
      </c>
      <c r="K4455">
        <v>10.82</v>
      </c>
      <c r="L4455" t="s">
        <v>104</v>
      </c>
      <c r="M4455">
        <f t="shared" si="463"/>
        <v>32.549999999999997</v>
      </c>
      <c r="N4455">
        <f t="shared" si="464"/>
        <v>10.91</v>
      </c>
      <c r="O4455" s="7">
        <f t="shared" si="465"/>
        <v>0.33517665130568358</v>
      </c>
      <c r="P4455" t="str">
        <f t="shared" si="466"/>
        <v>Nov-2025</v>
      </c>
      <c r="Q4455" t="str">
        <f t="shared" si="467"/>
        <v>Q4-2025</v>
      </c>
    </row>
    <row r="4456" spans="1:17" x14ac:dyDescent="0.3">
      <c r="A4456" t="s">
        <v>4604</v>
      </c>
      <c r="B4456" s="15">
        <v>45741</v>
      </c>
      <c r="C4456" t="s">
        <v>84</v>
      </c>
      <c r="D4456" t="s">
        <v>150</v>
      </c>
      <c r="E4456" t="s">
        <v>54</v>
      </c>
      <c r="F4456" t="s">
        <v>65</v>
      </c>
      <c r="G4456" t="s">
        <v>56</v>
      </c>
      <c r="H4456">
        <v>1</v>
      </c>
      <c r="I4456">
        <v>13.84</v>
      </c>
      <c r="J4456">
        <v>0.16300000000000001</v>
      </c>
      <c r="K4456">
        <v>7.91</v>
      </c>
      <c r="L4456" t="s">
        <v>57</v>
      </c>
      <c r="M4456">
        <f t="shared" si="463"/>
        <v>11.58</v>
      </c>
      <c r="N4456">
        <f t="shared" si="464"/>
        <v>3.67</v>
      </c>
      <c r="O4456" s="7">
        <f t="shared" si="465"/>
        <v>0.31692573402417962</v>
      </c>
      <c r="P4456" t="str">
        <f t="shared" si="466"/>
        <v>Mar-2025</v>
      </c>
      <c r="Q4456" t="str">
        <f t="shared" si="467"/>
        <v>Q1-2025</v>
      </c>
    </row>
    <row r="4457" spans="1:17" x14ac:dyDescent="0.3">
      <c r="A4457" t="s">
        <v>4605</v>
      </c>
      <c r="B4457" s="15">
        <v>45641</v>
      </c>
      <c r="C4457" t="s">
        <v>84</v>
      </c>
      <c r="D4457" t="s">
        <v>196</v>
      </c>
      <c r="E4457" t="s">
        <v>93</v>
      </c>
      <c r="F4457" t="s">
        <v>141</v>
      </c>
      <c r="G4457" t="s">
        <v>68</v>
      </c>
      <c r="H4457">
        <v>2</v>
      </c>
      <c r="I4457">
        <v>50.26</v>
      </c>
      <c r="J4457">
        <v>7.2999999999999995E-2</v>
      </c>
      <c r="K4457">
        <v>21.65</v>
      </c>
      <c r="L4457" t="s">
        <v>57</v>
      </c>
      <c r="M4457">
        <f t="shared" si="463"/>
        <v>93.18</v>
      </c>
      <c r="N4457">
        <f t="shared" si="464"/>
        <v>49.88</v>
      </c>
      <c r="O4457" s="7">
        <f t="shared" si="465"/>
        <v>0.53530800600987338</v>
      </c>
      <c r="P4457" t="str">
        <f t="shared" si="466"/>
        <v>Dec-2024</v>
      </c>
      <c r="Q4457" t="str">
        <f t="shared" si="467"/>
        <v>Q4-2024</v>
      </c>
    </row>
    <row r="4458" spans="1:17" x14ac:dyDescent="0.3">
      <c r="A4458" t="s">
        <v>4606</v>
      </c>
      <c r="B4458" s="15">
        <v>45536</v>
      </c>
      <c r="C4458" t="s">
        <v>84</v>
      </c>
      <c r="D4458" t="s">
        <v>169</v>
      </c>
      <c r="E4458" t="s">
        <v>71</v>
      </c>
      <c r="F4458" t="s">
        <v>86</v>
      </c>
      <c r="G4458" t="s">
        <v>56</v>
      </c>
      <c r="H4458">
        <v>6</v>
      </c>
      <c r="I4458">
        <v>236.56</v>
      </c>
      <c r="J4458">
        <v>9.7000000000000003E-2</v>
      </c>
      <c r="K4458">
        <v>185.49</v>
      </c>
      <c r="L4458" t="s">
        <v>57</v>
      </c>
      <c r="M4458">
        <f t="shared" si="463"/>
        <v>1281.68</v>
      </c>
      <c r="N4458">
        <f t="shared" si="464"/>
        <v>168.74</v>
      </c>
      <c r="O4458" s="7">
        <f t="shared" si="465"/>
        <v>0.13165532738281005</v>
      </c>
      <c r="P4458" t="str">
        <f t="shared" si="466"/>
        <v>Sep-2024</v>
      </c>
      <c r="Q4458" t="str">
        <f t="shared" si="467"/>
        <v>Q3-2024</v>
      </c>
    </row>
    <row r="4459" spans="1:17" x14ac:dyDescent="0.3">
      <c r="A4459" t="s">
        <v>4607</v>
      </c>
      <c r="B4459" s="15">
        <v>45753</v>
      </c>
      <c r="C4459" t="s">
        <v>52</v>
      </c>
      <c r="D4459" t="s">
        <v>121</v>
      </c>
      <c r="E4459" t="s">
        <v>107</v>
      </c>
      <c r="F4459" t="s">
        <v>139</v>
      </c>
      <c r="G4459" t="s">
        <v>68</v>
      </c>
      <c r="H4459">
        <v>1</v>
      </c>
      <c r="I4459">
        <v>52.82</v>
      </c>
      <c r="J4459">
        <v>6.0999999999999999E-2</v>
      </c>
      <c r="K4459">
        <v>22.01</v>
      </c>
      <c r="L4459" t="s">
        <v>57</v>
      </c>
      <c r="M4459">
        <f t="shared" si="463"/>
        <v>49.6</v>
      </c>
      <c r="N4459">
        <f t="shared" si="464"/>
        <v>27.59</v>
      </c>
      <c r="O4459" s="7">
        <f t="shared" si="465"/>
        <v>0.55625000000000002</v>
      </c>
      <c r="P4459" t="str">
        <f t="shared" si="466"/>
        <v>Apr-2025</v>
      </c>
      <c r="Q4459" t="str">
        <f t="shared" si="467"/>
        <v>Q2-2025</v>
      </c>
    </row>
    <row r="4460" spans="1:17" x14ac:dyDescent="0.3">
      <c r="A4460" t="s">
        <v>4608</v>
      </c>
      <c r="B4460" s="15">
        <v>45767</v>
      </c>
      <c r="C4460" t="s">
        <v>88</v>
      </c>
      <c r="D4460" t="s">
        <v>116</v>
      </c>
      <c r="E4460" t="s">
        <v>93</v>
      </c>
      <c r="F4460" t="s">
        <v>141</v>
      </c>
      <c r="G4460" t="s">
        <v>68</v>
      </c>
      <c r="H4460">
        <v>4</v>
      </c>
      <c r="I4460">
        <v>53.82</v>
      </c>
      <c r="J4460">
        <v>0.128</v>
      </c>
      <c r="K4460">
        <v>22.79</v>
      </c>
      <c r="L4460" t="s">
        <v>57</v>
      </c>
      <c r="M4460">
        <f t="shared" si="463"/>
        <v>187.72</v>
      </c>
      <c r="N4460">
        <f t="shared" si="464"/>
        <v>96.56</v>
      </c>
      <c r="O4460" s="7">
        <f t="shared" si="465"/>
        <v>0.51438312380140638</v>
      </c>
      <c r="P4460" t="str">
        <f t="shared" si="466"/>
        <v>Apr-2025</v>
      </c>
      <c r="Q4460" t="str">
        <f t="shared" si="467"/>
        <v>Q2-2025</v>
      </c>
    </row>
    <row r="4461" spans="1:17" x14ac:dyDescent="0.3">
      <c r="A4461" t="s">
        <v>4609</v>
      </c>
      <c r="B4461" s="15">
        <v>45532</v>
      </c>
      <c r="C4461" t="s">
        <v>63</v>
      </c>
      <c r="D4461" t="s">
        <v>188</v>
      </c>
      <c r="E4461" t="s">
        <v>107</v>
      </c>
      <c r="F4461" t="s">
        <v>139</v>
      </c>
      <c r="G4461" t="s">
        <v>68</v>
      </c>
      <c r="H4461">
        <v>1</v>
      </c>
      <c r="I4461">
        <v>8.8800000000000008</v>
      </c>
      <c r="J4461">
        <v>0.22600000000000001</v>
      </c>
      <c r="K4461">
        <v>3.01</v>
      </c>
      <c r="L4461" t="s">
        <v>104</v>
      </c>
      <c r="M4461">
        <f t="shared" si="463"/>
        <v>6.87</v>
      </c>
      <c r="N4461">
        <f t="shared" si="464"/>
        <v>3.86</v>
      </c>
      <c r="O4461" s="7">
        <f t="shared" si="465"/>
        <v>0.56186317321688495</v>
      </c>
      <c r="P4461" t="str">
        <f t="shared" ref="P4461:P4492" si="468">IF(B4461="","",TEXT(B4461,"mmm-yyyy"))</f>
        <v>Aug-2024</v>
      </c>
      <c r="Q4461" t="str">
        <f t="shared" ref="Q4461:Q4492" si="469">IF(B4461="","","Q"&amp;ROUNDUP(MONTH(B4461)/3,0)&amp;"-"&amp;YEAR(B4461))</f>
        <v>Q3-2024</v>
      </c>
    </row>
    <row r="4462" spans="1:17" x14ac:dyDescent="0.3">
      <c r="A4462" t="s">
        <v>4610</v>
      </c>
      <c r="B4462" s="15">
        <v>45778</v>
      </c>
      <c r="C4462" t="s">
        <v>84</v>
      </c>
      <c r="D4462" t="s">
        <v>572</v>
      </c>
      <c r="E4462" t="s">
        <v>60</v>
      </c>
      <c r="F4462" t="s">
        <v>67</v>
      </c>
      <c r="G4462" t="s">
        <v>68</v>
      </c>
      <c r="H4462">
        <v>5</v>
      </c>
      <c r="I4462">
        <v>58.4</v>
      </c>
      <c r="J4462">
        <v>7.0999999999999994E-2</v>
      </c>
      <c r="K4462">
        <v>31.23</v>
      </c>
      <c r="L4462" t="s">
        <v>57</v>
      </c>
      <c r="M4462">
        <f t="shared" si="463"/>
        <v>271.27</v>
      </c>
      <c r="N4462">
        <f t="shared" si="464"/>
        <v>115.12</v>
      </c>
      <c r="O4462" s="7">
        <f t="shared" si="465"/>
        <v>0.42437423968739635</v>
      </c>
      <c r="P4462" t="str">
        <f t="shared" si="468"/>
        <v>May-2025</v>
      </c>
      <c r="Q4462" t="str">
        <f t="shared" si="469"/>
        <v>Q2-2025</v>
      </c>
    </row>
    <row r="4463" spans="1:17" x14ac:dyDescent="0.3">
      <c r="A4463" t="s">
        <v>4611</v>
      </c>
      <c r="B4463" s="15">
        <v>45832</v>
      </c>
      <c r="C4463" t="s">
        <v>88</v>
      </c>
      <c r="D4463" t="s">
        <v>206</v>
      </c>
      <c r="E4463" t="s">
        <v>93</v>
      </c>
      <c r="F4463" t="s">
        <v>94</v>
      </c>
      <c r="G4463" t="s">
        <v>56</v>
      </c>
      <c r="H4463">
        <v>1</v>
      </c>
      <c r="I4463">
        <v>17.86</v>
      </c>
      <c r="J4463">
        <v>0.17499999999999999</v>
      </c>
      <c r="K4463">
        <v>6.87</v>
      </c>
      <c r="L4463" t="s">
        <v>57</v>
      </c>
      <c r="M4463">
        <f t="shared" si="463"/>
        <v>14.73</v>
      </c>
      <c r="N4463">
        <f t="shared" si="464"/>
        <v>7.86</v>
      </c>
      <c r="O4463" s="7">
        <f t="shared" si="465"/>
        <v>0.53360488798370675</v>
      </c>
      <c r="P4463" t="str">
        <f t="shared" si="468"/>
        <v>Jun-2025</v>
      </c>
      <c r="Q4463" t="str">
        <f t="shared" si="469"/>
        <v>Q2-2025</v>
      </c>
    </row>
    <row r="4464" spans="1:17" x14ac:dyDescent="0.3">
      <c r="A4464" t="s">
        <v>4612</v>
      </c>
      <c r="B4464" s="15">
        <v>45725</v>
      </c>
      <c r="C4464" t="s">
        <v>63</v>
      </c>
      <c r="D4464" t="s">
        <v>137</v>
      </c>
      <c r="E4464" t="s">
        <v>60</v>
      </c>
      <c r="F4464" t="s">
        <v>61</v>
      </c>
      <c r="G4464" t="s">
        <v>68</v>
      </c>
      <c r="H4464">
        <v>6</v>
      </c>
      <c r="I4464">
        <v>63.02</v>
      </c>
      <c r="J4464">
        <v>0.21299999999999999</v>
      </c>
      <c r="K4464">
        <v>28.47</v>
      </c>
      <c r="L4464" t="s">
        <v>57</v>
      </c>
      <c r="M4464">
        <f t="shared" si="463"/>
        <v>297.58</v>
      </c>
      <c r="N4464">
        <f t="shared" si="464"/>
        <v>126.76</v>
      </c>
      <c r="O4464" s="7">
        <f t="shared" si="465"/>
        <v>0.42596948719672023</v>
      </c>
      <c r="P4464" t="str">
        <f t="shared" si="468"/>
        <v>Mar-2025</v>
      </c>
      <c r="Q4464" t="str">
        <f t="shared" si="469"/>
        <v>Q1-2025</v>
      </c>
    </row>
    <row r="4465" spans="1:17" x14ac:dyDescent="0.3">
      <c r="A4465" t="s">
        <v>4613</v>
      </c>
      <c r="B4465" s="15">
        <v>45935</v>
      </c>
      <c r="C4465" t="s">
        <v>88</v>
      </c>
      <c r="D4465" t="s">
        <v>183</v>
      </c>
      <c r="E4465" t="s">
        <v>60</v>
      </c>
      <c r="F4465" t="s">
        <v>61</v>
      </c>
      <c r="G4465" t="s">
        <v>68</v>
      </c>
      <c r="H4465">
        <v>1</v>
      </c>
      <c r="I4465">
        <v>42.32</v>
      </c>
      <c r="J4465">
        <v>0.13200000000000001</v>
      </c>
      <c r="K4465">
        <v>20.190000000000001</v>
      </c>
      <c r="L4465" t="s">
        <v>57</v>
      </c>
      <c r="M4465">
        <f t="shared" si="463"/>
        <v>36.729999999999997</v>
      </c>
      <c r="N4465">
        <f t="shared" si="464"/>
        <v>16.54</v>
      </c>
      <c r="O4465" s="7">
        <f t="shared" si="465"/>
        <v>0.45031309556221072</v>
      </c>
      <c r="P4465" t="str">
        <f t="shared" si="468"/>
        <v>Oct-2025</v>
      </c>
      <c r="Q4465" t="str">
        <f t="shared" si="469"/>
        <v>Q4-2025</v>
      </c>
    </row>
    <row r="4466" spans="1:17" x14ac:dyDescent="0.3">
      <c r="A4466" t="s">
        <v>4614</v>
      </c>
      <c r="B4466" s="15">
        <v>45963</v>
      </c>
      <c r="C4466" t="s">
        <v>52</v>
      </c>
      <c r="D4466" t="s">
        <v>113</v>
      </c>
      <c r="E4466" t="s">
        <v>54</v>
      </c>
      <c r="F4466" t="s">
        <v>156</v>
      </c>
      <c r="G4466" t="s">
        <v>68</v>
      </c>
      <c r="H4466">
        <v>2</v>
      </c>
      <c r="I4466">
        <v>4.75</v>
      </c>
      <c r="J4466">
        <v>5.1999999999999998E-2</v>
      </c>
      <c r="K4466">
        <v>2.93</v>
      </c>
      <c r="L4466" t="s">
        <v>73</v>
      </c>
      <c r="M4466">
        <f t="shared" si="463"/>
        <v>9.01</v>
      </c>
      <c r="N4466">
        <f t="shared" si="464"/>
        <v>3.15</v>
      </c>
      <c r="O4466" s="7">
        <f t="shared" si="465"/>
        <v>0.34961154273029965</v>
      </c>
      <c r="P4466" t="str">
        <f t="shared" si="468"/>
        <v>Nov-2025</v>
      </c>
      <c r="Q4466" t="str">
        <f t="shared" si="469"/>
        <v>Q4-2025</v>
      </c>
    </row>
    <row r="4467" spans="1:17" x14ac:dyDescent="0.3">
      <c r="A4467" t="s">
        <v>4615</v>
      </c>
      <c r="B4467" s="15">
        <v>45777</v>
      </c>
      <c r="C4467" t="s">
        <v>84</v>
      </c>
      <c r="D4467" t="s">
        <v>243</v>
      </c>
      <c r="E4467" t="s">
        <v>71</v>
      </c>
      <c r="F4467" t="s">
        <v>126</v>
      </c>
      <c r="G4467" t="s">
        <v>68</v>
      </c>
      <c r="H4467">
        <v>11</v>
      </c>
      <c r="I4467">
        <v>270.2</v>
      </c>
      <c r="J4467">
        <v>0.08</v>
      </c>
      <c r="K4467">
        <v>178.58</v>
      </c>
      <c r="L4467" t="s">
        <v>57</v>
      </c>
      <c r="M4467">
        <f t="shared" si="463"/>
        <v>2734.42</v>
      </c>
      <c r="N4467">
        <f t="shared" si="464"/>
        <v>770.04</v>
      </c>
      <c r="O4467" s="7">
        <f t="shared" si="465"/>
        <v>0.28160999407552606</v>
      </c>
      <c r="P4467" t="str">
        <f t="shared" si="468"/>
        <v>Apr-2025</v>
      </c>
      <c r="Q4467" t="str">
        <f t="shared" si="469"/>
        <v>Q2-2025</v>
      </c>
    </row>
    <row r="4468" spans="1:17" x14ac:dyDescent="0.3">
      <c r="A4468" t="s">
        <v>4616</v>
      </c>
      <c r="B4468" s="15">
        <v>45842</v>
      </c>
      <c r="C4468" t="s">
        <v>52</v>
      </c>
      <c r="D4468" t="s">
        <v>113</v>
      </c>
      <c r="E4468" t="s">
        <v>60</v>
      </c>
      <c r="F4468" t="s">
        <v>61</v>
      </c>
      <c r="G4468" t="s">
        <v>73</v>
      </c>
      <c r="H4468">
        <v>3</v>
      </c>
      <c r="I4468">
        <v>105.27</v>
      </c>
      <c r="J4468">
        <v>3.4000000000000002E-2</v>
      </c>
      <c r="K4468">
        <v>55.96</v>
      </c>
      <c r="L4468" t="s">
        <v>57</v>
      </c>
      <c r="M4468">
        <f t="shared" si="463"/>
        <v>305.07</v>
      </c>
      <c r="N4468">
        <f t="shared" si="464"/>
        <v>137.19</v>
      </c>
      <c r="O4468" s="7">
        <f t="shared" si="465"/>
        <v>0.44970006883666042</v>
      </c>
      <c r="P4468" t="str">
        <f t="shared" si="468"/>
        <v>Jul-2025</v>
      </c>
      <c r="Q4468" t="str">
        <f t="shared" si="469"/>
        <v>Q3-2025</v>
      </c>
    </row>
    <row r="4469" spans="1:17" x14ac:dyDescent="0.3">
      <c r="A4469" t="s">
        <v>4617</v>
      </c>
      <c r="B4469" s="15">
        <v>45856</v>
      </c>
      <c r="C4469" t="s">
        <v>63</v>
      </c>
      <c r="D4469" t="s">
        <v>159</v>
      </c>
      <c r="E4469" t="s">
        <v>54</v>
      </c>
      <c r="F4469" t="s">
        <v>114</v>
      </c>
      <c r="G4469" t="s">
        <v>56</v>
      </c>
      <c r="H4469">
        <v>4</v>
      </c>
      <c r="I4469">
        <v>20.22</v>
      </c>
      <c r="J4469">
        <v>0.20100000000000001</v>
      </c>
      <c r="K4469">
        <v>12.16</v>
      </c>
      <c r="L4469" t="s">
        <v>57</v>
      </c>
      <c r="M4469">
        <f t="shared" si="463"/>
        <v>64.62</v>
      </c>
      <c r="N4469">
        <f t="shared" si="464"/>
        <v>15.98</v>
      </c>
      <c r="O4469" s="7">
        <f t="shared" si="465"/>
        <v>0.24729186010523058</v>
      </c>
      <c r="P4469" t="str">
        <f t="shared" si="468"/>
        <v>Jul-2025</v>
      </c>
      <c r="Q4469" t="str">
        <f t="shared" si="469"/>
        <v>Q3-2025</v>
      </c>
    </row>
    <row r="4470" spans="1:17" x14ac:dyDescent="0.3">
      <c r="A4470" t="s">
        <v>4618</v>
      </c>
      <c r="B4470" s="15">
        <v>45426</v>
      </c>
      <c r="C4470" t="s">
        <v>84</v>
      </c>
      <c r="D4470" t="s">
        <v>103</v>
      </c>
      <c r="E4470" t="s">
        <v>107</v>
      </c>
      <c r="F4470" t="s">
        <v>108</v>
      </c>
      <c r="G4470" t="s">
        <v>56</v>
      </c>
      <c r="H4470">
        <v>5</v>
      </c>
      <c r="I4470">
        <v>17.12</v>
      </c>
      <c r="J4470">
        <v>9.5000000000000001E-2</v>
      </c>
      <c r="K4470">
        <v>6.16</v>
      </c>
      <c r="L4470" t="s">
        <v>57</v>
      </c>
      <c r="M4470">
        <f t="shared" si="463"/>
        <v>77.47</v>
      </c>
      <c r="N4470">
        <f t="shared" si="464"/>
        <v>46.67</v>
      </c>
      <c r="O4470" s="7">
        <f t="shared" si="465"/>
        <v>0.60242674583709821</v>
      </c>
      <c r="P4470" t="str">
        <f t="shared" si="468"/>
        <v>May-2024</v>
      </c>
      <c r="Q4470" t="str">
        <f t="shared" si="469"/>
        <v>Q2-2024</v>
      </c>
    </row>
    <row r="4471" spans="1:17" x14ac:dyDescent="0.3">
      <c r="A4471" t="s">
        <v>4619</v>
      </c>
      <c r="B4471" s="15">
        <v>45531</v>
      </c>
      <c r="C4471" t="s">
        <v>88</v>
      </c>
      <c r="D4471" t="s">
        <v>116</v>
      </c>
      <c r="E4471" t="s">
        <v>54</v>
      </c>
      <c r="F4471" t="s">
        <v>55</v>
      </c>
      <c r="G4471" t="s">
        <v>68</v>
      </c>
      <c r="H4471">
        <v>1</v>
      </c>
      <c r="I4471">
        <v>14</v>
      </c>
      <c r="J4471">
        <v>0.04</v>
      </c>
      <c r="K4471">
        <v>7.89</v>
      </c>
      <c r="L4471" t="s">
        <v>73</v>
      </c>
      <c r="M4471">
        <f t="shared" si="463"/>
        <v>13.44</v>
      </c>
      <c r="N4471">
        <f t="shared" si="464"/>
        <v>5.55</v>
      </c>
      <c r="O4471" s="7">
        <f t="shared" si="465"/>
        <v>0.41294642857142855</v>
      </c>
      <c r="P4471" t="str">
        <f t="shared" si="468"/>
        <v>Aug-2024</v>
      </c>
      <c r="Q4471" t="str">
        <f t="shared" si="469"/>
        <v>Q3-2024</v>
      </c>
    </row>
    <row r="4472" spans="1:17" x14ac:dyDescent="0.3">
      <c r="A4472" t="s">
        <v>4620</v>
      </c>
      <c r="B4472" s="15">
        <v>45727</v>
      </c>
      <c r="C4472" t="s">
        <v>52</v>
      </c>
      <c r="D4472" t="s">
        <v>121</v>
      </c>
      <c r="E4472" t="s">
        <v>60</v>
      </c>
      <c r="F4472" t="s">
        <v>67</v>
      </c>
      <c r="G4472" t="s">
        <v>56</v>
      </c>
      <c r="H4472">
        <v>2</v>
      </c>
      <c r="I4472">
        <v>81.349999999999994</v>
      </c>
      <c r="J4472">
        <v>4.0000000000000001E-3</v>
      </c>
      <c r="K4472">
        <v>36.380000000000003</v>
      </c>
      <c r="L4472" t="s">
        <v>57</v>
      </c>
      <c r="M4472">
        <f t="shared" si="463"/>
        <v>162.05000000000001</v>
      </c>
      <c r="N4472">
        <f t="shared" si="464"/>
        <v>89.29</v>
      </c>
      <c r="O4472" s="7">
        <f t="shared" si="465"/>
        <v>0.55100277692070354</v>
      </c>
      <c r="P4472" t="str">
        <f t="shared" si="468"/>
        <v>Mar-2025</v>
      </c>
      <c r="Q4472" t="str">
        <f t="shared" si="469"/>
        <v>Q1-2025</v>
      </c>
    </row>
    <row r="4473" spans="1:17" x14ac:dyDescent="0.3">
      <c r="A4473" t="s">
        <v>4621</v>
      </c>
      <c r="B4473" s="15">
        <v>45499</v>
      </c>
      <c r="C4473" t="s">
        <v>84</v>
      </c>
      <c r="D4473" t="s">
        <v>177</v>
      </c>
      <c r="E4473" t="s">
        <v>93</v>
      </c>
      <c r="F4473" t="s">
        <v>219</v>
      </c>
      <c r="G4473" t="s">
        <v>68</v>
      </c>
      <c r="H4473">
        <v>1</v>
      </c>
      <c r="I4473">
        <v>12.29</v>
      </c>
      <c r="J4473">
        <v>0.105</v>
      </c>
      <c r="K4473">
        <v>4.7300000000000004</v>
      </c>
      <c r="L4473" t="s">
        <v>57</v>
      </c>
      <c r="M4473">
        <f t="shared" si="463"/>
        <v>11</v>
      </c>
      <c r="N4473">
        <f t="shared" si="464"/>
        <v>6.27</v>
      </c>
      <c r="O4473" s="7">
        <f t="shared" si="465"/>
        <v>0.56999999999999995</v>
      </c>
      <c r="P4473" t="str">
        <f t="shared" si="468"/>
        <v>Jul-2024</v>
      </c>
      <c r="Q4473" t="str">
        <f t="shared" si="469"/>
        <v>Q3-2024</v>
      </c>
    </row>
    <row r="4474" spans="1:17" x14ac:dyDescent="0.3">
      <c r="A4474" t="s">
        <v>4622</v>
      </c>
      <c r="B4474" s="15">
        <v>45942</v>
      </c>
      <c r="C4474" t="s">
        <v>52</v>
      </c>
      <c r="D4474" t="s">
        <v>113</v>
      </c>
      <c r="E4474" t="s">
        <v>93</v>
      </c>
      <c r="F4474" t="s">
        <v>219</v>
      </c>
      <c r="G4474" t="s">
        <v>68</v>
      </c>
      <c r="H4474">
        <v>7</v>
      </c>
      <c r="I4474">
        <v>61.48</v>
      </c>
      <c r="J4474">
        <v>4.5999999999999999E-2</v>
      </c>
      <c r="K4474">
        <v>22.79</v>
      </c>
      <c r="L4474" t="s">
        <v>57</v>
      </c>
      <c r="M4474">
        <f t="shared" si="463"/>
        <v>410.56</v>
      </c>
      <c r="N4474">
        <f t="shared" si="464"/>
        <v>251.03</v>
      </c>
      <c r="O4474" s="7">
        <f t="shared" si="465"/>
        <v>0.61143316445830087</v>
      </c>
      <c r="P4474" t="str">
        <f t="shared" si="468"/>
        <v>Oct-2025</v>
      </c>
      <c r="Q4474" t="str">
        <f t="shared" si="469"/>
        <v>Q4-2025</v>
      </c>
    </row>
    <row r="4475" spans="1:17" x14ac:dyDescent="0.3">
      <c r="A4475" t="s">
        <v>4623</v>
      </c>
      <c r="B4475" s="15">
        <v>45884</v>
      </c>
      <c r="C4475" t="s">
        <v>63</v>
      </c>
      <c r="D4475" t="s">
        <v>281</v>
      </c>
      <c r="E4475" t="s">
        <v>107</v>
      </c>
      <c r="F4475" t="s">
        <v>193</v>
      </c>
      <c r="G4475" t="s">
        <v>68</v>
      </c>
      <c r="H4475">
        <v>4</v>
      </c>
      <c r="I4475">
        <v>49.59</v>
      </c>
      <c r="J4475">
        <v>0.19900000000000001</v>
      </c>
      <c r="K4475">
        <v>18.38</v>
      </c>
      <c r="L4475" t="s">
        <v>57</v>
      </c>
      <c r="M4475">
        <f t="shared" si="463"/>
        <v>158.88999999999999</v>
      </c>
      <c r="N4475">
        <f t="shared" si="464"/>
        <v>85.37</v>
      </c>
      <c r="O4475" s="7">
        <f t="shared" si="465"/>
        <v>0.53728994902133564</v>
      </c>
      <c r="P4475" t="str">
        <f t="shared" si="468"/>
        <v>Aug-2025</v>
      </c>
      <c r="Q4475" t="str">
        <f t="shared" si="469"/>
        <v>Q3-2025</v>
      </c>
    </row>
    <row r="4476" spans="1:17" x14ac:dyDescent="0.3">
      <c r="A4476" t="s">
        <v>4624</v>
      </c>
      <c r="B4476" s="15">
        <v>45879</v>
      </c>
      <c r="C4476" t="s">
        <v>63</v>
      </c>
      <c r="D4476" t="s">
        <v>64</v>
      </c>
      <c r="E4476" t="s">
        <v>71</v>
      </c>
      <c r="F4476" t="s">
        <v>126</v>
      </c>
      <c r="G4476" t="s">
        <v>68</v>
      </c>
      <c r="H4476">
        <v>7</v>
      </c>
      <c r="I4476">
        <v>229.53</v>
      </c>
      <c r="J4476">
        <v>0.245</v>
      </c>
      <c r="K4476">
        <v>176.84</v>
      </c>
      <c r="L4476" t="s">
        <v>57</v>
      </c>
      <c r="M4476">
        <f t="shared" si="463"/>
        <v>1213.07</v>
      </c>
      <c r="N4476">
        <f t="shared" si="464"/>
        <v>-24.81</v>
      </c>
      <c r="O4476" s="7">
        <f t="shared" si="465"/>
        <v>-2.0452241008350712E-2</v>
      </c>
      <c r="P4476" t="str">
        <f t="shared" si="468"/>
        <v>Aug-2025</v>
      </c>
      <c r="Q4476" t="str">
        <f t="shared" si="469"/>
        <v>Q3-2025</v>
      </c>
    </row>
    <row r="4477" spans="1:17" x14ac:dyDescent="0.3">
      <c r="A4477" t="s">
        <v>4625</v>
      </c>
      <c r="B4477" s="15">
        <v>45981</v>
      </c>
      <c r="C4477" t="s">
        <v>63</v>
      </c>
      <c r="D4477" t="s">
        <v>106</v>
      </c>
      <c r="E4477" t="s">
        <v>60</v>
      </c>
      <c r="F4477" t="s">
        <v>61</v>
      </c>
      <c r="G4477" t="s">
        <v>68</v>
      </c>
      <c r="H4477">
        <v>12</v>
      </c>
      <c r="I4477">
        <v>49.11</v>
      </c>
      <c r="J4477">
        <v>0.23</v>
      </c>
      <c r="K4477">
        <v>24.65</v>
      </c>
      <c r="L4477" t="s">
        <v>57</v>
      </c>
      <c r="M4477">
        <f t="shared" si="463"/>
        <v>453.78</v>
      </c>
      <c r="N4477">
        <f t="shared" si="464"/>
        <v>157.97999999999999</v>
      </c>
      <c r="O4477" s="7">
        <f t="shared" si="465"/>
        <v>0.34814227158534972</v>
      </c>
      <c r="P4477" t="str">
        <f t="shared" si="468"/>
        <v>Nov-2025</v>
      </c>
      <c r="Q4477" t="str">
        <f t="shared" si="469"/>
        <v>Q4-2025</v>
      </c>
    </row>
    <row r="4478" spans="1:17" x14ac:dyDescent="0.3">
      <c r="A4478" t="s">
        <v>4626</v>
      </c>
      <c r="B4478" s="15">
        <v>45550</v>
      </c>
      <c r="C4478" t="s">
        <v>63</v>
      </c>
      <c r="D4478" t="s">
        <v>165</v>
      </c>
      <c r="E4478" t="s">
        <v>71</v>
      </c>
      <c r="F4478" t="s">
        <v>86</v>
      </c>
      <c r="G4478" t="s">
        <v>56</v>
      </c>
      <c r="H4478">
        <v>4</v>
      </c>
      <c r="I4478">
        <v>182.74</v>
      </c>
      <c r="J4478">
        <v>0.245</v>
      </c>
      <c r="K4478">
        <v>129.91999999999999</v>
      </c>
      <c r="L4478" t="s">
        <v>57</v>
      </c>
      <c r="M4478">
        <f t="shared" si="463"/>
        <v>551.87</v>
      </c>
      <c r="N4478">
        <f t="shared" si="464"/>
        <v>32.19</v>
      </c>
      <c r="O4478" s="7">
        <f t="shared" si="465"/>
        <v>5.8328954282711502E-2</v>
      </c>
      <c r="P4478" t="str">
        <f t="shared" si="468"/>
        <v>Sep-2024</v>
      </c>
      <c r="Q4478" t="str">
        <f t="shared" si="469"/>
        <v>Q3-2024</v>
      </c>
    </row>
    <row r="4479" spans="1:17" x14ac:dyDescent="0.3">
      <c r="A4479" t="s">
        <v>4627</v>
      </c>
      <c r="B4479" s="15">
        <v>45989</v>
      </c>
      <c r="C4479" t="s">
        <v>84</v>
      </c>
      <c r="D4479" t="s">
        <v>171</v>
      </c>
      <c r="E4479" t="s">
        <v>93</v>
      </c>
      <c r="F4479" t="s">
        <v>255</v>
      </c>
      <c r="G4479" t="s">
        <v>56</v>
      </c>
      <c r="H4479">
        <v>5</v>
      </c>
      <c r="I4479">
        <v>74.28</v>
      </c>
      <c r="J4479">
        <v>0.14799999999999999</v>
      </c>
      <c r="K4479">
        <v>34.81</v>
      </c>
      <c r="L4479" t="s">
        <v>57</v>
      </c>
      <c r="M4479">
        <f t="shared" si="463"/>
        <v>316.43</v>
      </c>
      <c r="N4479">
        <f t="shared" si="464"/>
        <v>142.38</v>
      </c>
      <c r="O4479" s="7">
        <f t="shared" si="465"/>
        <v>0.44995733653572667</v>
      </c>
      <c r="P4479" t="str">
        <f t="shared" si="468"/>
        <v>Nov-2025</v>
      </c>
      <c r="Q4479" t="str">
        <f t="shared" si="469"/>
        <v>Q4-2025</v>
      </c>
    </row>
    <row r="4480" spans="1:17" x14ac:dyDescent="0.3">
      <c r="A4480" t="s">
        <v>4628</v>
      </c>
      <c r="B4480" s="15">
        <v>45868</v>
      </c>
      <c r="C4480" t="s">
        <v>52</v>
      </c>
      <c r="D4480" t="s">
        <v>73</v>
      </c>
      <c r="E4480" t="s">
        <v>60</v>
      </c>
      <c r="F4480" t="s">
        <v>76</v>
      </c>
      <c r="G4480" t="s">
        <v>68</v>
      </c>
      <c r="H4480">
        <v>2</v>
      </c>
      <c r="I4480">
        <v>80.98</v>
      </c>
      <c r="J4480">
        <v>9.5000000000000001E-2</v>
      </c>
      <c r="K4480">
        <v>39.22</v>
      </c>
      <c r="L4480" t="s">
        <v>57</v>
      </c>
      <c r="M4480">
        <f t="shared" si="463"/>
        <v>146.57</v>
      </c>
      <c r="N4480">
        <f t="shared" si="464"/>
        <v>68.13</v>
      </c>
      <c r="O4480" s="7">
        <f t="shared" si="465"/>
        <v>0.46482909190148053</v>
      </c>
      <c r="P4480" t="str">
        <f t="shared" si="468"/>
        <v>Jul-2025</v>
      </c>
      <c r="Q4480" t="str">
        <f t="shared" si="469"/>
        <v>Q3-2025</v>
      </c>
    </row>
    <row r="4481" spans="1:17" x14ac:dyDescent="0.3">
      <c r="A4481" t="s">
        <v>4629</v>
      </c>
      <c r="B4481" s="15">
        <v>45946</v>
      </c>
      <c r="C4481" t="s">
        <v>88</v>
      </c>
      <c r="D4481" t="s">
        <v>202</v>
      </c>
      <c r="E4481" t="s">
        <v>93</v>
      </c>
      <c r="F4481" t="s">
        <v>255</v>
      </c>
      <c r="G4481" t="s">
        <v>68</v>
      </c>
      <c r="H4481">
        <v>2</v>
      </c>
      <c r="I4481">
        <v>65.28</v>
      </c>
      <c r="J4481">
        <v>0.11700000000000001</v>
      </c>
      <c r="K4481">
        <v>24.54</v>
      </c>
      <c r="L4481" t="s">
        <v>57</v>
      </c>
      <c r="M4481">
        <f t="shared" si="463"/>
        <v>115.28</v>
      </c>
      <c r="N4481">
        <f t="shared" si="464"/>
        <v>66.2</v>
      </c>
      <c r="O4481" s="7">
        <f t="shared" si="465"/>
        <v>0.57425399028452462</v>
      </c>
      <c r="P4481" t="str">
        <f t="shared" si="468"/>
        <v>Oct-2025</v>
      </c>
      <c r="Q4481" t="str">
        <f t="shared" si="469"/>
        <v>Q4-2025</v>
      </c>
    </row>
    <row r="4482" spans="1:17" x14ac:dyDescent="0.3">
      <c r="A4482" t="s">
        <v>4630</v>
      </c>
      <c r="B4482" s="15">
        <v>45708</v>
      </c>
      <c r="C4482" t="s">
        <v>84</v>
      </c>
      <c r="D4482" t="s">
        <v>243</v>
      </c>
      <c r="E4482" t="s">
        <v>54</v>
      </c>
      <c r="F4482" t="s">
        <v>156</v>
      </c>
      <c r="G4482" t="s">
        <v>56</v>
      </c>
      <c r="H4482">
        <v>1</v>
      </c>
      <c r="I4482">
        <v>22.28</v>
      </c>
      <c r="J4482">
        <v>0.187</v>
      </c>
      <c r="K4482">
        <v>12.67</v>
      </c>
      <c r="L4482" t="s">
        <v>57</v>
      </c>
      <c r="M4482">
        <f t="shared" ref="M4482:M4545" si="470">ROUND(H4482*I4482*(1-J4482),2)</f>
        <v>18.11</v>
      </c>
      <c r="N4482">
        <f t="shared" ref="N4482:N4545" si="471">ROUND(M4482-(H4482*K4482),2)</f>
        <v>5.44</v>
      </c>
      <c r="O4482" s="7">
        <f t="shared" ref="O4482:O4545" si="472">IFERROR(N4482/M4482,0)</f>
        <v>0.30038652678078415</v>
      </c>
      <c r="P4482" t="str">
        <f t="shared" si="468"/>
        <v>Feb-2025</v>
      </c>
      <c r="Q4482" t="str">
        <f t="shared" si="469"/>
        <v>Q1-2025</v>
      </c>
    </row>
    <row r="4483" spans="1:17" x14ac:dyDescent="0.3">
      <c r="A4483" t="s">
        <v>4631</v>
      </c>
      <c r="B4483" s="15">
        <v>45430</v>
      </c>
      <c r="C4483" t="s">
        <v>84</v>
      </c>
      <c r="D4483" t="s">
        <v>372</v>
      </c>
      <c r="E4483" t="s">
        <v>60</v>
      </c>
      <c r="F4483" t="s">
        <v>99</v>
      </c>
      <c r="G4483" t="s">
        <v>68</v>
      </c>
      <c r="H4483">
        <v>13</v>
      </c>
      <c r="I4483">
        <v>59.91</v>
      </c>
      <c r="J4483">
        <v>0</v>
      </c>
      <c r="K4483">
        <v>26.92</v>
      </c>
      <c r="L4483" t="s">
        <v>57</v>
      </c>
      <c r="M4483">
        <f t="shared" si="470"/>
        <v>778.83</v>
      </c>
      <c r="N4483">
        <f t="shared" si="471"/>
        <v>428.87</v>
      </c>
      <c r="O4483" s="7">
        <f t="shared" si="472"/>
        <v>0.55065932231680847</v>
      </c>
      <c r="P4483" t="str">
        <f t="shared" si="468"/>
        <v>May-2024</v>
      </c>
      <c r="Q4483" t="str">
        <f t="shared" si="469"/>
        <v>Q2-2024</v>
      </c>
    </row>
    <row r="4484" spans="1:17" x14ac:dyDescent="0.3">
      <c r="A4484" t="s">
        <v>4632</v>
      </c>
      <c r="B4484" s="15">
        <v>45880</v>
      </c>
      <c r="C4484" t="s">
        <v>52</v>
      </c>
      <c r="D4484" t="s">
        <v>216</v>
      </c>
      <c r="E4484" t="s">
        <v>54</v>
      </c>
      <c r="F4484" t="s">
        <v>268</v>
      </c>
      <c r="G4484" t="s">
        <v>68</v>
      </c>
      <c r="H4484">
        <v>3</v>
      </c>
      <c r="I4484">
        <v>21.54</v>
      </c>
      <c r="J4484">
        <v>0.127</v>
      </c>
      <c r="K4484">
        <v>14.1</v>
      </c>
      <c r="L4484" t="s">
        <v>57</v>
      </c>
      <c r="M4484">
        <f t="shared" si="470"/>
        <v>56.41</v>
      </c>
      <c r="N4484">
        <f t="shared" si="471"/>
        <v>14.11</v>
      </c>
      <c r="O4484" s="7">
        <f t="shared" si="472"/>
        <v>0.25013295514979617</v>
      </c>
      <c r="P4484" t="str">
        <f t="shared" si="468"/>
        <v>Aug-2025</v>
      </c>
      <c r="Q4484" t="str">
        <f t="shared" si="469"/>
        <v>Q3-2025</v>
      </c>
    </row>
    <row r="4485" spans="1:17" x14ac:dyDescent="0.3">
      <c r="A4485" t="s">
        <v>4633</v>
      </c>
      <c r="B4485" s="15">
        <v>45668</v>
      </c>
      <c r="C4485" t="s">
        <v>88</v>
      </c>
      <c r="D4485" t="s">
        <v>89</v>
      </c>
      <c r="E4485" t="s">
        <v>93</v>
      </c>
      <c r="F4485" t="s">
        <v>141</v>
      </c>
      <c r="G4485" t="s">
        <v>68</v>
      </c>
      <c r="H4485">
        <v>5</v>
      </c>
      <c r="I4485">
        <v>50.04</v>
      </c>
      <c r="J4485">
        <v>9.8000000000000004E-2</v>
      </c>
      <c r="K4485">
        <v>24.77</v>
      </c>
      <c r="L4485" t="s">
        <v>57</v>
      </c>
      <c r="M4485">
        <f t="shared" si="470"/>
        <v>225.68</v>
      </c>
      <c r="N4485">
        <f t="shared" si="471"/>
        <v>101.83</v>
      </c>
      <c r="O4485" s="7">
        <f t="shared" si="472"/>
        <v>0.45121410847217297</v>
      </c>
      <c r="P4485" t="str">
        <f t="shared" si="468"/>
        <v>Jan-2025</v>
      </c>
      <c r="Q4485" t="str">
        <f t="shared" si="469"/>
        <v>Q1-2025</v>
      </c>
    </row>
    <row r="4486" spans="1:17" x14ac:dyDescent="0.3">
      <c r="A4486" t="s">
        <v>4634</v>
      </c>
      <c r="B4486" s="15">
        <v>45906</v>
      </c>
      <c r="C4486" t="s">
        <v>52</v>
      </c>
      <c r="D4486" t="s">
        <v>101</v>
      </c>
      <c r="E4486" t="s">
        <v>107</v>
      </c>
      <c r="F4486" t="s">
        <v>132</v>
      </c>
      <c r="G4486" t="s">
        <v>56</v>
      </c>
      <c r="H4486">
        <v>1</v>
      </c>
      <c r="I4486">
        <v>22.09</v>
      </c>
      <c r="J4486">
        <v>0.19400000000000001</v>
      </c>
      <c r="K4486">
        <v>8.15</v>
      </c>
      <c r="L4486" t="s">
        <v>57</v>
      </c>
      <c r="M4486">
        <f t="shared" si="470"/>
        <v>17.8</v>
      </c>
      <c r="N4486">
        <f t="shared" si="471"/>
        <v>9.65</v>
      </c>
      <c r="O4486" s="7">
        <f t="shared" si="472"/>
        <v>0.5421348314606742</v>
      </c>
      <c r="P4486" t="str">
        <f t="shared" si="468"/>
        <v>Sep-2025</v>
      </c>
      <c r="Q4486" t="str">
        <f t="shared" si="469"/>
        <v>Q3-2025</v>
      </c>
    </row>
    <row r="4487" spans="1:17" x14ac:dyDescent="0.3">
      <c r="A4487" t="s">
        <v>4635</v>
      </c>
      <c r="B4487" s="15">
        <v>45829</v>
      </c>
      <c r="C4487" t="s">
        <v>84</v>
      </c>
      <c r="D4487" t="s">
        <v>243</v>
      </c>
      <c r="E4487" t="s">
        <v>54</v>
      </c>
      <c r="F4487" t="s">
        <v>65</v>
      </c>
      <c r="G4487" t="s">
        <v>68</v>
      </c>
      <c r="H4487">
        <v>1</v>
      </c>
      <c r="I4487">
        <v>7.05</v>
      </c>
      <c r="J4487">
        <v>0.09</v>
      </c>
      <c r="K4487">
        <v>4.21</v>
      </c>
      <c r="L4487" t="s">
        <v>57</v>
      </c>
      <c r="M4487">
        <f t="shared" si="470"/>
        <v>6.42</v>
      </c>
      <c r="N4487">
        <f t="shared" si="471"/>
        <v>2.21</v>
      </c>
      <c r="O4487" s="7">
        <f t="shared" si="472"/>
        <v>0.34423676012461057</v>
      </c>
      <c r="P4487" t="str">
        <f t="shared" si="468"/>
        <v>Jun-2025</v>
      </c>
      <c r="Q4487" t="str">
        <f t="shared" si="469"/>
        <v>Q2-2025</v>
      </c>
    </row>
    <row r="4488" spans="1:17" x14ac:dyDescent="0.3">
      <c r="A4488" t="s">
        <v>4636</v>
      </c>
      <c r="B4488" s="15">
        <v>45975</v>
      </c>
      <c r="C4488" t="s">
        <v>88</v>
      </c>
      <c r="D4488" t="s">
        <v>206</v>
      </c>
      <c r="E4488" t="s">
        <v>71</v>
      </c>
      <c r="F4488" t="s">
        <v>78</v>
      </c>
      <c r="G4488" t="s">
        <v>68</v>
      </c>
      <c r="H4488">
        <v>1</v>
      </c>
      <c r="I4488">
        <v>141.19999999999999</v>
      </c>
      <c r="J4488">
        <v>0.13300000000000001</v>
      </c>
      <c r="K4488">
        <v>111.04</v>
      </c>
      <c r="L4488" t="s">
        <v>57</v>
      </c>
      <c r="M4488">
        <f t="shared" si="470"/>
        <v>122.42</v>
      </c>
      <c r="N4488">
        <f t="shared" si="471"/>
        <v>11.38</v>
      </c>
      <c r="O4488" s="7">
        <f t="shared" si="472"/>
        <v>9.2958666884496E-2</v>
      </c>
      <c r="P4488" t="str">
        <f t="shared" si="468"/>
        <v>Nov-2025</v>
      </c>
      <c r="Q4488" t="str">
        <f t="shared" si="469"/>
        <v>Q4-2025</v>
      </c>
    </row>
    <row r="4489" spans="1:17" x14ac:dyDescent="0.3">
      <c r="A4489" t="s">
        <v>4637</v>
      </c>
      <c r="B4489" s="15">
        <v>45651</v>
      </c>
      <c r="C4489" t="s">
        <v>88</v>
      </c>
      <c r="D4489" t="s">
        <v>206</v>
      </c>
      <c r="E4489" t="s">
        <v>71</v>
      </c>
      <c r="F4489" t="s">
        <v>97</v>
      </c>
      <c r="G4489" t="s">
        <v>56</v>
      </c>
      <c r="H4489">
        <v>1</v>
      </c>
      <c r="I4489">
        <v>147.36000000000001</v>
      </c>
      <c r="J4489">
        <v>0.108</v>
      </c>
      <c r="K4489">
        <v>106.07</v>
      </c>
      <c r="L4489" t="s">
        <v>57</v>
      </c>
      <c r="M4489">
        <f t="shared" si="470"/>
        <v>131.44999999999999</v>
      </c>
      <c r="N4489">
        <f t="shared" si="471"/>
        <v>25.38</v>
      </c>
      <c r="O4489" s="7">
        <f t="shared" si="472"/>
        <v>0.19307721567135794</v>
      </c>
      <c r="P4489" t="str">
        <f t="shared" si="468"/>
        <v>Dec-2024</v>
      </c>
      <c r="Q4489" t="str">
        <f t="shared" si="469"/>
        <v>Q4-2024</v>
      </c>
    </row>
    <row r="4490" spans="1:17" x14ac:dyDescent="0.3">
      <c r="A4490" t="s">
        <v>4638</v>
      </c>
      <c r="B4490" s="15">
        <v>45866</v>
      </c>
      <c r="C4490" t="s">
        <v>52</v>
      </c>
      <c r="D4490" t="s">
        <v>237</v>
      </c>
      <c r="E4490" t="s">
        <v>54</v>
      </c>
      <c r="F4490" t="s">
        <v>65</v>
      </c>
      <c r="G4490" t="s">
        <v>68</v>
      </c>
      <c r="H4490">
        <v>1</v>
      </c>
      <c r="I4490">
        <v>9.25</v>
      </c>
      <c r="J4490">
        <v>7.9000000000000001E-2</v>
      </c>
      <c r="K4490">
        <v>6</v>
      </c>
      <c r="L4490" t="s">
        <v>57</v>
      </c>
      <c r="M4490">
        <f t="shared" si="470"/>
        <v>8.52</v>
      </c>
      <c r="N4490">
        <f t="shared" si="471"/>
        <v>2.52</v>
      </c>
      <c r="O4490" s="7">
        <f t="shared" si="472"/>
        <v>0.29577464788732394</v>
      </c>
      <c r="P4490" t="str">
        <f t="shared" si="468"/>
        <v>Jul-2025</v>
      </c>
      <c r="Q4490" t="str">
        <f t="shared" si="469"/>
        <v>Q3-2025</v>
      </c>
    </row>
    <row r="4491" spans="1:17" x14ac:dyDescent="0.3">
      <c r="A4491" t="s">
        <v>4639</v>
      </c>
      <c r="B4491" s="15">
        <v>45728</v>
      </c>
      <c r="C4491" t="s">
        <v>52</v>
      </c>
      <c r="D4491" t="s">
        <v>216</v>
      </c>
      <c r="E4491" t="s">
        <v>54</v>
      </c>
      <c r="F4491" t="s">
        <v>114</v>
      </c>
      <c r="G4491" t="s">
        <v>56</v>
      </c>
      <c r="H4491">
        <v>3</v>
      </c>
      <c r="I4491">
        <v>21.84</v>
      </c>
      <c r="J4491">
        <v>0.13200000000000001</v>
      </c>
      <c r="K4491">
        <v>14.88</v>
      </c>
      <c r="L4491" t="s">
        <v>57</v>
      </c>
      <c r="M4491">
        <f t="shared" si="470"/>
        <v>56.87</v>
      </c>
      <c r="N4491">
        <f t="shared" si="471"/>
        <v>12.23</v>
      </c>
      <c r="O4491" s="7">
        <f t="shared" si="472"/>
        <v>0.21505187269210482</v>
      </c>
      <c r="P4491" t="str">
        <f t="shared" si="468"/>
        <v>Mar-2025</v>
      </c>
      <c r="Q4491" t="str">
        <f t="shared" si="469"/>
        <v>Q1-2025</v>
      </c>
    </row>
    <row r="4492" spans="1:17" x14ac:dyDescent="0.3">
      <c r="A4492" t="s">
        <v>4640</v>
      </c>
      <c r="B4492" s="15">
        <v>45821</v>
      </c>
      <c r="C4492" t="s">
        <v>84</v>
      </c>
      <c r="D4492" t="s">
        <v>225</v>
      </c>
      <c r="E4492" t="s">
        <v>60</v>
      </c>
      <c r="F4492" t="s">
        <v>67</v>
      </c>
      <c r="G4492" t="s">
        <v>56</v>
      </c>
      <c r="H4492">
        <v>1</v>
      </c>
      <c r="I4492">
        <v>33.24</v>
      </c>
      <c r="J4492">
        <v>6.0999999999999999E-2</v>
      </c>
      <c r="K4492">
        <v>16.809999999999999</v>
      </c>
      <c r="L4492" t="s">
        <v>57</v>
      </c>
      <c r="M4492">
        <f t="shared" si="470"/>
        <v>31.21</v>
      </c>
      <c r="N4492">
        <f t="shared" si="471"/>
        <v>14.4</v>
      </c>
      <c r="O4492" s="7">
        <f t="shared" si="472"/>
        <v>0.46139057994232618</v>
      </c>
      <c r="P4492" t="str">
        <f t="shared" si="468"/>
        <v>Jun-2025</v>
      </c>
      <c r="Q4492" t="str">
        <f t="shared" si="469"/>
        <v>Q2-2025</v>
      </c>
    </row>
    <row r="4493" spans="1:17" x14ac:dyDescent="0.3">
      <c r="A4493" t="s">
        <v>4641</v>
      </c>
      <c r="B4493" s="15">
        <v>45571</v>
      </c>
      <c r="C4493" t="s">
        <v>63</v>
      </c>
      <c r="D4493" t="s">
        <v>175</v>
      </c>
      <c r="E4493" t="s">
        <v>54</v>
      </c>
      <c r="F4493" t="s">
        <v>55</v>
      </c>
      <c r="G4493" t="s">
        <v>56</v>
      </c>
      <c r="H4493">
        <v>2</v>
      </c>
      <c r="I4493">
        <v>20.32</v>
      </c>
      <c r="J4493">
        <v>0.27700000000000002</v>
      </c>
      <c r="K4493">
        <v>13.88</v>
      </c>
      <c r="L4493" t="s">
        <v>57</v>
      </c>
      <c r="M4493">
        <f t="shared" si="470"/>
        <v>29.38</v>
      </c>
      <c r="N4493">
        <f t="shared" si="471"/>
        <v>1.62</v>
      </c>
      <c r="O4493" s="7">
        <f t="shared" si="472"/>
        <v>5.5139550714771959E-2</v>
      </c>
      <c r="P4493" t="str">
        <f t="shared" ref="P4493:P4511" si="473">IF(B4493="","",TEXT(B4493,"mmm-yyyy"))</f>
        <v>Oct-2024</v>
      </c>
      <c r="Q4493" t="str">
        <f t="shared" ref="Q4493:Q4511" si="474">IF(B4493="","","Q"&amp;ROUNDUP(MONTH(B4493)/3,0)&amp;"-"&amp;YEAR(B4493))</f>
        <v>Q4-2024</v>
      </c>
    </row>
    <row r="4494" spans="1:17" x14ac:dyDescent="0.3">
      <c r="A4494" t="s">
        <v>4642</v>
      </c>
      <c r="B4494" s="15">
        <v>45644</v>
      </c>
      <c r="C4494" t="s">
        <v>63</v>
      </c>
      <c r="D4494" t="s">
        <v>82</v>
      </c>
      <c r="E4494" t="s">
        <v>71</v>
      </c>
      <c r="F4494" t="s">
        <v>78</v>
      </c>
      <c r="G4494" t="s">
        <v>56</v>
      </c>
      <c r="H4494">
        <v>5</v>
      </c>
      <c r="I4494">
        <v>247.66</v>
      </c>
      <c r="J4494">
        <v>0.317</v>
      </c>
      <c r="K4494">
        <v>187.46</v>
      </c>
      <c r="L4494" t="s">
        <v>57</v>
      </c>
      <c r="M4494">
        <f t="shared" si="470"/>
        <v>845.76</v>
      </c>
      <c r="N4494">
        <f t="shared" si="471"/>
        <v>-91.54</v>
      </c>
      <c r="O4494" s="7">
        <f t="shared" si="472"/>
        <v>-0.10823401437760122</v>
      </c>
      <c r="P4494" t="str">
        <f t="shared" si="473"/>
        <v>Dec-2024</v>
      </c>
      <c r="Q4494" t="str">
        <f t="shared" si="474"/>
        <v>Q4-2024</v>
      </c>
    </row>
    <row r="4495" spans="1:17" x14ac:dyDescent="0.3">
      <c r="A4495" t="s">
        <v>4643</v>
      </c>
      <c r="B4495" s="15">
        <v>45466</v>
      </c>
      <c r="C4495" t="s">
        <v>88</v>
      </c>
      <c r="D4495" t="s">
        <v>162</v>
      </c>
      <c r="E4495" t="s">
        <v>107</v>
      </c>
      <c r="F4495" t="s">
        <v>148</v>
      </c>
      <c r="G4495" t="s">
        <v>68</v>
      </c>
      <c r="H4495">
        <v>1</v>
      </c>
      <c r="I4495">
        <v>42.3</v>
      </c>
      <c r="J4495">
        <v>3.3000000000000002E-2</v>
      </c>
      <c r="K4495">
        <v>13</v>
      </c>
      <c r="L4495" t="s">
        <v>57</v>
      </c>
      <c r="M4495">
        <f t="shared" si="470"/>
        <v>40.9</v>
      </c>
      <c r="N4495">
        <f t="shared" si="471"/>
        <v>27.9</v>
      </c>
      <c r="O4495" s="7">
        <f t="shared" si="472"/>
        <v>0.68215158924205377</v>
      </c>
      <c r="P4495" t="str">
        <f t="shared" si="473"/>
        <v>Jun-2024</v>
      </c>
      <c r="Q4495" t="str">
        <f t="shared" si="474"/>
        <v>Q2-2024</v>
      </c>
    </row>
    <row r="4496" spans="1:17" x14ac:dyDescent="0.3">
      <c r="A4496" t="s">
        <v>4644</v>
      </c>
      <c r="B4496" s="15">
        <v>45437</v>
      </c>
      <c r="C4496" t="s">
        <v>84</v>
      </c>
      <c r="D4496" t="s">
        <v>103</v>
      </c>
      <c r="E4496" t="s">
        <v>60</v>
      </c>
      <c r="F4496" t="s">
        <v>99</v>
      </c>
      <c r="G4496" t="s">
        <v>56</v>
      </c>
      <c r="H4496">
        <v>2</v>
      </c>
      <c r="I4496">
        <v>114.81</v>
      </c>
      <c r="J4496">
        <v>0.187</v>
      </c>
      <c r="K4496">
        <v>54.06</v>
      </c>
      <c r="L4496" t="s">
        <v>104</v>
      </c>
      <c r="M4496">
        <f t="shared" si="470"/>
        <v>186.68</v>
      </c>
      <c r="N4496">
        <f t="shared" si="471"/>
        <v>78.56</v>
      </c>
      <c r="O4496" s="7">
        <f t="shared" si="472"/>
        <v>0.42082708377972999</v>
      </c>
      <c r="P4496" t="str">
        <f t="shared" si="473"/>
        <v>May-2024</v>
      </c>
      <c r="Q4496" t="str">
        <f t="shared" si="474"/>
        <v>Q2-2024</v>
      </c>
    </row>
    <row r="4497" spans="1:17" x14ac:dyDescent="0.3">
      <c r="A4497" t="s">
        <v>4645</v>
      </c>
      <c r="B4497" s="15">
        <v>45982</v>
      </c>
      <c r="C4497" t="s">
        <v>84</v>
      </c>
      <c r="D4497" t="s">
        <v>225</v>
      </c>
      <c r="E4497" t="s">
        <v>93</v>
      </c>
      <c r="F4497" t="s">
        <v>255</v>
      </c>
      <c r="G4497" t="s">
        <v>56</v>
      </c>
      <c r="H4497">
        <v>3</v>
      </c>
      <c r="I4497">
        <v>79.22</v>
      </c>
      <c r="J4497">
        <v>0.10199999999999999</v>
      </c>
      <c r="K4497">
        <v>39.14</v>
      </c>
      <c r="L4497" t="s">
        <v>57</v>
      </c>
      <c r="M4497">
        <f t="shared" si="470"/>
        <v>213.42</v>
      </c>
      <c r="N4497">
        <f t="shared" si="471"/>
        <v>96</v>
      </c>
      <c r="O4497" s="7">
        <f t="shared" si="472"/>
        <v>0.44981726173741921</v>
      </c>
      <c r="P4497" t="str">
        <f t="shared" si="473"/>
        <v>Nov-2025</v>
      </c>
      <c r="Q4497" t="str">
        <f t="shared" si="474"/>
        <v>Q4-2025</v>
      </c>
    </row>
    <row r="4498" spans="1:17" x14ac:dyDescent="0.3">
      <c r="A4498" t="s">
        <v>4646</v>
      </c>
      <c r="B4498" s="15">
        <v>45785</v>
      </c>
      <c r="C4498" t="s">
        <v>84</v>
      </c>
      <c r="D4498" t="s">
        <v>85</v>
      </c>
      <c r="E4498" t="s">
        <v>107</v>
      </c>
      <c r="F4498" t="s">
        <v>148</v>
      </c>
      <c r="G4498" t="s">
        <v>68</v>
      </c>
      <c r="H4498">
        <v>4</v>
      </c>
      <c r="I4498">
        <v>33.36</v>
      </c>
      <c r="J4498">
        <v>0.126</v>
      </c>
      <c r="K4498">
        <v>12.89</v>
      </c>
      <c r="L4498" t="s">
        <v>57</v>
      </c>
      <c r="M4498">
        <f t="shared" si="470"/>
        <v>116.63</v>
      </c>
      <c r="N4498">
        <f t="shared" si="471"/>
        <v>65.069999999999993</v>
      </c>
      <c r="O4498" s="7">
        <f t="shared" si="472"/>
        <v>0.55791820286375715</v>
      </c>
      <c r="P4498" t="str">
        <f t="shared" si="473"/>
        <v>May-2025</v>
      </c>
      <c r="Q4498" t="str">
        <f t="shared" si="474"/>
        <v>Q2-2025</v>
      </c>
    </row>
    <row r="4499" spans="1:17" x14ac:dyDescent="0.3">
      <c r="A4499" t="s">
        <v>4647</v>
      </c>
      <c r="B4499" s="15">
        <v>45362</v>
      </c>
      <c r="C4499" t="s">
        <v>88</v>
      </c>
      <c r="D4499" t="s">
        <v>234</v>
      </c>
      <c r="E4499" t="s">
        <v>71</v>
      </c>
      <c r="F4499" t="s">
        <v>126</v>
      </c>
      <c r="G4499" t="s">
        <v>56</v>
      </c>
      <c r="H4499">
        <v>1</v>
      </c>
      <c r="I4499">
        <v>95.89</v>
      </c>
      <c r="J4499">
        <v>0.109</v>
      </c>
      <c r="K4499">
        <v>67.819999999999993</v>
      </c>
      <c r="L4499" t="s">
        <v>57</v>
      </c>
      <c r="M4499">
        <f t="shared" si="470"/>
        <v>85.44</v>
      </c>
      <c r="N4499">
        <f t="shared" si="471"/>
        <v>17.62</v>
      </c>
      <c r="O4499" s="7">
        <f t="shared" si="472"/>
        <v>0.20622659176029964</v>
      </c>
      <c r="P4499" t="str">
        <f t="shared" si="473"/>
        <v>Mar-2024</v>
      </c>
      <c r="Q4499" t="str">
        <f t="shared" si="474"/>
        <v>Q1-2024</v>
      </c>
    </row>
    <row r="4500" spans="1:17" x14ac:dyDescent="0.3">
      <c r="A4500" t="s">
        <v>4648</v>
      </c>
      <c r="B4500" s="15">
        <v>45797</v>
      </c>
      <c r="C4500" t="s">
        <v>52</v>
      </c>
      <c r="D4500" t="s">
        <v>59</v>
      </c>
      <c r="E4500" t="s">
        <v>107</v>
      </c>
      <c r="F4500" t="s">
        <v>132</v>
      </c>
      <c r="G4500" t="s">
        <v>68</v>
      </c>
      <c r="H4500">
        <v>1</v>
      </c>
      <c r="I4500">
        <v>11.14</v>
      </c>
      <c r="J4500">
        <v>8.2000000000000003E-2</v>
      </c>
      <c r="K4500">
        <v>4.3099999999999996</v>
      </c>
      <c r="L4500" t="s">
        <v>57</v>
      </c>
      <c r="M4500">
        <f t="shared" si="470"/>
        <v>10.23</v>
      </c>
      <c r="N4500">
        <f t="shared" si="471"/>
        <v>5.92</v>
      </c>
      <c r="O4500" s="7">
        <f t="shared" si="472"/>
        <v>0.57869012707722378</v>
      </c>
      <c r="P4500" t="str">
        <f t="shared" si="473"/>
        <v>May-2025</v>
      </c>
      <c r="Q4500" t="str">
        <f t="shared" si="474"/>
        <v>Q2-2025</v>
      </c>
    </row>
    <row r="4501" spans="1:17" x14ac:dyDescent="0.3">
      <c r="A4501" t="s">
        <v>4649</v>
      </c>
      <c r="B4501" s="15">
        <v>45770</v>
      </c>
      <c r="C4501" t="s">
        <v>84</v>
      </c>
      <c r="D4501" t="s">
        <v>147</v>
      </c>
      <c r="E4501" t="s">
        <v>54</v>
      </c>
      <c r="F4501" t="s">
        <v>156</v>
      </c>
      <c r="G4501" t="s">
        <v>56</v>
      </c>
      <c r="H4501">
        <v>3</v>
      </c>
      <c r="I4501">
        <v>22.21</v>
      </c>
      <c r="J4501">
        <v>6.6000000000000003E-2</v>
      </c>
      <c r="K4501">
        <v>13.85</v>
      </c>
      <c r="L4501" t="s">
        <v>57</v>
      </c>
      <c r="M4501">
        <f t="shared" si="470"/>
        <v>62.23</v>
      </c>
      <c r="N4501">
        <f t="shared" si="471"/>
        <v>20.68</v>
      </c>
      <c r="O4501" s="7">
        <f t="shared" si="472"/>
        <v>0.33231560340671701</v>
      </c>
      <c r="P4501" t="str">
        <f t="shared" si="473"/>
        <v>Apr-2025</v>
      </c>
      <c r="Q4501" t="str">
        <f t="shared" si="474"/>
        <v>Q2-2025</v>
      </c>
    </row>
    <row r="4502" spans="1:17" x14ac:dyDescent="0.3">
      <c r="A4502" t="s">
        <v>4650</v>
      </c>
      <c r="B4502" s="15">
        <v>46001</v>
      </c>
      <c r="C4502" t="s">
        <v>84</v>
      </c>
      <c r="D4502" t="s">
        <v>243</v>
      </c>
      <c r="E4502" t="s">
        <v>71</v>
      </c>
      <c r="F4502" t="s">
        <v>126</v>
      </c>
      <c r="G4502" t="s">
        <v>56</v>
      </c>
      <c r="H4502">
        <v>4</v>
      </c>
      <c r="I4502">
        <v>209</v>
      </c>
      <c r="J4502">
        <v>8.7999999999999995E-2</v>
      </c>
      <c r="K4502">
        <v>166.27</v>
      </c>
      <c r="L4502" t="s">
        <v>57</v>
      </c>
      <c r="M4502">
        <f t="shared" si="470"/>
        <v>762.43</v>
      </c>
      <c r="N4502">
        <f t="shared" si="471"/>
        <v>97.35</v>
      </c>
      <c r="O4502" s="7">
        <f t="shared" si="472"/>
        <v>0.12768385294387682</v>
      </c>
      <c r="P4502" t="str">
        <f t="shared" si="473"/>
        <v>Dec-2025</v>
      </c>
      <c r="Q4502" t="str">
        <f t="shared" si="474"/>
        <v>Q4-2025</v>
      </c>
    </row>
    <row r="4503" spans="1:17" x14ac:dyDescent="0.3">
      <c r="A4503" t="s">
        <v>4651</v>
      </c>
      <c r="B4503" s="15">
        <v>45793</v>
      </c>
      <c r="C4503" t="s">
        <v>88</v>
      </c>
      <c r="D4503" t="s">
        <v>183</v>
      </c>
      <c r="E4503" t="s">
        <v>71</v>
      </c>
      <c r="F4503" t="s">
        <v>126</v>
      </c>
      <c r="G4503" t="s">
        <v>56</v>
      </c>
      <c r="H4503">
        <v>1</v>
      </c>
      <c r="I4503">
        <v>179.09</v>
      </c>
      <c r="J4503">
        <v>2.7E-2</v>
      </c>
      <c r="K4503">
        <v>140.25</v>
      </c>
      <c r="L4503" t="s">
        <v>57</v>
      </c>
      <c r="M4503">
        <f t="shared" si="470"/>
        <v>174.25</v>
      </c>
      <c r="N4503">
        <f t="shared" si="471"/>
        <v>34</v>
      </c>
      <c r="O4503" s="7">
        <f t="shared" si="472"/>
        <v>0.1951219512195122</v>
      </c>
      <c r="P4503" t="str">
        <f t="shared" si="473"/>
        <v>May-2025</v>
      </c>
      <c r="Q4503" t="str">
        <f t="shared" si="474"/>
        <v>Q2-2025</v>
      </c>
    </row>
    <row r="4504" spans="1:17" x14ac:dyDescent="0.3">
      <c r="A4504" t="s">
        <v>4652</v>
      </c>
      <c r="B4504" s="15">
        <v>45743</v>
      </c>
      <c r="C4504" t="s">
        <v>84</v>
      </c>
      <c r="D4504" t="s">
        <v>144</v>
      </c>
      <c r="E4504" t="s">
        <v>71</v>
      </c>
      <c r="F4504" t="s">
        <v>97</v>
      </c>
      <c r="G4504" t="s">
        <v>56</v>
      </c>
      <c r="H4504">
        <v>2</v>
      </c>
      <c r="I4504">
        <v>68.13</v>
      </c>
      <c r="J4504">
        <v>0.111</v>
      </c>
      <c r="K4504">
        <v>51.96</v>
      </c>
      <c r="L4504" t="s">
        <v>57</v>
      </c>
      <c r="M4504">
        <f t="shared" si="470"/>
        <v>121.14</v>
      </c>
      <c r="N4504">
        <f t="shared" si="471"/>
        <v>17.22</v>
      </c>
      <c r="O4504" s="7">
        <f t="shared" si="472"/>
        <v>0.1421495789995047</v>
      </c>
      <c r="P4504" t="str">
        <f t="shared" si="473"/>
        <v>Mar-2025</v>
      </c>
      <c r="Q4504" t="str">
        <f t="shared" si="474"/>
        <v>Q1-2025</v>
      </c>
    </row>
    <row r="4505" spans="1:17" x14ac:dyDescent="0.3">
      <c r="A4505" t="s">
        <v>4653</v>
      </c>
      <c r="B4505" s="15">
        <v>45995</v>
      </c>
      <c r="C4505" t="s">
        <v>52</v>
      </c>
      <c r="D4505" t="s">
        <v>272</v>
      </c>
      <c r="E4505" t="s">
        <v>107</v>
      </c>
      <c r="F4505" t="s">
        <v>132</v>
      </c>
      <c r="G4505" t="s">
        <v>56</v>
      </c>
      <c r="H4505">
        <v>1</v>
      </c>
      <c r="I4505">
        <v>37.729999999999997</v>
      </c>
      <c r="J4505">
        <v>5.7000000000000002E-2</v>
      </c>
      <c r="K4505">
        <v>14.63</v>
      </c>
      <c r="L4505" t="s">
        <v>57</v>
      </c>
      <c r="M4505">
        <f t="shared" si="470"/>
        <v>35.58</v>
      </c>
      <c r="N4505">
        <f t="shared" si="471"/>
        <v>20.95</v>
      </c>
      <c r="O4505" s="7">
        <f t="shared" si="472"/>
        <v>0.58881394041596402</v>
      </c>
      <c r="P4505" t="str">
        <f t="shared" si="473"/>
        <v>Dec-2025</v>
      </c>
      <c r="Q4505" t="str">
        <f t="shared" si="474"/>
        <v>Q4-2025</v>
      </c>
    </row>
    <row r="4506" spans="1:17" x14ac:dyDescent="0.3">
      <c r="A4506" t="s">
        <v>4654</v>
      </c>
      <c r="B4506" s="15">
        <v>45645</v>
      </c>
      <c r="C4506" t="s">
        <v>88</v>
      </c>
      <c r="D4506" t="s">
        <v>198</v>
      </c>
      <c r="E4506" t="s">
        <v>54</v>
      </c>
      <c r="F4506" t="s">
        <v>55</v>
      </c>
      <c r="G4506" t="s">
        <v>68</v>
      </c>
      <c r="H4506">
        <v>4</v>
      </c>
      <c r="I4506">
        <v>10.93</v>
      </c>
      <c r="J4506">
        <v>2.4E-2</v>
      </c>
      <c r="K4506">
        <v>7.19</v>
      </c>
      <c r="L4506" t="s">
        <v>57</v>
      </c>
      <c r="M4506">
        <f t="shared" si="470"/>
        <v>42.67</v>
      </c>
      <c r="N4506">
        <f t="shared" si="471"/>
        <v>13.91</v>
      </c>
      <c r="O4506" s="7">
        <f t="shared" si="472"/>
        <v>0.32599015701898287</v>
      </c>
      <c r="P4506" t="str">
        <f t="shared" si="473"/>
        <v>Dec-2024</v>
      </c>
      <c r="Q4506" t="str">
        <f t="shared" si="474"/>
        <v>Q4-2024</v>
      </c>
    </row>
    <row r="4507" spans="1:17" x14ac:dyDescent="0.3">
      <c r="A4507" t="s">
        <v>4655</v>
      </c>
      <c r="B4507" s="15">
        <v>45676</v>
      </c>
      <c r="C4507" t="s">
        <v>63</v>
      </c>
      <c r="D4507" t="s">
        <v>263</v>
      </c>
      <c r="E4507" t="s">
        <v>93</v>
      </c>
      <c r="F4507" t="s">
        <v>94</v>
      </c>
      <c r="G4507" t="s">
        <v>68</v>
      </c>
      <c r="H4507">
        <v>2</v>
      </c>
      <c r="I4507">
        <v>46.75</v>
      </c>
      <c r="J4507">
        <v>0.13900000000000001</v>
      </c>
      <c r="K4507">
        <v>19.239999999999998</v>
      </c>
      <c r="L4507" t="s">
        <v>57</v>
      </c>
      <c r="M4507">
        <f t="shared" si="470"/>
        <v>80.5</v>
      </c>
      <c r="N4507">
        <f t="shared" si="471"/>
        <v>42.02</v>
      </c>
      <c r="O4507" s="7">
        <f t="shared" si="472"/>
        <v>0.52198757763975157</v>
      </c>
      <c r="P4507" t="str">
        <f t="shared" si="473"/>
        <v>Jan-2025</v>
      </c>
      <c r="Q4507" t="str">
        <f t="shared" si="474"/>
        <v>Q1-2025</v>
      </c>
    </row>
    <row r="4508" spans="1:17" x14ac:dyDescent="0.3">
      <c r="A4508" t="s">
        <v>4656</v>
      </c>
      <c r="B4508" s="15">
        <v>45995</v>
      </c>
      <c r="C4508" t="s">
        <v>63</v>
      </c>
      <c r="D4508" t="s">
        <v>119</v>
      </c>
      <c r="E4508" t="s">
        <v>54</v>
      </c>
      <c r="F4508" t="s">
        <v>114</v>
      </c>
      <c r="G4508" t="s">
        <v>68</v>
      </c>
      <c r="H4508">
        <v>3</v>
      </c>
      <c r="I4508">
        <v>7.16</v>
      </c>
      <c r="J4508">
        <v>0.155</v>
      </c>
      <c r="K4508">
        <v>5</v>
      </c>
      <c r="L4508" t="s">
        <v>57</v>
      </c>
      <c r="M4508">
        <f t="shared" si="470"/>
        <v>18.149999999999999</v>
      </c>
      <c r="N4508">
        <f t="shared" si="471"/>
        <v>3.15</v>
      </c>
      <c r="O4508" s="7">
        <f t="shared" si="472"/>
        <v>0.17355371900826447</v>
      </c>
      <c r="P4508" t="str">
        <f t="shared" si="473"/>
        <v>Dec-2025</v>
      </c>
      <c r="Q4508" t="str">
        <f t="shared" si="474"/>
        <v>Q4-2025</v>
      </c>
    </row>
    <row r="4509" spans="1:17" x14ac:dyDescent="0.3">
      <c r="A4509" t="s">
        <v>4657</v>
      </c>
      <c r="B4509" s="15">
        <v>45554</v>
      </c>
      <c r="C4509" t="s">
        <v>52</v>
      </c>
      <c r="D4509" t="s">
        <v>130</v>
      </c>
      <c r="E4509" t="s">
        <v>71</v>
      </c>
      <c r="F4509" t="s">
        <v>78</v>
      </c>
      <c r="G4509" t="s">
        <v>68</v>
      </c>
      <c r="H4509">
        <v>4</v>
      </c>
      <c r="I4509">
        <v>159.04</v>
      </c>
      <c r="J4509">
        <v>0.20300000000000001</v>
      </c>
      <c r="K4509">
        <v>121.91</v>
      </c>
      <c r="L4509" t="s">
        <v>57</v>
      </c>
      <c r="M4509">
        <f t="shared" si="470"/>
        <v>507.02</v>
      </c>
      <c r="N4509">
        <f t="shared" si="471"/>
        <v>19.38</v>
      </c>
      <c r="O4509" s="7">
        <f t="shared" si="472"/>
        <v>3.8223344246775273E-2</v>
      </c>
      <c r="P4509" t="str">
        <f t="shared" si="473"/>
        <v>Sep-2024</v>
      </c>
      <c r="Q4509" t="str">
        <f t="shared" si="474"/>
        <v>Q3-2024</v>
      </c>
    </row>
    <row r="4510" spans="1:17" x14ac:dyDescent="0.3">
      <c r="A4510" t="s">
        <v>4658</v>
      </c>
      <c r="B4510" s="15">
        <v>45915</v>
      </c>
      <c r="C4510" t="s">
        <v>88</v>
      </c>
      <c r="D4510" t="s">
        <v>92</v>
      </c>
      <c r="E4510" t="s">
        <v>54</v>
      </c>
      <c r="F4510" t="s">
        <v>268</v>
      </c>
      <c r="G4510" t="s">
        <v>68</v>
      </c>
      <c r="H4510">
        <v>3</v>
      </c>
      <c r="I4510">
        <v>19.53</v>
      </c>
      <c r="J4510">
        <v>0</v>
      </c>
      <c r="K4510">
        <v>13.49</v>
      </c>
      <c r="L4510" t="s">
        <v>57</v>
      </c>
      <c r="M4510">
        <f t="shared" si="470"/>
        <v>58.59</v>
      </c>
      <c r="N4510">
        <f t="shared" si="471"/>
        <v>18.12</v>
      </c>
      <c r="O4510" s="7">
        <f t="shared" si="472"/>
        <v>0.3092677931387609</v>
      </c>
      <c r="P4510" t="str">
        <f t="shared" si="473"/>
        <v>Sep-2025</v>
      </c>
      <c r="Q4510" t="str">
        <f t="shared" si="474"/>
        <v>Q3-2025</v>
      </c>
    </row>
    <row r="4511" spans="1:17" x14ac:dyDescent="0.3">
      <c r="A4511" t="s">
        <v>4659</v>
      </c>
      <c r="B4511" s="15">
        <v>45775</v>
      </c>
      <c r="C4511" t="s">
        <v>52</v>
      </c>
      <c r="D4511" t="s">
        <v>130</v>
      </c>
      <c r="E4511" t="s">
        <v>54</v>
      </c>
      <c r="F4511" t="s">
        <v>114</v>
      </c>
      <c r="G4511" t="s">
        <v>68</v>
      </c>
      <c r="H4511">
        <v>4</v>
      </c>
      <c r="I4511">
        <v>15.55</v>
      </c>
      <c r="J4511">
        <v>0</v>
      </c>
      <c r="K4511">
        <v>10.63</v>
      </c>
      <c r="L4511" t="s">
        <v>57</v>
      </c>
      <c r="M4511">
        <f t="shared" si="470"/>
        <v>62.2</v>
      </c>
      <c r="N4511">
        <f t="shared" si="471"/>
        <v>19.68</v>
      </c>
      <c r="O4511" s="7">
        <f t="shared" si="472"/>
        <v>0.31639871382636653</v>
      </c>
      <c r="P4511" t="str">
        <f t="shared" si="473"/>
        <v>Apr-2025</v>
      </c>
      <c r="Q4511" t="str">
        <f t="shared" si="474"/>
        <v>Q2-2025</v>
      </c>
    </row>
    <row r="4512" spans="1:17" x14ac:dyDescent="0.3">
      <c r="A4512" t="s">
        <v>4660</v>
      </c>
      <c r="C4512" t="s">
        <v>84</v>
      </c>
      <c r="D4512" t="s">
        <v>225</v>
      </c>
      <c r="E4512" t="s">
        <v>60</v>
      </c>
      <c r="F4512" t="s">
        <v>90</v>
      </c>
      <c r="G4512" t="s">
        <v>68</v>
      </c>
      <c r="H4512">
        <v>1</v>
      </c>
      <c r="I4512">
        <v>85.6</v>
      </c>
      <c r="J4512">
        <v>6.2E-2</v>
      </c>
      <c r="K4512">
        <v>43.12</v>
      </c>
      <c r="L4512" t="s">
        <v>57</v>
      </c>
      <c r="M4512">
        <f t="shared" si="470"/>
        <v>80.290000000000006</v>
      </c>
      <c r="N4512">
        <f t="shared" si="471"/>
        <v>37.17</v>
      </c>
      <c r="O4512" s="7">
        <f t="shared" si="472"/>
        <v>0.46294681778552743</v>
      </c>
    </row>
    <row r="4513" spans="1:17" x14ac:dyDescent="0.3">
      <c r="A4513" t="s">
        <v>4661</v>
      </c>
      <c r="B4513" s="15">
        <v>45555</v>
      </c>
      <c r="C4513" t="s">
        <v>84</v>
      </c>
      <c r="D4513" t="s">
        <v>225</v>
      </c>
      <c r="E4513" t="s">
        <v>93</v>
      </c>
      <c r="F4513" t="s">
        <v>219</v>
      </c>
      <c r="G4513" t="s">
        <v>68</v>
      </c>
      <c r="H4513">
        <v>4</v>
      </c>
      <c r="I4513">
        <v>84.71</v>
      </c>
      <c r="J4513">
        <v>9.0999999999999998E-2</v>
      </c>
      <c r="K4513">
        <v>31.88</v>
      </c>
      <c r="L4513" t="s">
        <v>57</v>
      </c>
      <c r="M4513">
        <f t="shared" si="470"/>
        <v>308.01</v>
      </c>
      <c r="N4513">
        <f t="shared" si="471"/>
        <v>180.49</v>
      </c>
      <c r="O4513" s="7">
        <f t="shared" si="472"/>
        <v>0.58598746793935264</v>
      </c>
      <c r="P4513" t="str">
        <f t="shared" ref="P4513:P4576" si="475">IF(B4513="","",TEXT(B4513,"mmm-yyyy"))</f>
        <v>Sep-2024</v>
      </c>
      <c r="Q4513" t="str">
        <f t="shared" ref="Q4513:Q4576" si="476">IF(B4513="","","Q"&amp;ROUNDUP(MONTH(B4513)/3,0)&amp;"-"&amp;YEAR(B4513))</f>
        <v>Q3-2024</v>
      </c>
    </row>
    <row r="4514" spans="1:17" x14ac:dyDescent="0.3">
      <c r="A4514" t="s">
        <v>4662</v>
      </c>
      <c r="B4514" s="15">
        <v>45790</v>
      </c>
      <c r="C4514" t="s">
        <v>52</v>
      </c>
      <c r="D4514" t="s">
        <v>200</v>
      </c>
      <c r="E4514" t="s">
        <v>93</v>
      </c>
      <c r="F4514" t="s">
        <v>94</v>
      </c>
      <c r="G4514" t="s">
        <v>68</v>
      </c>
      <c r="H4514">
        <v>1</v>
      </c>
      <c r="I4514">
        <v>63.86</v>
      </c>
      <c r="J4514">
        <v>8.6999999999999994E-2</v>
      </c>
      <c r="K4514">
        <v>24.93</v>
      </c>
      <c r="L4514" t="s">
        <v>57</v>
      </c>
      <c r="M4514">
        <f t="shared" si="470"/>
        <v>58.3</v>
      </c>
      <c r="N4514">
        <f t="shared" si="471"/>
        <v>33.369999999999997</v>
      </c>
      <c r="O4514" s="7">
        <f t="shared" si="472"/>
        <v>0.57238421955403085</v>
      </c>
      <c r="P4514" t="str">
        <f t="shared" si="475"/>
        <v>May-2025</v>
      </c>
      <c r="Q4514" t="str">
        <f t="shared" si="476"/>
        <v>Q2-2025</v>
      </c>
    </row>
    <row r="4515" spans="1:17" x14ac:dyDescent="0.3">
      <c r="A4515" t="s">
        <v>4663</v>
      </c>
      <c r="B4515" s="15">
        <v>45748</v>
      </c>
      <c r="C4515" t="s">
        <v>84</v>
      </c>
      <c r="D4515" t="s">
        <v>572</v>
      </c>
      <c r="E4515" t="s">
        <v>71</v>
      </c>
      <c r="F4515" t="s">
        <v>126</v>
      </c>
      <c r="G4515" t="s">
        <v>68</v>
      </c>
      <c r="H4515">
        <v>4</v>
      </c>
      <c r="I4515">
        <v>133.66999999999999</v>
      </c>
      <c r="J4515">
        <v>0.04</v>
      </c>
      <c r="K4515">
        <v>100.46</v>
      </c>
      <c r="L4515" t="s">
        <v>57</v>
      </c>
      <c r="M4515">
        <f t="shared" si="470"/>
        <v>513.29</v>
      </c>
      <c r="N4515">
        <f t="shared" si="471"/>
        <v>111.45</v>
      </c>
      <c r="O4515" s="7">
        <f t="shared" si="472"/>
        <v>0.21712871865806857</v>
      </c>
      <c r="P4515" t="str">
        <f t="shared" si="475"/>
        <v>Apr-2025</v>
      </c>
      <c r="Q4515" t="str">
        <f t="shared" si="476"/>
        <v>Q2-2025</v>
      </c>
    </row>
    <row r="4516" spans="1:17" x14ac:dyDescent="0.3">
      <c r="A4516" t="s">
        <v>4664</v>
      </c>
      <c r="B4516" s="15">
        <v>45473</v>
      </c>
      <c r="C4516" t="s">
        <v>63</v>
      </c>
      <c r="D4516" t="s">
        <v>106</v>
      </c>
      <c r="E4516" t="s">
        <v>71</v>
      </c>
      <c r="F4516" t="s">
        <v>86</v>
      </c>
      <c r="G4516" t="s">
        <v>68</v>
      </c>
      <c r="H4516">
        <v>1</v>
      </c>
      <c r="I4516">
        <v>99.65</v>
      </c>
      <c r="J4516">
        <v>0.219</v>
      </c>
      <c r="K4516">
        <v>71.900000000000006</v>
      </c>
      <c r="L4516" t="s">
        <v>57</v>
      </c>
      <c r="M4516">
        <f t="shared" si="470"/>
        <v>77.83</v>
      </c>
      <c r="N4516">
        <f t="shared" si="471"/>
        <v>5.93</v>
      </c>
      <c r="O4516" s="7">
        <f t="shared" si="472"/>
        <v>7.619169985866632E-2</v>
      </c>
      <c r="P4516" t="str">
        <f t="shared" si="475"/>
        <v>Jun-2024</v>
      </c>
      <c r="Q4516" t="str">
        <f t="shared" si="476"/>
        <v>Q2-2024</v>
      </c>
    </row>
    <row r="4517" spans="1:17" x14ac:dyDescent="0.3">
      <c r="A4517" t="s">
        <v>4665</v>
      </c>
      <c r="B4517" s="15">
        <v>45859</v>
      </c>
      <c r="C4517" t="s">
        <v>52</v>
      </c>
      <c r="D4517" t="s">
        <v>121</v>
      </c>
      <c r="E4517" t="s">
        <v>60</v>
      </c>
      <c r="F4517" t="s">
        <v>90</v>
      </c>
      <c r="G4517" t="s">
        <v>68</v>
      </c>
      <c r="H4517">
        <v>1</v>
      </c>
      <c r="I4517">
        <v>94.25</v>
      </c>
      <c r="J4517">
        <v>0.11700000000000001</v>
      </c>
      <c r="K4517">
        <v>38.56</v>
      </c>
      <c r="L4517" t="s">
        <v>57</v>
      </c>
      <c r="M4517">
        <f t="shared" si="470"/>
        <v>83.22</v>
      </c>
      <c r="N4517">
        <f t="shared" si="471"/>
        <v>44.66</v>
      </c>
      <c r="O4517" s="7">
        <f t="shared" si="472"/>
        <v>0.53664984378755098</v>
      </c>
      <c r="P4517" t="str">
        <f t="shared" si="475"/>
        <v>Jul-2025</v>
      </c>
      <c r="Q4517" t="str">
        <f t="shared" si="476"/>
        <v>Q3-2025</v>
      </c>
    </row>
    <row r="4518" spans="1:17" x14ac:dyDescent="0.3">
      <c r="A4518" t="s">
        <v>4666</v>
      </c>
      <c r="B4518" s="15">
        <v>45917</v>
      </c>
      <c r="C4518" t="s">
        <v>63</v>
      </c>
      <c r="D4518" t="s">
        <v>159</v>
      </c>
      <c r="E4518" t="s">
        <v>93</v>
      </c>
      <c r="F4518" t="s">
        <v>141</v>
      </c>
      <c r="G4518" t="s">
        <v>56</v>
      </c>
      <c r="H4518">
        <v>1</v>
      </c>
      <c r="I4518">
        <v>14.67</v>
      </c>
      <c r="J4518">
        <v>9.5000000000000001E-2</v>
      </c>
      <c r="K4518">
        <v>5.41</v>
      </c>
      <c r="L4518" t="s">
        <v>57</v>
      </c>
      <c r="M4518">
        <f t="shared" si="470"/>
        <v>13.28</v>
      </c>
      <c r="N4518">
        <f t="shared" si="471"/>
        <v>7.87</v>
      </c>
      <c r="O4518" s="7">
        <f t="shared" si="472"/>
        <v>0.59262048192771088</v>
      </c>
      <c r="P4518" t="str">
        <f t="shared" si="475"/>
        <v>Sep-2025</v>
      </c>
      <c r="Q4518" t="str">
        <f t="shared" si="476"/>
        <v>Q3-2025</v>
      </c>
    </row>
    <row r="4519" spans="1:17" x14ac:dyDescent="0.3">
      <c r="A4519" t="s">
        <v>4667</v>
      </c>
      <c r="B4519" s="15">
        <v>45590</v>
      </c>
      <c r="C4519" t="s">
        <v>84</v>
      </c>
      <c r="D4519" t="s">
        <v>229</v>
      </c>
      <c r="E4519" t="s">
        <v>71</v>
      </c>
      <c r="F4519" t="s">
        <v>72</v>
      </c>
      <c r="G4519" t="s">
        <v>68</v>
      </c>
      <c r="H4519">
        <v>1</v>
      </c>
      <c r="I4519">
        <v>286.92</v>
      </c>
      <c r="J4519">
        <v>0</v>
      </c>
      <c r="K4519">
        <v>196.08</v>
      </c>
      <c r="L4519" t="s">
        <v>57</v>
      </c>
      <c r="M4519">
        <f t="shared" si="470"/>
        <v>286.92</v>
      </c>
      <c r="N4519">
        <f t="shared" si="471"/>
        <v>90.84</v>
      </c>
      <c r="O4519" s="7">
        <f t="shared" si="472"/>
        <v>0.31660393140945209</v>
      </c>
      <c r="P4519" t="str">
        <f t="shared" si="475"/>
        <v>Oct-2024</v>
      </c>
      <c r="Q4519" t="str">
        <f t="shared" si="476"/>
        <v>Q4-2024</v>
      </c>
    </row>
    <row r="4520" spans="1:17" x14ac:dyDescent="0.3">
      <c r="A4520" t="s">
        <v>4668</v>
      </c>
      <c r="B4520" s="15">
        <v>45964</v>
      </c>
      <c r="C4520" t="s">
        <v>52</v>
      </c>
      <c r="D4520" t="s">
        <v>73</v>
      </c>
      <c r="E4520" t="s">
        <v>54</v>
      </c>
      <c r="F4520" t="s">
        <v>156</v>
      </c>
      <c r="G4520" t="s">
        <v>68</v>
      </c>
      <c r="H4520">
        <v>4</v>
      </c>
      <c r="I4520">
        <v>3.86</v>
      </c>
      <c r="J4520">
        <v>8.8999999999999996E-2</v>
      </c>
      <c r="K4520">
        <v>2.34</v>
      </c>
      <c r="L4520" t="s">
        <v>57</v>
      </c>
      <c r="M4520">
        <f t="shared" si="470"/>
        <v>14.07</v>
      </c>
      <c r="N4520">
        <f t="shared" si="471"/>
        <v>4.71</v>
      </c>
      <c r="O4520" s="7">
        <f t="shared" si="472"/>
        <v>0.3347547974413646</v>
      </c>
      <c r="P4520" t="str">
        <f t="shared" si="475"/>
        <v>Nov-2025</v>
      </c>
      <c r="Q4520" t="str">
        <f t="shared" si="476"/>
        <v>Q4-2025</v>
      </c>
    </row>
    <row r="4521" spans="1:17" x14ac:dyDescent="0.3">
      <c r="A4521" t="s">
        <v>4669</v>
      </c>
      <c r="B4521" s="15">
        <v>45704</v>
      </c>
      <c r="C4521" t="s">
        <v>88</v>
      </c>
      <c r="D4521" t="s">
        <v>116</v>
      </c>
      <c r="E4521" t="s">
        <v>60</v>
      </c>
      <c r="F4521" t="s">
        <v>90</v>
      </c>
      <c r="G4521" t="s">
        <v>68</v>
      </c>
      <c r="H4521">
        <v>8</v>
      </c>
      <c r="I4521">
        <v>43.54</v>
      </c>
      <c r="J4521">
        <v>0.11600000000000001</v>
      </c>
      <c r="K4521">
        <v>20.03</v>
      </c>
      <c r="L4521" t="s">
        <v>57</v>
      </c>
      <c r="M4521">
        <f t="shared" si="470"/>
        <v>307.91000000000003</v>
      </c>
      <c r="N4521">
        <f t="shared" si="471"/>
        <v>147.66999999999999</v>
      </c>
      <c r="O4521" s="7">
        <f t="shared" si="472"/>
        <v>0.47958819135461656</v>
      </c>
      <c r="P4521" t="str">
        <f t="shared" si="475"/>
        <v>Feb-2025</v>
      </c>
      <c r="Q4521" t="str">
        <f t="shared" si="476"/>
        <v>Q1-2025</v>
      </c>
    </row>
    <row r="4522" spans="1:17" x14ac:dyDescent="0.3">
      <c r="A4522" t="s">
        <v>4670</v>
      </c>
      <c r="B4522" s="15">
        <v>45985</v>
      </c>
      <c r="C4522" t="s">
        <v>52</v>
      </c>
      <c r="D4522" t="s">
        <v>237</v>
      </c>
      <c r="E4522" t="s">
        <v>60</v>
      </c>
      <c r="F4522" t="s">
        <v>76</v>
      </c>
      <c r="G4522" t="s">
        <v>73</v>
      </c>
      <c r="H4522">
        <v>3</v>
      </c>
      <c r="I4522">
        <v>94.81</v>
      </c>
      <c r="J4522">
        <v>0.13700000000000001</v>
      </c>
      <c r="K4522">
        <v>46.1</v>
      </c>
      <c r="L4522" t="s">
        <v>57</v>
      </c>
      <c r="M4522">
        <f t="shared" si="470"/>
        <v>245.46</v>
      </c>
      <c r="N4522">
        <f t="shared" si="471"/>
        <v>107.16</v>
      </c>
      <c r="O4522" s="7">
        <f t="shared" si="472"/>
        <v>0.43656807626497185</v>
      </c>
      <c r="P4522" t="str">
        <f t="shared" si="475"/>
        <v>Nov-2025</v>
      </c>
      <c r="Q4522" t="str">
        <f t="shared" si="476"/>
        <v>Q4-2025</v>
      </c>
    </row>
    <row r="4523" spans="1:17" x14ac:dyDescent="0.3">
      <c r="A4523" t="s">
        <v>4671</v>
      </c>
      <c r="B4523" s="15">
        <v>45546</v>
      </c>
      <c r="C4523" t="s">
        <v>52</v>
      </c>
      <c r="D4523" t="s">
        <v>216</v>
      </c>
      <c r="E4523" t="s">
        <v>54</v>
      </c>
      <c r="F4523" t="s">
        <v>55</v>
      </c>
      <c r="G4523" t="s">
        <v>68</v>
      </c>
      <c r="H4523">
        <v>10</v>
      </c>
      <c r="I4523">
        <v>11.79</v>
      </c>
      <c r="J4523">
        <v>2.9000000000000001E-2</v>
      </c>
      <c r="K4523">
        <v>8.1199999999999992</v>
      </c>
      <c r="L4523" t="s">
        <v>57</v>
      </c>
      <c r="M4523">
        <f t="shared" si="470"/>
        <v>114.48</v>
      </c>
      <c r="N4523">
        <f t="shared" si="471"/>
        <v>33.28</v>
      </c>
      <c r="O4523" s="7">
        <f t="shared" si="472"/>
        <v>0.29070580013976238</v>
      </c>
      <c r="P4523" t="str">
        <f t="shared" si="475"/>
        <v>Sep-2024</v>
      </c>
      <c r="Q4523" t="str">
        <f t="shared" si="476"/>
        <v>Q3-2024</v>
      </c>
    </row>
    <row r="4524" spans="1:17" x14ac:dyDescent="0.3">
      <c r="A4524" t="s">
        <v>4672</v>
      </c>
      <c r="B4524" s="15">
        <v>45457</v>
      </c>
      <c r="C4524" t="s">
        <v>63</v>
      </c>
      <c r="D4524" t="s">
        <v>281</v>
      </c>
      <c r="E4524" t="s">
        <v>71</v>
      </c>
      <c r="F4524" t="s">
        <v>126</v>
      </c>
      <c r="G4524" t="s">
        <v>68</v>
      </c>
      <c r="H4524">
        <v>2</v>
      </c>
      <c r="I4524">
        <v>88.4</v>
      </c>
      <c r="J4524">
        <v>0.33200000000000002</v>
      </c>
      <c r="K4524">
        <v>70.63</v>
      </c>
      <c r="L4524" t="s">
        <v>104</v>
      </c>
      <c r="M4524">
        <f t="shared" si="470"/>
        <v>118.1</v>
      </c>
      <c r="N4524">
        <f t="shared" si="471"/>
        <v>-23.16</v>
      </c>
      <c r="O4524" s="7">
        <f t="shared" si="472"/>
        <v>-0.19610499576629975</v>
      </c>
      <c r="P4524" t="str">
        <f t="shared" si="475"/>
        <v>Jun-2024</v>
      </c>
      <c r="Q4524" t="str">
        <f t="shared" si="476"/>
        <v>Q2-2024</v>
      </c>
    </row>
    <row r="4525" spans="1:17" x14ac:dyDescent="0.3">
      <c r="A4525" t="s">
        <v>4673</v>
      </c>
      <c r="B4525" s="15">
        <v>45423</v>
      </c>
      <c r="C4525" t="s">
        <v>84</v>
      </c>
      <c r="D4525" t="s">
        <v>243</v>
      </c>
      <c r="E4525" t="s">
        <v>93</v>
      </c>
      <c r="F4525" t="s">
        <v>124</v>
      </c>
      <c r="G4525" t="s">
        <v>56</v>
      </c>
      <c r="H4525">
        <v>2</v>
      </c>
      <c r="I4525">
        <v>28.47</v>
      </c>
      <c r="J4525">
        <v>4.1000000000000002E-2</v>
      </c>
      <c r="K4525">
        <v>10.56</v>
      </c>
      <c r="L4525" t="s">
        <v>57</v>
      </c>
      <c r="M4525">
        <f t="shared" si="470"/>
        <v>54.61</v>
      </c>
      <c r="N4525">
        <f t="shared" si="471"/>
        <v>33.49</v>
      </c>
      <c r="O4525" s="7">
        <f t="shared" si="472"/>
        <v>0.61325764511994141</v>
      </c>
      <c r="P4525" t="str">
        <f t="shared" si="475"/>
        <v>May-2024</v>
      </c>
      <c r="Q4525" t="str">
        <f t="shared" si="476"/>
        <v>Q2-2024</v>
      </c>
    </row>
    <row r="4526" spans="1:17" x14ac:dyDescent="0.3">
      <c r="A4526" t="s">
        <v>4674</v>
      </c>
      <c r="B4526" s="15">
        <v>45831</v>
      </c>
      <c r="C4526" t="s">
        <v>63</v>
      </c>
      <c r="D4526" t="s">
        <v>204</v>
      </c>
      <c r="E4526" t="s">
        <v>54</v>
      </c>
      <c r="F4526" t="s">
        <v>55</v>
      </c>
      <c r="G4526" t="s">
        <v>68</v>
      </c>
      <c r="H4526">
        <v>3</v>
      </c>
      <c r="I4526">
        <v>10.41</v>
      </c>
      <c r="J4526">
        <v>0.30299999999999999</v>
      </c>
      <c r="K4526">
        <v>6.63</v>
      </c>
      <c r="L4526" t="s">
        <v>57</v>
      </c>
      <c r="M4526">
        <f t="shared" si="470"/>
        <v>21.77</v>
      </c>
      <c r="N4526">
        <f t="shared" si="471"/>
        <v>1.88</v>
      </c>
      <c r="O4526" s="7">
        <f t="shared" si="472"/>
        <v>8.6357372531005963E-2</v>
      </c>
      <c r="P4526" t="str">
        <f t="shared" si="475"/>
        <v>Jun-2025</v>
      </c>
      <c r="Q4526" t="str">
        <f t="shared" si="476"/>
        <v>Q2-2025</v>
      </c>
    </row>
    <row r="4527" spans="1:17" x14ac:dyDescent="0.3">
      <c r="A4527" t="s">
        <v>4675</v>
      </c>
      <c r="B4527" s="15">
        <v>45929</v>
      </c>
      <c r="C4527" t="s">
        <v>63</v>
      </c>
      <c r="D4527" t="s">
        <v>302</v>
      </c>
      <c r="E4527" t="s">
        <v>71</v>
      </c>
      <c r="F4527" t="s">
        <v>126</v>
      </c>
      <c r="G4527" t="s">
        <v>56</v>
      </c>
      <c r="H4527">
        <v>4</v>
      </c>
      <c r="I4527">
        <v>251.75</v>
      </c>
      <c r="J4527">
        <v>0.28999999999999998</v>
      </c>
      <c r="K4527">
        <v>191.33</v>
      </c>
      <c r="L4527" t="s">
        <v>57</v>
      </c>
      <c r="M4527">
        <f t="shared" si="470"/>
        <v>714.97</v>
      </c>
      <c r="N4527">
        <f t="shared" si="471"/>
        <v>-50.35</v>
      </c>
      <c r="O4527" s="7">
        <f t="shared" si="472"/>
        <v>-7.0422535211267609E-2</v>
      </c>
      <c r="P4527" t="str">
        <f t="shared" si="475"/>
        <v>Sep-2025</v>
      </c>
      <c r="Q4527" t="str">
        <f t="shared" si="476"/>
        <v>Q3-2025</v>
      </c>
    </row>
    <row r="4528" spans="1:17" x14ac:dyDescent="0.3">
      <c r="A4528" t="s">
        <v>4676</v>
      </c>
      <c r="B4528" s="15">
        <v>45902</v>
      </c>
      <c r="C4528" t="s">
        <v>52</v>
      </c>
      <c r="D4528" t="s">
        <v>53</v>
      </c>
      <c r="E4528" t="s">
        <v>93</v>
      </c>
      <c r="F4528" t="s">
        <v>124</v>
      </c>
      <c r="G4528" t="s">
        <v>68</v>
      </c>
      <c r="H4528">
        <v>3</v>
      </c>
      <c r="I4528">
        <v>34.979999999999997</v>
      </c>
      <c r="J4528">
        <v>7.0000000000000007E-2</v>
      </c>
      <c r="K4528">
        <v>15.68</v>
      </c>
      <c r="L4528" t="s">
        <v>57</v>
      </c>
      <c r="M4528">
        <f t="shared" si="470"/>
        <v>97.59</v>
      </c>
      <c r="N4528">
        <f t="shared" si="471"/>
        <v>50.55</v>
      </c>
      <c r="O4528" s="7">
        <f t="shared" si="472"/>
        <v>0.51798339993851827</v>
      </c>
      <c r="P4528" t="str">
        <f t="shared" si="475"/>
        <v>Sep-2025</v>
      </c>
      <c r="Q4528" t="str">
        <f t="shared" si="476"/>
        <v>Q3-2025</v>
      </c>
    </row>
    <row r="4529" spans="1:17" x14ac:dyDescent="0.3">
      <c r="A4529" t="s">
        <v>4677</v>
      </c>
      <c r="B4529" s="15">
        <v>45398</v>
      </c>
      <c r="C4529" t="s">
        <v>52</v>
      </c>
      <c r="D4529" t="s">
        <v>121</v>
      </c>
      <c r="E4529" t="s">
        <v>54</v>
      </c>
      <c r="F4529" t="s">
        <v>114</v>
      </c>
      <c r="G4529" t="s">
        <v>56</v>
      </c>
      <c r="H4529">
        <v>1</v>
      </c>
      <c r="I4529">
        <v>8.8800000000000008</v>
      </c>
      <c r="J4529">
        <v>0.125</v>
      </c>
      <c r="K4529">
        <v>5.14</v>
      </c>
      <c r="L4529" t="s">
        <v>57</v>
      </c>
      <c r="M4529">
        <f t="shared" si="470"/>
        <v>7.77</v>
      </c>
      <c r="N4529">
        <f t="shared" si="471"/>
        <v>2.63</v>
      </c>
      <c r="O4529" s="7">
        <f t="shared" si="472"/>
        <v>0.33848133848133849</v>
      </c>
      <c r="P4529" t="str">
        <f t="shared" si="475"/>
        <v>Apr-2024</v>
      </c>
      <c r="Q4529" t="str">
        <f t="shared" si="476"/>
        <v>Q2-2024</v>
      </c>
    </row>
    <row r="4530" spans="1:17" x14ac:dyDescent="0.3">
      <c r="A4530" t="s">
        <v>4678</v>
      </c>
      <c r="B4530" s="15">
        <v>45759</v>
      </c>
      <c r="C4530" t="s">
        <v>63</v>
      </c>
      <c r="D4530" t="s">
        <v>82</v>
      </c>
      <c r="E4530" t="s">
        <v>71</v>
      </c>
      <c r="F4530" t="s">
        <v>86</v>
      </c>
      <c r="G4530" t="s">
        <v>68</v>
      </c>
      <c r="H4530">
        <v>5</v>
      </c>
      <c r="I4530">
        <v>268.99</v>
      </c>
      <c r="J4530">
        <v>0.188</v>
      </c>
      <c r="K4530">
        <v>195.61</v>
      </c>
      <c r="L4530" t="s">
        <v>104</v>
      </c>
      <c r="M4530">
        <f t="shared" si="470"/>
        <v>1092.0999999999999</v>
      </c>
      <c r="N4530">
        <f t="shared" si="471"/>
        <v>114.05</v>
      </c>
      <c r="O4530" s="7">
        <f t="shared" si="472"/>
        <v>0.10443182858712573</v>
      </c>
      <c r="P4530" t="str">
        <f t="shared" si="475"/>
        <v>Apr-2025</v>
      </c>
      <c r="Q4530" t="str">
        <f t="shared" si="476"/>
        <v>Q2-2025</v>
      </c>
    </row>
    <row r="4531" spans="1:17" x14ac:dyDescent="0.3">
      <c r="A4531" t="s">
        <v>4679</v>
      </c>
      <c r="B4531" s="15">
        <v>45533</v>
      </c>
      <c r="C4531" t="s">
        <v>84</v>
      </c>
      <c r="D4531" t="s">
        <v>103</v>
      </c>
      <c r="E4531" t="s">
        <v>54</v>
      </c>
      <c r="F4531" t="s">
        <v>114</v>
      </c>
      <c r="G4531" t="s">
        <v>56</v>
      </c>
      <c r="H4531">
        <v>14</v>
      </c>
      <c r="I4531">
        <v>5.81</v>
      </c>
      <c r="J4531">
        <v>4.1000000000000002E-2</v>
      </c>
      <c r="K4531">
        <v>3.76</v>
      </c>
      <c r="L4531" t="s">
        <v>57</v>
      </c>
      <c r="M4531">
        <f t="shared" si="470"/>
        <v>78.010000000000005</v>
      </c>
      <c r="N4531">
        <f t="shared" si="471"/>
        <v>25.37</v>
      </c>
      <c r="O4531" s="7">
        <f t="shared" si="472"/>
        <v>0.32521471606204333</v>
      </c>
      <c r="P4531" t="str">
        <f t="shared" si="475"/>
        <v>Aug-2024</v>
      </c>
      <c r="Q4531" t="str">
        <f t="shared" si="476"/>
        <v>Q3-2024</v>
      </c>
    </row>
    <row r="4532" spans="1:17" x14ac:dyDescent="0.3">
      <c r="A4532" t="s">
        <v>4680</v>
      </c>
      <c r="B4532" s="15">
        <v>45755</v>
      </c>
      <c r="C4532" t="s">
        <v>52</v>
      </c>
      <c r="D4532" t="s">
        <v>181</v>
      </c>
      <c r="E4532" t="s">
        <v>93</v>
      </c>
      <c r="F4532" t="s">
        <v>219</v>
      </c>
      <c r="G4532" t="s">
        <v>56</v>
      </c>
      <c r="H4532">
        <v>12</v>
      </c>
      <c r="I4532">
        <v>18.079999999999998</v>
      </c>
      <c r="J4532">
        <v>0.13700000000000001</v>
      </c>
      <c r="K4532">
        <v>7.75</v>
      </c>
      <c r="L4532" t="s">
        <v>57</v>
      </c>
      <c r="M4532">
        <f t="shared" si="470"/>
        <v>187.24</v>
      </c>
      <c r="N4532">
        <f t="shared" si="471"/>
        <v>94.24</v>
      </c>
      <c r="O4532" s="7">
        <f t="shared" si="472"/>
        <v>0.5033112582781456</v>
      </c>
      <c r="P4532" t="str">
        <f t="shared" si="475"/>
        <v>Apr-2025</v>
      </c>
      <c r="Q4532" t="str">
        <f t="shared" si="476"/>
        <v>Q2-2025</v>
      </c>
    </row>
    <row r="4533" spans="1:17" x14ac:dyDescent="0.3">
      <c r="A4533" t="s">
        <v>4681</v>
      </c>
      <c r="B4533" s="15">
        <v>45673</v>
      </c>
      <c r="C4533" t="s">
        <v>84</v>
      </c>
      <c r="D4533" t="s">
        <v>110</v>
      </c>
      <c r="E4533" t="s">
        <v>107</v>
      </c>
      <c r="F4533" t="s">
        <v>148</v>
      </c>
      <c r="G4533" t="s">
        <v>56</v>
      </c>
      <c r="H4533">
        <v>1</v>
      </c>
      <c r="I4533">
        <v>32.83</v>
      </c>
      <c r="J4533">
        <v>0.15</v>
      </c>
      <c r="K4533">
        <v>11.92</v>
      </c>
      <c r="L4533" t="s">
        <v>57</v>
      </c>
      <c r="M4533">
        <f t="shared" si="470"/>
        <v>27.91</v>
      </c>
      <c r="N4533">
        <f t="shared" si="471"/>
        <v>15.99</v>
      </c>
      <c r="O4533" s="7">
        <f t="shared" si="472"/>
        <v>0.57291293443210323</v>
      </c>
      <c r="P4533" t="str">
        <f t="shared" si="475"/>
        <v>Jan-2025</v>
      </c>
      <c r="Q4533" t="str">
        <f t="shared" si="476"/>
        <v>Q1-2025</v>
      </c>
    </row>
    <row r="4534" spans="1:17" x14ac:dyDescent="0.3">
      <c r="A4534" t="s">
        <v>4682</v>
      </c>
      <c r="B4534" s="15">
        <v>45474</v>
      </c>
      <c r="C4534" t="s">
        <v>52</v>
      </c>
      <c r="D4534" t="s">
        <v>75</v>
      </c>
      <c r="E4534" t="s">
        <v>107</v>
      </c>
      <c r="F4534" t="s">
        <v>193</v>
      </c>
      <c r="G4534" t="s">
        <v>68</v>
      </c>
      <c r="H4534">
        <v>4</v>
      </c>
      <c r="I4534">
        <v>23.38</v>
      </c>
      <c r="J4534">
        <v>0.108</v>
      </c>
      <c r="K4534">
        <v>9.9700000000000006</v>
      </c>
      <c r="L4534" t="s">
        <v>57</v>
      </c>
      <c r="M4534">
        <f t="shared" si="470"/>
        <v>83.42</v>
      </c>
      <c r="N4534">
        <f t="shared" si="471"/>
        <v>43.54</v>
      </c>
      <c r="O4534" s="7">
        <f t="shared" si="472"/>
        <v>0.52193718532725963</v>
      </c>
      <c r="P4534" t="str">
        <f t="shared" si="475"/>
        <v>Jul-2024</v>
      </c>
      <c r="Q4534" t="str">
        <f t="shared" si="476"/>
        <v>Q3-2024</v>
      </c>
    </row>
    <row r="4535" spans="1:17" x14ac:dyDescent="0.3">
      <c r="A4535" t="s">
        <v>4683</v>
      </c>
      <c r="B4535" s="15">
        <v>45615</v>
      </c>
      <c r="C4535" t="s">
        <v>84</v>
      </c>
      <c r="D4535" t="s">
        <v>243</v>
      </c>
      <c r="E4535" t="s">
        <v>107</v>
      </c>
      <c r="F4535" t="s">
        <v>132</v>
      </c>
      <c r="G4535" t="s">
        <v>56</v>
      </c>
      <c r="H4535">
        <v>5</v>
      </c>
      <c r="I4535">
        <v>33.450000000000003</v>
      </c>
      <c r="J4535">
        <v>0.108</v>
      </c>
      <c r="K4535">
        <v>12.48</v>
      </c>
      <c r="L4535" t="s">
        <v>57</v>
      </c>
      <c r="M4535">
        <f t="shared" si="470"/>
        <v>149.19</v>
      </c>
      <c r="N4535">
        <f t="shared" si="471"/>
        <v>86.79</v>
      </c>
      <c r="O4535" s="7">
        <f t="shared" si="472"/>
        <v>0.58174140357932846</v>
      </c>
      <c r="P4535" t="str">
        <f t="shared" si="475"/>
        <v>Nov-2024</v>
      </c>
      <c r="Q4535" t="str">
        <f t="shared" si="476"/>
        <v>Q4-2024</v>
      </c>
    </row>
    <row r="4536" spans="1:17" x14ac:dyDescent="0.3">
      <c r="A4536" t="s">
        <v>4684</v>
      </c>
      <c r="B4536" s="15">
        <v>45777</v>
      </c>
      <c r="C4536" t="s">
        <v>88</v>
      </c>
      <c r="D4536" t="s">
        <v>162</v>
      </c>
      <c r="E4536" t="s">
        <v>54</v>
      </c>
      <c r="F4536" t="s">
        <v>268</v>
      </c>
      <c r="G4536" t="s">
        <v>56</v>
      </c>
      <c r="H4536">
        <v>2</v>
      </c>
      <c r="I4536">
        <v>9.3699999999999992</v>
      </c>
      <c r="J4536">
        <v>6.8000000000000005E-2</v>
      </c>
      <c r="K4536">
        <v>5.61</v>
      </c>
      <c r="L4536" t="s">
        <v>57</v>
      </c>
      <c r="M4536">
        <f t="shared" si="470"/>
        <v>17.47</v>
      </c>
      <c r="N4536">
        <f t="shared" si="471"/>
        <v>6.25</v>
      </c>
      <c r="O4536" s="7">
        <f t="shared" si="472"/>
        <v>0.35775615340583861</v>
      </c>
      <c r="P4536" t="str">
        <f t="shared" si="475"/>
        <v>Apr-2025</v>
      </c>
      <c r="Q4536" t="str">
        <f t="shared" si="476"/>
        <v>Q2-2025</v>
      </c>
    </row>
    <row r="4537" spans="1:17" x14ac:dyDescent="0.3">
      <c r="A4537" t="s">
        <v>4685</v>
      </c>
      <c r="B4537" s="15">
        <v>45530</v>
      </c>
      <c r="C4537" t="s">
        <v>88</v>
      </c>
      <c r="D4537" t="s">
        <v>123</v>
      </c>
      <c r="E4537" t="s">
        <v>54</v>
      </c>
      <c r="F4537" t="s">
        <v>65</v>
      </c>
      <c r="G4537" t="s">
        <v>56</v>
      </c>
      <c r="H4537">
        <v>1</v>
      </c>
      <c r="I4537">
        <v>12.43</v>
      </c>
      <c r="J4537">
        <v>1E-3</v>
      </c>
      <c r="K4537">
        <v>7.82</v>
      </c>
      <c r="L4537" t="s">
        <v>57</v>
      </c>
      <c r="M4537">
        <f t="shared" si="470"/>
        <v>12.42</v>
      </c>
      <c r="N4537">
        <f t="shared" si="471"/>
        <v>4.5999999999999996</v>
      </c>
      <c r="O4537" s="7">
        <f t="shared" si="472"/>
        <v>0.37037037037037035</v>
      </c>
      <c r="P4537" t="str">
        <f t="shared" si="475"/>
        <v>Aug-2024</v>
      </c>
      <c r="Q4537" t="str">
        <f t="shared" si="476"/>
        <v>Q3-2024</v>
      </c>
    </row>
    <row r="4538" spans="1:17" x14ac:dyDescent="0.3">
      <c r="A4538" t="s">
        <v>4686</v>
      </c>
      <c r="B4538" s="15">
        <v>45659</v>
      </c>
      <c r="C4538" t="s">
        <v>84</v>
      </c>
      <c r="D4538" t="s">
        <v>243</v>
      </c>
      <c r="E4538" t="s">
        <v>107</v>
      </c>
      <c r="F4538" t="s">
        <v>139</v>
      </c>
      <c r="G4538" t="s">
        <v>56</v>
      </c>
      <c r="H4538">
        <v>1</v>
      </c>
      <c r="I4538">
        <v>59.59</v>
      </c>
      <c r="J4538">
        <v>0.114</v>
      </c>
      <c r="K4538">
        <v>19.78</v>
      </c>
      <c r="L4538" t="s">
        <v>57</v>
      </c>
      <c r="M4538">
        <f t="shared" si="470"/>
        <v>52.8</v>
      </c>
      <c r="N4538">
        <f t="shared" si="471"/>
        <v>33.020000000000003</v>
      </c>
      <c r="O4538" s="7">
        <f t="shared" si="472"/>
        <v>0.62537878787878798</v>
      </c>
      <c r="P4538" t="str">
        <f t="shared" si="475"/>
        <v>Jan-2025</v>
      </c>
      <c r="Q4538" t="str">
        <f t="shared" si="476"/>
        <v>Q1-2025</v>
      </c>
    </row>
    <row r="4539" spans="1:17" x14ac:dyDescent="0.3">
      <c r="A4539" t="s">
        <v>4687</v>
      </c>
      <c r="B4539" s="15">
        <v>45783</v>
      </c>
      <c r="C4539" t="s">
        <v>52</v>
      </c>
      <c r="D4539" t="s">
        <v>121</v>
      </c>
      <c r="E4539" t="s">
        <v>93</v>
      </c>
      <c r="F4539" t="s">
        <v>124</v>
      </c>
      <c r="G4539" t="s">
        <v>56</v>
      </c>
      <c r="H4539">
        <v>4</v>
      </c>
      <c r="I4539">
        <v>82.81</v>
      </c>
      <c r="J4539">
        <v>0.10299999999999999</v>
      </c>
      <c r="K4539">
        <v>34.81</v>
      </c>
      <c r="L4539" t="s">
        <v>57</v>
      </c>
      <c r="M4539">
        <f t="shared" si="470"/>
        <v>297.12</v>
      </c>
      <c r="N4539">
        <f t="shared" si="471"/>
        <v>157.88</v>
      </c>
      <c r="O4539" s="7">
        <f t="shared" si="472"/>
        <v>0.53136779752288632</v>
      </c>
      <c r="P4539" t="str">
        <f t="shared" si="475"/>
        <v>May-2025</v>
      </c>
      <c r="Q4539" t="str">
        <f t="shared" si="476"/>
        <v>Q2-2025</v>
      </c>
    </row>
    <row r="4540" spans="1:17" x14ac:dyDescent="0.3">
      <c r="A4540" t="s">
        <v>4688</v>
      </c>
      <c r="B4540" s="15">
        <v>45811</v>
      </c>
      <c r="C4540" t="s">
        <v>63</v>
      </c>
      <c r="D4540" t="s">
        <v>82</v>
      </c>
      <c r="E4540" t="s">
        <v>71</v>
      </c>
      <c r="F4540" t="s">
        <v>72</v>
      </c>
      <c r="G4540" t="s">
        <v>56</v>
      </c>
      <c r="H4540">
        <v>2</v>
      </c>
      <c r="I4540">
        <v>31.29</v>
      </c>
      <c r="J4540">
        <v>0.23200000000000001</v>
      </c>
      <c r="K4540">
        <v>21.11</v>
      </c>
      <c r="L4540" t="s">
        <v>57</v>
      </c>
      <c r="M4540">
        <f t="shared" si="470"/>
        <v>48.06</v>
      </c>
      <c r="N4540">
        <f t="shared" si="471"/>
        <v>5.84</v>
      </c>
      <c r="O4540" s="7">
        <f t="shared" si="472"/>
        <v>0.12151477320016645</v>
      </c>
      <c r="P4540" t="str">
        <f t="shared" si="475"/>
        <v>Jun-2025</v>
      </c>
      <c r="Q4540" t="str">
        <f t="shared" si="476"/>
        <v>Q2-2025</v>
      </c>
    </row>
    <row r="4541" spans="1:17" x14ac:dyDescent="0.3">
      <c r="A4541" t="s">
        <v>4689</v>
      </c>
      <c r="B4541" s="15">
        <v>45533</v>
      </c>
      <c r="C4541" t="s">
        <v>84</v>
      </c>
      <c r="D4541" t="s">
        <v>110</v>
      </c>
      <c r="E4541" t="s">
        <v>93</v>
      </c>
      <c r="F4541" t="s">
        <v>219</v>
      </c>
      <c r="G4541" t="s">
        <v>56</v>
      </c>
      <c r="H4541">
        <v>3</v>
      </c>
      <c r="I4541">
        <v>87.12</v>
      </c>
      <c r="J4541">
        <v>0.04</v>
      </c>
      <c r="K4541">
        <v>40.92</v>
      </c>
      <c r="L4541" t="s">
        <v>57</v>
      </c>
      <c r="M4541">
        <f t="shared" si="470"/>
        <v>250.91</v>
      </c>
      <c r="N4541">
        <f t="shared" si="471"/>
        <v>128.15</v>
      </c>
      <c r="O4541" s="7">
        <f t="shared" si="472"/>
        <v>0.51074090311266995</v>
      </c>
      <c r="P4541" t="str">
        <f t="shared" si="475"/>
        <v>Aug-2024</v>
      </c>
      <c r="Q4541" t="str">
        <f t="shared" si="476"/>
        <v>Q3-2024</v>
      </c>
    </row>
    <row r="4542" spans="1:17" x14ac:dyDescent="0.3">
      <c r="A4542" t="s">
        <v>4690</v>
      </c>
      <c r="B4542" s="15">
        <v>45860</v>
      </c>
      <c r="C4542" t="s">
        <v>52</v>
      </c>
      <c r="D4542" t="s">
        <v>237</v>
      </c>
      <c r="E4542" t="s">
        <v>60</v>
      </c>
      <c r="F4542" t="s">
        <v>99</v>
      </c>
      <c r="G4542" t="s">
        <v>56</v>
      </c>
      <c r="H4542">
        <v>9</v>
      </c>
      <c r="I4542">
        <v>60.77</v>
      </c>
      <c r="J4542">
        <v>0.125</v>
      </c>
      <c r="K4542">
        <v>32.299999999999997</v>
      </c>
      <c r="L4542" t="s">
        <v>73</v>
      </c>
      <c r="M4542">
        <f t="shared" si="470"/>
        <v>478.56</v>
      </c>
      <c r="N4542">
        <f t="shared" si="471"/>
        <v>187.86</v>
      </c>
      <c r="O4542" s="7">
        <f t="shared" si="472"/>
        <v>0.3925526579739218</v>
      </c>
      <c r="P4542" t="str">
        <f t="shared" si="475"/>
        <v>Jul-2025</v>
      </c>
      <c r="Q4542" t="str">
        <f t="shared" si="476"/>
        <v>Q3-2025</v>
      </c>
    </row>
    <row r="4543" spans="1:17" x14ac:dyDescent="0.3">
      <c r="A4543" t="s">
        <v>4691</v>
      </c>
      <c r="B4543" s="15">
        <v>45804</v>
      </c>
      <c r="C4543" t="s">
        <v>88</v>
      </c>
      <c r="D4543" t="s">
        <v>179</v>
      </c>
      <c r="E4543" t="s">
        <v>54</v>
      </c>
      <c r="F4543" t="s">
        <v>114</v>
      </c>
      <c r="G4543" t="s">
        <v>56</v>
      </c>
      <c r="H4543">
        <v>2</v>
      </c>
      <c r="I4543">
        <v>11.87</v>
      </c>
      <c r="J4543">
        <v>1.4E-2</v>
      </c>
      <c r="K4543">
        <v>7.34</v>
      </c>
      <c r="L4543" t="s">
        <v>57</v>
      </c>
      <c r="M4543">
        <f t="shared" si="470"/>
        <v>23.41</v>
      </c>
      <c r="N4543">
        <f t="shared" si="471"/>
        <v>8.73</v>
      </c>
      <c r="O4543" s="7">
        <f t="shared" si="472"/>
        <v>0.37291755659974374</v>
      </c>
      <c r="P4543" t="str">
        <f t="shared" si="475"/>
        <v>May-2025</v>
      </c>
      <c r="Q4543" t="str">
        <f t="shared" si="476"/>
        <v>Q2-2025</v>
      </c>
    </row>
    <row r="4544" spans="1:17" x14ac:dyDescent="0.3">
      <c r="A4544" t="s">
        <v>4692</v>
      </c>
      <c r="B4544" s="15">
        <v>45947</v>
      </c>
      <c r="C4544" t="s">
        <v>88</v>
      </c>
      <c r="D4544" t="s">
        <v>198</v>
      </c>
      <c r="E4544" t="s">
        <v>93</v>
      </c>
      <c r="F4544" t="s">
        <v>94</v>
      </c>
      <c r="G4544" t="s">
        <v>68</v>
      </c>
      <c r="H4544">
        <v>3</v>
      </c>
      <c r="I4544">
        <v>76.31</v>
      </c>
      <c r="J4544">
        <v>0.124</v>
      </c>
      <c r="K4544">
        <v>33.31</v>
      </c>
      <c r="L4544" t="s">
        <v>57</v>
      </c>
      <c r="M4544">
        <f t="shared" si="470"/>
        <v>200.54</v>
      </c>
      <c r="N4544">
        <f t="shared" si="471"/>
        <v>100.61</v>
      </c>
      <c r="O4544" s="7">
        <f t="shared" si="472"/>
        <v>0.50169542235962905</v>
      </c>
      <c r="P4544" t="str">
        <f t="shared" si="475"/>
        <v>Oct-2025</v>
      </c>
      <c r="Q4544" t="str">
        <f t="shared" si="476"/>
        <v>Q4-2025</v>
      </c>
    </row>
    <row r="4545" spans="1:17" x14ac:dyDescent="0.3">
      <c r="A4545" t="s">
        <v>4693</v>
      </c>
      <c r="B4545" s="15">
        <v>45939</v>
      </c>
      <c r="C4545" t="s">
        <v>63</v>
      </c>
      <c r="D4545" t="s">
        <v>188</v>
      </c>
      <c r="E4545" t="s">
        <v>93</v>
      </c>
      <c r="F4545" t="s">
        <v>94</v>
      </c>
      <c r="G4545" t="s">
        <v>56</v>
      </c>
      <c r="H4545">
        <v>2</v>
      </c>
      <c r="I4545">
        <v>67.930000000000007</v>
      </c>
      <c r="J4545">
        <v>0.106</v>
      </c>
      <c r="K4545">
        <v>24.68</v>
      </c>
      <c r="L4545" t="s">
        <v>57</v>
      </c>
      <c r="M4545">
        <f t="shared" si="470"/>
        <v>121.46</v>
      </c>
      <c r="N4545">
        <f t="shared" si="471"/>
        <v>72.099999999999994</v>
      </c>
      <c r="O4545" s="7">
        <f t="shared" si="472"/>
        <v>0.59361106537131569</v>
      </c>
      <c r="P4545" t="str">
        <f t="shared" si="475"/>
        <v>Oct-2025</v>
      </c>
      <c r="Q4545" t="str">
        <f t="shared" si="476"/>
        <v>Q4-2025</v>
      </c>
    </row>
    <row r="4546" spans="1:17" x14ac:dyDescent="0.3">
      <c r="A4546" t="s">
        <v>4694</v>
      </c>
      <c r="B4546" s="15">
        <v>45824</v>
      </c>
      <c r="C4546" t="s">
        <v>63</v>
      </c>
      <c r="D4546" t="s">
        <v>106</v>
      </c>
      <c r="E4546" t="s">
        <v>60</v>
      </c>
      <c r="F4546" t="s">
        <v>67</v>
      </c>
      <c r="G4546" t="s">
        <v>68</v>
      </c>
      <c r="H4546">
        <v>1</v>
      </c>
      <c r="I4546">
        <v>30.4</v>
      </c>
      <c r="J4546">
        <v>0.17100000000000001</v>
      </c>
      <c r="K4546">
        <v>14.3</v>
      </c>
      <c r="L4546" t="s">
        <v>57</v>
      </c>
      <c r="M4546">
        <f t="shared" ref="M4546:M4609" si="477">ROUND(H4546*I4546*(1-J4546),2)</f>
        <v>25.2</v>
      </c>
      <c r="N4546">
        <f t="shared" ref="N4546:N4609" si="478">ROUND(M4546-(H4546*K4546),2)</f>
        <v>10.9</v>
      </c>
      <c r="O4546" s="7">
        <f t="shared" ref="O4546:O4609" si="479">IFERROR(N4546/M4546,0)</f>
        <v>0.43253968253968256</v>
      </c>
      <c r="P4546" t="str">
        <f t="shared" si="475"/>
        <v>Jun-2025</v>
      </c>
      <c r="Q4546" t="str">
        <f t="shared" si="476"/>
        <v>Q2-2025</v>
      </c>
    </row>
    <row r="4547" spans="1:17" x14ac:dyDescent="0.3">
      <c r="A4547" t="s">
        <v>4695</v>
      </c>
      <c r="B4547" s="15">
        <v>46018</v>
      </c>
      <c r="C4547" t="s">
        <v>52</v>
      </c>
      <c r="D4547" t="s">
        <v>155</v>
      </c>
      <c r="E4547" t="s">
        <v>60</v>
      </c>
      <c r="F4547" t="s">
        <v>99</v>
      </c>
      <c r="G4547" t="s">
        <v>56</v>
      </c>
      <c r="H4547">
        <v>8</v>
      </c>
      <c r="I4547">
        <v>86.09</v>
      </c>
      <c r="J4547">
        <v>3.7999999999999999E-2</v>
      </c>
      <c r="K4547">
        <v>38.24</v>
      </c>
      <c r="L4547" t="s">
        <v>57</v>
      </c>
      <c r="M4547">
        <f t="shared" si="477"/>
        <v>662.55</v>
      </c>
      <c r="N4547">
        <f t="shared" si="478"/>
        <v>356.63</v>
      </c>
      <c r="O4547" s="7">
        <f t="shared" si="479"/>
        <v>0.53826880990113957</v>
      </c>
      <c r="P4547" t="str">
        <f t="shared" si="475"/>
        <v>Dec-2025</v>
      </c>
      <c r="Q4547" t="str">
        <f t="shared" si="476"/>
        <v>Q4-2025</v>
      </c>
    </row>
    <row r="4548" spans="1:17" x14ac:dyDescent="0.3">
      <c r="A4548" t="s">
        <v>4696</v>
      </c>
      <c r="B4548" s="15">
        <v>45966</v>
      </c>
      <c r="C4548" t="s">
        <v>88</v>
      </c>
      <c r="D4548" t="s">
        <v>123</v>
      </c>
      <c r="E4548" t="s">
        <v>93</v>
      </c>
      <c r="F4548" t="s">
        <v>94</v>
      </c>
      <c r="G4548" t="s">
        <v>68</v>
      </c>
      <c r="H4548">
        <v>5</v>
      </c>
      <c r="I4548">
        <v>83.36</v>
      </c>
      <c r="J4548">
        <v>7.0000000000000007E-2</v>
      </c>
      <c r="K4548">
        <v>32.79</v>
      </c>
      <c r="L4548" t="s">
        <v>57</v>
      </c>
      <c r="M4548">
        <f t="shared" si="477"/>
        <v>387.62</v>
      </c>
      <c r="N4548">
        <f t="shared" si="478"/>
        <v>223.67</v>
      </c>
      <c r="O4548" s="7">
        <f t="shared" si="479"/>
        <v>0.57703420876115774</v>
      </c>
      <c r="P4548" t="str">
        <f t="shared" si="475"/>
        <v>Nov-2025</v>
      </c>
      <c r="Q4548" t="str">
        <f t="shared" si="476"/>
        <v>Q4-2025</v>
      </c>
    </row>
    <row r="4549" spans="1:17" x14ac:dyDescent="0.3">
      <c r="A4549" t="s">
        <v>4697</v>
      </c>
      <c r="B4549" s="15">
        <v>45904</v>
      </c>
      <c r="C4549" t="s">
        <v>84</v>
      </c>
      <c r="D4549" t="s">
        <v>229</v>
      </c>
      <c r="E4549" t="s">
        <v>54</v>
      </c>
      <c r="F4549" t="s">
        <v>156</v>
      </c>
      <c r="G4549" t="s">
        <v>56</v>
      </c>
      <c r="H4549">
        <v>8</v>
      </c>
      <c r="I4549">
        <v>12.12</v>
      </c>
      <c r="J4549">
        <v>0</v>
      </c>
      <c r="K4549">
        <v>7.46</v>
      </c>
      <c r="L4549" t="s">
        <v>57</v>
      </c>
      <c r="M4549">
        <f t="shared" si="477"/>
        <v>96.96</v>
      </c>
      <c r="N4549">
        <f t="shared" si="478"/>
        <v>37.28</v>
      </c>
      <c r="O4549" s="7">
        <f t="shared" si="479"/>
        <v>0.38448844884488453</v>
      </c>
      <c r="P4549" t="str">
        <f t="shared" si="475"/>
        <v>Sep-2025</v>
      </c>
      <c r="Q4549" t="str">
        <f t="shared" si="476"/>
        <v>Q3-2025</v>
      </c>
    </row>
    <row r="4550" spans="1:17" x14ac:dyDescent="0.3">
      <c r="A4550" t="s">
        <v>4698</v>
      </c>
      <c r="B4550" s="15">
        <v>45698</v>
      </c>
      <c r="C4550" t="s">
        <v>84</v>
      </c>
      <c r="D4550" t="s">
        <v>144</v>
      </c>
      <c r="E4550" t="s">
        <v>71</v>
      </c>
      <c r="F4550" t="s">
        <v>97</v>
      </c>
      <c r="G4550" t="s">
        <v>68</v>
      </c>
      <c r="H4550">
        <v>2</v>
      </c>
      <c r="I4550">
        <v>166.23</v>
      </c>
      <c r="J4550">
        <v>8.1000000000000003E-2</v>
      </c>
      <c r="K4550">
        <v>113.47</v>
      </c>
      <c r="L4550" t="s">
        <v>57</v>
      </c>
      <c r="M4550">
        <f t="shared" si="477"/>
        <v>305.52999999999997</v>
      </c>
      <c r="N4550">
        <f t="shared" si="478"/>
        <v>78.59</v>
      </c>
      <c r="O4550" s="7">
        <f t="shared" si="479"/>
        <v>0.25722514973979643</v>
      </c>
      <c r="P4550" t="str">
        <f t="shared" si="475"/>
        <v>Feb-2025</v>
      </c>
      <c r="Q4550" t="str">
        <f t="shared" si="476"/>
        <v>Q1-2025</v>
      </c>
    </row>
    <row r="4551" spans="1:17" x14ac:dyDescent="0.3">
      <c r="A4551" t="s">
        <v>4699</v>
      </c>
      <c r="B4551" s="15">
        <v>45484</v>
      </c>
      <c r="C4551" t="s">
        <v>52</v>
      </c>
      <c r="D4551" t="s">
        <v>53</v>
      </c>
      <c r="E4551" t="s">
        <v>54</v>
      </c>
      <c r="F4551" t="s">
        <v>268</v>
      </c>
      <c r="G4551" t="s">
        <v>68</v>
      </c>
      <c r="H4551">
        <v>5</v>
      </c>
      <c r="I4551">
        <v>23.68</v>
      </c>
      <c r="J4551">
        <v>0.156</v>
      </c>
      <c r="K4551">
        <v>8.8699999999999992</v>
      </c>
      <c r="L4551" t="s">
        <v>57</v>
      </c>
      <c r="M4551">
        <f t="shared" si="477"/>
        <v>99.93</v>
      </c>
      <c r="N4551">
        <f t="shared" si="478"/>
        <v>55.58</v>
      </c>
      <c r="O4551" s="7">
        <f t="shared" si="479"/>
        <v>0.55618933253277292</v>
      </c>
      <c r="P4551" t="str">
        <f t="shared" si="475"/>
        <v>Jul-2024</v>
      </c>
      <c r="Q4551" t="str">
        <f t="shared" si="476"/>
        <v>Q3-2024</v>
      </c>
    </row>
    <row r="4552" spans="1:17" x14ac:dyDescent="0.3">
      <c r="A4552" t="s">
        <v>4700</v>
      </c>
      <c r="B4552" s="15">
        <v>45821</v>
      </c>
      <c r="C4552" t="s">
        <v>63</v>
      </c>
      <c r="D4552" t="s">
        <v>175</v>
      </c>
      <c r="E4552" t="s">
        <v>54</v>
      </c>
      <c r="F4552" t="s">
        <v>268</v>
      </c>
      <c r="G4552" t="s">
        <v>68</v>
      </c>
      <c r="H4552">
        <v>2</v>
      </c>
      <c r="I4552">
        <v>7.51</v>
      </c>
      <c r="J4552">
        <v>0.215</v>
      </c>
      <c r="K4552">
        <v>4.92</v>
      </c>
      <c r="L4552" t="s">
        <v>57</v>
      </c>
      <c r="M4552">
        <f t="shared" si="477"/>
        <v>11.79</v>
      </c>
      <c r="N4552">
        <f t="shared" si="478"/>
        <v>1.95</v>
      </c>
      <c r="O4552" s="7">
        <f t="shared" si="479"/>
        <v>0.16539440203562342</v>
      </c>
      <c r="P4552" t="str">
        <f t="shared" si="475"/>
        <v>Jun-2025</v>
      </c>
      <c r="Q4552" t="str">
        <f t="shared" si="476"/>
        <v>Q2-2025</v>
      </c>
    </row>
    <row r="4553" spans="1:17" x14ac:dyDescent="0.3">
      <c r="A4553" t="s">
        <v>4701</v>
      </c>
      <c r="B4553" s="15">
        <v>45566</v>
      </c>
      <c r="C4553" t="s">
        <v>63</v>
      </c>
      <c r="D4553" t="s">
        <v>165</v>
      </c>
      <c r="E4553" t="s">
        <v>107</v>
      </c>
      <c r="F4553" t="s">
        <v>193</v>
      </c>
      <c r="G4553" t="s">
        <v>56</v>
      </c>
      <c r="H4553">
        <v>7</v>
      </c>
      <c r="I4553">
        <v>21.93</v>
      </c>
      <c r="J4553">
        <v>0.2</v>
      </c>
      <c r="K4553">
        <v>7.28</v>
      </c>
      <c r="L4553" t="s">
        <v>104</v>
      </c>
      <c r="M4553">
        <f t="shared" si="477"/>
        <v>122.81</v>
      </c>
      <c r="N4553">
        <f t="shared" si="478"/>
        <v>71.849999999999994</v>
      </c>
      <c r="O4553" s="7">
        <f t="shared" si="479"/>
        <v>0.58505007735526415</v>
      </c>
      <c r="P4553" t="str">
        <f t="shared" si="475"/>
        <v>Oct-2024</v>
      </c>
      <c r="Q4553" t="str">
        <f t="shared" si="476"/>
        <v>Q4-2024</v>
      </c>
    </row>
    <row r="4554" spans="1:17" x14ac:dyDescent="0.3">
      <c r="A4554" t="s">
        <v>4702</v>
      </c>
      <c r="B4554" s="15">
        <v>45833</v>
      </c>
      <c r="C4554" t="s">
        <v>88</v>
      </c>
      <c r="D4554" t="s">
        <v>179</v>
      </c>
      <c r="E4554" t="s">
        <v>60</v>
      </c>
      <c r="F4554" t="s">
        <v>61</v>
      </c>
      <c r="G4554" t="s">
        <v>68</v>
      </c>
      <c r="H4554">
        <v>1</v>
      </c>
      <c r="I4554">
        <v>75.930000000000007</v>
      </c>
      <c r="J4554">
        <v>2.1000000000000001E-2</v>
      </c>
      <c r="K4554">
        <v>30.75</v>
      </c>
      <c r="L4554" t="s">
        <v>57</v>
      </c>
      <c r="M4554">
        <f t="shared" si="477"/>
        <v>74.34</v>
      </c>
      <c r="N4554">
        <f t="shared" si="478"/>
        <v>43.59</v>
      </c>
      <c r="O4554" s="7">
        <f t="shared" si="479"/>
        <v>0.58635996771589993</v>
      </c>
      <c r="P4554" t="str">
        <f t="shared" si="475"/>
        <v>Jun-2025</v>
      </c>
      <c r="Q4554" t="str">
        <f t="shared" si="476"/>
        <v>Q2-2025</v>
      </c>
    </row>
    <row r="4555" spans="1:17" x14ac:dyDescent="0.3">
      <c r="A4555" t="s">
        <v>4703</v>
      </c>
      <c r="B4555" s="15">
        <v>45656</v>
      </c>
      <c r="C4555" t="s">
        <v>88</v>
      </c>
      <c r="D4555" t="s">
        <v>198</v>
      </c>
      <c r="E4555" t="s">
        <v>54</v>
      </c>
      <c r="F4555" t="s">
        <v>114</v>
      </c>
      <c r="G4555" t="s">
        <v>68</v>
      </c>
      <c r="H4555">
        <v>4</v>
      </c>
      <c r="I4555">
        <v>7.57</v>
      </c>
      <c r="J4555">
        <v>0.157</v>
      </c>
      <c r="K4555">
        <v>5.14</v>
      </c>
      <c r="L4555" t="s">
        <v>73</v>
      </c>
      <c r="M4555">
        <f t="shared" si="477"/>
        <v>25.53</v>
      </c>
      <c r="N4555">
        <f t="shared" si="478"/>
        <v>4.97</v>
      </c>
      <c r="O4555" s="7">
        <f t="shared" si="479"/>
        <v>0.19467293380336856</v>
      </c>
      <c r="P4555" t="str">
        <f t="shared" si="475"/>
        <v>Dec-2024</v>
      </c>
      <c r="Q4555" t="str">
        <f t="shared" si="476"/>
        <v>Q4-2024</v>
      </c>
    </row>
    <row r="4556" spans="1:17" x14ac:dyDescent="0.3">
      <c r="A4556" t="s">
        <v>4704</v>
      </c>
      <c r="B4556" s="15">
        <v>45744</v>
      </c>
      <c r="C4556" t="s">
        <v>84</v>
      </c>
      <c r="D4556" t="s">
        <v>372</v>
      </c>
      <c r="E4556" t="s">
        <v>107</v>
      </c>
      <c r="F4556" t="s">
        <v>193</v>
      </c>
      <c r="G4556" t="s">
        <v>56</v>
      </c>
      <c r="H4556">
        <v>5</v>
      </c>
      <c r="I4556">
        <v>48.22</v>
      </c>
      <c r="J4556">
        <v>2.4E-2</v>
      </c>
      <c r="K4556">
        <v>18.5</v>
      </c>
      <c r="L4556" t="s">
        <v>57</v>
      </c>
      <c r="M4556">
        <f t="shared" si="477"/>
        <v>235.31</v>
      </c>
      <c r="N4556">
        <f t="shared" si="478"/>
        <v>142.81</v>
      </c>
      <c r="O4556" s="7">
        <f t="shared" si="479"/>
        <v>0.6069015341464451</v>
      </c>
      <c r="P4556" t="str">
        <f t="shared" si="475"/>
        <v>Mar-2025</v>
      </c>
      <c r="Q4556" t="str">
        <f t="shared" si="476"/>
        <v>Q1-2025</v>
      </c>
    </row>
    <row r="4557" spans="1:17" x14ac:dyDescent="0.3">
      <c r="A4557" t="s">
        <v>4705</v>
      </c>
      <c r="B4557" s="15">
        <v>45677</v>
      </c>
      <c r="C4557" t="s">
        <v>63</v>
      </c>
      <c r="D4557" t="s">
        <v>82</v>
      </c>
      <c r="E4557" t="s">
        <v>93</v>
      </c>
      <c r="F4557" t="s">
        <v>94</v>
      </c>
      <c r="G4557" t="s">
        <v>68</v>
      </c>
      <c r="H4557">
        <v>2</v>
      </c>
      <c r="I4557">
        <v>59.12</v>
      </c>
      <c r="J4557">
        <v>0.217</v>
      </c>
      <c r="K4557">
        <v>26.28</v>
      </c>
      <c r="L4557" t="s">
        <v>57</v>
      </c>
      <c r="M4557">
        <f t="shared" si="477"/>
        <v>92.58</v>
      </c>
      <c r="N4557">
        <f t="shared" si="478"/>
        <v>40.020000000000003</v>
      </c>
      <c r="O4557" s="7">
        <f t="shared" si="479"/>
        <v>0.43227478937135455</v>
      </c>
      <c r="P4557" t="str">
        <f t="shared" si="475"/>
        <v>Jan-2025</v>
      </c>
      <c r="Q4557" t="str">
        <f t="shared" si="476"/>
        <v>Q1-2025</v>
      </c>
    </row>
    <row r="4558" spans="1:17" x14ac:dyDescent="0.3">
      <c r="A4558" t="s">
        <v>4706</v>
      </c>
      <c r="B4558" s="15">
        <v>45786</v>
      </c>
      <c r="C4558" t="s">
        <v>88</v>
      </c>
      <c r="D4558" t="s">
        <v>198</v>
      </c>
      <c r="E4558" t="s">
        <v>54</v>
      </c>
      <c r="F4558" t="s">
        <v>65</v>
      </c>
      <c r="G4558" t="s">
        <v>68</v>
      </c>
      <c r="H4558">
        <v>3</v>
      </c>
      <c r="I4558">
        <v>17.760000000000002</v>
      </c>
      <c r="J4558">
        <v>0.13</v>
      </c>
      <c r="K4558">
        <v>11.36</v>
      </c>
      <c r="L4558" t="s">
        <v>57</v>
      </c>
      <c r="M4558">
        <f t="shared" si="477"/>
        <v>46.35</v>
      </c>
      <c r="N4558">
        <f t="shared" si="478"/>
        <v>12.27</v>
      </c>
      <c r="O4558" s="7">
        <f t="shared" si="479"/>
        <v>0.2647249190938511</v>
      </c>
      <c r="P4558" t="str">
        <f t="shared" si="475"/>
        <v>May-2025</v>
      </c>
      <c r="Q4558" t="str">
        <f t="shared" si="476"/>
        <v>Q2-2025</v>
      </c>
    </row>
    <row r="4559" spans="1:17" x14ac:dyDescent="0.3">
      <c r="A4559" t="s">
        <v>4707</v>
      </c>
      <c r="B4559" s="15">
        <v>45627</v>
      </c>
      <c r="C4559" t="s">
        <v>88</v>
      </c>
      <c r="D4559" t="s">
        <v>135</v>
      </c>
      <c r="E4559" t="s">
        <v>107</v>
      </c>
      <c r="F4559" t="s">
        <v>108</v>
      </c>
      <c r="G4559" t="s">
        <v>68</v>
      </c>
      <c r="H4559">
        <v>2</v>
      </c>
      <c r="I4559">
        <v>37.08</v>
      </c>
      <c r="J4559">
        <v>0.107</v>
      </c>
      <c r="K4559">
        <v>11.2</v>
      </c>
      <c r="L4559" t="s">
        <v>57</v>
      </c>
      <c r="M4559">
        <f t="shared" si="477"/>
        <v>66.22</v>
      </c>
      <c r="N4559">
        <f t="shared" si="478"/>
        <v>43.82</v>
      </c>
      <c r="O4559" s="7">
        <f t="shared" si="479"/>
        <v>0.66173361522198737</v>
      </c>
      <c r="P4559" t="str">
        <f t="shared" si="475"/>
        <v>Dec-2024</v>
      </c>
      <c r="Q4559" t="str">
        <f t="shared" si="476"/>
        <v>Q4-2024</v>
      </c>
    </row>
    <row r="4560" spans="1:17" x14ac:dyDescent="0.3">
      <c r="A4560" t="s">
        <v>4708</v>
      </c>
      <c r="B4560" s="15">
        <v>45638</v>
      </c>
      <c r="C4560" t="s">
        <v>88</v>
      </c>
      <c r="D4560" t="s">
        <v>202</v>
      </c>
      <c r="E4560" t="s">
        <v>60</v>
      </c>
      <c r="F4560" t="s">
        <v>67</v>
      </c>
      <c r="G4560" t="s">
        <v>68</v>
      </c>
      <c r="H4560">
        <v>6</v>
      </c>
      <c r="I4560">
        <v>115.94</v>
      </c>
      <c r="J4560">
        <v>0.13900000000000001</v>
      </c>
      <c r="K4560">
        <v>60.9</v>
      </c>
      <c r="L4560" t="s">
        <v>57</v>
      </c>
      <c r="M4560">
        <f t="shared" si="477"/>
        <v>598.95000000000005</v>
      </c>
      <c r="N4560">
        <f t="shared" si="478"/>
        <v>233.55</v>
      </c>
      <c r="O4560" s="7">
        <f t="shared" si="479"/>
        <v>0.38993238166791883</v>
      </c>
      <c r="P4560" t="str">
        <f t="shared" si="475"/>
        <v>Dec-2024</v>
      </c>
      <c r="Q4560" t="str">
        <f t="shared" si="476"/>
        <v>Q4-2024</v>
      </c>
    </row>
    <row r="4561" spans="1:17" x14ac:dyDescent="0.3">
      <c r="A4561" t="s">
        <v>4709</v>
      </c>
      <c r="B4561" s="15">
        <v>45456</v>
      </c>
      <c r="C4561" t="s">
        <v>88</v>
      </c>
      <c r="D4561" t="s">
        <v>429</v>
      </c>
      <c r="E4561" t="s">
        <v>60</v>
      </c>
      <c r="F4561" t="s">
        <v>90</v>
      </c>
      <c r="G4561" t="s">
        <v>56</v>
      </c>
      <c r="H4561">
        <v>2</v>
      </c>
      <c r="I4561">
        <v>71.650000000000006</v>
      </c>
      <c r="J4561">
        <v>5.5E-2</v>
      </c>
      <c r="K4561">
        <v>36.92</v>
      </c>
      <c r="L4561" t="s">
        <v>57</v>
      </c>
      <c r="M4561">
        <f t="shared" si="477"/>
        <v>135.41999999999999</v>
      </c>
      <c r="N4561">
        <f t="shared" si="478"/>
        <v>61.58</v>
      </c>
      <c r="O4561" s="7">
        <f t="shared" si="479"/>
        <v>0.45473342194653671</v>
      </c>
      <c r="P4561" t="str">
        <f t="shared" si="475"/>
        <v>Jun-2024</v>
      </c>
      <c r="Q4561" t="str">
        <f t="shared" si="476"/>
        <v>Q2-2024</v>
      </c>
    </row>
    <row r="4562" spans="1:17" x14ac:dyDescent="0.3">
      <c r="A4562" t="s">
        <v>4710</v>
      </c>
      <c r="B4562" s="15">
        <v>46008</v>
      </c>
      <c r="C4562" t="s">
        <v>84</v>
      </c>
      <c r="D4562" t="s">
        <v>147</v>
      </c>
      <c r="E4562" t="s">
        <v>93</v>
      </c>
      <c r="F4562" t="s">
        <v>124</v>
      </c>
      <c r="G4562" t="s">
        <v>56</v>
      </c>
      <c r="H4562">
        <v>3</v>
      </c>
      <c r="I4562">
        <v>36.54</v>
      </c>
      <c r="J4562">
        <v>4.4999999999999998E-2</v>
      </c>
      <c r="K4562">
        <v>15.18</v>
      </c>
      <c r="L4562" t="s">
        <v>57</v>
      </c>
      <c r="M4562">
        <f t="shared" si="477"/>
        <v>104.69</v>
      </c>
      <c r="N4562">
        <f t="shared" si="478"/>
        <v>59.15</v>
      </c>
      <c r="O4562" s="7">
        <f t="shared" si="479"/>
        <v>0.56500143280160475</v>
      </c>
      <c r="P4562" t="str">
        <f t="shared" si="475"/>
        <v>Dec-2025</v>
      </c>
      <c r="Q4562" t="str">
        <f t="shared" si="476"/>
        <v>Q4-2025</v>
      </c>
    </row>
    <row r="4563" spans="1:17" x14ac:dyDescent="0.3">
      <c r="A4563" t="s">
        <v>4711</v>
      </c>
      <c r="B4563" s="15">
        <v>45750</v>
      </c>
      <c r="C4563" t="s">
        <v>52</v>
      </c>
      <c r="D4563" t="s">
        <v>272</v>
      </c>
      <c r="E4563" t="s">
        <v>71</v>
      </c>
      <c r="F4563" t="s">
        <v>86</v>
      </c>
      <c r="G4563" t="s">
        <v>68</v>
      </c>
      <c r="H4563">
        <v>2</v>
      </c>
      <c r="I4563">
        <v>244.68</v>
      </c>
      <c r="J4563">
        <v>4.3999999999999997E-2</v>
      </c>
      <c r="K4563">
        <v>170.16</v>
      </c>
      <c r="L4563" t="s">
        <v>57</v>
      </c>
      <c r="M4563">
        <f t="shared" si="477"/>
        <v>467.83</v>
      </c>
      <c r="N4563">
        <f t="shared" si="478"/>
        <v>127.51</v>
      </c>
      <c r="O4563" s="7">
        <f t="shared" si="479"/>
        <v>0.27255627044011715</v>
      </c>
      <c r="P4563" t="str">
        <f t="shared" si="475"/>
        <v>Apr-2025</v>
      </c>
      <c r="Q4563" t="str">
        <f t="shared" si="476"/>
        <v>Q2-2025</v>
      </c>
    </row>
    <row r="4564" spans="1:17" x14ac:dyDescent="0.3">
      <c r="A4564" t="s">
        <v>4712</v>
      </c>
      <c r="B4564" s="15">
        <v>45669</v>
      </c>
      <c r="C4564" t="s">
        <v>52</v>
      </c>
      <c r="D4564" t="s">
        <v>59</v>
      </c>
      <c r="E4564" t="s">
        <v>93</v>
      </c>
      <c r="F4564" t="s">
        <v>124</v>
      </c>
      <c r="G4564" t="s">
        <v>68</v>
      </c>
      <c r="H4564">
        <v>1</v>
      </c>
      <c r="I4564">
        <v>50.2</v>
      </c>
      <c r="J4564">
        <v>0.20300000000000001</v>
      </c>
      <c r="K4564">
        <v>24.92</v>
      </c>
      <c r="L4564" t="s">
        <v>57</v>
      </c>
      <c r="M4564">
        <f t="shared" si="477"/>
        <v>40.01</v>
      </c>
      <c r="N4564">
        <f t="shared" si="478"/>
        <v>15.09</v>
      </c>
      <c r="O4564" s="7">
        <f t="shared" si="479"/>
        <v>0.37715571107223195</v>
      </c>
      <c r="P4564" t="str">
        <f t="shared" si="475"/>
        <v>Jan-2025</v>
      </c>
      <c r="Q4564" t="str">
        <f t="shared" si="476"/>
        <v>Q1-2025</v>
      </c>
    </row>
    <row r="4565" spans="1:17" x14ac:dyDescent="0.3">
      <c r="A4565" t="s">
        <v>4713</v>
      </c>
      <c r="B4565" s="15">
        <v>45885</v>
      </c>
      <c r="C4565" t="s">
        <v>84</v>
      </c>
      <c r="D4565" t="s">
        <v>229</v>
      </c>
      <c r="E4565" t="s">
        <v>71</v>
      </c>
      <c r="F4565" t="s">
        <v>126</v>
      </c>
      <c r="G4565" t="s">
        <v>68</v>
      </c>
      <c r="H4565">
        <v>1</v>
      </c>
      <c r="I4565">
        <v>164.73</v>
      </c>
      <c r="J4565">
        <v>0.114</v>
      </c>
      <c r="K4565">
        <v>122.37</v>
      </c>
      <c r="L4565" t="s">
        <v>57</v>
      </c>
      <c r="M4565">
        <f t="shared" si="477"/>
        <v>145.94999999999999</v>
      </c>
      <c r="N4565">
        <f t="shared" si="478"/>
        <v>23.58</v>
      </c>
      <c r="O4565" s="7">
        <f t="shared" si="479"/>
        <v>0.16156217882836588</v>
      </c>
      <c r="P4565" t="str">
        <f t="shared" si="475"/>
        <v>Aug-2025</v>
      </c>
      <c r="Q4565" t="str">
        <f t="shared" si="476"/>
        <v>Q3-2025</v>
      </c>
    </row>
    <row r="4566" spans="1:17" x14ac:dyDescent="0.3">
      <c r="A4566" t="s">
        <v>4714</v>
      </c>
      <c r="B4566" s="15">
        <v>45927</v>
      </c>
      <c r="C4566" t="s">
        <v>88</v>
      </c>
      <c r="D4566" t="s">
        <v>89</v>
      </c>
      <c r="E4566" t="s">
        <v>54</v>
      </c>
      <c r="F4566" t="s">
        <v>114</v>
      </c>
      <c r="G4566" t="s">
        <v>56</v>
      </c>
      <c r="H4566">
        <v>10</v>
      </c>
      <c r="I4566">
        <v>6.3</v>
      </c>
      <c r="J4566">
        <v>0.16500000000000001</v>
      </c>
      <c r="K4566">
        <v>3.51</v>
      </c>
      <c r="L4566" t="s">
        <v>57</v>
      </c>
      <c r="M4566">
        <f t="shared" si="477"/>
        <v>52.61</v>
      </c>
      <c r="N4566">
        <f t="shared" si="478"/>
        <v>17.510000000000002</v>
      </c>
      <c r="O4566" s="7">
        <f t="shared" si="479"/>
        <v>0.33282645884812778</v>
      </c>
      <c r="P4566" t="str">
        <f t="shared" si="475"/>
        <v>Sep-2025</v>
      </c>
      <c r="Q4566" t="str">
        <f t="shared" si="476"/>
        <v>Q3-2025</v>
      </c>
    </row>
    <row r="4567" spans="1:17" x14ac:dyDescent="0.3">
      <c r="A4567" t="s">
        <v>4715</v>
      </c>
      <c r="B4567" s="15">
        <v>45667</v>
      </c>
      <c r="C4567" t="s">
        <v>88</v>
      </c>
      <c r="D4567" t="s">
        <v>135</v>
      </c>
      <c r="E4567" t="s">
        <v>60</v>
      </c>
      <c r="F4567" t="s">
        <v>76</v>
      </c>
      <c r="G4567" t="s">
        <v>56</v>
      </c>
      <c r="H4567">
        <v>1</v>
      </c>
      <c r="I4567">
        <v>114.99</v>
      </c>
      <c r="J4567">
        <v>0.10100000000000001</v>
      </c>
      <c r="K4567">
        <v>48.85</v>
      </c>
      <c r="L4567" t="s">
        <v>57</v>
      </c>
      <c r="M4567">
        <f t="shared" si="477"/>
        <v>103.38</v>
      </c>
      <c r="N4567">
        <f t="shared" si="478"/>
        <v>54.53</v>
      </c>
      <c r="O4567" s="7">
        <f t="shared" si="479"/>
        <v>0.52747146449990334</v>
      </c>
      <c r="P4567" t="str">
        <f t="shared" si="475"/>
        <v>Jan-2025</v>
      </c>
      <c r="Q4567" t="str">
        <f t="shared" si="476"/>
        <v>Q1-2025</v>
      </c>
    </row>
    <row r="4568" spans="1:17" x14ac:dyDescent="0.3">
      <c r="A4568" t="s">
        <v>4716</v>
      </c>
      <c r="B4568" s="15">
        <v>45665</v>
      </c>
      <c r="C4568" t="s">
        <v>84</v>
      </c>
      <c r="D4568" t="s">
        <v>110</v>
      </c>
      <c r="E4568" t="s">
        <v>107</v>
      </c>
      <c r="F4568" t="s">
        <v>108</v>
      </c>
      <c r="G4568" t="s">
        <v>68</v>
      </c>
      <c r="H4568">
        <v>5</v>
      </c>
      <c r="I4568">
        <v>21.06</v>
      </c>
      <c r="J4568">
        <v>0.112</v>
      </c>
      <c r="K4568">
        <v>7.6</v>
      </c>
      <c r="L4568" t="s">
        <v>57</v>
      </c>
      <c r="M4568">
        <f t="shared" si="477"/>
        <v>93.51</v>
      </c>
      <c r="N4568">
        <f t="shared" si="478"/>
        <v>55.51</v>
      </c>
      <c r="O4568" s="7">
        <f t="shared" si="479"/>
        <v>0.59362635012298148</v>
      </c>
      <c r="P4568" t="str">
        <f t="shared" si="475"/>
        <v>Jan-2025</v>
      </c>
      <c r="Q4568" t="str">
        <f t="shared" si="476"/>
        <v>Q1-2025</v>
      </c>
    </row>
    <row r="4569" spans="1:17" x14ac:dyDescent="0.3">
      <c r="A4569" t="s">
        <v>4717</v>
      </c>
      <c r="B4569" s="15">
        <v>45387</v>
      </c>
      <c r="C4569" t="s">
        <v>52</v>
      </c>
      <c r="D4569" t="s">
        <v>73</v>
      </c>
      <c r="E4569" t="s">
        <v>107</v>
      </c>
      <c r="F4569" t="s">
        <v>108</v>
      </c>
      <c r="G4569" t="s">
        <v>68</v>
      </c>
      <c r="H4569">
        <v>3</v>
      </c>
      <c r="I4569">
        <v>28.22</v>
      </c>
      <c r="J4569">
        <v>2.5000000000000001E-2</v>
      </c>
      <c r="K4569">
        <v>11.95</v>
      </c>
      <c r="L4569" t="s">
        <v>57</v>
      </c>
      <c r="M4569">
        <f t="shared" si="477"/>
        <v>82.54</v>
      </c>
      <c r="N4569">
        <f t="shared" si="478"/>
        <v>46.69</v>
      </c>
      <c r="O4569" s="7">
        <f t="shared" si="479"/>
        <v>0.56566513205718427</v>
      </c>
      <c r="P4569" t="str">
        <f t="shared" si="475"/>
        <v>Apr-2024</v>
      </c>
      <c r="Q4569" t="str">
        <f t="shared" si="476"/>
        <v>Q2-2024</v>
      </c>
    </row>
    <row r="4570" spans="1:17" x14ac:dyDescent="0.3">
      <c r="A4570" t="s">
        <v>4718</v>
      </c>
      <c r="B4570" s="15">
        <v>45929</v>
      </c>
      <c r="C4570" t="s">
        <v>52</v>
      </c>
      <c r="D4570" t="s">
        <v>53</v>
      </c>
      <c r="E4570" t="s">
        <v>93</v>
      </c>
      <c r="F4570" t="s">
        <v>255</v>
      </c>
      <c r="G4570" t="s">
        <v>68</v>
      </c>
      <c r="H4570">
        <v>3</v>
      </c>
      <c r="I4570">
        <v>26.77</v>
      </c>
      <c r="J4570">
        <v>6.6000000000000003E-2</v>
      </c>
      <c r="K4570">
        <v>12.85</v>
      </c>
      <c r="L4570" t="s">
        <v>57</v>
      </c>
      <c r="M4570">
        <f t="shared" si="477"/>
        <v>75.010000000000005</v>
      </c>
      <c r="N4570">
        <f t="shared" si="478"/>
        <v>36.46</v>
      </c>
      <c r="O4570" s="7">
        <f t="shared" si="479"/>
        <v>0.48606852419677377</v>
      </c>
      <c r="P4570" t="str">
        <f t="shared" si="475"/>
        <v>Sep-2025</v>
      </c>
      <c r="Q4570" t="str">
        <f t="shared" si="476"/>
        <v>Q3-2025</v>
      </c>
    </row>
    <row r="4571" spans="1:17" x14ac:dyDescent="0.3">
      <c r="A4571" t="s">
        <v>4719</v>
      </c>
      <c r="B4571" s="15">
        <v>45634</v>
      </c>
      <c r="C4571" t="s">
        <v>84</v>
      </c>
      <c r="D4571" t="s">
        <v>103</v>
      </c>
      <c r="E4571" t="s">
        <v>93</v>
      </c>
      <c r="F4571" t="s">
        <v>94</v>
      </c>
      <c r="G4571" t="s">
        <v>68</v>
      </c>
      <c r="H4571">
        <v>5</v>
      </c>
      <c r="I4571">
        <v>14.69</v>
      </c>
      <c r="J4571">
        <v>5.8000000000000003E-2</v>
      </c>
      <c r="K4571">
        <v>6.19</v>
      </c>
      <c r="L4571" t="s">
        <v>57</v>
      </c>
      <c r="M4571">
        <f t="shared" si="477"/>
        <v>69.19</v>
      </c>
      <c r="N4571">
        <f t="shared" si="478"/>
        <v>38.24</v>
      </c>
      <c r="O4571" s="7">
        <f t="shared" si="479"/>
        <v>0.55268102326925861</v>
      </c>
      <c r="P4571" t="str">
        <f t="shared" si="475"/>
        <v>Dec-2024</v>
      </c>
      <c r="Q4571" t="str">
        <f t="shared" si="476"/>
        <v>Q4-2024</v>
      </c>
    </row>
    <row r="4572" spans="1:17" x14ac:dyDescent="0.3">
      <c r="A4572" t="s">
        <v>4720</v>
      </c>
      <c r="B4572" s="15">
        <v>45748</v>
      </c>
      <c r="C4572" t="s">
        <v>84</v>
      </c>
      <c r="D4572" t="s">
        <v>572</v>
      </c>
      <c r="E4572" t="s">
        <v>60</v>
      </c>
      <c r="F4572" t="s">
        <v>76</v>
      </c>
      <c r="G4572" t="s">
        <v>68</v>
      </c>
      <c r="H4572">
        <v>14</v>
      </c>
      <c r="I4572">
        <v>27.87</v>
      </c>
      <c r="J4572">
        <v>5.3999999999999999E-2</v>
      </c>
      <c r="K4572">
        <v>14.25</v>
      </c>
      <c r="L4572" t="s">
        <v>57</v>
      </c>
      <c r="M4572">
        <f t="shared" si="477"/>
        <v>369.11</v>
      </c>
      <c r="N4572">
        <f t="shared" si="478"/>
        <v>169.61</v>
      </c>
      <c r="O4572" s="7">
        <f t="shared" si="479"/>
        <v>0.45951071496301915</v>
      </c>
      <c r="P4572" t="str">
        <f t="shared" si="475"/>
        <v>Apr-2025</v>
      </c>
      <c r="Q4572" t="str">
        <f t="shared" si="476"/>
        <v>Q2-2025</v>
      </c>
    </row>
    <row r="4573" spans="1:17" x14ac:dyDescent="0.3">
      <c r="A4573" t="s">
        <v>4721</v>
      </c>
      <c r="B4573" s="15">
        <v>45909</v>
      </c>
      <c r="C4573" t="s">
        <v>52</v>
      </c>
      <c r="D4573" t="s">
        <v>237</v>
      </c>
      <c r="E4573" t="s">
        <v>71</v>
      </c>
      <c r="F4573" t="s">
        <v>72</v>
      </c>
      <c r="G4573" t="s">
        <v>56</v>
      </c>
      <c r="H4573">
        <v>2</v>
      </c>
      <c r="I4573">
        <v>37.18</v>
      </c>
      <c r="J4573">
        <v>9.6000000000000002E-2</v>
      </c>
      <c r="K4573">
        <v>28.38</v>
      </c>
      <c r="L4573" t="s">
        <v>57</v>
      </c>
      <c r="M4573">
        <f t="shared" si="477"/>
        <v>67.22</v>
      </c>
      <c r="N4573">
        <f t="shared" si="478"/>
        <v>10.46</v>
      </c>
      <c r="O4573" s="7">
        <f t="shared" si="479"/>
        <v>0.1556084498661113</v>
      </c>
      <c r="P4573" t="str">
        <f t="shared" si="475"/>
        <v>Sep-2025</v>
      </c>
      <c r="Q4573" t="str">
        <f t="shared" si="476"/>
        <v>Q3-2025</v>
      </c>
    </row>
    <row r="4574" spans="1:17" x14ac:dyDescent="0.3">
      <c r="A4574" t="s">
        <v>4722</v>
      </c>
      <c r="B4574" s="15">
        <v>45858</v>
      </c>
      <c r="C4574" t="s">
        <v>88</v>
      </c>
      <c r="D4574" t="s">
        <v>206</v>
      </c>
      <c r="E4574" t="s">
        <v>60</v>
      </c>
      <c r="F4574" t="s">
        <v>67</v>
      </c>
      <c r="G4574" t="s">
        <v>68</v>
      </c>
      <c r="H4574">
        <v>4</v>
      </c>
      <c r="I4574">
        <v>72.88</v>
      </c>
      <c r="J4574">
        <v>0.13700000000000001</v>
      </c>
      <c r="K4574">
        <v>33.619999999999997</v>
      </c>
      <c r="L4574" t="s">
        <v>57</v>
      </c>
      <c r="M4574">
        <f t="shared" si="477"/>
        <v>251.58</v>
      </c>
      <c r="N4574">
        <f t="shared" si="478"/>
        <v>117.1</v>
      </c>
      <c r="O4574" s="7">
        <f t="shared" si="479"/>
        <v>0.46545830352174256</v>
      </c>
      <c r="P4574" t="str">
        <f t="shared" si="475"/>
        <v>Jul-2025</v>
      </c>
      <c r="Q4574" t="str">
        <f t="shared" si="476"/>
        <v>Q3-2025</v>
      </c>
    </row>
    <row r="4575" spans="1:17" x14ac:dyDescent="0.3">
      <c r="A4575" t="s">
        <v>4723</v>
      </c>
      <c r="B4575" s="15">
        <v>45913</v>
      </c>
      <c r="C4575" t="s">
        <v>52</v>
      </c>
      <c r="D4575" t="s">
        <v>101</v>
      </c>
      <c r="E4575" t="s">
        <v>93</v>
      </c>
      <c r="F4575" t="s">
        <v>255</v>
      </c>
      <c r="G4575" t="s">
        <v>68</v>
      </c>
      <c r="H4575">
        <v>3</v>
      </c>
      <c r="I4575">
        <v>13.39</v>
      </c>
      <c r="J4575">
        <v>0.112</v>
      </c>
      <c r="K4575">
        <v>6.35</v>
      </c>
      <c r="L4575" t="s">
        <v>57</v>
      </c>
      <c r="M4575">
        <f t="shared" si="477"/>
        <v>35.67</v>
      </c>
      <c r="N4575">
        <f t="shared" si="478"/>
        <v>16.62</v>
      </c>
      <c r="O4575" s="7">
        <f t="shared" si="479"/>
        <v>0.4659377628259041</v>
      </c>
      <c r="P4575" t="str">
        <f t="shared" si="475"/>
        <v>Sep-2025</v>
      </c>
      <c r="Q4575" t="str">
        <f t="shared" si="476"/>
        <v>Q3-2025</v>
      </c>
    </row>
    <row r="4576" spans="1:17" x14ac:dyDescent="0.3">
      <c r="A4576" t="s">
        <v>4724</v>
      </c>
      <c r="B4576" s="15">
        <v>45899</v>
      </c>
      <c r="C4576" t="s">
        <v>63</v>
      </c>
      <c r="D4576" t="s">
        <v>281</v>
      </c>
      <c r="E4576" t="s">
        <v>71</v>
      </c>
      <c r="F4576" t="s">
        <v>78</v>
      </c>
      <c r="G4576" t="s">
        <v>56</v>
      </c>
      <c r="H4576">
        <v>6</v>
      </c>
      <c r="I4576">
        <v>257.39999999999998</v>
      </c>
      <c r="J4576">
        <v>0.22</v>
      </c>
      <c r="K4576">
        <v>183.37</v>
      </c>
      <c r="L4576" t="s">
        <v>57</v>
      </c>
      <c r="M4576">
        <f t="shared" si="477"/>
        <v>1204.6300000000001</v>
      </c>
      <c r="N4576">
        <f t="shared" si="478"/>
        <v>104.41</v>
      </c>
      <c r="O4576" s="7">
        <f t="shared" si="479"/>
        <v>8.667391647227779E-2</v>
      </c>
      <c r="P4576" t="str">
        <f t="shared" si="475"/>
        <v>Aug-2025</v>
      </c>
      <c r="Q4576" t="str">
        <f t="shared" si="476"/>
        <v>Q3-2025</v>
      </c>
    </row>
    <row r="4577" spans="1:17" x14ac:dyDescent="0.3">
      <c r="A4577" t="s">
        <v>4725</v>
      </c>
      <c r="B4577" s="15">
        <v>45411</v>
      </c>
      <c r="C4577" t="s">
        <v>88</v>
      </c>
      <c r="D4577" t="s">
        <v>270</v>
      </c>
      <c r="E4577" t="s">
        <v>71</v>
      </c>
      <c r="F4577" t="s">
        <v>78</v>
      </c>
      <c r="G4577" t="s">
        <v>68</v>
      </c>
      <c r="H4577">
        <v>5</v>
      </c>
      <c r="I4577">
        <v>166.8</v>
      </c>
      <c r="J4577">
        <v>7.4999999999999997E-2</v>
      </c>
      <c r="K4577">
        <v>116.32</v>
      </c>
      <c r="L4577" t="s">
        <v>57</v>
      </c>
      <c r="M4577">
        <f t="shared" si="477"/>
        <v>771.45</v>
      </c>
      <c r="N4577">
        <f t="shared" si="478"/>
        <v>189.85</v>
      </c>
      <c r="O4577" s="7">
        <f t="shared" si="479"/>
        <v>0.24609501587918853</v>
      </c>
      <c r="P4577" t="str">
        <f t="shared" ref="P4577:P4640" si="480">IF(B4577="","",TEXT(B4577,"mmm-yyyy"))</f>
        <v>Apr-2024</v>
      </c>
      <c r="Q4577" t="str">
        <f t="shared" ref="Q4577:Q4640" si="481">IF(B4577="","","Q"&amp;ROUNDUP(MONTH(B4577)/3,0)&amp;"-"&amp;YEAR(B4577))</f>
        <v>Q2-2024</v>
      </c>
    </row>
    <row r="4578" spans="1:17" x14ac:dyDescent="0.3">
      <c r="A4578" t="s">
        <v>4726</v>
      </c>
      <c r="B4578" s="15">
        <v>45997</v>
      </c>
      <c r="C4578" t="s">
        <v>52</v>
      </c>
      <c r="D4578" t="s">
        <v>237</v>
      </c>
      <c r="E4578" t="s">
        <v>93</v>
      </c>
      <c r="F4578" t="s">
        <v>219</v>
      </c>
      <c r="G4578" t="s">
        <v>56</v>
      </c>
      <c r="H4578">
        <v>2</v>
      </c>
      <c r="I4578">
        <v>51.49</v>
      </c>
      <c r="J4578">
        <v>4.9000000000000002E-2</v>
      </c>
      <c r="K4578">
        <v>18.84</v>
      </c>
      <c r="L4578" t="s">
        <v>57</v>
      </c>
      <c r="M4578">
        <f t="shared" si="477"/>
        <v>97.93</v>
      </c>
      <c r="N4578">
        <f t="shared" si="478"/>
        <v>60.25</v>
      </c>
      <c r="O4578" s="7">
        <f t="shared" si="479"/>
        <v>0.61523537220463587</v>
      </c>
      <c r="P4578" t="str">
        <f t="shared" si="480"/>
        <v>Dec-2025</v>
      </c>
      <c r="Q4578" t="str">
        <f t="shared" si="481"/>
        <v>Q4-2025</v>
      </c>
    </row>
    <row r="4579" spans="1:17" x14ac:dyDescent="0.3">
      <c r="A4579" t="s">
        <v>4727</v>
      </c>
      <c r="B4579" s="15">
        <v>45514</v>
      </c>
      <c r="C4579" t="s">
        <v>52</v>
      </c>
      <c r="D4579" t="s">
        <v>113</v>
      </c>
      <c r="E4579" t="s">
        <v>71</v>
      </c>
      <c r="F4579" t="s">
        <v>72</v>
      </c>
      <c r="G4579" t="s">
        <v>68</v>
      </c>
      <c r="H4579">
        <v>9</v>
      </c>
      <c r="I4579">
        <v>247.93</v>
      </c>
      <c r="J4579">
        <v>9.1999999999999998E-2</v>
      </c>
      <c r="K4579">
        <v>192.99</v>
      </c>
      <c r="L4579" t="s">
        <v>57</v>
      </c>
      <c r="M4579">
        <f t="shared" si="477"/>
        <v>2026.08</v>
      </c>
      <c r="N4579">
        <f t="shared" si="478"/>
        <v>289.17</v>
      </c>
      <c r="O4579" s="7">
        <f t="shared" si="479"/>
        <v>0.14272388059701493</v>
      </c>
      <c r="P4579" t="str">
        <f t="shared" si="480"/>
        <v>Aug-2024</v>
      </c>
      <c r="Q4579" t="str">
        <f t="shared" si="481"/>
        <v>Q3-2024</v>
      </c>
    </row>
    <row r="4580" spans="1:17" x14ac:dyDescent="0.3">
      <c r="A4580" t="s">
        <v>4728</v>
      </c>
      <c r="B4580" s="15">
        <v>45893</v>
      </c>
      <c r="C4580" t="s">
        <v>52</v>
      </c>
      <c r="D4580" t="s">
        <v>75</v>
      </c>
      <c r="E4580" t="s">
        <v>60</v>
      </c>
      <c r="F4580" t="s">
        <v>61</v>
      </c>
      <c r="G4580" t="s">
        <v>56</v>
      </c>
      <c r="H4580">
        <v>8</v>
      </c>
      <c r="I4580">
        <v>55.4</v>
      </c>
      <c r="J4580">
        <v>0.106</v>
      </c>
      <c r="K4580">
        <v>29.76</v>
      </c>
      <c r="L4580" t="s">
        <v>104</v>
      </c>
      <c r="M4580">
        <f t="shared" si="477"/>
        <v>396.22</v>
      </c>
      <c r="N4580">
        <f t="shared" si="478"/>
        <v>158.13999999999999</v>
      </c>
      <c r="O4580" s="7">
        <f t="shared" si="479"/>
        <v>0.39912170006562003</v>
      </c>
      <c r="P4580" t="str">
        <f t="shared" si="480"/>
        <v>Aug-2025</v>
      </c>
      <c r="Q4580" t="str">
        <f t="shared" si="481"/>
        <v>Q3-2025</v>
      </c>
    </row>
    <row r="4581" spans="1:17" x14ac:dyDescent="0.3">
      <c r="A4581" t="s">
        <v>4729</v>
      </c>
      <c r="B4581" s="15">
        <v>45771</v>
      </c>
      <c r="C4581" t="s">
        <v>84</v>
      </c>
      <c r="D4581" t="s">
        <v>150</v>
      </c>
      <c r="E4581" t="s">
        <v>93</v>
      </c>
      <c r="F4581" t="s">
        <v>124</v>
      </c>
      <c r="G4581" t="s">
        <v>56</v>
      </c>
      <c r="H4581">
        <v>3</v>
      </c>
      <c r="I4581">
        <v>19.27</v>
      </c>
      <c r="J4581">
        <v>0.28100000000000003</v>
      </c>
      <c r="K4581">
        <v>9.3800000000000008</v>
      </c>
      <c r="L4581" t="s">
        <v>57</v>
      </c>
      <c r="M4581">
        <f t="shared" si="477"/>
        <v>41.57</v>
      </c>
      <c r="N4581">
        <f t="shared" si="478"/>
        <v>13.43</v>
      </c>
      <c r="O4581" s="7">
        <f t="shared" si="479"/>
        <v>0.32306952128939137</v>
      </c>
      <c r="P4581" t="str">
        <f t="shared" si="480"/>
        <v>Apr-2025</v>
      </c>
      <c r="Q4581" t="str">
        <f t="shared" si="481"/>
        <v>Q2-2025</v>
      </c>
    </row>
    <row r="4582" spans="1:17" x14ac:dyDescent="0.3">
      <c r="A4582" t="s">
        <v>4730</v>
      </c>
      <c r="B4582" s="15">
        <v>45520</v>
      </c>
      <c r="C4582" t="s">
        <v>84</v>
      </c>
      <c r="D4582" t="s">
        <v>171</v>
      </c>
      <c r="E4582" t="s">
        <v>107</v>
      </c>
      <c r="F4582" t="s">
        <v>108</v>
      </c>
      <c r="G4582" t="s">
        <v>56</v>
      </c>
      <c r="H4582">
        <v>1</v>
      </c>
      <c r="I4582">
        <v>14.28</v>
      </c>
      <c r="J4582">
        <v>0.128</v>
      </c>
      <c r="K4582">
        <v>4.49</v>
      </c>
      <c r="L4582" t="s">
        <v>57</v>
      </c>
      <c r="M4582">
        <f t="shared" si="477"/>
        <v>12.45</v>
      </c>
      <c r="N4582">
        <f t="shared" si="478"/>
        <v>7.96</v>
      </c>
      <c r="O4582" s="7">
        <f t="shared" si="479"/>
        <v>0.63935742971887555</v>
      </c>
      <c r="P4582" t="str">
        <f t="shared" si="480"/>
        <v>Aug-2024</v>
      </c>
      <c r="Q4582" t="str">
        <f t="shared" si="481"/>
        <v>Q3-2024</v>
      </c>
    </row>
    <row r="4583" spans="1:17" x14ac:dyDescent="0.3">
      <c r="A4583" t="s">
        <v>4731</v>
      </c>
      <c r="B4583" s="15">
        <v>45859</v>
      </c>
      <c r="C4583" t="s">
        <v>63</v>
      </c>
      <c r="D4583" t="s">
        <v>263</v>
      </c>
      <c r="E4583" t="s">
        <v>107</v>
      </c>
      <c r="F4583" t="s">
        <v>193</v>
      </c>
      <c r="G4583" t="s">
        <v>68</v>
      </c>
      <c r="H4583">
        <v>1</v>
      </c>
      <c r="I4583">
        <v>35.68</v>
      </c>
      <c r="J4583">
        <v>0.36099999999999999</v>
      </c>
      <c r="K4583">
        <v>11.14</v>
      </c>
      <c r="L4583" t="s">
        <v>57</v>
      </c>
      <c r="M4583">
        <f t="shared" si="477"/>
        <v>22.8</v>
      </c>
      <c r="N4583">
        <f t="shared" si="478"/>
        <v>11.66</v>
      </c>
      <c r="O4583" s="7">
        <f t="shared" si="479"/>
        <v>0.51140350877192986</v>
      </c>
      <c r="P4583" t="str">
        <f t="shared" si="480"/>
        <v>Jul-2025</v>
      </c>
      <c r="Q4583" t="str">
        <f t="shared" si="481"/>
        <v>Q3-2025</v>
      </c>
    </row>
    <row r="4584" spans="1:17" x14ac:dyDescent="0.3">
      <c r="A4584" t="s">
        <v>4732</v>
      </c>
      <c r="B4584" s="15">
        <v>45697</v>
      </c>
      <c r="C4584" t="s">
        <v>88</v>
      </c>
      <c r="D4584" t="s">
        <v>234</v>
      </c>
      <c r="E4584" t="s">
        <v>93</v>
      </c>
      <c r="F4584" t="s">
        <v>124</v>
      </c>
      <c r="G4584" t="s">
        <v>56</v>
      </c>
      <c r="H4584">
        <v>1</v>
      </c>
      <c r="I4584">
        <v>10.92</v>
      </c>
      <c r="J4584">
        <v>9.8000000000000004E-2</v>
      </c>
      <c r="K4584">
        <v>4.33</v>
      </c>
      <c r="L4584" t="s">
        <v>57</v>
      </c>
      <c r="M4584">
        <f t="shared" si="477"/>
        <v>9.85</v>
      </c>
      <c r="N4584">
        <f t="shared" si="478"/>
        <v>5.52</v>
      </c>
      <c r="O4584" s="7">
        <f t="shared" si="479"/>
        <v>0.5604060913705583</v>
      </c>
      <c r="P4584" t="str">
        <f t="shared" si="480"/>
        <v>Feb-2025</v>
      </c>
      <c r="Q4584" t="str">
        <f t="shared" si="481"/>
        <v>Q1-2025</v>
      </c>
    </row>
    <row r="4585" spans="1:17" x14ac:dyDescent="0.3">
      <c r="A4585" t="s">
        <v>4733</v>
      </c>
      <c r="B4585" s="15">
        <v>45945</v>
      </c>
      <c r="C4585" t="s">
        <v>63</v>
      </c>
      <c r="D4585" t="s">
        <v>64</v>
      </c>
      <c r="E4585" t="s">
        <v>71</v>
      </c>
      <c r="F4585" t="s">
        <v>86</v>
      </c>
      <c r="G4585" t="s">
        <v>56</v>
      </c>
      <c r="H4585">
        <v>5</v>
      </c>
      <c r="I4585">
        <v>274.47000000000003</v>
      </c>
      <c r="J4585">
        <v>0.153</v>
      </c>
      <c r="K4585">
        <v>217.69</v>
      </c>
      <c r="L4585" t="s">
        <v>57</v>
      </c>
      <c r="M4585">
        <f t="shared" si="477"/>
        <v>1162.3800000000001</v>
      </c>
      <c r="N4585">
        <f t="shared" si="478"/>
        <v>73.930000000000007</v>
      </c>
      <c r="O4585" s="7">
        <f t="shared" si="479"/>
        <v>6.360226431975774E-2</v>
      </c>
      <c r="P4585" t="str">
        <f t="shared" si="480"/>
        <v>Oct-2025</v>
      </c>
      <c r="Q4585" t="str">
        <f t="shared" si="481"/>
        <v>Q4-2025</v>
      </c>
    </row>
    <row r="4586" spans="1:17" x14ac:dyDescent="0.3">
      <c r="A4586" t="s">
        <v>4734</v>
      </c>
      <c r="B4586" s="15">
        <v>45498</v>
      </c>
      <c r="C4586" t="s">
        <v>84</v>
      </c>
      <c r="D4586" t="s">
        <v>171</v>
      </c>
      <c r="E4586" t="s">
        <v>93</v>
      </c>
      <c r="F4586" t="s">
        <v>255</v>
      </c>
      <c r="G4586" t="s">
        <v>56</v>
      </c>
      <c r="H4586">
        <v>2</v>
      </c>
      <c r="I4586">
        <v>58.01</v>
      </c>
      <c r="J4586">
        <v>7.6999999999999999E-2</v>
      </c>
      <c r="K4586">
        <v>21.03</v>
      </c>
      <c r="L4586" t="s">
        <v>57</v>
      </c>
      <c r="M4586">
        <f t="shared" si="477"/>
        <v>107.09</v>
      </c>
      <c r="N4586">
        <f t="shared" si="478"/>
        <v>65.03</v>
      </c>
      <c r="O4586" s="7">
        <f t="shared" si="479"/>
        <v>0.60724624147912964</v>
      </c>
      <c r="P4586" t="str">
        <f t="shared" si="480"/>
        <v>Jul-2024</v>
      </c>
      <c r="Q4586" t="str">
        <f t="shared" si="481"/>
        <v>Q3-2024</v>
      </c>
    </row>
    <row r="4587" spans="1:17" x14ac:dyDescent="0.3">
      <c r="A4587" t="s">
        <v>4735</v>
      </c>
      <c r="B4587" s="15">
        <v>45863</v>
      </c>
      <c r="C4587" t="s">
        <v>63</v>
      </c>
      <c r="D4587" t="s">
        <v>281</v>
      </c>
      <c r="E4587" t="s">
        <v>54</v>
      </c>
      <c r="F4587" t="s">
        <v>114</v>
      </c>
      <c r="G4587" t="s">
        <v>68</v>
      </c>
      <c r="H4587">
        <v>1</v>
      </c>
      <c r="I4587">
        <v>19.77</v>
      </c>
      <c r="J4587">
        <v>5.3999999999999999E-2</v>
      </c>
      <c r="K4587">
        <v>11.7</v>
      </c>
      <c r="L4587" t="s">
        <v>57</v>
      </c>
      <c r="M4587">
        <f t="shared" si="477"/>
        <v>18.7</v>
      </c>
      <c r="N4587">
        <f t="shared" si="478"/>
        <v>7</v>
      </c>
      <c r="O4587" s="7">
        <f t="shared" si="479"/>
        <v>0.37433155080213903</v>
      </c>
      <c r="P4587" t="str">
        <f t="shared" si="480"/>
        <v>Jul-2025</v>
      </c>
      <c r="Q4587" t="str">
        <f t="shared" si="481"/>
        <v>Q3-2025</v>
      </c>
    </row>
    <row r="4588" spans="1:17" x14ac:dyDescent="0.3">
      <c r="A4588" t="s">
        <v>4736</v>
      </c>
      <c r="B4588" s="15">
        <v>45952</v>
      </c>
      <c r="C4588" t="s">
        <v>63</v>
      </c>
      <c r="D4588" t="s">
        <v>137</v>
      </c>
      <c r="E4588" t="s">
        <v>93</v>
      </c>
      <c r="F4588" t="s">
        <v>94</v>
      </c>
      <c r="G4588" t="s">
        <v>56</v>
      </c>
      <c r="H4588">
        <v>5</v>
      </c>
      <c r="I4588">
        <v>13.31</v>
      </c>
      <c r="J4588">
        <v>0.20200000000000001</v>
      </c>
      <c r="K4588">
        <v>4.76</v>
      </c>
      <c r="L4588" t="s">
        <v>57</v>
      </c>
      <c r="M4588">
        <f t="shared" si="477"/>
        <v>53.11</v>
      </c>
      <c r="N4588">
        <f t="shared" si="478"/>
        <v>29.31</v>
      </c>
      <c r="O4588" s="7">
        <f t="shared" si="479"/>
        <v>0.55187347015627941</v>
      </c>
      <c r="P4588" t="str">
        <f t="shared" si="480"/>
        <v>Oct-2025</v>
      </c>
      <c r="Q4588" t="str">
        <f t="shared" si="481"/>
        <v>Q4-2025</v>
      </c>
    </row>
    <row r="4589" spans="1:17" x14ac:dyDescent="0.3">
      <c r="A4589" t="s">
        <v>4737</v>
      </c>
      <c r="B4589" s="15">
        <v>45935</v>
      </c>
      <c r="C4589" t="s">
        <v>63</v>
      </c>
      <c r="D4589" t="s">
        <v>204</v>
      </c>
      <c r="E4589" t="s">
        <v>107</v>
      </c>
      <c r="F4589" t="s">
        <v>148</v>
      </c>
      <c r="G4589" t="s">
        <v>68</v>
      </c>
      <c r="H4589">
        <v>3</v>
      </c>
      <c r="I4589">
        <v>56.65</v>
      </c>
      <c r="J4589">
        <v>0.221</v>
      </c>
      <c r="K4589">
        <v>21</v>
      </c>
      <c r="L4589" t="s">
        <v>57</v>
      </c>
      <c r="M4589">
        <f t="shared" si="477"/>
        <v>132.38999999999999</v>
      </c>
      <c r="N4589">
        <f t="shared" si="478"/>
        <v>69.39</v>
      </c>
      <c r="O4589" s="7">
        <f t="shared" si="479"/>
        <v>0.52413324269204631</v>
      </c>
      <c r="P4589" t="str">
        <f t="shared" si="480"/>
        <v>Oct-2025</v>
      </c>
      <c r="Q4589" t="str">
        <f t="shared" si="481"/>
        <v>Q4-2025</v>
      </c>
    </row>
    <row r="4590" spans="1:17" x14ac:dyDescent="0.3">
      <c r="A4590" t="s">
        <v>4738</v>
      </c>
      <c r="B4590" s="15">
        <v>45872</v>
      </c>
      <c r="C4590" t="s">
        <v>84</v>
      </c>
      <c r="D4590" t="s">
        <v>103</v>
      </c>
      <c r="E4590" t="s">
        <v>71</v>
      </c>
      <c r="F4590" t="s">
        <v>126</v>
      </c>
      <c r="G4590" t="s">
        <v>68</v>
      </c>
      <c r="H4590">
        <v>2</v>
      </c>
      <c r="I4590">
        <v>95.09</v>
      </c>
      <c r="J4590">
        <v>5.2999999999999999E-2</v>
      </c>
      <c r="K4590">
        <v>61.91</v>
      </c>
      <c r="L4590" t="s">
        <v>57</v>
      </c>
      <c r="M4590">
        <f t="shared" si="477"/>
        <v>180.1</v>
      </c>
      <c r="N4590">
        <f t="shared" si="478"/>
        <v>56.28</v>
      </c>
      <c r="O4590" s="7">
        <f t="shared" si="479"/>
        <v>0.31249305941143812</v>
      </c>
      <c r="P4590" t="str">
        <f t="shared" si="480"/>
        <v>Aug-2025</v>
      </c>
      <c r="Q4590" t="str">
        <f t="shared" si="481"/>
        <v>Q3-2025</v>
      </c>
    </row>
    <row r="4591" spans="1:17" x14ac:dyDescent="0.3">
      <c r="A4591" t="s">
        <v>4739</v>
      </c>
      <c r="B4591" s="15">
        <v>45911</v>
      </c>
      <c r="C4591" t="s">
        <v>52</v>
      </c>
      <c r="D4591" t="s">
        <v>216</v>
      </c>
      <c r="E4591" t="s">
        <v>107</v>
      </c>
      <c r="F4591" t="s">
        <v>132</v>
      </c>
      <c r="G4591" t="s">
        <v>56</v>
      </c>
      <c r="H4591">
        <v>2</v>
      </c>
      <c r="I4591">
        <v>55.07</v>
      </c>
      <c r="J4591">
        <v>6.7000000000000004E-2</v>
      </c>
      <c r="K4591">
        <v>23.04</v>
      </c>
      <c r="L4591" t="s">
        <v>57</v>
      </c>
      <c r="M4591">
        <f t="shared" si="477"/>
        <v>102.76</v>
      </c>
      <c r="N4591">
        <f t="shared" si="478"/>
        <v>56.68</v>
      </c>
      <c r="O4591" s="7">
        <f t="shared" si="479"/>
        <v>0.55157648890618916</v>
      </c>
      <c r="P4591" t="str">
        <f t="shared" si="480"/>
        <v>Sep-2025</v>
      </c>
      <c r="Q4591" t="str">
        <f t="shared" si="481"/>
        <v>Q3-2025</v>
      </c>
    </row>
    <row r="4592" spans="1:17" x14ac:dyDescent="0.3">
      <c r="A4592" t="s">
        <v>4740</v>
      </c>
      <c r="B4592" s="15">
        <v>45725</v>
      </c>
      <c r="C4592" t="s">
        <v>52</v>
      </c>
      <c r="D4592" t="s">
        <v>101</v>
      </c>
      <c r="E4592" t="s">
        <v>71</v>
      </c>
      <c r="F4592" t="s">
        <v>97</v>
      </c>
      <c r="G4592" t="s">
        <v>56</v>
      </c>
      <c r="H4592">
        <v>2</v>
      </c>
      <c r="I4592">
        <v>298.54000000000002</v>
      </c>
      <c r="J4592">
        <v>1.2E-2</v>
      </c>
      <c r="K4592">
        <v>220.56</v>
      </c>
      <c r="L4592" t="s">
        <v>73</v>
      </c>
      <c r="M4592">
        <f t="shared" si="477"/>
        <v>589.91999999999996</v>
      </c>
      <c r="N4592">
        <f t="shared" si="478"/>
        <v>148.80000000000001</v>
      </c>
      <c r="O4592" s="7">
        <f t="shared" si="479"/>
        <v>0.25223759153783565</v>
      </c>
      <c r="P4592" t="str">
        <f t="shared" si="480"/>
        <v>Mar-2025</v>
      </c>
      <c r="Q4592" t="str">
        <f t="shared" si="481"/>
        <v>Q1-2025</v>
      </c>
    </row>
    <row r="4593" spans="1:17" x14ac:dyDescent="0.3">
      <c r="A4593" t="s">
        <v>4741</v>
      </c>
      <c r="B4593" s="15">
        <v>45572</v>
      </c>
      <c r="C4593" t="s">
        <v>52</v>
      </c>
      <c r="D4593" t="s">
        <v>70</v>
      </c>
      <c r="E4593" t="s">
        <v>60</v>
      </c>
      <c r="F4593" t="s">
        <v>61</v>
      </c>
      <c r="G4593" t="s">
        <v>68</v>
      </c>
      <c r="H4593">
        <v>1</v>
      </c>
      <c r="I4593">
        <v>32.64</v>
      </c>
      <c r="J4593">
        <v>8.1000000000000003E-2</v>
      </c>
      <c r="K4593">
        <v>13.63</v>
      </c>
      <c r="L4593" t="s">
        <v>57</v>
      </c>
      <c r="M4593">
        <f t="shared" si="477"/>
        <v>30</v>
      </c>
      <c r="N4593">
        <f t="shared" si="478"/>
        <v>16.37</v>
      </c>
      <c r="O4593" s="7">
        <f t="shared" si="479"/>
        <v>0.54566666666666674</v>
      </c>
      <c r="P4593" t="str">
        <f t="shared" si="480"/>
        <v>Oct-2024</v>
      </c>
      <c r="Q4593" t="str">
        <f t="shared" si="481"/>
        <v>Q4-2024</v>
      </c>
    </row>
    <row r="4594" spans="1:17" x14ac:dyDescent="0.3">
      <c r="A4594" t="s">
        <v>4742</v>
      </c>
      <c r="B4594" s="15">
        <v>45349</v>
      </c>
      <c r="C4594" t="s">
        <v>52</v>
      </c>
      <c r="D4594" t="s">
        <v>272</v>
      </c>
      <c r="E4594" t="s">
        <v>71</v>
      </c>
      <c r="F4594" t="s">
        <v>97</v>
      </c>
      <c r="G4594" t="s">
        <v>56</v>
      </c>
      <c r="H4594">
        <v>3</v>
      </c>
      <c r="I4594">
        <v>208.49</v>
      </c>
      <c r="J4594">
        <v>6.6000000000000003E-2</v>
      </c>
      <c r="K4594">
        <v>139.63999999999999</v>
      </c>
      <c r="L4594" t="s">
        <v>57</v>
      </c>
      <c r="M4594">
        <f t="shared" si="477"/>
        <v>584.19000000000005</v>
      </c>
      <c r="N4594">
        <f t="shared" si="478"/>
        <v>165.27</v>
      </c>
      <c r="O4594" s="7">
        <f t="shared" si="479"/>
        <v>0.282904534483644</v>
      </c>
      <c r="P4594" t="str">
        <f t="shared" si="480"/>
        <v>Feb-2024</v>
      </c>
      <c r="Q4594" t="str">
        <f t="shared" si="481"/>
        <v>Q1-2024</v>
      </c>
    </row>
    <row r="4595" spans="1:17" x14ac:dyDescent="0.3">
      <c r="A4595" t="s">
        <v>4743</v>
      </c>
      <c r="B4595" s="15">
        <v>45884</v>
      </c>
      <c r="C4595" t="s">
        <v>63</v>
      </c>
      <c r="D4595" t="s">
        <v>263</v>
      </c>
      <c r="E4595" t="s">
        <v>54</v>
      </c>
      <c r="F4595" t="s">
        <v>65</v>
      </c>
      <c r="G4595" t="s">
        <v>68</v>
      </c>
      <c r="H4595">
        <v>1</v>
      </c>
      <c r="I4595">
        <v>23.38</v>
      </c>
      <c r="J4595">
        <v>0.20399999999999999</v>
      </c>
      <c r="K4595">
        <v>13.55</v>
      </c>
      <c r="L4595" t="s">
        <v>57</v>
      </c>
      <c r="M4595">
        <f t="shared" si="477"/>
        <v>18.61</v>
      </c>
      <c r="N4595">
        <f t="shared" si="478"/>
        <v>5.0599999999999996</v>
      </c>
      <c r="O4595" s="7">
        <f t="shared" si="479"/>
        <v>0.27189682966147233</v>
      </c>
      <c r="P4595" t="str">
        <f t="shared" si="480"/>
        <v>Aug-2025</v>
      </c>
      <c r="Q4595" t="str">
        <f t="shared" si="481"/>
        <v>Q3-2025</v>
      </c>
    </row>
    <row r="4596" spans="1:17" x14ac:dyDescent="0.3">
      <c r="A4596" t="s">
        <v>4744</v>
      </c>
      <c r="B4596" s="15">
        <v>45715</v>
      </c>
      <c r="C4596" t="s">
        <v>84</v>
      </c>
      <c r="D4596" t="s">
        <v>150</v>
      </c>
      <c r="E4596" t="s">
        <v>107</v>
      </c>
      <c r="F4596" t="s">
        <v>139</v>
      </c>
      <c r="G4596" t="s">
        <v>56</v>
      </c>
      <c r="H4596">
        <v>10</v>
      </c>
      <c r="I4596">
        <v>47.99</v>
      </c>
      <c r="J4596">
        <v>0.105</v>
      </c>
      <c r="K4596">
        <v>18.579999999999998</v>
      </c>
      <c r="L4596" t="s">
        <v>57</v>
      </c>
      <c r="M4596">
        <f t="shared" si="477"/>
        <v>429.51</v>
      </c>
      <c r="N4596">
        <f t="shared" si="478"/>
        <v>243.71</v>
      </c>
      <c r="O4596" s="7">
        <f t="shared" si="479"/>
        <v>0.56741402994109569</v>
      </c>
      <c r="P4596" t="str">
        <f t="shared" si="480"/>
        <v>Feb-2025</v>
      </c>
      <c r="Q4596" t="str">
        <f t="shared" si="481"/>
        <v>Q1-2025</v>
      </c>
    </row>
    <row r="4597" spans="1:17" x14ac:dyDescent="0.3">
      <c r="A4597" t="s">
        <v>4745</v>
      </c>
      <c r="B4597" s="15">
        <v>45639</v>
      </c>
      <c r="C4597" t="s">
        <v>52</v>
      </c>
      <c r="D4597" t="s">
        <v>70</v>
      </c>
      <c r="E4597" t="s">
        <v>54</v>
      </c>
      <c r="F4597" t="s">
        <v>55</v>
      </c>
      <c r="G4597" t="s">
        <v>56</v>
      </c>
      <c r="H4597">
        <v>1</v>
      </c>
      <c r="I4597">
        <v>9.26</v>
      </c>
      <c r="J4597">
        <v>0.13800000000000001</v>
      </c>
      <c r="K4597">
        <v>6.01</v>
      </c>
      <c r="L4597" t="s">
        <v>57</v>
      </c>
      <c r="M4597">
        <f t="shared" si="477"/>
        <v>7.98</v>
      </c>
      <c r="N4597">
        <f t="shared" si="478"/>
        <v>1.97</v>
      </c>
      <c r="O4597" s="7">
        <f t="shared" si="479"/>
        <v>0.24686716791979949</v>
      </c>
      <c r="P4597" t="str">
        <f t="shared" si="480"/>
        <v>Dec-2024</v>
      </c>
      <c r="Q4597" t="str">
        <f t="shared" si="481"/>
        <v>Q4-2024</v>
      </c>
    </row>
    <row r="4598" spans="1:17" x14ac:dyDescent="0.3">
      <c r="A4598" t="s">
        <v>4746</v>
      </c>
      <c r="B4598" s="15">
        <v>45649</v>
      </c>
      <c r="C4598" t="s">
        <v>52</v>
      </c>
      <c r="D4598" t="s">
        <v>200</v>
      </c>
      <c r="E4598" t="s">
        <v>71</v>
      </c>
      <c r="F4598" t="s">
        <v>86</v>
      </c>
      <c r="G4598" t="s">
        <v>68</v>
      </c>
      <c r="H4598">
        <v>2</v>
      </c>
      <c r="I4598">
        <v>199.15</v>
      </c>
      <c r="J4598">
        <v>9.6000000000000002E-2</v>
      </c>
      <c r="K4598">
        <v>146.5</v>
      </c>
      <c r="L4598" t="s">
        <v>57</v>
      </c>
      <c r="M4598">
        <f t="shared" si="477"/>
        <v>360.06</v>
      </c>
      <c r="N4598">
        <f t="shared" si="478"/>
        <v>67.06</v>
      </c>
      <c r="O4598" s="7">
        <f t="shared" si="479"/>
        <v>0.18624673665500194</v>
      </c>
      <c r="P4598" t="str">
        <f t="shared" si="480"/>
        <v>Dec-2024</v>
      </c>
      <c r="Q4598" t="str">
        <f t="shared" si="481"/>
        <v>Q4-2024</v>
      </c>
    </row>
    <row r="4599" spans="1:17" x14ac:dyDescent="0.3">
      <c r="A4599" t="s">
        <v>4747</v>
      </c>
      <c r="B4599" s="15">
        <v>45468</v>
      </c>
      <c r="C4599" t="s">
        <v>52</v>
      </c>
      <c r="D4599" t="s">
        <v>181</v>
      </c>
      <c r="E4599" t="s">
        <v>60</v>
      </c>
      <c r="F4599" t="s">
        <v>67</v>
      </c>
      <c r="G4599" t="s">
        <v>56</v>
      </c>
      <c r="H4599">
        <v>2</v>
      </c>
      <c r="I4599">
        <v>32.14</v>
      </c>
      <c r="J4599">
        <v>2.8000000000000001E-2</v>
      </c>
      <c r="K4599">
        <v>13.17</v>
      </c>
      <c r="L4599" t="s">
        <v>57</v>
      </c>
      <c r="M4599">
        <f t="shared" si="477"/>
        <v>62.48</v>
      </c>
      <c r="N4599">
        <f t="shared" si="478"/>
        <v>36.14</v>
      </c>
      <c r="O4599" s="7">
        <f t="shared" si="479"/>
        <v>0.57842509603072989</v>
      </c>
      <c r="P4599" t="str">
        <f t="shared" si="480"/>
        <v>Jun-2024</v>
      </c>
      <c r="Q4599" t="str">
        <f t="shared" si="481"/>
        <v>Q2-2024</v>
      </c>
    </row>
    <row r="4600" spans="1:17" x14ac:dyDescent="0.3">
      <c r="A4600" t="s">
        <v>4748</v>
      </c>
      <c r="B4600" s="15">
        <v>45588</v>
      </c>
      <c r="C4600" t="s">
        <v>63</v>
      </c>
      <c r="D4600" t="s">
        <v>302</v>
      </c>
      <c r="E4600" t="s">
        <v>93</v>
      </c>
      <c r="F4600" t="s">
        <v>124</v>
      </c>
      <c r="G4600" t="s">
        <v>56</v>
      </c>
      <c r="H4600">
        <v>5</v>
      </c>
      <c r="I4600">
        <v>19.8</v>
      </c>
      <c r="J4600">
        <v>0.151</v>
      </c>
      <c r="K4600">
        <v>9.26</v>
      </c>
      <c r="L4600" t="s">
        <v>57</v>
      </c>
      <c r="M4600">
        <f t="shared" si="477"/>
        <v>84.05</v>
      </c>
      <c r="N4600">
        <f t="shared" si="478"/>
        <v>37.75</v>
      </c>
      <c r="O4600" s="7">
        <f t="shared" si="479"/>
        <v>0.44913741820345032</v>
      </c>
      <c r="P4600" t="str">
        <f t="shared" si="480"/>
        <v>Oct-2024</v>
      </c>
      <c r="Q4600" t="str">
        <f t="shared" si="481"/>
        <v>Q4-2024</v>
      </c>
    </row>
    <row r="4601" spans="1:17" x14ac:dyDescent="0.3">
      <c r="A4601" t="s">
        <v>4749</v>
      </c>
      <c r="B4601" s="15">
        <v>45647</v>
      </c>
      <c r="C4601" t="s">
        <v>52</v>
      </c>
      <c r="D4601" t="s">
        <v>181</v>
      </c>
      <c r="E4601" t="s">
        <v>60</v>
      </c>
      <c r="F4601" t="s">
        <v>99</v>
      </c>
      <c r="G4601" t="s">
        <v>56</v>
      </c>
      <c r="H4601">
        <v>9</v>
      </c>
      <c r="I4601">
        <v>107.03</v>
      </c>
      <c r="J4601">
        <v>0.106</v>
      </c>
      <c r="K4601">
        <v>54.07</v>
      </c>
      <c r="L4601" t="s">
        <v>57</v>
      </c>
      <c r="M4601">
        <f t="shared" si="477"/>
        <v>861.16</v>
      </c>
      <c r="N4601">
        <f t="shared" si="478"/>
        <v>374.53</v>
      </c>
      <c r="O4601" s="7">
        <f t="shared" si="479"/>
        <v>0.4349133726601328</v>
      </c>
      <c r="P4601" t="str">
        <f t="shared" si="480"/>
        <v>Dec-2024</v>
      </c>
      <c r="Q4601" t="str">
        <f t="shared" si="481"/>
        <v>Q4-2024</v>
      </c>
    </row>
    <row r="4602" spans="1:17" x14ac:dyDescent="0.3">
      <c r="A4602" t="s">
        <v>4750</v>
      </c>
      <c r="B4602" s="15">
        <v>45764</v>
      </c>
      <c r="C4602" t="s">
        <v>88</v>
      </c>
      <c r="D4602" t="s">
        <v>92</v>
      </c>
      <c r="E4602" t="s">
        <v>71</v>
      </c>
      <c r="F4602" t="s">
        <v>97</v>
      </c>
      <c r="G4602" t="s">
        <v>68</v>
      </c>
      <c r="H4602">
        <v>1</v>
      </c>
      <c r="I4602">
        <v>246.22</v>
      </c>
      <c r="J4602">
        <v>0.121</v>
      </c>
      <c r="K4602">
        <v>180.42</v>
      </c>
      <c r="L4602" t="s">
        <v>57</v>
      </c>
      <c r="M4602">
        <f t="shared" si="477"/>
        <v>216.43</v>
      </c>
      <c r="N4602">
        <f t="shared" si="478"/>
        <v>36.01</v>
      </c>
      <c r="O4602" s="7">
        <f t="shared" si="479"/>
        <v>0.16638174005452108</v>
      </c>
      <c r="P4602" t="str">
        <f t="shared" si="480"/>
        <v>Apr-2025</v>
      </c>
      <c r="Q4602" t="str">
        <f t="shared" si="481"/>
        <v>Q2-2025</v>
      </c>
    </row>
    <row r="4603" spans="1:17" x14ac:dyDescent="0.3">
      <c r="A4603" t="s">
        <v>4751</v>
      </c>
      <c r="B4603" s="15">
        <v>45525</v>
      </c>
      <c r="C4603" t="s">
        <v>88</v>
      </c>
      <c r="D4603" t="s">
        <v>162</v>
      </c>
      <c r="E4603" t="s">
        <v>60</v>
      </c>
      <c r="F4603" t="s">
        <v>67</v>
      </c>
      <c r="G4603" t="s">
        <v>56</v>
      </c>
      <c r="H4603">
        <v>1</v>
      </c>
      <c r="I4603">
        <v>74.430000000000007</v>
      </c>
      <c r="J4603">
        <v>6.4000000000000001E-2</v>
      </c>
      <c r="K4603">
        <v>33.71</v>
      </c>
      <c r="L4603" t="s">
        <v>57</v>
      </c>
      <c r="M4603">
        <f t="shared" si="477"/>
        <v>69.67</v>
      </c>
      <c r="N4603">
        <f t="shared" si="478"/>
        <v>35.96</v>
      </c>
      <c r="O4603" s="7">
        <f t="shared" si="479"/>
        <v>0.5161475527486723</v>
      </c>
      <c r="P4603" t="str">
        <f t="shared" si="480"/>
        <v>Aug-2024</v>
      </c>
      <c r="Q4603" t="str">
        <f t="shared" si="481"/>
        <v>Q3-2024</v>
      </c>
    </row>
    <row r="4604" spans="1:17" x14ac:dyDescent="0.3">
      <c r="A4604" t="s">
        <v>4752</v>
      </c>
      <c r="B4604" s="15">
        <v>45498</v>
      </c>
      <c r="C4604" t="s">
        <v>52</v>
      </c>
      <c r="D4604" t="s">
        <v>59</v>
      </c>
      <c r="E4604" t="s">
        <v>54</v>
      </c>
      <c r="F4604" t="s">
        <v>156</v>
      </c>
      <c r="G4604" t="s">
        <v>68</v>
      </c>
      <c r="H4604">
        <v>4</v>
      </c>
      <c r="I4604">
        <v>21.23</v>
      </c>
      <c r="J4604">
        <v>9.5000000000000001E-2</v>
      </c>
      <c r="K4604">
        <v>14.58</v>
      </c>
      <c r="L4604" t="s">
        <v>57</v>
      </c>
      <c r="M4604">
        <f t="shared" si="477"/>
        <v>76.849999999999994</v>
      </c>
      <c r="N4604">
        <f t="shared" si="478"/>
        <v>18.53</v>
      </c>
      <c r="O4604" s="7">
        <f t="shared" si="479"/>
        <v>0.24111906310995448</v>
      </c>
      <c r="P4604" t="str">
        <f t="shared" si="480"/>
        <v>Jul-2024</v>
      </c>
      <c r="Q4604" t="str">
        <f t="shared" si="481"/>
        <v>Q3-2024</v>
      </c>
    </row>
    <row r="4605" spans="1:17" x14ac:dyDescent="0.3">
      <c r="A4605" t="s">
        <v>4753</v>
      </c>
      <c r="B4605" s="15">
        <v>45858</v>
      </c>
      <c r="C4605" t="s">
        <v>63</v>
      </c>
      <c r="D4605" t="s">
        <v>64</v>
      </c>
      <c r="E4605" t="s">
        <v>107</v>
      </c>
      <c r="F4605" t="s">
        <v>108</v>
      </c>
      <c r="G4605" t="s">
        <v>56</v>
      </c>
      <c r="H4605">
        <v>2</v>
      </c>
      <c r="I4605">
        <v>25.7</v>
      </c>
      <c r="J4605">
        <v>0.26800000000000002</v>
      </c>
      <c r="K4605">
        <v>9.3800000000000008</v>
      </c>
      <c r="L4605" t="s">
        <v>57</v>
      </c>
      <c r="M4605">
        <f t="shared" si="477"/>
        <v>37.619999999999997</v>
      </c>
      <c r="N4605">
        <f t="shared" si="478"/>
        <v>18.86</v>
      </c>
      <c r="O4605" s="7">
        <f t="shared" si="479"/>
        <v>0.50132908027644874</v>
      </c>
      <c r="P4605" t="str">
        <f t="shared" si="480"/>
        <v>Jul-2025</v>
      </c>
      <c r="Q4605" t="str">
        <f t="shared" si="481"/>
        <v>Q3-2025</v>
      </c>
    </row>
    <row r="4606" spans="1:17" x14ac:dyDescent="0.3">
      <c r="A4606" t="s">
        <v>4754</v>
      </c>
      <c r="B4606" s="15">
        <v>45793</v>
      </c>
      <c r="C4606" t="s">
        <v>84</v>
      </c>
      <c r="D4606" t="s">
        <v>150</v>
      </c>
      <c r="E4606" t="s">
        <v>54</v>
      </c>
      <c r="F4606" t="s">
        <v>268</v>
      </c>
      <c r="G4606" t="s">
        <v>68</v>
      </c>
      <c r="H4606">
        <v>2</v>
      </c>
      <c r="I4606">
        <v>8.67</v>
      </c>
      <c r="J4606">
        <v>0.121</v>
      </c>
      <c r="K4606">
        <v>5.56</v>
      </c>
      <c r="L4606" t="s">
        <v>57</v>
      </c>
      <c r="M4606">
        <f t="shared" si="477"/>
        <v>15.24</v>
      </c>
      <c r="N4606">
        <f t="shared" si="478"/>
        <v>4.12</v>
      </c>
      <c r="O4606" s="7">
        <f t="shared" si="479"/>
        <v>0.27034120734908135</v>
      </c>
      <c r="P4606" t="str">
        <f t="shared" si="480"/>
        <v>May-2025</v>
      </c>
      <c r="Q4606" t="str">
        <f t="shared" si="481"/>
        <v>Q2-2025</v>
      </c>
    </row>
    <row r="4607" spans="1:17" x14ac:dyDescent="0.3">
      <c r="A4607" t="s">
        <v>4755</v>
      </c>
      <c r="B4607" s="15">
        <v>45803</v>
      </c>
      <c r="C4607" t="s">
        <v>84</v>
      </c>
      <c r="D4607" t="s">
        <v>147</v>
      </c>
      <c r="E4607" t="s">
        <v>54</v>
      </c>
      <c r="F4607" t="s">
        <v>114</v>
      </c>
      <c r="G4607" t="s">
        <v>56</v>
      </c>
      <c r="H4607">
        <v>7</v>
      </c>
      <c r="I4607">
        <v>9.39</v>
      </c>
      <c r="J4607">
        <v>7.3999999999999996E-2</v>
      </c>
      <c r="K4607">
        <v>5.67</v>
      </c>
      <c r="L4607" t="s">
        <v>57</v>
      </c>
      <c r="M4607">
        <f t="shared" si="477"/>
        <v>60.87</v>
      </c>
      <c r="N4607">
        <f t="shared" si="478"/>
        <v>21.18</v>
      </c>
      <c r="O4607" s="7">
        <f t="shared" si="479"/>
        <v>0.34795465746673238</v>
      </c>
      <c r="P4607" t="str">
        <f t="shared" si="480"/>
        <v>May-2025</v>
      </c>
      <c r="Q4607" t="str">
        <f t="shared" si="481"/>
        <v>Q2-2025</v>
      </c>
    </row>
    <row r="4608" spans="1:17" x14ac:dyDescent="0.3">
      <c r="A4608" t="s">
        <v>4756</v>
      </c>
      <c r="B4608" s="15">
        <v>45568</v>
      </c>
      <c r="C4608" t="s">
        <v>88</v>
      </c>
      <c r="D4608" t="s">
        <v>92</v>
      </c>
      <c r="E4608" t="s">
        <v>93</v>
      </c>
      <c r="F4608" t="s">
        <v>94</v>
      </c>
      <c r="G4608" t="s">
        <v>56</v>
      </c>
      <c r="H4608">
        <v>7</v>
      </c>
      <c r="I4608">
        <v>77.84</v>
      </c>
      <c r="J4608">
        <v>0.16400000000000001</v>
      </c>
      <c r="K4608">
        <v>35.119999999999997</v>
      </c>
      <c r="L4608" t="s">
        <v>57</v>
      </c>
      <c r="M4608">
        <f t="shared" si="477"/>
        <v>455.52</v>
      </c>
      <c r="N4608">
        <f t="shared" si="478"/>
        <v>209.68</v>
      </c>
      <c r="O4608" s="7">
        <f t="shared" si="479"/>
        <v>0.46030909729539871</v>
      </c>
      <c r="P4608" t="str">
        <f t="shared" si="480"/>
        <v>Oct-2024</v>
      </c>
      <c r="Q4608" t="str">
        <f t="shared" si="481"/>
        <v>Q4-2024</v>
      </c>
    </row>
    <row r="4609" spans="1:17" x14ac:dyDescent="0.3">
      <c r="A4609" t="s">
        <v>4757</v>
      </c>
      <c r="B4609" s="15">
        <v>45680</v>
      </c>
      <c r="C4609" t="s">
        <v>84</v>
      </c>
      <c r="D4609" t="s">
        <v>572</v>
      </c>
      <c r="E4609" t="s">
        <v>60</v>
      </c>
      <c r="F4609" t="s">
        <v>99</v>
      </c>
      <c r="G4609" t="s">
        <v>56</v>
      </c>
      <c r="H4609">
        <v>2</v>
      </c>
      <c r="I4609">
        <v>78.510000000000005</v>
      </c>
      <c r="J4609">
        <v>4.5999999999999999E-2</v>
      </c>
      <c r="K4609">
        <v>41.75</v>
      </c>
      <c r="L4609" t="s">
        <v>57</v>
      </c>
      <c r="M4609">
        <f t="shared" si="477"/>
        <v>149.80000000000001</v>
      </c>
      <c r="N4609">
        <f t="shared" si="478"/>
        <v>66.3</v>
      </c>
      <c r="O4609" s="7">
        <f t="shared" si="479"/>
        <v>0.44259012016021354</v>
      </c>
      <c r="P4609" t="str">
        <f t="shared" si="480"/>
        <v>Jan-2025</v>
      </c>
      <c r="Q4609" t="str">
        <f t="shared" si="481"/>
        <v>Q1-2025</v>
      </c>
    </row>
    <row r="4610" spans="1:17" x14ac:dyDescent="0.3">
      <c r="A4610" t="s">
        <v>4758</v>
      </c>
      <c r="B4610" s="15">
        <v>45790</v>
      </c>
      <c r="C4610" t="s">
        <v>63</v>
      </c>
      <c r="D4610" t="s">
        <v>137</v>
      </c>
      <c r="E4610" t="s">
        <v>71</v>
      </c>
      <c r="F4610" t="s">
        <v>72</v>
      </c>
      <c r="G4610" t="s">
        <v>73</v>
      </c>
      <c r="H4610">
        <v>2</v>
      </c>
      <c r="I4610">
        <v>161.22999999999999</v>
      </c>
      <c r="J4610">
        <v>0.34499999999999997</v>
      </c>
      <c r="K4610">
        <v>117.48</v>
      </c>
      <c r="L4610" t="s">
        <v>57</v>
      </c>
      <c r="M4610">
        <f t="shared" ref="M4610:M4673" si="482">ROUND(H4610*I4610*(1-J4610),2)</f>
        <v>211.21</v>
      </c>
      <c r="N4610">
        <f t="shared" ref="N4610:N4673" si="483">ROUND(M4610-(H4610*K4610),2)</f>
        <v>-23.75</v>
      </c>
      <c r="O4610" s="7">
        <f t="shared" ref="O4610:O4673" si="484">IFERROR(N4610/M4610,0)</f>
        <v>-0.11244732730457838</v>
      </c>
      <c r="P4610" t="str">
        <f t="shared" si="480"/>
        <v>May-2025</v>
      </c>
      <c r="Q4610" t="str">
        <f t="shared" si="481"/>
        <v>Q2-2025</v>
      </c>
    </row>
    <row r="4611" spans="1:17" x14ac:dyDescent="0.3">
      <c r="A4611" t="s">
        <v>4759</v>
      </c>
      <c r="B4611" s="15">
        <v>45414</v>
      </c>
      <c r="C4611" t="s">
        <v>52</v>
      </c>
      <c r="D4611" t="s">
        <v>130</v>
      </c>
      <c r="E4611" t="s">
        <v>107</v>
      </c>
      <c r="F4611" t="s">
        <v>193</v>
      </c>
      <c r="G4611" t="s">
        <v>56</v>
      </c>
      <c r="H4611">
        <v>5</v>
      </c>
      <c r="I4611">
        <v>54.29</v>
      </c>
      <c r="J4611">
        <v>0</v>
      </c>
      <c r="K4611">
        <v>18.89</v>
      </c>
      <c r="L4611" t="s">
        <v>57</v>
      </c>
      <c r="M4611">
        <f t="shared" si="482"/>
        <v>271.45</v>
      </c>
      <c r="N4611">
        <f t="shared" si="483"/>
        <v>177</v>
      </c>
      <c r="O4611" s="7">
        <f t="shared" si="484"/>
        <v>0.65205378522748203</v>
      </c>
      <c r="P4611" t="str">
        <f t="shared" si="480"/>
        <v>May-2024</v>
      </c>
      <c r="Q4611" t="str">
        <f t="shared" si="481"/>
        <v>Q2-2024</v>
      </c>
    </row>
    <row r="4612" spans="1:17" x14ac:dyDescent="0.3">
      <c r="A4612" t="s">
        <v>4760</v>
      </c>
      <c r="B4612" s="15">
        <v>45795</v>
      </c>
      <c r="C4612" t="s">
        <v>63</v>
      </c>
      <c r="D4612" t="s">
        <v>302</v>
      </c>
      <c r="E4612" t="s">
        <v>107</v>
      </c>
      <c r="F4612" t="s">
        <v>193</v>
      </c>
      <c r="G4612" t="s">
        <v>56</v>
      </c>
      <c r="H4612">
        <v>1</v>
      </c>
      <c r="I4612">
        <v>14.73</v>
      </c>
      <c r="J4612">
        <v>0.159</v>
      </c>
      <c r="K4612">
        <v>6.2</v>
      </c>
      <c r="L4612" t="s">
        <v>57</v>
      </c>
      <c r="M4612">
        <f t="shared" si="482"/>
        <v>12.39</v>
      </c>
      <c r="N4612">
        <f t="shared" si="483"/>
        <v>6.19</v>
      </c>
      <c r="O4612" s="7">
        <f t="shared" si="484"/>
        <v>0.49959644874899112</v>
      </c>
      <c r="P4612" t="str">
        <f t="shared" si="480"/>
        <v>May-2025</v>
      </c>
      <c r="Q4612" t="str">
        <f t="shared" si="481"/>
        <v>Q2-2025</v>
      </c>
    </row>
    <row r="4613" spans="1:17" x14ac:dyDescent="0.3">
      <c r="A4613" t="s">
        <v>4761</v>
      </c>
      <c r="B4613" s="15">
        <v>45802</v>
      </c>
      <c r="C4613" t="s">
        <v>52</v>
      </c>
      <c r="D4613" t="s">
        <v>113</v>
      </c>
      <c r="E4613" t="s">
        <v>54</v>
      </c>
      <c r="F4613" t="s">
        <v>268</v>
      </c>
      <c r="G4613" t="s">
        <v>68</v>
      </c>
      <c r="H4613">
        <v>2</v>
      </c>
      <c r="I4613">
        <v>6.02</v>
      </c>
      <c r="J4613">
        <v>4.8000000000000001E-2</v>
      </c>
      <c r="K4613">
        <v>3.96</v>
      </c>
      <c r="L4613" t="s">
        <v>57</v>
      </c>
      <c r="M4613">
        <f t="shared" si="482"/>
        <v>11.46</v>
      </c>
      <c r="N4613">
        <f t="shared" si="483"/>
        <v>3.54</v>
      </c>
      <c r="O4613" s="7">
        <f t="shared" si="484"/>
        <v>0.30890052356020942</v>
      </c>
      <c r="P4613" t="str">
        <f t="shared" si="480"/>
        <v>May-2025</v>
      </c>
      <c r="Q4613" t="str">
        <f t="shared" si="481"/>
        <v>Q2-2025</v>
      </c>
    </row>
    <row r="4614" spans="1:17" x14ac:dyDescent="0.3">
      <c r="A4614" t="s">
        <v>4762</v>
      </c>
      <c r="B4614" s="15">
        <v>45426</v>
      </c>
      <c r="C4614" t="s">
        <v>52</v>
      </c>
      <c r="D4614" t="s">
        <v>96</v>
      </c>
      <c r="E4614" t="s">
        <v>60</v>
      </c>
      <c r="F4614" t="s">
        <v>76</v>
      </c>
      <c r="G4614" t="s">
        <v>56</v>
      </c>
      <c r="H4614">
        <v>5</v>
      </c>
      <c r="I4614">
        <v>69.819999999999993</v>
      </c>
      <c r="J4614">
        <v>0.15</v>
      </c>
      <c r="K4614">
        <v>30.76</v>
      </c>
      <c r="L4614" t="s">
        <v>57</v>
      </c>
      <c r="M4614">
        <f t="shared" si="482"/>
        <v>296.74</v>
      </c>
      <c r="N4614">
        <f t="shared" si="483"/>
        <v>142.94</v>
      </c>
      <c r="O4614" s="7">
        <f t="shared" si="484"/>
        <v>0.48170115252409512</v>
      </c>
      <c r="P4614" t="str">
        <f t="shared" si="480"/>
        <v>May-2024</v>
      </c>
      <c r="Q4614" t="str">
        <f t="shared" si="481"/>
        <v>Q2-2024</v>
      </c>
    </row>
    <row r="4615" spans="1:17" x14ac:dyDescent="0.3">
      <c r="A4615" t="s">
        <v>4763</v>
      </c>
      <c r="B4615" s="15">
        <v>45679</v>
      </c>
      <c r="C4615" t="s">
        <v>88</v>
      </c>
      <c r="D4615" t="s">
        <v>183</v>
      </c>
      <c r="E4615" t="s">
        <v>54</v>
      </c>
      <c r="F4615" t="s">
        <v>114</v>
      </c>
      <c r="G4615" t="s">
        <v>56</v>
      </c>
      <c r="H4615">
        <v>1</v>
      </c>
      <c r="I4615">
        <v>11.71</v>
      </c>
      <c r="J4615">
        <v>0.19</v>
      </c>
      <c r="K4615">
        <v>7.11</v>
      </c>
      <c r="L4615" t="s">
        <v>57</v>
      </c>
      <c r="M4615">
        <f t="shared" si="482"/>
        <v>9.49</v>
      </c>
      <c r="N4615">
        <f t="shared" si="483"/>
        <v>2.38</v>
      </c>
      <c r="O4615" s="7">
        <f t="shared" si="484"/>
        <v>0.25079030558482612</v>
      </c>
      <c r="P4615" t="str">
        <f t="shared" si="480"/>
        <v>Jan-2025</v>
      </c>
      <c r="Q4615" t="str">
        <f t="shared" si="481"/>
        <v>Q1-2025</v>
      </c>
    </row>
    <row r="4616" spans="1:17" x14ac:dyDescent="0.3">
      <c r="A4616" t="s">
        <v>4764</v>
      </c>
      <c r="B4616" s="15">
        <v>45866</v>
      </c>
      <c r="C4616" t="s">
        <v>88</v>
      </c>
      <c r="D4616" t="s">
        <v>202</v>
      </c>
      <c r="E4616" t="s">
        <v>54</v>
      </c>
      <c r="F4616" t="s">
        <v>114</v>
      </c>
      <c r="G4616" t="s">
        <v>56</v>
      </c>
      <c r="H4616">
        <v>7</v>
      </c>
      <c r="I4616">
        <v>6.48</v>
      </c>
      <c r="J4616">
        <v>7.2999999999999995E-2</v>
      </c>
      <c r="K4616">
        <v>4.4400000000000004</v>
      </c>
      <c r="L4616" t="s">
        <v>104</v>
      </c>
      <c r="M4616">
        <f t="shared" si="482"/>
        <v>42.05</v>
      </c>
      <c r="N4616">
        <f t="shared" si="483"/>
        <v>10.97</v>
      </c>
      <c r="O4616" s="7">
        <f t="shared" si="484"/>
        <v>0.26087990487514867</v>
      </c>
      <c r="P4616" t="str">
        <f t="shared" si="480"/>
        <v>Jul-2025</v>
      </c>
      <c r="Q4616" t="str">
        <f t="shared" si="481"/>
        <v>Q3-2025</v>
      </c>
    </row>
    <row r="4617" spans="1:17" x14ac:dyDescent="0.3">
      <c r="A4617" t="s">
        <v>4765</v>
      </c>
      <c r="B4617" s="15">
        <v>45855</v>
      </c>
      <c r="C4617" t="s">
        <v>88</v>
      </c>
      <c r="D4617" t="s">
        <v>89</v>
      </c>
      <c r="E4617" t="s">
        <v>71</v>
      </c>
      <c r="F4617" t="s">
        <v>78</v>
      </c>
      <c r="G4617" t="s">
        <v>56</v>
      </c>
      <c r="H4617">
        <v>2</v>
      </c>
      <c r="I4617">
        <v>113.63</v>
      </c>
      <c r="J4617">
        <v>7.9000000000000001E-2</v>
      </c>
      <c r="K4617">
        <v>78.52</v>
      </c>
      <c r="L4617" t="s">
        <v>57</v>
      </c>
      <c r="M4617">
        <f t="shared" si="482"/>
        <v>209.31</v>
      </c>
      <c r="N4617">
        <f t="shared" si="483"/>
        <v>52.27</v>
      </c>
      <c r="O4617" s="7">
        <f t="shared" si="484"/>
        <v>0.24972528785055662</v>
      </c>
      <c r="P4617" t="str">
        <f t="shared" si="480"/>
        <v>Jul-2025</v>
      </c>
      <c r="Q4617" t="str">
        <f t="shared" si="481"/>
        <v>Q3-2025</v>
      </c>
    </row>
    <row r="4618" spans="1:17" x14ac:dyDescent="0.3">
      <c r="A4618" t="s">
        <v>4766</v>
      </c>
      <c r="B4618" s="15">
        <v>45448</v>
      </c>
      <c r="C4618" t="s">
        <v>84</v>
      </c>
      <c r="D4618" t="s">
        <v>147</v>
      </c>
      <c r="E4618" t="s">
        <v>60</v>
      </c>
      <c r="F4618" t="s">
        <v>99</v>
      </c>
      <c r="G4618" t="s">
        <v>68</v>
      </c>
      <c r="H4618">
        <v>7</v>
      </c>
      <c r="I4618">
        <v>102.27</v>
      </c>
      <c r="J4618">
        <v>5.2999999999999999E-2</v>
      </c>
      <c r="K4618">
        <v>40.92</v>
      </c>
      <c r="L4618" t="s">
        <v>57</v>
      </c>
      <c r="M4618">
        <f t="shared" si="482"/>
        <v>677.95</v>
      </c>
      <c r="N4618">
        <f t="shared" si="483"/>
        <v>391.51</v>
      </c>
      <c r="O4618" s="7">
        <f t="shared" si="484"/>
        <v>0.57749096541042844</v>
      </c>
      <c r="P4618" t="str">
        <f t="shared" si="480"/>
        <v>Jun-2024</v>
      </c>
      <c r="Q4618" t="str">
        <f t="shared" si="481"/>
        <v>Q2-2024</v>
      </c>
    </row>
    <row r="4619" spans="1:17" x14ac:dyDescent="0.3">
      <c r="A4619" t="s">
        <v>4767</v>
      </c>
      <c r="B4619" s="15">
        <v>45461</v>
      </c>
      <c r="C4619" t="s">
        <v>84</v>
      </c>
      <c r="D4619" t="s">
        <v>150</v>
      </c>
      <c r="E4619" t="s">
        <v>93</v>
      </c>
      <c r="F4619" t="s">
        <v>255</v>
      </c>
      <c r="G4619" t="s">
        <v>56</v>
      </c>
      <c r="H4619">
        <v>3</v>
      </c>
      <c r="I4619">
        <v>46.21</v>
      </c>
      <c r="J4619">
        <v>0.129</v>
      </c>
      <c r="K4619">
        <v>16.920000000000002</v>
      </c>
      <c r="L4619" t="s">
        <v>73</v>
      </c>
      <c r="M4619">
        <f t="shared" si="482"/>
        <v>120.75</v>
      </c>
      <c r="N4619">
        <f t="shared" si="483"/>
        <v>69.989999999999995</v>
      </c>
      <c r="O4619" s="7">
        <f t="shared" si="484"/>
        <v>0.57962732919254656</v>
      </c>
      <c r="P4619" t="str">
        <f t="shared" si="480"/>
        <v>Jun-2024</v>
      </c>
      <c r="Q4619" t="str">
        <f t="shared" si="481"/>
        <v>Q2-2024</v>
      </c>
    </row>
    <row r="4620" spans="1:17" x14ac:dyDescent="0.3">
      <c r="A4620" t="s">
        <v>4768</v>
      </c>
      <c r="B4620" s="15">
        <v>45988</v>
      </c>
      <c r="C4620" t="s">
        <v>52</v>
      </c>
      <c r="D4620" t="s">
        <v>155</v>
      </c>
      <c r="E4620" t="s">
        <v>54</v>
      </c>
      <c r="F4620" t="s">
        <v>114</v>
      </c>
      <c r="G4620" t="s">
        <v>68</v>
      </c>
      <c r="H4620">
        <v>2</v>
      </c>
      <c r="I4620">
        <v>22.98</v>
      </c>
      <c r="J4620">
        <v>0.09</v>
      </c>
      <c r="K4620">
        <v>15.73</v>
      </c>
      <c r="L4620" t="s">
        <v>57</v>
      </c>
      <c r="M4620">
        <f t="shared" si="482"/>
        <v>41.82</v>
      </c>
      <c r="N4620">
        <f t="shared" si="483"/>
        <v>10.36</v>
      </c>
      <c r="O4620" s="7">
        <f t="shared" si="484"/>
        <v>0.24772835963653753</v>
      </c>
      <c r="P4620" t="str">
        <f t="shared" si="480"/>
        <v>Nov-2025</v>
      </c>
      <c r="Q4620" t="str">
        <f t="shared" si="481"/>
        <v>Q4-2025</v>
      </c>
    </row>
    <row r="4621" spans="1:17" x14ac:dyDescent="0.3">
      <c r="A4621" t="s">
        <v>4769</v>
      </c>
      <c r="B4621" s="15">
        <v>45507</v>
      </c>
      <c r="C4621" t="s">
        <v>52</v>
      </c>
      <c r="D4621" t="s">
        <v>121</v>
      </c>
      <c r="E4621" t="s">
        <v>54</v>
      </c>
      <c r="F4621" t="s">
        <v>65</v>
      </c>
      <c r="G4621" t="s">
        <v>68</v>
      </c>
      <c r="H4621">
        <v>6</v>
      </c>
      <c r="I4621">
        <v>8.99</v>
      </c>
      <c r="J4621">
        <v>8.4000000000000005E-2</v>
      </c>
      <c r="K4621">
        <v>6.18</v>
      </c>
      <c r="L4621" t="s">
        <v>57</v>
      </c>
      <c r="M4621">
        <f t="shared" si="482"/>
        <v>49.41</v>
      </c>
      <c r="N4621">
        <f t="shared" si="483"/>
        <v>12.33</v>
      </c>
      <c r="O4621" s="7">
        <f t="shared" si="484"/>
        <v>0.24954462659380694</v>
      </c>
      <c r="P4621" t="str">
        <f t="shared" si="480"/>
        <v>Aug-2024</v>
      </c>
      <c r="Q4621" t="str">
        <f t="shared" si="481"/>
        <v>Q3-2024</v>
      </c>
    </row>
    <row r="4622" spans="1:17" x14ac:dyDescent="0.3">
      <c r="A4622" t="s">
        <v>4770</v>
      </c>
      <c r="B4622" s="15">
        <v>45828</v>
      </c>
      <c r="C4622" t="s">
        <v>63</v>
      </c>
      <c r="D4622" t="s">
        <v>165</v>
      </c>
      <c r="E4622" t="s">
        <v>54</v>
      </c>
      <c r="F4622" t="s">
        <v>55</v>
      </c>
      <c r="G4622" t="s">
        <v>56</v>
      </c>
      <c r="H4622">
        <v>4</v>
      </c>
      <c r="I4622">
        <v>6.29</v>
      </c>
      <c r="J4622">
        <v>0.19400000000000001</v>
      </c>
      <c r="K4622">
        <v>4.1399999999999997</v>
      </c>
      <c r="L4622" t="s">
        <v>57</v>
      </c>
      <c r="M4622">
        <f t="shared" si="482"/>
        <v>20.28</v>
      </c>
      <c r="N4622">
        <f t="shared" si="483"/>
        <v>3.72</v>
      </c>
      <c r="O4622" s="7">
        <f t="shared" si="484"/>
        <v>0.18343195266272189</v>
      </c>
      <c r="P4622" t="str">
        <f t="shared" si="480"/>
        <v>Jun-2025</v>
      </c>
      <c r="Q4622" t="str">
        <f t="shared" si="481"/>
        <v>Q2-2025</v>
      </c>
    </row>
    <row r="4623" spans="1:17" x14ac:dyDescent="0.3">
      <c r="A4623" t="s">
        <v>4771</v>
      </c>
      <c r="B4623" s="15">
        <v>45440</v>
      </c>
      <c r="C4623" t="s">
        <v>52</v>
      </c>
      <c r="D4623" t="s">
        <v>59</v>
      </c>
      <c r="E4623" t="s">
        <v>71</v>
      </c>
      <c r="F4623" t="s">
        <v>78</v>
      </c>
      <c r="G4623" t="s">
        <v>56</v>
      </c>
      <c r="H4623">
        <v>2</v>
      </c>
      <c r="I4623">
        <v>278.37</v>
      </c>
      <c r="J4623">
        <v>0.154</v>
      </c>
      <c r="K4623">
        <v>205.1</v>
      </c>
      <c r="L4623" t="s">
        <v>57</v>
      </c>
      <c r="M4623">
        <f t="shared" si="482"/>
        <v>471</v>
      </c>
      <c r="N4623">
        <f t="shared" si="483"/>
        <v>60.8</v>
      </c>
      <c r="O4623" s="7">
        <f t="shared" si="484"/>
        <v>0.12908704883227176</v>
      </c>
      <c r="P4623" t="str">
        <f t="shared" si="480"/>
        <v>May-2024</v>
      </c>
      <c r="Q4623" t="str">
        <f t="shared" si="481"/>
        <v>Q2-2024</v>
      </c>
    </row>
    <row r="4624" spans="1:17" x14ac:dyDescent="0.3">
      <c r="A4624" t="s">
        <v>4772</v>
      </c>
      <c r="B4624" s="15">
        <v>45828</v>
      </c>
      <c r="C4624" t="s">
        <v>63</v>
      </c>
      <c r="D4624" t="s">
        <v>64</v>
      </c>
      <c r="E4624" t="s">
        <v>71</v>
      </c>
      <c r="F4624" t="s">
        <v>72</v>
      </c>
      <c r="G4624" t="s">
        <v>68</v>
      </c>
      <c r="H4624">
        <v>3</v>
      </c>
      <c r="I4624">
        <v>274.91000000000003</v>
      </c>
      <c r="J4624">
        <v>0.34499999999999997</v>
      </c>
      <c r="K4624">
        <v>205.11</v>
      </c>
      <c r="L4624" t="s">
        <v>57</v>
      </c>
      <c r="M4624">
        <f t="shared" si="482"/>
        <v>540.20000000000005</v>
      </c>
      <c r="N4624">
        <f t="shared" si="483"/>
        <v>-75.13</v>
      </c>
      <c r="O4624" s="7">
        <f t="shared" si="484"/>
        <v>-0.13907811921510549</v>
      </c>
      <c r="P4624" t="str">
        <f t="shared" si="480"/>
        <v>Jun-2025</v>
      </c>
      <c r="Q4624" t="str">
        <f t="shared" si="481"/>
        <v>Q2-2025</v>
      </c>
    </row>
    <row r="4625" spans="1:17" x14ac:dyDescent="0.3">
      <c r="A4625" t="s">
        <v>4773</v>
      </c>
      <c r="B4625" s="15">
        <v>45882</v>
      </c>
      <c r="C4625" t="s">
        <v>52</v>
      </c>
      <c r="D4625" t="s">
        <v>96</v>
      </c>
      <c r="E4625" t="s">
        <v>107</v>
      </c>
      <c r="F4625" t="s">
        <v>193</v>
      </c>
      <c r="G4625" t="s">
        <v>56</v>
      </c>
      <c r="H4625">
        <v>20</v>
      </c>
      <c r="I4625">
        <v>34.619999999999997</v>
      </c>
      <c r="J4625">
        <v>6.7000000000000004E-2</v>
      </c>
      <c r="K4625">
        <v>11.76</v>
      </c>
      <c r="L4625" t="s">
        <v>57</v>
      </c>
      <c r="M4625">
        <f t="shared" si="482"/>
        <v>646.01</v>
      </c>
      <c r="N4625">
        <f t="shared" si="483"/>
        <v>410.81</v>
      </c>
      <c r="O4625" s="7">
        <f t="shared" si="484"/>
        <v>0.63591894862308629</v>
      </c>
      <c r="P4625" t="str">
        <f t="shared" si="480"/>
        <v>Aug-2025</v>
      </c>
      <c r="Q4625" t="str">
        <f t="shared" si="481"/>
        <v>Q3-2025</v>
      </c>
    </row>
    <row r="4626" spans="1:17" x14ac:dyDescent="0.3">
      <c r="A4626" t="s">
        <v>4774</v>
      </c>
      <c r="B4626" s="15">
        <v>45946</v>
      </c>
      <c r="C4626" t="s">
        <v>63</v>
      </c>
      <c r="D4626" t="s">
        <v>82</v>
      </c>
      <c r="E4626" t="s">
        <v>107</v>
      </c>
      <c r="F4626" t="s">
        <v>193</v>
      </c>
      <c r="G4626" t="s">
        <v>56</v>
      </c>
      <c r="H4626">
        <v>9</v>
      </c>
      <c r="I4626">
        <v>53.55</v>
      </c>
      <c r="J4626">
        <v>0.14699999999999999</v>
      </c>
      <c r="K4626">
        <v>19.93</v>
      </c>
      <c r="L4626" t="s">
        <v>57</v>
      </c>
      <c r="M4626">
        <f t="shared" si="482"/>
        <v>411.1</v>
      </c>
      <c r="N4626">
        <f t="shared" si="483"/>
        <v>231.73</v>
      </c>
      <c r="O4626" s="7">
        <f t="shared" si="484"/>
        <v>0.56368280223789824</v>
      </c>
      <c r="P4626" t="str">
        <f t="shared" si="480"/>
        <v>Oct-2025</v>
      </c>
      <c r="Q4626" t="str">
        <f t="shared" si="481"/>
        <v>Q4-2025</v>
      </c>
    </row>
    <row r="4627" spans="1:17" x14ac:dyDescent="0.3">
      <c r="A4627" t="s">
        <v>4775</v>
      </c>
      <c r="B4627" s="15">
        <v>45524</v>
      </c>
      <c r="C4627" t="s">
        <v>63</v>
      </c>
      <c r="D4627" t="s">
        <v>64</v>
      </c>
      <c r="E4627" t="s">
        <v>107</v>
      </c>
      <c r="F4627" t="s">
        <v>148</v>
      </c>
      <c r="G4627" t="s">
        <v>68</v>
      </c>
      <c r="H4627">
        <v>5</v>
      </c>
      <c r="I4627">
        <v>47.33</v>
      </c>
      <c r="J4627">
        <v>0.245</v>
      </c>
      <c r="K4627">
        <v>14.89</v>
      </c>
      <c r="L4627" t="s">
        <v>104</v>
      </c>
      <c r="M4627">
        <f t="shared" si="482"/>
        <v>178.67</v>
      </c>
      <c r="N4627">
        <f t="shared" si="483"/>
        <v>104.22</v>
      </c>
      <c r="O4627" s="7">
        <f t="shared" si="484"/>
        <v>0.58331001287289419</v>
      </c>
      <c r="P4627" t="str">
        <f t="shared" si="480"/>
        <v>Aug-2024</v>
      </c>
      <c r="Q4627" t="str">
        <f t="shared" si="481"/>
        <v>Q3-2024</v>
      </c>
    </row>
    <row r="4628" spans="1:17" x14ac:dyDescent="0.3">
      <c r="A4628" t="s">
        <v>4776</v>
      </c>
      <c r="B4628" s="15">
        <v>45912</v>
      </c>
      <c r="C4628" t="s">
        <v>63</v>
      </c>
      <c r="D4628" t="s">
        <v>281</v>
      </c>
      <c r="E4628" t="s">
        <v>71</v>
      </c>
      <c r="F4628" t="s">
        <v>126</v>
      </c>
      <c r="G4628" t="s">
        <v>56</v>
      </c>
      <c r="H4628">
        <v>4</v>
      </c>
      <c r="I4628">
        <v>196.24</v>
      </c>
      <c r="J4628">
        <v>0.33</v>
      </c>
      <c r="K4628">
        <v>144.21</v>
      </c>
      <c r="L4628" t="s">
        <v>57</v>
      </c>
      <c r="M4628">
        <f t="shared" si="482"/>
        <v>525.91999999999996</v>
      </c>
      <c r="N4628">
        <f t="shared" si="483"/>
        <v>-50.92</v>
      </c>
      <c r="O4628" s="7">
        <f t="shared" si="484"/>
        <v>-9.682080924855492E-2</v>
      </c>
      <c r="P4628" t="str">
        <f t="shared" si="480"/>
        <v>Sep-2025</v>
      </c>
      <c r="Q4628" t="str">
        <f t="shared" si="481"/>
        <v>Q3-2025</v>
      </c>
    </row>
    <row r="4629" spans="1:17" x14ac:dyDescent="0.3">
      <c r="A4629" t="s">
        <v>4777</v>
      </c>
      <c r="B4629" s="15">
        <v>45908</v>
      </c>
      <c r="C4629" t="s">
        <v>52</v>
      </c>
      <c r="D4629" t="s">
        <v>272</v>
      </c>
      <c r="E4629" t="s">
        <v>71</v>
      </c>
      <c r="F4629" t="s">
        <v>97</v>
      </c>
      <c r="G4629" t="s">
        <v>56</v>
      </c>
      <c r="H4629">
        <v>6</v>
      </c>
      <c r="I4629">
        <v>289.02999999999997</v>
      </c>
      <c r="J4629">
        <v>4.7E-2</v>
      </c>
      <c r="K4629">
        <v>222.73</v>
      </c>
      <c r="L4629" t="s">
        <v>57</v>
      </c>
      <c r="M4629">
        <f t="shared" si="482"/>
        <v>1652.67</v>
      </c>
      <c r="N4629">
        <f t="shared" si="483"/>
        <v>316.29000000000002</v>
      </c>
      <c r="O4629" s="7">
        <f t="shared" si="484"/>
        <v>0.19138121948120315</v>
      </c>
      <c r="P4629" t="str">
        <f t="shared" si="480"/>
        <v>Sep-2025</v>
      </c>
      <c r="Q4629" t="str">
        <f t="shared" si="481"/>
        <v>Q3-2025</v>
      </c>
    </row>
    <row r="4630" spans="1:17" x14ac:dyDescent="0.3">
      <c r="A4630" t="s">
        <v>4778</v>
      </c>
      <c r="B4630" s="15">
        <v>45742</v>
      </c>
      <c r="C4630" t="s">
        <v>63</v>
      </c>
      <c r="D4630" t="s">
        <v>263</v>
      </c>
      <c r="E4630" t="s">
        <v>60</v>
      </c>
      <c r="F4630" t="s">
        <v>99</v>
      </c>
      <c r="G4630" t="s">
        <v>56</v>
      </c>
      <c r="H4630">
        <v>12</v>
      </c>
      <c r="I4630">
        <v>51.1</v>
      </c>
      <c r="J4630">
        <v>0.25800000000000001</v>
      </c>
      <c r="K4630">
        <v>23.99</v>
      </c>
      <c r="L4630" t="s">
        <v>57</v>
      </c>
      <c r="M4630">
        <f t="shared" si="482"/>
        <v>454.99</v>
      </c>
      <c r="N4630">
        <f t="shared" si="483"/>
        <v>167.11</v>
      </c>
      <c r="O4630" s="7">
        <f t="shared" si="484"/>
        <v>0.36728279742411923</v>
      </c>
      <c r="P4630" t="str">
        <f t="shared" si="480"/>
        <v>Mar-2025</v>
      </c>
      <c r="Q4630" t="str">
        <f t="shared" si="481"/>
        <v>Q1-2025</v>
      </c>
    </row>
    <row r="4631" spans="1:17" x14ac:dyDescent="0.3">
      <c r="A4631" t="s">
        <v>4779</v>
      </c>
      <c r="B4631" s="15">
        <v>45825</v>
      </c>
      <c r="C4631" t="s">
        <v>88</v>
      </c>
      <c r="D4631" t="s">
        <v>429</v>
      </c>
      <c r="E4631" t="s">
        <v>71</v>
      </c>
      <c r="F4631" t="s">
        <v>72</v>
      </c>
      <c r="G4631" t="s">
        <v>56</v>
      </c>
      <c r="H4631">
        <v>3</v>
      </c>
      <c r="I4631">
        <v>124.45</v>
      </c>
      <c r="J4631">
        <v>0.156</v>
      </c>
      <c r="K4631">
        <v>89.73</v>
      </c>
      <c r="L4631" t="s">
        <v>57</v>
      </c>
      <c r="M4631">
        <f t="shared" si="482"/>
        <v>315.11</v>
      </c>
      <c r="N4631">
        <f t="shared" si="483"/>
        <v>45.92</v>
      </c>
      <c r="O4631" s="7">
        <f t="shared" si="484"/>
        <v>0.14572688902288089</v>
      </c>
      <c r="P4631" t="str">
        <f t="shared" si="480"/>
        <v>Jun-2025</v>
      </c>
      <c r="Q4631" t="str">
        <f t="shared" si="481"/>
        <v>Q2-2025</v>
      </c>
    </row>
    <row r="4632" spans="1:17" x14ac:dyDescent="0.3">
      <c r="A4632" t="s">
        <v>4780</v>
      </c>
      <c r="B4632" s="15">
        <v>45397</v>
      </c>
      <c r="C4632" t="s">
        <v>84</v>
      </c>
      <c r="D4632" t="s">
        <v>169</v>
      </c>
      <c r="E4632" t="s">
        <v>71</v>
      </c>
      <c r="F4632" t="s">
        <v>78</v>
      </c>
      <c r="G4632" t="s">
        <v>68</v>
      </c>
      <c r="H4632">
        <v>8</v>
      </c>
      <c r="I4632">
        <v>235.99</v>
      </c>
      <c r="J4632">
        <v>0.115</v>
      </c>
      <c r="K4632">
        <v>164.03</v>
      </c>
      <c r="L4632" t="s">
        <v>57</v>
      </c>
      <c r="M4632">
        <f t="shared" si="482"/>
        <v>1670.81</v>
      </c>
      <c r="N4632">
        <f t="shared" si="483"/>
        <v>358.57</v>
      </c>
      <c r="O4632" s="7">
        <f t="shared" si="484"/>
        <v>0.21460848331049012</v>
      </c>
      <c r="P4632" t="str">
        <f t="shared" si="480"/>
        <v>Apr-2024</v>
      </c>
      <c r="Q4632" t="str">
        <f t="shared" si="481"/>
        <v>Q2-2024</v>
      </c>
    </row>
    <row r="4633" spans="1:17" x14ac:dyDescent="0.3">
      <c r="A4633" t="s">
        <v>4781</v>
      </c>
      <c r="B4633" s="15">
        <v>45927</v>
      </c>
      <c r="C4633" t="s">
        <v>63</v>
      </c>
      <c r="D4633" t="s">
        <v>281</v>
      </c>
      <c r="E4633" t="s">
        <v>54</v>
      </c>
      <c r="F4633" t="s">
        <v>268</v>
      </c>
      <c r="G4633" t="s">
        <v>68</v>
      </c>
      <c r="H4633">
        <v>1</v>
      </c>
      <c r="I4633">
        <v>21.13</v>
      </c>
      <c r="J4633">
        <v>0.20300000000000001</v>
      </c>
      <c r="K4633">
        <v>12.09</v>
      </c>
      <c r="L4633" t="s">
        <v>57</v>
      </c>
      <c r="M4633">
        <f t="shared" si="482"/>
        <v>16.84</v>
      </c>
      <c r="N4633">
        <f t="shared" si="483"/>
        <v>4.75</v>
      </c>
      <c r="O4633" s="7">
        <f t="shared" si="484"/>
        <v>0.28206650831353919</v>
      </c>
      <c r="P4633" t="str">
        <f t="shared" si="480"/>
        <v>Sep-2025</v>
      </c>
      <c r="Q4633" t="str">
        <f t="shared" si="481"/>
        <v>Q3-2025</v>
      </c>
    </row>
    <row r="4634" spans="1:17" x14ac:dyDescent="0.3">
      <c r="A4634" t="s">
        <v>4782</v>
      </c>
      <c r="B4634" s="15">
        <v>45393</v>
      </c>
      <c r="C4634" t="s">
        <v>63</v>
      </c>
      <c r="D4634" t="s">
        <v>188</v>
      </c>
      <c r="E4634" t="s">
        <v>54</v>
      </c>
      <c r="F4634" t="s">
        <v>55</v>
      </c>
      <c r="G4634" t="s">
        <v>68</v>
      </c>
      <c r="H4634">
        <v>3</v>
      </c>
      <c r="I4634">
        <v>10.19</v>
      </c>
      <c r="J4634">
        <v>0.254</v>
      </c>
      <c r="K4634">
        <v>8.7799999999999994</v>
      </c>
      <c r="L4634" t="s">
        <v>104</v>
      </c>
      <c r="M4634">
        <f t="shared" si="482"/>
        <v>22.81</v>
      </c>
      <c r="N4634">
        <f t="shared" si="483"/>
        <v>-3.53</v>
      </c>
      <c r="O4634" s="7">
        <f t="shared" si="484"/>
        <v>-0.15475668566418238</v>
      </c>
      <c r="P4634" t="str">
        <f t="shared" si="480"/>
        <v>Apr-2024</v>
      </c>
      <c r="Q4634" t="str">
        <f t="shared" si="481"/>
        <v>Q2-2024</v>
      </c>
    </row>
    <row r="4635" spans="1:17" x14ac:dyDescent="0.3">
      <c r="A4635" t="s">
        <v>4783</v>
      </c>
      <c r="B4635" s="15">
        <v>45706</v>
      </c>
      <c r="C4635" t="s">
        <v>63</v>
      </c>
      <c r="D4635" t="s">
        <v>73</v>
      </c>
      <c r="E4635" t="s">
        <v>71</v>
      </c>
      <c r="F4635" t="s">
        <v>97</v>
      </c>
      <c r="G4635" t="s">
        <v>68</v>
      </c>
      <c r="H4635">
        <v>6</v>
      </c>
      <c r="I4635">
        <v>295.85000000000002</v>
      </c>
      <c r="J4635">
        <v>0.22</v>
      </c>
      <c r="K4635">
        <v>203.48</v>
      </c>
      <c r="L4635" t="s">
        <v>57</v>
      </c>
      <c r="M4635">
        <f t="shared" si="482"/>
        <v>1384.58</v>
      </c>
      <c r="N4635">
        <f t="shared" si="483"/>
        <v>163.69999999999999</v>
      </c>
      <c r="O4635" s="7">
        <f t="shared" si="484"/>
        <v>0.11823079923153591</v>
      </c>
      <c r="P4635" t="str">
        <f t="shared" si="480"/>
        <v>Feb-2025</v>
      </c>
      <c r="Q4635" t="str">
        <f t="shared" si="481"/>
        <v>Q1-2025</v>
      </c>
    </row>
    <row r="4636" spans="1:17" x14ac:dyDescent="0.3">
      <c r="A4636" t="s">
        <v>4784</v>
      </c>
      <c r="B4636" s="15">
        <v>45672</v>
      </c>
      <c r="C4636" t="s">
        <v>63</v>
      </c>
      <c r="D4636" t="s">
        <v>106</v>
      </c>
      <c r="E4636" t="s">
        <v>107</v>
      </c>
      <c r="F4636" t="s">
        <v>132</v>
      </c>
      <c r="G4636" t="s">
        <v>68</v>
      </c>
      <c r="H4636">
        <v>2</v>
      </c>
      <c r="I4636">
        <v>8.3699999999999992</v>
      </c>
      <c r="J4636">
        <v>3.9E-2</v>
      </c>
      <c r="K4636">
        <v>2.84</v>
      </c>
      <c r="L4636" t="s">
        <v>57</v>
      </c>
      <c r="M4636">
        <f t="shared" si="482"/>
        <v>16.09</v>
      </c>
      <c r="N4636">
        <f t="shared" si="483"/>
        <v>10.41</v>
      </c>
      <c r="O4636" s="7">
        <f t="shared" si="484"/>
        <v>0.64698570540708511</v>
      </c>
      <c r="P4636" t="str">
        <f t="shared" si="480"/>
        <v>Jan-2025</v>
      </c>
      <c r="Q4636" t="str">
        <f t="shared" si="481"/>
        <v>Q1-2025</v>
      </c>
    </row>
    <row r="4637" spans="1:17" x14ac:dyDescent="0.3">
      <c r="A4637" t="s">
        <v>4785</v>
      </c>
      <c r="B4637" s="15">
        <v>45519</v>
      </c>
      <c r="C4637" t="s">
        <v>88</v>
      </c>
      <c r="D4637" t="s">
        <v>198</v>
      </c>
      <c r="E4637" t="s">
        <v>107</v>
      </c>
      <c r="F4637" t="s">
        <v>148</v>
      </c>
      <c r="G4637" t="s">
        <v>56</v>
      </c>
      <c r="H4637">
        <v>6</v>
      </c>
      <c r="I4637">
        <v>35.68</v>
      </c>
      <c r="J4637">
        <v>5.7000000000000002E-2</v>
      </c>
      <c r="K4637">
        <v>13.6</v>
      </c>
      <c r="L4637" t="s">
        <v>57</v>
      </c>
      <c r="M4637">
        <f t="shared" si="482"/>
        <v>201.88</v>
      </c>
      <c r="N4637">
        <f t="shared" si="483"/>
        <v>120.28</v>
      </c>
      <c r="O4637" s="7">
        <f t="shared" si="484"/>
        <v>0.59579948484248069</v>
      </c>
      <c r="P4637" t="str">
        <f t="shared" si="480"/>
        <v>Aug-2024</v>
      </c>
      <c r="Q4637" t="str">
        <f t="shared" si="481"/>
        <v>Q3-2024</v>
      </c>
    </row>
    <row r="4638" spans="1:17" x14ac:dyDescent="0.3">
      <c r="A4638" t="s">
        <v>4786</v>
      </c>
      <c r="B4638" s="15">
        <v>45778</v>
      </c>
      <c r="C4638" t="s">
        <v>84</v>
      </c>
      <c r="D4638" t="s">
        <v>229</v>
      </c>
      <c r="E4638" t="s">
        <v>54</v>
      </c>
      <c r="F4638" t="s">
        <v>65</v>
      </c>
      <c r="G4638" t="s">
        <v>68</v>
      </c>
      <c r="H4638">
        <v>7</v>
      </c>
      <c r="I4638">
        <v>12.83</v>
      </c>
      <c r="J4638">
        <v>7.0000000000000001E-3</v>
      </c>
      <c r="K4638">
        <v>8.4499999999999993</v>
      </c>
      <c r="L4638" t="s">
        <v>104</v>
      </c>
      <c r="M4638">
        <f t="shared" si="482"/>
        <v>89.18</v>
      </c>
      <c r="N4638">
        <f t="shared" si="483"/>
        <v>30.03</v>
      </c>
      <c r="O4638" s="7">
        <f t="shared" si="484"/>
        <v>0.33673469387755101</v>
      </c>
      <c r="P4638" t="str">
        <f t="shared" si="480"/>
        <v>May-2025</v>
      </c>
      <c r="Q4638" t="str">
        <f t="shared" si="481"/>
        <v>Q2-2025</v>
      </c>
    </row>
    <row r="4639" spans="1:17" x14ac:dyDescent="0.3">
      <c r="A4639" t="s">
        <v>4787</v>
      </c>
      <c r="B4639" s="15">
        <v>45917</v>
      </c>
      <c r="C4639" t="s">
        <v>88</v>
      </c>
      <c r="D4639" t="s">
        <v>167</v>
      </c>
      <c r="E4639" t="s">
        <v>71</v>
      </c>
      <c r="F4639" t="s">
        <v>78</v>
      </c>
      <c r="G4639" t="s">
        <v>68</v>
      </c>
      <c r="H4639">
        <v>9</v>
      </c>
      <c r="I4639">
        <v>222.12</v>
      </c>
      <c r="J4639">
        <v>7.0000000000000007E-2</v>
      </c>
      <c r="K4639">
        <v>157.37</v>
      </c>
      <c r="L4639" t="s">
        <v>57</v>
      </c>
      <c r="M4639">
        <f t="shared" si="482"/>
        <v>1859.14</v>
      </c>
      <c r="N4639">
        <f t="shared" si="483"/>
        <v>442.81</v>
      </c>
      <c r="O4639" s="7">
        <f t="shared" si="484"/>
        <v>0.23818001871833211</v>
      </c>
      <c r="P4639" t="str">
        <f t="shared" si="480"/>
        <v>Sep-2025</v>
      </c>
      <c r="Q4639" t="str">
        <f t="shared" si="481"/>
        <v>Q3-2025</v>
      </c>
    </row>
    <row r="4640" spans="1:17" x14ac:dyDescent="0.3">
      <c r="A4640" t="s">
        <v>4788</v>
      </c>
      <c r="B4640" s="15">
        <v>45774</v>
      </c>
      <c r="C4640" t="s">
        <v>63</v>
      </c>
      <c r="D4640" t="s">
        <v>119</v>
      </c>
      <c r="E4640" t="s">
        <v>60</v>
      </c>
      <c r="F4640" t="s">
        <v>90</v>
      </c>
      <c r="G4640" t="s">
        <v>56</v>
      </c>
      <c r="H4640">
        <v>5</v>
      </c>
      <c r="I4640">
        <v>56.59</v>
      </c>
      <c r="J4640">
        <v>9.8000000000000004E-2</v>
      </c>
      <c r="K4640">
        <v>23.44</v>
      </c>
      <c r="L4640" t="s">
        <v>57</v>
      </c>
      <c r="M4640">
        <f t="shared" si="482"/>
        <v>255.22</v>
      </c>
      <c r="N4640">
        <f t="shared" si="483"/>
        <v>138.02000000000001</v>
      </c>
      <c r="O4640" s="7">
        <f t="shared" si="484"/>
        <v>0.54078833947182825</v>
      </c>
      <c r="P4640" t="str">
        <f t="shared" si="480"/>
        <v>Apr-2025</v>
      </c>
      <c r="Q4640" t="str">
        <f t="shared" si="481"/>
        <v>Q2-2025</v>
      </c>
    </row>
    <row r="4641" spans="1:17" x14ac:dyDescent="0.3">
      <c r="A4641" t="s">
        <v>4789</v>
      </c>
      <c r="B4641" s="15">
        <v>45795</v>
      </c>
      <c r="C4641" t="s">
        <v>88</v>
      </c>
      <c r="D4641" t="s">
        <v>202</v>
      </c>
      <c r="E4641" t="s">
        <v>60</v>
      </c>
      <c r="F4641" t="s">
        <v>61</v>
      </c>
      <c r="G4641" t="s">
        <v>68</v>
      </c>
      <c r="H4641">
        <v>1</v>
      </c>
      <c r="I4641">
        <v>41.98</v>
      </c>
      <c r="J4641">
        <v>0</v>
      </c>
      <c r="K4641">
        <v>22.8</v>
      </c>
      <c r="L4641" t="s">
        <v>57</v>
      </c>
      <c r="M4641">
        <f t="shared" si="482"/>
        <v>41.98</v>
      </c>
      <c r="N4641">
        <f t="shared" si="483"/>
        <v>19.18</v>
      </c>
      <c r="O4641" s="7">
        <f t="shared" si="484"/>
        <v>0.45688423058599337</v>
      </c>
      <c r="P4641" t="str">
        <f t="shared" ref="P4641:P4704" si="485">IF(B4641="","",TEXT(B4641,"mmm-yyyy"))</f>
        <v>May-2025</v>
      </c>
      <c r="Q4641" t="str">
        <f t="shared" ref="Q4641:Q4704" si="486">IF(B4641="","","Q"&amp;ROUNDUP(MONTH(B4641)/3,0)&amp;"-"&amp;YEAR(B4641))</f>
        <v>Q2-2025</v>
      </c>
    </row>
    <row r="4642" spans="1:17" x14ac:dyDescent="0.3">
      <c r="A4642" t="s">
        <v>4790</v>
      </c>
      <c r="B4642" s="15">
        <v>45927</v>
      </c>
      <c r="C4642" t="s">
        <v>52</v>
      </c>
      <c r="D4642" t="s">
        <v>53</v>
      </c>
      <c r="E4642" t="s">
        <v>54</v>
      </c>
      <c r="F4642" t="s">
        <v>114</v>
      </c>
      <c r="G4642" t="s">
        <v>68</v>
      </c>
      <c r="H4642">
        <v>1</v>
      </c>
      <c r="I4642">
        <v>9.1</v>
      </c>
      <c r="J4642">
        <v>7.2999999999999995E-2</v>
      </c>
      <c r="K4642">
        <v>5.4</v>
      </c>
      <c r="L4642" t="s">
        <v>57</v>
      </c>
      <c r="M4642">
        <f t="shared" si="482"/>
        <v>8.44</v>
      </c>
      <c r="N4642">
        <f t="shared" si="483"/>
        <v>3.04</v>
      </c>
      <c r="O4642" s="7">
        <f t="shared" si="484"/>
        <v>0.36018957345971564</v>
      </c>
      <c r="P4642" t="str">
        <f t="shared" si="485"/>
        <v>Sep-2025</v>
      </c>
      <c r="Q4642" t="str">
        <f t="shared" si="486"/>
        <v>Q3-2025</v>
      </c>
    </row>
    <row r="4643" spans="1:17" x14ac:dyDescent="0.3">
      <c r="A4643" t="s">
        <v>4791</v>
      </c>
      <c r="B4643" s="15">
        <v>45763</v>
      </c>
      <c r="C4643" t="s">
        <v>88</v>
      </c>
      <c r="D4643" t="s">
        <v>92</v>
      </c>
      <c r="E4643" t="s">
        <v>60</v>
      </c>
      <c r="F4643" t="s">
        <v>99</v>
      </c>
      <c r="G4643" t="s">
        <v>68</v>
      </c>
      <c r="H4643">
        <v>5</v>
      </c>
      <c r="I4643">
        <v>47.75</v>
      </c>
      <c r="J4643">
        <v>0</v>
      </c>
      <c r="K4643">
        <v>25.77</v>
      </c>
      <c r="L4643" t="s">
        <v>57</v>
      </c>
      <c r="M4643">
        <f t="shared" si="482"/>
        <v>238.75</v>
      </c>
      <c r="N4643">
        <f t="shared" si="483"/>
        <v>109.9</v>
      </c>
      <c r="O4643" s="7">
        <f t="shared" si="484"/>
        <v>0.46031413612565447</v>
      </c>
      <c r="P4643" t="str">
        <f t="shared" si="485"/>
        <v>Apr-2025</v>
      </c>
      <c r="Q4643" t="str">
        <f t="shared" si="486"/>
        <v>Q2-2025</v>
      </c>
    </row>
    <row r="4644" spans="1:17" x14ac:dyDescent="0.3">
      <c r="A4644" t="s">
        <v>4792</v>
      </c>
      <c r="B4644" s="15">
        <v>45554</v>
      </c>
      <c r="C4644" t="s">
        <v>88</v>
      </c>
      <c r="D4644" t="s">
        <v>234</v>
      </c>
      <c r="E4644" t="s">
        <v>107</v>
      </c>
      <c r="F4644" t="s">
        <v>108</v>
      </c>
      <c r="G4644" t="s">
        <v>56</v>
      </c>
      <c r="H4644">
        <v>1</v>
      </c>
      <c r="I4644">
        <v>19.79</v>
      </c>
      <c r="J4644">
        <v>0.13800000000000001</v>
      </c>
      <c r="K4644">
        <v>8.3699999999999992</v>
      </c>
      <c r="L4644" t="s">
        <v>57</v>
      </c>
      <c r="M4644">
        <f t="shared" si="482"/>
        <v>17.059999999999999</v>
      </c>
      <c r="N4644">
        <f t="shared" si="483"/>
        <v>8.69</v>
      </c>
      <c r="O4644" s="7">
        <f t="shared" si="484"/>
        <v>0.50937866354044548</v>
      </c>
      <c r="P4644" t="str">
        <f t="shared" si="485"/>
        <v>Sep-2024</v>
      </c>
      <c r="Q4644" t="str">
        <f t="shared" si="486"/>
        <v>Q3-2024</v>
      </c>
    </row>
    <row r="4645" spans="1:17" x14ac:dyDescent="0.3">
      <c r="A4645" t="s">
        <v>4793</v>
      </c>
      <c r="B4645" s="15">
        <v>45915</v>
      </c>
      <c r="C4645" t="s">
        <v>88</v>
      </c>
      <c r="D4645" t="s">
        <v>89</v>
      </c>
      <c r="E4645" t="s">
        <v>93</v>
      </c>
      <c r="F4645" t="s">
        <v>124</v>
      </c>
      <c r="G4645" t="s">
        <v>56</v>
      </c>
      <c r="H4645">
        <v>1</v>
      </c>
      <c r="I4645">
        <v>47.39</v>
      </c>
      <c r="J4645">
        <v>8.8999999999999996E-2</v>
      </c>
      <c r="K4645">
        <v>17.239999999999998</v>
      </c>
      <c r="L4645" t="s">
        <v>57</v>
      </c>
      <c r="M4645">
        <f t="shared" si="482"/>
        <v>43.17</v>
      </c>
      <c r="N4645">
        <f t="shared" si="483"/>
        <v>25.93</v>
      </c>
      <c r="O4645" s="7">
        <f t="shared" si="484"/>
        <v>0.60064859856381747</v>
      </c>
      <c r="P4645" t="str">
        <f t="shared" si="485"/>
        <v>Sep-2025</v>
      </c>
      <c r="Q4645" t="str">
        <f t="shared" si="486"/>
        <v>Q3-2025</v>
      </c>
    </row>
    <row r="4646" spans="1:17" x14ac:dyDescent="0.3">
      <c r="A4646" t="s">
        <v>4794</v>
      </c>
      <c r="B4646" s="15">
        <v>45744</v>
      </c>
      <c r="C4646" t="s">
        <v>63</v>
      </c>
      <c r="D4646" t="s">
        <v>302</v>
      </c>
      <c r="E4646" t="s">
        <v>54</v>
      </c>
      <c r="F4646" t="s">
        <v>55</v>
      </c>
      <c r="G4646" t="s">
        <v>68</v>
      </c>
      <c r="H4646">
        <v>12</v>
      </c>
      <c r="I4646">
        <v>9.48</v>
      </c>
      <c r="J4646">
        <v>4.8000000000000001E-2</v>
      </c>
      <c r="K4646">
        <v>6.07</v>
      </c>
      <c r="L4646" t="s">
        <v>57</v>
      </c>
      <c r="M4646">
        <f t="shared" si="482"/>
        <v>108.3</v>
      </c>
      <c r="N4646">
        <f t="shared" si="483"/>
        <v>35.46</v>
      </c>
      <c r="O4646" s="7">
        <f t="shared" si="484"/>
        <v>0.32742382271468146</v>
      </c>
      <c r="P4646" t="str">
        <f t="shared" si="485"/>
        <v>Mar-2025</v>
      </c>
      <c r="Q4646" t="str">
        <f t="shared" si="486"/>
        <v>Q1-2025</v>
      </c>
    </row>
    <row r="4647" spans="1:17" x14ac:dyDescent="0.3">
      <c r="A4647" t="s">
        <v>4795</v>
      </c>
      <c r="B4647" s="15">
        <v>45782</v>
      </c>
      <c r="C4647" t="s">
        <v>84</v>
      </c>
      <c r="D4647" t="s">
        <v>169</v>
      </c>
      <c r="E4647" t="s">
        <v>93</v>
      </c>
      <c r="F4647" t="s">
        <v>219</v>
      </c>
      <c r="G4647" t="s">
        <v>68</v>
      </c>
      <c r="H4647">
        <v>1</v>
      </c>
      <c r="I4647">
        <v>60.15</v>
      </c>
      <c r="J4647">
        <v>7.3999999999999996E-2</v>
      </c>
      <c r="K4647">
        <v>27.67</v>
      </c>
      <c r="L4647" t="s">
        <v>57</v>
      </c>
      <c r="M4647">
        <f t="shared" si="482"/>
        <v>55.7</v>
      </c>
      <c r="N4647">
        <f t="shared" si="483"/>
        <v>28.03</v>
      </c>
      <c r="O4647" s="7">
        <f t="shared" si="484"/>
        <v>0.50323159784560145</v>
      </c>
      <c r="P4647" t="str">
        <f t="shared" si="485"/>
        <v>May-2025</v>
      </c>
      <c r="Q4647" t="str">
        <f t="shared" si="486"/>
        <v>Q2-2025</v>
      </c>
    </row>
    <row r="4648" spans="1:17" x14ac:dyDescent="0.3">
      <c r="A4648" t="s">
        <v>4796</v>
      </c>
      <c r="B4648" s="15">
        <v>45653</v>
      </c>
      <c r="C4648" t="s">
        <v>52</v>
      </c>
      <c r="D4648" t="s">
        <v>200</v>
      </c>
      <c r="E4648" t="s">
        <v>107</v>
      </c>
      <c r="F4648" t="s">
        <v>139</v>
      </c>
      <c r="G4648" t="s">
        <v>56</v>
      </c>
      <c r="H4648">
        <v>19</v>
      </c>
      <c r="I4648">
        <v>57.3</v>
      </c>
      <c r="J4648">
        <v>0.11600000000000001</v>
      </c>
      <c r="K4648">
        <v>25.75</v>
      </c>
      <c r="L4648" t="s">
        <v>57</v>
      </c>
      <c r="M4648">
        <f t="shared" si="482"/>
        <v>962.41</v>
      </c>
      <c r="N4648">
        <f t="shared" si="483"/>
        <v>473.16</v>
      </c>
      <c r="O4648" s="7">
        <f t="shared" si="484"/>
        <v>0.49164077679990859</v>
      </c>
      <c r="P4648" t="str">
        <f t="shared" si="485"/>
        <v>Dec-2024</v>
      </c>
      <c r="Q4648" t="str">
        <f t="shared" si="486"/>
        <v>Q4-2024</v>
      </c>
    </row>
    <row r="4649" spans="1:17" x14ac:dyDescent="0.3">
      <c r="A4649" t="s">
        <v>4797</v>
      </c>
      <c r="B4649" s="15">
        <v>45923</v>
      </c>
      <c r="C4649" t="s">
        <v>63</v>
      </c>
      <c r="D4649" t="s">
        <v>119</v>
      </c>
      <c r="E4649" t="s">
        <v>60</v>
      </c>
      <c r="F4649" t="s">
        <v>76</v>
      </c>
      <c r="G4649" t="s">
        <v>68</v>
      </c>
      <c r="H4649">
        <v>3</v>
      </c>
      <c r="I4649">
        <v>31.11</v>
      </c>
      <c r="J4649">
        <v>0.20399999999999999</v>
      </c>
      <c r="K4649">
        <v>15.28</v>
      </c>
      <c r="L4649" t="s">
        <v>104</v>
      </c>
      <c r="M4649">
        <f t="shared" si="482"/>
        <v>74.290000000000006</v>
      </c>
      <c r="N4649">
        <f t="shared" si="483"/>
        <v>28.45</v>
      </c>
      <c r="O4649" s="7">
        <f t="shared" si="484"/>
        <v>0.38295867546103107</v>
      </c>
      <c r="P4649" t="str">
        <f t="shared" si="485"/>
        <v>Sep-2025</v>
      </c>
      <c r="Q4649" t="str">
        <f t="shared" si="486"/>
        <v>Q3-2025</v>
      </c>
    </row>
    <row r="4650" spans="1:17" x14ac:dyDescent="0.3">
      <c r="A4650" t="s">
        <v>4798</v>
      </c>
      <c r="B4650" s="15">
        <v>45642</v>
      </c>
      <c r="C4650" t="s">
        <v>88</v>
      </c>
      <c r="D4650" t="s">
        <v>92</v>
      </c>
      <c r="E4650" t="s">
        <v>71</v>
      </c>
      <c r="F4650" t="s">
        <v>78</v>
      </c>
      <c r="G4650" t="s">
        <v>56</v>
      </c>
      <c r="H4650">
        <v>1</v>
      </c>
      <c r="I4650">
        <v>104.33</v>
      </c>
      <c r="J4650">
        <v>5.2999999999999999E-2</v>
      </c>
      <c r="K4650">
        <v>81.39</v>
      </c>
      <c r="L4650" t="s">
        <v>57</v>
      </c>
      <c r="M4650">
        <f t="shared" si="482"/>
        <v>98.8</v>
      </c>
      <c r="N4650">
        <f t="shared" si="483"/>
        <v>17.41</v>
      </c>
      <c r="O4650" s="7">
        <f t="shared" si="484"/>
        <v>0.17621457489878542</v>
      </c>
      <c r="P4650" t="str">
        <f t="shared" si="485"/>
        <v>Dec-2024</v>
      </c>
      <c r="Q4650" t="str">
        <f t="shared" si="486"/>
        <v>Q4-2024</v>
      </c>
    </row>
    <row r="4651" spans="1:17" x14ac:dyDescent="0.3">
      <c r="A4651" t="s">
        <v>4799</v>
      </c>
      <c r="B4651" s="15">
        <v>45856</v>
      </c>
      <c r="C4651" t="s">
        <v>63</v>
      </c>
      <c r="D4651" t="s">
        <v>281</v>
      </c>
      <c r="E4651" t="s">
        <v>71</v>
      </c>
      <c r="F4651" t="s">
        <v>78</v>
      </c>
      <c r="G4651" t="s">
        <v>68</v>
      </c>
      <c r="H4651">
        <v>8</v>
      </c>
      <c r="I4651">
        <v>76.209999999999994</v>
      </c>
      <c r="J4651">
        <v>0.23699999999999999</v>
      </c>
      <c r="K4651">
        <v>48.74</v>
      </c>
      <c r="L4651" t="s">
        <v>57</v>
      </c>
      <c r="M4651">
        <f t="shared" si="482"/>
        <v>465.19</v>
      </c>
      <c r="N4651">
        <f t="shared" si="483"/>
        <v>75.27</v>
      </c>
      <c r="O4651" s="7">
        <f t="shared" si="484"/>
        <v>0.16180485393065197</v>
      </c>
      <c r="P4651" t="str">
        <f t="shared" si="485"/>
        <v>Jul-2025</v>
      </c>
      <c r="Q4651" t="str">
        <f t="shared" si="486"/>
        <v>Q3-2025</v>
      </c>
    </row>
    <row r="4652" spans="1:17" x14ac:dyDescent="0.3">
      <c r="A4652" t="s">
        <v>4800</v>
      </c>
      <c r="B4652" s="15">
        <v>45900</v>
      </c>
      <c r="C4652" t="s">
        <v>52</v>
      </c>
      <c r="D4652" t="s">
        <v>75</v>
      </c>
      <c r="E4652" t="s">
        <v>107</v>
      </c>
      <c r="F4652" t="s">
        <v>148</v>
      </c>
      <c r="G4652" t="s">
        <v>68</v>
      </c>
      <c r="H4652">
        <v>3</v>
      </c>
      <c r="I4652">
        <v>23.07</v>
      </c>
      <c r="J4652">
        <v>0</v>
      </c>
      <c r="K4652">
        <v>7.64</v>
      </c>
      <c r="L4652" t="s">
        <v>57</v>
      </c>
      <c r="M4652">
        <f t="shared" si="482"/>
        <v>69.209999999999994</v>
      </c>
      <c r="N4652">
        <f t="shared" si="483"/>
        <v>46.29</v>
      </c>
      <c r="O4652" s="7">
        <f t="shared" si="484"/>
        <v>0.66883398352839185</v>
      </c>
      <c r="P4652" t="str">
        <f t="shared" si="485"/>
        <v>Aug-2025</v>
      </c>
      <c r="Q4652" t="str">
        <f t="shared" si="486"/>
        <v>Q3-2025</v>
      </c>
    </row>
    <row r="4653" spans="1:17" x14ac:dyDescent="0.3">
      <c r="A4653" t="s">
        <v>4801</v>
      </c>
      <c r="B4653" s="15">
        <v>45901</v>
      </c>
      <c r="C4653" t="s">
        <v>84</v>
      </c>
      <c r="D4653" t="s">
        <v>243</v>
      </c>
      <c r="E4653" t="s">
        <v>107</v>
      </c>
      <c r="F4653" t="s">
        <v>139</v>
      </c>
      <c r="G4653" t="s">
        <v>68</v>
      </c>
      <c r="H4653">
        <v>1</v>
      </c>
      <c r="I4653">
        <v>19.350000000000001</v>
      </c>
      <c r="J4653">
        <v>0.106</v>
      </c>
      <c r="K4653">
        <v>6.96</v>
      </c>
      <c r="L4653" t="s">
        <v>57</v>
      </c>
      <c r="M4653">
        <f t="shared" si="482"/>
        <v>17.3</v>
      </c>
      <c r="N4653">
        <f t="shared" si="483"/>
        <v>10.34</v>
      </c>
      <c r="O4653" s="7">
        <f t="shared" si="484"/>
        <v>0.59768786127167628</v>
      </c>
      <c r="P4653" t="str">
        <f t="shared" si="485"/>
        <v>Sep-2025</v>
      </c>
      <c r="Q4653" t="str">
        <f t="shared" si="486"/>
        <v>Q3-2025</v>
      </c>
    </row>
    <row r="4654" spans="1:17" x14ac:dyDescent="0.3">
      <c r="A4654" t="s">
        <v>4802</v>
      </c>
      <c r="B4654" s="15">
        <v>45802</v>
      </c>
      <c r="C4654" t="s">
        <v>88</v>
      </c>
      <c r="D4654" t="s">
        <v>183</v>
      </c>
      <c r="E4654" t="s">
        <v>54</v>
      </c>
      <c r="F4654" t="s">
        <v>268</v>
      </c>
      <c r="G4654" t="s">
        <v>68</v>
      </c>
      <c r="H4654">
        <v>1</v>
      </c>
      <c r="I4654">
        <v>8.6300000000000008</v>
      </c>
      <c r="J4654">
        <v>0.09</v>
      </c>
      <c r="K4654">
        <v>5.34</v>
      </c>
      <c r="L4654" t="s">
        <v>104</v>
      </c>
      <c r="M4654">
        <f t="shared" si="482"/>
        <v>7.85</v>
      </c>
      <c r="N4654">
        <f t="shared" si="483"/>
        <v>2.5099999999999998</v>
      </c>
      <c r="O4654" s="7">
        <f t="shared" si="484"/>
        <v>0.31974522292993629</v>
      </c>
      <c r="P4654" t="str">
        <f t="shared" si="485"/>
        <v>May-2025</v>
      </c>
      <c r="Q4654" t="str">
        <f t="shared" si="486"/>
        <v>Q2-2025</v>
      </c>
    </row>
    <row r="4655" spans="1:17" x14ac:dyDescent="0.3">
      <c r="A4655" t="s">
        <v>4803</v>
      </c>
      <c r="B4655" s="15">
        <v>45648</v>
      </c>
      <c r="C4655" t="s">
        <v>88</v>
      </c>
      <c r="D4655" t="s">
        <v>198</v>
      </c>
      <c r="E4655" t="s">
        <v>107</v>
      </c>
      <c r="F4655" t="s">
        <v>108</v>
      </c>
      <c r="G4655" t="s">
        <v>68</v>
      </c>
      <c r="H4655">
        <v>2</v>
      </c>
      <c r="I4655">
        <v>8.19</v>
      </c>
      <c r="J4655">
        <v>0.122</v>
      </c>
      <c r="K4655">
        <v>3.64</v>
      </c>
      <c r="L4655" t="s">
        <v>57</v>
      </c>
      <c r="M4655">
        <f t="shared" si="482"/>
        <v>14.38</v>
      </c>
      <c r="N4655">
        <f t="shared" si="483"/>
        <v>7.1</v>
      </c>
      <c r="O4655" s="7">
        <f t="shared" si="484"/>
        <v>0.49374130737134903</v>
      </c>
      <c r="P4655" t="str">
        <f t="shared" si="485"/>
        <v>Dec-2024</v>
      </c>
      <c r="Q4655" t="str">
        <f t="shared" si="486"/>
        <v>Q4-2024</v>
      </c>
    </row>
    <row r="4656" spans="1:17" x14ac:dyDescent="0.3">
      <c r="A4656" t="s">
        <v>4804</v>
      </c>
      <c r="B4656" s="15">
        <v>45746</v>
      </c>
      <c r="C4656" t="s">
        <v>63</v>
      </c>
      <c r="D4656" t="s">
        <v>188</v>
      </c>
      <c r="E4656" t="s">
        <v>107</v>
      </c>
      <c r="F4656" t="s">
        <v>139</v>
      </c>
      <c r="G4656" t="s">
        <v>56</v>
      </c>
      <c r="H4656">
        <v>3</v>
      </c>
      <c r="I4656">
        <v>52.33</v>
      </c>
      <c r="J4656">
        <v>0.28899999999999998</v>
      </c>
      <c r="K4656">
        <v>16.64</v>
      </c>
      <c r="L4656" t="s">
        <v>57</v>
      </c>
      <c r="M4656">
        <f t="shared" si="482"/>
        <v>111.62</v>
      </c>
      <c r="N4656">
        <f t="shared" si="483"/>
        <v>61.7</v>
      </c>
      <c r="O4656" s="7">
        <f t="shared" si="484"/>
        <v>0.55276832108941054</v>
      </c>
      <c r="P4656" t="str">
        <f t="shared" si="485"/>
        <v>Mar-2025</v>
      </c>
      <c r="Q4656" t="str">
        <f t="shared" si="486"/>
        <v>Q1-2025</v>
      </c>
    </row>
    <row r="4657" spans="1:17" x14ac:dyDescent="0.3">
      <c r="A4657" t="s">
        <v>4805</v>
      </c>
      <c r="B4657" s="15">
        <v>45578</v>
      </c>
      <c r="C4657" t="s">
        <v>63</v>
      </c>
      <c r="D4657" t="s">
        <v>119</v>
      </c>
      <c r="E4657" t="s">
        <v>93</v>
      </c>
      <c r="F4657" t="s">
        <v>141</v>
      </c>
      <c r="G4657" t="s">
        <v>56</v>
      </c>
      <c r="H4657">
        <v>7</v>
      </c>
      <c r="I4657">
        <v>78.7</v>
      </c>
      <c r="J4657">
        <v>0.14399999999999999</v>
      </c>
      <c r="K4657">
        <v>33.49</v>
      </c>
      <c r="L4657" t="s">
        <v>57</v>
      </c>
      <c r="M4657">
        <f t="shared" si="482"/>
        <v>471.57</v>
      </c>
      <c r="N4657">
        <f t="shared" si="483"/>
        <v>237.14</v>
      </c>
      <c r="O4657" s="7">
        <f t="shared" si="484"/>
        <v>0.50287338041011942</v>
      </c>
      <c r="P4657" t="str">
        <f t="shared" si="485"/>
        <v>Oct-2024</v>
      </c>
      <c r="Q4657" t="str">
        <f t="shared" si="486"/>
        <v>Q4-2024</v>
      </c>
    </row>
    <row r="4658" spans="1:17" x14ac:dyDescent="0.3">
      <c r="A4658" t="s">
        <v>4806</v>
      </c>
      <c r="B4658" s="15">
        <v>45815</v>
      </c>
      <c r="C4658" t="s">
        <v>63</v>
      </c>
      <c r="D4658" t="s">
        <v>204</v>
      </c>
      <c r="E4658" t="s">
        <v>93</v>
      </c>
      <c r="F4658" t="s">
        <v>94</v>
      </c>
      <c r="G4658" t="s">
        <v>68</v>
      </c>
      <c r="H4658">
        <v>3</v>
      </c>
      <c r="I4658">
        <v>71</v>
      </c>
      <c r="J4658">
        <v>0.193</v>
      </c>
      <c r="K4658">
        <v>26.27</v>
      </c>
      <c r="L4658" t="s">
        <v>57</v>
      </c>
      <c r="M4658">
        <f t="shared" si="482"/>
        <v>171.89</v>
      </c>
      <c r="N4658">
        <f t="shared" si="483"/>
        <v>93.08</v>
      </c>
      <c r="O4658" s="7">
        <f t="shared" si="484"/>
        <v>0.54150910465995694</v>
      </c>
      <c r="P4658" t="str">
        <f t="shared" si="485"/>
        <v>Jun-2025</v>
      </c>
      <c r="Q4658" t="str">
        <f t="shared" si="486"/>
        <v>Q2-2025</v>
      </c>
    </row>
    <row r="4659" spans="1:17" x14ac:dyDescent="0.3">
      <c r="A4659" t="s">
        <v>4807</v>
      </c>
      <c r="B4659" s="15">
        <v>45473</v>
      </c>
      <c r="C4659" t="s">
        <v>63</v>
      </c>
      <c r="D4659" t="s">
        <v>251</v>
      </c>
      <c r="E4659" t="s">
        <v>60</v>
      </c>
      <c r="F4659" t="s">
        <v>61</v>
      </c>
      <c r="G4659" t="s">
        <v>68</v>
      </c>
      <c r="H4659">
        <v>3</v>
      </c>
      <c r="I4659">
        <v>110.16</v>
      </c>
      <c r="J4659">
        <v>0.314</v>
      </c>
      <c r="K4659">
        <v>55.99</v>
      </c>
      <c r="L4659" t="s">
        <v>57</v>
      </c>
      <c r="M4659">
        <f t="shared" si="482"/>
        <v>226.71</v>
      </c>
      <c r="N4659">
        <f t="shared" si="483"/>
        <v>58.74</v>
      </c>
      <c r="O4659" s="7">
        <f t="shared" si="484"/>
        <v>0.2590975254730713</v>
      </c>
      <c r="P4659" t="str">
        <f t="shared" si="485"/>
        <v>Jun-2024</v>
      </c>
      <c r="Q4659" t="str">
        <f t="shared" si="486"/>
        <v>Q2-2024</v>
      </c>
    </row>
    <row r="4660" spans="1:17" x14ac:dyDescent="0.3">
      <c r="A4660" t="s">
        <v>4808</v>
      </c>
      <c r="B4660" s="15">
        <v>45818</v>
      </c>
      <c r="C4660" t="s">
        <v>88</v>
      </c>
      <c r="D4660" t="s">
        <v>162</v>
      </c>
      <c r="E4660" t="s">
        <v>71</v>
      </c>
      <c r="F4660" t="s">
        <v>97</v>
      </c>
      <c r="G4660" t="s">
        <v>56</v>
      </c>
      <c r="H4660">
        <v>2</v>
      </c>
      <c r="I4660">
        <v>272.54000000000002</v>
      </c>
      <c r="J4660">
        <v>2.9000000000000001E-2</v>
      </c>
      <c r="K4660">
        <v>193.54</v>
      </c>
      <c r="L4660" t="s">
        <v>57</v>
      </c>
      <c r="M4660">
        <f t="shared" si="482"/>
        <v>529.27</v>
      </c>
      <c r="N4660">
        <f t="shared" si="483"/>
        <v>142.19</v>
      </c>
      <c r="O4660" s="7">
        <f t="shared" si="484"/>
        <v>0.26865305042794796</v>
      </c>
      <c r="P4660" t="str">
        <f t="shared" si="485"/>
        <v>Jun-2025</v>
      </c>
      <c r="Q4660" t="str">
        <f t="shared" si="486"/>
        <v>Q2-2025</v>
      </c>
    </row>
    <row r="4661" spans="1:17" x14ac:dyDescent="0.3">
      <c r="A4661" t="s">
        <v>4809</v>
      </c>
      <c r="B4661" s="15">
        <v>45416</v>
      </c>
      <c r="C4661" t="s">
        <v>52</v>
      </c>
      <c r="D4661" t="s">
        <v>75</v>
      </c>
      <c r="E4661" t="s">
        <v>60</v>
      </c>
      <c r="F4661" t="s">
        <v>67</v>
      </c>
      <c r="G4661" t="s">
        <v>68</v>
      </c>
      <c r="H4661">
        <v>2</v>
      </c>
      <c r="I4661">
        <v>118.8</v>
      </c>
      <c r="J4661">
        <v>0.106</v>
      </c>
      <c r="K4661">
        <v>49.2</v>
      </c>
      <c r="L4661" t="s">
        <v>57</v>
      </c>
      <c r="M4661">
        <f t="shared" si="482"/>
        <v>212.41</v>
      </c>
      <c r="N4661">
        <f t="shared" si="483"/>
        <v>114.01</v>
      </c>
      <c r="O4661" s="7">
        <f t="shared" si="484"/>
        <v>0.53674497434207435</v>
      </c>
      <c r="P4661" t="str">
        <f t="shared" si="485"/>
        <v>May-2024</v>
      </c>
      <c r="Q4661" t="str">
        <f t="shared" si="486"/>
        <v>Q2-2024</v>
      </c>
    </row>
    <row r="4662" spans="1:17" x14ac:dyDescent="0.3">
      <c r="A4662" t="s">
        <v>4810</v>
      </c>
      <c r="B4662" s="15">
        <v>45749</v>
      </c>
      <c r="C4662" t="s">
        <v>84</v>
      </c>
      <c r="D4662" t="s">
        <v>144</v>
      </c>
      <c r="E4662" t="s">
        <v>107</v>
      </c>
      <c r="F4662" t="s">
        <v>139</v>
      </c>
      <c r="G4662" t="s">
        <v>56</v>
      </c>
      <c r="H4662">
        <v>2</v>
      </c>
      <c r="I4662">
        <v>50.19</v>
      </c>
      <c r="J4662">
        <v>7.5999999999999998E-2</v>
      </c>
      <c r="K4662">
        <v>17.14</v>
      </c>
      <c r="L4662" t="s">
        <v>57</v>
      </c>
      <c r="M4662">
        <f t="shared" si="482"/>
        <v>92.75</v>
      </c>
      <c r="N4662">
        <f t="shared" si="483"/>
        <v>58.47</v>
      </c>
      <c r="O4662" s="7">
        <f t="shared" si="484"/>
        <v>0.63040431266846364</v>
      </c>
      <c r="P4662" t="str">
        <f t="shared" si="485"/>
        <v>Apr-2025</v>
      </c>
      <c r="Q4662" t="str">
        <f t="shared" si="486"/>
        <v>Q2-2025</v>
      </c>
    </row>
    <row r="4663" spans="1:17" x14ac:dyDescent="0.3">
      <c r="A4663" t="s">
        <v>4811</v>
      </c>
      <c r="B4663" s="15">
        <v>45834</v>
      </c>
      <c r="C4663" t="s">
        <v>52</v>
      </c>
      <c r="D4663" t="s">
        <v>113</v>
      </c>
      <c r="E4663" t="s">
        <v>107</v>
      </c>
      <c r="F4663" t="s">
        <v>108</v>
      </c>
      <c r="G4663" t="s">
        <v>68</v>
      </c>
      <c r="H4663">
        <v>1</v>
      </c>
      <c r="I4663">
        <v>59.04</v>
      </c>
      <c r="J4663">
        <v>0.09</v>
      </c>
      <c r="K4663">
        <v>24.78</v>
      </c>
      <c r="L4663" t="s">
        <v>57</v>
      </c>
      <c r="M4663">
        <f t="shared" si="482"/>
        <v>53.73</v>
      </c>
      <c r="N4663">
        <f t="shared" si="483"/>
        <v>28.95</v>
      </c>
      <c r="O4663" s="7">
        <f t="shared" si="484"/>
        <v>0.53880513679508657</v>
      </c>
      <c r="P4663" t="str">
        <f t="shared" si="485"/>
        <v>Jun-2025</v>
      </c>
      <c r="Q4663" t="str">
        <f t="shared" si="486"/>
        <v>Q2-2025</v>
      </c>
    </row>
    <row r="4664" spans="1:17" x14ac:dyDescent="0.3">
      <c r="A4664" t="s">
        <v>4812</v>
      </c>
      <c r="B4664" s="15">
        <v>45729</v>
      </c>
      <c r="C4664" t="s">
        <v>63</v>
      </c>
      <c r="D4664" t="s">
        <v>165</v>
      </c>
      <c r="E4664" t="s">
        <v>71</v>
      </c>
      <c r="F4664" t="s">
        <v>97</v>
      </c>
      <c r="G4664" t="s">
        <v>68</v>
      </c>
      <c r="H4664">
        <v>6</v>
      </c>
      <c r="I4664">
        <v>265.05</v>
      </c>
      <c r="J4664">
        <v>0.11</v>
      </c>
      <c r="K4664">
        <v>202.08</v>
      </c>
      <c r="L4664" t="s">
        <v>57</v>
      </c>
      <c r="M4664">
        <f t="shared" si="482"/>
        <v>1415.37</v>
      </c>
      <c r="N4664">
        <f t="shared" si="483"/>
        <v>202.89</v>
      </c>
      <c r="O4664" s="7">
        <f t="shared" si="484"/>
        <v>0.14334767587274</v>
      </c>
      <c r="P4664" t="str">
        <f t="shared" si="485"/>
        <v>Mar-2025</v>
      </c>
      <c r="Q4664" t="str">
        <f t="shared" si="486"/>
        <v>Q1-2025</v>
      </c>
    </row>
    <row r="4665" spans="1:17" x14ac:dyDescent="0.3">
      <c r="A4665" t="s">
        <v>4813</v>
      </c>
      <c r="B4665" s="15">
        <v>45714</v>
      </c>
      <c r="C4665" t="s">
        <v>52</v>
      </c>
      <c r="D4665" t="s">
        <v>130</v>
      </c>
      <c r="E4665" t="s">
        <v>54</v>
      </c>
      <c r="F4665" t="s">
        <v>114</v>
      </c>
      <c r="G4665" t="s">
        <v>56</v>
      </c>
      <c r="H4665">
        <v>10</v>
      </c>
      <c r="I4665">
        <v>9.75</v>
      </c>
      <c r="J4665">
        <v>0.13200000000000001</v>
      </c>
      <c r="K4665">
        <v>6.4</v>
      </c>
      <c r="L4665" t="s">
        <v>57</v>
      </c>
      <c r="M4665">
        <f t="shared" si="482"/>
        <v>84.63</v>
      </c>
      <c r="N4665">
        <f t="shared" si="483"/>
        <v>20.63</v>
      </c>
      <c r="O4665" s="7">
        <f t="shared" si="484"/>
        <v>0.24376698570246957</v>
      </c>
      <c r="P4665" t="str">
        <f t="shared" si="485"/>
        <v>Feb-2025</v>
      </c>
      <c r="Q4665" t="str">
        <f t="shared" si="486"/>
        <v>Q1-2025</v>
      </c>
    </row>
    <row r="4666" spans="1:17" x14ac:dyDescent="0.3">
      <c r="A4666" t="s">
        <v>4814</v>
      </c>
      <c r="B4666" s="15">
        <v>45781</v>
      </c>
      <c r="C4666" t="s">
        <v>88</v>
      </c>
      <c r="D4666" t="s">
        <v>135</v>
      </c>
      <c r="E4666" t="s">
        <v>54</v>
      </c>
      <c r="F4666" t="s">
        <v>65</v>
      </c>
      <c r="G4666" t="s">
        <v>56</v>
      </c>
      <c r="H4666">
        <v>1</v>
      </c>
      <c r="I4666">
        <v>5.09</v>
      </c>
      <c r="J4666">
        <v>5.1999999999999998E-2</v>
      </c>
      <c r="K4666">
        <v>3.33</v>
      </c>
      <c r="L4666" t="s">
        <v>57</v>
      </c>
      <c r="M4666">
        <f t="shared" si="482"/>
        <v>4.83</v>
      </c>
      <c r="N4666">
        <f t="shared" si="483"/>
        <v>1.5</v>
      </c>
      <c r="O4666" s="7">
        <f t="shared" si="484"/>
        <v>0.3105590062111801</v>
      </c>
      <c r="P4666" t="str">
        <f t="shared" si="485"/>
        <v>May-2025</v>
      </c>
      <c r="Q4666" t="str">
        <f t="shared" si="486"/>
        <v>Q2-2025</v>
      </c>
    </row>
    <row r="4667" spans="1:17" x14ac:dyDescent="0.3">
      <c r="A4667" t="s">
        <v>4815</v>
      </c>
      <c r="B4667" s="15">
        <v>45770</v>
      </c>
      <c r="C4667" t="s">
        <v>84</v>
      </c>
      <c r="D4667" t="s">
        <v>73</v>
      </c>
      <c r="E4667" t="s">
        <v>60</v>
      </c>
      <c r="F4667" t="s">
        <v>76</v>
      </c>
      <c r="G4667" t="s">
        <v>56</v>
      </c>
      <c r="H4667">
        <v>1</v>
      </c>
      <c r="I4667">
        <v>99.68</v>
      </c>
      <c r="J4667">
        <v>0.03</v>
      </c>
      <c r="K4667">
        <v>50.48</v>
      </c>
      <c r="L4667" t="s">
        <v>57</v>
      </c>
      <c r="M4667">
        <f t="shared" si="482"/>
        <v>96.69</v>
      </c>
      <c r="N4667">
        <f t="shared" si="483"/>
        <v>46.21</v>
      </c>
      <c r="O4667" s="7">
        <f t="shared" si="484"/>
        <v>0.47791912297031752</v>
      </c>
      <c r="P4667" t="str">
        <f t="shared" si="485"/>
        <v>Apr-2025</v>
      </c>
      <c r="Q4667" t="str">
        <f t="shared" si="486"/>
        <v>Q2-2025</v>
      </c>
    </row>
    <row r="4668" spans="1:17" x14ac:dyDescent="0.3">
      <c r="A4668" t="s">
        <v>4816</v>
      </c>
      <c r="B4668" s="15">
        <v>45774</v>
      </c>
      <c r="C4668" t="s">
        <v>84</v>
      </c>
      <c r="D4668" t="s">
        <v>147</v>
      </c>
      <c r="E4668" t="s">
        <v>71</v>
      </c>
      <c r="F4668" t="s">
        <v>78</v>
      </c>
      <c r="G4668" t="s">
        <v>56</v>
      </c>
      <c r="H4668">
        <v>1</v>
      </c>
      <c r="I4668">
        <v>162.4</v>
      </c>
      <c r="J4668">
        <v>0.112</v>
      </c>
      <c r="K4668">
        <v>123.94</v>
      </c>
      <c r="L4668" t="s">
        <v>57</v>
      </c>
      <c r="M4668">
        <f t="shared" si="482"/>
        <v>144.21</v>
      </c>
      <c r="N4668">
        <f t="shared" si="483"/>
        <v>20.27</v>
      </c>
      <c r="O4668" s="7">
        <f t="shared" si="484"/>
        <v>0.14055890714929614</v>
      </c>
      <c r="P4668" t="str">
        <f t="shared" si="485"/>
        <v>Apr-2025</v>
      </c>
      <c r="Q4668" t="str">
        <f t="shared" si="486"/>
        <v>Q2-2025</v>
      </c>
    </row>
    <row r="4669" spans="1:17" x14ac:dyDescent="0.3">
      <c r="A4669" t="s">
        <v>4817</v>
      </c>
      <c r="B4669" s="15">
        <v>45780</v>
      </c>
      <c r="C4669" t="s">
        <v>63</v>
      </c>
      <c r="D4669" t="s">
        <v>302</v>
      </c>
      <c r="E4669" t="s">
        <v>107</v>
      </c>
      <c r="F4669" t="s">
        <v>132</v>
      </c>
      <c r="G4669" t="s">
        <v>56</v>
      </c>
      <c r="H4669">
        <v>1</v>
      </c>
      <c r="I4669">
        <v>55.3</v>
      </c>
      <c r="J4669">
        <v>0.22900000000000001</v>
      </c>
      <c r="K4669">
        <v>19.86</v>
      </c>
      <c r="L4669" t="s">
        <v>57</v>
      </c>
      <c r="M4669">
        <f t="shared" si="482"/>
        <v>42.64</v>
      </c>
      <c r="N4669">
        <f t="shared" si="483"/>
        <v>22.78</v>
      </c>
      <c r="O4669" s="7">
        <f t="shared" si="484"/>
        <v>0.53424015009380865</v>
      </c>
      <c r="P4669" t="str">
        <f t="shared" si="485"/>
        <v>May-2025</v>
      </c>
      <c r="Q4669" t="str">
        <f t="shared" si="486"/>
        <v>Q2-2025</v>
      </c>
    </row>
    <row r="4670" spans="1:17" x14ac:dyDescent="0.3">
      <c r="A4670" t="s">
        <v>4818</v>
      </c>
      <c r="B4670" s="15">
        <v>45674</v>
      </c>
      <c r="C4670" t="s">
        <v>63</v>
      </c>
      <c r="D4670" t="s">
        <v>204</v>
      </c>
      <c r="E4670" t="s">
        <v>60</v>
      </c>
      <c r="F4670" t="s">
        <v>99</v>
      </c>
      <c r="G4670" t="s">
        <v>68</v>
      </c>
      <c r="H4670">
        <v>4</v>
      </c>
      <c r="I4670">
        <v>69.569999999999993</v>
      </c>
      <c r="J4670">
        <v>0.16500000000000001</v>
      </c>
      <c r="K4670">
        <v>32.799999999999997</v>
      </c>
      <c r="L4670" t="s">
        <v>57</v>
      </c>
      <c r="M4670">
        <f t="shared" si="482"/>
        <v>232.36</v>
      </c>
      <c r="N4670">
        <f t="shared" si="483"/>
        <v>101.16</v>
      </c>
      <c r="O4670" s="7">
        <f t="shared" si="484"/>
        <v>0.43535892580478563</v>
      </c>
      <c r="P4670" t="str">
        <f t="shared" si="485"/>
        <v>Jan-2025</v>
      </c>
      <c r="Q4670" t="str">
        <f t="shared" si="486"/>
        <v>Q1-2025</v>
      </c>
    </row>
    <row r="4671" spans="1:17" x14ac:dyDescent="0.3">
      <c r="A4671" t="s">
        <v>4819</v>
      </c>
      <c r="B4671" s="15">
        <v>45842</v>
      </c>
      <c r="C4671" t="s">
        <v>63</v>
      </c>
      <c r="D4671" t="s">
        <v>175</v>
      </c>
      <c r="E4671" t="s">
        <v>54</v>
      </c>
      <c r="F4671" t="s">
        <v>268</v>
      </c>
      <c r="G4671" t="s">
        <v>68</v>
      </c>
      <c r="H4671">
        <v>8</v>
      </c>
      <c r="I4671">
        <v>4.58</v>
      </c>
      <c r="J4671">
        <v>0.17499999999999999</v>
      </c>
      <c r="K4671">
        <v>3.09</v>
      </c>
      <c r="L4671" t="s">
        <v>57</v>
      </c>
      <c r="M4671">
        <f t="shared" si="482"/>
        <v>30.23</v>
      </c>
      <c r="N4671">
        <f t="shared" si="483"/>
        <v>5.51</v>
      </c>
      <c r="O4671" s="7">
        <f t="shared" si="484"/>
        <v>0.18226926893814091</v>
      </c>
      <c r="P4671" t="str">
        <f t="shared" si="485"/>
        <v>Jul-2025</v>
      </c>
      <c r="Q4671" t="str">
        <f t="shared" si="486"/>
        <v>Q3-2025</v>
      </c>
    </row>
    <row r="4672" spans="1:17" x14ac:dyDescent="0.3">
      <c r="A4672" t="s">
        <v>4820</v>
      </c>
      <c r="B4672" s="15">
        <v>45657</v>
      </c>
      <c r="C4672" t="s">
        <v>88</v>
      </c>
      <c r="D4672" t="s">
        <v>135</v>
      </c>
      <c r="E4672" t="s">
        <v>107</v>
      </c>
      <c r="F4672" t="s">
        <v>148</v>
      </c>
      <c r="G4672" t="s">
        <v>56</v>
      </c>
      <c r="H4672">
        <v>6</v>
      </c>
      <c r="I4672">
        <v>19.440000000000001</v>
      </c>
      <c r="J4672">
        <v>9.6000000000000002E-2</v>
      </c>
      <c r="K4672">
        <v>8.2100000000000009</v>
      </c>
      <c r="L4672" t="s">
        <v>57</v>
      </c>
      <c r="M4672">
        <f t="shared" si="482"/>
        <v>105.44</v>
      </c>
      <c r="N4672">
        <f t="shared" si="483"/>
        <v>56.18</v>
      </c>
      <c r="O4672" s="7">
        <f t="shared" si="484"/>
        <v>0.532814871016692</v>
      </c>
      <c r="P4672" t="str">
        <f t="shared" si="485"/>
        <v>Dec-2024</v>
      </c>
      <c r="Q4672" t="str">
        <f t="shared" si="486"/>
        <v>Q4-2024</v>
      </c>
    </row>
    <row r="4673" spans="1:17" x14ac:dyDescent="0.3">
      <c r="A4673" t="s">
        <v>4821</v>
      </c>
      <c r="B4673" s="15">
        <v>45808</v>
      </c>
      <c r="C4673" t="s">
        <v>84</v>
      </c>
      <c r="D4673" t="s">
        <v>147</v>
      </c>
      <c r="E4673" t="s">
        <v>60</v>
      </c>
      <c r="F4673" t="s">
        <v>99</v>
      </c>
      <c r="G4673" t="s">
        <v>56</v>
      </c>
      <c r="H4673">
        <v>2</v>
      </c>
      <c r="I4673">
        <v>104.77</v>
      </c>
      <c r="J4673">
        <v>0.13800000000000001</v>
      </c>
      <c r="K4673">
        <v>44.93</v>
      </c>
      <c r="L4673" t="s">
        <v>57</v>
      </c>
      <c r="M4673">
        <f t="shared" si="482"/>
        <v>180.62</v>
      </c>
      <c r="N4673">
        <f t="shared" si="483"/>
        <v>90.76</v>
      </c>
      <c r="O4673" s="7">
        <f t="shared" si="484"/>
        <v>0.5024914184475695</v>
      </c>
      <c r="P4673" t="str">
        <f t="shared" si="485"/>
        <v>May-2025</v>
      </c>
      <c r="Q4673" t="str">
        <f t="shared" si="486"/>
        <v>Q2-2025</v>
      </c>
    </row>
    <row r="4674" spans="1:17" x14ac:dyDescent="0.3">
      <c r="A4674" t="s">
        <v>4822</v>
      </c>
      <c r="B4674" s="15">
        <v>45785</v>
      </c>
      <c r="C4674" t="s">
        <v>52</v>
      </c>
      <c r="D4674" t="s">
        <v>101</v>
      </c>
      <c r="E4674" t="s">
        <v>54</v>
      </c>
      <c r="F4674" t="s">
        <v>268</v>
      </c>
      <c r="G4674" t="s">
        <v>68</v>
      </c>
      <c r="H4674">
        <v>2</v>
      </c>
      <c r="I4674">
        <v>5.53</v>
      </c>
      <c r="J4674">
        <v>0.10299999999999999</v>
      </c>
      <c r="K4674">
        <v>3.76</v>
      </c>
      <c r="L4674" t="s">
        <v>57</v>
      </c>
      <c r="M4674">
        <f t="shared" ref="M4674:M4737" si="487">ROUND(H4674*I4674*(1-J4674),2)</f>
        <v>9.92</v>
      </c>
      <c r="N4674">
        <f t="shared" ref="N4674:N4737" si="488">ROUND(M4674-(H4674*K4674),2)</f>
        <v>2.4</v>
      </c>
      <c r="O4674" s="7">
        <f t="shared" ref="O4674:O4737" si="489">IFERROR(N4674/M4674,0)</f>
        <v>0.24193548387096772</v>
      </c>
      <c r="P4674" t="str">
        <f t="shared" si="485"/>
        <v>May-2025</v>
      </c>
      <c r="Q4674" t="str">
        <f t="shared" si="486"/>
        <v>Q2-2025</v>
      </c>
    </row>
    <row r="4675" spans="1:17" x14ac:dyDescent="0.3">
      <c r="A4675" t="s">
        <v>4823</v>
      </c>
      <c r="B4675" s="15">
        <v>45626</v>
      </c>
      <c r="C4675" t="s">
        <v>52</v>
      </c>
      <c r="D4675" t="s">
        <v>113</v>
      </c>
      <c r="E4675" t="s">
        <v>60</v>
      </c>
      <c r="F4675" t="s">
        <v>61</v>
      </c>
      <c r="G4675" t="s">
        <v>68</v>
      </c>
      <c r="H4675">
        <v>1</v>
      </c>
      <c r="I4675">
        <v>70.2</v>
      </c>
      <c r="J4675">
        <v>0.14699999999999999</v>
      </c>
      <c r="K4675">
        <v>28.08</v>
      </c>
      <c r="L4675" t="s">
        <v>57</v>
      </c>
      <c r="M4675">
        <f t="shared" si="487"/>
        <v>59.88</v>
      </c>
      <c r="N4675">
        <f t="shared" si="488"/>
        <v>31.8</v>
      </c>
      <c r="O4675" s="7">
        <f t="shared" si="489"/>
        <v>0.53106212424849697</v>
      </c>
      <c r="P4675" t="str">
        <f t="shared" si="485"/>
        <v>Nov-2024</v>
      </c>
      <c r="Q4675" t="str">
        <f t="shared" si="486"/>
        <v>Q4-2024</v>
      </c>
    </row>
    <row r="4676" spans="1:17" x14ac:dyDescent="0.3">
      <c r="A4676" t="s">
        <v>4824</v>
      </c>
      <c r="B4676" s="15">
        <v>45780</v>
      </c>
      <c r="C4676" t="s">
        <v>63</v>
      </c>
      <c r="D4676" t="s">
        <v>159</v>
      </c>
      <c r="E4676" t="s">
        <v>107</v>
      </c>
      <c r="F4676" t="s">
        <v>193</v>
      </c>
      <c r="G4676" t="s">
        <v>68</v>
      </c>
      <c r="H4676">
        <v>2</v>
      </c>
      <c r="I4676">
        <v>40.159999999999997</v>
      </c>
      <c r="J4676">
        <v>5.6000000000000001E-2</v>
      </c>
      <c r="K4676">
        <v>16.62</v>
      </c>
      <c r="L4676" t="s">
        <v>57</v>
      </c>
      <c r="M4676">
        <f t="shared" si="487"/>
        <v>75.819999999999993</v>
      </c>
      <c r="N4676">
        <f t="shared" si="488"/>
        <v>42.58</v>
      </c>
      <c r="O4676" s="7">
        <f t="shared" si="489"/>
        <v>0.56159324716433656</v>
      </c>
      <c r="P4676" t="str">
        <f t="shared" si="485"/>
        <v>May-2025</v>
      </c>
      <c r="Q4676" t="str">
        <f t="shared" si="486"/>
        <v>Q2-2025</v>
      </c>
    </row>
    <row r="4677" spans="1:17" x14ac:dyDescent="0.3">
      <c r="A4677" t="s">
        <v>4825</v>
      </c>
      <c r="B4677" s="15">
        <v>45750</v>
      </c>
      <c r="C4677" t="s">
        <v>52</v>
      </c>
      <c r="D4677" t="s">
        <v>113</v>
      </c>
      <c r="E4677" t="s">
        <v>71</v>
      </c>
      <c r="F4677" t="s">
        <v>86</v>
      </c>
      <c r="G4677" t="s">
        <v>56</v>
      </c>
      <c r="H4677">
        <v>11</v>
      </c>
      <c r="I4677">
        <v>286.45999999999998</v>
      </c>
      <c r="J4677">
        <v>2.9000000000000001E-2</v>
      </c>
      <c r="K4677">
        <v>190.38</v>
      </c>
      <c r="L4677" t="s">
        <v>57</v>
      </c>
      <c r="M4677">
        <f t="shared" si="487"/>
        <v>3059.68</v>
      </c>
      <c r="N4677">
        <f t="shared" si="488"/>
        <v>965.5</v>
      </c>
      <c r="O4677" s="7">
        <f t="shared" si="489"/>
        <v>0.31555587512419603</v>
      </c>
      <c r="P4677" t="str">
        <f t="shared" si="485"/>
        <v>Apr-2025</v>
      </c>
      <c r="Q4677" t="str">
        <f t="shared" si="486"/>
        <v>Q2-2025</v>
      </c>
    </row>
    <row r="4678" spans="1:17" x14ac:dyDescent="0.3">
      <c r="A4678" t="s">
        <v>4826</v>
      </c>
      <c r="B4678" s="15">
        <v>45626</v>
      </c>
      <c r="C4678" t="s">
        <v>84</v>
      </c>
      <c r="D4678" t="s">
        <v>169</v>
      </c>
      <c r="E4678" t="s">
        <v>93</v>
      </c>
      <c r="F4678" t="s">
        <v>124</v>
      </c>
      <c r="G4678" t="s">
        <v>56</v>
      </c>
      <c r="H4678">
        <v>7</v>
      </c>
      <c r="I4678">
        <v>77.14</v>
      </c>
      <c r="J4678">
        <v>9.1999999999999998E-2</v>
      </c>
      <c r="K4678">
        <v>21.41</v>
      </c>
      <c r="L4678" t="s">
        <v>104</v>
      </c>
      <c r="M4678">
        <f t="shared" si="487"/>
        <v>490.3</v>
      </c>
      <c r="N4678">
        <f t="shared" si="488"/>
        <v>340.43</v>
      </c>
      <c r="O4678" s="7">
        <f t="shared" si="489"/>
        <v>0.69433000203956763</v>
      </c>
      <c r="P4678" t="str">
        <f t="shared" si="485"/>
        <v>Nov-2024</v>
      </c>
      <c r="Q4678" t="str">
        <f t="shared" si="486"/>
        <v>Q4-2024</v>
      </c>
    </row>
    <row r="4679" spans="1:17" x14ac:dyDescent="0.3">
      <c r="A4679" t="s">
        <v>4827</v>
      </c>
      <c r="B4679" s="15">
        <v>45936</v>
      </c>
      <c r="C4679" t="s">
        <v>52</v>
      </c>
      <c r="D4679" t="s">
        <v>155</v>
      </c>
      <c r="E4679" t="s">
        <v>107</v>
      </c>
      <c r="F4679" t="s">
        <v>193</v>
      </c>
      <c r="G4679" t="s">
        <v>68</v>
      </c>
      <c r="H4679">
        <v>3</v>
      </c>
      <c r="I4679">
        <v>19.66</v>
      </c>
      <c r="J4679">
        <v>3.7999999999999999E-2</v>
      </c>
      <c r="K4679">
        <v>7.85</v>
      </c>
      <c r="L4679" t="s">
        <v>57</v>
      </c>
      <c r="M4679">
        <f t="shared" si="487"/>
        <v>56.74</v>
      </c>
      <c r="N4679">
        <f t="shared" si="488"/>
        <v>33.19</v>
      </c>
      <c r="O4679" s="7">
        <f t="shared" si="489"/>
        <v>0.58494888967218883</v>
      </c>
      <c r="P4679" t="str">
        <f t="shared" si="485"/>
        <v>Oct-2025</v>
      </c>
      <c r="Q4679" t="str">
        <f t="shared" si="486"/>
        <v>Q4-2025</v>
      </c>
    </row>
    <row r="4680" spans="1:17" x14ac:dyDescent="0.3">
      <c r="A4680" t="s">
        <v>4828</v>
      </c>
      <c r="B4680" s="15">
        <v>45620</v>
      </c>
      <c r="C4680" t="s">
        <v>88</v>
      </c>
      <c r="D4680" t="s">
        <v>162</v>
      </c>
      <c r="E4680" t="s">
        <v>107</v>
      </c>
      <c r="F4680" t="s">
        <v>193</v>
      </c>
      <c r="G4680" t="s">
        <v>56</v>
      </c>
      <c r="H4680">
        <v>2</v>
      </c>
      <c r="I4680">
        <v>20.02</v>
      </c>
      <c r="J4680">
        <v>9.1999999999999998E-2</v>
      </c>
      <c r="K4680">
        <v>7.36</v>
      </c>
      <c r="L4680" t="s">
        <v>57</v>
      </c>
      <c r="M4680">
        <f t="shared" si="487"/>
        <v>36.36</v>
      </c>
      <c r="N4680">
        <f t="shared" si="488"/>
        <v>21.64</v>
      </c>
      <c r="O4680" s="7">
        <f t="shared" si="489"/>
        <v>0.59515951595159522</v>
      </c>
      <c r="P4680" t="str">
        <f t="shared" si="485"/>
        <v>Nov-2024</v>
      </c>
      <c r="Q4680" t="str">
        <f t="shared" si="486"/>
        <v>Q4-2024</v>
      </c>
    </row>
    <row r="4681" spans="1:17" x14ac:dyDescent="0.3">
      <c r="A4681" t="s">
        <v>4829</v>
      </c>
      <c r="B4681" s="15">
        <v>45680</v>
      </c>
      <c r="C4681" t="s">
        <v>88</v>
      </c>
      <c r="D4681" t="s">
        <v>234</v>
      </c>
      <c r="E4681" t="s">
        <v>71</v>
      </c>
      <c r="F4681" t="s">
        <v>78</v>
      </c>
      <c r="G4681" t="s">
        <v>68</v>
      </c>
      <c r="H4681">
        <v>1</v>
      </c>
      <c r="I4681">
        <v>234.46</v>
      </c>
      <c r="J4681">
        <v>4.1000000000000002E-2</v>
      </c>
      <c r="K4681">
        <v>168.51</v>
      </c>
      <c r="L4681" t="s">
        <v>57</v>
      </c>
      <c r="M4681">
        <f t="shared" si="487"/>
        <v>224.85</v>
      </c>
      <c r="N4681">
        <f t="shared" si="488"/>
        <v>56.34</v>
      </c>
      <c r="O4681" s="7">
        <f t="shared" si="489"/>
        <v>0.25056704469646435</v>
      </c>
      <c r="P4681" t="str">
        <f t="shared" si="485"/>
        <v>Jan-2025</v>
      </c>
      <c r="Q4681" t="str">
        <f t="shared" si="486"/>
        <v>Q1-2025</v>
      </c>
    </row>
    <row r="4682" spans="1:17" x14ac:dyDescent="0.3">
      <c r="A4682" t="s">
        <v>4830</v>
      </c>
      <c r="B4682" s="15">
        <v>45614</v>
      </c>
      <c r="C4682" t="s">
        <v>63</v>
      </c>
      <c r="D4682" t="s">
        <v>82</v>
      </c>
      <c r="E4682" t="s">
        <v>71</v>
      </c>
      <c r="F4682" t="s">
        <v>72</v>
      </c>
      <c r="G4682" t="s">
        <v>56</v>
      </c>
      <c r="H4682">
        <v>13</v>
      </c>
      <c r="I4682">
        <v>131.41</v>
      </c>
      <c r="J4682">
        <v>0.17</v>
      </c>
      <c r="K4682">
        <v>96.57</v>
      </c>
      <c r="L4682" t="s">
        <v>104</v>
      </c>
      <c r="M4682">
        <f t="shared" si="487"/>
        <v>1417.91</v>
      </c>
      <c r="N4682">
        <f t="shared" si="488"/>
        <v>162.5</v>
      </c>
      <c r="O4682" s="7">
        <f t="shared" si="489"/>
        <v>0.11460529934904189</v>
      </c>
      <c r="P4682" t="str">
        <f t="shared" si="485"/>
        <v>Nov-2024</v>
      </c>
      <c r="Q4682" t="str">
        <f t="shared" si="486"/>
        <v>Q4-2024</v>
      </c>
    </row>
    <row r="4683" spans="1:17" x14ac:dyDescent="0.3">
      <c r="A4683" t="s">
        <v>4831</v>
      </c>
      <c r="B4683" s="15">
        <v>45875</v>
      </c>
      <c r="C4683" t="s">
        <v>84</v>
      </c>
      <c r="D4683" t="s">
        <v>196</v>
      </c>
      <c r="E4683" t="s">
        <v>60</v>
      </c>
      <c r="F4683" t="s">
        <v>99</v>
      </c>
      <c r="G4683" t="s">
        <v>56</v>
      </c>
      <c r="H4683">
        <v>3</v>
      </c>
      <c r="I4683">
        <v>25.87</v>
      </c>
      <c r="J4683">
        <v>8.4000000000000005E-2</v>
      </c>
      <c r="K4683">
        <v>13.62</v>
      </c>
      <c r="L4683" t="s">
        <v>57</v>
      </c>
      <c r="M4683">
        <f t="shared" si="487"/>
        <v>71.09</v>
      </c>
      <c r="N4683">
        <f t="shared" si="488"/>
        <v>30.23</v>
      </c>
      <c r="O4683" s="7">
        <f t="shared" si="489"/>
        <v>0.42523561682374456</v>
      </c>
      <c r="P4683" t="str">
        <f t="shared" si="485"/>
        <v>Aug-2025</v>
      </c>
      <c r="Q4683" t="str">
        <f t="shared" si="486"/>
        <v>Q3-2025</v>
      </c>
    </row>
    <row r="4684" spans="1:17" x14ac:dyDescent="0.3">
      <c r="A4684" t="s">
        <v>4832</v>
      </c>
      <c r="B4684" s="15">
        <v>45770</v>
      </c>
      <c r="C4684" t="s">
        <v>84</v>
      </c>
      <c r="D4684" t="s">
        <v>196</v>
      </c>
      <c r="E4684" t="s">
        <v>54</v>
      </c>
      <c r="F4684" t="s">
        <v>65</v>
      </c>
      <c r="G4684" t="s">
        <v>68</v>
      </c>
      <c r="H4684">
        <v>1</v>
      </c>
      <c r="I4684">
        <v>7.3</v>
      </c>
      <c r="J4684">
        <v>5.2999999999999999E-2</v>
      </c>
      <c r="K4684">
        <v>4.8600000000000003</v>
      </c>
      <c r="L4684" t="s">
        <v>104</v>
      </c>
      <c r="M4684">
        <f t="shared" si="487"/>
        <v>6.91</v>
      </c>
      <c r="N4684">
        <f t="shared" si="488"/>
        <v>2.0499999999999998</v>
      </c>
      <c r="O4684" s="7">
        <f t="shared" si="489"/>
        <v>0.29667149059334297</v>
      </c>
      <c r="P4684" t="str">
        <f t="shared" si="485"/>
        <v>Apr-2025</v>
      </c>
      <c r="Q4684" t="str">
        <f t="shared" si="486"/>
        <v>Q2-2025</v>
      </c>
    </row>
    <row r="4685" spans="1:17" x14ac:dyDescent="0.3">
      <c r="A4685" t="s">
        <v>4833</v>
      </c>
      <c r="B4685" s="15">
        <v>45681</v>
      </c>
      <c r="C4685" t="s">
        <v>52</v>
      </c>
      <c r="D4685" t="s">
        <v>113</v>
      </c>
      <c r="E4685" t="s">
        <v>71</v>
      </c>
      <c r="F4685" t="s">
        <v>72</v>
      </c>
      <c r="G4685" t="s">
        <v>56</v>
      </c>
      <c r="H4685">
        <v>2</v>
      </c>
      <c r="I4685">
        <v>109.77</v>
      </c>
      <c r="J4685">
        <v>0.152</v>
      </c>
      <c r="K4685">
        <v>81.540000000000006</v>
      </c>
      <c r="L4685" t="s">
        <v>57</v>
      </c>
      <c r="M4685">
        <f t="shared" si="487"/>
        <v>186.17</v>
      </c>
      <c r="N4685">
        <f t="shared" si="488"/>
        <v>23.09</v>
      </c>
      <c r="O4685" s="7">
        <f t="shared" si="489"/>
        <v>0.12402642745877425</v>
      </c>
      <c r="P4685" t="str">
        <f t="shared" si="485"/>
        <v>Jan-2025</v>
      </c>
      <c r="Q4685" t="str">
        <f t="shared" si="486"/>
        <v>Q1-2025</v>
      </c>
    </row>
    <row r="4686" spans="1:17" x14ac:dyDescent="0.3">
      <c r="A4686" t="s">
        <v>4834</v>
      </c>
      <c r="B4686" s="15">
        <v>45585</v>
      </c>
      <c r="C4686" t="s">
        <v>88</v>
      </c>
      <c r="D4686" t="s">
        <v>179</v>
      </c>
      <c r="E4686" t="s">
        <v>93</v>
      </c>
      <c r="F4686" t="s">
        <v>141</v>
      </c>
      <c r="G4686" t="s">
        <v>68</v>
      </c>
      <c r="H4686">
        <v>3</v>
      </c>
      <c r="I4686">
        <v>68.41</v>
      </c>
      <c r="J4686">
        <v>0</v>
      </c>
      <c r="K4686">
        <v>32.67</v>
      </c>
      <c r="L4686" t="s">
        <v>57</v>
      </c>
      <c r="M4686">
        <f t="shared" si="487"/>
        <v>205.23</v>
      </c>
      <c r="N4686">
        <f t="shared" si="488"/>
        <v>107.22</v>
      </c>
      <c r="O4686" s="7">
        <f t="shared" si="489"/>
        <v>0.52243824002338846</v>
      </c>
      <c r="P4686" t="str">
        <f t="shared" si="485"/>
        <v>Oct-2024</v>
      </c>
      <c r="Q4686" t="str">
        <f t="shared" si="486"/>
        <v>Q4-2024</v>
      </c>
    </row>
    <row r="4687" spans="1:17" x14ac:dyDescent="0.3">
      <c r="A4687" t="s">
        <v>4835</v>
      </c>
      <c r="B4687" s="15">
        <v>45906</v>
      </c>
      <c r="C4687" t="s">
        <v>88</v>
      </c>
      <c r="D4687" t="s">
        <v>116</v>
      </c>
      <c r="E4687" t="s">
        <v>60</v>
      </c>
      <c r="F4687" t="s">
        <v>76</v>
      </c>
      <c r="G4687" t="s">
        <v>56</v>
      </c>
      <c r="H4687">
        <v>2</v>
      </c>
      <c r="I4687">
        <v>72.94</v>
      </c>
      <c r="J4687">
        <v>1.7999999999999999E-2</v>
      </c>
      <c r="K4687">
        <v>35.04</v>
      </c>
      <c r="L4687" t="s">
        <v>57</v>
      </c>
      <c r="M4687">
        <f t="shared" si="487"/>
        <v>143.25</v>
      </c>
      <c r="N4687">
        <f t="shared" si="488"/>
        <v>73.17</v>
      </c>
      <c r="O4687" s="7">
        <f t="shared" si="489"/>
        <v>0.51078534031413614</v>
      </c>
      <c r="P4687" t="str">
        <f t="shared" si="485"/>
        <v>Sep-2025</v>
      </c>
      <c r="Q4687" t="str">
        <f t="shared" si="486"/>
        <v>Q3-2025</v>
      </c>
    </row>
    <row r="4688" spans="1:17" x14ac:dyDescent="0.3">
      <c r="A4688" t="s">
        <v>4836</v>
      </c>
      <c r="B4688" s="15">
        <v>45973</v>
      </c>
      <c r="C4688" t="s">
        <v>88</v>
      </c>
      <c r="D4688" t="s">
        <v>429</v>
      </c>
      <c r="E4688" t="s">
        <v>71</v>
      </c>
      <c r="F4688" t="s">
        <v>86</v>
      </c>
      <c r="G4688" t="s">
        <v>68</v>
      </c>
      <c r="H4688">
        <v>8</v>
      </c>
      <c r="I4688">
        <v>191.36</v>
      </c>
      <c r="J4688">
        <v>6.6000000000000003E-2</v>
      </c>
      <c r="K4688">
        <v>130.13999999999999</v>
      </c>
      <c r="L4688" t="s">
        <v>57</v>
      </c>
      <c r="M4688">
        <f t="shared" si="487"/>
        <v>1429.84</v>
      </c>
      <c r="N4688">
        <f t="shared" si="488"/>
        <v>388.72</v>
      </c>
      <c r="O4688" s="7">
        <f t="shared" si="489"/>
        <v>0.27186258602361107</v>
      </c>
      <c r="P4688" t="str">
        <f t="shared" si="485"/>
        <v>Nov-2025</v>
      </c>
      <c r="Q4688" t="str">
        <f t="shared" si="486"/>
        <v>Q4-2025</v>
      </c>
    </row>
    <row r="4689" spans="1:17" x14ac:dyDescent="0.3">
      <c r="A4689" t="s">
        <v>4837</v>
      </c>
      <c r="B4689" s="15">
        <v>45953</v>
      </c>
      <c r="C4689" t="s">
        <v>88</v>
      </c>
      <c r="D4689" t="s">
        <v>183</v>
      </c>
      <c r="E4689" t="s">
        <v>107</v>
      </c>
      <c r="F4689" t="s">
        <v>139</v>
      </c>
      <c r="G4689" t="s">
        <v>56</v>
      </c>
      <c r="H4689">
        <v>8</v>
      </c>
      <c r="I4689">
        <v>23.25</v>
      </c>
      <c r="J4689">
        <v>0.109</v>
      </c>
      <c r="K4689">
        <v>7.72</v>
      </c>
      <c r="L4689" t="s">
        <v>57</v>
      </c>
      <c r="M4689">
        <f t="shared" si="487"/>
        <v>165.73</v>
      </c>
      <c r="N4689">
        <f t="shared" si="488"/>
        <v>103.97</v>
      </c>
      <c r="O4689" s="7">
        <f t="shared" si="489"/>
        <v>0.62734568273698188</v>
      </c>
      <c r="P4689" t="str">
        <f t="shared" si="485"/>
        <v>Oct-2025</v>
      </c>
      <c r="Q4689" t="str">
        <f t="shared" si="486"/>
        <v>Q4-2025</v>
      </c>
    </row>
    <row r="4690" spans="1:17" x14ac:dyDescent="0.3">
      <c r="A4690" t="s">
        <v>4838</v>
      </c>
      <c r="B4690" s="15">
        <v>45540</v>
      </c>
      <c r="C4690" t="s">
        <v>63</v>
      </c>
      <c r="D4690" t="s">
        <v>263</v>
      </c>
      <c r="E4690" t="s">
        <v>93</v>
      </c>
      <c r="F4690" t="s">
        <v>94</v>
      </c>
      <c r="G4690" t="s">
        <v>68</v>
      </c>
      <c r="H4690">
        <v>3</v>
      </c>
      <c r="I4690">
        <v>80.7</v>
      </c>
      <c r="J4690">
        <v>0.36</v>
      </c>
      <c r="K4690">
        <v>28.86</v>
      </c>
      <c r="L4690" t="s">
        <v>104</v>
      </c>
      <c r="M4690">
        <f t="shared" si="487"/>
        <v>154.94</v>
      </c>
      <c r="N4690">
        <f t="shared" si="488"/>
        <v>68.36</v>
      </c>
      <c r="O4690" s="7">
        <f t="shared" si="489"/>
        <v>0.44120304634051893</v>
      </c>
      <c r="P4690" t="str">
        <f t="shared" si="485"/>
        <v>Sep-2024</v>
      </c>
      <c r="Q4690" t="str">
        <f t="shared" si="486"/>
        <v>Q3-2024</v>
      </c>
    </row>
    <row r="4691" spans="1:17" x14ac:dyDescent="0.3">
      <c r="A4691" t="s">
        <v>4839</v>
      </c>
      <c r="B4691" s="15">
        <v>45506</v>
      </c>
      <c r="C4691" t="s">
        <v>63</v>
      </c>
      <c r="D4691" t="s">
        <v>204</v>
      </c>
      <c r="E4691" t="s">
        <v>93</v>
      </c>
      <c r="F4691" t="s">
        <v>219</v>
      </c>
      <c r="G4691" t="s">
        <v>56</v>
      </c>
      <c r="H4691">
        <v>5</v>
      </c>
      <c r="I4691">
        <v>62.63</v>
      </c>
      <c r="J4691">
        <v>0.10100000000000001</v>
      </c>
      <c r="K4691">
        <v>30.23</v>
      </c>
      <c r="L4691" t="s">
        <v>57</v>
      </c>
      <c r="M4691">
        <f t="shared" si="487"/>
        <v>281.52</v>
      </c>
      <c r="N4691">
        <f t="shared" si="488"/>
        <v>130.37</v>
      </c>
      <c r="O4691" s="7">
        <f t="shared" si="489"/>
        <v>0.46309320829781192</v>
      </c>
      <c r="P4691" t="str">
        <f t="shared" si="485"/>
        <v>Aug-2024</v>
      </c>
      <c r="Q4691" t="str">
        <f t="shared" si="486"/>
        <v>Q3-2024</v>
      </c>
    </row>
    <row r="4692" spans="1:17" x14ac:dyDescent="0.3">
      <c r="A4692" t="s">
        <v>4840</v>
      </c>
      <c r="B4692" s="15">
        <v>45615</v>
      </c>
      <c r="C4692" t="s">
        <v>84</v>
      </c>
      <c r="D4692" t="s">
        <v>150</v>
      </c>
      <c r="E4692" t="s">
        <v>60</v>
      </c>
      <c r="F4692" t="s">
        <v>67</v>
      </c>
      <c r="G4692" t="s">
        <v>73</v>
      </c>
      <c r="H4692">
        <v>5</v>
      </c>
      <c r="I4692">
        <v>69.42</v>
      </c>
      <c r="J4692">
        <v>0.12</v>
      </c>
      <c r="K4692">
        <v>34.6</v>
      </c>
      <c r="L4692" t="s">
        <v>57</v>
      </c>
      <c r="M4692">
        <f t="shared" si="487"/>
        <v>305.45</v>
      </c>
      <c r="N4692">
        <f t="shared" si="488"/>
        <v>132.44999999999999</v>
      </c>
      <c r="O4692" s="7">
        <f t="shared" si="489"/>
        <v>0.43362252414470454</v>
      </c>
      <c r="P4692" t="str">
        <f t="shared" si="485"/>
        <v>Nov-2024</v>
      </c>
      <c r="Q4692" t="str">
        <f t="shared" si="486"/>
        <v>Q4-2024</v>
      </c>
    </row>
    <row r="4693" spans="1:17" x14ac:dyDescent="0.3">
      <c r="A4693" t="s">
        <v>4841</v>
      </c>
      <c r="B4693" s="15">
        <v>45646</v>
      </c>
      <c r="C4693" t="s">
        <v>84</v>
      </c>
      <c r="D4693" t="s">
        <v>169</v>
      </c>
      <c r="E4693" t="s">
        <v>93</v>
      </c>
      <c r="F4693" t="s">
        <v>94</v>
      </c>
      <c r="G4693" t="s">
        <v>56</v>
      </c>
      <c r="H4693">
        <v>3</v>
      </c>
      <c r="I4693">
        <v>69.569999999999993</v>
      </c>
      <c r="J4693">
        <v>0.121</v>
      </c>
      <c r="K4693">
        <v>27.99</v>
      </c>
      <c r="L4693" t="s">
        <v>57</v>
      </c>
      <c r="M4693">
        <f t="shared" si="487"/>
        <v>183.46</v>
      </c>
      <c r="N4693">
        <f t="shared" si="488"/>
        <v>99.49</v>
      </c>
      <c r="O4693" s="7">
        <f t="shared" si="489"/>
        <v>0.54229804862095277</v>
      </c>
      <c r="P4693" t="str">
        <f t="shared" si="485"/>
        <v>Dec-2024</v>
      </c>
      <c r="Q4693" t="str">
        <f t="shared" si="486"/>
        <v>Q4-2024</v>
      </c>
    </row>
    <row r="4694" spans="1:17" x14ac:dyDescent="0.3">
      <c r="A4694" t="s">
        <v>4842</v>
      </c>
      <c r="B4694" s="15">
        <v>45830</v>
      </c>
      <c r="C4694" t="s">
        <v>63</v>
      </c>
      <c r="D4694" t="s">
        <v>165</v>
      </c>
      <c r="E4694" t="s">
        <v>107</v>
      </c>
      <c r="F4694" t="s">
        <v>108</v>
      </c>
      <c r="G4694" t="s">
        <v>56</v>
      </c>
      <c r="H4694">
        <v>1</v>
      </c>
      <c r="I4694">
        <v>52.9</v>
      </c>
      <c r="J4694">
        <v>7.3999999999999996E-2</v>
      </c>
      <c r="K4694">
        <v>21.01</v>
      </c>
      <c r="L4694" t="s">
        <v>57</v>
      </c>
      <c r="M4694">
        <f t="shared" si="487"/>
        <v>48.99</v>
      </c>
      <c r="N4694">
        <f t="shared" si="488"/>
        <v>27.98</v>
      </c>
      <c r="O4694" s="7">
        <f t="shared" si="489"/>
        <v>0.57113696672790359</v>
      </c>
      <c r="P4694" t="str">
        <f t="shared" si="485"/>
        <v>Jun-2025</v>
      </c>
      <c r="Q4694" t="str">
        <f t="shared" si="486"/>
        <v>Q2-2025</v>
      </c>
    </row>
    <row r="4695" spans="1:17" x14ac:dyDescent="0.3">
      <c r="A4695" t="s">
        <v>4843</v>
      </c>
      <c r="B4695" s="15">
        <v>45688</v>
      </c>
      <c r="C4695" t="s">
        <v>63</v>
      </c>
      <c r="D4695" t="s">
        <v>165</v>
      </c>
      <c r="E4695" t="s">
        <v>71</v>
      </c>
      <c r="F4695" t="s">
        <v>72</v>
      </c>
      <c r="G4695" t="s">
        <v>56</v>
      </c>
      <c r="H4695">
        <v>1</v>
      </c>
      <c r="I4695">
        <v>91.37</v>
      </c>
      <c r="J4695">
        <v>0.184</v>
      </c>
      <c r="K4695">
        <v>66.180000000000007</v>
      </c>
      <c r="L4695" t="s">
        <v>57</v>
      </c>
      <c r="M4695">
        <f t="shared" si="487"/>
        <v>74.56</v>
      </c>
      <c r="N4695">
        <f t="shared" si="488"/>
        <v>8.3800000000000008</v>
      </c>
      <c r="O4695" s="7">
        <f t="shared" si="489"/>
        <v>0.11239270386266095</v>
      </c>
      <c r="P4695" t="str">
        <f t="shared" si="485"/>
        <v>Jan-2025</v>
      </c>
      <c r="Q4695" t="str">
        <f t="shared" si="486"/>
        <v>Q1-2025</v>
      </c>
    </row>
    <row r="4696" spans="1:17" x14ac:dyDescent="0.3">
      <c r="A4696" t="s">
        <v>4844</v>
      </c>
      <c r="B4696" s="15">
        <v>45892</v>
      </c>
      <c r="C4696" t="s">
        <v>52</v>
      </c>
      <c r="D4696" t="s">
        <v>272</v>
      </c>
      <c r="E4696" t="s">
        <v>54</v>
      </c>
      <c r="F4696" t="s">
        <v>65</v>
      </c>
      <c r="G4696" t="s">
        <v>68</v>
      </c>
      <c r="H4696">
        <v>1</v>
      </c>
      <c r="I4696">
        <v>16.45</v>
      </c>
      <c r="J4696">
        <v>0.111</v>
      </c>
      <c r="K4696">
        <v>9.82</v>
      </c>
      <c r="L4696" t="s">
        <v>57</v>
      </c>
      <c r="M4696">
        <f t="shared" si="487"/>
        <v>14.62</v>
      </c>
      <c r="N4696">
        <f t="shared" si="488"/>
        <v>4.8</v>
      </c>
      <c r="O4696" s="7">
        <f t="shared" si="489"/>
        <v>0.32831737346101231</v>
      </c>
      <c r="P4696" t="str">
        <f t="shared" si="485"/>
        <v>Aug-2025</v>
      </c>
      <c r="Q4696" t="str">
        <f t="shared" si="486"/>
        <v>Q3-2025</v>
      </c>
    </row>
    <row r="4697" spans="1:17" x14ac:dyDescent="0.3">
      <c r="A4697" t="s">
        <v>4845</v>
      </c>
      <c r="B4697" s="15">
        <v>45678</v>
      </c>
      <c r="C4697" t="s">
        <v>84</v>
      </c>
      <c r="D4697" t="s">
        <v>229</v>
      </c>
      <c r="E4697" t="s">
        <v>107</v>
      </c>
      <c r="F4697" t="s">
        <v>132</v>
      </c>
      <c r="G4697" t="s">
        <v>68</v>
      </c>
      <c r="H4697">
        <v>1</v>
      </c>
      <c r="I4697">
        <v>30.93</v>
      </c>
      <c r="J4697">
        <v>0.13800000000000001</v>
      </c>
      <c r="K4697">
        <v>13.06</v>
      </c>
      <c r="L4697" t="s">
        <v>57</v>
      </c>
      <c r="M4697">
        <f t="shared" si="487"/>
        <v>26.66</v>
      </c>
      <c r="N4697">
        <f t="shared" si="488"/>
        <v>13.6</v>
      </c>
      <c r="O4697" s="7">
        <f t="shared" si="489"/>
        <v>0.51012753188297078</v>
      </c>
      <c r="P4697" t="str">
        <f t="shared" si="485"/>
        <v>Jan-2025</v>
      </c>
      <c r="Q4697" t="str">
        <f t="shared" si="486"/>
        <v>Q1-2025</v>
      </c>
    </row>
    <row r="4698" spans="1:17" x14ac:dyDescent="0.3">
      <c r="A4698" t="s">
        <v>4846</v>
      </c>
      <c r="B4698" s="15">
        <v>45634</v>
      </c>
      <c r="C4698" t="s">
        <v>52</v>
      </c>
      <c r="D4698" t="s">
        <v>96</v>
      </c>
      <c r="E4698" t="s">
        <v>107</v>
      </c>
      <c r="F4698" t="s">
        <v>139</v>
      </c>
      <c r="G4698" t="s">
        <v>56</v>
      </c>
      <c r="H4698">
        <v>1</v>
      </c>
      <c r="I4698">
        <v>19.940000000000001</v>
      </c>
      <c r="J4698">
        <v>0.104</v>
      </c>
      <c r="K4698">
        <v>6.63</v>
      </c>
      <c r="L4698" t="s">
        <v>57</v>
      </c>
      <c r="M4698">
        <f t="shared" si="487"/>
        <v>17.87</v>
      </c>
      <c r="N4698">
        <f t="shared" si="488"/>
        <v>11.24</v>
      </c>
      <c r="O4698" s="7">
        <f t="shared" si="489"/>
        <v>0.62898712926692779</v>
      </c>
      <c r="P4698" t="str">
        <f t="shared" si="485"/>
        <v>Dec-2024</v>
      </c>
      <c r="Q4698" t="str">
        <f t="shared" si="486"/>
        <v>Q4-2024</v>
      </c>
    </row>
    <row r="4699" spans="1:17" x14ac:dyDescent="0.3">
      <c r="A4699" t="s">
        <v>4847</v>
      </c>
      <c r="B4699" s="15">
        <v>45447</v>
      </c>
      <c r="C4699" t="s">
        <v>84</v>
      </c>
      <c r="D4699" t="s">
        <v>196</v>
      </c>
      <c r="E4699" t="s">
        <v>93</v>
      </c>
      <c r="F4699" t="s">
        <v>141</v>
      </c>
      <c r="G4699" t="s">
        <v>68</v>
      </c>
      <c r="H4699">
        <v>1</v>
      </c>
      <c r="I4699">
        <v>24.92</v>
      </c>
      <c r="J4699">
        <v>8.5000000000000006E-2</v>
      </c>
      <c r="K4699">
        <v>10.99</v>
      </c>
      <c r="L4699" t="s">
        <v>57</v>
      </c>
      <c r="M4699">
        <f t="shared" si="487"/>
        <v>22.8</v>
      </c>
      <c r="N4699">
        <f t="shared" si="488"/>
        <v>11.81</v>
      </c>
      <c r="O4699" s="7">
        <f t="shared" si="489"/>
        <v>0.51798245614035088</v>
      </c>
      <c r="P4699" t="str">
        <f t="shared" si="485"/>
        <v>Jun-2024</v>
      </c>
      <c r="Q4699" t="str">
        <f t="shared" si="486"/>
        <v>Q2-2024</v>
      </c>
    </row>
    <row r="4700" spans="1:17" x14ac:dyDescent="0.3">
      <c r="A4700" t="s">
        <v>4848</v>
      </c>
      <c r="B4700" s="15">
        <v>45564</v>
      </c>
      <c r="C4700" t="s">
        <v>88</v>
      </c>
      <c r="D4700" t="s">
        <v>135</v>
      </c>
      <c r="E4700" t="s">
        <v>107</v>
      </c>
      <c r="F4700" t="s">
        <v>139</v>
      </c>
      <c r="G4700" t="s">
        <v>56</v>
      </c>
      <c r="H4700">
        <v>3</v>
      </c>
      <c r="I4700">
        <v>10.23</v>
      </c>
      <c r="J4700">
        <v>0.13300000000000001</v>
      </c>
      <c r="K4700">
        <v>4.4800000000000004</v>
      </c>
      <c r="L4700" t="s">
        <v>57</v>
      </c>
      <c r="M4700">
        <f t="shared" si="487"/>
        <v>26.61</v>
      </c>
      <c r="N4700">
        <f t="shared" si="488"/>
        <v>13.17</v>
      </c>
      <c r="O4700" s="7">
        <f t="shared" si="489"/>
        <v>0.49492671927846676</v>
      </c>
      <c r="P4700" t="str">
        <f t="shared" si="485"/>
        <v>Sep-2024</v>
      </c>
      <c r="Q4700" t="str">
        <f t="shared" si="486"/>
        <v>Q3-2024</v>
      </c>
    </row>
    <row r="4701" spans="1:17" x14ac:dyDescent="0.3">
      <c r="A4701" t="s">
        <v>4849</v>
      </c>
      <c r="B4701" s="15">
        <v>45825</v>
      </c>
      <c r="C4701" t="s">
        <v>52</v>
      </c>
      <c r="D4701" t="s">
        <v>130</v>
      </c>
      <c r="E4701" t="s">
        <v>71</v>
      </c>
      <c r="F4701" t="s">
        <v>78</v>
      </c>
      <c r="G4701" t="s">
        <v>68</v>
      </c>
      <c r="H4701">
        <v>3</v>
      </c>
      <c r="I4701">
        <v>40.22</v>
      </c>
      <c r="J4701">
        <v>0</v>
      </c>
      <c r="K4701">
        <v>30.99</v>
      </c>
      <c r="L4701" t="s">
        <v>57</v>
      </c>
      <c r="M4701">
        <f t="shared" si="487"/>
        <v>120.66</v>
      </c>
      <c r="N4701">
        <f t="shared" si="488"/>
        <v>27.69</v>
      </c>
      <c r="O4701" s="7">
        <f t="shared" si="489"/>
        <v>0.22948781700646445</v>
      </c>
      <c r="P4701" t="str">
        <f t="shared" si="485"/>
        <v>Jun-2025</v>
      </c>
      <c r="Q4701" t="str">
        <f t="shared" si="486"/>
        <v>Q2-2025</v>
      </c>
    </row>
    <row r="4702" spans="1:17" x14ac:dyDescent="0.3">
      <c r="A4702" t="s">
        <v>4850</v>
      </c>
      <c r="B4702" s="15">
        <v>45640</v>
      </c>
      <c r="C4702" t="s">
        <v>84</v>
      </c>
      <c r="D4702" t="s">
        <v>171</v>
      </c>
      <c r="E4702" t="s">
        <v>54</v>
      </c>
      <c r="F4702" t="s">
        <v>268</v>
      </c>
      <c r="G4702" t="s">
        <v>56</v>
      </c>
      <c r="H4702">
        <v>3</v>
      </c>
      <c r="I4702">
        <v>20.84</v>
      </c>
      <c r="J4702">
        <v>5.0000000000000001E-3</v>
      </c>
      <c r="K4702">
        <v>13.67</v>
      </c>
      <c r="L4702" t="s">
        <v>57</v>
      </c>
      <c r="M4702">
        <f t="shared" si="487"/>
        <v>62.21</v>
      </c>
      <c r="N4702">
        <f t="shared" si="488"/>
        <v>21.2</v>
      </c>
      <c r="O4702" s="7">
        <f t="shared" si="489"/>
        <v>0.34078122488345924</v>
      </c>
      <c r="P4702" t="str">
        <f t="shared" si="485"/>
        <v>Dec-2024</v>
      </c>
      <c r="Q4702" t="str">
        <f t="shared" si="486"/>
        <v>Q4-2024</v>
      </c>
    </row>
    <row r="4703" spans="1:17" x14ac:dyDescent="0.3">
      <c r="A4703" t="s">
        <v>4851</v>
      </c>
      <c r="B4703" s="15">
        <v>45734</v>
      </c>
      <c r="C4703" t="s">
        <v>84</v>
      </c>
      <c r="D4703" t="s">
        <v>85</v>
      </c>
      <c r="E4703" t="s">
        <v>71</v>
      </c>
      <c r="F4703" t="s">
        <v>78</v>
      </c>
      <c r="G4703" t="s">
        <v>56</v>
      </c>
      <c r="H4703">
        <v>4</v>
      </c>
      <c r="I4703">
        <v>137.09</v>
      </c>
      <c r="J4703">
        <v>7.5999999999999998E-2</v>
      </c>
      <c r="K4703">
        <v>99.73</v>
      </c>
      <c r="L4703" t="s">
        <v>57</v>
      </c>
      <c r="M4703">
        <f t="shared" si="487"/>
        <v>506.68</v>
      </c>
      <c r="N4703">
        <f t="shared" si="488"/>
        <v>107.76</v>
      </c>
      <c r="O4703" s="7">
        <f t="shared" si="489"/>
        <v>0.21267861372069158</v>
      </c>
      <c r="P4703" t="str">
        <f t="shared" si="485"/>
        <v>Mar-2025</v>
      </c>
      <c r="Q4703" t="str">
        <f t="shared" si="486"/>
        <v>Q1-2025</v>
      </c>
    </row>
    <row r="4704" spans="1:17" x14ac:dyDescent="0.3">
      <c r="A4704" t="s">
        <v>4852</v>
      </c>
      <c r="B4704" s="15">
        <v>45717</v>
      </c>
      <c r="C4704" t="s">
        <v>88</v>
      </c>
      <c r="D4704" t="s">
        <v>179</v>
      </c>
      <c r="E4704" t="s">
        <v>93</v>
      </c>
      <c r="F4704" t="s">
        <v>141</v>
      </c>
      <c r="G4704" t="s">
        <v>68</v>
      </c>
      <c r="H4704">
        <v>1</v>
      </c>
      <c r="I4704">
        <v>26.17</v>
      </c>
      <c r="J4704">
        <v>4.2999999999999997E-2</v>
      </c>
      <c r="K4704">
        <v>10.3</v>
      </c>
      <c r="L4704" t="s">
        <v>57</v>
      </c>
      <c r="M4704">
        <f t="shared" si="487"/>
        <v>25.04</v>
      </c>
      <c r="N4704">
        <f t="shared" si="488"/>
        <v>14.74</v>
      </c>
      <c r="O4704" s="7">
        <f t="shared" si="489"/>
        <v>0.5886581469648563</v>
      </c>
      <c r="P4704" t="str">
        <f t="shared" si="485"/>
        <v>Mar-2025</v>
      </c>
      <c r="Q4704" t="str">
        <f t="shared" si="486"/>
        <v>Q1-2025</v>
      </c>
    </row>
    <row r="4705" spans="1:17" x14ac:dyDescent="0.3">
      <c r="A4705" t="s">
        <v>4853</v>
      </c>
      <c r="B4705" s="15">
        <v>45917</v>
      </c>
      <c r="C4705" t="s">
        <v>84</v>
      </c>
      <c r="D4705" t="s">
        <v>177</v>
      </c>
      <c r="E4705" t="s">
        <v>60</v>
      </c>
      <c r="F4705" t="s">
        <v>99</v>
      </c>
      <c r="G4705" t="s">
        <v>68</v>
      </c>
      <c r="H4705">
        <v>2</v>
      </c>
      <c r="I4705">
        <v>105.7</v>
      </c>
      <c r="J4705">
        <v>0.10299999999999999</v>
      </c>
      <c r="K4705">
        <v>54.1</v>
      </c>
      <c r="L4705" t="s">
        <v>57</v>
      </c>
      <c r="M4705">
        <f t="shared" si="487"/>
        <v>189.63</v>
      </c>
      <c r="N4705">
        <f t="shared" si="488"/>
        <v>81.430000000000007</v>
      </c>
      <c r="O4705" s="7">
        <f t="shared" si="489"/>
        <v>0.42941517692348263</v>
      </c>
      <c r="P4705" t="str">
        <f t="shared" ref="P4705:P4738" si="490">IF(B4705="","",TEXT(B4705,"mmm-yyyy"))</f>
        <v>Sep-2025</v>
      </c>
      <c r="Q4705" t="str">
        <f t="shared" ref="Q4705:Q4738" si="491">IF(B4705="","","Q"&amp;ROUNDUP(MONTH(B4705)/3,0)&amp;"-"&amp;YEAR(B4705))</f>
        <v>Q3-2025</v>
      </c>
    </row>
    <row r="4706" spans="1:17" x14ac:dyDescent="0.3">
      <c r="A4706" t="s">
        <v>4854</v>
      </c>
      <c r="B4706" s="15">
        <v>45925</v>
      </c>
      <c r="C4706" t="s">
        <v>63</v>
      </c>
      <c r="D4706" t="s">
        <v>258</v>
      </c>
      <c r="E4706" t="s">
        <v>93</v>
      </c>
      <c r="F4706" t="s">
        <v>124</v>
      </c>
      <c r="G4706" t="s">
        <v>68</v>
      </c>
      <c r="H4706">
        <v>1</v>
      </c>
      <c r="I4706">
        <v>59.55</v>
      </c>
      <c r="J4706">
        <v>0.25800000000000001</v>
      </c>
      <c r="K4706">
        <v>23.2</v>
      </c>
      <c r="L4706" t="s">
        <v>104</v>
      </c>
      <c r="M4706">
        <f t="shared" si="487"/>
        <v>44.19</v>
      </c>
      <c r="N4706">
        <f t="shared" si="488"/>
        <v>20.99</v>
      </c>
      <c r="O4706" s="7">
        <f t="shared" si="489"/>
        <v>0.47499434261145057</v>
      </c>
      <c r="P4706" t="str">
        <f t="shared" si="490"/>
        <v>Sep-2025</v>
      </c>
      <c r="Q4706" t="str">
        <f t="shared" si="491"/>
        <v>Q3-2025</v>
      </c>
    </row>
    <row r="4707" spans="1:17" x14ac:dyDescent="0.3">
      <c r="A4707" t="s">
        <v>4855</v>
      </c>
      <c r="B4707" s="15">
        <v>45999</v>
      </c>
      <c r="C4707" t="s">
        <v>63</v>
      </c>
      <c r="D4707" t="s">
        <v>302</v>
      </c>
      <c r="E4707" t="s">
        <v>71</v>
      </c>
      <c r="F4707" t="s">
        <v>86</v>
      </c>
      <c r="G4707" t="s">
        <v>68</v>
      </c>
      <c r="H4707">
        <v>3</v>
      </c>
      <c r="I4707">
        <v>249.32</v>
      </c>
      <c r="J4707">
        <v>0.33800000000000002</v>
      </c>
      <c r="K4707">
        <v>164.05</v>
      </c>
      <c r="L4707" t="s">
        <v>57</v>
      </c>
      <c r="M4707">
        <f t="shared" si="487"/>
        <v>495.15</v>
      </c>
      <c r="N4707">
        <f t="shared" si="488"/>
        <v>3</v>
      </c>
      <c r="O4707" s="7">
        <f t="shared" si="489"/>
        <v>6.058770069675856E-3</v>
      </c>
      <c r="P4707" t="str">
        <f t="shared" si="490"/>
        <v>Dec-2025</v>
      </c>
      <c r="Q4707" t="str">
        <f t="shared" si="491"/>
        <v>Q4-2025</v>
      </c>
    </row>
    <row r="4708" spans="1:17" x14ac:dyDescent="0.3">
      <c r="A4708" t="s">
        <v>4856</v>
      </c>
      <c r="B4708" s="15">
        <v>45536</v>
      </c>
      <c r="C4708" t="s">
        <v>63</v>
      </c>
      <c r="D4708" t="s">
        <v>82</v>
      </c>
      <c r="E4708" t="s">
        <v>93</v>
      </c>
      <c r="F4708" t="s">
        <v>255</v>
      </c>
      <c r="G4708" t="s">
        <v>56</v>
      </c>
      <c r="H4708">
        <v>3</v>
      </c>
      <c r="I4708">
        <v>48.64</v>
      </c>
      <c r="J4708">
        <v>0.214</v>
      </c>
      <c r="K4708">
        <v>20.92</v>
      </c>
      <c r="L4708" t="s">
        <v>57</v>
      </c>
      <c r="M4708">
        <f t="shared" si="487"/>
        <v>114.69</v>
      </c>
      <c r="N4708">
        <f t="shared" si="488"/>
        <v>51.93</v>
      </c>
      <c r="O4708" s="7">
        <f t="shared" si="489"/>
        <v>0.45278577033743134</v>
      </c>
      <c r="P4708" t="str">
        <f t="shared" si="490"/>
        <v>Sep-2024</v>
      </c>
      <c r="Q4708" t="str">
        <f t="shared" si="491"/>
        <v>Q3-2024</v>
      </c>
    </row>
    <row r="4709" spans="1:17" x14ac:dyDescent="0.3">
      <c r="A4709" t="s">
        <v>4857</v>
      </c>
      <c r="B4709" s="15">
        <v>45680</v>
      </c>
      <c r="C4709" t="s">
        <v>84</v>
      </c>
      <c r="D4709" t="s">
        <v>85</v>
      </c>
      <c r="E4709" t="s">
        <v>60</v>
      </c>
      <c r="F4709" t="s">
        <v>76</v>
      </c>
      <c r="G4709" t="s">
        <v>68</v>
      </c>
      <c r="H4709">
        <v>6</v>
      </c>
      <c r="I4709">
        <v>42.55</v>
      </c>
      <c r="J4709">
        <v>3.9E-2</v>
      </c>
      <c r="K4709">
        <v>22.64</v>
      </c>
      <c r="L4709" t="s">
        <v>57</v>
      </c>
      <c r="M4709">
        <f t="shared" si="487"/>
        <v>245.34</v>
      </c>
      <c r="N4709">
        <f t="shared" si="488"/>
        <v>109.5</v>
      </c>
      <c r="O4709" s="7">
        <f t="shared" si="489"/>
        <v>0.44631939349474198</v>
      </c>
      <c r="P4709" t="str">
        <f t="shared" si="490"/>
        <v>Jan-2025</v>
      </c>
      <c r="Q4709" t="str">
        <f t="shared" si="491"/>
        <v>Q1-2025</v>
      </c>
    </row>
    <row r="4710" spans="1:17" x14ac:dyDescent="0.3">
      <c r="A4710" t="s">
        <v>4858</v>
      </c>
      <c r="B4710" s="15">
        <v>45601</v>
      </c>
      <c r="C4710" t="s">
        <v>88</v>
      </c>
      <c r="D4710" t="s">
        <v>123</v>
      </c>
      <c r="E4710" t="s">
        <v>93</v>
      </c>
      <c r="F4710" t="s">
        <v>141</v>
      </c>
      <c r="G4710" t="s">
        <v>68</v>
      </c>
      <c r="H4710">
        <v>6</v>
      </c>
      <c r="I4710">
        <v>11.74</v>
      </c>
      <c r="J4710">
        <v>6.9000000000000006E-2</v>
      </c>
      <c r="K4710">
        <v>4.26</v>
      </c>
      <c r="L4710" t="s">
        <v>104</v>
      </c>
      <c r="M4710">
        <f t="shared" si="487"/>
        <v>65.58</v>
      </c>
      <c r="N4710">
        <f t="shared" si="488"/>
        <v>40.020000000000003</v>
      </c>
      <c r="O4710" s="7">
        <f t="shared" si="489"/>
        <v>0.61024702653247953</v>
      </c>
      <c r="P4710" t="str">
        <f t="shared" si="490"/>
        <v>Nov-2024</v>
      </c>
      <c r="Q4710" t="str">
        <f t="shared" si="491"/>
        <v>Q4-2024</v>
      </c>
    </row>
    <row r="4711" spans="1:17" x14ac:dyDescent="0.3">
      <c r="A4711" t="s">
        <v>4859</v>
      </c>
      <c r="B4711" s="15">
        <v>45929</v>
      </c>
      <c r="C4711" t="s">
        <v>84</v>
      </c>
      <c r="D4711" t="s">
        <v>572</v>
      </c>
      <c r="E4711" t="s">
        <v>107</v>
      </c>
      <c r="F4711" t="s">
        <v>108</v>
      </c>
      <c r="G4711" t="s">
        <v>68</v>
      </c>
      <c r="H4711">
        <v>1</v>
      </c>
      <c r="I4711">
        <v>22.02</v>
      </c>
      <c r="J4711">
        <v>8.5000000000000006E-2</v>
      </c>
      <c r="K4711">
        <v>9.73</v>
      </c>
      <c r="L4711" t="s">
        <v>57</v>
      </c>
      <c r="M4711">
        <f t="shared" si="487"/>
        <v>20.149999999999999</v>
      </c>
      <c r="N4711">
        <f t="shared" si="488"/>
        <v>10.42</v>
      </c>
      <c r="O4711" s="7">
        <f t="shared" si="489"/>
        <v>0.51712158808933006</v>
      </c>
      <c r="P4711" t="str">
        <f t="shared" si="490"/>
        <v>Sep-2025</v>
      </c>
      <c r="Q4711" t="str">
        <f t="shared" si="491"/>
        <v>Q3-2025</v>
      </c>
    </row>
    <row r="4712" spans="1:17" x14ac:dyDescent="0.3">
      <c r="A4712" t="s">
        <v>4860</v>
      </c>
      <c r="B4712" s="15">
        <v>45381</v>
      </c>
      <c r="C4712" t="s">
        <v>63</v>
      </c>
      <c r="D4712" t="s">
        <v>263</v>
      </c>
      <c r="E4712" t="s">
        <v>60</v>
      </c>
      <c r="F4712" t="s">
        <v>67</v>
      </c>
      <c r="G4712" t="s">
        <v>56</v>
      </c>
      <c r="H4712">
        <v>1</v>
      </c>
      <c r="I4712">
        <v>85.21</v>
      </c>
      <c r="J4712">
        <v>0.32800000000000001</v>
      </c>
      <c r="K4712">
        <v>43.91</v>
      </c>
      <c r="L4712" t="s">
        <v>57</v>
      </c>
      <c r="M4712">
        <f t="shared" si="487"/>
        <v>57.26</v>
      </c>
      <c r="N4712">
        <f t="shared" si="488"/>
        <v>13.35</v>
      </c>
      <c r="O4712" s="7">
        <f t="shared" si="489"/>
        <v>0.23314704855047153</v>
      </c>
      <c r="P4712" t="str">
        <f t="shared" si="490"/>
        <v>Mar-2024</v>
      </c>
      <c r="Q4712" t="str">
        <f t="shared" si="491"/>
        <v>Q1-2024</v>
      </c>
    </row>
    <row r="4713" spans="1:17" x14ac:dyDescent="0.3">
      <c r="A4713" t="s">
        <v>4861</v>
      </c>
      <c r="B4713" s="15">
        <v>45913</v>
      </c>
      <c r="C4713" t="s">
        <v>88</v>
      </c>
      <c r="D4713" t="s">
        <v>270</v>
      </c>
      <c r="E4713" t="s">
        <v>71</v>
      </c>
      <c r="F4713" t="s">
        <v>126</v>
      </c>
      <c r="G4713" t="s">
        <v>68</v>
      </c>
      <c r="H4713">
        <v>3</v>
      </c>
      <c r="I4713">
        <v>32.97</v>
      </c>
      <c r="J4713">
        <v>6.8000000000000005E-2</v>
      </c>
      <c r="K4713">
        <v>23.43</v>
      </c>
      <c r="L4713" t="s">
        <v>57</v>
      </c>
      <c r="M4713">
        <f t="shared" si="487"/>
        <v>92.18</v>
      </c>
      <c r="N4713">
        <f t="shared" si="488"/>
        <v>21.89</v>
      </c>
      <c r="O4713" s="7">
        <f t="shared" si="489"/>
        <v>0.23747016706443913</v>
      </c>
      <c r="P4713" t="str">
        <f t="shared" si="490"/>
        <v>Sep-2025</v>
      </c>
      <c r="Q4713" t="str">
        <f t="shared" si="491"/>
        <v>Q3-2025</v>
      </c>
    </row>
    <row r="4714" spans="1:17" x14ac:dyDescent="0.3">
      <c r="A4714" t="s">
        <v>4862</v>
      </c>
      <c r="B4714" s="15">
        <v>45882</v>
      </c>
      <c r="C4714" t="s">
        <v>84</v>
      </c>
      <c r="D4714" t="s">
        <v>103</v>
      </c>
      <c r="E4714" t="s">
        <v>54</v>
      </c>
      <c r="F4714" t="s">
        <v>114</v>
      </c>
      <c r="G4714" t="s">
        <v>56</v>
      </c>
      <c r="H4714">
        <v>2</v>
      </c>
      <c r="I4714">
        <v>13.58</v>
      </c>
      <c r="J4714">
        <v>7.4999999999999997E-2</v>
      </c>
      <c r="K4714">
        <v>8.77</v>
      </c>
      <c r="L4714" t="s">
        <v>57</v>
      </c>
      <c r="M4714">
        <f t="shared" si="487"/>
        <v>25.12</v>
      </c>
      <c r="N4714">
        <f t="shared" si="488"/>
        <v>7.58</v>
      </c>
      <c r="O4714" s="7">
        <f t="shared" si="489"/>
        <v>0.30175159235668791</v>
      </c>
      <c r="P4714" t="str">
        <f t="shared" si="490"/>
        <v>Aug-2025</v>
      </c>
      <c r="Q4714" t="str">
        <f t="shared" si="491"/>
        <v>Q3-2025</v>
      </c>
    </row>
    <row r="4715" spans="1:17" x14ac:dyDescent="0.3">
      <c r="A4715" t="s">
        <v>4863</v>
      </c>
      <c r="B4715" s="15">
        <v>45957</v>
      </c>
      <c r="C4715" t="s">
        <v>52</v>
      </c>
      <c r="D4715" t="s">
        <v>237</v>
      </c>
      <c r="E4715" t="s">
        <v>93</v>
      </c>
      <c r="F4715" t="s">
        <v>141</v>
      </c>
      <c r="G4715" t="s">
        <v>68</v>
      </c>
      <c r="H4715">
        <v>1</v>
      </c>
      <c r="I4715">
        <v>80.64</v>
      </c>
      <c r="J4715">
        <v>6.9000000000000006E-2</v>
      </c>
      <c r="K4715">
        <v>33.049999999999997</v>
      </c>
      <c r="L4715" t="s">
        <v>57</v>
      </c>
      <c r="M4715">
        <f t="shared" si="487"/>
        <v>75.08</v>
      </c>
      <c r="N4715">
        <f t="shared" si="488"/>
        <v>42.03</v>
      </c>
      <c r="O4715" s="7">
        <f t="shared" si="489"/>
        <v>0.55980287693127329</v>
      </c>
      <c r="P4715" t="str">
        <f t="shared" si="490"/>
        <v>Oct-2025</v>
      </c>
      <c r="Q4715" t="str">
        <f t="shared" si="491"/>
        <v>Q4-2025</v>
      </c>
    </row>
    <row r="4716" spans="1:17" x14ac:dyDescent="0.3">
      <c r="A4716" t="s">
        <v>4864</v>
      </c>
      <c r="B4716" s="15">
        <v>45688</v>
      </c>
      <c r="C4716" t="s">
        <v>63</v>
      </c>
      <c r="D4716" t="s">
        <v>251</v>
      </c>
      <c r="E4716" t="s">
        <v>71</v>
      </c>
      <c r="F4716" t="s">
        <v>78</v>
      </c>
      <c r="G4716" t="s">
        <v>56</v>
      </c>
      <c r="H4716">
        <v>5</v>
      </c>
      <c r="I4716">
        <v>160.30000000000001</v>
      </c>
      <c r="J4716">
        <v>6.4000000000000001E-2</v>
      </c>
      <c r="K4716">
        <v>110.29</v>
      </c>
      <c r="L4716" t="s">
        <v>57</v>
      </c>
      <c r="M4716">
        <f t="shared" si="487"/>
        <v>750.2</v>
      </c>
      <c r="N4716">
        <f t="shared" si="488"/>
        <v>198.75</v>
      </c>
      <c r="O4716" s="7">
        <f t="shared" si="489"/>
        <v>0.26492935217275393</v>
      </c>
      <c r="P4716" t="str">
        <f t="shared" si="490"/>
        <v>Jan-2025</v>
      </c>
      <c r="Q4716" t="str">
        <f t="shared" si="491"/>
        <v>Q1-2025</v>
      </c>
    </row>
    <row r="4717" spans="1:17" x14ac:dyDescent="0.3">
      <c r="A4717" t="s">
        <v>4865</v>
      </c>
      <c r="B4717" s="15">
        <v>45608</v>
      </c>
      <c r="C4717" t="s">
        <v>84</v>
      </c>
      <c r="D4717" t="s">
        <v>177</v>
      </c>
      <c r="E4717" t="s">
        <v>71</v>
      </c>
      <c r="F4717" t="s">
        <v>78</v>
      </c>
      <c r="G4717" t="s">
        <v>68</v>
      </c>
      <c r="H4717">
        <v>3</v>
      </c>
      <c r="I4717">
        <v>93.33</v>
      </c>
      <c r="J4717">
        <v>0.19400000000000001</v>
      </c>
      <c r="K4717">
        <v>66.42</v>
      </c>
      <c r="L4717" t="s">
        <v>57</v>
      </c>
      <c r="M4717">
        <f t="shared" si="487"/>
        <v>225.67</v>
      </c>
      <c r="N4717">
        <f t="shared" si="488"/>
        <v>26.41</v>
      </c>
      <c r="O4717" s="7">
        <f t="shared" si="489"/>
        <v>0.11702929055700803</v>
      </c>
      <c r="P4717" t="str">
        <f t="shared" si="490"/>
        <v>Nov-2024</v>
      </c>
      <c r="Q4717" t="str">
        <f t="shared" si="491"/>
        <v>Q4-2024</v>
      </c>
    </row>
    <row r="4718" spans="1:17" x14ac:dyDescent="0.3">
      <c r="A4718" t="s">
        <v>4866</v>
      </c>
      <c r="B4718" s="15">
        <v>45854</v>
      </c>
      <c r="C4718" t="s">
        <v>52</v>
      </c>
      <c r="D4718" t="s">
        <v>155</v>
      </c>
      <c r="E4718" t="s">
        <v>107</v>
      </c>
      <c r="F4718" t="s">
        <v>139</v>
      </c>
      <c r="G4718" t="s">
        <v>56</v>
      </c>
      <c r="H4718">
        <v>5</v>
      </c>
      <c r="I4718">
        <v>48.48</v>
      </c>
      <c r="J4718">
        <v>9.9000000000000005E-2</v>
      </c>
      <c r="K4718">
        <v>14.63</v>
      </c>
      <c r="L4718" t="s">
        <v>57</v>
      </c>
      <c r="M4718">
        <f t="shared" si="487"/>
        <v>218.4</v>
      </c>
      <c r="N4718">
        <f t="shared" si="488"/>
        <v>145.25</v>
      </c>
      <c r="O4718" s="7">
        <f t="shared" si="489"/>
        <v>0.66506410256410253</v>
      </c>
      <c r="P4718" t="str">
        <f t="shared" si="490"/>
        <v>Jul-2025</v>
      </c>
      <c r="Q4718" t="str">
        <f t="shared" si="491"/>
        <v>Q3-2025</v>
      </c>
    </row>
    <row r="4719" spans="1:17" x14ac:dyDescent="0.3">
      <c r="A4719" t="s">
        <v>4867</v>
      </c>
      <c r="B4719" s="15">
        <v>45792</v>
      </c>
      <c r="C4719" t="s">
        <v>52</v>
      </c>
      <c r="D4719" t="s">
        <v>101</v>
      </c>
      <c r="E4719" t="s">
        <v>54</v>
      </c>
      <c r="F4719" t="s">
        <v>268</v>
      </c>
      <c r="G4719" t="s">
        <v>56</v>
      </c>
      <c r="H4719">
        <v>3</v>
      </c>
      <c r="I4719">
        <v>21.59</v>
      </c>
      <c r="J4719">
        <v>0.114</v>
      </c>
      <c r="K4719">
        <v>13.05</v>
      </c>
      <c r="L4719" t="s">
        <v>57</v>
      </c>
      <c r="M4719">
        <f t="shared" si="487"/>
        <v>57.39</v>
      </c>
      <c r="N4719">
        <f t="shared" si="488"/>
        <v>18.239999999999998</v>
      </c>
      <c r="O4719" s="7">
        <f t="shared" si="489"/>
        <v>0.31782540512284368</v>
      </c>
      <c r="P4719" t="str">
        <f t="shared" si="490"/>
        <v>May-2025</v>
      </c>
      <c r="Q4719" t="str">
        <f t="shared" si="491"/>
        <v>Q2-2025</v>
      </c>
    </row>
    <row r="4720" spans="1:17" x14ac:dyDescent="0.3">
      <c r="A4720" t="s">
        <v>4868</v>
      </c>
      <c r="B4720" s="15">
        <v>45423</v>
      </c>
      <c r="C4720" t="s">
        <v>88</v>
      </c>
      <c r="D4720" t="s">
        <v>135</v>
      </c>
      <c r="E4720" t="s">
        <v>71</v>
      </c>
      <c r="F4720" t="s">
        <v>97</v>
      </c>
      <c r="G4720" t="s">
        <v>56</v>
      </c>
      <c r="H4720">
        <v>3</v>
      </c>
      <c r="I4720">
        <v>290.54000000000002</v>
      </c>
      <c r="J4720">
        <v>1.7999999999999999E-2</v>
      </c>
      <c r="K4720">
        <v>211.85</v>
      </c>
      <c r="L4720" t="s">
        <v>57</v>
      </c>
      <c r="M4720">
        <f t="shared" si="487"/>
        <v>855.93</v>
      </c>
      <c r="N4720">
        <f t="shared" si="488"/>
        <v>220.38</v>
      </c>
      <c r="O4720" s="7">
        <f t="shared" si="489"/>
        <v>0.25747432617153271</v>
      </c>
      <c r="P4720" t="str">
        <f t="shared" si="490"/>
        <v>May-2024</v>
      </c>
      <c r="Q4720" t="str">
        <f t="shared" si="491"/>
        <v>Q2-2024</v>
      </c>
    </row>
    <row r="4721" spans="1:17" x14ac:dyDescent="0.3">
      <c r="A4721" t="s">
        <v>4869</v>
      </c>
      <c r="B4721" s="15">
        <v>45669</v>
      </c>
      <c r="C4721" t="s">
        <v>84</v>
      </c>
      <c r="D4721" t="s">
        <v>572</v>
      </c>
      <c r="E4721" t="s">
        <v>93</v>
      </c>
      <c r="F4721" t="s">
        <v>94</v>
      </c>
      <c r="G4721" t="s">
        <v>68</v>
      </c>
      <c r="H4721">
        <v>2</v>
      </c>
      <c r="I4721">
        <v>50.98</v>
      </c>
      <c r="J4721">
        <v>3.6999999999999998E-2</v>
      </c>
      <c r="K4721">
        <v>19.34</v>
      </c>
      <c r="L4721" t="s">
        <v>57</v>
      </c>
      <c r="M4721">
        <f t="shared" si="487"/>
        <v>98.19</v>
      </c>
      <c r="N4721">
        <f t="shared" si="488"/>
        <v>59.51</v>
      </c>
      <c r="O4721" s="7">
        <f t="shared" si="489"/>
        <v>0.60606986454832468</v>
      </c>
      <c r="P4721" t="str">
        <f t="shared" si="490"/>
        <v>Jan-2025</v>
      </c>
      <c r="Q4721" t="str">
        <f t="shared" si="491"/>
        <v>Q1-2025</v>
      </c>
    </row>
    <row r="4722" spans="1:17" x14ac:dyDescent="0.3">
      <c r="A4722" t="s">
        <v>4870</v>
      </c>
      <c r="B4722" s="15">
        <v>45951</v>
      </c>
      <c r="C4722" t="s">
        <v>84</v>
      </c>
      <c r="D4722" t="s">
        <v>225</v>
      </c>
      <c r="E4722" t="s">
        <v>107</v>
      </c>
      <c r="F4722" t="s">
        <v>108</v>
      </c>
      <c r="G4722" t="s">
        <v>56</v>
      </c>
      <c r="H4722">
        <v>3</v>
      </c>
      <c r="I4722">
        <v>32.049999999999997</v>
      </c>
      <c r="J4722">
        <v>7.6999999999999999E-2</v>
      </c>
      <c r="K4722">
        <v>11.7</v>
      </c>
      <c r="L4722" t="s">
        <v>73</v>
      </c>
      <c r="M4722">
        <f t="shared" si="487"/>
        <v>88.75</v>
      </c>
      <c r="N4722">
        <f t="shared" si="488"/>
        <v>53.65</v>
      </c>
      <c r="O4722" s="7">
        <f t="shared" si="489"/>
        <v>0.60450704225352114</v>
      </c>
      <c r="P4722" t="str">
        <f t="shared" si="490"/>
        <v>Oct-2025</v>
      </c>
      <c r="Q4722" t="str">
        <f t="shared" si="491"/>
        <v>Q4-2025</v>
      </c>
    </row>
    <row r="4723" spans="1:17" x14ac:dyDescent="0.3">
      <c r="A4723" t="s">
        <v>4871</v>
      </c>
      <c r="B4723" s="15">
        <v>45493</v>
      </c>
      <c r="C4723" t="s">
        <v>84</v>
      </c>
      <c r="D4723" t="s">
        <v>243</v>
      </c>
      <c r="E4723" t="s">
        <v>54</v>
      </c>
      <c r="F4723" t="s">
        <v>156</v>
      </c>
      <c r="G4723" t="s">
        <v>68</v>
      </c>
      <c r="H4723">
        <v>4</v>
      </c>
      <c r="I4723">
        <v>22.31</v>
      </c>
      <c r="J4723">
        <v>5.7000000000000002E-2</v>
      </c>
      <c r="K4723">
        <v>14.35</v>
      </c>
      <c r="L4723" t="s">
        <v>57</v>
      </c>
      <c r="M4723">
        <f t="shared" si="487"/>
        <v>84.15</v>
      </c>
      <c r="N4723">
        <f t="shared" si="488"/>
        <v>26.75</v>
      </c>
      <c r="O4723" s="7">
        <f t="shared" si="489"/>
        <v>0.31788472964943554</v>
      </c>
      <c r="P4723" t="str">
        <f t="shared" si="490"/>
        <v>Jul-2024</v>
      </c>
      <c r="Q4723" t="str">
        <f t="shared" si="491"/>
        <v>Q3-2024</v>
      </c>
    </row>
    <row r="4724" spans="1:17" x14ac:dyDescent="0.3">
      <c r="A4724" t="s">
        <v>4872</v>
      </c>
      <c r="B4724" s="15">
        <v>45625</v>
      </c>
      <c r="C4724" t="s">
        <v>52</v>
      </c>
      <c r="D4724" t="s">
        <v>59</v>
      </c>
      <c r="E4724" t="s">
        <v>71</v>
      </c>
      <c r="F4724" t="s">
        <v>97</v>
      </c>
      <c r="G4724" t="s">
        <v>68</v>
      </c>
      <c r="H4724">
        <v>3</v>
      </c>
      <c r="I4724">
        <v>177.37</v>
      </c>
      <c r="J4724">
        <v>6.8000000000000005E-2</v>
      </c>
      <c r="K4724">
        <v>137.08000000000001</v>
      </c>
      <c r="L4724" t="s">
        <v>57</v>
      </c>
      <c r="M4724">
        <f t="shared" si="487"/>
        <v>495.93</v>
      </c>
      <c r="N4724">
        <f t="shared" si="488"/>
        <v>84.69</v>
      </c>
      <c r="O4724" s="7">
        <f t="shared" si="489"/>
        <v>0.17077006835642125</v>
      </c>
      <c r="P4724" t="str">
        <f t="shared" si="490"/>
        <v>Nov-2024</v>
      </c>
      <c r="Q4724" t="str">
        <f t="shared" si="491"/>
        <v>Q4-2024</v>
      </c>
    </row>
    <row r="4725" spans="1:17" x14ac:dyDescent="0.3">
      <c r="A4725" t="s">
        <v>4873</v>
      </c>
      <c r="B4725" s="15">
        <v>45721</v>
      </c>
      <c r="C4725" t="s">
        <v>88</v>
      </c>
      <c r="D4725" t="s">
        <v>429</v>
      </c>
      <c r="E4725" t="s">
        <v>107</v>
      </c>
      <c r="F4725" t="s">
        <v>132</v>
      </c>
      <c r="G4725" t="s">
        <v>68</v>
      </c>
      <c r="H4725">
        <v>2</v>
      </c>
      <c r="I4725">
        <v>46.45</v>
      </c>
      <c r="J4725">
        <v>0.10100000000000001</v>
      </c>
      <c r="K4725">
        <v>14.51</v>
      </c>
      <c r="L4725" t="s">
        <v>57</v>
      </c>
      <c r="M4725">
        <f t="shared" si="487"/>
        <v>83.52</v>
      </c>
      <c r="N4725">
        <f t="shared" si="488"/>
        <v>54.5</v>
      </c>
      <c r="O4725" s="7">
        <f t="shared" si="489"/>
        <v>0.65253831417624519</v>
      </c>
      <c r="P4725" t="str">
        <f t="shared" si="490"/>
        <v>Mar-2025</v>
      </c>
      <c r="Q4725" t="str">
        <f t="shared" si="491"/>
        <v>Q1-2025</v>
      </c>
    </row>
    <row r="4726" spans="1:17" x14ac:dyDescent="0.3">
      <c r="A4726" t="s">
        <v>4874</v>
      </c>
      <c r="B4726" s="15">
        <v>45505</v>
      </c>
      <c r="C4726" t="s">
        <v>84</v>
      </c>
      <c r="D4726" t="s">
        <v>73</v>
      </c>
      <c r="E4726" t="s">
        <v>54</v>
      </c>
      <c r="F4726" t="s">
        <v>156</v>
      </c>
      <c r="G4726" t="s">
        <v>56</v>
      </c>
      <c r="H4726">
        <v>4</v>
      </c>
      <c r="I4726">
        <v>23.86</v>
      </c>
      <c r="J4726">
        <v>7.3999999999999996E-2</v>
      </c>
      <c r="K4726">
        <v>16.68</v>
      </c>
      <c r="L4726" t="s">
        <v>57</v>
      </c>
      <c r="M4726">
        <f t="shared" si="487"/>
        <v>88.38</v>
      </c>
      <c r="N4726">
        <f t="shared" si="488"/>
        <v>21.66</v>
      </c>
      <c r="O4726" s="7">
        <f t="shared" si="489"/>
        <v>0.24507807196198236</v>
      </c>
      <c r="P4726" t="str">
        <f t="shared" si="490"/>
        <v>Aug-2024</v>
      </c>
      <c r="Q4726" t="str">
        <f t="shared" si="491"/>
        <v>Q3-2024</v>
      </c>
    </row>
    <row r="4727" spans="1:17" x14ac:dyDescent="0.3">
      <c r="A4727" t="s">
        <v>4875</v>
      </c>
      <c r="B4727" s="15">
        <v>45794</v>
      </c>
      <c r="C4727" t="s">
        <v>84</v>
      </c>
      <c r="D4727" t="s">
        <v>243</v>
      </c>
      <c r="E4727" t="s">
        <v>93</v>
      </c>
      <c r="F4727" t="s">
        <v>255</v>
      </c>
      <c r="G4727" t="s">
        <v>56</v>
      </c>
      <c r="H4727">
        <v>5</v>
      </c>
      <c r="I4727">
        <v>25.99</v>
      </c>
      <c r="J4727">
        <v>5.1999999999999998E-2</v>
      </c>
      <c r="K4727">
        <v>9.82</v>
      </c>
      <c r="L4727" t="s">
        <v>57</v>
      </c>
      <c r="M4727">
        <f t="shared" si="487"/>
        <v>123.19</v>
      </c>
      <c r="N4727">
        <f t="shared" si="488"/>
        <v>74.09</v>
      </c>
      <c r="O4727" s="7">
        <f t="shared" si="489"/>
        <v>0.60142868739345734</v>
      </c>
      <c r="P4727" t="str">
        <f t="shared" si="490"/>
        <v>May-2025</v>
      </c>
      <c r="Q4727" t="str">
        <f t="shared" si="491"/>
        <v>Q2-2025</v>
      </c>
    </row>
    <row r="4728" spans="1:17" x14ac:dyDescent="0.3">
      <c r="A4728" t="s">
        <v>4876</v>
      </c>
      <c r="B4728" s="15">
        <v>45512</v>
      </c>
      <c r="C4728" t="s">
        <v>88</v>
      </c>
      <c r="D4728" t="s">
        <v>179</v>
      </c>
      <c r="E4728" t="s">
        <v>107</v>
      </c>
      <c r="F4728" t="s">
        <v>193</v>
      </c>
      <c r="G4728" t="s">
        <v>68</v>
      </c>
      <c r="H4728">
        <v>7</v>
      </c>
      <c r="I4728">
        <v>8.26</v>
      </c>
      <c r="J4728">
        <v>2.5000000000000001E-2</v>
      </c>
      <c r="K4728">
        <v>3.36</v>
      </c>
      <c r="L4728" t="s">
        <v>57</v>
      </c>
      <c r="M4728">
        <f t="shared" si="487"/>
        <v>56.37</v>
      </c>
      <c r="N4728">
        <f t="shared" si="488"/>
        <v>32.85</v>
      </c>
      <c r="O4728" s="7">
        <f t="shared" si="489"/>
        <v>0.58275678552421506</v>
      </c>
      <c r="P4728" t="str">
        <f t="shared" si="490"/>
        <v>Aug-2024</v>
      </c>
      <c r="Q4728" t="str">
        <f t="shared" si="491"/>
        <v>Q3-2024</v>
      </c>
    </row>
    <row r="4729" spans="1:17" x14ac:dyDescent="0.3">
      <c r="A4729" t="s">
        <v>4877</v>
      </c>
      <c r="B4729" s="15">
        <v>45942</v>
      </c>
      <c r="C4729" t="s">
        <v>88</v>
      </c>
      <c r="D4729" t="s">
        <v>162</v>
      </c>
      <c r="E4729" t="s">
        <v>93</v>
      </c>
      <c r="F4729" t="s">
        <v>255</v>
      </c>
      <c r="G4729" t="s">
        <v>68</v>
      </c>
      <c r="H4729">
        <v>2</v>
      </c>
      <c r="I4729">
        <v>49.99</v>
      </c>
      <c r="J4729">
        <v>0.16700000000000001</v>
      </c>
      <c r="K4729">
        <v>8.06</v>
      </c>
      <c r="L4729" t="s">
        <v>73</v>
      </c>
      <c r="M4729">
        <f t="shared" si="487"/>
        <v>83.28</v>
      </c>
      <c r="N4729">
        <f t="shared" si="488"/>
        <v>67.16</v>
      </c>
      <c r="O4729" s="7">
        <f t="shared" si="489"/>
        <v>0.80643611911623436</v>
      </c>
      <c r="P4729" t="str">
        <f t="shared" si="490"/>
        <v>Oct-2025</v>
      </c>
      <c r="Q4729" t="str">
        <f t="shared" si="491"/>
        <v>Q4-2025</v>
      </c>
    </row>
    <row r="4730" spans="1:17" x14ac:dyDescent="0.3">
      <c r="A4730" t="s">
        <v>4878</v>
      </c>
      <c r="B4730" s="15">
        <v>45659</v>
      </c>
      <c r="C4730" t="s">
        <v>52</v>
      </c>
      <c r="D4730" t="s">
        <v>75</v>
      </c>
      <c r="E4730" t="s">
        <v>71</v>
      </c>
      <c r="F4730" t="s">
        <v>86</v>
      </c>
      <c r="G4730" t="s">
        <v>68</v>
      </c>
      <c r="H4730">
        <v>1</v>
      </c>
      <c r="I4730">
        <v>163.22999999999999</v>
      </c>
      <c r="J4730">
        <v>0.06</v>
      </c>
      <c r="K4730">
        <v>146.37</v>
      </c>
      <c r="L4730" t="s">
        <v>57</v>
      </c>
      <c r="M4730">
        <f t="shared" si="487"/>
        <v>153.44</v>
      </c>
      <c r="N4730">
        <f t="shared" si="488"/>
        <v>7.07</v>
      </c>
      <c r="O4730" s="7">
        <f t="shared" si="489"/>
        <v>4.6076642335766423E-2</v>
      </c>
      <c r="P4730" t="str">
        <f t="shared" si="490"/>
        <v>Jan-2025</v>
      </c>
      <c r="Q4730" t="str">
        <f t="shared" si="491"/>
        <v>Q1-2025</v>
      </c>
    </row>
    <row r="4731" spans="1:17" x14ac:dyDescent="0.3">
      <c r="A4731" t="s">
        <v>4879</v>
      </c>
      <c r="B4731" s="15">
        <v>45470</v>
      </c>
      <c r="C4731" t="s">
        <v>52</v>
      </c>
      <c r="D4731" t="s">
        <v>59</v>
      </c>
      <c r="E4731" t="s">
        <v>107</v>
      </c>
      <c r="F4731" t="s">
        <v>132</v>
      </c>
      <c r="G4731" t="s">
        <v>56</v>
      </c>
      <c r="H4731">
        <v>2</v>
      </c>
      <c r="I4731">
        <v>55.33</v>
      </c>
      <c r="J4731">
        <v>5.7000000000000002E-2</v>
      </c>
      <c r="K4731">
        <v>19.57</v>
      </c>
      <c r="L4731" t="s">
        <v>57</v>
      </c>
      <c r="M4731">
        <f t="shared" si="487"/>
        <v>104.35</v>
      </c>
      <c r="N4731">
        <f t="shared" si="488"/>
        <v>65.209999999999994</v>
      </c>
      <c r="O4731" s="7">
        <f t="shared" si="489"/>
        <v>0.62491614758025871</v>
      </c>
      <c r="P4731" t="str">
        <f t="shared" si="490"/>
        <v>Jun-2024</v>
      </c>
      <c r="Q4731" t="str">
        <f t="shared" si="491"/>
        <v>Q2-2024</v>
      </c>
    </row>
    <row r="4732" spans="1:17" x14ac:dyDescent="0.3">
      <c r="A4732" t="s">
        <v>4880</v>
      </c>
      <c r="B4732" s="15">
        <v>45794</v>
      </c>
      <c r="C4732" t="s">
        <v>84</v>
      </c>
      <c r="D4732" t="s">
        <v>372</v>
      </c>
      <c r="E4732" t="s">
        <v>107</v>
      </c>
      <c r="F4732" t="s">
        <v>132</v>
      </c>
      <c r="G4732" t="s">
        <v>56</v>
      </c>
      <c r="H4732">
        <v>1</v>
      </c>
      <c r="I4732">
        <v>9.5299999999999994</v>
      </c>
      <c r="J4732">
        <v>4.5999999999999999E-2</v>
      </c>
      <c r="K4732">
        <v>3.71</v>
      </c>
      <c r="L4732" t="s">
        <v>57</v>
      </c>
      <c r="M4732">
        <f t="shared" si="487"/>
        <v>9.09</v>
      </c>
      <c r="N4732">
        <f t="shared" si="488"/>
        <v>5.38</v>
      </c>
      <c r="O4732" s="7">
        <f t="shared" si="489"/>
        <v>0.59185918591859188</v>
      </c>
      <c r="P4732" t="str">
        <f t="shared" si="490"/>
        <v>May-2025</v>
      </c>
      <c r="Q4732" t="str">
        <f t="shared" si="491"/>
        <v>Q2-2025</v>
      </c>
    </row>
    <row r="4733" spans="1:17" x14ac:dyDescent="0.3">
      <c r="A4733" t="s">
        <v>4881</v>
      </c>
      <c r="B4733" s="15">
        <v>45717</v>
      </c>
      <c r="C4733" t="s">
        <v>84</v>
      </c>
      <c r="D4733" t="s">
        <v>372</v>
      </c>
      <c r="E4733" t="s">
        <v>54</v>
      </c>
      <c r="F4733" t="s">
        <v>114</v>
      </c>
      <c r="G4733" t="s">
        <v>68</v>
      </c>
      <c r="H4733">
        <v>7</v>
      </c>
      <c r="I4733">
        <v>20.69</v>
      </c>
      <c r="J4733">
        <v>0</v>
      </c>
      <c r="K4733">
        <v>13.5</v>
      </c>
      <c r="L4733" t="s">
        <v>57</v>
      </c>
      <c r="M4733">
        <f t="shared" si="487"/>
        <v>144.83000000000001</v>
      </c>
      <c r="N4733">
        <f t="shared" si="488"/>
        <v>50.33</v>
      </c>
      <c r="O4733" s="7">
        <f t="shared" si="489"/>
        <v>0.34751087481875298</v>
      </c>
      <c r="P4733" t="str">
        <f t="shared" si="490"/>
        <v>Mar-2025</v>
      </c>
      <c r="Q4733" t="str">
        <f t="shared" si="491"/>
        <v>Q1-2025</v>
      </c>
    </row>
    <row r="4734" spans="1:17" x14ac:dyDescent="0.3">
      <c r="A4734" t="s">
        <v>4882</v>
      </c>
      <c r="B4734" s="15">
        <v>45542</v>
      </c>
      <c r="C4734" t="s">
        <v>63</v>
      </c>
      <c r="D4734" t="s">
        <v>137</v>
      </c>
      <c r="E4734" t="s">
        <v>71</v>
      </c>
      <c r="F4734" t="s">
        <v>86</v>
      </c>
      <c r="G4734" t="s">
        <v>56</v>
      </c>
      <c r="H4734">
        <v>3</v>
      </c>
      <c r="I4734">
        <v>123.25</v>
      </c>
      <c r="J4734">
        <v>0.17199999999999999</v>
      </c>
      <c r="K4734">
        <v>81.84</v>
      </c>
      <c r="L4734" t="s">
        <v>57</v>
      </c>
      <c r="M4734">
        <f t="shared" si="487"/>
        <v>306.14999999999998</v>
      </c>
      <c r="N4734">
        <f t="shared" si="488"/>
        <v>60.63</v>
      </c>
      <c r="O4734" s="7">
        <f t="shared" si="489"/>
        <v>0.19804017638412544</v>
      </c>
      <c r="P4734" t="str">
        <f t="shared" si="490"/>
        <v>Sep-2024</v>
      </c>
      <c r="Q4734" t="str">
        <f t="shared" si="491"/>
        <v>Q3-2024</v>
      </c>
    </row>
    <row r="4735" spans="1:17" x14ac:dyDescent="0.3">
      <c r="A4735" t="s">
        <v>4883</v>
      </c>
      <c r="B4735" s="15">
        <v>45855</v>
      </c>
      <c r="C4735" t="s">
        <v>84</v>
      </c>
      <c r="D4735" t="s">
        <v>171</v>
      </c>
      <c r="E4735" t="s">
        <v>71</v>
      </c>
      <c r="F4735" t="s">
        <v>78</v>
      </c>
      <c r="G4735" t="s">
        <v>68</v>
      </c>
      <c r="H4735">
        <v>5</v>
      </c>
      <c r="I4735">
        <v>80.13</v>
      </c>
      <c r="J4735">
        <v>7.0000000000000007E-2</v>
      </c>
      <c r="K4735">
        <v>60.07</v>
      </c>
      <c r="L4735" t="s">
        <v>57</v>
      </c>
      <c r="M4735">
        <f t="shared" si="487"/>
        <v>372.6</v>
      </c>
      <c r="N4735">
        <f t="shared" si="488"/>
        <v>72.25</v>
      </c>
      <c r="O4735" s="7">
        <f t="shared" si="489"/>
        <v>0.19390767579173376</v>
      </c>
      <c r="P4735" t="str">
        <f t="shared" si="490"/>
        <v>Jul-2025</v>
      </c>
      <c r="Q4735" t="str">
        <f t="shared" si="491"/>
        <v>Q3-2025</v>
      </c>
    </row>
    <row r="4736" spans="1:17" x14ac:dyDescent="0.3">
      <c r="A4736" t="s">
        <v>4884</v>
      </c>
      <c r="B4736" s="15">
        <v>45334</v>
      </c>
      <c r="C4736" t="s">
        <v>52</v>
      </c>
      <c r="D4736" t="s">
        <v>96</v>
      </c>
      <c r="E4736" t="s">
        <v>107</v>
      </c>
      <c r="F4736" t="s">
        <v>193</v>
      </c>
      <c r="G4736" t="s">
        <v>56</v>
      </c>
      <c r="H4736">
        <v>2</v>
      </c>
      <c r="I4736">
        <v>56.53</v>
      </c>
      <c r="J4736">
        <v>2E-3</v>
      </c>
      <c r="K4736">
        <v>18.03</v>
      </c>
      <c r="L4736" t="s">
        <v>57</v>
      </c>
      <c r="M4736">
        <f t="shared" si="487"/>
        <v>112.83</v>
      </c>
      <c r="N4736">
        <f t="shared" si="488"/>
        <v>76.77</v>
      </c>
      <c r="O4736" s="7">
        <f t="shared" si="489"/>
        <v>0.68040414783302305</v>
      </c>
      <c r="P4736" t="str">
        <f t="shared" si="490"/>
        <v>Feb-2024</v>
      </c>
      <c r="Q4736" t="str">
        <f t="shared" si="491"/>
        <v>Q1-2024</v>
      </c>
    </row>
    <row r="4737" spans="1:17" x14ac:dyDescent="0.3">
      <c r="A4737" t="s">
        <v>4885</v>
      </c>
      <c r="B4737" s="15">
        <v>45861</v>
      </c>
      <c r="C4737" t="s">
        <v>84</v>
      </c>
      <c r="D4737" t="s">
        <v>225</v>
      </c>
      <c r="E4737" t="s">
        <v>107</v>
      </c>
      <c r="F4737" t="s">
        <v>148</v>
      </c>
      <c r="G4737" t="s">
        <v>68</v>
      </c>
      <c r="H4737">
        <v>1</v>
      </c>
      <c r="I4737">
        <v>37.46</v>
      </c>
      <c r="J4737">
        <v>5.8000000000000003E-2</v>
      </c>
      <c r="K4737">
        <v>16.350000000000001</v>
      </c>
      <c r="L4737" t="s">
        <v>57</v>
      </c>
      <c r="M4737">
        <f t="shared" si="487"/>
        <v>35.29</v>
      </c>
      <c r="N4737">
        <f t="shared" si="488"/>
        <v>18.940000000000001</v>
      </c>
      <c r="O4737" s="7">
        <f t="shared" si="489"/>
        <v>0.53669594786058383</v>
      </c>
      <c r="P4737" t="str">
        <f t="shared" si="490"/>
        <v>Jul-2025</v>
      </c>
      <c r="Q4737" t="str">
        <f t="shared" si="491"/>
        <v>Q3-2025</v>
      </c>
    </row>
    <row r="4738" spans="1:17" x14ac:dyDescent="0.3">
      <c r="A4738" t="s">
        <v>4886</v>
      </c>
      <c r="B4738" s="15">
        <v>45458</v>
      </c>
      <c r="C4738" t="s">
        <v>84</v>
      </c>
      <c r="D4738" t="s">
        <v>372</v>
      </c>
      <c r="E4738" t="s">
        <v>93</v>
      </c>
      <c r="F4738" t="s">
        <v>219</v>
      </c>
      <c r="G4738" t="s">
        <v>68</v>
      </c>
      <c r="H4738">
        <v>3</v>
      </c>
      <c r="I4738">
        <v>27.4</v>
      </c>
      <c r="J4738">
        <v>8.4000000000000005E-2</v>
      </c>
      <c r="K4738">
        <v>11.71</v>
      </c>
      <c r="L4738" t="s">
        <v>57</v>
      </c>
      <c r="M4738">
        <f t="shared" ref="M4738:M4801" si="492">ROUND(H4738*I4738*(1-J4738),2)</f>
        <v>75.3</v>
      </c>
      <c r="N4738">
        <f t="shared" ref="N4738:N4801" si="493">ROUND(M4738-(H4738*K4738),2)</f>
        <v>40.17</v>
      </c>
      <c r="O4738" s="7">
        <f t="shared" ref="O4738:O4801" si="494">IFERROR(N4738/M4738,0)</f>
        <v>0.53346613545816735</v>
      </c>
      <c r="P4738" t="str">
        <f t="shared" si="490"/>
        <v>Jun-2024</v>
      </c>
      <c r="Q4738" t="str">
        <f t="shared" si="491"/>
        <v>Q2-2024</v>
      </c>
    </row>
    <row r="4739" spans="1:17" x14ac:dyDescent="0.3">
      <c r="A4739" t="s">
        <v>4887</v>
      </c>
      <c r="C4739" t="s">
        <v>88</v>
      </c>
      <c r="D4739" t="s">
        <v>162</v>
      </c>
      <c r="E4739" t="s">
        <v>60</v>
      </c>
      <c r="F4739" t="s">
        <v>90</v>
      </c>
      <c r="G4739" t="s">
        <v>56</v>
      </c>
      <c r="H4739">
        <v>5</v>
      </c>
      <c r="I4739">
        <v>76.63</v>
      </c>
      <c r="J4739">
        <v>9.2999999999999999E-2</v>
      </c>
      <c r="K4739">
        <v>36.69</v>
      </c>
      <c r="L4739" t="s">
        <v>57</v>
      </c>
      <c r="M4739">
        <f t="shared" si="492"/>
        <v>347.52</v>
      </c>
      <c r="N4739">
        <f t="shared" si="493"/>
        <v>164.07</v>
      </c>
      <c r="O4739" s="7">
        <f t="shared" si="494"/>
        <v>0.47211671270718231</v>
      </c>
    </row>
    <row r="4740" spans="1:17" x14ac:dyDescent="0.3">
      <c r="A4740" t="s">
        <v>4888</v>
      </c>
      <c r="B4740" s="15">
        <v>45971</v>
      </c>
      <c r="C4740" t="s">
        <v>84</v>
      </c>
      <c r="D4740" t="s">
        <v>169</v>
      </c>
      <c r="E4740" t="s">
        <v>54</v>
      </c>
      <c r="F4740" t="s">
        <v>156</v>
      </c>
      <c r="G4740" t="s">
        <v>68</v>
      </c>
      <c r="H4740">
        <v>1</v>
      </c>
      <c r="I4740">
        <v>21.26</v>
      </c>
      <c r="J4740">
        <v>0.158</v>
      </c>
      <c r="K4740">
        <v>12.89</v>
      </c>
      <c r="L4740" t="s">
        <v>57</v>
      </c>
      <c r="M4740">
        <f t="shared" si="492"/>
        <v>17.899999999999999</v>
      </c>
      <c r="N4740">
        <f t="shared" si="493"/>
        <v>5.01</v>
      </c>
      <c r="O4740" s="7">
        <f t="shared" si="494"/>
        <v>0.27988826815642459</v>
      </c>
      <c r="P4740" t="str">
        <f t="shared" ref="P4740:P4783" si="495">IF(B4740="","",TEXT(B4740,"mmm-yyyy"))</f>
        <v>Nov-2025</v>
      </c>
      <c r="Q4740" t="str">
        <f t="shared" ref="Q4740:Q4783" si="496">IF(B4740="","","Q"&amp;ROUNDUP(MONTH(B4740)/3,0)&amp;"-"&amp;YEAR(B4740))</f>
        <v>Q4-2025</v>
      </c>
    </row>
    <row r="4741" spans="1:17" x14ac:dyDescent="0.3">
      <c r="A4741" t="s">
        <v>4889</v>
      </c>
      <c r="B4741" s="15">
        <v>45803</v>
      </c>
      <c r="C4741" t="s">
        <v>63</v>
      </c>
      <c r="D4741" t="s">
        <v>204</v>
      </c>
      <c r="E4741" t="s">
        <v>71</v>
      </c>
      <c r="F4741" t="s">
        <v>78</v>
      </c>
      <c r="G4741" t="s">
        <v>68</v>
      </c>
      <c r="H4741">
        <v>1</v>
      </c>
      <c r="I4741">
        <v>235.29</v>
      </c>
      <c r="J4741">
        <v>0.13900000000000001</v>
      </c>
      <c r="K4741">
        <v>183.66</v>
      </c>
      <c r="L4741" t="s">
        <v>104</v>
      </c>
      <c r="M4741">
        <f t="shared" si="492"/>
        <v>202.58</v>
      </c>
      <c r="N4741">
        <f t="shared" si="493"/>
        <v>18.920000000000002</v>
      </c>
      <c r="O4741" s="7">
        <f t="shared" si="494"/>
        <v>9.3395201895547439E-2</v>
      </c>
      <c r="P4741" t="str">
        <f t="shared" si="495"/>
        <v>May-2025</v>
      </c>
      <c r="Q4741" t="str">
        <f t="shared" si="496"/>
        <v>Q2-2025</v>
      </c>
    </row>
    <row r="4742" spans="1:17" x14ac:dyDescent="0.3">
      <c r="A4742" t="s">
        <v>4890</v>
      </c>
      <c r="B4742" s="15">
        <v>45646</v>
      </c>
      <c r="C4742" t="s">
        <v>84</v>
      </c>
      <c r="D4742" t="s">
        <v>169</v>
      </c>
      <c r="E4742" t="s">
        <v>71</v>
      </c>
      <c r="F4742" t="s">
        <v>72</v>
      </c>
      <c r="G4742" t="s">
        <v>56</v>
      </c>
      <c r="H4742">
        <v>7</v>
      </c>
      <c r="I4742">
        <v>52.08</v>
      </c>
      <c r="J4742">
        <v>5.7000000000000002E-2</v>
      </c>
      <c r="K4742">
        <v>36.53</v>
      </c>
      <c r="L4742" t="s">
        <v>57</v>
      </c>
      <c r="M4742">
        <f t="shared" si="492"/>
        <v>343.78</v>
      </c>
      <c r="N4742">
        <f t="shared" si="493"/>
        <v>88.07</v>
      </c>
      <c r="O4742" s="7">
        <f t="shared" si="494"/>
        <v>0.25618127872476582</v>
      </c>
      <c r="P4742" t="str">
        <f t="shared" si="495"/>
        <v>Dec-2024</v>
      </c>
      <c r="Q4742" t="str">
        <f t="shared" si="496"/>
        <v>Q4-2024</v>
      </c>
    </row>
    <row r="4743" spans="1:17" x14ac:dyDescent="0.3">
      <c r="A4743" t="s">
        <v>4891</v>
      </c>
      <c r="B4743" s="15">
        <v>45850</v>
      </c>
      <c r="C4743" t="s">
        <v>84</v>
      </c>
      <c r="D4743" t="s">
        <v>177</v>
      </c>
      <c r="E4743" t="s">
        <v>93</v>
      </c>
      <c r="F4743" t="s">
        <v>219</v>
      </c>
      <c r="G4743" t="s">
        <v>56</v>
      </c>
      <c r="H4743">
        <v>2</v>
      </c>
      <c r="I4743">
        <v>71.92</v>
      </c>
      <c r="J4743">
        <v>2.9000000000000001E-2</v>
      </c>
      <c r="K4743">
        <v>33.619999999999997</v>
      </c>
      <c r="L4743" t="s">
        <v>57</v>
      </c>
      <c r="M4743">
        <f t="shared" si="492"/>
        <v>139.66999999999999</v>
      </c>
      <c r="N4743">
        <f t="shared" si="493"/>
        <v>72.430000000000007</v>
      </c>
      <c r="O4743" s="7">
        <f t="shared" si="494"/>
        <v>0.51857950884227111</v>
      </c>
      <c r="P4743" t="str">
        <f t="shared" si="495"/>
        <v>Jul-2025</v>
      </c>
      <c r="Q4743" t="str">
        <f t="shared" si="496"/>
        <v>Q3-2025</v>
      </c>
    </row>
    <row r="4744" spans="1:17" x14ac:dyDescent="0.3">
      <c r="A4744" t="s">
        <v>4892</v>
      </c>
      <c r="B4744" s="15">
        <v>45778</v>
      </c>
      <c r="C4744" t="s">
        <v>52</v>
      </c>
      <c r="D4744" t="s">
        <v>155</v>
      </c>
      <c r="E4744" t="s">
        <v>107</v>
      </c>
      <c r="F4744" t="s">
        <v>139</v>
      </c>
      <c r="G4744" t="s">
        <v>68</v>
      </c>
      <c r="H4744">
        <v>10</v>
      </c>
      <c r="I4744">
        <v>10.130000000000001</v>
      </c>
      <c r="J4744">
        <v>0</v>
      </c>
      <c r="K4744">
        <v>3.12</v>
      </c>
      <c r="L4744" t="s">
        <v>57</v>
      </c>
      <c r="M4744">
        <f t="shared" si="492"/>
        <v>101.3</v>
      </c>
      <c r="N4744">
        <f t="shared" si="493"/>
        <v>70.099999999999994</v>
      </c>
      <c r="O4744" s="7">
        <f t="shared" si="494"/>
        <v>0.69200394866732473</v>
      </c>
      <c r="P4744" t="str">
        <f t="shared" si="495"/>
        <v>May-2025</v>
      </c>
      <c r="Q4744" t="str">
        <f t="shared" si="496"/>
        <v>Q2-2025</v>
      </c>
    </row>
    <row r="4745" spans="1:17" x14ac:dyDescent="0.3">
      <c r="A4745" t="s">
        <v>4893</v>
      </c>
      <c r="B4745" s="15">
        <v>45491</v>
      </c>
      <c r="C4745" t="s">
        <v>88</v>
      </c>
      <c r="D4745" t="s">
        <v>206</v>
      </c>
      <c r="E4745" t="s">
        <v>54</v>
      </c>
      <c r="F4745" t="s">
        <v>65</v>
      </c>
      <c r="G4745" t="s">
        <v>56</v>
      </c>
      <c r="H4745">
        <v>4</v>
      </c>
      <c r="I4745">
        <v>10.220000000000001</v>
      </c>
      <c r="J4745">
        <v>2.7E-2</v>
      </c>
      <c r="K4745">
        <v>6.09</v>
      </c>
      <c r="L4745" t="s">
        <v>57</v>
      </c>
      <c r="M4745">
        <f t="shared" si="492"/>
        <v>39.78</v>
      </c>
      <c r="N4745">
        <f t="shared" si="493"/>
        <v>15.42</v>
      </c>
      <c r="O4745" s="7">
        <f t="shared" si="494"/>
        <v>0.38763197586727</v>
      </c>
      <c r="P4745" t="str">
        <f t="shared" si="495"/>
        <v>Jul-2024</v>
      </c>
      <c r="Q4745" t="str">
        <f t="shared" si="496"/>
        <v>Q3-2024</v>
      </c>
    </row>
    <row r="4746" spans="1:17" x14ac:dyDescent="0.3">
      <c r="A4746" t="s">
        <v>4894</v>
      </c>
      <c r="B4746" s="15">
        <v>45979</v>
      </c>
      <c r="C4746" t="s">
        <v>88</v>
      </c>
      <c r="D4746" t="s">
        <v>198</v>
      </c>
      <c r="E4746" t="s">
        <v>71</v>
      </c>
      <c r="F4746" t="s">
        <v>72</v>
      </c>
      <c r="G4746" t="s">
        <v>56</v>
      </c>
      <c r="H4746">
        <v>1</v>
      </c>
      <c r="I4746">
        <v>219.87</v>
      </c>
      <c r="J4746">
        <v>9.1999999999999998E-2</v>
      </c>
      <c r="K4746">
        <v>152.62</v>
      </c>
      <c r="L4746" t="s">
        <v>57</v>
      </c>
      <c r="M4746">
        <f t="shared" si="492"/>
        <v>199.64</v>
      </c>
      <c r="N4746">
        <f t="shared" si="493"/>
        <v>47.02</v>
      </c>
      <c r="O4746" s="7">
        <f t="shared" si="494"/>
        <v>0.23552394309757566</v>
      </c>
      <c r="P4746" t="str">
        <f t="shared" si="495"/>
        <v>Nov-2025</v>
      </c>
      <c r="Q4746" t="str">
        <f t="shared" si="496"/>
        <v>Q4-2025</v>
      </c>
    </row>
    <row r="4747" spans="1:17" x14ac:dyDescent="0.3">
      <c r="A4747" t="s">
        <v>4895</v>
      </c>
      <c r="B4747" s="15">
        <v>45699</v>
      </c>
      <c r="C4747" t="s">
        <v>52</v>
      </c>
      <c r="D4747" t="s">
        <v>75</v>
      </c>
      <c r="E4747" t="s">
        <v>54</v>
      </c>
      <c r="F4747" t="s">
        <v>156</v>
      </c>
      <c r="G4747" t="s">
        <v>68</v>
      </c>
      <c r="H4747">
        <v>4</v>
      </c>
      <c r="I4747">
        <v>19.22</v>
      </c>
      <c r="J4747">
        <v>8.8999999999999996E-2</v>
      </c>
      <c r="K4747">
        <v>12.04</v>
      </c>
      <c r="L4747" t="s">
        <v>57</v>
      </c>
      <c r="M4747">
        <f t="shared" si="492"/>
        <v>70.040000000000006</v>
      </c>
      <c r="N4747">
        <f t="shared" si="493"/>
        <v>21.88</v>
      </c>
      <c r="O4747" s="7">
        <f t="shared" si="494"/>
        <v>0.31239291833238148</v>
      </c>
      <c r="P4747" t="str">
        <f t="shared" si="495"/>
        <v>Feb-2025</v>
      </c>
      <c r="Q4747" t="str">
        <f t="shared" si="496"/>
        <v>Q1-2025</v>
      </c>
    </row>
    <row r="4748" spans="1:17" x14ac:dyDescent="0.3">
      <c r="A4748" t="s">
        <v>4896</v>
      </c>
      <c r="B4748" s="15">
        <v>45630</v>
      </c>
      <c r="C4748" t="s">
        <v>84</v>
      </c>
      <c r="D4748" t="s">
        <v>372</v>
      </c>
      <c r="E4748" t="s">
        <v>60</v>
      </c>
      <c r="F4748" t="s">
        <v>67</v>
      </c>
      <c r="G4748" t="s">
        <v>56</v>
      </c>
      <c r="H4748">
        <v>5</v>
      </c>
      <c r="I4748">
        <v>111.33</v>
      </c>
      <c r="J4748">
        <v>8.8999999999999996E-2</v>
      </c>
      <c r="K4748">
        <v>44.98</v>
      </c>
      <c r="L4748" t="s">
        <v>57</v>
      </c>
      <c r="M4748">
        <f t="shared" si="492"/>
        <v>507.11</v>
      </c>
      <c r="N4748">
        <f t="shared" si="493"/>
        <v>282.20999999999998</v>
      </c>
      <c r="O4748" s="7">
        <f t="shared" si="494"/>
        <v>0.5565064778844826</v>
      </c>
      <c r="P4748" t="str">
        <f t="shared" si="495"/>
        <v>Dec-2024</v>
      </c>
      <c r="Q4748" t="str">
        <f t="shared" si="496"/>
        <v>Q4-2024</v>
      </c>
    </row>
    <row r="4749" spans="1:17" x14ac:dyDescent="0.3">
      <c r="A4749" t="s">
        <v>4897</v>
      </c>
      <c r="B4749" s="15">
        <v>45741</v>
      </c>
      <c r="C4749" t="s">
        <v>88</v>
      </c>
      <c r="D4749" t="s">
        <v>162</v>
      </c>
      <c r="E4749" t="s">
        <v>107</v>
      </c>
      <c r="F4749" t="s">
        <v>108</v>
      </c>
      <c r="G4749" t="s">
        <v>56</v>
      </c>
      <c r="H4749">
        <v>5</v>
      </c>
      <c r="I4749">
        <v>48.76</v>
      </c>
      <c r="J4749">
        <v>0</v>
      </c>
      <c r="K4749">
        <v>19.03</v>
      </c>
      <c r="L4749" t="s">
        <v>57</v>
      </c>
      <c r="M4749">
        <f t="shared" si="492"/>
        <v>243.8</v>
      </c>
      <c r="N4749">
        <f t="shared" si="493"/>
        <v>148.65</v>
      </c>
      <c r="O4749" s="7">
        <f t="shared" si="494"/>
        <v>0.60972108285479898</v>
      </c>
      <c r="P4749" t="str">
        <f t="shared" si="495"/>
        <v>Mar-2025</v>
      </c>
      <c r="Q4749" t="str">
        <f t="shared" si="496"/>
        <v>Q1-2025</v>
      </c>
    </row>
    <row r="4750" spans="1:17" x14ac:dyDescent="0.3">
      <c r="A4750" t="s">
        <v>4898</v>
      </c>
      <c r="B4750" s="15">
        <v>45528</v>
      </c>
      <c r="C4750" t="s">
        <v>63</v>
      </c>
      <c r="D4750" t="s">
        <v>175</v>
      </c>
      <c r="E4750" t="s">
        <v>107</v>
      </c>
      <c r="F4750" t="s">
        <v>139</v>
      </c>
      <c r="G4750" t="s">
        <v>68</v>
      </c>
      <c r="H4750">
        <v>3</v>
      </c>
      <c r="I4750">
        <v>34.56</v>
      </c>
      <c r="J4750">
        <v>0.221</v>
      </c>
      <c r="K4750">
        <v>14.82</v>
      </c>
      <c r="L4750" t="s">
        <v>57</v>
      </c>
      <c r="M4750">
        <f t="shared" si="492"/>
        <v>80.77</v>
      </c>
      <c r="N4750">
        <f t="shared" si="493"/>
        <v>36.31</v>
      </c>
      <c r="O4750" s="7">
        <f t="shared" si="494"/>
        <v>0.44954809954190916</v>
      </c>
      <c r="P4750" t="str">
        <f t="shared" si="495"/>
        <v>Aug-2024</v>
      </c>
      <c r="Q4750" t="str">
        <f t="shared" si="496"/>
        <v>Q3-2024</v>
      </c>
    </row>
    <row r="4751" spans="1:17" x14ac:dyDescent="0.3">
      <c r="A4751" t="s">
        <v>4899</v>
      </c>
      <c r="B4751" s="15">
        <v>45785</v>
      </c>
      <c r="C4751" t="s">
        <v>63</v>
      </c>
      <c r="D4751" t="s">
        <v>82</v>
      </c>
      <c r="E4751" t="s">
        <v>71</v>
      </c>
      <c r="F4751" t="s">
        <v>126</v>
      </c>
      <c r="G4751" t="s">
        <v>56</v>
      </c>
      <c r="H4751">
        <v>8</v>
      </c>
      <c r="I4751">
        <v>238.39</v>
      </c>
      <c r="J4751">
        <v>5.2999999999999999E-2</v>
      </c>
      <c r="K4751">
        <v>165.68</v>
      </c>
      <c r="L4751" t="s">
        <v>57</v>
      </c>
      <c r="M4751">
        <f t="shared" si="492"/>
        <v>1806.04</v>
      </c>
      <c r="N4751">
        <f t="shared" si="493"/>
        <v>480.6</v>
      </c>
      <c r="O4751" s="7">
        <f t="shared" si="494"/>
        <v>0.26610706296649023</v>
      </c>
      <c r="P4751" t="str">
        <f t="shared" si="495"/>
        <v>May-2025</v>
      </c>
      <c r="Q4751" t="str">
        <f t="shared" si="496"/>
        <v>Q2-2025</v>
      </c>
    </row>
    <row r="4752" spans="1:17" x14ac:dyDescent="0.3">
      <c r="A4752" t="s">
        <v>4900</v>
      </c>
      <c r="B4752" s="15">
        <v>45833</v>
      </c>
      <c r="C4752" t="s">
        <v>88</v>
      </c>
      <c r="D4752" t="s">
        <v>179</v>
      </c>
      <c r="E4752" t="s">
        <v>93</v>
      </c>
      <c r="F4752" t="s">
        <v>219</v>
      </c>
      <c r="G4752" t="s">
        <v>68</v>
      </c>
      <c r="H4752">
        <v>1</v>
      </c>
      <c r="I4752">
        <v>31.72</v>
      </c>
      <c r="J4752">
        <v>0.113</v>
      </c>
      <c r="K4752">
        <v>13.84</v>
      </c>
      <c r="L4752" t="s">
        <v>57</v>
      </c>
      <c r="M4752">
        <f t="shared" si="492"/>
        <v>28.14</v>
      </c>
      <c r="N4752">
        <f t="shared" si="493"/>
        <v>14.3</v>
      </c>
      <c r="O4752" s="7">
        <f t="shared" si="494"/>
        <v>0.50817341862117982</v>
      </c>
      <c r="P4752" t="str">
        <f t="shared" si="495"/>
        <v>Jun-2025</v>
      </c>
      <c r="Q4752" t="str">
        <f t="shared" si="496"/>
        <v>Q2-2025</v>
      </c>
    </row>
    <row r="4753" spans="1:17" x14ac:dyDescent="0.3">
      <c r="A4753" t="s">
        <v>4901</v>
      </c>
      <c r="B4753" s="15">
        <v>45702</v>
      </c>
      <c r="C4753" t="s">
        <v>84</v>
      </c>
      <c r="D4753" t="s">
        <v>196</v>
      </c>
      <c r="E4753" t="s">
        <v>54</v>
      </c>
      <c r="F4753" t="s">
        <v>55</v>
      </c>
      <c r="G4753" t="s">
        <v>56</v>
      </c>
      <c r="H4753">
        <v>2</v>
      </c>
      <c r="I4753">
        <v>7.77</v>
      </c>
      <c r="J4753">
        <v>9.4E-2</v>
      </c>
      <c r="K4753">
        <v>4.79</v>
      </c>
      <c r="L4753" t="s">
        <v>57</v>
      </c>
      <c r="M4753">
        <f t="shared" si="492"/>
        <v>14.08</v>
      </c>
      <c r="N4753">
        <f t="shared" si="493"/>
        <v>4.5</v>
      </c>
      <c r="O4753" s="7">
        <f t="shared" si="494"/>
        <v>0.31960227272727271</v>
      </c>
      <c r="P4753" t="str">
        <f t="shared" si="495"/>
        <v>Feb-2025</v>
      </c>
      <c r="Q4753" t="str">
        <f t="shared" si="496"/>
        <v>Q1-2025</v>
      </c>
    </row>
    <row r="4754" spans="1:17" x14ac:dyDescent="0.3">
      <c r="A4754" t="s">
        <v>4902</v>
      </c>
      <c r="B4754" s="15">
        <v>45958</v>
      </c>
      <c r="C4754" t="s">
        <v>63</v>
      </c>
      <c r="D4754" t="s">
        <v>204</v>
      </c>
      <c r="E4754" t="s">
        <v>93</v>
      </c>
      <c r="F4754" t="s">
        <v>124</v>
      </c>
      <c r="G4754" t="s">
        <v>56</v>
      </c>
      <c r="H4754">
        <v>1</v>
      </c>
      <c r="I4754">
        <v>13.08</v>
      </c>
      <c r="J4754">
        <v>0.17599999999999999</v>
      </c>
      <c r="K4754">
        <v>5.55</v>
      </c>
      <c r="L4754" t="s">
        <v>57</v>
      </c>
      <c r="M4754">
        <f t="shared" si="492"/>
        <v>10.78</v>
      </c>
      <c r="N4754">
        <f t="shared" si="493"/>
        <v>5.23</v>
      </c>
      <c r="O4754" s="7">
        <f t="shared" si="494"/>
        <v>0.4851576994434138</v>
      </c>
      <c r="P4754" t="str">
        <f t="shared" si="495"/>
        <v>Oct-2025</v>
      </c>
      <c r="Q4754" t="str">
        <f t="shared" si="496"/>
        <v>Q4-2025</v>
      </c>
    </row>
    <row r="4755" spans="1:17" x14ac:dyDescent="0.3">
      <c r="A4755" t="s">
        <v>4903</v>
      </c>
      <c r="B4755" s="15">
        <v>45933</v>
      </c>
      <c r="C4755" t="s">
        <v>84</v>
      </c>
      <c r="D4755" t="s">
        <v>196</v>
      </c>
      <c r="E4755" t="s">
        <v>60</v>
      </c>
      <c r="F4755" t="s">
        <v>67</v>
      </c>
      <c r="G4755" t="s">
        <v>56</v>
      </c>
      <c r="H4755">
        <v>2</v>
      </c>
      <c r="I4755">
        <v>72.48</v>
      </c>
      <c r="J4755">
        <v>4.3999999999999997E-2</v>
      </c>
      <c r="K4755">
        <v>32.369999999999997</v>
      </c>
      <c r="L4755" t="s">
        <v>104</v>
      </c>
      <c r="M4755">
        <f t="shared" si="492"/>
        <v>138.58000000000001</v>
      </c>
      <c r="N4755">
        <f t="shared" si="493"/>
        <v>73.84</v>
      </c>
      <c r="O4755" s="7">
        <f t="shared" si="494"/>
        <v>0.53283302063789861</v>
      </c>
      <c r="P4755" t="str">
        <f t="shared" si="495"/>
        <v>Oct-2025</v>
      </c>
      <c r="Q4755" t="str">
        <f t="shared" si="496"/>
        <v>Q4-2025</v>
      </c>
    </row>
    <row r="4756" spans="1:17" x14ac:dyDescent="0.3">
      <c r="A4756" t="s">
        <v>4904</v>
      </c>
      <c r="B4756" s="15">
        <v>45892</v>
      </c>
      <c r="C4756" t="s">
        <v>88</v>
      </c>
      <c r="D4756" t="s">
        <v>183</v>
      </c>
      <c r="E4756" t="s">
        <v>107</v>
      </c>
      <c r="F4756" t="s">
        <v>148</v>
      </c>
      <c r="G4756" t="s">
        <v>56</v>
      </c>
      <c r="H4756">
        <v>6</v>
      </c>
      <c r="I4756">
        <v>30.69</v>
      </c>
      <c r="J4756">
        <v>0.13100000000000001</v>
      </c>
      <c r="K4756">
        <v>9.82</v>
      </c>
      <c r="L4756" t="s">
        <v>57</v>
      </c>
      <c r="M4756">
        <f t="shared" si="492"/>
        <v>160.02000000000001</v>
      </c>
      <c r="N4756">
        <f t="shared" si="493"/>
        <v>101.1</v>
      </c>
      <c r="O4756" s="7">
        <f t="shared" si="494"/>
        <v>0.6317960254968128</v>
      </c>
      <c r="P4756" t="str">
        <f t="shared" si="495"/>
        <v>Aug-2025</v>
      </c>
      <c r="Q4756" t="str">
        <f t="shared" si="496"/>
        <v>Q3-2025</v>
      </c>
    </row>
    <row r="4757" spans="1:17" x14ac:dyDescent="0.3">
      <c r="A4757" t="s">
        <v>4905</v>
      </c>
      <c r="B4757" s="15">
        <v>45759</v>
      </c>
      <c r="C4757" t="s">
        <v>84</v>
      </c>
      <c r="D4757" t="s">
        <v>110</v>
      </c>
      <c r="E4757" t="s">
        <v>60</v>
      </c>
      <c r="F4757" t="s">
        <v>99</v>
      </c>
      <c r="G4757" t="s">
        <v>56</v>
      </c>
      <c r="H4757">
        <v>3</v>
      </c>
      <c r="I4757">
        <v>27.33</v>
      </c>
      <c r="J4757">
        <v>2.5000000000000001E-2</v>
      </c>
      <c r="K4757">
        <v>12.28</v>
      </c>
      <c r="L4757" t="s">
        <v>57</v>
      </c>
      <c r="M4757">
        <f t="shared" si="492"/>
        <v>79.94</v>
      </c>
      <c r="N4757">
        <f t="shared" si="493"/>
        <v>43.1</v>
      </c>
      <c r="O4757" s="7">
        <f t="shared" si="494"/>
        <v>0.53915436577433073</v>
      </c>
      <c r="P4757" t="str">
        <f t="shared" si="495"/>
        <v>Apr-2025</v>
      </c>
      <c r="Q4757" t="str">
        <f t="shared" si="496"/>
        <v>Q2-2025</v>
      </c>
    </row>
    <row r="4758" spans="1:17" x14ac:dyDescent="0.3">
      <c r="A4758" t="s">
        <v>4906</v>
      </c>
      <c r="B4758" s="15">
        <v>45710</v>
      </c>
      <c r="C4758" t="s">
        <v>84</v>
      </c>
      <c r="D4758" t="s">
        <v>196</v>
      </c>
      <c r="E4758" t="s">
        <v>71</v>
      </c>
      <c r="F4758" t="s">
        <v>78</v>
      </c>
      <c r="G4758" t="s">
        <v>68</v>
      </c>
      <c r="H4758">
        <v>1</v>
      </c>
      <c r="I4758">
        <v>238.54</v>
      </c>
      <c r="J4758">
        <v>1.4999999999999999E-2</v>
      </c>
      <c r="K4758">
        <v>170.47</v>
      </c>
      <c r="L4758" t="s">
        <v>57</v>
      </c>
      <c r="M4758">
        <f t="shared" si="492"/>
        <v>234.96</v>
      </c>
      <c r="N4758">
        <f t="shared" si="493"/>
        <v>64.489999999999995</v>
      </c>
      <c r="O4758" s="7">
        <f t="shared" si="494"/>
        <v>0.27447225059584607</v>
      </c>
      <c r="P4758" t="str">
        <f t="shared" si="495"/>
        <v>Feb-2025</v>
      </c>
      <c r="Q4758" t="str">
        <f t="shared" si="496"/>
        <v>Q1-2025</v>
      </c>
    </row>
    <row r="4759" spans="1:17" x14ac:dyDescent="0.3">
      <c r="A4759" t="s">
        <v>4907</v>
      </c>
      <c r="B4759" s="15">
        <v>45662</v>
      </c>
      <c r="C4759" t="s">
        <v>52</v>
      </c>
      <c r="D4759" t="s">
        <v>70</v>
      </c>
      <c r="E4759" t="s">
        <v>60</v>
      </c>
      <c r="F4759" t="s">
        <v>90</v>
      </c>
      <c r="G4759" t="s">
        <v>68</v>
      </c>
      <c r="H4759">
        <v>1</v>
      </c>
      <c r="I4759">
        <v>110.68</v>
      </c>
      <c r="J4759">
        <v>4.7E-2</v>
      </c>
      <c r="K4759">
        <v>60.64</v>
      </c>
      <c r="L4759" t="s">
        <v>57</v>
      </c>
      <c r="M4759">
        <f t="shared" si="492"/>
        <v>105.48</v>
      </c>
      <c r="N4759">
        <f t="shared" si="493"/>
        <v>44.84</v>
      </c>
      <c r="O4759" s="7">
        <f t="shared" si="494"/>
        <v>0.42510428517254456</v>
      </c>
      <c r="P4759" t="str">
        <f t="shared" si="495"/>
        <v>Jan-2025</v>
      </c>
      <c r="Q4759" t="str">
        <f t="shared" si="496"/>
        <v>Q1-2025</v>
      </c>
    </row>
    <row r="4760" spans="1:17" x14ac:dyDescent="0.3">
      <c r="A4760" t="s">
        <v>4908</v>
      </c>
      <c r="B4760" s="15">
        <v>45479</v>
      </c>
      <c r="C4760" t="s">
        <v>88</v>
      </c>
      <c r="D4760" t="s">
        <v>198</v>
      </c>
      <c r="E4760" t="s">
        <v>60</v>
      </c>
      <c r="F4760" t="s">
        <v>61</v>
      </c>
      <c r="G4760" t="s">
        <v>56</v>
      </c>
      <c r="H4760">
        <v>1</v>
      </c>
      <c r="I4760">
        <v>113.9</v>
      </c>
      <c r="J4760">
        <v>0.13800000000000001</v>
      </c>
      <c r="K4760">
        <v>59.52</v>
      </c>
      <c r="L4760" t="s">
        <v>104</v>
      </c>
      <c r="M4760">
        <f t="shared" si="492"/>
        <v>98.18</v>
      </c>
      <c r="N4760">
        <f t="shared" si="493"/>
        <v>38.659999999999997</v>
      </c>
      <c r="O4760" s="7">
        <f t="shared" si="494"/>
        <v>0.39376655123243015</v>
      </c>
      <c r="P4760" t="str">
        <f t="shared" si="495"/>
        <v>Jul-2024</v>
      </c>
      <c r="Q4760" t="str">
        <f t="shared" si="496"/>
        <v>Q3-2024</v>
      </c>
    </row>
    <row r="4761" spans="1:17" x14ac:dyDescent="0.3">
      <c r="A4761" t="s">
        <v>4909</v>
      </c>
      <c r="B4761" s="15">
        <v>45353</v>
      </c>
      <c r="C4761" t="s">
        <v>63</v>
      </c>
      <c r="D4761" t="s">
        <v>165</v>
      </c>
      <c r="E4761" t="s">
        <v>71</v>
      </c>
      <c r="F4761" t="s">
        <v>97</v>
      </c>
      <c r="G4761" t="s">
        <v>68</v>
      </c>
      <c r="H4761">
        <v>4</v>
      </c>
      <c r="I4761">
        <v>40.369999999999997</v>
      </c>
      <c r="J4761">
        <v>0.27</v>
      </c>
      <c r="K4761">
        <v>27.95</v>
      </c>
      <c r="L4761" t="s">
        <v>57</v>
      </c>
      <c r="M4761">
        <f t="shared" si="492"/>
        <v>117.88</v>
      </c>
      <c r="N4761">
        <f t="shared" si="493"/>
        <v>6.08</v>
      </c>
      <c r="O4761" s="7">
        <f t="shared" si="494"/>
        <v>5.1577875805904311E-2</v>
      </c>
      <c r="P4761" t="str">
        <f t="shared" si="495"/>
        <v>Mar-2024</v>
      </c>
      <c r="Q4761" t="str">
        <f t="shared" si="496"/>
        <v>Q1-2024</v>
      </c>
    </row>
    <row r="4762" spans="1:17" x14ac:dyDescent="0.3">
      <c r="A4762" t="s">
        <v>4910</v>
      </c>
      <c r="B4762" s="15">
        <v>45686</v>
      </c>
      <c r="C4762" t="s">
        <v>63</v>
      </c>
      <c r="D4762" t="s">
        <v>302</v>
      </c>
      <c r="E4762" t="s">
        <v>60</v>
      </c>
      <c r="F4762" t="s">
        <v>67</v>
      </c>
      <c r="G4762" t="s">
        <v>56</v>
      </c>
      <c r="H4762">
        <v>2</v>
      </c>
      <c r="I4762">
        <v>80.36</v>
      </c>
      <c r="J4762">
        <v>0.315</v>
      </c>
      <c r="K4762">
        <v>36.200000000000003</v>
      </c>
      <c r="L4762" t="s">
        <v>104</v>
      </c>
      <c r="M4762">
        <f t="shared" si="492"/>
        <v>110.09</v>
      </c>
      <c r="N4762">
        <f t="shared" si="493"/>
        <v>37.69</v>
      </c>
      <c r="O4762" s="7">
        <f t="shared" si="494"/>
        <v>0.34235625397402125</v>
      </c>
      <c r="P4762" t="str">
        <f t="shared" si="495"/>
        <v>Jan-2025</v>
      </c>
      <c r="Q4762" t="str">
        <f t="shared" si="496"/>
        <v>Q1-2025</v>
      </c>
    </row>
    <row r="4763" spans="1:17" x14ac:dyDescent="0.3">
      <c r="A4763" t="s">
        <v>4911</v>
      </c>
      <c r="B4763" s="15">
        <v>45993</v>
      </c>
      <c r="C4763" t="s">
        <v>88</v>
      </c>
      <c r="D4763" t="s">
        <v>429</v>
      </c>
      <c r="E4763" t="s">
        <v>71</v>
      </c>
      <c r="F4763" t="s">
        <v>97</v>
      </c>
      <c r="G4763" t="s">
        <v>68</v>
      </c>
      <c r="H4763">
        <v>1</v>
      </c>
      <c r="I4763">
        <v>178.52</v>
      </c>
      <c r="J4763">
        <v>8.1000000000000003E-2</v>
      </c>
      <c r="K4763">
        <v>142.01</v>
      </c>
      <c r="L4763" t="s">
        <v>57</v>
      </c>
      <c r="M4763">
        <f t="shared" si="492"/>
        <v>164.06</v>
      </c>
      <c r="N4763">
        <f t="shared" si="493"/>
        <v>22.05</v>
      </c>
      <c r="O4763" s="7">
        <f t="shared" si="494"/>
        <v>0.13440204803120809</v>
      </c>
      <c r="P4763" t="str">
        <f t="shared" si="495"/>
        <v>Dec-2025</v>
      </c>
      <c r="Q4763" t="str">
        <f t="shared" si="496"/>
        <v>Q4-2025</v>
      </c>
    </row>
    <row r="4764" spans="1:17" x14ac:dyDescent="0.3">
      <c r="A4764" t="s">
        <v>4912</v>
      </c>
      <c r="B4764" s="15">
        <v>45686</v>
      </c>
      <c r="C4764" t="s">
        <v>84</v>
      </c>
      <c r="D4764" t="s">
        <v>110</v>
      </c>
      <c r="E4764" t="s">
        <v>107</v>
      </c>
      <c r="F4764" t="s">
        <v>193</v>
      </c>
      <c r="G4764" t="s">
        <v>68</v>
      </c>
      <c r="H4764">
        <v>3</v>
      </c>
      <c r="I4764">
        <v>44.37</v>
      </c>
      <c r="J4764">
        <v>4.1000000000000002E-2</v>
      </c>
      <c r="K4764">
        <v>19.04</v>
      </c>
      <c r="L4764" t="s">
        <v>57</v>
      </c>
      <c r="M4764">
        <f t="shared" si="492"/>
        <v>127.65</v>
      </c>
      <c r="N4764">
        <f t="shared" si="493"/>
        <v>70.53</v>
      </c>
      <c r="O4764" s="7">
        <f t="shared" si="494"/>
        <v>0.55252643948296121</v>
      </c>
      <c r="P4764" t="str">
        <f t="shared" si="495"/>
        <v>Jan-2025</v>
      </c>
      <c r="Q4764" t="str">
        <f t="shared" si="496"/>
        <v>Q1-2025</v>
      </c>
    </row>
    <row r="4765" spans="1:17" x14ac:dyDescent="0.3">
      <c r="A4765" t="s">
        <v>4913</v>
      </c>
      <c r="B4765" s="15">
        <v>45846</v>
      </c>
      <c r="C4765" t="s">
        <v>52</v>
      </c>
      <c r="D4765" t="s">
        <v>272</v>
      </c>
      <c r="E4765" t="s">
        <v>107</v>
      </c>
      <c r="F4765" t="s">
        <v>139</v>
      </c>
      <c r="G4765" t="s">
        <v>56</v>
      </c>
      <c r="H4765">
        <v>1</v>
      </c>
      <c r="I4765">
        <v>26.52</v>
      </c>
      <c r="J4765">
        <v>9.2999999999999999E-2</v>
      </c>
      <c r="K4765">
        <v>7.99</v>
      </c>
      <c r="L4765" t="s">
        <v>57</v>
      </c>
      <c r="M4765">
        <f t="shared" si="492"/>
        <v>24.05</v>
      </c>
      <c r="N4765">
        <f t="shared" si="493"/>
        <v>16.059999999999999</v>
      </c>
      <c r="O4765" s="7">
        <f t="shared" si="494"/>
        <v>0.6677754677754677</v>
      </c>
      <c r="P4765" t="str">
        <f t="shared" si="495"/>
        <v>Jul-2025</v>
      </c>
      <c r="Q4765" t="str">
        <f t="shared" si="496"/>
        <v>Q3-2025</v>
      </c>
    </row>
    <row r="4766" spans="1:17" x14ac:dyDescent="0.3">
      <c r="A4766" t="s">
        <v>4914</v>
      </c>
      <c r="B4766" s="15">
        <v>45417</v>
      </c>
      <c r="C4766" t="s">
        <v>52</v>
      </c>
      <c r="D4766" t="s">
        <v>53</v>
      </c>
      <c r="E4766" t="s">
        <v>93</v>
      </c>
      <c r="F4766" t="s">
        <v>255</v>
      </c>
      <c r="G4766" t="s">
        <v>68</v>
      </c>
      <c r="H4766">
        <v>13</v>
      </c>
      <c r="I4766">
        <v>33.5</v>
      </c>
      <c r="J4766">
        <v>3.5000000000000003E-2</v>
      </c>
      <c r="K4766">
        <v>12.12</v>
      </c>
      <c r="L4766" t="s">
        <v>57</v>
      </c>
      <c r="M4766">
        <f t="shared" si="492"/>
        <v>420.26</v>
      </c>
      <c r="N4766">
        <f t="shared" si="493"/>
        <v>262.7</v>
      </c>
      <c r="O4766" s="7">
        <f t="shared" si="494"/>
        <v>0.62508923047637177</v>
      </c>
      <c r="P4766" t="str">
        <f t="shared" si="495"/>
        <v>May-2024</v>
      </c>
      <c r="Q4766" t="str">
        <f t="shared" si="496"/>
        <v>Q2-2024</v>
      </c>
    </row>
    <row r="4767" spans="1:17" x14ac:dyDescent="0.3">
      <c r="A4767" t="s">
        <v>4915</v>
      </c>
      <c r="B4767" s="15">
        <v>45647</v>
      </c>
      <c r="C4767" t="s">
        <v>84</v>
      </c>
      <c r="D4767" t="s">
        <v>177</v>
      </c>
      <c r="E4767" t="s">
        <v>93</v>
      </c>
      <c r="F4767" t="s">
        <v>94</v>
      </c>
      <c r="G4767" t="s">
        <v>68</v>
      </c>
      <c r="H4767">
        <v>1</v>
      </c>
      <c r="I4767">
        <v>17.48</v>
      </c>
      <c r="J4767">
        <v>0.10100000000000001</v>
      </c>
      <c r="K4767">
        <v>8</v>
      </c>
      <c r="L4767" t="s">
        <v>57</v>
      </c>
      <c r="M4767">
        <f t="shared" si="492"/>
        <v>15.71</v>
      </c>
      <c r="N4767">
        <f t="shared" si="493"/>
        <v>7.71</v>
      </c>
      <c r="O4767" s="7">
        <f t="shared" si="494"/>
        <v>0.49077021005728833</v>
      </c>
      <c r="P4767" t="str">
        <f t="shared" si="495"/>
        <v>Dec-2024</v>
      </c>
      <c r="Q4767" t="str">
        <f t="shared" si="496"/>
        <v>Q4-2024</v>
      </c>
    </row>
    <row r="4768" spans="1:17" x14ac:dyDescent="0.3">
      <c r="A4768" t="s">
        <v>4916</v>
      </c>
      <c r="B4768" s="15">
        <v>45974</v>
      </c>
      <c r="C4768" t="s">
        <v>63</v>
      </c>
      <c r="D4768" t="s">
        <v>281</v>
      </c>
      <c r="E4768" t="s">
        <v>60</v>
      </c>
      <c r="F4768" t="s">
        <v>99</v>
      </c>
      <c r="G4768" t="s">
        <v>56</v>
      </c>
      <c r="H4768">
        <v>9</v>
      </c>
      <c r="I4768">
        <v>96.74</v>
      </c>
      <c r="J4768">
        <v>0.11</v>
      </c>
      <c r="K4768">
        <v>47.64</v>
      </c>
      <c r="L4768" t="s">
        <v>73</v>
      </c>
      <c r="M4768">
        <f t="shared" si="492"/>
        <v>774.89</v>
      </c>
      <c r="N4768">
        <f t="shared" si="493"/>
        <v>346.13</v>
      </c>
      <c r="O4768" s="7">
        <f t="shared" si="494"/>
        <v>0.44668275497167342</v>
      </c>
      <c r="P4768" t="str">
        <f t="shared" si="495"/>
        <v>Nov-2025</v>
      </c>
      <c r="Q4768" t="str">
        <f t="shared" si="496"/>
        <v>Q4-2025</v>
      </c>
    </row>
    <row r="4769" spans="1:17" x14ac:dyDescent="0.3">
      <c r="A4769" t="s">
        <v>4917</v>
      </c>
      <c r="B4769" s="15">
        <v>45958</v>
      </c>
      <c r="C4769" t="s">
        <v>52</v>
      </c>
      <c r="D4769" t="s">
        <v>101</v>
      </c>
      <c r="E4769" t="s">
        <v>54</v>
      </c>
      <c r="F4769" t="s">
        <v>114</v>
      </c>
      <c r="G4769" t="s">
        <v>56</v>
      </c>
      <c r="H4769">
        <v>3</v>
      </c>
      <c r="I4769">
        <v>14.52</v>
      </c>
      <c r="J4769">
        <v>0.114</v>
      </c>
      <c r="K4769">
        <v>10.07</v>
      </c>
      <c r="L4769" t="s">
        <v>57</v>
      </c>
      <c r="M4769">
        <f t="shared" si="492"/>
        <v>38.590000000000003</v>
      </c>
      <c r="N4769">
        <f t="shared" si="493"/>
        <v>8.3800000000000008</v>
      </c>
      <c r="O4769" s="7">
        <f t="shared" si="494"/>
        <v>0.21715470329100803</v>
      </c>
      <c r="P4769" t="str">
        <f t="shared" si="495"/>
        <v>Oct-2025</v>
      </c>
      <c r="Q4769" t="str">
        <f t="shared" si="496"/>
        <v>Q4-2025</v>
      </c>
    </row>
    <row r="4770" spans="1:17" x14ac:dyDescent="0.3">
      <c r="A4770" t="s">
        <v>4918</v>
      </c>
      <c r="B4770" s="15">
        <v>45946</v>
      </c>
      <c r="C4770" t="s">
        <v>84</v>
      </c>
      <c r="D4770" t="s">
        <v>177</v>
      </c>
      <c r="E4770" t="s">
        <v>54</v>
      </c>
      <c r="F4770" t="s">
        <v>114</v>
      </c>
      <c r="G4770" t="s">
        <v>56</v>
      </c>
      <c r="H4770">
        <v>11</v>
      </c>
      <c r="I4770">
        <v>3.74</v>
      </c>
      <c r="J4770">
        <v>8.0000000000000002E-3</v>
      </c>
      <c r="K4770">
        <v>2.27</v>
      </c>
      <c r="L4770" t="s">
        <v>57</v>
      </c>
      <c r="M4770">
        <f t="shared" si="492"/>
        <v>40.81</v>
      </c>
      <c r="N4770">
        <f t="shared" si="493"/>
        <v>15.84</v>
      </c>
      <c r="O4770" s="7">
        <f t="shared" si="494"/>
        <v>0.38814016172506738</v>
      </c>
      <c r="P4770" t="str">
        <f t="shared" si="495"/>
        <v>Oct-2025</v>
      </c>
      <c r="Q4770" t="str">
        <f t="shared" si="496"/>
        <v>Q4-2025</v>
      </c>
    </row>
    <row r="4771" spans="1:17" x14ac:dyDescent="0.3">
      <c r="A4771" t="s">
        <v>4919</v>
      </c>
      <c r="B4771" s="15">
        <v>45853</v>
      </c>
      <c r="C4771" t="s">
        <v>63</v>
      </c>
      <c r="D4771" t="s">
        <v>251</v>
      </c>
      <c r="E4771" t="s">
        <v>71</v>
      </c>
      <c r="F4771" t="s">
        <v>97</v>
      </c>
      <c r="G4771" t="s">
        <v>68</v>
      </c>
      <c r="H4771">
        <v>7</v>
      </c>
      <c r="I4771">
        <v>126.59</v>
      </c>
      <c r="J4771">
        <v>0.26</v>
      </c>
      <c r="K4771">
        <v>86.17</v>
      </c>
      <c r="L4771" t="s">
        <v>57</v>
      </c>
      <c r="M4771">
        <f t="shared" si="492"/>
        <v>655.74</v>
      </c>
      <c r="N4771">
        <f t="shared" si="493"/>
        <v>52.55</v>
      </c>
      <c r="O4771" s="7">
        <f t="shared" si="494"/>
        <v>8.0138469515356692E-2</v>
      </c>
      <c r="P4771" t="str">
        <f t="shared" si="495"/>
        <v>Jul-2025</v>
      </c>
      <c r="Q4771" t="str">
        <f t="shared" si="496"/>
        <v>Q3-2025</v>
      </c>
    </row>
    <row r="4772" spans="1:17" x14ac:dyDescent="0.3">
      <c r="A4772" t="s">
        <v>4920</v>
      </c>
      <c r="B4772" s="15">
        <v>45915</v>
      </c>
      <c r="C4772" t="s">
        <v>88</v>
      </c>
      <c r="D4772" t="s">
        <v>135</v>
      </c>
      <c r="E4772" t="s">
        <v>71</v>
      </c>
      <c r="F4772" t="s">
        <v>86</v>
      </c>
      <c r="G4772" t="s">
        <v>56</v>
      </c>
      <c r="H4772">
        <v>1</v>
      </c>
      <c r="I4772">
        <v>219.74</v>
      </c>
      <c r="J4772">
        <v>0</v>
      </c>
      <c r="K4772">
        <v>165.44</v>
      </c>
      <c r="L4772" t="s">
        <v>57</v>
      </c>
      <c r="M4772">
        <f t="shared" si="492"/>
        <v>219.74</v>
      </c>
      <c r="N4772">
        <f t="shared" si="493"/>
        <v>54.3</v>
      </c>
      <c r="O4772" s="7">
        <f t="shared" si="494"/>
        <v>0.24711022117047418</v>
      </c>
      <c r="P4772" t="str">
        <f t="shared" si="495"/>
        <v>Sep-2025</v>
      </c>
      <c r="Q4772" t="str">
        <f t="shared" si="496"/>
        <v>Q3-2025</v>
      </c>
    </row>
    <row r="4773" spans="1:17" x14ac:dyDescent="0.3">
      <c r="A4773" t="s">
        <v>4921</v>
      </c>
      <c r="B4773" s="15">
        <v>45745</v>
      </c>
      <c r="C4773" t="s">
        <v>63</v>
      </c>
      <c r="D4773" t="s">
        <v>251</v>
      </c>
      <c r="E4773" t="s">
        <v>93</v>
      </c>
      <c r="F4773" t="s">
        <v>219</v>
      </c>
      <c r="G4773" t="s">
        <v>68</v>
      </c>
      <c r="H4773">
        <v>2</v>
      </c>
      <c r="I4773">
        <v>56.99</v>
      </c>
      <c r="J4773">
        <v>0.13200000000000001</v>
      </c>
      <c r="K4773">
        <v>21.53</v>
      </c>
      <c r="L4773" t="s">
        <v>57</v>
      </c>
      <c r="M4773">
        <f t="shared" si="492"/>
        <v>98.93</v>
      </c>
      <c r="N4773">
        <f t="shared" si="493"/>
        <v>55.87</v>
      </c>
      <c r="O4773" s="7">
        <f t="shared" si="494"/>
        <v>0.56474274739714947</v>
      </c>
      <c r="P4773" t="str">
        <f t="shared" si="495"/>
        <v>Mar-2025</v>
      </c>
      <c r="Q4773" t="str">
        <f t="shared" si="496"/>
        <v>Q1-2025</v>
      </c>
    </row>
    <row r="4774" spans="1:17" x14ac:dyDescent="0.3">
      <c r="A4774" t="s">
        <v>4922</v>
      </c>
      <c r="B4774" s="15">
        <v>45920</v>
      </c>
      <c r="C4774" t="s">
        <v>63</v>
      </c>
      <c r="D4774" t="s">
        <v>106</v>
      </c>
      <c r="E4774" t="s">
        <v>93</v>
      </c>
      <c r="F4774" t="s">
        <v>219</v>
      </c>
      <c r="G4774" t="s">
        <v>56</v>
      </c>
      <c r="H4774">
        <v>3</v>
      </c>
      <c r="I4774">
        <v>51.5</v>
      </c>
      <c r="J4774">
        <v>0.14099999999999999</v>
      </c>
      <c r="K4774">
        <v>25.31</v>
      </c>
      <c r="L4774" t="s">
        <v>57</v>
      </c>
      <c r="M4774">
        <f t="shared" si="492"/>
        <v>132.72</v>
      </c>
      <c r="N4774">
        <f t="shared" si="493"/>
        <v>56.79</v>
      </c>
      <c r="O4774" s="7">
        <f t="shared" si="494"/>
        <v>0.42789330922242313</v>
      </c>
      <c r="P4774" t="str">
        <f t="shared" si="495"/>
        <v>Sep-2025</v>
      </c>
      <c r="Q4774" t="str">
        <f t="shared" si="496"/>
        <v>Q3-2025</v>
      </c>
    </row>
    <row r="4775" spans="1:17" x14ac:dyDescent="0.3">
      <c r="A4775" t="s">
        <v>4923</v>
      </c>
      <c r="B4775" s="15">
        <v>45396</v>
      </c>
      <c r="C4775" t="s">
        <v>52</v>
      </c>
      <c r="D4775" t="s">
        <v>73</v>
      </c>
      <c r="E4775" t="s">
        <v>93</v>
      </c>
      <c r="F4775" t="s">
        <v>141</v>
      </c>
      <c r="G4775" t="s">
        <v>56</v>
      </c>
      <c r="H4775">
        <v>5</v>
      </c>
      <c r="I4775">
        <v>52.26</v>
      </c>
      <c r="J4775">
        <v>0</v>
      </c>
      <c r="K4775">
        <v>20.51</v>
      </c>
      <c r="L4775" t="s">
        <v>57</v>
      </c>
      <c r="M4775">
        <f t="shared" si="492"/>
        <v>261.3</v>
      </c>
      <c r="N4775">
        <f t="shared" si="493"/>
        <v>158.75</v>
      </c>
      <c r="O4775" s="7">
        <f t="shared" si="494"/>
        <v>0.60753922694221196</v>
      </c>
      <c r="P4775" t="str">
        <f t="shared" si="495"/>
        <v>Apr-2024</v>
      </c>
      <c r="Q4775" t="str">
        <f t="shared" si="496"/>
        <v>Q2-2024</v>
      </c>
    </row>
    <row r="4776" spans="1:17" x14ac:dyDescent="0.3">
      <c r="A4776" t="s">
        <v>4924</v>
      </c>
      <c r="B4776" s="15">
        <v>45843</v>
      </c>
      <c r="C4776" t="s">
        <v>52</v>
      </c>
      <c r="D4776" t="s">
        <v>96</v>
      </c>
      <c r="E4776" t="s">
        <v>54</v>
      </c>
      <c r="F4776" t="s">
        <v>268</v>
      </c>
      <c r="G4776" t="s">
        <v>56</v>
      </c>
      <c r="H4776">
        <v>2</v>
      </c>
      <c r="I4776">
        <v>12.51</v>
      </c>
      <c r="J4776">
        <v>6.7000000000000004E-2</v>
      </c>
      <c r="K4776">
        <v>7.35</v>
      </c>
      <c r="L4776" t="s">
        <v>57</v>
      </c>
      <c r="M4776">
        <f t="shared" si="492"/>
        <v>23.34</v>
      </c>
      <c r="N4776">
        <f t="shared" si="493"/>
        <v>8.64</v>
      </c>
      <c r="O4776" s="7">
        <f t="shared" si="494"/>
        <v>0.3701799485861183</v>
      </c>
      <c r="P4776" t="str">
        <f t="shared" si="495"/>
        <v>Jul-2025</v>
      </c>
      <c r="Q4776" t="str">
        <f t="shared" si="496"/>
        <v>Q3-2025</v>
      </c>
    </row>
    <row r="4777" spans="1:17" x14ac:dyDescent="0.3">
      <c r="A4777" t="s">
        <v>4925</v>
      </c>
      <c r="B4777" s="15">
        <v>45547</v>
      </c>
      <c r="C4777" t="s">
        <v>63</v>
      </c>
      <c r="D4777" t="s">
        <v>64</v>
      </c>
      <c r="E4777" t="s">
        <v>71</v>
      </c>
      <c r="F4777" t="s">
        <v>78</v>
      </c>
      <c r="G4777" t="s">
        <v>68</v>
      </c>
      <c r="H4777">
        <v>4</v>
      </c>
      <c r="I4777">
        <v>107.22</v>
      </c>
      <c r="J4777">
        <v>0.157</v>
      </c>
      <c r="K4777">
        <v>80.94</v>
      </c>
      <c r="L4777" t="s">
        <v>57</v>
      </c>
      <c r="M4777">
        <f t="shared" si="492"/>
        <v>361.55</v>
      </c>
      <c r="N4777">
        <f t="shared" si="493"/>
        <v>37.79</v>
      </c>
      <c r="O4777" s="7">
        <f t="shared" si="494"/>
        <v>0.10452219610012446</v>
      </c>
      <c r="P4777" t="str">
        <f t="shared" si="495"/>
        <v>Sep-2024</v>
      </c>
      <c r="Q4777" t="str">
        <f t="shared" si="496"/>
        <v>Q3-2024</v>
      </c>
    </row>
    <row r="4778" spans="1:17" x14ac:dyDescent="0.3">
      <c r="A4778" t="s">
        <v>4926</v>
      </c>
      <c r="B4778" s="15">
        <v>45839</v>
      </c>
      <c r="C4778" t="s">
        <v>63</v>
      </c>
      <c r="D4778" t="s">
        <v>64</v>
      </c>
      <c r="E4778" t="s">
        <v>54</v>
      </c>
      <c r="F4778" t="s">
        <v>268</v>
      </c>
      <c r="G4778" t="s">
        <v>56</v>
      </c>
      <c r="H4778">
        <v>3</v>
      </c>
      <c r="I4778">
        <v>9.43</v>
      </c>
      <c r="J4778">
        <v>0.25700000000000001</v>
      </c>
      <c r="K4778">
        <v>5.58</v>
      </c>
      <c r="L4778" t="s">
        <v>57</v>
      </c>
      <c r="M4778">
        <f t="shared" si="492"/>
        <v>21.02</v>
      </c>
      <c r="N4778">
        <f t="shared" si="493"/>
        <v>4.28</v>
      </c>
      <c r="O4778" s="7">
        <f t="shared" si="494"/>
        <v>0.20361560418648908</v>
      </c>
      <c r="P4778" t="str">
        <f t="shared" si="495"/>
        <v>Jul-2025</v>
      </c>
      <c r="Q4778" t="str">
        <f t="shared" si="496"/>
        <v>Q3-2025</v>
      </c>
    </row>
    <row r="4779" spans="1:17" x14ac:dyDescent="0.3">
      <c r="A4779" t="s">
        <v>4927</v>
      </c>
      <c r="B4779" s="15">
        <v>45630</v>
      </c>
      <c r="C4779" t="s">
        <v>88</v>
      </c>
      <c r="D4779" t="s">
        <v>135</v>
      </c>
      <c r="E4779" t="s">
        <v>60</v>
      </c>
      <c r="F4779" t="s">
        <v>61</v>
      </c>
      <c r="G4779" t="s">
        <v>56</v>
      </c>
      <c r="H4779">
        <v>4</v>
      </c>
      <c r="I4779">
        <v>83.07</v>
      </c>
      <c r="J4779">
        <v>2.1999999999999999E-2</v>
      </c>
      <c r="K4779">
        <v>35.65</v>
      </c>
      <c r="L4779" t="s">
        <v>57</v>
      </c>
      <c r="M4779">
        <f t="shared" si="492"/>
        <v>324.97000000000003</v>
      </c>
      <c r="N4779">
        <f t="shared" si="493"/>
        <v>182.37</v>
      </c>
      <c r="O4779" s="7">
        <f t="shared" si="494"/>
        <v>0.56119026371665071</v>
      </c>
      <c r="P4779" t="str">
        <f t="shared" si="495"/>
        <v>Dec-2024</v>
      </c>
      <c r="Q4779" t="str">
        <f t="shared" si="496"/>
        <v>Q4-2024</v>
      </c>
    </row>
    <row r="4780" spans="1:17" x14ac:dyDescent="0.3">
      <c r="A4780" t="s">
        <v>4928</v>
      </c>
      <c r="B4780" s="15">
        <v>45905</v>
      </c>
      <c r="C4780" t="s">
        <v>63</v>
      </c>
      <c r="D4780" t="s">
        <v>302</v>
      </c>
      <c r="E4780" t="s">
        <v>93</v>
      </c>
      <c r="F4780" t="s">
        <v>219</v>
      </c>
      <c r="G4780" t="s">
        <v>56</v>
      </c>
      <c r="H4780">
        <v>3</v>
      </c>
      <c r="I4780">
        <v>42.52</v>
      </c>
      <c r="J4780">
        <v>0.182</v>
      </c>
      <c r="K4780">
        <v>17.7</v>
      </c>
      <c r="L4780" t="s">
        <v>104</v>
      </c>
      <c r="M4780">
        <f t="shared" si="492"/>
        <v>104.34</v>
      </c>
      <c r="N4780">
        <f t="shared" si="493"/>
        <v>51.24</v>
      </c>
      <c r="O4780" s="7">
        <f t="shared" si="494"/>
        <v>0.49108683151236343</v>
      </c>
      <c r="P4780" t="str">
        <f t="shared" si="495"/>
        <v>Sep-2025</v>
      </c>
      <c r="Q4780" t="str">
        <f t="shared" si="496"/>
        <v>Q3-2025</v>
      </c>
    </row>
    <row r="4781" spans="1:17" x14ac:dyDescent="0.3">
      <c r="A4781" t="s">
        <v>4929</v>
      </c>
      <c r="B4781" s="15">
        <v>45785</v>
      </c>
      <c r="C4781" t="s">
        <v>84</v>
      </c>
      <c r="D4781" t="s">
        <v>73</v>
      </c>
      <c r="E4781" t="s">
        <v>71</v>
      </c>
      <c r="F4781" t="s">
        <v>86</v>
      </c>
      <c r="G4781" t="s">
        <v>68</v>
      </c>
      <c r="H4781">
        <v>5</v>
      </c>
      <c r="I4781">
        <v>155.44999999999999</v>
      </c>
      <c r="J4781">
        <v>7.9000000000000001E-2</v>
      </c>
      <c r="K4781">
        <v>120.27</v>
      </c>
      <c r="L4781" t="s">
        <v>57</v>
      </c>
      <c r="M4781">
        <f t="shared" si="492"/>
        <v>715.85</v>
      </c>
      <c r="N4781">
        <f t="shared" si="493"/>
        <v>114.5</v>
      </c>
      <c r="O4781" s="7">
        <f t="shared" si="494"/>
        <v>0.15994971013480477</v>
      </c>
      <c r="P4781" t="str">
        <f t="shared" si="495"/>
        <v>May-2025</v>
      </c>
      <c r="Q4781" t="str">
        <f t="shared" si="496"/>
        <v>Q2-2025</v>
      </c>
    </row>
    <row r="4782" spans="1:17" x14ac:dyDescent="0.3">
      <c r="A4782" t="s">
        <v>4930</v>
      </c>
      <c r="B4782" s="15">
        <v>45506</v>
      </c>
      <c r="C4782" t="s">
        <v>63</v>
      </c>
      <c r="D4782" t="s">
        <v>165</v>
      </c>
      <c r="E4782" t="s">
        <v>60</v>
      </c>
      <c r="F4782" t="s">
        <v>99</v>
      </c>
      <c r="G4782" t="s">
        <v>56</v>
      </c>
      <c r="H4782">
        <v>4</v>
      </c>
      <c r="I4782">
        <v>84.69</v>
      </c>
      <c r="J4782">
        <v>0.193</v>
      </c>
      <c r="K4782">
        <v>37.76</v>
      </c>
      <c r="L4782" t="s">
        <v>104</v>
      </c>
      <c r="M4782">
        <f t="shared" si="492"/>
        <v>273.38</v>
      </c>
      <c r="N4782">
        <f t="shared" si="493"/>
        <v>122.34</v>
      </c>
      <c r="O4782" s="7">
        <f t="shared" si="494"/>
        <v>0.4475089618845563</v>
      </c>
      <c r="P4782" t="str">
        <f t="shared" si="495"/>
        <v>Aug-2024</v>
      </c>
      <c r="Q4782" t="str">
        <f t="shared" si="496"/>
        <v>Q3-2024</v>
      </c>
    </row>
    <row r="4783" spans="1:17" x14ac:dyDescent="0.3">
      <c r="A4783" t="s">
        <v>4931</v>
      </c>
      <c r="B4783" s="15">
        <v>45745</v>
      </c>
      <c r="C4783" t="s">
        <v>88</v>
      </c>
      <c r="D4783" t="s">
        <v>73</v>
      </c>
      <c r="E4783" t="s">
        <v>93</v>
      </c>
      <c r="F4783" t="s">
        <v>124</v>
      </c>
      <c r="G4783" t="s">
        <v>68</v>
      </c>
      <c r="H4783">
        <v>2</v>
      </c>
      <c r="I4783">
        <v>59.33</v>
      </c>
      <c r="J4783">
        <v>4.5999999999999999E-2</v>
      </c>
      <c r="K4783">
        <v>23.75</v>
      </c>
      <c r="L4783" t="s">
        <v>57</v>
      </c>
      <c r="M4783">
        <f t="shared" si="492"/>
        <v>113.2</v>
      </c>
      <c r="N4783">
        <f t="shared" si="493"/>
        <v>65.7</v>
      </c>
      <c r="O4783" s="7">
        <f t="shared" si="494"/>
        <v>0.58038869257950532</v>
      </c>
      <c r="P4783" t="str">
        <f t="shared" si="495"/>
        <v>Mar-2025</v>
      </c>
      <c r="Q4783" t="str">
        <f t="shared" si="496"/>
        <v>Q1-2025</v>
      </c>
    </row>
    <row r="4784" spans="1:17" x14ac:dyDescent="0.3">
      <c r="A4784" t="s">
        <v>4932</v>
      </c>
      <c r="C4784" t="s">
        <v>84</v>
      </c>
      <c r="D4784" t="s">
        <v>229</v>
      </c>
      <c r="E4784" t="s">
        <v>54</v>
      </c>
      <c r="F4784" t="s">
        <v>268</v>
      </c>
      <c r="G4784" t="s">
        <v>56</v>
      </c>
      <c r="H4784">
        <v>3</v>
      </c>
      <c r="I4784">
        <v>9.84</v>
      </c>
      <c r="J4784">
        <v>7.0000000000000007E-2</v>
      </c>
      <c r="K4784">
        <v>5.62</v>
      </c>
      <c r="L4784" t="s">
        <v>57</v>
      </c>
      <c r="M4784">
        <f t="shared" si="492"/>
        <v>27.45</v>
      </c>
      <c r="N4784">
        <f t="shared" si="493"/>
        <v>10.59</v>
      </c>
      <c r="O4784" s="7">
        <f t="shared" si="494"/>
        <v>0.38579234972677595</v>
      </c>
    </row>
    <row r="4785" spans="1:17" x14ac:dyDescent="0.3">
      <c r="A4785" t="s">
        <v>4933</v>
      </c>
      <c r="B4785" s="15">
        <v>45541</v>
      </c>
      <c r="C4785" t="s">
        <v>52</v>
      </c>
      <c r="D4785" t="s">
        <v>237</v>
      </c>
      <c r="E4785" t="s">
        <v>54</v>
      </c>
      <c r="F4785" t="s">
        <v>65</v>
      </c>
      <c r="G4785" t="s">
        <v>56</v>
      </c>
      <c r="H4785">
        <v>3</v>
      </c>
      <c r="I4785">
        <v>19.7</v>
      </c>
      <c r="J4785">
        <v>0.114</v>
      </c>
      <c r="K4785">
        <v>13.34</v>
      </c>
      <c r="L4785" t="s">
        <v>57</v>
      </c>
      <c r="M4785">
        <f t="shared" si="492"/>
        <v>52.36</v>
      </c>
      <c r="N4785">
        <f t="shared" si="493"/>
        <v>12.34</v>
      </c>
      <c r="O4785" s="7">
        <f t="shared" si="494"/>
        <v>0.23567608861726508</v>
      </c>
      <c r="P4785" t="str">
        <f>IF(B4785="","",TEXT(B4785,"mmm-yyyy"))</f>
        <v>Sep-2024</v>
      </c>
      <c r="Q4785" t="str">
        <f>IF(B4785="","","Q"&amp;ROUNDUP(MONTH(B4785)/3,0)&amp;"-"&amp;YEAR(B4785))</f>
        <v>Q3-2024</v>
      </c>
    </row>
    <row r="4786" spans="1:17" x14ac:dyDescent="0.3">
      <c r="A4786" t="s">
        <v>4934</v>
      </c>
      <c r="B4786" s="15">
        <v>45767</v>
      </c>
      <c r="C4786" t="s">
        <v>88</v>
      </c>
      <c r="D4786" t="s">
        <v>135</v>
      </c>
      <c r="E4786" t="s">
        <v>54</v>
      </c>
      <c r="F4786" t="s">
        <v>65</v>
      </c>
      <c r="G4786" t="s">
        <v>56</v>
      </c>
      <c r="H4786">
        <v>1</v>
      </c>
      <c r="I4786">
        <v>14</v>
      </c>
      <c r="J4786">
        <v>0</v>
      </c>
      <c r="K4786">
        <v>7.08</v>
      </c>
      <c r="L4786" t="s">
        <v>57</v>
      </c>
      <c r="M4786">
        <f t="shared" si="492"/>
        <v>14</v>
      </c>
      <c r="N4786">
        <f t="shared" si="493"/>
        <v>6.92</v>
      </c>
      <c r="O4786" s="7">
        <f t="shared" si="494"/>
        <v>0.49428571428571427</v>
      </c>
      <c r="P4786" t="str">
        <f>IF(B4786="","",TEXT(B4786,"mmm-yyyy"))</f>
        <v>Apr-2025</v>
      </c>
      <c r="Q4786" t="str">
        <f>IF(B4786="","","Q"&amp;ROUNDUP(MONTH(B4786)/3,0)&amp;"-"&amp;YEAR(B4786))</f>
        <v>Q2-2025</v>
      </c>
    </row>
    <row r="4787" spans="1:17" x14ac:dyDescent="0.3">
      <c r="A4787" t="s">
        <v>4935</v>
      </c>
      <c r="B4787" s="15">
        <v>45990</v>
      </c>
      <c r="C4787" t="s">
        <v>52</v>
      </c>
      <c r="D4787" t="s">
        <v>75</v>
      </c>
      <c r="E4787" t="s">
        <v>71</v>
      </c>
      <c r="F4787" t="s">
        <v>86</v>
      </c>
      <c r="G4787" t="s">
        <v>68</v>
      </c>
      <c r="H4787">
        <v>1</v>
      </c>
      <c r="I4787">
        <v>63.25</v>
      </c>
      <c r="J4787">
        <v>0.08</v>
      </c>
      <c r="K4787">
        <v>48.53</v>
      </c>
      <c r="L4787" t="s">
        <v>57</v>
      </c>
      <c r="M4787">
        <f t="shared" si="492"/>
        <v>58.19</v>
      </c>
      <c r="N4787">
        <f t="shared" si="493"/>
        <v>9.66</v>
      </c>
      <c r="O4787" s="7">
        <f t="shared" si="494"/>
        <v>0.16600790513833993</v>
      </c>
      <c r="P4787" t="str">
        <f>IF(B4787="","",TEXT(B4787,"mmm-yyyy"))</f>
        <v>Nov-2025</v>
      </c>
      <c r="Q4787" t="str">
        <f>IF(B4787="","","Q"&amp;ROUNDUP(MONTH(B4787)/3,0)&amp;"-"&amp;YEAR(B4787))</f>
        <v>Q4-2025</v>
      </c>
    </row>
    <row r="4788" spans="1:17" x14ac:dyDescent="0.3">
      <c r="A4788" t="s">
        <v>4936</v>
      </c>
      <c r="B4788" s="15">
        <v>45986</v>
      </c>
      <c r="C4788" t="s">
        <v>63</v>
      </c>
      <c r="D4788" t="s">
        <v>165</v>
      </c>
      <c r="E4788" t="s">
        <v>60</v>
      </c>
      <c r="F4788" t="s">
        <v>99</v>
      </c>
      <c r="G4788" t="s">
        <v>68</v>
      </c>
      <c r="H4788">
        <v>21</v>
      </c>
      <c r="I4788">
        <v>109.85</v>
      </c>
      <c r="J4788">
        <v>0.20699999999999999</v>
      </c>
      <c r="K4788">
        <v>47.67</v>
      </c>
      <c r="L4788" t="s">
        <v>57</v>
      </c>
      <c r="M4788">
        <f t="shared" si="492"/>
        <v>1829.33</v>
      </c>
      <c r="N4788">
        <f t="shared" si="493"/>
        <v>828.26</v>
      </c>
      <c r="O4788" s="7">
        <f t="shared" si="494"/>
        <v>0.45276685999792277</v>
      </c>
      <c r="P4788" t="str">
        <f>IF(B4788="","",TEXT(B4788,"mmm-yyyy"))</f>
        <v>Nov-2025</v>
      </c>
      <c r="Q4788" t="str">
        <f>IF(B4788="","","Q"&amp;ROUNDUP(MONTH(B4788)/3,0)&amp;"-"&amp;YEAR(B4788))</f>
        <v>Q4-2025</v>
      </c>
    </row>
    <row r="4789" spans="1:17" x14ac:dyDescent="0.3">
      <c r="A4789" t="s">
        <v>4937</v>
      </c>
      <c r="C4789" t="s">
        <v>88</v>
      </c>
      <c r="D4789" t="s">
        <v>206</v>
      </c>
      <c r="E4789" t="s">
        <v>93</v>
      </c>
      <c r="F4789" t="s">
        <v>94</v>
      </c>
      <c r="G4789" t="s">
        <v>56</v>
      </c>
      <c r="H4789">
        <v>6</v>
      </c>
      <c r="I4789">
        <v>14.26</v>
      </c>
      <c r="J4789">
        <v>7.0999999999999994E-2</v>
      </c>
      <c r="K4789">
        <v>5.82</v>
      </c>
      <c r="L4789" t="s">
        <v>57</v>
      </c>
      <c r="M4789">
        <f t="shared" si="492"/>
        <v>79.489999999999995</v>
      </c>
      <c r="N4789">
        <f t="shared" si="493"/>
        <v>44.57</v>
      </c>
      <c r="O4789" s="7">
        <f t="shared" si="494"/>
        <v>0.56069945905145302</v>
      </c>
    </row>
    <row r="4790" spans="1:17" x14ac:dyDescent="0.3">
      <c r="A4790" t="s">
        <v>4938</v>
      </c>
      <c r="B4790" s="15">
        <v>45495</v>
      </c>
      <c r="C4790" t="s">
        <v>63</v>
      </c>
      <c r="D4790" t="s">
        <v>106</v>
      </c>
      <c r="E4790" t="s">
        <v>93</v>
      </c>
      <c r="F4790" t="s">
        <v>94</v>
      </c>
      <c r="G4790" t="s">
        <v>56</v>
      </c>
      <c r="H4790">
        <v>2</v>
      </c>
      <c r="I4790">
        <v>66.55</v>
      </c>
      <c r="J4790">
        <v>0.29099999999999998</v>
      </c>
      <c r="K4790">
        <v>33.17</v>
      </c>
      <c r="L4790" t="s">
        <v>57</v>
      </c>
      <c r="M4790">
        <f t="shared" si="492"/>
        <v>94.37</v>
      </c>
      <c r="N4790">
        <f t="shared" si="493"/>
        <v>28.03</v>
      </c>
      <c r="O4790" s="7">
        <f t="shared" si="494"/>
        <v>0.29702235880046624</v>
      </c>
      <c r="P4790" t="str">
        <f t="shared" ref="P4790:P4853" si="497">IF(B4790="","",TEXT(B4790,"mmm-yyyy"))</f>
        <v>Jul-2024</v>
      </c>
      <c r="Q4790" t="str">
        <f t="shared" ref="Q4790:Q4853" si="498">IF(B4790="","","Q"&amp;ROUNDUP(MONTH(B4790)/3,0)&amp;"-"&amp;YEAR(B4790))</f>
        <v>Q3-2024</v>
      </c>
    </row>
    <row r="4791" spans="1:17" x14ac:dyDescent="0.3">
      <c r="A4791" t="s">
        <v>4939</v>
      </c>
      <c r="B4791" s="15">
        <v>45854</v>
      </c>
      <c r="C4791" t="s">
        <v>88</v>
      </c>
      <c r="D4791" t="s">
        <v>116</v>
      </c>
      <c r="E4791" t="s">
        <v>71</v>
      </c>
      <c r="F4791" t="s">
        <v>72</v>
      </c>
      <c r="G4791" t="s">
        <v>68</v>
      </c>
      <c r="H4791">
        <v>4</v>
      </c>
      <c r="I4791">
        <v>241.49</v>
      </c>
      <c r="J4791">
        <v>0.123</v>
      </c>
      <c r="K4791">
        <v>168.84</v>
      </c>
      <c r="L4791" t="s">
        <v>57</v>
      </c>
      <c r="M4791">
        <f t="shared" si="492"/>
        <v>847.15</v>
      </c>
      <c r="N4791">
        <f t="shared" si="493"/>
        <v>171.79</v>
      </c>
      <c r="O4791" s="7">
        <f t="shared" si="494"/>
        <v>0.20278581124948356</v>
      </c>
      <c r="P4791" t="str">
        <f t="shared" si="497"/>
        <v>Jul-2025</v>
      </c>
      <c r="Q4791" t="str">
        <f t="shared" si="498"/>
        <v>Q3-2025</v>
      </c>
    </row>
    <row r="4792" spans="1:17" x14ac:dyDescent="0.3">
      <c r="A4792" t="s">
        <v>4940</v>
      </c>
      <c r="B4792" s="15">
        <v>45482</v>
      </c>
      <c r="C4792" t="s">
        <v>84</v>
      </c>
      <c r="D4792" t="s">
        <v>177</v>
      </c>
      <c r="E4792" t="s">
        <v>54</v>
      </c>
      <c r="F4792" t="s">
        <v>268</v>
      </c>
      <c r="G4792" t="s">
        <v>56</v>
      </c>
      <c r="H4792">
        <v>1</v>
      </c>
      <c r="I4792">
        <v>17.34</v>
      </c>
      <c r="J4792">
        <v>0</v>
      </c>
      <c r="K4792">
        <v>11.27</v>
      </c>
      <c r="L4792" t="s">
        <v>57</v>
      </c>
      <c r="M4792">
        <f t="shared" si="492"/>
        <v>17.34</v>
      </c>
      <c r="N4792">
        <f t="shared" si="493"/>
        <v>6.07</v>
      </c>
      <c r="O4792" s="7">
        <f t="shared" si="494"/>
        <v>0.35005767012687428</v>
      </c>
      <c r="P4792" t="str">
        <f t="shared" si="497"/>
        <v>Jul-2024</v>
      </c>
      <c r="Q4792" t="str">
        <f t="shared" si="498"/>
        <v>Q3-2024</v>
      </c>
    </row>
    <row r="4793" spans="1:17" x14ac:dyDescent="0.3">
      <c r="A4793" t="s">
        <v>4941</v>
      </c>
      <c r="B4793" s="15">
        <v>45643</v>
      </c>
      <c r="C4793" t="s">
        <v>84</v>
      </c>
      <c r="D4793" t="s">
        <v>169</v>
      </c>
      <c r="E4793" t="s">
        <v>54</v>
      </c>
      <c r="F4793" t="s">
        <v>65</v>
      </c>
      <c r="G4793" t="s">
        <v>73</v>
      </c>
      <c r="H4793">
        <v>7</v>
      </c>
      <c r="I4793">
        <v>17.89</v>
      </c>
      <c r="J4793">
        <v>0.108</v>
      </c>
      <c r="K4793">
        <v>9.98</v>
      </c>
      <c r="L4793" t="s">
        <v>57</v>
      </c>
      <c r="M4793">
        <f t="shared" si="492"/>
        <v>111.71</v>
      </c>
      <c r="N4793">
        <f t="shared" si="493"/>
        <v>41.85</v>
      </c>
      <c r="O4793" s="7">
        <f t="shared" si="494"/>
        <v>0.37463074030973059</v>
      </c>
      <c r="P4793" t="str">
        <f t="shared" si="497"/>
        <v>Dec-2024</v>
      </c>
      <c r="Q4793" t="str">
        <f t="shared" si="498"/>
        <v>Q4-2024</v>
      </c>
    </row>
    <row r="4794" spans="1:17" x14ac:dyDescent="0.3">
      <c r="A4794" t="s">
        <v>4942</v>
      </c>
      <c r="B4794" s="15">
        <v>45466</v>
      </c>
      <c r="C4794" t="s">
        <v>52</v>
      </c>
      <c r="D4794" t="s">
        <v>200</v>
      </c>
      <c r="E4794" t="s">
        <v>54</v>
      </c>
      <c r="F4794" t="s">
        <v>268</v>
      </c>
      <c r="G4794" t="s">
        <v>68</v>
      </c>
      <c r="H4794">
        <v>1</v>
      </c>
      <c r="I4794">
        <v>17.02</v>
      </c>
      <c r="J4794">
        <v>9.7000000000000003E-2</v>
      </c>
      <c r="K4794">
        <v>10.58</v>
      </c>
      <c r="L4794" t="s">
        <v>57</v>
      </c>
      <c r="M4794">
        <f t="shared" si="492"/>
        <v>15.37</v>
      </c>
      <c r="N4794">
        <f t="shared" si="493"/>
        <v>4.79</v>
      </c>
      <c r="O4794" s="7">
        <f t="shared" si="494"/>
        <v>0.31164606376057258</v>
      </c>
      <c r="P4794" t="str">
        <f t="shared" si="497"/>
        <v>Jun-2024</v>
      </c>
      <c r="Q4794" t="str">
        <f t="shared" si="498"/>
        <v>Q2-2024</v>
      </c>
    </row>
    <row r="4795" spans="1:17" x14ac:dyDescent="0.3">
      <c r="A4795" t="s">
        <v>4943</v>
      </c>
      <c r="B4795" s="15">
        <v>45419</v>
      </c>
      <c r="C4795" t="s">
        <v>84</v>
      </c>
      <c r="D4795" t="s">
        <v>150</v>
      </c>
      <c r="E4795" t="s">
        <v>60</v>
      </c>
      <c r="F4795" t="s">
        <v>99</v>
      </c>
      <c r="G4795" t="s">
        <v>68</v>
      </c>
      <c r="H4795">
        <v>1</v>
      </c>
      <c r="I4795">
        <v>111.13</v>
      </c>
      <c r="J4795">
        <v>5.8999999999999997E-2</v>
      </c>
      <c r="K4795">
        <v>47.21</v>
      </c>
      <c r="L4795" t="s">
        <v>57</v>
      </c>
      <c r="M4795">
        <f t="shared" si="492"/>
        <v>104.57</v>
      </c>
      <c r="N4795">
        <f t="shared" si="493"/>
        <v>57.36</v>
      </c>
      <c r="O4795" s="7">
        <f t="shared" si="494"/>
        <v>0.5485320837716362</v>
      </c>
      <c r="P4795" t="str">
        <f t="shared" si="497"/>
        <v>May-2024</v>
      </c>
      <c r="Q4795" t="str">
        <f t="shared" si="498"/>
        <v>Q2-2024</v>
      </c>
    </row>
    <row r="4796" spans="1:17" x14ac:dyDescent="0.3">
      <c r="A4796" t="s">
        <v>4944</v>
      </c>
      <c r="B4796" s="15">
        <v>45533</v>
      </c>
      <c r="C4796" t="s">
        <v>88</v>
      </c>
      <c r="D4796" t="s">
        <v>234</v>
      </c>
      <c r="E4796" t="s">
        <v>60</v>
      </c>
      <c r="F4796" t="s">
        <v>99</v>
      </c>
      <c r="G4796" t="s">
        <v>56</v>
      </c>
      <c r="H4796">
        <v>1</v>
      </c>
      <c r="I4796">
        <v>52.29</v>
      </c>
      <c r="J4796">
        <v>0</v>
      </c>
      <c r="K4796">
        <v>27.84</v>
      </c>
      <c r="L4796" t="s">
        <v>57</v>
      </c>
      <c r="M4796">
        <f t="shared" si="492"/>
        <v>52.29</v>
      </c>
      <c r="N4796">
        <f t="shared" si="493"/>
        <v>24.45</v>
      </c>
      <c r="O4796" s="7">
        <f t="shared" si="494"/>
        <v>0.46758462421113023</v>
      </c>
      <c r="P4796" t="str">
        <f t="shared" si="497"/>
        <v>Aug-2024</v>
      </c>
      <c r="Q4796" t="str">
        <f t="shared" si="498"/>
        <v>Q3-2024</v>
      </c>
    </row>
    <row r="4797" spans="1:17" x14ac:dyDescent="0.3">
      <c r="A4797" t="s">
        <v>4945</v>
      </c>
      <c r="B4797" s="15">
        <v>45750</v>
      </c>
      <c r="C4797" t="s">
        <v>63</v>
      </c>
      <c r="D4797" t="s">
        <v>137</v>
      </c>
      <c r="E4797" t="s">
        <v>71</v>
      </c>
      <c r="F4797" t="s">
        <v>78</v>
      </c>
      <c r="G4797" t="s">
        <v>73</v>
      </c>
      <c r="H4797">
        <v>1</v>
      </c>
      <c r="I4797">
        <v>49.14</v>
      </c>
      <c r="J4797">
        <v>0.14799999999999999</v>
      </c>
      <c r="K4797">
        <v>36.99</v>
      </c>
      <c r="L4797" t="s">
        <v>57</v>
      </c>
      <c r="M4797">
        <f t="shared" si="492"/>
        <v>41.87</v>
      </c>
      <c r="N4797">
        <f t="shared" si="493"/>
        <v>4.88</v>
      </c>
      <c r="O4797" s="7">
        <f t="shared" si="494"/>
        <v>0.11655122999761167</v>
      </c>
      <c r="P4797" t="str">
        <f t="shared" si="497"/>
        <v>Apr-2025</v>
      </c>
      <c r="Q4797" t="str">
        <f t="shared" si="498"/>
        <v>Q2-2025</v>
      </c>
    </row>
    <row r="4798" spans="1:17" x14ac:dyDescent="0.3">
      <c r="A4798" t="s">
        <v>4946</v>
      </c>
      <c r="B4798" s="15">
        <v>45621</v>
      </c>
      <c r="C4798" t="s">
        <v>84</v>
      </c>
      <c r="D4798" t="s">
        <v>572</v>
      </c>
      <c r="E4798" t="s">
        <v>54</v>
      </c>
      <c r="F4798" t="s">
        <v>156</v>
      </c>
      <c r="G4798" t="s">
        <v>56</v>
      </c>
      <c r="H4798">
        <v>12</v>
      </c>
      <c r="I4798">
        <v>8.49</v>
      </c>
      <c r="J4798">
        <v>0.105</v>
      </c>
      <c r="K4798">
        <v>4.7699999999999996</v>
      </c>
      <c r="L4798" t="s">
        <v>57</v>
      </c>
      <c r="M4798">
        <f t="shared" si="492"/>
        <v>91.18</v>
      </c>
      <c r="N4798">
        <f t="shared" si="493"/>
        <v>33.94</v>
      </c>
      <c r="O4798" s="7">
        <f t="shared" si="494"/>
        <v>0.3722307523579732</v>
      </c>
      <c r="P4798" t="str">
        <f t="shared" si="497"/>
        <v>Nov-2024</v>
      </c>
      <c r="Q4798" t="str">
        <f t="shared" si="498"/>
        <v>Q4-2024</v>
      </c>
    </row>
    <row r="4799" spans="1:17" x14ac:dyDescent="0.3">
      <c r="A4799" t="s">
        <v>4947</v>
      </c>
      <c r="B4799" s="15">
        <v>45722</v>
      </c>
      <c r="C4799" t="s">
        <v>84</v>
      </c>
      <c r="D4799" t="s">
        <v>177</v>
      </c>
      <c r="E4799" t="s">
        <v>107</v>
      </c>
      <c r="F4799" t="s">
        <v>148</v>
      </c>
      <c r="G4799" t="s">
        <v>56</v>
      </c>
      <c r="H4799">
        <v>9</v>
      </c>
      <c r="I4799">
        <v>49.83</v>
      </c>
      <c r="J4799">
        <v>8.1000000000000003E-2</v>
      </c>
      <c r="K4799">
        <v>18</v>
      </c>
      <c r="L4799" t="s">
        <v>57</v>
      </c>
      <c r="M4799">
        <f t="shared" si="492"/>
        <v>412.14</v>
      </c>
      <c r="N4799">
        <f t="shared" si="493"/>
        <v>250.14</v>
      </c>
      <c r="O4799" s="7">
        <f t="shared" si="494"/>
        <v>0.60692968408793124</v>
      </c>
      <c r="P4799" t="str">
        <f t="shared" si="497"/>
        <v>Mar-2025</v>
      </c>
      <c r="Q4799" t="str">
        <f t="shared" si="498"/>
        <v>Q1-2025</v>
      </c>
    </row>
    <row r="4800" spans="1:17" x14ac:dyDescent="0.3">
      <c r="A4800" t="s">
        <v>4948</v>
      </c>
      <c r="B4800" s="15">
        <v>45920</v>
      </c>
      <c r="C4800" t="s">
        <v>63</v>
      </c>
      <c r="D4800" t="s">
        <v>281</v>
      </c>
      <c r="E4800" t="s">
        <v>60</v>
      </c>
      <c r="F4800" t="s">
        <v>76</v>
      </c>
      <c r="G4800" t="s">
        <v>56</v>
      </c>
      <c r="H4800">
        <v>1</v>
      </c>
      <c r="I4800">
        <v>48.55</v>
      </c>
      <c r="J4800">
        <v>0.17299999999999999</v>
      </c>
      <c r="K4800">
        <v>23.38</v>
      </c>
      <c r="L4800" t="s">
        <v>73</v>
      </c>
      <c r="M4800">
        <f t="shared" si="492"/>
        <v>40.15</v>
      </c>
      <c r="N4800">
        <f t="shared" si="493"/>
        <v>16.77</v>
      </c>
      <c r="O4800" s="7">
        <f t="shared" si="494"/>
        <v>0.41768368617683688</v>
      </c>
      <c r="P4800" t="str">
        <f t="shared" si="497"/>
        <v>Sep-2025</v>
      </c>
      <c r="Q4800" t="str">
        <f t="shared" si="498"/>
        <v>Q3-2025</v>
      </c>
    </row>
    <row r="4801" spans="1:17" x14ac:dyDescent="0.3">
      <c r="A4801" t="s">
        <v>4949</v>
      </c>
      <c r="B4801" s="15">
        <v>45720</v>
      </c>
      <c r="C4801" t="s">
        <v>63</v>
      </c>
      <c r="D4801" t="s">
        <v>258</v>
      </c>
      <c r="E4801" t="s">
        <v>71</v>
      </c>
      <c r="F4801" t="s">
        <v>78</v>
      </c>
      <c r="G4801" t="s">
        <v>56</v>
      </c>
      <c r="H4801">
        <v>3</v>
      </c>
      <c r="I4801">
        <v>220.13</v>
      </c>
      <c r="J4801">
        <v>0.30399999999999999</v>
      </c>
      <c r="K4801">
        <v>159.62</v>
      </c>
      <c r="L4801" t="s">
        <v>57</v>
      </c>
      <c r="M4801">
        <f t="shared" si="492"/>
        <v>459.63</v>
      </c>
      <c r="N4801">
        <f t="shared" si="493"/>
        <v>-19.23</v>
      </c>
      <c r="O4801" s="7">
        <f t="shared" si="494"/>
        <v>-4.1838000130539781E-2</v>
      </c>
      <c r="P4801" t="str">
        <f t="shared" si="497"/>
        <v>Mar-2025</v>
      </c>
      <c r="Q4801" t="str">
        <f t="shared" si="498"/>
        <v>Q1-2025</v>
      </c>
    </row>
    <row r="4802" spans="1:17" x14ac:dyDescent="0.3">
      <c r="A4802" t="s">
        <v>4950</v>
      </c>
      <c r="B4802" s="15">
        <v>45909</v>
      </c>
      <c r="C4802" t="s">
        <v>88</v>
      </c>
      <c r="D4802" t="s">
        <v>198</v>
      </c>
      <c r="E4802" t="s">
        <v>54</v>
      </c>
      <c r="F4802" t="s">
        <v>55</v>
      </c>
      <c r="G4802" t="s">
        <v>56</v>
      </c>
      <c r="H4802">
        <v>4</v>
      </c>
      <c r="I4802">
        <v>7.1</v>
      </c>
      <c r="J4802">
        <v>8.8999999999999996E-2</v>
      </c>
      <c r="K4802">
        <v>4.43</v>
      </c>
      <c r="L4802" t="s">
        <v>57</v>
      </c>
      <c r="M4802">
        <f t="shared" ref="M4802:M4865" si="499">ROUND(H4802*I4802*(1-J4802),2)</f>
        <v>25.87</v>
      </c>
      <c r="N4802">
        <f t="shared" ref="N4802:N4865" si="500">ROUND(M4802-(H4802*K4802),2)</f>
        <v>8.15</v>
      </c>
      <c r="O4802" s="7">
        <f t="shared" ref="O4802:O4865" si="501">IFERROR(N4802/M4802,0)</f>
        <v>0.31503672207189798</v>
      </c>
      <c r="P4802" t="str">
        <f t="shared" si="497"/>
        <v>Sep-2025</v>
      </c>
      <c r="Q4802" t="str">
        <f t="shared" si="498"/>
        <v>Q3-2025</v>
      </c>
    </row>
    <row r="4803" spans="1:17" x14ac:dyDescent="0.3">
      <c r="A4803" t="s">
        <v>4951</v>
      </c>
      <c r="B4803" s="15">
        <v>45541</v>
      </c>
      <c r="C4803" t="s">
        <v>52</v>
      </c>
      <c r="D4803" t="s">
        <v>96</v>
      </c>
      <c r="E4803" t="s">
        <v>60</v>
      </c>
      <c r="F4803" t="s">
        <v>90</v>
      </c>
      <c r="G4803" t="s">
        <v>68</v>
      </c>
      <c r="H4803">
        <v>3</v>
      </c>
      <c r="I4803">
        <v>36.47</v>
      </c>
      <c r="J4803">
        <v>0.126</v>
      </c>
      <c r="K4803">
        <v>15.11</v>
      </c>
      <c r="L4803" t="s">
        <v>57</v>
      </c>
      <c r="M4803">
        <f t="shared" si="499"/>
        <v>95.62</v>
      </c>
      <c r="N4803">
        <f t="shared" si="500"/>
        <v>50.29</v>
      </c>
      <c r="O4803" s="7">
        <f t="shared" si="501"/>
        <v>0.52593599665341972</v>
      </c>
      <c r="P4803" t="str">
        <f t="shared" si="497"/>
        <v>Sep-2024</v>
      </c>
      <c r="Q4803" t="str">
        <f t="shared" si="498"/>
        <v>Q3-2024</v>
      </c>
    </row>
    <row r="4804" spans="1:17" x14ac:dyDescent="0.3">
      <c r="A4804" t="s">
        <v>4952</v>
      </c>
      <c r="B4804" s="15">
        <v>45312</v>
      </c>
      <c r="C4804" t="s">
        <v>52</v>
      </c>
      <c r="D4804" t="s">
        <v>216</v>
      </c>
      <c r="E4804" t="s">
        <v>107</v>
      </c>
      <c r="F4804" t="s">
        <v>148</v>
      </c>
      <c r="G4804" t="s">
        <v>56</v>
      </c>
      <c r="H4804">
        <v>1</v>
      </c>
      <c r="I4804">
        <v>9.98</v>
      </c>
      <c r="J4804">
        <v>6.7000000000000004E-2</v>
      </c>
      <c r="K4804">
        <v>3.22</v>
      </c>
      <c r="L4804" t="s">
        <v>57</v>
      </c>
      <c r="M4804">
        <f t="shared" si="499"/>
        <v>9.31</v>
      </c>
      <c r="N4804">
        <f t="shared" si="500"/>
        <v>6.09</v>
      </c>
      <c r="O4804" s="7">
        <f t="shared" si="501"/>
        <v>0.65413533834586457</v>
      </c>
      <c r="P4804" t="str">
        <f t="shared" si="497"/>
        <v>Jan-2024</v>
      </c>
      <c r="Q4804" t="str">
        <f t="shared" si="498"/>
        <v>Q1-2024</v>
      </c>
    </row>
    <row r="4805" spans="1:17" x14ac:dyDescent="0.3">
      <c r="A4805" t="s">
        <v>4953</v>
      </c>
      <c r="B4805" s="15">
        <v>45474</v>
      </c>
      <c r="C4805" t="s">
        <v>84</v>
      </c>
      <c r="D4805" t="s">
        <v>229</v>
      </c>
      <c r="E4805" t="s">
        <v>93</v>
      </c>
      <c r="F4805" t="s">
        <v>94</v>
      </c>
      <c r="G4805" t="s">
        <v>68</v>
      </c>
      <c r="H4805">
        <v>8</v>
      </c>
      <c r="I4805">
        <v>56.43</v>
      </c>
      <c r="J4805">
        <v>0.161</v>
      </c>
      <c r="K4805">
        <v>26.24</v>
      </c>
      <c r="L4805" t="s">
        <v>57</v>
      </c>
      <c r="M4805">
        <f t="shared" si="499"/>
        <v>378.76</v>
      </c>
      <c r="N4805">
        <f t="shared" si="500"/>
        <v>168.84</v>
      </c>
      <c r="O4805" s="7">
        <f t="shared" si="501"/>
        <v>0.44577040870208051</v>
      </c>
      <c r="P4805" t="str">
        <f t="shared" si="497"/>
        <v>Jul-2024</v>
      </c>
      <c r="Q4805" t="str">
        <f t="shared" si="498"/>
        <v>Q3-2024</v>
      </c>
    </row>
    <row r="4806" spans="1:17" x14ac:dyDescent="0.3">
      <c r="A4806" t="s">
        <v>4954</v>
      </c>
      <c r="B4806" s="15">
        <v>46013</v>
      </c>
      <c r="C4806" t="s">
        <v>52</v>
      </c>
      <c r="D4806" t="s">
        <v>155</v>
      </c>
      <c r="E4806" t="s">
        <v>107</v>
      </c>
      <c r="F4806" t="s">
        <v>193</v>
      </c>
      <c r="G4806" t="s">
        <v>68</v>
      </c>
      <c r="H4806">
        <v>4</v>
      </c>
      <c r="I4806">
        <v>17.37</v>
      </c>
      <c r="J4806">
        <v>5.8000000000000003E-2</v>
      </c>
      <c r="K4806">
        <v>6.82</v>
      </c>
      <c r="L4806" t="s">
        <v>57</v>
      </c>
      <c r="M4806">
        <f t="shared" si="499"/>
        <v>65.45</v>
      </c>
      <c r="N4806">
        <f t="shared" si="500"/>
        <v>38.17</v>
      </c>
      <c r="O4806" s="7">
        <f t="shared" si="501"/>
        <v>0.58319327731092441</v>
      </c>
      <c r="P4806" t="str">
        <f t="shared" si="497"/>
        <v>Dec-2025</v>
      </c>
      <c r="Q4806" t="str">
        <f t="shared" si="498"/>
        <v>Q4-2025</v>
      </c>
    </row>
    <row r="4807" spans="1:17" x14ac:dyDescent="0.3">
      <c r="A4807" t="s">
        <v>4955</v>
      </c>
      <c r="B4807" s="15">
        <v>45924</v>
      </c>
      <c r="C4807" t="s">
        <v>52</v>
      </c>
      <c r="D4807" t="s">
        <v>96</v>
      </c>
      <c r="E4807" t="s">
        <v>60</v>
      </c>
      <c r="F4807" t="s">
        <v>67</v>
      </c>
      <c r="G4807" t="s">
        <v>68</v>
      </c>
      <c r="H4807">
        <v>8</v>
      </c>
      <c r="I4807">
        <v>109.87</v>
      </c>
      <c r="J4807">
        <v>0.152</v>
      </c>
      <c r="K4807">
        <v>52.25</v>
      </c>
      <c r="L4807" t="s">
        <v>57</v>
      </c>
      <c r="M4807">
        <f t="shared" si="499"/>
        <v>745.36</v>
      </c>
      <c r="N4807">
        <f t="shared" si="500"/>
        <v>327.36</v>
      </c>
      <c r="O4807" s="7">
        <f t="shared" si="501"/>
        <v>0.43919716646989376</v>
      </c>
      <c r="P4807" t="str">
        <f t="shared" si="497"/>
        <v>Sep-2025</v>
      </c>
      <c r="Q4807" t="str">
        <f t="shared" si="498"/>
        <v>Q3-2025</v>
      </c>
    </row>
    <row r="4808" spans="1:17" x14ac:dyDescent="0.3">
      <c r="A4808" t="s">
        <v>4956</v>
      </c>
      <c r="B4808" s="15">
        <v>45869</v>
      </c>
      <c r="C4808" t="s">
        <v>84</v>
      </c>
      <c r="D4808" t="s">
        <v>169</v>
      </c>
      <c r="E4808" t="s">
        <v>71</v>
      </c>
      <c r="F4808" t="s">
        <v>126</v>
      </c>
      <c r="G4808" t="s">
        <v>56</v>
      </c>
      <c r="H4808">
        <v>1</v>
      </c>
      <c r="I4808">
        <v>156.76</v>
      </c>
      <c r="J4808">
        <v>0.122</v>
      </c>
      <c r="K4808">
        <v>122.98</v>
      </c>
      <c r="L4808" t="s">
        <v>57</v>
      </c>
      <c r="M4808">
        <f t="shared" si="499"/>
        <v>137.63999999999999</v>
      </c>
      <c r="N4808">
        <f t="shared" si="500"/>
        <v>14.66</v>
      </c>
      <c r="O4808" s="7">
        <f t="shared" si="501"/>
        <v>0.10650973554199362</v>
      </c>
      <c r="P4808" t="str">
        <f t="shared" si="497"/>
        <v>Jul-2025</v>
      </c>
      <c r="Q4808" t="str">
        <f t="shared" si="498"/>
        <v>Q3-2025</v>
      </c>
    </row>
    <row r="4809" spans="1:17" x14ac:dyDescent="0.3">
      <c r="A4809" t="s">
        <v>4957</v>
      </c>
      <c r="B4809" s="15">
        <v>45915</v>
      </c>
      <c r="C4809" t="s">
        <v>52</v>
      </c>
      <c r="D4809" t="s">
        <v>121</v>
      </c>
      <c r="E4809" t="s">
        <v>71</v>
      </c>
      <c r="F4809" t="s">
        <v>97</v>
      </c>
      <c r="G4809" t="s">
        <v>56</v>
      </c>
      <c r="H4809">
        <v>1</v>
      </c>
      <c r="I4809">
        <v>27.98</v>
      </c>
      <c r="J4809">
        <v>8.5999999999999993E-2</v>
      </c>
      <c r="K4809">
        <v>21.34</v>
      </c>
      <c r="L4809" t="s">
        <v>57</v>
      </c>
      <c r="M4809">
        <f t="shared" si="499"/>
        <v>25.57</v>
      </c>
      <c r="N4809">
        <f t="shared" si="500"/>
        <v>4.2300000000000004</v>
      </c>
      <c r="O4809" s="7">
        <f t="shared" si="501"/>
        <v>0.16542823621431366</v>
      </c>
      <c r="P4809" t="str">
        <f t="shared" si="497"/>
        <v>Sep-2025</v>
      </c>
      <c r="Q4809" t="str">
        <f t="shared" si="498"/>
        <v>Q3-2025</v>
      </c>
    </row>
    <row r="4810" spans="1:17" x14ac:dyDescent="0.3">
      <c r="A4810" t="s">
        <v>4958</v>
      </c>
      <c r="B4810" s="15">
        <v>45956</v>
      </c>
      <c r="C4810" t="s">
        <v>63</v>
      </c>
      <c r="D4810" t="s">
        <v>119</v>
      </c>
      <c r="E4810" t="s">
        <v>60</v>
      </c>
      <c r="F4810" t="s">
        <v>76</v>
      </c>
      <c r="G4810" t="s">
        <v>56</v>
      </c>
      <c r="H4810">
        <v>6</v>
      </c>
      <c r="I4810">
        <v>62.86</v>
      </c>
      <c r="J4810">
        <v>0.20200000000000001</v>
      </c>
      <c r="K4810">
        <v>28.34</v>
      </c>
      <c r="L4810" t="s">
        <v>57</v>
      </c>
      <c r="M4810">
        <f t="shared" si="499"/>
        <v>300.97000000000003</v>
      </c>
      <c r="N4810">
        <f t="shared" si="500"/>
        <v>130.93</v>
      </c>
      <c r="O4810" s="7">
        <f t="shared" si="501"/>
        <v>0.43502674685184567</v>
      </c>
      <c r="P4810" t="str">
        <f t="shared" si="497"/>
        <v>Oct-2025</v>
      </c>
      <c r="Q4810" t="str">
        <f t="shared" si="498"/>
        <v>Q4-2025</v>
      </c>
    </row>
    <row r="4811" spans="1:17" x14ac:dyDescent="0.3">
      <c r="A4811" t="s">
        <v>4959</v>
      </c>
      <c r="B4811" s="15">
        <v>45713</v>
      </c>
      <c r="C4811" t="s">
        <v>88</v>
      </c>
      <c r="D4811" t="s">
        <v>234</v>
      </c>
      <c r="E4811" t="s">
        <v>60</v>
      </c>
      <c r="F4811" t="s">
        <v>99</v>
      </c>
      <c r="G4811" t="s">
        <v>68</v>
      </c>
      <c r="H4811">
        <v>7</v>
      </c>
      <c r="I4811">
        <v>40.119999999999997</v>
      </c>
      <c r="J4811">
        <v>6.0000000000000001E-3</v>
      </c>
      <c r="K4811">
        <v>21.07</v>
      </c>
      <c r="L4811" t="s">
        <v>57</v>
      </c>
      <c r="M4811">
        <f t="shared" si="499"/>
        <v>279.14999999999998</v>
      </c>
      <c r="N4811">
        <f t="shared" si="500"/>
        <v>131.66</v>
      </c>
      <c r="O4811" s="7">
        <f t="shared" si="501"/>
        <v>0.47164606842199536</v>
      </c>
      <c r="P4811" t="str">
        <f t="shared" si="497"/>
        <v>Feb-2025</v>
      </c>
      <c r="Q4811" t="str">
        <f t="shared" si="498"/>
        <v>Q1-2025</v>
      </c>
    </row>
    <row r="4812" spans="1:17" x14ac:dyDescent="0.3">
      <c r="A4812" t="s">
        <v>4960</v>
      </c>
      <c r="B4812" s="15">
        <v>45443</v>
      </c>
      <c r="C4812" t="s">
        <v>63</v>
      </c>
      <c r="D4812" t="s">
        <v>119</v>
      </c>
      <c r="E4812" t="s">
        <v>54</v>
      </c>
      <c r="F4812" t="s">
        <v>268</v>
      </c>
      <c r="G4812" t="s">
        <v>68</v>
      </c>
      <c r="H4812">
        <v>5</v>
      </c>
      <c r="I4812">
        <v>9.1999999999999993</v>
      </c>
      <c r="J4812">
        <v>0.13200000000000001</v>
      </c>
      <c r="K4812">
        <v>6.16</v>
      </c>
      <c r="L4812" t="s">
        <v>57</v>
      </c>
      <c r="M4812">
        <f t="shared" si="499"/>
        <v>39.93</v>
      </c>
      <c r="N4812">
        <f t="shared" si="500"/>
        <v>9.1300000000000008</v>
      </c>
      <c r="O4812" s="7">
        <f t="shared" si="501"/>
        <v>0.22865013774104687</v>
      </c>
      <c r="P4812" t="str">
        <f t="shared" si="497"/>
        <v>May-2024</v>
      </c>
      <c r="Q4812" t="str">
        <f t="shared" si="498"/>
        <v>Q2-2024</v>
      </c>
    </row>
    <row r="4813" spans="1:17" x14ac:dyDescent="0.3">
      <c r="A4813" t="s">
        <v>4961</v>
      </c>
      <c r="B4813" s="15">
        <v>45581</v>
      </c>
      <c r="C4813" t="s">
        <v>88</v>
      </c>
      <c r="D4813" t="s">
        <v>198</v>
      </c>
      <c r="E4813" t="s">
        <v>60</v>
      </c>
      <c r="F4813" t="s">
        <v>61</v>
      </c>
      <c r="G4813" t="s">
        <v>68</v>
      </c>
      <c r="H4813">
        <v>4</v>
      </c>
      <c r="I4813">
        <v>33.43</v>
      </c>
      <c r="J4813">
        <v>0.11799999999999999</v>
      </c>
      <c r="K4813">
        <v>14.38</v>
      </c>
      <c r="L4813" t="s">
        <v>57</v>
      </c>
      <c r="M4813">
        <f t="shared" si="499"/>
        <v>117.94</v>
      </c>
      <c r="N4813">
        <f t="shared" si="500"/>
        <v>60.42</v>
      </c>
      <c r="O4813" s="7">
        <f t="shared" si="501"/>
        <v>0.51229438697642871</v>
      </c>
      <c r="P4813" t="str">
        <f t="shared" si="497"/>
        <v>Oct-2024</v>
      </c>
      <c r="Q4813" t="str">
        <f t="shared" si="498"/>
        <v>Q4-2024</v>
      </c>
    </row>
    <row r="4814" spans="1:17" x14ac:dyDescent="0.3">
      <c r="A4814" t="s">
        <v>4962</v>
      </c>
      <c r="B4814" s="15">
        <v>45707</v>
      </c>
      <c r="C4814" t="s">
        <v>88</v>
      </c>
      <c r="D4814" t="s">
        <v>73</v>
      </c>
      <c r="E4814" t="s">
        <v>60</v>
      </c>
      <c r="F4814" t="s">
        <v>61</v>
      </c>
      <c r="G4814" t="s">
        <v>68</v>
      </c>
      <c r="H4814">
        <v>3</v>
      </c>
      <c r="I4814">
        <v>58.94</v>
      </c>
      <c r="J4814">
        <v>6.7000000000000004E-2</v>
      </c>
      <c r="K4814">
        <v>24.86</v>
      </c>
      <c r="L4814" t="s">
        <v>57</v>
      </c>
      <c r="M4814">
        <f t="shared" si="499"/>
        <v>164.97</v>
      </c>
      <c r="N4814">
        <f t="shared" si="500"/>
        <v>90.39</v>
      </c>
      <c r="O4814" s="7">
        <f t="shared" si="501"/>
        <v>0.54791780323695216</v>
      </c>
      <c r="P4814" t="str">
        <f t="shared" si="497"/>
        <v>Feb-2025</v>
      </c>
      <c r="Q4814" t="str">
        <f t="shared" si="498"/>
        <v>Q1-2025</v>
      </c>
    </row>
    <row r="4815" spans="1:17" x14ac:dyDescent="0.3">
      <c r="A4815" t="s">
        <v>4963</v>
      </c>
      <c r="B4815" s="15">
        <v>45616</v>
      </c>
      <c r="C4815" t="s">
        <v>84</v>
      </c>
      <c r="D4815" t="s">
        <v>229</v>
      </c>
      <c r="E4815" t="s">
        <v>71</v>
      </c>
      <c r="F4815" t="s">
        <v>126</v>
      </c>
      <c r="G4815" t="s">
        <v>68</v>
      </c>
      <c r="H4815">
        <v>3</v>
      </c>
      <c r="I4815">
        <v>270.92</v>
      </c>
      <c r="J4815">
        <v>0</v>
      </c>
      <c r="K4815">
        <v>203.51</v>
      </c>
      <c r="L4815" t="s">
        <v>57</v>
      </c>
      <c r="M4815">
        <f t="shared" si="499"/>
        <v>812.76</v>
      </c>
      <c r="N4815">
        <f t="shared" si="500"/>
        <v>202.23</v>
      </c>
      <c r="O4815" s="7">
        <f t="shared" si="501"/>
        <v>0.2488188395098184</v>
      </c>
      <c r="P4815" t="str">
        <f t="shared" si="497"/>
        <v>Nov-2024</v>
      </c>
      <c r="Q4815" t="str">
        <f t="shared" si="498"/>
        <v>Q4-2024</v>
      </c>
    </row>
    <row r="4816" spans="1:17" x14ac:dyDescent="0.3">
      <c r="A4816" t="s">
        <v>4964</v>
      </c>
      <c r="B4816" s="15">
        <v>45606</v>
      </c>
      <c r="C4816" t="s">
        <v>88</v>
      </c>
      <c r="D4816" t="s">
        <v>206</v>
      </c>
      <c r="E4816" t="s">
        <v>71</v>
      </c>
      <c r="F4816" t="s">
        <v>126</v>
      </c>
      <c r="G4816" t="s">
        <v>56</v>
      </c>
      <c r="H4816">
        <v>1</v>
      </c>
      <c r="I4816">
        <v>56</v>
      </c>
      <c r="J4816">
        <v>0.13600000000000001</v>
      </c>
      <c r="K4816">
        <v>36.46</v>
      </c>
      <c r="L4816" t="s">
        <v>57</v>
      </c>
      <c r="M4816">
        <f t="shared" si="499"/>
        <v>48.38</v>
      </c>
      <c r="N4816">
        <f t="shared" si="500"/>
        <v>11.92</v>
      </c>
      <c r="O4816" s="7">
        <f t="shared" si="501"/>
        <v>0.24638280281107894</v>
      </c>
      <c r="P4816" t="str">
        <f t="shared" si="497"/>
        <v>Nov-2024</v>
      </c>
      <c r="Q4816" t="str">
        <f t="shared" si="498"/>
        <v>Q4-2024</v>
      </c>
    </row>
    <row r="4817" spans="1:17" x14ac:dyDescent="0.3">
      <c r="A4817" t="s">
        <v>4965</v>
      </c>
      <c r="B4817" s="15">
        <v>45906</v>
      </c>
      <c r="C4817" t="s">
        <v>88</v>
      </c>
      <c r="D4817" t="s">
        <v>116</v>
      </c>
      <c r="E4817" t="s">
        <v>93</v>
      </c>
      <c r="F4817" t="s">
        <v>219</v>
      </c>
      <c r="G4817" t="s">
        <v>56</v>
      </c>
      <c r="H4817">
        <v>6</v>
      </c>
      <c r="I4817">
        <v>56.32</v>
      </c>
      <c r="J4817">
        <v>3.2000000000000001E-2</v>
      </c>
      <c r="K4817">
        <v>22.41</v>
      </c>
      <c r="L4817" t="s">
        <v>57</v>
      </c>
      <c r="M4817">
        <f t="shared" si="499"/>
        <v>327.11</v>
      </c>
      <c r="N4817">
        <f t="shared" si="500"/>
        <v>192.65</v>
      </c>
      <c r="O4817" s="7">
        <f t="shared" si="501"/>
        <v>0.58894561462504968</v>
      </c>
      <c r="P4817" t="str">
        <f t="shared" si="497"/>
        <v>Sep-2025</v>
      </c>
      <c r="Q4817" t="str">
        <f t="shared" si="498"/>
        <v>Q3-2025</v>
      </c>
    </row>
    <row r="4818" spans="1:17" x14ac:dyDescent="0.3">
      <c r="A4818" t="s">
        <v>4966</v>
      </c>
      <c r="B4818" s="15">
        <v>45960</v>
      </c>
      <c r="C4818" t="s">
        <v>52</v>
      </c>
      <c r="D4818" t="s">
        <v>237</v>
      </c>
      <c r="E4818" t="s">
        <v>71</v>
      </c>
      <c r="F4818" t="s">
        <v>86</v>
      </c>
      <c r="G4818" t="s">
        <v>56</v>
      </c>
      <c r="H4818">
        <v>1</v>
      </c>
      <c r="I4818">
        <v>50.11</v>
      </c>
      <c r="J4818">
        <v>7.1999999999999995E-2</v>
      </c>
      <c r="K4818">
        <v>35.450000000000003</v>
      </c>
      <c r="L4818" t="s">
        <v>57</v>
      </c>
      <c r="M4818">
        <f t="shared" si="499"/>
        <v>46.5</v>
      </c>
      <c r="N4818">
        <f t="shared" si="500"/>
        <v>11.05</v>
      </c>
      <c r="O4818" s="7">
        <f t="shared" si="501"/>
        <v>0.23763440860215054</v>
      </c>
      <c r="P4818" t="str">
        <f t="shared" si="497"/>
        <v>Oct-2025</v>
      </c>
      <c r="Q4818" t="str">
        <f t="shared" si="498"/>
        <v>Q4-2025</v>
      </c>
    </row>
    <row r="4819" spans="1:17" x14ac:dyDescent="0.3">
      <c r="A4819" t="s">
        <v>4967</v>
      </c>
      <c r="B4819" s="15">
        <v>45653</v>
      </c>
      <c r="C4819" t="s">
        <v>63</v>
      </c>
      <c r="D4819" t="s">
        <v>302</v>
      </c>
      <c r="E4819" t="s">
        <v>71</v>
      </c>
      <c r="F4819" t="s">
        <v>78</v>
      </c>
      <c r="G4819" t="s">
        <v>68</v>
      </c>
      <c r="H4819">
        <v>3</v>
      </c>
      <c r="I4819">
        <v>243.83</v>
      </c>
      <c r="J4819">
        <v>0.22500000000000001</v>
      </c>
      <c r="K4819">
        <v>179.5</v>
      </c>
      <c r="L4819" t="s">
        <v>57</v>
      </c>
      <c r="M4819">
        <f t="shared" si="499"/>
        <v>566.9</v>
      </c>
      <c r="N4819">
        <f t="shared" si="500"/>
        <v>28.4</v>
      </c>
      <c r="O4819" s="7">
        <f t="shared" si="501"/>
        <v>5.0097018874581054E-2</v>
      </c>
      <c r="P4819" t="str">
        <f t="shared" si="497"/>
        <v>Dec-2024</v>
      </c>
      <c r="Q4819" t="str">
        <f t="shared" si="498"/>
        <v>Q4-2024</v>
      </c>
    </row>
    <row r="4820" spans="1:17" x14ac:dyDescent="0.3">
      <c r="A4820" t="s">
        <v>4968</v>
      </c>
      <c r="B4820" s="15">
        <v>45449</v>
      </c>
      <c r="C4820" t="s">
        <v>63</v>
      </c>
      <c r="D4820" t="s">
        <v>137</v>
      </c>
      <c r="E4820" t="s">
        <v>54</v>
      </c>
      <c r="F4820" t="s">
        <v>156</v>
      </c>
      <c r="G4820" t="s">
        <v>56</v>
      </c>
      <c r="H4820">
        <v>4</v>
      </c>
      <c r="I4820">
        <v>9</v>
      </c>
      <c r="J4820">
        <v>0</v>
      </c>
      <c r="K4820">
        <v>5.33</v>
      </c>
      <c r="L4820" t="s">
        <v>57</v>
      </c>
      <c r="M4820">
        <f t="shared" si="499"/>
        <v>36</v>
      </c>
      <c r="N4820">
        <f t="shared" si="500"/>
        <v>14.68</v>
      </c>
      <c r="O4820" s="7">
        <f t="shared" si="501"/>
        <v>0.40777777777777779</v>
      </c>
      <c r="P4820" t="str">
        <f t="shared" si="497"/>
        <v>Jun-2024</v>
      </c>
      <c r="Q4820" t="str">
        <f t="shared" si="498"/>
        <v>Q2-2024</v>
      </c>
    </row>
    <row r="4821" spans="1:17" x14ac:dyDescent="0.3">
      <c r="A4821" t="s">
        <v>4969</v>
      </c>
      <c r="B4821" s="15">
        <v>45667</v>
      </c>
      <c r="C4821" t="s">
        <v>84</v>
      </c>
      <c r="D4821" t="s">
        <v>85</v>
      </c>
      <c r="E4821" t="s">
        <v>107</v>
      </c>
      <c r="F4821" t="s">
        <v>193</v>
      </c>
      <c r="G4821" t="s">
        <v>56</v>
      </c>
      <c r="H4821">
        <v>1</v>
      </c>
      <c r="I4821">
        <v>25.2</v>
      </c>
      <c r="J4821">
        <v>4.2999999999999997E-2</v>
      </c>
      <c r="K4821">
        <v>10.65</v>
      </c>
      <c r="L4821" t="s">
        <v>57</v>
      </c>
      <c r="M4821">
        <f t="shared" si="499"/>
        <v>24.12</v>
      </c>
      <c r="N4821">
        <f t="shared" si="500"/>
        <v>13.47</v>
      </c>
      <c r="O4821" s="7">
        <f t="shared" si="501"/>
        <v>0.55845771144278611</v>
      </c>
      <c r="P4821" t="str">
        <f t="shared" si="497"/>
        <v>Jan-2025</v>
      </c>
      <c r="Q4821" t="str">
        <f t="shared" si="498"/>
        <v>Q1-2025</v>
      </c>
    </row>
    <row r="4822" spans="1:17" x14ac:dyDescent="0.3">
      <c r="A4822" t="s">
        <v>4970</v>
      </c>
      <c r="B4822" s="15">
        <v>45408</v>
      </c>
      <c r="C4822" t="s">
        <v>84</v>
      </c>
      <c r="D4822" t="s">
        <v>144</v>
      </c>
      <c r="E4822" t="s">
        <v>71</v>
      </c>
      <c r="F4822" t="s">
        <v>97</v>
      </c>
      <c r="G4822" t="s">
        <v>68</v>
      </c>
      <c r="H4822">
        <v>4</v>
      </c>
      <c r="I4822">
        <v>219.22</v>
      </c>
      <c r="J4822">
        <v>9.5000000000000001E-2</v>
      </c>
      <c r="K4822">
        <v>149.96</v>
      </c>
      <c r="L4822" t="s">
        <v>57</v>
      </c>
      <c r="M4822">
        <f t="shared" si="499"/>
        <v>793.58</v>
      </c>
      <c r="N4822">
        <f t="shared" si="500"/>
        <v>193.74</v>
      </c>
      <c r="O4822" s="7">
        <f t="shared" si="501"/>
        <v>0.24413417676856775</v>
      </c>
      <c r="P4822" t="str">
        <f t="shared" si="497"/>
        <v>Apr-2024</v>
      </c>
      <c r="Q4822" t="str">
        <f t="shared" si="498"/>
        <v>Q2-2024</v>
      </c>
    </row>
    <row r="4823" spans="1:17" x14ac:dyDescent="0.3">
      <c r="A4823" t="s">
        <v>4971</v>
      </c>
      <c r="B4823" s="15">
        <v>45743</v>
      </c>
      <c r="C4823" t="s">
        <v>63</v>
      </c>
      <c r="D4823" t="s">
        <v>159</v>
      </c>
      <c r="E4823" t="s">
        <v>54</v>
      </c>
      <c r="F4823" t="s">
        <v>268</v>
      </c>
      <c r="G4823" t="s">
        <v>56</v>
      </c>
      <c r="H4823">
        <v>3</v>
      </c>
      <c r="I4823">
        <v>19.5</v>
      </c>
      <c r="J4823">
        <v>0.26100000000000001</v>
      </c>
      <c r="K4823">
        <v>13.02</v>
      </c>
      <c r="L4823" t="s">
        <v>57</v>
      </c>
      <c r="M4823">
        <f t="shared" si="499"/>
        <v>43.23</v>
      </c>
      <c r="N4823">
        <f t="shared" si="500"/>
        <v>4.17</v>
      </c>
      <c r="O4823" s="7">
        <f t="shared" si="501"/>
        <v>9.6460791117279676E-2</v>
      </c>
      <c r="P4823" t="str">
        <f t="shared" si="497"/>
        <v>Mar-2025</v>
      </c>
      <c r="Q4823" t="str">
        <f t="shared" si="498"/>
        <v>Q1-2025</v>
      </c>
    </row>
    <row r="4824" spans="1:17" x14ac:dyDescent="0.3">
      <c r="A4824" t="s">
        <v>4972</v>
      </c>
      <c r="B4824" s="15">
        <v>45783</v>
      </c>
      <c r="C4824" t="s">
        <v>84</v>
      </c>
      <c r="D4824" t="s">
        <v>243</v>
      </c>
      <c r="E4824" t="s">
        <v>71</v>
      </c>
      <c r="F4824" t="s">
        <v>97</v>
      </c>
      <c r="G4824" t="s">
        <v>68</v>
      </c>
      <c r="H4824">
        <v>5</v>
      </c>
      <c r="I4824">
        <v>64.239999999999995</v>
      </c>
      <c r="J4824">
        <v>5.8000000000000003E-2</v>
      </c>
      <c r="K4824">
        <v>42.09</v>
      </c>
      <c r="L4824" t="s">
        <v>57</v>
      </c>
      <c r="M4824">
        <f t="shared" si="499"/>
        <v>302.57</v>
      </c>
      <c r="N4824">
        <f t="shared" si="500"/>
        <v>92.12</v>
      </c>
      <c r="O4824" s="7">
        <f t="shared" si="501"/>
        <v>0.30445847241960539</v>
      </c>
      <c r="P4824" t="str">
        <f t="shared" si="497"/>
        <v>May-2025</v>
      </c>
      <c r="Q4824" t="str">
        <f t="shared" si="498"/>
        <v>Q2-2025</v>
      </c>
    </row>
    <row r="4825" spans="1:17" x14ac:dyDescent="0.3">
      <c r="A4825" t="s">
        <v>4973</v>
      </c>
      <c r="B4825" s="15">
        <v>45543</v>
      </c>
      <c r="C4825" t="s">
        <v>52</v>
      </c>
      <c r="D4825" t="s">
        <v>155</v>
      </c>
      <c r="E4825" t="s">
        <v>54</v>
      </c>
      <c r="F4825" t="s">
        <v>65</v>
      </c>
      <c r="G4825" t="s">
        <v>68</v>
      </c>
      <c r="H4825">
        <v>1</v>
      </c>
      <c r="I4825">
        <v>14.1</v>
      </c>
      <c r="J4825">
        <v>8.3000000000000004E-2</v>
      </c>
      <c r="K4825">
        <v>9.4</v>
      </c>
      <c r="L4825" t="s">
        <v>57</v>
      </c>
      <c r="M4825">
        <f t="shared" si="499"/>
        <v>12.93</v>
      </c>
      <c r="N4825">
        <f t="shared" si="500"/>
        <v>3.53</v>
      </c>
      <c r="O4825" s="7">
        <f t="shared" si="501"/>
        <v>0.27300850734725446</v>
      </c>
      <c r="P4825" t="str">
        <f t="shared" si="497"/>
        <v>Sep-2024</v>
      </c>
      <c r="Q4825" t="str">
        <f t="shared" si="498"/>
        <v>Q3-2024</v>
      </c>
    </row>
    <row r="4826" spans="1:17" x14ac:dyDescent="0.3">
      <c r="A4826" t="s">
        <v>4974</v>
      </c>
      <c r="B4826" s="15">
        <v>45839</v>
      </c>
      <c r="C4826" t="s">
        <v>63</v>
      </c>
      <c r="D4826" t="s">
        <v>281</v>
      </c>
      <c r="E4826" t="s">
        <v>60</v>
      </c>
      <c r="F4826" t="s">
        <v>67</v>
      </c>
      <c r="G4826" t="s">
        <v>68</v>
      </c>
      <c r="H4826">
        <v>2</v>
      </c>
      <c r="I4826">
        <v>90.96</v>
      </c>
      <c r="J4826">
        <v>0.27400000000000002</v>
      </c>
      <c r="K4826">
        <v>39.44</v>
      </c>
      <c r="L4826" t="s">
        <v>57</v>
      </c>
      <c r="M4826">
        <f t="shared" si="499"/>
        <v>132.07</v>
      </c>
      <c r="N4826">
        <f t="shared" si="500"/>
        <v>53.19</v>
      </c>
      <c r="O4826" s="7">
        <f t="shared" si="501"/>
        <v>0.40274097069735748</v>
      </c>
      <c r="P4826" t="str">
        <f t="shared" si="497"/>
        <v>Jul-2025</v>
      </c>
      <c r="Q4826" t="str">
        <f t="shared" si="498"/>
        <v>Q3-2025</v>
      </c>
    </row>
    <row r="4827" spans="1:17" x14ac:dyDescent="0.3">
      <c r="A4827" t="s">
        <v>4975</v>
      </c>
      <c r="B4827" s="15">
        <v>45677</v>
      </c>
      <c r="C4827" t="s">
        <v>63</v>
      </c>
      <c r="D4827" t="s">
        <v>137</v>
      </c>
      <c r="E4827" t="s">
        <v>60</v>
      </c>
      <c r="F4827" t="s">
        <v>67</v>
      </c>
      <c r="G4827" t="s">
        <v>56</v>
      </c>
      <c r="H4827">
        <v>11</v>
      </c>
      <c r="I4827">
        <v>88.49</v>
      </c>
      <c r="J4827">
        <v>0.19800000000000001</v>
      </c>
      <c r="K4827">
        <v>37.96</v>
      </c>
      <c r="L4827" t="s">
        <v>57</v>
      </c>
      <c r="M4827">
        <f t="shared" si="499"/>
        <v>780.66</v>
      </c>
      <c r="N4827">
        <f t="shared" si="500"/>
        <v>363.1</v>
      </c>
      <c r="O4827" s="7">
        <f t="shared" si="501"/>
        <v>0.46511925806368976</v>
      </c>
      <c r="P4827" t="str">
        <f t="shared" si="497"/>
        <v>Jan-2025</v>
      </c>
      <c r="Q4827" t="str">
        <f t="shared" si="498"/>
        <v>Q1-2025</v>
      </c>
    </row>
    <row r="4828" spans="1:17" x14ac:dyDescent="0.3">
      <c r="A4828" t="s">
        <v>4976</v>
      </c>
      <c r="B4828" s="15">
        <v>45857</v>
      </c>
      <c r="C4828" t="s">
        <v>52</v>
      </c>
      <c r="D4828" t="s">
        <v>53</v>
      </c>
      <c r="E4828" t="s">
        <v>93</v>
      </c>
      <c r="F4828" t="s">
        <v>124</v>
      </c>
      <c r="G4828" t="s">
        <v>56</v>
      </c>
      <c r="H4828">
        <v>1</v>
      </c>
      <c r="I4828">
        <v>81.98</v>
      </c>
      <c r="J4828">
        <v>7.2999999999999995E-2</v>
      </c>
      <c r="K4828">
        <v>30.16</v>
      </c>
      <c r="L4828" t="s">
        <v>57</v>
      </c>
      <c r="M4828">
        <f t="shared" si="499"/>
        <v>76</v>
      </c>
      <c r="N4828">
        <f t="shared" si="500"/>
        <v>45.84</v>
      </c>
      <c r="O4828" s="7">
        <f t="shared" si="501"/>
        <v>0.60315789473684212</v>
      </c>
      <c r="P4828" t="str">
        <f t="shared" si="497"/>
        <v>Jul-2025</v>
      </c>
      <c r="Q4828" t="str">
        <f t="shared" si="498"/>
        <v>Q3-2025</v>
      </c>
    </row>
    <row r="4829" spans="1:17" x14ac:dyDescent="0.3">
      <c r="A4829" t="s">
        <v>4977</v>
      </c>
      <c r="B4829" s="15">
        <v>45443</v>
      </c>
      <c r="C4829" t="s">
        <v>84</v>
      </c>
      <c r="D4829" t="s">
        <v>144</v>
      </c>
      <c r="E4829" t="s">
        <v>93</v>
      </c>
      <c r="F4829" t="s">
        <v>219</v>
      </c>
      <c r="G4829" t="s">
        <v>68</v>
      </c>
      <c r="H4829">
        <v>4</v>
      </c>
      <c r="I4829">
        <v>51.53</v>
      </c>
      <c r="J4829">
        <v>0.14399999999999999</v>
      </c>
      <c r="K4829">
        <v>5.65</v>
      </c>
      <c r="L4829" t="s">
        <v>57</v>
      </c>
      <c r="M4829">
        <f t="shared" si="499"/>
        <v>176.44</v>
      </c>
      <c r="N4829">
        <f t="shared" si="500"/>
        <v>153.84</v>
      </c>
      <c r="O4829" s="7">
        <f t="shared" si="501"/>
        <v>0.87191113126275221</v>
      </c>
      <c r="P4829" t="str">
        <f t="shared" si="497"/>
        <v>May-2024</v>
      </c>
      <c r="Q4829" t="str">
        <f t="shared" si="498"/>
        <v>Q2-2024</v>
      </c>
    </row>
    <row r="4830" spans="1:17" x14ac:dyDescent="0.3">
      <c r="A4830" t="s">
        <v>4978</v>
      </c>
      <c r="B4830" s="15">
        <v>45945</v>
      </c>
      <c r="C4830" t="s">
        <v>88</v>
      </c>
      <c r="D4830" t="s">
        <v>270</v>
      </c>
      <c r="E4830" t="s">
        <v>107</v>
      </c>
      <c r="F4830" t="s">
        <v>108</v>
      </c>
      <c r="G4830" t="s">
        <v>68</v>
      </c>
      <c r="H4830">
        <v>5</v>
      </c>
      <c r="I4830">
        <v>30.92</v>
      </c>
      <c r="J4830">
        <v>0.10100000000000001</v>
      </c>
      <c r="K4830">
        <v>9.7899999999999991</v>
      </c>
      <c r="L4830" t="s">
        <v>57</v>
      </c>
      <c r="M4830">
        <f t="shared" si="499"/>
        <v>138.99</v>
      </c>
      <c r="N4830">
        <f t="shared" si="500"/>
        <v>90.04</v>
      </c>
      <c r="O4830" s="7">
        <f t="shared" si="501"/>
        <v>0.64781638966832145</v>
      </c>
      <c r="P4830" t="str">
        <f t="shared" si="497"/>
        <v>Oct-2025</v>
      </c>
      <c r="Q4830" t="str">
        <f t="shared" si="498"/>
        <v>Q4-2025</v>
      </c>
    </row>
    <row r="4831" spans="1:17" x14ac:dyDescent="0.3">
      <c r="A4831" t="s">
        <v>4979</v>
      </c>
      <c r="B4831" s="15">
        <v>45651</v>
      </c>
      <c r="C4831" t="s">
        <v>63</v>
      </c>
      <c r="D4831" t="s">
        <v>106</v>
      </c>
      <c r="E4831" t="s">
        <v>107</v>
      </c>
      <c r="F4831" t="s">
        <v>132</v>
      </c>
      <c r="G4831" t="s">
        <v>56</v>
      </c>
      <c r="H4831">
        <v>1</v>
      </c>
      <c r="I4831">
        <v>55.86</v>
      </c>
      <c r="J4831">
        <v>0.314</v>
      </c>
      <c r="K4831">
        <v>22.02</v>
      </c>
      <c r="L4831" t="s">
        <v>57</v>
      </c>
      <c r="M4831">
        <f t="shared" si="499"/>
        <v>38.32</v>
      </c>
      <c r="N4831">
        <f t="shared" si="500"/>
        <v>16.3</v>
      </c>
      <c r="O4831" s="7">
        <f t="shared" si="501"/>
        <v>0.42536534446764096</v>
      </c>
      <c r="P4831" t="str">
        <f t="shared" si="497"/>
        <v>Dec-2024</v>
      </c>
      <c r="Q4831" t="str">
        <f t="shared" si="498"/>
        <v>Q4-2024</v>
      </c>
    </row>
    <row r="4832" spans="1:17" x14ac:dyDescent="0.3">
      <c r="A4832" t="s">
        <v>4980</v>
      </c>
      <c r="B4832" s="15">
        <v>45620</v>
      </c>
      <c r="C4832" t="s">
        <v>88</v>
      </c>
      <c r="D4832" t="s">
        <v>234</v>
      </c>
      <c r="E4832" t="s">
        <v>93</v>
      </c>
      <c r="F4832" t="s">
        <v>124</v>
      </c>
      <c r="G4832" t="s">
        <v>56</v>
      </c>
      <c r="H4832">
        <v>3</v>
      </c>
      <c r="I4832">
        <v>52.33</v>
      </c>
      <c r="J4832">
        <v>3.9E-2</v>
      </c>
      <c r="K4832">
        <v>21.88</v>
      </c>
      <c r="L4832" t="s">
        <v>57</v>
      </c>
      <c r="M4832">
        <f t="shared" si="499"/>
        <v>150.87</v>
      </c>
      <c r="N4832">
        <f t="shared" si="500"/>
        <v>85.23</v>
      </c>
      <c r="O4832" s="7">
        <f t="shared" si="501"/>
        <v>0.564923444024657</v>
      </c>
      <c r="P4832" t="str">
        <f t="shared" si="497"/>
        <v>Nov-2024</v>
      </c>
      <c r="Q4832" t="str">
        <f t="shared" si="498"/>
        <v>Q4-2024</v>
      </c>
    </row>
    <row r="4833" spans="1:17" x14ac:dyDescent="0.3">
      <c r="A4833" t="s">
        <v>4981</v>
      </c>
      <c r="B4833" s="15">
        <v>45562</v>
      </c>
      <c r="C4833" t="s">
        <v>84</v>
      </c>
      <c r="D4833" t="s">
        <v>171</v>
      </c>
      <c r="E4833" t="s">
        <v>60</v>
      </c>
      <c r="F4833" t="s">
        <v>61</v>
      </c>
      <c r="G4833" t="s">
        <v>56</v>
      </c>
      <c r="H4833">
        <v>1</v>
      </c>
      <c r="I4833">
        <v>66.83</v>
      </c>
      <c r="J4833">
        <v>0.114</v>
      </c>
      <c r="K4833">
        <v>34.15</v>
      </c>
      <c r="L4833" t="s">
        <v>57</v>
      </c>
      <c r="M4833">
        <f t="shared" si="499"/>
        <v>59.21</v>
      </c>
      <c r="N4833">
        <f t="shared" si="500"/>
        <v>25.06</v>
      </c>
      <c r="O4833" s="7">
        <f t="shared" si="501"/>
        <v>0.4232393176828238</v>
      </c>
      <c r="P4833" t="str">
        <f t="shared" si="497"/>
        <v>Sep-2024</v>
      </c>
      <c r="Q4833" t="str">
        <f t="shared" si="498"/>
        <v>Q3-2024</v>
      </c>
    </row>
    <row r="4834" spans="1:17" x14ac:dyDescent="0.3">
      <c r="A4834" t="s">
        <v>4982</v>
      </c>
      <c r="B4834" s="15">
        <v>45644</v>
      </c>
      <c r="C4834" t="s">
        <v>63</v>
      </c>
      <c r="D4834" t="s">
        <v>137</v>
      </c>
      <c r="E4834" t="s">
        <v>54</v>
      </c>
      <c r="F4834" t="s">
        <v>114</v>
      </c>
      <c r="G4834" t="s">
        <v>56</v>
      </c>
      <c r="H4834">
        <v>3</v>
      </c>
      <c r="I4834">
        <v>18.079999999999998</v>
      </c>
      <c r="J4834">
        <v>0.3</v>
      </c>
      <c r="K4834">
        <v>11.9</v>
      </c>
      <c r="L4834" t="s">
        <v>57</v>
      </c>
      <c r="M4834">
        <f t="shared" si="499"/>
        <v>37.97</v>
      </c>
      <c r="N4834">
        <f t="shared" si="500"/>
        <v>2.27</v>
      </c>
      <c r="O4834" s="7">
        <f t="shared" si="501"/>
        <v>5.9784040031603897E-2</v>
      </c>
      <c r="P4834" t="str">
        <f t="shared" si="497"/>
        <v>Dec-2024</v>
      </c>
      <c r="Q4834" t="str">
        <f t="shared" si="498"/>
        <v>Q4-2024</v>
      </c>
    </row>
    <row r="4835" spans="1:17" x14ac:dyDescent="0.3">
      <c r="A4835" t="s">
        <v>4983</v>
      </c>
      <c r="B4835" s="15">
        <v>45862</v>
      </c>
      <c r="C4835" t="s">
        <v>52</v>
      </c>
      <c r="D4835" t="s">
        <v>96</v>
      </c>
      <c r="E4835" t="s">
        <v>60</v>
      </c>
      <c r="F4835" t="s">
        <v>76</v>
      </c>
      <c r="G4835" t="s">
        <v>68</v>
      </c>
      <c r="H4835">
        <v>1</v>
      </c>
      <c r="I4835">
        <v>34.869999999999997</v>
      </c>
      <c r="J4835">
        <v>1.9E-2</v>
      </c>
      <c r="K4835">
        <v>17.7</v>
      </c>
      <c r="L4835" t="s">
        <v>57</v>
      </c>
      <c r="M4835">
        <f t="shared" si="499"/>
        <v>34.21</v>
      </c>
      <c r="N4835">
        <f t="shared" si="500"/>
        <v>16.510000000000002</v>
      </c>
      <c r="O4835" s="7">
        <f t="shared" si="501"/>
        <v>0.48260742472961127</v>
      </c>
      <c r="P4835" t="str">
        <f t="shared" si="497"/>
        <v>Jul-2025</v>
      </c>
      <c r="Q4835" t="str">
        <f t="shared" si="498"/>
        <v>Q3-2025</v>
      </c>
    </row>
    <row r="4836" spans="1:17" x14ac:dyDescent="0.3">
      <c r="A4836" t="s">
        <v>4984</v>
      </c>
      <c r="B4836" s="15">
        <v>45631</v>
      </c>
      <c r="C4836" t="s">
        <v>63</v>
      </c>
      <c r="D4836" t="s">
        <v>258</v>
      </c>
      <c r="E4836" t="s">
        <v>60</v>
      </c>
      <c r="F4836" t="s">
        <v>99</v>
      </c>
      <c r="G4836" t="s">
        <v>56</v>
      </c>
      <c r="H4836">
        <v>1</v>
      </c>
      <c r="I4836">
        <v>78.23</v>
      </c>
      <c r="J4836">
        <v>0.38800000000000001</v>
      </c>
      <c r="K4836">
        <v>40.869999999999997</v>
      </c>
      <c r="L4836" t="s">
        <v>57</v>
      </c>
      <c r="M4836">
        <f t="shared" si="499"/>
        <v>47.88</v>
      </c>
      <c r="N4836">
        <f t="shared" si="500"/>
        <v>7.01</v>
      </c>
      <c r="O4836" s="7">
        <f t="shared" si="501"/>
        <v>0.14640768588137007</v>
      </c>
      <c r="P4836" t="str">
        <f t="shared" si="497"/>
        <v>Dec-2024</v>
      </c>
      <c r="Q4836" t="str">
        <f t="shared" si="498"/>
        <v>Q4-2024</v>
      </c>
    </row>
    <row r="4837" spans="1:17" x14ac:dyDescent="0.3">
      <c r="A4837" t="s">
        <v>4985</v>
      </c>
      <c r="B4837" s="15">
        <v>45955</v>
      </c>
      <c r="C4837" t="s">
        <v>52</v>
      </c>
      <c r="D4837" t="s">
        <v>70</v>
      </c>
      <c r="E4837" t="s">
        <v>60</v>
      </c>
      <c r="F4837" t="s">
        <v>67</v>
      </c>
      <c r="G4837" t="s">
        <v>56</v>
      </c>
      <c r="H4837">
        <v>2</v>
      </c>
      <c r="I4837">
        <v>112.45</v>
      </c>
      <c r="J4837">
        <v>6.3E-2</v>
      </c>
      <c r="K4837">
        <v>59.66</v>
      </c>
      <c r="L4837" t="s">
        <v>57</v>
      </c>
      <c r="M4837">
        <f t="shared" si="499"/>
        <v>210.73</v>
      </c>
      <c r="N4837">
        <f t="shared" si="500"/>
        <v>91.41</v>
      </c>
      <c r="O4837" s="7">
        <f t="shared" si="501"/>
        <v>0.43377781995918951</v>
      </c>
      <c r="P4837" t="str">
        <f t="shared" si="497"/>
        <v>Oct-2025</v>
      </c>
      <c r="Q4837" t="str">
        <f t="shared" si="498"/>
        <v>Q4-2025</v>
      </c>
    </row>
    <row r="4838" spans="1:17" x14ac:dyDescent="0.3">
      <c r="A4838" t="s">
        <v>4986</v>
      </c>
      <c r="B4838" s="15">
        <v>45996</v>
      </c>
      <c r="C4838" t="s">
        <v>84</v>
      </c>
      <c r="D4838" t="s">
        <v>150</v>
      </c>
      <c r="E4838" t="s">
        <v>71</v>
      </c>
      <c r="F4838" t="s">
        <v>72</v>
      </c>
      <c r="G4838" t="s">
        <v>56</v>
      </c>
      <c r="H4838">
        <v>12</v>
      </c>
      <c r="I4838">
        <v>207.59</v>
      </c>
      <c r="J4838">
        <v>0.18</v>
      </c>
      <c r="K4838">
        <v>161.47999999999999</v>
      </c>
      <c r="L4838" t="s">
        <v>57</v>
      </c>
      <c r="M4838">
        <f t="shared" si="499"/>
        <v>2042.69</v>
      </c>
      <c r="N4838">
        <f t="shared" si="500"/>
        <v>104.93</v>
      </c>
      <c r="O4838" s="7">
        <f t="shared" si="501"/>
        <v>5.1368538544762053E-2</v>
      </c>
      <c r="P4838" t="str">
        <f t="shared" si="497"/>
        <v>Dec-2025</v>
      </c>
      <c r="Q4838" t="str">
        <f t="shared" si="498"/>
        <v>Q4-2025</v>
      </c>
    </row>
    <row r="4839" spans="1:17" x14ac:dyDescent="0.3">
      <c r="A4839" t="s">
        <v>4987</v>
      </c>
      <c r="B4839" s="15">
        <v>45618</v>
      </c>
      <c r="C4839" t="s">
        <v>84</v>
      </c>
      <c r="D4839" t="s">
        <v>171</v>
      </c>
      <c r="E4839" t="s">
        <v>93</v>
      </c>
      <c r="F4839" t="s">
        <v>219</v>
      </c>
      <c r="G4839" t="s">
        <v>56</v>
      </c>
      <c r="H4839">
        <v>3</v>
      </c>
      <c r="I4839">
        <v>10.99</v>
      </c>
      <c r="J4839">
        <v>6.4000000000000001E-2</v>
      </c>
      <c r="K4839">
        <v>4.7300000000000004</v>
      </c>
      <c r="L4839" t="s">
        <v>57</v>
      </c>
      <c r="M4839">
        <f t="shared" si="499"/>
        <v>30.86</v>
      </c>
      <c r="N4839">
        <f t="shared" si="500"/>
        <v>16.670000000000002</v>
      </c>
      <c r="O4839" s="7">
        <f t="shared" si="501"/>
        <v>0.54018146467919648</v>
      </c>
      <c r="P4839" t="str">
        <f t="shared" si="497"/>
        <v>Nov-2024</v>
      </c>
      <c r="Q4839" t="str">
        <f t="shared" si="498"/>
        <v>Q4-2024</v>
      </c>
    </row>
    <row r="4840" spans="1:17" x14ac:dyDescent="0.3">
      <c r="A4840" t="s">
        <v>4988</v>
      </c>
      <c r="B4840" s="15">
        <v>45529</v>
      </c>
      <c r="C4840" t="s">
        <v>88</v>
      </c>
      <c r="D4840" t="s">
        <v>89</v>
      </c>
      <c r="E4840" t="s">
        <v>54</v>
      </c>
      <c r="F4840" t="s">
        <v>55</v>
      </c>
      <c r="G4840" t="s">
        <v>56</v>
      </c>
      <c r="H4840">
        <v>3</v>
      </c>
      <c r="I4840">
        <v>12.9</v>
      </c>
      <c r="J4840">
        <v>0.16400000000000001</v>
      </c>
      <c r="K4840">
        <v>8.2200000000000006</v>
      </c>
      <c r="L4840" t="s">
        <v>57</v>
      </c>
      <c r="M4840">
        <f t="shared" si="499"/>
        <v>32.35</v>
      </c>
      <c r="N4840">
        <f t="shared" si="500"/>
        <v>7.69</v>
      </c>
      <c r="O4840" s="7">
        <f t="shared" si="501"/>
        <v>0.23771251931993817</v>
      </c>
      <c r="P4840" t="str">
        <f t="shared" si="497"/>
        <v>Aug-2024</v>
      </c>
      <c r="Q4840" t="str">
        <f t="shared" si="498"/>
        <v>Q3-2024</v>
      </c>
    </row>
    <row r="4841" spans="1:17" x14ac:dyDescent="0.3">
      <c r="A4841" t="s">
        <v>4989</v>
      </c>
      <c r="B4841" s="15">
        <v>45944</v>
      </c>
      <c r="C4841" t="s">
        <v>88</v>
      </c>
      <c r="D4841" t="s">
        <v>270</v>
      </c>
      <c r="E4841" t="s">
        <v>54</v>
      </c>
      <c r="F4841" t="s">
        <v>268</v>
      </c>
      <c r="G4841" t="s">
        <v>68</v>
      </c>
      <c r="H4841">
        <v>5</v>
      </c>
      <c r="I4841">
        <v>20.329999999999998</v>
      </c>
      <c r="J4841">
        <v>5.3999999999999999E-2</v>
      </c>
      <c r="K4841">
        <v>13.68</v>
      </c>
      <c r="L4841" t="s">
        <v>57</v>
      </c>
      <c r="M4841">
        <f t="shared" si="499"/>
        <v>96.16</v>
      </c>
      <c r="N4841">
        <f t="shared" si="500"/>
        <v>27.76</v>
      </c>
      <c r="O4841" s="7">
        <f t="shared" si="501"/>
        <v>0.28868552412645593</v>
      </c>
      <c r="P4841" t="str">
        <f t="shared" si="497"/>
        <v>Oct-2025</v>
      </c>
      <c r="Q4841" t="str">
        <f t="shared" si="498"/>
        <v>Q4-2025</v>
      </c>
    </row>
    <row r="4842" spans="1:17" x14ac:dyDescent="0.3">
      <c r="A4842" t="s">
        <v>4990</v>
      </c>
      <c r="B4842" s="15">
        <v>45734</v>
      </c>
      <c r="C4842" t="s">
        <v>88</v>
      </c>
      <c r="D4842" t="s">
        <v>116</v>
      </c>
      <c r="E4842" t="s">
        <v>107</v>
      </c>
      <c r="F4842" t="s">
        <v>148</v>
      </c>
      <c r="G4842" t="s">
        <v>56</v>
      </c>
      <c r="H4842">
        <v>1</v>
      </c>
      <c r="I4842">
        <v>46.45</v>
      </c>
      <c r="J4842">
        <v>9.6000000000000002E-2</v>
      </c>
      <c r="K4842">
        <v>14.12</v>
      </c>
      <c r="L4842" t="s">
        <v>57</v>
      </c>
      <c r="M4842">
        <f t="shared" si="499"/>
        <v>41.99</v>
      </c>
      <c r="N4842">
        <f t="shared" si="500"/>
        <v>27.87</v>
      </c>
      <c r="O4842" s="7">
        <f t="shared" si="501"/>
        <v>0.66372945939509409</v>
      </c>
      <c r="P4842" t="str">
        <f t="shared" si="497"/>
        <v>Mar-2025</v>
      </c>
      <c r="Q4842" t="str">
        <f t="shared" si="498"/>
        <v>Q1-2025</v>
      </c>
    </row>
    <row r="4843" spans="1:17" x14ac:dyDescent="0.3">
      <c r="A4843" t="s">
        <v>4991</v>
      </c>
      <c r="B4843" s="15">
        <v>45987</v>
      </c>
      <c r="C4843" t="s">
        <v>63</v>
      </c>
      <c r="D4843" t="s">
        <v>159</v>
      </c>
      <c r="E4843" t="s">
        <v>107</v>
      </c>
      <c r="F4843" t="s">
        <v>139</v>
      </c>
      <c r="G4843" t="s">
        <v>68</v>
      </c>
      <c r="H4843">
        <v>1</v>
      </c>
      <c r="I4843">
        <v>38.659999999999997</v>
      </c>
      <c r="J4843">
        <v>0.26600000000000001</v>
      </c>
      <c r="K4843">
        <v>16.489999999999998</v>
      </c>
      <c r="L4843" t="s">
        <v>57</v>
      </c>
      <c r="M4843">
        <f t="shared" si="499"/>
        <v>28.38</v>
      </c>
      <c r="N4843">
        <f t="shared" si="500"/>
        <v>11.89</v>
      </c>
      <c r="O4843" s="7">
        <f t="shared" si="501"/>
        <v>0.4189570119802678</v>
      </c>
      <c r="P4843" t="str">
        <f t="shared" si="497"/>
        <v>Nov-2025</v>
      </c>
      <c r="Q4843" t="str">
        <f t="shared" si="498"/>
        <v>Q4-2025</v>
      </c>
    </row>
    <row r="4844" spans="1:17" x14ac:dyDescent="0.3">
      <c r="A4844" t="s">
        <v>4992</v>
      </c>
      <c r="B4844" s="15">
        <v>45803</v>
      </c>
      <c r="C4844" t="s">
        <v>52</v>
      </c>
      <c r="D4844" t="s">
        <v>101</v>
      </c>
      <c r="E4844" t="s">
        <v>93</v>
      </c>
      <c r="F4844" t="s">
        <v>255</v>
      </c>
      <c r="G4844" t="s">
        <v>68</v>
      </c>
      <c r="H4844">
        <v>3</v>
      </c>
      <c r="I4844">
        <v>79.790000000000006</v>
      </c>
      <c r="J4844">
        <v>3.6999999999999998E-2</v>
      </c>
      <c r="K4844">
        <v>39.83</v>
      </c>
      <c r="L4844" t="s">
        <v>57</v>
      </c>
      <c r="M4844">
        <f t="shared" si="499"/>
        <v>230.51</v>
      </c>
      <c r="N4844">
        <f t="shared" si="500"/>
        <v>111.02</v>
      </c>
      <c r="O4844" s="7">
        <f t="shared" si="501"/>
        <v>0.48162769511084119</v>
      </c>
      <c r="P4844" t="str">
        <f t="shared" si="497"/>
        <v>May-2025</v>
      </c>
      <c r="Q4844" t="str">
        <f t="shared" si="498"/>
        <v>Q2-2025</v>
      </c>
    </row>
    <row r="4845" spans="1:17" x14ac:dyDescent="0.3">
      <c r="A4845" t="s">
        <v>4993</v>
      </c>
      <c r="B4845" s="15">
        <v>45600</v>
      </c>
      <c r="C4845" t="s">
        <v>88</v>
      </c>
      <c r="D4845" t="s">
        <v>179</v>
      </c>
      <c r="E4845" t="s">
        <v>71</v>
      </c>
      <c r="F4845" t="s">
        <v>97</v>
      </c>
      <c r="G4845" t="s">
        <v>56</v>
      </c>
      <c r="H4845">
        <v>2</v>
      </c>
      <c r="I4845">
        <v>257.10000000000002</v>
      </c>
      <c r="J4845">
        <v>7.3999999999999996E-2</v>
      </c>
      <c r="K4845">
        <v>192.89</v>
      </c>
      <c r="L4845" t="s">
        <v>57</v>
      </c>
      <c r="M4845">
        <f t="shared" si="499"/>
        <v>476.15</v>
      </c>
      <c r="N4845">
        <f t="shared" si="500"/>
        <v>90.37</v>
      </c>
      <c r="O4845" s="7">
        <f t="shared" si="501"/>
        <v>0.18979313241625539</v>
      </c>
      <c r="P4845" t="str">
        <f t="shared" si="497"/>
        <v>Nov-2024</v>
      </c>
      <c r="Q4845" t="str">
        <f t="shared" si="498"/>
        <v>Q4-2024</v>
      </c>
    </row>
    <row r="4846" spans="1:17" x14ac:dyDescent="0.3">
      <c r="A4846" t="s">
        <v>4994</v>
      </c>
      <c r="B4846" s="15">
        <v>45750</v>
      </c>
      <c r="C4846" t="s">
        <v>88</v>
      </c>
      <c r="D4846" t="s">
        <v>183</v>
      </c>
      <c r="E4846" t="s">
        <v>107</v>
      </c>
      <c r="F4846" t="s">
        <v>193</v>
      </c>
      <c r="G4846" t="s">
        <v>56</v>
      </c>
      <c r="H4846">
        <v>4</v>
      </c>
      <c r="I4846">
        <v>48.81</v>
      </c>
      <c r="J4846">
        <v>7.8E-2</v>
      </c>
      <c r="K4846">
        <v>15.26</v>
      </c>
      <c r="L4846" t="s">
        <v>57</v>
      </c>
      <c r="M4846">
        <f t="shared" si="499"/>
        <v>180.01</v>
      </c>
      <c r="N4846">
        <f t="shared" si="500"/>
        <v>118.97</v>
      </c>
      <c r="O4846" s="7">
        <f t="shared" si="501"/>
        <v>0.66090772734848069</v>
      </c>
      <c r="P4846" t="str">
        <f t="shared" si="497"/>
        <v>Apr-2025</v>
      </c>
      <c r="Q4846" t="str">
        <f t="shared" si="498"/>
        <v>Q2-2025</v>
      </c>
    </row>
    <row r="4847" spans="1:17" x14ac:dyDescent="0.3">
      <c r="A4847" t="s">
        <v>4995</v>
      </c>
      <c r="B4847" s="15">
        <v>45413</v>
      </c>
      <c r="C4847" t="s">
        <v>88</v>
      </c>
      <c r="D4847" t="s">
        <v>89</v>
      </c>
      <c r="E4847" t="s">
        <v>54</v>
      </c>
      <c r="F4847" t="s">
        <v>65</v>
      </c>
      <c r="G4847" t="s">
        <v>68</v>
      </c>
      <c r="H4847">
        <v>1</v>
      </c>
      <c r="I4847">
        <v>5.85</v>
      </c>
      <c r="J4847">
        <v>3.6999999999999998E-2</v>
      </c>
      <c r="K4847">
        <v>4.0599999999999996</v>
      </c>
      <c r="L4847" t="s">
        <v>57</v>
      </c>
      <c r="M4847">
        <f t="shared" si="499"/>
        <v>5.63</v>
      </c>
      <c r="N4847">
        <f t="shared" si="500"/>
        <v>1.57</v>
      </c>
      <c r="O4847" s="7">
        <f t="shared" si="501"/>
        <v>0.27886323268206042</v>
      </c>
      <c r="P4847" t="str">
        <f t="shared" si="497"/>
        <v>May-2024</v>
      </c>
      <c r="Q4847" t="str">
        <f t="shared" si="498"/>
        <v>Q2-2024</v>
      </c>
    </row>
    <row r="4848" spans="1:17" x14ac:dyDescent="0.3">
      <c r="A4848" t="s">
        <v>4996</v>
      </c>
      <c r="B4848" s="15">
        <v>45872</v>
      </c>
      <c r="C4848" t="s">
        <v>84</v>
      </c>
      <c r="D4848" t="s">
        <v>103</v>
      </c>
      <c r="E4848" t="s">
        <v>54</v>
      </c>
      <c r="F4848" t="s">
        <v>65</v>
      </c>
      <c r="G4848" t="s">
        <v>68</v>
      </c>
      <c r="H4848">
        <v>7</v>
      </c>
      <c r="I4848">
        <v>22.99</v>
      </c>
      <c r="J4848">
        <v>7.9000000000000001E-2</v>
      </c>
      <c r="K4848">
        <v>13.7</v>
      </c>
      <c r="L4848" t="s">
        <v>57</v>
      </c>
      <c r="M4848">
        <f t="shared" si="499"/>
        <v>148.22</v>
      </c>
      <c r="N4848">
        <f t="shared" si="500"/>
        <v>52.32</v>
      </c>
      <c r="O4848" s="7">
        <f t="shared" si="501"/>
        <v>0.35298880043179059</v>
      </c>
      <c r="P4848" t="str">
        <f t="shared" si="497"/>
        <v>Aug-2025</v>
      </c>
      <c r="Q4848" t="str">
        <f t="shared" si="498"/>
        <v>Q3-2025</v>
      </c>
    </row>
    <row r="4849" spans="1:17" x14ac:dyDescent="0.3">
      <c r="A4849" t="s">
        <v>4997</v>
      </c>
      <c r="B4849" s="15">
        <v>45843</v>
      </c>
      <c r="C4849" t="s">
        <v>88</v>
      </c>
      <c r="D4849" t="s">
        <v>183</v>
      </c>
      <c r="E4849" t="s">
        <v>71</v>
      </c>
      <c r="F4849" t="s">
        <v>72</v>
      </c>
      <c r="G4849" t="s">
        <v>56</v>
      </c>
      <c r="H4849">
        <v>1</v>
      </c>
      <c r="I4849">
        <v>289.48</v>
      </c>
      <c r="J4849">
        <v>0.19400000000000001</v>
      </c>
      <c r="K4849">
        <v>203.88</v>
      </c>
      <c r="L4849" t="s">
        <v>57</v>
      </c>
      <c r="M4849">
        <f t="shared" si="499"/>
        <v>233.32</v>
      </c>
      <c r="N4849">
        <f t="shared" si="500"/>
        <v>29.44</v>
      </c>
      <c r="O4849" s="7">
        <f t="shared" si="501"/>
        <v>0.12617863877935884</v>
      </c>
      <c r="P4849" t="str">
        <f t="shared" si="497"/>
        <v>Jul-2025</v>
      </c>
      <c r="Q4849" t="str">
        <f t="shared" si="498"/>
        <v>Q3-2025</v>
      </c>
    </row>
    <row r="4850" spans="1:17" x14ac:dyDescent="0.3">
      <c r="A4850" t="s">
        <v>4998</v>
      </c>
      <c r="B4850" s="15">
        <v>45915</v>
      </c>
      <c r="C4850" t="s">
        <v>52</v>
      </c>
      <c r="D4850" t="s">
        <v>59</v>
      </c>
      <c r="E4850" t="s">
        <v>54</v>
      </c>
      <c r="F4850" t="s">
        <v>55</v>
      </c>
      <c r="G4850" t="s">
        <v>56</v>
      </c>
      <c r="H4850">
        <v>3</v>
      </c>
      <c r="I4850">
        <v>3.81</v>
      </c>
      <c r="J4850">
        <v>0.11600000000000001</v>
      </c>
      <c r="K4850">
        <v>2.59</v>
      </c>
      <c r="L4850" t="s">
        <v>57</v>
      </c>
      <c r="M4850">
        <f t="shared" si="499"/>
        <v>10.1</v>
      </c>
      <c r="N4850">
        <f t="shared" si="500"/>
        <v>2.33</v>
      </c>
      <c r="O4850" s="7">
        <f t="shared" si="501"/>
        <v>0.2306930693069307</v>
      </c>
      <c r="P4850" t="str">
        <f t="shared" si="497"/>
        <v>Sep-2025</v>
      </c>
      <c r="Q4850" t="str">
        <f t="shared" si="498"/>
        <v>Q3-2025</v>
      </c>
    </row>
    <row r="4851" spans="1:17" x14ac:dyDescent="0.3">
      <c r="A4851" t="s">
        <v>4999</v>
      </c>
      <c r="B4851" s="15">
        <v>45463</v>
      </c>
      <c r="C4851" t="s">
        <v>52</v>
      </c>
      <c r="D4851" t="s">
        <v>121</v>
      </c>
      <c r="E4851" t="s">
        <v>60</v>
      </c>
      <c r="F4851" t="s">
        <v>90</v>
      </c>
      <c r="G4851" t="s">
        <v>56</v>
      </c>
      <c r="H4851">
        <v>2</v>
      </c>
      <c r="I4851">
        <v>104.83</v>
      </c>
      <c r="J4851">
        <v>2.4E-2</v>
      </c>
      <c r="K4851">
        <v>53.4</v>
      </c>
      <c r="L4851" t="s">
        <v>57</v>
      </c>
      <c r="M4851">
        <f t="shared" si="499"/>
        <v>204.63</v>
      </c>
      <c r="N4851">
        <f t="shared" si="500"/>
        <v>97.83</v>
      </c>
      <c r="O4851" s="7">
        <f t="shared" si="501"/>
        <v>0.47808239261105412</v>
      </c>
      <c r="P4851" t="str">
        <f t="shared" si="497"/>
        <v>Jun-2024</v>
      </c>
      <c r="Q4851" t="str">
        <f t="shared" si="498"/>
        <v>Q2-2024</v>
      </c>
    </row>
    <row r="4852" spans="1:17" x14ac:dyDescent="0.3">
      <c r="A4852" t="s">
        <v>5000</v>
      </c>
      <c r="B4852" s="15">
        <v>45938</v>
      </c>
      <c r="C4852" t="s">
        <v>88</v>
      </c>
      <c r="D4852" t="s">
        <v>429</v>
      </c>
      <c r="E4852" t="s">
        <v>71</v>
      </c>
      <c r="F4852" t="s">
        <v>86</v>
      </c>
      <c r="G4852" t="s">
        <v>68</v>
      </c>
      <c r="H4852">
        <v>7</v>
      </c>
      <c r="I4852">
        <v>240.17</v>
      </c>
      <c r="J4852">
        <v>5.3999999999999999E-2</v>
      </c>
      <c r="K4852">
        <v>178.08</v>
      </c>
      <c r="L4852" t="s">
        <v>57</v>
      </c>
      <c r="M4852">
        <f t="shared" si="499"/>
        <v>1590.41</v>
      </c>
      <c r="N4852">
        <f t="shared" si="500"/>
        <v>343.85</v>
      </c>
      <c r="O4852" s="7">
        <f t="shared" si="501"/>
        <v>0.21620211140523513</v>
      </c>
      <c r="P4852" t="str">
        <f t="shared" si="497"/>
        <v>Oct-2025</v>
      </c>
      <c r="Q4852" t="str">
        <f t="shared" si="498"/>
        <v>Q4-2025</v>
      </c>
    </row>
    <row r="4853" spans="1:17" x14ac:dyDescent="0.3">
      <c r="A4853" t="s">
        <v>5001</v>
      </c>
      <c r="B4853" s="15">
        <v>45782</v>
      </c>
      <c r="C4853" t="s">
        <v>52</v>
      </c>
      <c r="D4853" t="s">
        <v>130</v>
      </c>
      <c r="E4853" t="s">
        <v>60</v>
      </c>
      <c r="F4853" t="s">
        <v>99</v>
      </c>
      <c r="G4853" t="s">
        <v>56</v>
      </c>
      <c r="H4853">
        <v>3</v>
      </c>
      <c r="I4853">
        <v>64.03</v>
      </c>
      <c r="J4853">
        <v>7.5999999999999998E-2</v>
      </c>
      <c r="K4853">
        <v>28.16</v>
      </c>
      <c r="L4853" t="s">
        <v>57</v>
      </c>
      <c r="M4853">
        <f t="shared" si="499"/>
        <v>177.49</v>
      </c>
      <c r="N4853">
        <f t="shared" si="500"/>
        <v>93.01</v>
      </c>
      <c r="O4853" s="7">
        <f t="shared" si="501"/>
        <v>0.52402952279001636</v>
      </c>
      <c r="P4853" t="str">
        <f t="shared" si="497"/>
        <v>May-2025</v>
      </c>
      <c r="Q4853" t="str">
        <f t="shared" si="498"/>
        <v>Q2-2025</v>
      </c>
    </row>
    <row r="4854" spans="1:17" x14ac:dyDescent="0.3">
      <c r="A4854" t="s">
        <v>5002</v>
      </c>
      <c r="B4854" s="15">
        <v>45671</v>
      </c>
      <c r="C4854" t="s">
        <v>88</v>
      </c>
      <c r="D4854" t="s">
        <v>179</v>
      </c>
      <c r="E4854" t="s">
        <v>93</v>
      </c>
      <c r="F4854" t="s">
        <v>94</v>
      </c>
      <c r="G4854" t="s">
        <v>56</v>
      </c>
      <c r="H4854">
        <v>7</v>
      </c>
      <c r="I4854">
        <v>53.31</v>
      </c>
      <c r="J4854">
        <v>5.2999999999999999E-2</v>
      </c>
      <c r="K4854">
        <v>23.06</v>
      </c>
      <c r="L4854" t="s">
        <v>57</v>
      </c>
      <c r="M4854">
        <f t="shared" si="499"/>
        <v>353.39</v>
      </c>
      <c r="N4854">
        <f t="shared" si="500"/>
        <v>191.97</v>
      </c>
      <c r="O4854" s="7">
        <f t="shared" si="501"/>
        <v>0.54322419989247006</v>
      </c>
      <c r="P4854" t="str">
        <f t="shared" ref="P4854:P4917" si="502">IF(B4854="","",TEXT(B4854,"mmm-yyyy"))</f>
        <v>Jan-2025</v>
      </c>
      <c r="Q4854" t="str">
        <f t="shared" ref="Q4854:Q4917" si="503">IF(B4854="","","Q"&amp;ROUNDUP(MONTH(B4854)/3,0)&amp;"-"&amp;YEAR(B4854))</f>
        <v>Q1-2025</v>
      </c>
    </row>
    <row r="4855" spans="1:17" x14ac:dyDescent="0.3">
      <c r="A4855" t="s">
        <v>5003</v>
      </c>
      <c r="B4855" s="15">
        <v>45830</v>
      </c>
      <c r="C4855" t="s">
        <v>88</v>
      </c>
      <c r="D4855" t="s">
        <v>206</v>
      </c>
      <c r="E4855" t="s">
        <v>93</v>
      </c>
      <c r="F4855" t="s">
        <v>124</v>
      </c>
      <c r="G4855" t="s">
        <v>68</v>
      </c>
      <c r="H4855">
        <v>4</v>
      </c>
      <c r="I4855">
        <v>45.94</v>
      </c>
      <c r="J4855">
        <v>9.7000000000000003E-2</v>
      </c>
      <c r="K4855">
        <v>22.83</v>
      </c>
      <c r="L4855" t="s">
        <v>57</v>
      </c>
      <c r="M4855">
        <f t="shared" si="499"/>
        <v>165.94</v>
      </c>
      <c r="N4855">
        <f t="shared" si="500"/>
        <v>74.62</v>
      </c>
      <c r="O4855" s="7">
        <f t="shared" si="501"/>
        <v>0.44968060744847538</v>
      </c>
      <c r="P4855" t="str">
        <f t="shared" si="502"/>
        <v>Jun-2025</v>
      </c>
      <c r="Q4855" t="str">
        <f t="shared" si="503"/>
        <v>Q2-2025</v>
      </c>
    </row>
    <row r="4856" spans="1:17" x14ac:dyDescent="0.3">
      <c r="A4856" t="s">
        <v>5004</v>
      </c>
      <c r="B4856" s="15">
        <v>45320</v>
      </c>
      <c r="C4856" t="s">
        <v>63</v>
      </c>
      <c r="D4856" t="s">
        <v>175</v>
      </c>
      <c r="E4856" t="s">
        <v>107</v>
      </c>
      <c r="F4856" t="s">
        <v>139</v>
      </c>
      <c r="G4856" t="s">
        <v>56</v>
      </c>
      <c r="H4856">
        <v>5</v>
      </c>
      <c r="I4856">
        <v>56.28</v>
      </c>
      <c r="J4856">
        <v>0.14599999999999999</v>
      </c>
      <c r="K4856">
        <v>22.51</v>
      </c>
      <c r="L4856" t="s">
        <v>57</v>
      </c>
      <c r="M4856">
        <f t="shared" si="499"/>
        <v>240.32</v>
      </c>
      <c r="N4856">
        <f t="shared" si="500"/>
        <v>127.77</v>
      </c>
      <c r="O4856" s="7">
        <f t="shared" si="501"/>
        <v>0.53166611185086554</v>
      </c>
      <c r="P4856" t="str">
        <f t="shared" si="502"/>
        <v>Jan-2024</v>
      </c>
      <c r="Q4856" t="str">
        <f t="shared" si="503"/>
        <v>Q1-2024</v>
      </c>
    </row>
    <row r="4857" spans="1:17" x14ac:dyDescent="0.3">
      <c r="A4857" t="s">
        <v>5005</v>
      </c>
      <c r="B4857" s="15">
        <v>45426</v>
      </c>
      <c r="C4857" t="s">
        <v>84</v>
      </c>
      <c r="D4857" t="s">
        <v>144</v>
      </c>
      <c r="E4857" t="s">
        <v>93</v>
      </c>
      <c r="F4857" t="s">
        <v>94</v>
      </c>
      <c r="G4857" t="s">
        <v>68</v>
      </c>
      <c r="H4857">
        <v>2</v>
      </c>
      <c r="I4857">
        <v>40.93</v>
      </c>
      <c r="J4857">
        <v>7.3999999999999996E-2</v>
      </c>
      <c r="K4857">
        <v>17.88</v>
      </c>
      <c r="L4857" t="s">
        <v>57</v>
      </c>
      <c r="M4857">
        <f t="shared" si="499"/>
        <v>75.8</v>
      </c>
      <c r="N4857">
        <f t="shared" si="500"/>
        <v>40.04</v>
      </c>
      <c r="O4857" s="7">
        <f t="shared" si="501"/>
        <v>0.52823218997361476</v>
      </c>
      <c r="P4857" t="str">
        <f t="shared" si="502"/>
        <v>May-2024</v>
      </c>
      <c r="Q4857" t="str">
        <f t="shared" si="503"/>
        <v>Q2-2024</v>
      </c>
    </row>
    <row r="4858" spans="1:17" x14ac:dyDescent="0.3">
      <c r="A4858" t="s">
        <v>5006</v>
      </c>
      <c r="B4858" s="15">
        <v>45754</v>
      </c>
      <c r="C4858" t="s">
        <v>52</v>
      </c>
      <c r="D4858" t="s">
        <v>73</v>
      </c>
      <c r="E4858" t="s">
        <v>60</v>
      </c>
      <c r="F4858" t="s">
        <v>61</v>
      </c>
      <c r="G4858" t="s">
        <v>68</v>
      </c>
      <c r="H4858">
        <v>1</v>
      </c>
      <c r="I4858">
        <v>103.45</v>
      </c>
      <c r="J4858">
        <v>0.13300000000000001</v>
      </c>
      <c r="K4858">
        <v>50.87</v>
      </c>
      <c r="L4858" t="s">
        <v>73</v>
      </c>
      <c r="M4858">
        <f t="shared" si="499"/>
        <v>89.69</v>
      </c>
      <c r="N4858">
        <f t="shared" si="500"/>
        <v>38.82</v>
      </c>
      <c r="O4858" s="7">
        <f t="shared" si="501"/>
        <v>0.43282417214851154</v>
      </c>
      <c r="P4858" t="str">
        <f t="shared" si="502"/>
        <v>Apr-2025</v>
      </c>
      <c r="Q4858" t="str">
        <f t="shared" si="503"/>
        <v>Q2-2025</v>
      </c>
    </row>
    <row r="4859" spans="1:17" x14ac:dyDescent="0.3">
      <c r="A4859" t="s">
        <v>5007</v>
      </c>
      <c r="B4859" s="15">
        <v>45731</v>
      </c>
      <c r="C4859" t="s">
        <v>88</v>
      </c>
      <c r="D4859" t="s">
        <v>92</v>
      </c>
      <c r="E4859" t="s">
        <v>60</v>
      </c>
      <c r="F4859" t="s">
        <v>76</v>
      </c>
      <c r="G4859" t="s">
        <v>68</v>
      </c>
      <c r="H4859">
        <v>1</v>
      </c>
      <c r="I4859">
        <v>27.92</v>
      </c>
      <c r="J4859">
        <v>0.11899999999999999</v>
      </c>
      <c r="K4859">
        <v>12.77</v>
      </c>
      <c r="L4859" t="s">
        <v>57</v>
      </c>
      <c r="M4859">
        <f t="shared" si="499"/>
        <v>24.6</v>
      </c>
      <c r="N4859">
        <f t="shared" si="500"/>
        <v>11.83</v>
      </c>
      <c r="O4859" s="7">
        <f t="shared" si="501"/>
        <v>0.48089430894308943</v>
      </c>
      <c r="P4859" t="str">
        <f t="shared" si="502"/>
        <v>Mar-2025</v>
      </c>
      <c r="Q4859" t="str">
        <f t="shared" si="503"/>
        <v>Q1-2025</v>
      </c>
    </row>
    <row r="4860" spans="1:17" x14ac:dyDescent="0.3">
      <c r="A4860" t="s">
        <v>5008</v>
      </c>
      <c r="B4860" s="15">
        <v>45850</v>
      </c>
      <c r="C4860" t="s">
        <v>52</v>
      </c>
      <c r="D4860" t="s">
        <v>59</v>
      </c>
      <c r="E4860" t="s">
        <v>60</v>
      </c>
      <c r="F4860" t="s">
        <v>76</v>
      </c>
      <c r="G4860" t="s">
        <v>68</v>
      </c>
      <c r="H4860">
        <v>5</v>
      </c>
      <c r="I4860">
        <v>75.400000000000006</v>
      </c>
      <c r="J4860">
        <v>6.4000000000000001E-2</v>
      </c>
      <c r="K4860">
        <v>32.54</v>
      </c>
      <c r="L4860" t="s">
        <v>57</v>
      </c>
      <c r="M4860">
        <f t="shared" si="499"/>
        <v>352.87</v>
      </c>
      <c r="N4860">
        <f t="shared" si="500"/>
        <v>190.17</v>
      </c>
      <c r="O4860" s="7">
        <f t="shared" si="501"/>
        <v>0.53892368294272675</v>
      </c>
      <c r="P4860" t="str">
        <f t="shared" si="502"/>
        <v>Jul-2025</v>
      </c>
      <c r="Q4860" t="str">
        <f t="shared" si="503"/>
        <v>Q3-2025</v>
      </c>
    </row>
    <row r="4861" spans="1:17" x14ac:dyDescent="0.3">
      <c r="A4861" t="s">
        <v>5009</v>
      </c>
      <c r="B4861" s="15">
        <v>45883</v>
      </c>
      <c r="C4861" t="s">
        <v>52</v>
      </c>
      <c r="D4861" t="s">
        <v>121</v>
      </c>
      <c r="E4861" t="s">
        <v>93</v>
      </c>
      <c r="F4861" t="s">
        <v>141</v>
      </c>
      <c r="G4861" t="s">
        <v>68</v>
      </c>
      <c r="H4861">
        <v>1</v>
      </c>
      <c r="I4861">
        <v>71.17</v>
      </c>
      <c r="J4861">
        <v>5.8999999999999997E-2</v>
      </c>
      <c r="K4861">
        <v>30.02</v>
      </c>
      <c r="L4861" t="s">
        <v>57</v>
      </c>
      <c r="M4861">
        <f t="shared" si="499"/>
        <v>66.97</v>
      </c>
      <c r="N4861">
        <f t="shared" si="500"/>
        <v>36.950000000000003</v>
      </c>
      <c r="O4861" s="7">
        <f t="shared" si="501"/>
        <v>0.55173958488875618</v>
      </c>
      <c r="P4861" t="str">
        <f t="shared" si="502"/>
        <v>Aug-2025</v>
      </c>
      <c r="Q4861" t="str">
        <f t="shared" si="503"/>
        <v>Q3-2025</v>
      </c>
    </row>
    <row r="4862" spans="1:17" x14ac:dyDescent="0.3">
      <c r="A4862" t="s">
        <v>5010</v>
      </c>
      <c r="B4862" s="15">
        <v>45904</v>
      </c>
      <c r="C4862" t="s">
        <v>84</v>
      </c>
      <c r="D4862" t="s">
        <v>177</v>
      </c>
      <c r="E4862" t="s">
        <v>60</v>
      </c>
      <c r="F4862" t="s">
        <v>90</v>
      </c>
      <c r="G4862" t="s">
        <v>56</v>
      </c>
      <c r="H4862">
        <v>6</v>
      </c>
      <c r="I4862">
        <v>69.14</v>
      </c>
      <c r="J4862">
        <v>5.5E-2</v>
      </c>
      <c r="K4862">
        <v>35.31</v>
      </c>
      <c r="L4862" t="s">
        <v>57</v>
      </c>
      <c r="M4862">
        <f t="shared" si="499"/>
        <v>392.02</v>
      </c>
      <c r="N4862">
        <f t="shared" si="500"/>
        <v>180.16</v>
      </c>
      <c r="O4862" s="7">
        <f t="shared" si="501"/>
        <v>0.45956838936788941</v>
      </c>
      <c r="P4862" t="str">
        <f t="shared" si="502"/>
        <v>Sep-2025</v>
      </c>
      <c r="Q4862" t="str">
        <f t="shared" si="503"/>
        <v>Q3-2025</v>
      </c>
    </row>
    <row r="4863" spans="1:17" x14ac:dyDescent="0.3">
      <c r="A4863" t="s">
        <v>5011</v>
      </c>
      <c r="B4863" s="15">
        <v>45829</v>
      </c>
      <c r="C4863" t="s">
        <v>84</v>
      </c>
      <c r="D4863" t="s">
        <v>144</v>
      </c>
      <c r="E4863" t="s">
        <v>71</v>
      </c>
      <c r="F4863" t="s">
        <v>72</v>
      </c>
      <c r="G4863" t="s">
        <v>68</v>
      </c>
      <c r="H4863">
        <v>2</v>
      </c>
      <c r="I4863">
        <v>73.930000000000007</v>
      </c>
      <c r="J4863">
        <v>3.4000000000000002E-2</v>
      </c>
      <c r="K4863">
        <v>46.18</v>
      </c>
      <c r="L4863" t="s">
        <v>57</v>
      </c>
      <c r="M4863">
        <f t="shared" si="499"/>
        <v>142.83000000000001</v>
      </c>
      <c r="N4863">
        <f t="shared" si="500"/>
        <v>50.47</v>
      </c>
      <c r="O4863" s="7">
        <f t="shared" si="501"/>
        <v>0.35335713785619266</v>
      </c>
      <c r="P4863" t="str">
        <f t="shared" si="502"/>
        <v>Jun-2025</v>
      </c>
      <c r="Q4863" t="str">
        <f t="shared" si="503"/>
        <v>Q2-2025</v>
      </c>
    </row>
    <row r="4864" spans="1:17" x14ac:dyDescent="0.3">
      <c r="A4864" t="s">
        <v>5012</v>
      </c>
      <c r="B4864" s="15">
        <v>45664</v>
      </c>
      <c r="C4864" t="s">
        <v>84</v>
      </c>
      <c r="D4864" t="s">
        <v>110</v>
      </c>
      <c r="E4864" t="s">
        <v>93</v>
      </c>
      <c r="F4864" t="s">
        <v>219</v>
      </c>
      <c r="G4864" t="s">
        <v>68</v>
      </c>
      <c r="H4864">
        <v>1</v>
      </c>
      <c r="I4864">
        <v>30.29</v>
      </c>
      <c r="J4864">
        <v>0.03</v>
      </c>
      <c r="K4864">
        <v>12.89</v>
      </c>
      <c r="L4864" t="s">
        <v>57</v>
      </c>
      <c r="M4864">
        <f t="shared" si="499"/>
        <v>29.38</v>
      </c>
      <c r="N4864">
        <f t="shared" si="500"/>
        <v>16.489999999999998</v>
      </c>
      <c r="O4864" s="7">
        <f t="shared" si="501"/>
        <v>0.56126616746085767</v>
      </c>
      <c r="P4864" t="str">
        <f t="shared" si="502"/>
        <v>Jan-2025</v>
      </c>
      <c r="Q4864" t="str">
        <f t="shared" si="503"/>
        <v>Q1-2025</v>
      </c>
    </row>
    <row r="4865" spans="1:17" x14ac:dyDescent="0.3">
      <c r="A4865" t="s">
        <v>5013</v>
      </c>
      <c r="B4865" s="15">
        <v>45967</v>
      </c>
      <c r="C4865" t="s">
        <v>63</v>
      </c>
      <c r="D4865" t="s">
        <v>73</v>
      </c>
      <c r="E4865" t="s">
        <v>93</v>
      </c>
      <c r="F4865" t="s">
        <v>124</v>
      </c>
      <c r="G4865" t="s">
        <v>68</v>
      </c>
      <c r="H4865">
        <v>3</v>
      </c>
      <c r="I4865">
        <v>69.680000000000007</v>
      </c>
      <c r="J4865">
        <v>0.27300000000000002</v>
      </c>
      <c r="K4865">
        <v>25.67</v>
      </c>
      <c r="L4865" t="s">
        <v>57</v>
      </c>
      <c r="M4865">
        <f t="shared" si="499"/>
        <v>151.97</v>
      </c>
      <c r="N4865">
        <f t="shared" si="500"/>
        <v>74.959999999999994</v>
      </c>
      <c r="O4865" s="7">
        <f t="shared" si="501"/>
        <v>0.49325524774626567</v>
      </c>
      <c r="P4865" t="str">
        <f t="shared" si="502"/>
        <v>Nov-2025</v>
      </c>
      <c r="Q4865" t="str">
        <f t="shared" si="503"/>
        <v>Q4-2025</v>
      </c>
    </row>
    <row r="4866" spans="1:17" x14ac:dyDescent="0.3">
      <c r="A4866" t="s">
        <v>5014</v>
      </c>
      <c r="B4866" s="15">
        <v>46010</v>
      </c>
      <c r="C4866" t="s">
        <v>63</v>
      </c>
      <c r="D4866" t="s">
        <v>302</v>
      </c>
      <c r="E4866" t="s">
        <v>71</v>
      </c>
      <c r="F4866" t="s">
        <v>86</v>
      </c>
      <c r="G4866" t="s">
        <v>68</v>
      </c>
      <c r="H4866">
        <v>3</v>
      </c>
      <c r="I4866">
        <v>146.13999999999999</v>
      </c>
      <c r="J4866">
        <v>0.35299999999999998</v>
      </c>
      <c r="K4866">
        <v>105.08</v>
      </c>
      <c r="L4866" t="s">
        <v>57</v>
      </c>
      <c r="M4866">
        <f t="shared" ref="M4866:M4929" si="504">ROUND(H4866*I4866*(1-J4866),2)</f>
        <v>283.66000000000003</v>
      </c>
      <c r="N4866">
        <f t="shared" ref="N4866:N4929" si="505">ROUND(M4866-(H4866*K4866),2)</f>
        <v>-31.58</v>
      </c>
      <c r="O4866" s="7">
        <f t="shared" ref="O4866:O4929" si="506">IFERROR(N4866/M4866,0)</f>
        <v>-0.111330466050906</v>
      </c>
      <c r="P4866" t="str">
        <f t="shared" si="502"/>
        <v>Dec-2025</v>
      </c>
      <c r="Q4866" t="str">
        <f t="shared" si="503"/>
        <v>Q4-2025</v>
      </c>
    </row>
    <row r="4867" spans="1:17" x14ac:dyDescent="0.3">
      <c r="A4867" t="s">
        <v>5015</v>
      </c>
      <c r="B4867" s="15">
        <v>46000</v>
      </c>
      <c r="C4867" t="s">
        <v>52</v>
      </c>
      <c r="D4867" t="s">
        <v>96</v>
      </c>
      <c r="E4867" t="s">
        <v>71</v>
      </c>
      <c r="F4867" t="s">
        <v>72</v>
      </c>
      <c r="G4867" t="s">
        <v>56</v>
      </c>
      <c r="H4867">
        <v>4</v>
      </c>
      <c r="I4867">
        <v>248.06</v>
      </c>
      <c r="J4867">
        <v>4.5999999999999999E-2</v>
      </c>
      <c r="K4867">
        <v>177.59</v>
      </c>
      <c r="L4867" t="s">
        <v>57</v>
      </c>
      <c r="M4867">
        <f t="shared" si="504"/>
        <v>946.6</v>
      </c>
      <c r="N4867">
        <f t="shared" si="505"/>
        <v>236.24</v>
      </c>
      <c r="O4867" s="7">
        <f t="shared" si="506"/>
        <v>0.24956687090640187</v>
      </c>
      <c r="P4867" t="str">
        <f t="shared" si="502"/>
        <v>Dec-2025</v>
      </c>
      <c r="Q4867" t="str">
        <f t="shared" si="503"/>
        <v>Q4-2025</v>
      </c>
    </row>
    <row r="4868" spans="1:17" x14ac:dyDescent="0.3">
      <c r="A4868" t="s">
        <v>5016</v>
      </c>
      <c r="B4868" s="15">
        <v>45769</v>
      </c>
      <c r="C4868" t="s">
        <v>52</v>
      </c>
      <c r="D4868" t="s">
        <v>155</v>
      </c>
      <c r="E4868" t="s">
        <v>60</v>
      </c>
      <c r="F4868" t="s">
        <v>99</v>
      </c>
      <c r="G4868" t="s">
        <v>68</v>
      </c>
      <c r="H4868">
        <v>5</v>
      </c>
      <c r="I4868">
        <v>87.74</v>
      </c>
      <c r="J4868">
        <v>9.5000000000000001E-2</v>
      </c>
      <c r="K4868">
        <v>41.61</v>
      </c>
      <c r="L4868" t="s">
        <v>57</v>
      </c>
      <c r="M4868">
        <f t="shared" si="504"/>
        <v>397.02</v>
      </c>
      <c r="N4868">
        <f t="shared" si="505"/>
        <v>188.97</v>
      </c>
      <c r="O4868" s="7">
        <f t="shared" si="506"/>
        <v>0.47597098382953001</v>
      </c>
      <c r="P4868" t="str">
        <f t="shared" si="502"/>
        <v>Apr-2025</v>
      </c>
      <c r="Q4868" t="str">
        <f t="shared" si="503"/>
        <v>Q2-2025</v>
      </c>
    </row>
    <row r="4869" spans="1:17" x14ac:dyDescent="0.3">
      <c r="A4869" t="s">
        <v>5017</v>
      </c>
      <c r="B4869" s="15">
        <v>45751</v>
      </c>
      <c r="C4869" t="s">
        <v>52</v>
      </c>
      <c r="D4869" t="s">
        <v>130</v>
      </c>
      <c r="E4869" t="s">
        <v>60</v>
      </c>
      <c r="F4869" t="s">
        <v>61</v>
      </c>
      <c r="G4869" t="s">
        <v>68</v>
      </c>
      <c r="H4869">
        <v>1</v>
      </c>
      <c r="I4869">
        <v>111.04</v>
      </c>
      <c r="J4869">
        <v>0.03</v>
      </c>
      <c r="K4869">
        <v>55.56</v>
      </c>
      <c r="L4869" t="s">
        <v>57</v>
      </c>
      <c r="M4869">
        <f t="shared" si="504"/>
        <v>107.71</v>
      </c>
      <c r="N4869">
        <f t="shared" si="505"/>
        <v>52.15</v>
      </c>
      <c r="O4869" s="7">
        <f t="shared" si="506"/>
        <v>0.48417045771051898</v>
      </c>
      <c r="P4869" t="str">
        <f t="shared" si="502"/>
        <v>Apr-2025</v>
      </c>
      <c r="Q4869" t="str">
        <f t="shared" si="503"/>
        <v>Q2-2025</v>
      </c>
    </row>
    <row r="4870" spans="1:17" x14ac:dyDescent="0.3">
      <c r="A4870" t="s">
        <v>5018</v>
      </c>
      <c r="B4870" s="15">
        <v>45588</v>
      </c>
      <c r="C4870" t="s">
        <v>84</v>
      </c>
      <c r="D4870" t="s">
        <v>144</v>
      </c>
      <c r="E4870" t="s">
        <v>60</v>
      </c>
      <c r="F4870" t="s">
        <v>76</v>
      </c>
      <c r="G4870" t="s">
        <v>56</v>
      </c>
      <c r="H4870">
        <v>1</v>
      </c>
      <c r="I4870">
        <v>112.12</v>
      </c>
      <c r="J4870">
        <v>9.2999999999999999E-2</v>
      </c>
      <c r="K4870">
        <v>46.13</v>
      </c>
      <c r="L4870" t="s">
        <v>57</v>
      </c>
      <c r="M4870">
        <f t="shared" si="504"/>
        <v>101.69</v>
      </c>
      <c r="N4870">
        <f t="shared" si="505"/>
        <v>55.56</v>
      </c>
      <c r="O4870" s="7">
        <f t="shared" si="506"/>
        <v>0.54636640770970601</v>
      </c>
      <c r="P4870" t="str">
        <f t="shared" si="502"/>
        <v>Oct-2024</v>
      </c>
      <c r="Q4870" t="str">
        <f t="shared" si="503"/>
        <v>Q4-2024</v>
      </c>
    </row>
    <row r="4871" spans="1:17" x14ac:dyDescent="0.3">
      <c r="A4871" t="s">
        <v>5019</v>
      </c>
      <c r="B4871" s="15">
        <v>45849</v>
      </c>
      <c r="C4871" t="s">
        <v>88</v>
      </c>
      <c r="D4871" t="s">
        <v>167</v>
      </c>
      <c r="E4871" t="s">
        <v>71</v>
      </c>
      <c r="F4871" t="s">
        <v>86</v>
      </c>
      <c r="G4871" t="s">
        <v>68</v>
      </c>
      <c r="H4871">
        <v>4</v>
      </c>
      <c r="I4871">
        <v>63.7</v>
      </c>
      <c r="J4871">
        <v>4.3999999999999997E-2</v>
      </c>
      <c r="K4871">
        <v>50.66</v>
      </c>
      <c r="L4871" t="s">
        <v>57</v>
      </c>
      <c r="M4871">
        <f t="shared" si="504"/>
        <v>243.59</v>
      </c>
      <c r="N4871">
        <f t="shared" si="505"/>
        <v>40.950000000000003</v>
      </c>
      <c r="O4871" s="7">
        <f t="shared" si="506"/>
        <v>0.168110349357527</v>
      </c>
      <c r="P4871" t="str">
        <f t="shared" si="502"/>
        <v>Jul-2025</v>
      </c>
      <c r="Q4871" t="str">
        <f t="shared" si="503"/>
        <v>Q3-2025</v>
      </c>
    </row>
    <row r="4872" spans="1:17" x14ac:dyDescent="0.3">
      <c r="A4872" t="s">
        <v>5020</v>
      </c>
      <c r="B4872" s="15">
        <v>45720</v>
      </c>
      <c r="C4872" t="s">
        <v>84</v>
      </c>
      <c r="D4872" t="s">
        <v>225</v>
      </c>
      <c r="E4872" t="s">
        <v>71</v>
      </c>
      <c r="F4872" t="s">
        <v>78</v>
      </c>
      <c r="G4872" t="s">
        <v>68</v>
      </c>
      <c r="H4872">
        <v>2</v>
      </c>
      <c r="I4872">
        <v>129.65</v>
      </c>
      <c r="J4872">
        <v>9.2999999999999999E-2</v>
      </c>
      <c r="K4872">
        <v>97.92</v>
      </c>
      <c r="L4872" t="s">
        <v>57</v>
      </c>
      <c r="M4872">
        <f t="shared" si="504"/>
        <v>235.19</v>
      </c>
      <c r="N4872">
        <f t="shared" si="505"/>
        <v>39.35</v>
      </c>
      <c r="O4872" s="7">
        <f t="shared" si="506"/>
        <v>0.16731153535439433</v>
      </c>
      <c r="P4872" t="str">
        <f t="shared" si="502"/>
        <v>Mar-2025</v>
      </c>
      <c r="Q4872" t="str">
        <f t="shared" si="503"/>
        <v>Q1-2025</v>
      </c>
    </row>
    <row r="4873" spans="1:17" x14ac:dyDescent="0.3">
      <c r="A4873" t="s">
        <v>5021</v>
      </c>
      <c r="B4873" s="15">
        <v>45903</v>
      </c>
      <c r="C4873" t="s">
        <v>84</v>
      </c>
      <c r="D4873" t="s">
        <v>103</v>
      </c>
      <c r="E4873" t="s">
        <v>71</v>
      </c>
      <c r="F4873" t="s">
        <v>86</v>
      </c>
      <c r="G4873" t="s">
        <v>68</v>
      </c>
      <c r="H4873">
        <v>6</v>
      </c>
      <c r="I4873">
        <v>95.56</v>
      </c>
      <c r="J4873">
        <v>7.6999999999999999E-2</v>
      </c>
      <c r="K4873">
        <v>64.97</v>
      </c>
      <c r="L4873" t="s">
        <v>57</v>
      </c>
      <c r="M4873">
        <f t="shared" si="504"/>
        <v>529.21</v>
      </c>
      <c r="N4873">
        <f t="shared" si="505"/>
        <v>139.38999999999999</v>
      </c>
      <c r="O4873" s="7">
        <f t="shared" si="506"/>
        <v>0.26339260407021781</v>
      </c>
      <c r="P4873" t="str">
        <f t="shared" si="502"/>
        <v>Sep-2025</v>
      </c>
      <c r="Q4873" t="str">
        <f t="shared" si="503"/>
        <v>Q3-2025</v>
      </c>
    </row>
    <row r="4874" spans="1:17" x14ac:dyDescent="0.3">
      <c r="A4874" t="s">
        <v>5022</v>
      </c>
      <c r="B4874" s="15">
        <v>45528</v>
      </c>
      <c r="C4874" t="s">
        <v>88</v>
      </c>
      <c r="D4874" t="s">
        <v>92</v>
      </c>
      <c r="E4874" t="s">
        <v>107</v>
      </c>
      <c r="F4874" t="s">
        <v>193</v>
      </c>
      <c r="G4874" t="s">
        <v>68</v>
      </c>
      <c r="H4874">
        <v>3</v>
      </c>
      <c r="I4874">
        <v>58.78</v>
      </c>
      <c r="J4874">
        <v>1.6E-2</v>
      </c>
      <c r="K4874">
        <v>24.75</v>
      </c>
      <c r="L4874" t="s">
        <v>57</v>
      </c>
      <c r="M4874">
        <f t="shared" si="504"/>
        <v>173.52</v>
      </c>
      <c r="N4874">
        <f t="shared" si="505"/>
        <v>99.27</v>
      </c>
      <c r="O4874" s="7">
        <f t="shared" si="506"/>
        <v>0.57209543568464727</v>
      </c>
      <c r="P4874" t="str">
        <f t="shared" si="502"/>
        <v>Aug-2024</v>
      </c>
      <c r="Q4874" t="str">
        <f t="shared" si="503"/>
        <v>Q3-2024</v>
      </c>
    </row>
    <row r="4875" spans="1:17" x14ac:dyDescent="0.3">
      <c r="A4875" t="s">
        <v>5023</v>
      </c>
      <c r="B4875" s="15">
        <v>45809</v>
      </c>
      <c r="C4875" t="s">
        <v>84</v>
      </c>
      <c r="D4875" t="s">
        <v>171</v>
      </c>
      <c r="E4875" t="s">
        <v>60</v>
      </c>
      <c r="F4875" t="s">
        <v>67</v>
      </c>
      <c r="G4875" t="s">
        <v>56</v>
      </c>
      <c r="H4875">
        <v>6</v>
      </c>
      <c r="I4875">
        <v>38.92</v>
      </c>
      <c r="J4875">
        <v>0.126</v>
      </c>
      <c r="K4875">
        <v>20.95</v>
      </c>
      <c r="L4875" t="s">
        <v>57</v>
      </c>
      <c r="M4875">
        <f t="shared" si="504"/>
        <v>204.1</v>
      </c>
      <c r="N4875">
        <f t="shared" si="505"/>
        <v>78.400000000000006</v>
      </c>
      <c r="O4875" s="7">
        <f t="shared" si="506"/>
        <v>0.38412542871141603</v>
      </c>
      <c r="P4875" t="str">
        <f t="shared" si="502"/>
        <v>Jun-2025</v>
      </c>
      <c r="Q4875" t="str">
        <f t="shared" si="503"/>
        <v>Q2-2025</v>
      </c>
    </row>
    <row r="4876" spans="1:17" x14ac:dyDescent="0.3">
      <c r="A4876" t="s">
        <v>5024</v>
      </c>
      <c r="B4876" s="15">
        <v>45475</v>
      </c>
      <c r="C4876" t="s">
        <v>84</v>
      </c>
      <c r="D4876" t="s">
        <v>372</v>
      </c>
      <c r="E4876" t="s">
        <v>107</v>
      </c>
      <c r="F4876" t="s">
        <v>148</v>
      </c>
      <c r="G4876" t="s">
        <v>68</v>
      </c>
      <c r="H4876">
        <v>1</v>
      </c>
      <c r="I4876">
        <v>37.65</v>
      </c>
      <c r="J4876">
        <v>0</v>
      </c>
      <c r="K4876">
        <v>15.15</v>
      </c>
      <c r="L4876" t="s">
        <v>57</v>
      </c>
      <c r="M4876">
        <f t="shared" si="504"/>
        <v>37.65</v>
      </c>
      <c r="N4876">
        <f t="shared" si="505"/>
        <v>22.5</v>
      </c>
      <c r="O4876" s="7">
        <f t="shared" si="506"/>
        <v>0.59760956175298807</v>
      </c>
      <c r="P4876" t="str">
        <f t="shared" si="502"/>
        <v>Jul-2024</v>
      </c>
      <c r="Q4876" t="str">
        <f t="shared" si="503"/>
        <v>Q3-2024</v>
      </c>
    </row>
    <row r="4877" spans="1:17" x14ac:dyDescent="0.3">
      <c r="A4877" t="s">
        <v>5025</v>
      </c>
      <c r="B4877" s="15">
        <v>45919</v>
      </c>
      <c r="C4877" t="s">
        <v>88</v>
      </c>
      <c r="D4877" t="s">
        <v>429</v>
      </c>
      <c r="E4877" t="s">
        <v>54</v>
      </c>
      <c r="F4877" t="s">
        <v>268</v>
      </c>
      <c r="G4877" t="s">
        <v>68</v>
      </c>
      <c r="H4877">
        <v>4</v>
      </c>
      <c r="I4877">
        <v>8.73</v>
      </c>
      <c r="J4877">
        <v>0.109</v>
      </c>
      <c r="K4877">
        <v>5.05</v>
      </c>
      <c r="L4877" t="s">
        <v>57</v>
      </c>
      <c r="M4877">
        <f t="shared" si="504"/>
        <v>31.11</v>
      </c>
      <c r="N4877">
        <f t="shared" si="505"/>
        <v>10.91</v>
      </c>
      <c r="O4877" s="7">
        <f t="shared" si="506"/>
        <v>0.35069109611057536</v>
      </c>
      <c r="P4877" t="str">
        <f t="shared" si="502"/>
        <v>Sep-2025</v>
      </c>
      <c r="Q4877" t="str">
        <f t="shared" si="503"/>
        <v>Q3-2025</v>
      </c>
    </row>
    <row r="4878" spans="1:17" x14ac:dyDescent="0.3">
      <c r="A4878" t="s">
        <v>5026</v>
      </c>
      <c r="B4878" s="15">
        <v>45613</v>
      </c>
      <c r="C4878" t="s">
        <v>63</v>
      </c>
      <c r="D4878" t="s">
        <v>119</v>
      </c>
      <c r="E4878" t="s">
        <v>107</v>
      </c>
      <c r="F4878" t="s">
        <v>148</v>
      </c>
      <c r="G4878" t="s">
        <v>68</v>
      </c>
      <c r="H4878">
        <v>4</v>
      </c>
      <c r="I4878">
        <v>35.28</v>
      </c>
      <c r="J4878">
        <v>5.0999999999999997E-2</v>
      </c>
      <c r="K4878">
        <v>10.96</v>
      </c>
      <c r="L4878" t="s">
        <v>57</v>
      </c>
      <c r="M4878">
        <f t="shared" si="504"/>
        <v>133.91999999999999</v>
      </c>
      <c r="N4878">
        <f t="shared" si="505"/>
        <v>90.08</v>
      </c>
      <c r="O4878" s="7">
        <f t="shared" si="506"/>
        <v>0.67264038231780177</v>
      </c>
      <c r="P4878" t="str">
        <f t="shared" si="502"/>
        <v>Nov-2024</v>
      </c>
      <c r="Q4878" t="str">
        <f t="shared" si="503"/>
        <v>Q4-2024</v>
      </c>
    </row>
    <row r="4879" spans="1:17" x14ac:dyDescent="0.3">
      <c r="A4879" t="s">
        <v>5027</v>
      </c>
      <c r="B4879" s="15">
        <v>45958</v>
      </c>
      <c r="C4879" t="s">
        <v>88</v>
      </c>
      <c r="D4879" t="s">
        <v>162</v>
      </c>
      <c r="E4879" t="s">
        <v>107</v>
      </c>
      <c r="F4879" t="s">
        <v>139</v>
      </c>
      <c r="G4879" t="s">
        <v>68</v>
      </c>
      <c r="H4879">
        <v>1</v>
      </c>
      <c r="I4879">
        <v>41.36</v>
      </c>
      <c r="J4879">
        <v>0.107</v>
      </c>
      <c r="K4879">
        <v>13.74</v>
      </c>
      <c r="L4879" t="s">
        <v>57</v>
      </c>
      <c r="M4879">
        <f t="shared" si="504"/>
        <v>36.93</v>
      </c>
      <c r="N4879">
        <f t="shared" si="505"/>
        <v>23.19</v>
      </c>
      <c r="O4879" s="7">
        <f t="shared" si="506"/>
        <v>0.62794476035743307</v>
      </c>
      <c r="P4879" t="str">
        <f t="shared" si="502"/>
        <v>Oct-2025</v>
      </c>
      <c r="Q4879" t="str">
        <f t="shared" si="503"/>
        <v>Q4-2025</v>
      </c>
    </row>
    <row r="4880" spans="1:17" x14ac:dyDescent="0.3">
      <c r="A4880" t="s">
        <v>5028</v>
      </c>
      <c r="B4880" s="15">
        <v>45448</v>
      </c>
      <c r="C4880" t="s">
        <v>63</v>
      </c>
      <c r="D4880" t="s">
        <v>175</v>
      </c>
      <c r="E4880" t="s">
        <v>93</v>
      </c>
      <c r="F4880" t="s">
        <v>94</v>
      </c>
      <c r="G4880" t="s">
        <v>68</v>
      </c>
      <c r="H4880">
        <v>2</v>
      </c>
      <c r="I4880">
        <v>26.81</v>
      </c>
      <c r="J4880">
        <v>0.17299999999999999</v>
      </c>
      <c r="K4880">
        <v>20.79</v>
      </c>
      <c r="L4880" t="s">
        <v>57</v>
      </c>
      <c r="M4880">
        <f t="shared" si="504"/>
        <v>44.34</v>
      </c>
      <c r="N4880">
        <f t="shared" si="505"/>
        <v>2.76</v>
      </c>
      <c r="O4880" s="7">
        <f t="shared" si="506"/>
        <v>6.2246278755074415E-2</v>
      </c>
      <c r="P4880" t="str">
        <f t="shared" si="502"/>
        <v>Jun-2024</v>
      </c>
      <c r="Q4880" t="str">
        <f t="shared" si="503"/>
        <v>Q2-2024</v>
      </c>
    </row>
    <row r="4881" spans="1:17" x14ac:dyDescent="0.3">
      <c r="A4881" t="s">
        <v>5029</v>
      </c>
      <c r="B4881" s="15">
        <v>45840</v>
      </c>
      <c r="C4881" t="s">
        <v>52</v>
      </c>
      <c r="D4881" t="s">
        <v>113</v>
      </c>
      <c r="E4881" t="s">
        <v>71</v>
      </c>
      <c r="F4881" t="s">
        <v>126</v>
      </c>
      <c r="G4881" t="s">
        <v>68</v>
      </c>
      <c r="H4881">
        <v>3</v>
      </c>
      <c r="I4881">
        <v>35.340000000000003</v>
      </c>
      <c r="J4881">
        <v>1.7999999999999999E-2</v>
      </c>
      <c r="K4881">
        <v>23.97</v>
      </c>
      <c r="L4881" t="s">
        <v>57</v>
      </c>
      <c r="M4881">
        <f t="shared" si="504"/>
        <v>104.11</v>
      </c>
      <c r="N4881">
        <f t="shared" si="505"/>
        <v>32.200000000000003</v>
      </c>
      <c r="O4881" s="7">
        <f t="shared" si="506"/>
        <v>0.30928825280952843</v>
      </c>
      <c r="P4881" t="str">
        <f t="shared" si="502"/>
        <v>Jul-2025</v>
      </c>
      <c r="Q4881" t="str">
        <f t="shared" si="503"/>
        <v>Q3-2025</v>
      </c>
    </row>
    <row r="4882" spans="1:17" x14ac:dyDescent="0.3">
      <c r="A4882" t="s">
        <v>5030</v>
      </c>
      <c r="B4882" s="15">
        <v>45743</v>
      </c>
      <c r="C4882" t="s">
        <v>88</v>
      </c>
      <c r="D4882" t="s">
        <v>270</v>
      </c>
      <c r="E4882" t="s">
        <v>54</v>
      </c>
      <c r="F4882" t="s">
        <v>268</v>
      </c>
      <c r="G4882" t="s">
        <v>56</v>
      </c>
      <c r="H4882">
        <v>3</v>
      </c>
      <c r="I4882">
        <v>9.3000000000000007</v>
      </c>
      <c r="J4882">
        <v>5.8000000000000003E-2</v>
      </c>
      <c r="K4882">
        <v>6.42</v>
      </c>
      <c r="L4882" t="s">
        <v>57</v>
      </c>
      <c r="M4882">
        <f t="shared" si="504"/>
        <v>26.28</v>
      </c>
      <c r="N4882">
        <f t="shared" si="505"/>
        <v>7.02</v>
      </c>
      <c r="O4882" s="7">
        <f t="shared" si="506"/>
        <v>0.26712328767123283</v>
      </c>
      <c r="P4882" t="str">
        <f t="shared" si="502"/>
        <v>Mar-2025</v>
      </c>
      <c r="Q4882" t="str">
        <f t="shared" si="503"/>
        <v>Q1-2025</v>
      </c>
    </row>
    <row r="4883" spans="1:17" x14ac:dyDescent="0.3">
      <c r="A4883" t="s">
        <v>5031</v>
      </c>
      <c r="B4883" s="15">
        <v>45987</v>
      </c>
      <c r="C4883" t="s">
        <v>88</v>
      </c>
      <c r="D4883" t="s">
        <v>89</v>
      </c>
      <c r="E4883" t="s">
        <v>60</v>
      </c>
      <c r="F4883" t="s">
        <v>67</v>
      </c>
      <c r="G4883" t="s">
        <v>68</v>
      </c>
      <c r="H4883">
        <v>4</v>
      </c>
      <c r="I4883">
        <v>44.8</v>
      </c>
      <c r="J4883">
        <v>0</v>
      </c>
      <c r="K4883">
        <v>24.57</v>
      </c>
      <c r="L4883" t="s">
        <v>57</v>
      </c>
      <c r="M4883">
        <f t="shared" si="504"/>
        <v>179.2</v>
      </c>
      <c r="N4883">
        <f t="shared" si="505"/>
        <v>80.92</v>
      </c>
      <c r="O4883" s="7">
        <f t="shared" si="506"/>
        <v>0.45156250000000003</v>
      </c>
      <c r="P4883" t="str">
        <f t="shared" si="502"/>
        <v>Nov-2025</v>
      </c>
      <c r="Q4883" t="str">
        <f t="shared" si="503"/>
        <v>Q4-2025</v>
      </c>
    </row>
    <row r="4884" spans="1:17" x14ac:dyDescent="0.3">
      <c r="A4884" t="s">
        <v>5032</v>
      </c>
      <c r="B4884" s="15">
        <v>45917</v>
      </c>
      <c r="C4884" t="s">
        <v>63</v>
      </c>
      <c r="D4884" t="s">
        <v>119</v>
      </c>
      <c r="E4884" t="s">
        <v>107</v>
      </c>
      <c r="F4884" t="s">
        <v>108</v>
      </c>
      <c r="G4884" t="s">
        <v>56</v>
      </c>
      <c r="H4884">
        <v>5</v>
      </c>
      <c r="I4884">
        <v>44.87</v>
      </c>
      <c r="J4884">
        <v>0.16800000000000001</v>
      </c>
      <c r="K4884">
        <v>18.8</v>
      </c>
      <c r="L4884" t="s">
        <v>57</v>
      </c>
      <c r="M4884">
        <f t="shared" si="504"/>
        <v>186.66</v>
      </c>
      <c r="N4884">
        <f t="shared" si="505"/>
        <v>92.66</v>
      </c>
      <c r="O4884" s="7">
        <f t="shared" si="506"/>
        <v>0.49641058609236044</v>
      </c>
      <c r="P4884" t="str">
        <f t="shared" si="502"/>
        <v>Sep-2025</v>
      </c>
      <c r="Q4884" t="str">
        <f t="shared" si="503"/>
        <v>Q3-2025</v>
      </c>
    </row>
    <row r="4885" spans="1:17" x14ac:dyDescent="0.3">
      <c r="A4885" t="s">
        <v>5033</v>
      </c>
      <c r="B4885" s="15">
        <v>45421</v>
      </c>
      <c r="C4885" t="s">
        <v>63</v>
      </c>
      <c r="D4885" t="s">
        <v>188</v>
      </c>
      <c r="E4885" t="s">
        <v>54</v>
      </c>
      <c r="F4885" t="s">
        <v>65</v>
      </c>
      <c r="G4885" t="s">
        <v>56</v>
      </c>
      <c r="H4885">
        <v>21</v>
      </c>
      <c r="I4885">
        <v>9.26</v>
      </c>
      <c r="J4885">
        <v>0.20599999999999999</v>
      </c>
      <c r="K4885">
        <v>5.77</v>
      </c>
      <c r="L4885" t="s">
        <v>57</v>
      </c>
      <c r="M4885">
        <f t="shared" si="504"/>
        <v>154.4</v>
      </c>
      <c r="N4885">
        <f t="shared" si="505"/>
        <v>33.229999999999997</v>
      </c>
      <c r="O4885" s="7">
        <f t="shared" si="506"/>
        <v>0.21522020725388599</v>
      </c>
      <c r="P4885" t="str">
        <f t="shared" si="502"/>
        <v>May-2024</v>
      </c>
      <c r="Q4885" t="str">
        <f t="shared" si="503"/>
        <v>Q2-2024</v>
      </c>
    </row>
    <row r="4886" spans="1:17" x14ac:dyDescent="0.3">
      <c r="A4886" t="s">
        <v>5034</v>
      </c>
      <c r="B4886" s="15">
        <v>45912</v>
      </c>
      <c r="C4886" t="s">
        <v>88</v>
      </c>
      <c r="D4886" t="s">
        <v>123</v>
      </c>
      <c r="E4886" t="s">
        <v>54</v>
      </c>
      <c r="F4886" t="s">
        <v>55</v>
      </c>
      <c r="G4886" t="s">
        <v>68</v>
      </c>
      <c r="H4886">
        <v>2</v>
      </c>
      <c r="I4886">
        <v>9.08</v>
      </c>
      <c r="J4886">
        <v>0.14699999999999999</v>
      </c>
      <c r="K4886">
        <v>5.52</v>
      </c>
      <c r="L4886" t="s">
        <v>57</v>
      </c>
      <c r="M4886">
        <f t="shared" si="504"/>
        <v>15.49</v>
      </c>
      <c r="N4886">
        <f t="shared" si="505"/>
        <v>4.45</v>
      </c>
      <c r="O4886" s="7">
        <f t="shared" si="506"/>
        <v>0.2872821174951582</v>
      </c>
      <c r="P4886" t="str">
        <f t="shared" si="502"/>
        <v>Sep-2025</v>
      </c>
      <c r="Q4886" t="str">
        <f t="shared" si="503"/>
        <v>Q3-2025</v>
      </c>
    </row>
    <row r="4887" spans="1:17" x14ac:dyDescent="0.3">
      <c r="A4887" t="s">
        <v>5035</v>
      </c>
      <c r="B4887" s="15">
        <v>45733</v>
      </c>
      <c r="C4887" t="s">
        <v>84</v>
      </c>
      <c r="D4887" t="s">
        <v>169</v>
      </c>
      <c r="E4887" t="s">
        <v>107</v>
      </c>
      <c r="F4887" t="s">
        <v>193</v>
      </c>
      <c r="G4887" t="s">
        <v>68</v>
      </c>
      <c r="H4887">
        <v>1</v>
      </c>
      <c r="I4887">
        <v>43.63</v>
      </c>
      <c r="J4887">
        <v>3.1E-2</v>
      </c>
      <c r="K4887">
        <v>17.809999999999999</v>
      </c>
      <c r="L4887" t="s">
        <v>57</v>
      </c>
      <c r="M4887">
        <f t="shared" si="504"/>
        <v>42.28</v>
      </c>
      <c r="N4887">
        <f t="shared" si="505"/>
        <v>24.47</v>
      </c>
      <c r="O4887" s="7">
        <f t="shared" si="506"/>
        <v>0.57876064333017974</v>
      </c>
      <c r="P4887" t="str">
        <f t="shared" si="502"/>
        <v>Mar-2025</v>
      </c>
      <c r="Q4887" t="str">
        <f t="shared" si="503"/>
        <v>Q1-2025</v>
      </c>
    </row>
    <row r="4888" spans="1:17" x14ac:dyDescent="0.3">
      <c r="A4888" t="s">
        <v>5036</v>
      </c>
      <c r="B4888" s="15">
        <v>45912</v>
      </c>
      <c r="C4888" t="s">
        <v>52</v>
      </c>
      <c r="D4888" t="s">
        <v>96</v>
      </c>
      <c r="E4888" t="s">
        <v>54</v>
      </c>
      <c r="F4888" t="s">
        <v>65</v>
      </c>
      <c r="G4888" t="s">
        <v>68</v>
      </c>
      <c r="H4888">
        <v>4</v>
      </c>
      <c r="I4888">
        <v>14.56</v>
      </c>
      <c r="J4888">
        <v>3.5000000000000003E-2</v>
      </c>
      <c r="K4888">
        <v>10.16</v>
      </c>
      <c r="L4888" t="s">
        <v>57</v>
      </c>
      <c r="M4888">
        <f t="shared" si="504"/>
        <v>56.2</v>
      </c>
      <c r="N4888">
        <f t="shared" si="505"/>
        <v>15.56</v>
      </c>
      <c r="O4888" s="7">
        <f t="shared" si="506"/>
        <v>0.27686832740213524</v>
      </c>
      <c r="P4888" t="str">
        <f t="shared" si="502"/>
        <v>Sep-2025</v>
      </c>
      <c r="Q4888" t="str">
        <f t="shared" si="503"/>
        <v>Q3-2025</v>
      </c>
    </row>
    <row r="4889" spans="1:17" x14ac:dyDescent="0.3">
      <c r="A4889" t="s">
        <v>5037</v>
      </c>
      <c r="B4889" s="15">
        <v>45495</v>
      </c>
      <c r="C4889" t="s">
        <v>84</v>
      </c>
      <c r="D4889" t="s">
        <v>85</v>
      </c>
      <c r="E4889" t="s">
        <v>60</v>
      </c>
      <c r="F4889" t="s">
        <v>67</v>
      </c>
      <c r="G4889" t="s">
        <v>56</v>
      </c>
      <c r="H4889">
        <v>9</v>
      </c>
      <c r="I4889">
        <v>29.01</v>
      </c>
      <c r="J4889">
        <v>9.7000000000000003E-2</v>
      </c>
      <c r="K4889">
        <v>12.73</v>
      </c>
      <c r="L4889" t="s">
        <v>57</v>
      </c>
      <c r="M4889">
        <f t="shared" si="504"/>
        <v>235.76</v>
      </c>
      <c r="N4889">
        <f t="shared" si="505"/>
        <v>121.19</v>
      </c>
      <c r="O4889" s="7">
        <f t="shared" si="506"/>
        <v>0.51403970139124533</v>
      </c>
      <c r="P4889" t="str">
        <f t="shared" si="502"/>
        <v>Jul-2024</v>
      </c>
      <c r="Q4889" t="str">
        <f t="shared" si="503"/>
        <v>Q3-2024</v>
      </c>
    </row>
    <row r="4890" spans="1:17" x14ac:dyDescent="0.3">
      <c r="A4890" t="s">
        <v>5038</v>
      </c>
      <c r="B4890" s="15">
        <v>45862</v>
      </c>
      <c r="C4890" t="s">
        <v>52</v>
      </c>
      <c r="D4890" t="s">
        <v>216</v>
      </c>
      <c r="E4890" t="s">
        <v>71</v>
      </c>
      <c r="F4890" t="s">
        <v>78</v>
      </c>
      <c r="G4890" t="s">
        <v>68</v>
      </c>
      <c r="H4890">
        <v>2</v>
      </c>
      <c r="I4890">
        <v>70.5</v>
      </c>
      <c r="J4890">
        <v>8.1000000000000003E-2</v>
      </c>
      <c r="K4890">
        <v>52.52</v>
      </c>
      <c r="L4890" t="s">
        <v>57</v>
      </c>
      <c r="M4890">
        <f t="shared" si="504"/>
        <v>129.58000000000001</v>
      </c>
      <c r="N4890">
        <f t="shared" si="505"/>
        <v>24.54</v>
      </c>
      <c r="O4890" s="7">
        <f t="shared" si="506"/>
        <v>0.18938107732674794</v>
      </c>
      <c r="P4890" t="str">
        <f t="shared" si="502"/>
        <v>Jul-2025</v>
      </c>
      <c r="Q4890" t="str">
        <f t="shared" si="503"/>
        <v>Q3-2025</v>
      </c>
    </row>
    <row r="4891" spans="1:17" x14ac:dyDescent="0.3">
      <c r="A4891" t="s">
        <v>5039</v>
      </c>
      <c r="B4891" s="15">
        <v>45960</v>
      </c>
      <c r="C4891" t="s">
        <v>88</v>
      </c>
      <c r="D4891" t="s">
        <v>234</v>
      </c>
      <c r="E4891" t="s">
        <v>60</v>
      </c>
      <c r="F4891" t="s">
        <v>61</v>
      </c>
      <c r="G4891" t="s">
        <v>68</v>
      </c>
      <c r="H4891">
        <v>7</v>
      </c>
      <c r="I4891">
        <v>110.07</v>
      </c>
      <c r="J4891">
        <v>0.106</v>
      </c>
      <c r="K4891">
        <v>49.6</v>
      </c>
      <c r="L4891" t="s">
        <v>57</v>
      </c>
      <c r="M4891">
        <f t="shared" si="504"/>
        <v>688.82</v>
      </c>
      <c r="N4891">
        <f t="shared" si="505"/>
        <v>341.62</v>
      </c>
      <c r="O4891" s="7">
        <f t="shared" si="506"/>
        <v>0.49594959495949592</v>
      </c>
      <c r="P4891" t="str">
        <f t="shared" si="502"/>
        <v>Oct-2025</v>
      </c>
      <c r="Q4891" t="str">
        <f t="shared" si="503"/>
        <v>Q4-2025</v>
      </c>
    </row>
    <row r="4892" spans="1:17" x14ac:dyDescent="0.3">
      <c r="A4892" t="s">
        <v>5040</v>
      </c>
      <c r="B4892" s="15">
        <v>45641</v>
      </c>
      <c r="C4892" t="s">
        <v>52</v>
      </c>
      <c r="D4892" t="s">
        <v>272</v>
      </c>
      <c r="E4892" t="s">
        <v>54</v>
      </c>
      <c r="F4892" t="s">
        <v>156</v>
      </c>
      <c r="G4892" t="s">
        <v>68</v>
      </c>
      <c r="H4892">
        <v>7</v>
      </c>
      <c r="I4892">
        <v>7.22</v>
      </c>
      <c r="J4892">
        <v>0.11799999999999999</v>
      </c>
      <c r="K4892">
        <v>4.7</v>
      </c>
      <c r="L4892" t="s">
        <v>57</v>
      </c>
      <c r="M4892">
        <f t="shared" si="504"/>
        <v>44.58</v>
      </c>
      <c r="N4892">
        <f t="shared" si="505"/>
        <v>11.68</v>
      </c>
      <c r="O4892" s="7">
        <f t="shared" si="506"/>
        <v>0.2620008972633468</v>
      </c>
      <c r="P4892" t="str">
        <f t="shared" si="502"/>
        <v>Dec-2024</v>
      </c>
      <c r="Q4892" t="str">
        <f t="shared" si="503"/>
        <v>Q4-2024</v>
      </c>
    </row>
    <row r="4893" spans="1:17" x14ac:dyDescent="0.3">
      <c r="A4893" t="s">
        <v>5041</v>
      </c>
      <c r="B4893" s="15">
        <v>45918</v>
      </c>
      <c r="C4893" t="s">
        <v>84</v>
      </c>
      <c r="D4893" t="s">
        <v>243</v>
      </c>
      <c r="E4893" t="s">
        <v>54</v>
      </c>
      <c r="F4893" t="s">
        <v>55</v>
      </c>
      <c r="G4893" t="s">
        <v>56</v>
      </c>
      <c r="H4893">
        <v>3</v>
      </c>
      <c r="I4893">
        <v>14.39</v>
      </c>
      <c r="J4893">
        <v>0.127</v>
      </c>
      <c r="K4893">
        <v>10.029999999999999</v>
      </c>
      <c r="L4893" t="s">
        <v>57</v>
      </c>
      <c r="M4893">
        <f t="shared" si="504"/>
        <v>37.69</v>
      </c>
      <c r="N4893">
        <f t="shared" si="505"/>
        <v>7.6</v>
      </c>
      <c r="O4893" s="7">
        <f t="shared" si="506"/>
        <v>0.20164499867338817</v>
      </c>
      <c r="P4893" t="str">
        <f t="shared" si="502"/>
        <v>Sep-2025</v>
      </c>
      <c r="Q4893" t="str">
        <f t="shared" si="503"/>
        <v>Q3-2025</v>
      </c>
    </row>
    <row r="4894" spans="1:17" x14ac:dyDescent="0.3">
      <c r="A4894" t="s">
        <v>5042</v>
      </c>
      <c r="B4894" s="15">
        <v>45597</v>
      </c>
      <c r="C4894" t="s">
        <v>52</v>
      </c>
      <c r="D4894" t="s">
        <v>155</v>
      </c>
      <c r="E4894" t="s">
        <v>107</v>
      </c>
      <c r="F4894" t="s">
        <v>108</v>
      </c>
      <c r="G4894" t="s">
        <v>56</v>
      </c>
      <c r="H4894">
        <v>1</v>
      </c>
      <c r="I4894">
        <v>30.84</v>
      </c>
      <c r="J4894">
        <v>0</v>
      </c>
      <c r="K4894">
        <v>12.09</v>
      </c>
      <c r="L4894" t="s">
        <v>57</v>
      </c>
      <c r="M4894">
        <f t="shared" si="504"/>
        <v>30.84</v>
      </c>
      <c r="N4894">
        <f t="shared" si="505"/>
        <v>18.75</v>
      </c>
      <c r="O4894" s="7">
        <f t="shared" si="506"/>
        <v>0.607976653696498</v>
      </c>
      <c r="P4894" t="str">
        <f t="shared" si="502"/>
        <v>Nov-2024</v>
      </c>
      <c r="Q4894" t="str">
        <f t="shared" si="503"/>
        <v>Q4-2024</v>
      </c>
    </row>
    <row r="4895" spans="1:17" x14ac:dyDescent="0.3">
      <c r="A4895" t="s">
        <v>5043</v>
      </c>
      <c r="B4895" s="15">
        <v>45582</v>
      </c>
      <c r="C4895" t="s">
        <v>88</v>
      </c>
      <c r="D4895" t="s">
        <v>116</v>
      </c>
      <c r="E4895" t="s">
        <v>71</v>
      </c>
      <c r="F4895" t="s">
        <v>97</v>
      </c>
      <c r="G4895" t="s">
        <v>56</v>
      </c>
      <c r="H4895">
        <v>4</v>
      </c>
      <c r="I4895">
        <v>218.57</v>
      </c>
      <c r="J4895">
        <v>8.5000000000000006E-2</v>
      </c>
      <c r="K4895">
        <v>147.9</v>
      </c>
      <c r="L4895" t="s">
        <v>57</v>
      </c>
      <c r="M4895">
        <f t="shared" si="504"/>
        <v>799.97</v>
      </c>
      <c r="N4895">
        <f t="shared" si="505"/>
        <v>208.37</v>
      </c>
      <c r="O4895" s="7">
        <f t="shared" si="506"/>
        <v>0.26047226771003912</v>
      </c>
      <c r="P4895" t="str">
        <f t="shared" si="502"/>
        <v>Oct-2024</v>
      </c>
      <c r="Q4895" t="str">
        <f t="shared" si="503"/>
        <v>Q4-2024</v>
      </c>
    </row>
    <row r="4896" spans="1:17" x14ac:dyDescent="0.3">
      <c r="A4896" t="s">
        <v>5044</v>
      </c>
      <c r="B4896" s="15">
        <v>45769</v>
      </c>
      <c r="C4896" t="s">
        <v>63</v>
      </c>
      <c r="D4896" t="s">
        <v>188</v>
      </c>
      <c r="E4896" t="s">
        <v>71</v>
      </c>
      <c r="F4896" t="s">
        <v>86</v>
      </c>
      <c r="G4896" t="s">
        <v>68</v>
      </c>
      <c r="H4896">
        <v>1</v>
      </c>
      <c r="I4896">
        <v>262.27</v>
      </c>
      <c r="J4896">
        <v>0.19900000000000001</v>
      </c>
      <c r="K4896">
        <v>195.78</v>
      </c>
      <c r="L4896" t="s">
        <v>57</v>
      </c>
      <c r="M4896">
        <f t="shared" si="504"/>
        <v>210.08</v>
      </c>
      <c r="N4896">
        <f t="shared" si="505"/>
        <v>14.3</v>
      </c>
      <c r="O4896" s="7">
        <f t="shared" si="506"/>
        <v>6.8069306930693074E-2</v>
      </c>
      <c r="P4896" t="str">
        <f t="shared" si="502"/>
        <v>Apr-2025</v>
      </c>
      <c r="Q4896" t="str">
        <f t="shared" si="503"/>
        <v>Q2-2025</v>
      </c>
    </row>
    <row r="4897" spans="1:17" x14ac:dyDescent="0.3">
      <c r="A4897" t="s">
        <v>5045</v>
      </c>
      <c r="B4897" s="15">
        <v>45493</v>
      </c>
      <c r="C4897" t="s">
        <v>84</v>
      </c>
      <c r="D4897" t="s">
        <v>147</v>
      </c>
      <c r="E4897" t="s">
        <v>93</v>
      </c>
      <c r="F4897" t="s">
        <v>124</v>
      </c>
      <c r="G4897" t="s">
        <v>68</v>
      </c>
      <c r="H4897">
        <v>6</v>
      </c>
      <c r="I4897">
        <v>31.63</v>
      </c>
      <c r="J4897">
        <v>0.13800000000000001</v>
      </c>
      <c r="K4897">
        <v>11.61</v>
      </c>
      <c r="L4897" t="s">
        <v>57</v>
      </c>
      <c r="M4897">
        <f t="shared" si="504"/>
        <v>163.59</v>
      </c>
      <c r="N4897">
        <f t="shared" si="505"/>
        <v>93.93</v>
      </c>
      <c r="O4897" s="7">
        <f t="shared" si="506"/>
        <v>0.57417935081606453</v>
      </c>
      <c r="P4897" t="str">
        <f t="shared" si="502"/>
        <v>Jul-2024</v>
      </c>
      <c r="Q4897" t="str">
        <f t="shared" si="503"/>
        <v>Q3-2024</v>
      </c>
    </row>
    <row r="4898" spans="1:17" x14ac:dyDescent="0.3">
      <c r="A4898" t="s">
        <v>5046</v>
      </c>
      <c r="B4898" s="15">
        <v>45861</v>
      </c>
      <c r="C4898" t="s">
        <v>52</v>
      </c>
      <c r="D4898" t="s">
        <v>96</v>
      </c>
      <c r="E4898" t="s">
        <v>71</v>
      </c>
      <c r="F4898" t="s">
        <v>86</v>
      </c>
      <c r="G4898" t="s">
        <v>68</v>
      </c>
      <c r="H4898">
        <v>4</v>
      </c>
      <c r="I4898">
        <v>289.41000000000003</v>
      </c>
      <c r="J4898">
        <v>1.4E-2</v>
      </c>
      <c r="K4898">
        <v>218.22</v>
      </c>
      <c r="L4898" t="s">
        <v>57</v>
      </c>
      <c r="M4898">
        <f t="shared" si="504"/>
        <v>1141.43</v>
      </c>
      <c r="N4898">
        <f t="shared" si="505"/>
        <v>268.55</v>
      </c>
      <c r="O4898" s="7">
        <f t="shared" si="506"/>
        <v>0.23527504971833577</v>
      </c>
      <c r="P4898" t="str">
        <f t="shared" si="502"/>
        <v>Jul-2025</v>
      </c>
      <c r="Q4898" t="str">
        <f t="shared" si="503"/>
        <v>Q3-2025</v>
      </c>
    </row>
    <row r="4899" spans="1:17" x14ac:dyDescent="0.3">
      <c r="A4899" t="s">
        <v>5047</v>
      </c>
      <c r="B4899" s="15">
        <v>45422</v>
      </c>
      <c r="C4899" t="s">
        <v>63</v>
      </c>
      <c r="D4899" t="s">
        <v>251</v>
      </c>
      <c r="E4899" t="s">
        <v>71</v>
      </c>
      <c r="F4899" t="s">
        <v>78</v>
      </c>
      <c r="G4899" t="s">
        <v>56</v>
      </c>
      <c r="H4899">
        <v>3</v>
      </c>
      <c r="I4899">
        <v>138.35</v>
      </c>
      <c r="J4899">
        <v>0.255</v>
      </c>
      <c r="K4899">
        <v>93.12</v>
      </c>
      <c r="L4899" t="s">
        <v>57</v>
      </c>
      <c r="M4899">
        <f t="shared" si="504"/>
        <v>309.20999999999998</v>
      </c>
      <c r="N4899">
        <f t="shared" si="505"/>
        <v>29.85</v>
      </c>
      <c r="O4899" s="7">
        <f t="shared" si="506"/>
        <v>9.6536334529931128E-2</v>
      </c>
      <c r="P4899" t="str">
        <f t="shared" si="502"/>
        <v>May-2024</v>
      </c>
      <c r="Q4899" t="str">
        <f t="shared" si="503"/>
        <v>Q2-2024</v>
      </c>
    </row>
    <row r="4900" spans="1:17" x14ac:dyDescent="0.3">
      <c r="A4900" t="s">
        <v>5048</v>
      </c>
      <c r="B4900" s="15">
        <v>45367</v>
      </c>
      <c r="C4900" t="s">
        <v>63</v>
      </c>
      <c r="D4900" t="s">
        <v>263</v>
      </c>
      <c r="E4900" t="s">
        <v>54</v>
      </c>
      <c r="F4900" t="s">
        <v>114</v>
      </c>
      <c r="G4900" t="s">
        <v>68</v>
      </c>
      <c r="H4900">
        <v>1</v>
      </c>
      <c r="I4900">
        <v>12.9</v>
      </c>
      <c r="J4900">
        <v>0.32300000000000001</v>
      </c>
      <c r="K4900">
        <v>9.11</v>
      </c>
      <c r="L4900" t="s">
        <v>57</v>
      </c>
      <c r="M4900">
        <f t="shared" si="504"/>
        <v>8.73</v>
      </c>
      <c r="N4900">
        <f t="shared" si="505"/>
        <v>-0.38</v>
      </c>
      <c r="O4900" s="7">
        <f t="shared" si="506"/>
        <v>-4.3528064146620846E-2</v>
      </c>
      <c r="P4900" t="str">
        <f t="shared" si="502"/>
        <v>Mar-2024</v>
      </c>
      <c r="Q4900" t="str">
        <f t="shared" si="503"/>
        <v>Q1-2024</v>
      </c>
    </row>
    <row r="4901" spans="1:17" x14ac:dyDescent="0.3">
      <c r="A4901" t="s">
        <v>5049</v>
      </c>
      <c r="B4901" s="15">
        <v>45766</v>
      </c>
      <c r="C4901" t="s">
        <v>84</v>
      </c>
      <c r="D4901" t="s">
        <v>243</v>
      </c>
      <c r="E4901" t="s">
        <v>60</v>
      </c>
      <c r="F4901" t="s">
        <v>76</v>
      </c>
      <c r="G4901" t="s">
        <v>68</v>
      </c>
      <c r="H4901">
        <v>4</v>
      </c>
      <c r="I4901">
        <v>117.87</v>
      </c>
      <c r="J4901">
        <v>9.8000000000000004E-2</v>
      </c>
      <c r="K4901">
        <v>56.23</v>
      </c>
      <c r="L4901" t="s">
        <v>57</v>
      </c>
      <c r="M4901">
        <f t="shared" si="504"/>
        <v>425.27</v>
      </c>
      <c r="N4901">
        <f t="shared" si="505"/>
        <v>200.35</v>
      </c>
      <c r="O4901" s="7">
        <f t="shared" si="506"/>
        <v>0.47111246972511583</v>
      </c>
      <c r="P4901" t="str">
        <f t="shared" si="502"/>
        <v>Apr-2025</v>
      </c>
      <c r="Q4901" t="str">
        <f t="shared" si="503"/>
        <v>Q2-2025</v>
      </c>
    </row>
    <row r="4902" spans="1:17" x14ac:dyDescent="0.3">
      <c r="A4902" t="s">
        <v>5050</v>
      </c>
      <c r="B4902" s="15">
        <v>45749</v>
      </c>
      <c r="C4902" t="s">
        <v>88</v>
      </c>
      <c r="D4902" t="s">
        <v>167</v>
      </c>
      <c r="E4902" t="s">
        <v>54</v>
      </c>
      <c r="F4902" t="s">
        <v>65</v>
      </c>
      <c r="G4902" t="s">
        <v>68</v>
      </c>
      <c r="H4902">
        <v>2</v>
      </c>
      <c r="I4902">
        <v>4.63</v>
      </c>
      <c r="J4902">
        <v>8.3000000000000004E-2</v>
      </c>
      <c r="K4902">
        <v>2.92</v>
      </c>
      <c r="L4902" t="s">
        <v>57</v>
      </c>
      <c r="M4902">
        <f t="shared" si="504"/>
        <v>8.49</v>
      </c>
      <c r="N4902">
        <f t="shared" si="505"/>
        <v>2.65</v>
      </c>
      <c r="O4902" s="7">
        <f t="shared" si="506"/>
        <v>0.31213191990577149</v>
      </c>
      <c r="P4902" t="str">
        <f t="shared" si="502"/>
        <v>Apr-2025</v>
      </c>
      <c r="Q4902" t="str">
        <f t="shared" si="503"/>
        <v>Q2-2025</v>
      </c>
    </row>
    <row r="4903" spans="1:17" x14ac:dyDescent="0.3">
      <c r="A4903" t="s">
        <v>5051</v>
      </c>
      <c r="B4903" s="15">
        <v>45739</v>
      </c>
      <c r="C4903" t="s">
        <v>52</v>
      </c>
      <c r="D4903" t="s">
        <v>121</v>
      </c>
      <c r="E4903" t="s">
        <v>54</v>
      </c>
      <c r="F4903" t="s">
        <v>268</v>
      </c>
      <c r="G4903" t="s">
        <v>56</v>
      </c>
      <c r="H4903">
        <v>1</v>
      </c>
      <c r="I4903">
        <v>22.51</v>
      </c>
      <c r="J4903">
        <v>0.152</v>
      </c>
      <c r="K4903">
        <v>13.48</v>
      </c>
      <c r="L4903" t="s">
        <v>57</v>
      </c>
      <c r="M4903">
        <f t="shared" si="504"/>
        <v>19.09</v>
      </c>
      <c r="N4903">
        <f t="shared" si="505"/>
        <v>5.61</v>
      </c>
      <c r="O4903" s="7">
        <f t="shared" si="506"/>
        <v>0.29387113672079623</v>
      </c>
      <c r="P4903" t="str">
        <f t="shared" si="502"/>
        <v>Mar-2025</v>
      </c>
      <c r="Q4903" t="str">
        <f t="shared" si="503"/>
        <v>Q1-2025</v>
      </c>
    </row>
    <row r="4904" spans="1:17" x14ac:dyDescent="0.3">
      <c r="A4904" t="s">
        <v>5052</v>
      </c>
      <c r="B4904" s="15">
        <v>45542</v>
      </c>
      <c r="C4904" t="s">
        <v>52</v>
      </c>
      <c r="D4904" t="s">
        <v>75</v>
      </c>
      <c r="E4904" t="s">
        <v>93</v>
      </c>
      <c r="F4904" t="s">
        <v>94</v>
      </c>
      <c r="G4904" t="s">
        <v>56</v>
      </c>
      <c r="H4904">
        <v>1</v>
      </c>
      <c r="I4904">
        <v>65.510000000000005</v>
      </c>
      <c r="J4904">
        <v>1.6E-2</v>
      </c>
      <c r="K4904">
        <v>28.6</v>
      </c>
      <c r="L4904" t="s">
        <v>57</v>
      </c>
      <c r="M4904">
        <f t="shared" si="504"/>
        <v>64.459999999999994</v>
      </c>
      <c r="N4904">
        <f t="shared" si="505"/>
        <v>35.86</v>
      </c>
      <c r="O4904" s="7">
        <f t="shared" si="506"/>
        <v>0.55631399317406149</v>
      </c>
      <c r="P4904" t="str">
        <f t="shared" si="502"/>
        <v>Sep-2024</v>
      </c>
      <c r="Q4904" t="str">
        <f t="shared" si="503"/>
        <v>Q3-2024</v>
      </c>
    </row>
    <row r="4905" spans="1:17" x14ac:dyDescent="0.3">
      <c r="A4905" t="s">
        <v>5053</v>
      </c>
      <c r="B4905" s="15">
        <v>45908</v>
      </c>
      <c r="C4905" t="s">
        <v>84</v>
      </c>
      <c r="D4905" t="s">
        <v>144</v>
      </c>
      <c r="E4905" t="s">
        <v>54</v>
      </c>
      <c r="F4905" t="s">
        <v>114</v>
      </c>
      <c r="G4905" t="s">
        <v>68</v>
      </c>
      <c r="H4905">
        <v>7</v>
      </c>
      <c r="I4905">
        <v>15.31</v>
      </c>
      <c r="J4905">
        <v>0.12</v>
      </c>
      <c r="K4905">
        <v>8.48</v>
      </c>
      <c r="L4905" t="s">
        <v>57</v>
      </c>
      <c r="M4905">
        <f t="shared" si="504"/>
        <v>94.31</v>
      </c>
      <c r="N4905">
        <f t="shared" si="505"/>
        <v>34.950000000000003</v>
      </c>
      <c r="O4905" s="7">
        <f t="shared" si="506"/>
        <v>0.37058636411833318</v>
      </c>
      <c r="P4905" t="str">
        <f t="shared" si="502"/>
        <v>Sep-2025</v>
      </c>
      <c r="Q4905" t="str">
        <f t="shared" si="503"/>
        <v>Q3-2025</v>
      </c>
    </row>
    <row r="4906" spans="1:17" x14ac:dyDescent="0.3">
      <c r="A4906" t="s">
        <v>5054</v>
      </c>
      <c r="B4906" s="15">
        <v>45907</v>
      </c>
      <c r="C4906" t="s">
        <v>63</v>
      </c>
      <c r="D4906" t="s">
        <v>137</v>
      </c>
      <c r="E4906" t="s">
        <v>93</v>
      </c>
      <c r="F4906" t="s">
        <v>141</v>
      </c>
      <c r="G4906" t="s">
        <v>56</v>
      </c>
      <c r="H4906">
        <v>1</v>
      </c>
      <c r="I4906">
        <v>27.42</v>
      </c>
      <c r="J4906">
        <v>0.16600000000000001</v>
      </c>
      <c r="K4906">
        <v>11.07</v>
      </c>
      <c r="L4906" t="s">
        <v>57</v>
      </c>
      <c r="M4906">
        <f t="shared" si="504"/>
        <v>22.87</v>
      </c>
      <c r="N4906">
        <f t="shared" si="505"/>
        <v>11.8</v>
      </c>
      <c r="O4906" s="7">
        <f t="shared" si="506"/>
        <v>0.51595977262789683</v>
      </c>
      <c r="P4906" t="str">
        <f t="shared" si="502"/>
        <v>Sep-2025</v>
      </c>
      <c r="Q4906" t="str">
        <f t="shared" si="503"/>
        <v>Q3-2025</v>
      </c>
    </row>
    <row r="4907" spans="1:17" x14ac:dyDescent="0.3">
      <c r="A4907" t="s">
        <v>5055</v>
      </c>
      <c r="B4907" s="15">
        <v>45666</v>
      </c>
      <c r="C4907" t="s">
        <v>63</v>
      </c>
      <c r="D4907" t="s">
        <v>258</v>
      </c>
      <c r="E4907" t="s">
        <v>107</v>
      </c>
      <c r="F4907" t="s">
        <v>108</v>
      </c>
      <c r="G4907" t="s">
        <v>56</v>
      </c>
      <c r="H4907">
        <v>1</v>
      </c>
      <c r="I4907">
        <v>17.52</v>
      </c>
      <c r="J4907">
        <v>0.152</v>
      </c>
      <c r="K4907">
        <v>5.91</v>
      </c>
      <c r="L4907" t="s">
        <v>57</v>
      </c>
      <c r="M4907">
        <f t="shared" si="504"/>
        <v>14.86</v>
      </c>
      <c r="N4907">
        <f t="shared" si="505"/>
        <v>8.9499999999999993</v>
      </c>
      <c r="O4907" s="7">
        <f t="shared" si="506"/>
        <v>0.60228802153432026</v>
      </c>
      <c r="P4907" t="str">
        <f t="shared" si="502"/>
        <v>Jan-2025</v>
      </c>
      <c r="Q4907" t="str">
        <f t="shared" si="503"/>
        <v>Q1-2025</v>
      </c>
    </row>
    <row r="4908" spans="1:17" x14ac:dyDescent="0.3">
      <c r="A4908" t="s">
        <v>5056</v>
      </c>
      <c r="B4908" s="15">
        <v>45377</v>
      </c>
      <c r="C4908" t="s">
        <v>52</v>
      </c>
      <c r="D4908" t="s">
        <v>73</v>
      </c>
      <c r="E4908" t="s">
        <v>71</v>
      </c>
      <c r="F4908" t="s">
        <v>72</v>
      </c>
      <c r="G4908" t="s">
        <v>68</v>
      </c>
      <c r="H4908">
        <v>2</v>
      </c>
      <c r="I4908">
        <v>133.5</v>
      </c>
      <c r="J4908">
        <v>9.6000000000000002E-2</v>
      </c>
      <c r="K4908">
        <v>105.65</v>
      </c>
      <c r="L4908" t="s">
        <v>57</v>
      </c>
      <c r="M4908">
        <f t="shared" si="504"/>
        <v>241.37</v>
      </c>
      <c r="N4908">
        <f t="shared" si="505"/>
        <v>30.07</v>
      </c>
      <c r="O4908" s="7">
        <f t="shared" si="506"/>
        <v>0.12458051953432489</v>
      </c>
      <c r="P4908" t="str">
        <f t="shared" si="502"/>
        <v>Mar-2024</v>
      </c>
      <c r="Q4908" t="str">
        <f t="shared" si="503"/>
        <v>Q1-2024</v>
      </c>
    </row>
    <row r="4909" spans="1:17" x14ac:dyDescent="0.3">
      <c r="A4909" t="s">
        <v>5057</v>
      </c>
      <c r="B4909" s="15">
        <v>45946</v>
      </c>
      <c r="C4909" t="s">
        <v>52</v>
      </c>
      <c r="D4909" t="s">
        <v>101</v>
      </c>
      <c r="E4909" t="s">
        <v>71</v>
      </c>
      <c r="F4909" t="s">
        <v>78</v>
      </c>
      <c r="G4909" t="s">
        <v>68</v>
      </c>
      <c r="H4909">
        <v>4</v>
      </c>
      <c r="I4909">
        <v>27.76</v>
      </c>
      <c r="J4909">
        <v>0.10299999999999999</v>
      </c>
      <c r="K4909">
        <v>18.62</v>
      </c>
      <c r="L4909" t="s">
        <v>104</v>
      </c>
      <c r="M4909">
        <f t="shared" si="504"/>
        <v>99.6</v>
      </c>
      <c r="N4909">
        <f t="shared" si="505"/>
        <v>25.12</v>
      </c>
      <c r="O4909" s="7">
        <f t="shared" si="506"/>
        <v>0.25220883534136551</v>
      </c>
      <c r="P4909" t="str">
        <f t="shared" si="502"/>
        <v>Oct-2025</v>
      </c>
      <c r="Q4909" t="str">
        <f t="shared" si="503"/>
        <v>Q4-2025</v>
      </c>
    </row>
    <row r="4910" spans="1:17" x14ac:dyDescent="0.3">
      <c r="A4910" t="s">
        <v>5058</v>
      </c>
      <c r="B4910" s="15">
        <v>45704</v>
      </c>
      <c r="C4910" t="s">
        <v>84</v>
      </c>
      <c r="D4910" t="s">
        <v>147</v>
      </c>
      <c r="E4910" t="s">
        <v>60</v>
      </c>
      <c r="F4910" t="s">
        <v>99</v>
      </c>
      <c r="G4910" t="s">
        <v>68</v>
      </c>
      <c r="H4910">
        <v>4</v>
      </c>
      <c r="I4910">
        <v>61.31</v>
      </c>
      <c r="J4910">
        <v>6.9000000000000006E-2</v>
      </c>
      <c r="K4910">
        <v>24.89</v>
      </c>
      <c r="L4910" t="s">
        <v>57</v>
      </c>
      <c r="M4910">
        <f t="shared" si="504"/>
        <v>228.32</v>
      </c>
      <c r="N4910">
        <f t="shared" si="505"/>
        <v>128.76</v>
      </c>
      <c r="O4910" s="7">
        <f t="shared" si="506"/>
        <v>0.5639453398738612</v>
      </c>
      <c r="P4910" t="str">
        <f t="shared" si="502"/>
        <v>Feb-2025</v>
      </c>
      <c r="Q4910" t="str">
        <f t="shared" si="503"/>
        <v>Q1-2025</v>
      </c>
    </row>
    <row r="4911" spans="1:17" x14ac:dyDescent="0.3">
      <c r="A4911" t="s">
        <v>5059</v>
      </c>
      <c r="B4911" s="15">
        <v>45986</v>
      </c>
      <c r="C4911" t="s">
        <v>88</v>
      </c>
      <c r="D4911" t="s">
        <v>270</v>
      </c>
      <c r="E4911" t="s">
        <v>60</v>
      </c>
      <c r="F4911" t="s">
        <v>90</v>
      </c>
      <c r="G4911" t="s">
        <v>56</v>
      </c>
      <c r="H4911">
        <v>9</v>
      </c>
      <c r="I4911">
        <v>91.83</v>
      </c>
      <c r="J4911">
        <v>7.2999999999999995E-2</v>
      </c>
      <c r="K4911">
        <v>45.71</v>
      </c>
      <c r="L4911" t="s">
        <v>73</v>
      </c>
      <c r="M4911">
        <f t="shared" si="504"/>
        <v>766.14</v>
      </c>
      <c r="N4911">
        <f t="shared" si="505"/>
        <v>354.75</v>
      </c>
      <c r="O4911" s="7">
        <f t="shared" si="506"/>
        <v>0.46303547654475685</v>
      </c>
      <c r="P4911" t="str">
        <f t="shared" si="502"/>
        <v>Nov-2025</v>
      </c>
      <c r="Q4911" t="str">
        <f t="shared" si="503"/>
        <v>Q4-2025</v>
      </c>
    </row>
    <row r="4912" spans="1:17" x14ac:dyDescent="0.3">
      <c r="A4912" t="s">
        <v>5060</v>
      </c>
      <c r="B4912" s="15">
        <v>45609</v>
      </c>
      <c r="C4912" t="s">
        <v>88</v>
      </c>
      <c r="D4912" t="s">
        <v>179</v>
      </c>
      <c r="E4912" t="s">
        <v>54</v>
      </c>
      <c r="F4912" t="s">
        <v>268</v>
      </c>
      <c r="G4912" t="s">
        <v>56</v>
      </c>
      <c r="H4912">
        <v>2</v>
      </c>
      <c r="I4912">
        <v>23.02</v>
      </c>
      <c r="J4912">
        <v>8.4000000000000005E-2</v>
      </c>
      <c r="K4912">
        <v>13.71</v>
      </c>
      <c r="L4912" t="s">
        <v>57</v>
      </c>
      <c r="M4912">
        <f t="shared" si="504"/>
        <v>42.17</v>
      </c>
      <c r="N4912">
        <f t="shared" si="505"/>
        <v>14.75</v>
      </c>
      <c r="O4912" s="7">
        <f t="shared" si="506"/>
        <v>0.34977472136589993</v>
      </c>
      <c r="P4912" t="str">
        <f t="shared" si="502"/>
        <v>Nov-2024</v>
      </c>
      <c r="Q4912" t="str">
        <f t="shared" si="503"/>
        <v>Q4-2024</v>
      </c>
    </row>
    <row r="4913" spans="1:17" x14ac:dyDescent="0.3">
      <c r="A4913" t="s">
        <v>5061</v>
      </c>
      <c r="B4913" s="15">
        <v>45799</v>
      </c>
      <c r="C4913" t="s">
        <v>88</v>
      </c>
      <c r="D4913" t="s">
        <v>183</v>
      </c>
      <c r="E4913" t="s">
        <v>107</v>
      </c>
      <c r="F4913" t="s">
        <v>148</v>
      </c>
      <c r="G4913" t="s">
        <v>68</v>
      </c>
      <c r="H4913">
        <v>6</v>
      </c>
      <c r="I4913">
        <v>10.07</v>
      </c>
      <c r="J4913">
        <v>6.0999999999999999E-2</v>
      </c>
      <c r="K4913">
        <v>4</v>
      </c>
      <c r="L4913" t="s">
        <v>57</v>
      </c>
      <c r="M4913">
        <f t="shared" si="504"/>
        <v>56.73</v>
      </c>
      <c r="N4913">
        <f t="shared" si="505"/>
        <v>32.729999999999997</v>
      </c>
      <c r="O4913" s="7">
        <f t="shared" si="506"/>
        <v>0.57694341618191436</v>
      </c>
      <c r="P4913" t="str">
        <f t="shared" si="502"/>
        <v>May-2025</v>
      </c>
      <c r="Q4913" t="str">
        <f t="shared" si="503"/>
        <v>Q2-2025</v>
      </c>
    </row>
    <row r="4914" spans="1:17" x14ac:dyDescent="0.3">
      <c r="A4914" t="s">
        <v>5062</v>
      </c>
      <c r="B4914" s="15">
        <v>45573</v>
      </c>
      <c r="C4914" t="s">
        <v>84</v>
      </c>
      <c r="D4914" t="s">
        <v>169</v>
      </c>
      <c r="E4914" t="s">
        <v>54</v>
      </c>
      <c r="F4914" t="s">
        <v>114</v>
      </c>
      <c r="G4914" t="s">
        <v>68</v>
      </c>
      <c r="H4914">
        <v>1</v>
      </c>
      <c r="I4914">
        <v>8.3000000000000007</v>
      </c>
      <c r="J4914">
        <v>9.8000000000000004E-2</v>
      </c>
      <c r="K4914">
        <v>4.84</v>
      </c>
      <c r="L4914" t="s">
        <v>104</v>
      </c>
      <c r="M4914">
        <f t="shared" si="504"/>
        <v>7.49</v>
      </c>
      <c r="N4914">
        <f t="shared" si="505"/>
        <v>2.65</v>
      </c>
      <c r="O4914" s="7">
        <f t="shared" si="506"/>
        <v>0.35380507343124162</v>
      </c>
      <c r="P4914" t="str">
        <f t="shared" si="502"/>
        <v>Oct-2024</v>
      </c>
      <c r="Q4914" t="str">
        <f t="shared" si="503"/>
        <v>Q4-2024</v>
      </c>
    </row>
    <row r="4915" spans="1:17" x14ac:dyDescent="0.3">
      <c r="A4915" t="s">
        <v>5063</v>
      </c>
      <c r="B4915" s="15">
        <v>45638</v>
      </c>
      <c r="C4915" t="s">
        <v>84</v>
      </c>
      <c r="D4915" t="s">
        <v>169</v>
      </c>
      <c r="E4915" t="s">
        <v>71</v>
      </c>
      <c r="F4915" t="s">
        <v>86</v>
      </c>
      <c r="G4915" t="s">
        <v>68</v>
      </c>
      <c r="H4915">
        <v>5</v>
      </c>
      <c r="I4915">
        <v>160.59</v>
      </c>
      <c r="J4915">
        <v>0.10299999999999999</v>
      </c>
      <c r="K4915">
        <v>126.48</v>
      </c>
      <c r="L4915" t="s">
        <v>57</v>
      </c>
      <c r="M4915">
        <f t="shared" si="504"/>
        <v>720.25</v>
      </c>
      <c r="N4915">
        <f t="shared" si="505"/>
        <v>87.85</v>
      </c>
      <c r="O4915" s="7">
        <f t="shared" si="506"/>
        <v>0.12197153766053453</v>
      </c>
      <c r="P4915" t="str">
        <f t="shared" si="502"/>
        <v>Dec-2024</v>
      </c>
      <c r="Q4915" t="str">
        <f t="shared" si="503"/>
        <v>Q4-2024</v>
      </c>
    </row>
    <row r="4916" spans="1:17" x14ac:dyDescent="0.3">
      <c r="A4916" t="s">
        <v>5064</v>
      </c>
      <c r="B4916" s="15">
        <v>45486</v>
      </c>
      <c r="C4916" t="s">
        <v>88</v>
      </c>
      <c r="D4916" t="s">
        <v>429</v>
      </c>
      <c r="E4916" t="s">
        <v>107</v>
      </c>
      <c r="F4916" t="s">
        <v>108</v>
      </c>
      <c r="G4916" t="s">
        <v>68</v>
      </c>
      <c r="H4916">
        <v>5</v>
      </c>
      <c r="I4916">
        <v>22.38</v>
      </c>
      <c r="J4916">
        <v>4.5999999999999999E-2</v>
      </c>
      <c r="K4916">
        <v>8.17</v>
      </c>
      <c r="L4916" t="s">
        <v>57</v>
      </c>
      <c r="M4916">
        <f t="shared" si="504"/>
        <v>106.75</v>
      </c>
      <c r="N4916">
        <f t="shared" si="505"/>
        <v>65.900000000000006</v>
      </c>
      <c r="O4916" s="7">
        <f t="shared" si="506"/>
        <v>0.61733021077283379</v>
      </c>
      <c r="P4916" t="str">
        <f t="shared" si="502"/>
        <v>Jul-2024</v>
      </c>
      <c r="Q4916" t="str">
        <f t="shared" si="503"/>
        <v>Q3-2024</v>
      </c>
    </row>
    <row r="4917" spans="1:17" x14ac:dyDescent="0.3">
      <c r="A4917" t="s">
        <v>5065</v>
      </c>
      <c r="B4917" s="15">
        <v>45682</v>
      </c>
      <c r="C4917" t="s">
        <v>52</v>
      </c>
      <c r="D4917" t="s">
        <v>70</v>
      </c>
      <c r="E4917" t="s">
        <v>54</v>
      </c>
      <c r="F4917" t="s">
        <v>65</v>
      </c>
      <c r="G4917" t="s">
        <v>68</v>
      </c>
      <c r="H4917">
        <v>3</v>
      </c>
      <c r="I4917">
        <v>16.04</v>
      </c>
      <c r="J4917">
        <v>7.4999999999999997E-2</v>
      </c>
      <c r="K4917">
        <v>9.32</v>
      </c>
      <c r="L4917" t="s">
        <v>57</v>
      </c>
      <c r="M4917">
        <f t="shared" si="504"/>
        <v>44.51</v>
      </c>
      <c r="N4917">
        <f t="shared" si="505"/>
        <v>16.55</v>
      </c>
      <c r="O4917" s="7">
        <f t="shared" si="506"/>
        <v>0.37182655583015056</v>
      </c>
      <c r="P4917" t="str">
        <f t="shared" si="502"/>
        <v>Jan-2025</v>
      </c>
      <c r="Q4917" t="str">
        <f t="shared" si="503"/>
        <v>Q1-2025</v>
      </c>
    </row>
    <row r="4918" spans="1:17" x14ac:dyDescent="0.3">
      <c r="A4918" t="s">
        <v>5066</v>
      </c>
      <c r="B4918" s="15">
        <v>45798</v>
      </c>
      <c r="C4918" t="s">
        <v>88</v>
      </c>
      <c r="D4918" t="s">
        <v>429</v>
      </c>
      <c r="E4918" t="s">
        <v>54</v>
      </c>
      <c r="F4918" t="s">
        <v>55</v>
      </c>
      <c r="G4918" t="s">
        <v>68</v>
      </c>
      <c r="H4918">
        <v>3</v>
      </c>
      <c r="I4918">
        <v>15.78</v>
      </c>
      <c r="J4918">
        <v>0.128</v>
      </c>
      <c r="K4918">
        <v>9.43</v>
      </c>
      <c r="L4918" t="s">
        <v>57</v>
      </c>
      <c r="M4918">
        <f t="shared" si="504"/>
        <v>41.28</v>
      </c>
      <c r="N4918">
        <f t="shared" si="505"/>
        <v>12.99</v>
      </c>
      <c r="O4918" s="7">
        <f t="shared" si="506"/>
        <v>0.31468023255813954</v>
      </c>
      <c r="P4918" t="str">
        <f t="shared" ref="P4918:P4981" si="507">IF(B4918="","",TEXT(B4918,"mmm-yyyy"))</f>
        <v>May-2025</v>
      </c>
      <c r="Q4918" t="str">
        <f t="shared" ref="Q4918:Q4981" si="508">IF(B4918="","","Q"&amp;ROUNDUP(MONTH(B4918)/3,0)&amp;"-"&amp;YEAR(B4918))</f>
        <v>Q2-2025</v>
      </c>
    </row>
    <row r="4919" spans="1:17" x14ac:dyDescent="0.3">
      <c r="A4919" t="s">
        <v>5067</v>
      </c>
      <c r="B4919" s="15">
        <v>45982</v>
      </c>
      <c r="C4919" t="s">
        <v>52</v>
      </c>
      <c r="D4919" t="s">
        <v>96</v>
      </c>
      <c r="E4919" t="s">
        <v>93</v>
      </c>
      <c r="F4919" t="s">
        <v>124</v>
      </c>
      <c r="G4919" t="s">
        <v>56</v>
      </c>
      <c r="H4919">
        <v>8</v>
      </c>
      <c r="I4919">
        <v>82.63</v>
      </c>
      <c r="J4919">
        <v>9.6000000000000002E-2</v>
      </c>
      <c r="K4919">
        <v>36.950000000000003</v>
      </c>
      <c r="L4919" t="s">
        <v>57</v>
      </c>
      <c r="M4919">
        <f t="shared" si="504"/>
        <v>597.58000000000004</v>
      </c>
      <c r="N4919">
        <f t="shared" si="505"/>
        <v>301.98</v>
      </c>
      <c r="O4919" s="7">
        <f t="shared" si="506"/>
        <v>0.50533819739616448</v>
      </c>
      <c r="P4919" t="str">
        <f t="shared" si="507"/>
        <v>Nov-2025</v>
      </c>
      <c r="Q4919" t="str">
        <f t="shared" si="508"/>
        <v>Q4-2025</v>
      </c>
    </row>
    <row r="4920" spans="1:17" x14ac:dyDescent="0.3">
      <c r="A4920" t="s">
        <v>5068</v>
      </c>
      <c r="B4920" s="15">
        <v>45580</v>
      </c>
      <c r="C4920" t="s">
        <v>63</v>
      </c>
      <c r="D4920" t="s">
        <v>302</v>
      </c>
      <c r="E4920" t="s">
        <v>107</v>
      </c>
      <c r="F4920" t="s">
        <v>139</v>
      </c>
      <c r="G4920" t="s">
        <v>68</v>
      </c>
      <c r="H4920">
        <v>1</v>
      </c>
      <c r="I4920">
        <v>41.85</v>
      </c>
      <c r="J4920">
        <v>0.16500000000000001</v>
      </c>
      <c r="K4920">
        <v>15.79</v>
      </c>
      <c r="L4920" t="s">
        <v>57</v>
      </c>
      <c r="M4920">
        <f t="shared" si="504"/>
        <v>34.94</v>
      </c>
      <c r="N4920">
        <f t="shared" si="505"/>
        <v>19.149999999999999</v>
      </c>
      <c r="O4920" s="7">
        <f t="shared" si="506"/>
        <v>0.54808242701774468</v>
      </c>
      <c r="P4920" t="str">
        <f t="shared" si="507"/>
        <v>Oct-2024</v>
      </c>
      <c r="Q4920" t="str">
        <f t="shared" si="508"/>
        <v>Q4-2024</v>
      </c>
    </row>
    <row r="4921" spans="1:17" x14ac:dyDescent="0.3">
      <c r="A4921" t="s">
        <v>5069</v>
      </c>
      <c r="B4921" s="15">
        <v>45549</v>
      </c>
      <c r="C4921" t="s">
        <v>52</v>
      </c>
      <c r="D4921" t="s">
        <v>181</v>
      </c>
      <c r="E4921" t="s">
        <v>71</v>
      </c>
      <c r="F4921" t="s">
        <v>78</v>
      </c>
      <c r="G4921" t="s">
        <v>56</v>
      </c>
      <c r="H4921">
        <v>2</v>
      </c>
      <c r="I4921">
        <v>121.88</v>
      </c>
      <c r="J4921">
        <v>0.112</v>
      </c>
      <c r="K4921">
        <v>95.93</v>
      </c>
      <c r="L4921" t="s">
        <v>57</v>
      </c>
      <c r="M4921">
        <f t="shared" si="504"/>
        <v>216.46</v>
      </c>
      <c r="N4921">
        <f t="shared" si="505"/>
        <v>24.6</v>
      </c>
      <c r="O4921" s="7">
        <f t="shared" si="506"/>
        <v>0.11364686316178509</v>
      </c>
      <c r="P4921" t="str">
        <f t="shared" si="507"/>
        <v>Sep-2024</v>
      </c>
      <c r="Q4921" t="str">
        <f t="shared" si="508"/>
        <v>Q3-2024</v>
      </c>
    </row>
    <row r="4922" spans="1:17" x14ac:dyDescent="0.3">
      <c r="A4922" t="s">
        <v>5070</v>
      </c>
      <c r="B4922" s="15">
        <v>45638</v>
      </c>
      <c r="C4922" t="s">
        <v>63</v>
      </c>
      <c r="D4922" t="s">
        <v>119</v>
      </c>
      <c r="E4922" t="s">
        <v>93</v>
      </c>
      <c r="F4922" t="s">
        <v>124</v>
      </c>
      <c r="G4922" t="s">
        <v>56</v>
      </c>
      <c r="H4922">
        <v>2</v>
      </c>
      <c r="I4922">
        <v>28.82</v>
      </c>
      <c r="J4922">
        <v>0.13</v>
      </c>
      <c r="K4922">
        <v>13.63</v>
      </c>
      <c r="L4922" t="s">
        <v>57</v>
      </c>
      <c r="M4922">
        <f t="shared" si="504"/>
        <v>50.15</v>
      </c>
      <c r="N4922">
        <f t="shared" si="505"/>
        <v>22.89</v>
      </c>
      <c r="O4922" s="7">
        <f t="shared" si="506"/>
        <v>0.45643070787637091</v>
      </c>
      <c r="P4922" t="str">
        <f t="shared" si="507"/>
        <v>Dec-2024</v>
      </c>
      <c r="Q4922" t="str">
        <f t="shared" si="508"/>
        <v>Q4-2024</v>
      </c>
    </row>
    <row r="4923" spans="1:17" x14ac:dyDescent="0.3">
      <c r="A4923" t="s">
        <v>5071</v>
      </c>
      <c r="B4923" s="15">
        <v>45712</v>
      </c>
      <c r="C4923" t="s">
        <v>63</v>
      </c>
      <c r="D4923" t="s">
        <v>82</v>
      </c>
      <c r="E4923" t="s">
        <v>71</v>
      </c>
      <c r="F4923" t="s">
        <v>78</v>
      </c>
      <c r="G4923" t="s">
        <v>68</v>
      </c>
      <c r="H4923">
        <v>6</v>
      </c>
      <c r="I4923">
        <v>112.66</v>
      </c>
      <c r="J4923">
        <v>0.252</v>
      </c>
      <c r="K4923">
        <v>78.510000000000005</v>
      </c>
      <c r="L4923" t="s">
        <v>57</v>
      </c>
      <c r="M4923">
        <f t="shared" si="504"/>
        <v>505.62</v>
      </c>
      <c r="N4923">
        <f t="shared" si="505"/>
        <v>34.56</v>
      </c>
      <c r="O4923" s="7">
        <f t="shared" si="506"/>
        <v>6.8351726593093631E-2</v>
      </c>
      <c r="P4923" t="str">
        <f t="shared" si="507"/>
        <v>Feb-2025</v>
      </c>
      <c r="Q4923" t="str">
        <f t="shared" si="508"/>
        <v>Q1-2025</v>
      </c>
    </row>
    <row r="4924" spans="1:17" x14ac:dyDescent="0.3">
      <c r="A4924" t="s">
        <v>5072</v>
      </c>
      <c r="B4924" s="15">
        <v>45982</v>
      </c>
      <c r="C4924" t="s">
        <v>52</v>
      </c>
      <c r="D4924" t="s">
        <v>73</v>
      </c>
      <c r="E4924" t="s">
        <v>71</v>
      </c>
      <c r="F4924" t="s">
        <v>126</v>
      </c>
      <c r="G4924" t="s">
        <v>68</v>
      </c>
      <c r="H4924">
        <v>11</v>
      </c>
      <c r="I4924">
        <v>299.08</v>
      </c>
      <c r="J4924">
        <v>0.122</v>
      </c>
      <c r="K4924">
        <v>194.55</v>
      </c>
      <c r="L4924" t="s">
        <v>57</v>
      </c>
      <c r="M4924">
        <f t="shared" si="504"/>
        <v>2888.51</v>
      </c>
      <c r="N4924">
        <f t="shared" si="505"/>
        <v>748.46</v>
      </c>
      <c r="O4924" s="7">
        <f t="shared" si="506"/>
        <v>0.25911629179057716</v>
      </c>
      <c r="P4924" t="str">
        <f t="shared" si="507"/>
        <v>Nov-2025</v>
      </c>
      <c r="Q4924" t="str">
        <f t="shared" si="508"/>
        <v>Q4-2025</v>
      </c>
    </row>
    <row r="4925" spans="1:17" x14ac:dyDescent="0.3">
      <c r="A4925" t="s">
        <v>5073</v>
      </c>
      <c r="B4925" s="15">
        <v>45816</v>
      </c>
      <c r="C4925" t="s">
        <v>52</v>
      </c>
      <c r="D4925" t="s">
        <v>216</v>
      </c>
      <c r="E4925" t="s">
        <v>93</v>
      </c>
      <c r="F4925" t="s">
        <v>94</v>
      </c>
      <c r="G4925" t="s">
        <v>56</v>
      </c>
      <c r="H4925">
        <v>10</v>
      </c>
      <c r="I4925">
        <v>55.31</v>
      </c>
      <c r="J4925">
        <v>0.13</v>
      </c>
      <c r="K4925">
        <v>24.82</v>
      </c>
      <c r="L4925" t="s">
        <v>57</v>
      </c>
      <c r="M4925">
        <f t="shared" si="504"/>
        <v>481.2</v>
      </c>
      <c r="N4925">
        <f t="shared" si="505"/>
        <v>233</v>
      </c>
      <c r="O4925" s="7">
        <f t="shared" si="506"/>
        <v>0.48420615128844557</v>
      </c>
      <c r="P4925" t="str">
        <f t="shared" si="507"/>
        <v>Jun-2025</v>
      </c>
      <c r="Q4925" t="str">
        <f t="shared" si="508"/>
        <v>Q2-2025</v>
      </c>
    </row>
    <row r="4926" spans="1:17" x14ac:dyDescent="0.3">
      <c r="A4926" t="s">
        <v>5074</v>
      </c>
      <c r="B4926" s="15">
        <v>45862</v>
      </c>
      <c r="C4926" t="s">
        <v>88</v>
      </c>
      <c r="D4926" t="s">
        <v>123</v>
      </c>
      <c r="E4926" t="s">
        <v>54</v>
      </c>
      <c r="F4926" t="s">
        <v>268</v>
      </c>
      <c r="G4926" t="s">
        <v>56</v>
      </c>
      <c r="H4926">
        <v>2</v>
      </c>
      <c r="I4926">
        <v>11.31</v>
      </c>
      <c r="J4926">
        <v>5.2999999999999999E-2</v>
      </c>
      <c r="K4926">
        <v>6.93</v>
      </c>
      <c r="L4926" t="s">
        <v>57</v>
      </c>
      <c r="M4926">
        <f t="shared" si="504"/>
        <v>21.42</v>
      </c>
      <c r="N4926">
        <f t="shared" si="505"/>
        <v>7.56</v>
      </c>
      <c r="O4926" s="7">
        <f t="shared" si="506"/>
        <v>0.3529411764705882</v>
      </c>
      <c r="P4926" t="str">
        <f t="shared" si="507"/>
        <v>Jul-2025</v>
      </c>
      <c r="Q4926" t="str">
        <f t="shared" si="508"/>
        <v>Q3-2025</v>
      </c>
    </row>
    <row r="4927" spans="1:17" x14ac:dyDescent="0.3">
      <c r="A4927" t="s">
        <v>5075</v>
      </c>
      <c r="B4927" s="15">
        <v>45787</v>
      </c>
      <c r="C4927" t="s">
        <v>63</v>
      </c>
      <c r="D4927" t="s">
        <v>302</v>
      </c>
      <c r="E4927" t="s">
        <v>71</v>
      </c>
      <c r="F4927" t="s">
        <v>86</v>
      </c>
      <c r="G4927" t="s">
        <v>56</v>
      </c>
      <c r="H4927">
        <v>1</v>
      </c>
      <c r="I4927">
        <v>281.95</v>
      </c>
      <c r="J4927">
        <v>0.27400000000000002</v>
      </c>
      <c r="K4927">
        <v>217.6</v>
      </c>
      <c r="L4927" t="s">
        <v>57</v>
      </c>
      <c r="M4927">
        <f t="shared" si="504"/>
        <v>204.7</v>
      </c>
      <c r="N4927">
        <f t="shared" si="505"/>
        <v>-12.9</v>
      </c>
      <c r="O4927" s="7">
        <f t="shared" si="506"/>
        <v>-6.3019052271617013E-2</v>
      </c>
      <c r="P4927" t="str">
        <f t="shared" si="507"/>
        <v>May-2025</v>
      </c>
      <c r="Q4927" t="str">
        <f t="shared" si="508"/>
        <v>Q2-2025</v>
      </c>
    </row>
    <row r="4928" spans="1:17" x14ac:dyDescent="0.3">
      <c r="A4928" t="s">
        <v>5076</v>
      </c>
      <c r="B4928" s="15">
        <v>45762</v>
      </c>
      <c r="C4928" t="s">
        <v>84</v>
      </c>
      <c r="D4928" t="s">
        <v>85</v>
      </c>
      <c r="E4928" t="s">
        <v>93</v>
      </c>
      <c r="F4928" t="s">
        <v>94</v>
      </c>
      <c r="G4928" t="s">
        <v>68</v>
      </c>
      <c r="H4928">
        <v>2</v>
      </c>
      <c r="I4928">
        <v>54.2</v>
      </c>
      <c r="J4928">
        <v>0.13100000000000001</v>
      </c>
      <c r="K4928">
        <v>24.98</v>
      </c>
      <c r="L4928" t="s">
        <v>57</v>
      </c>
      <c r="M4928">
        <f t="shared" si="504"/>
        <v>94.2</v>
      </c>
      <c r="N4928">
        <f t="shared" si="505"/>
        <v>44.24</v>
      </c>
      <c r="O4928" s="7">
        <f t="shared" si="506"/>
        <v>0.46963906581740977</v>
      </c>
      <c r="P4928" t="str">
        <f t="shared" si="507"/>
        <v>Apr-2025</v>
      </c>
      <c r="Q4928" t="str">
        <f t="shared" si="508"/>
        <v>Q2-2025</v>
      </c>
    </row>
    <row r="4929" spans="1:17" x14ac:dyDescent="0.3">
      <c r="A4929" t="s">
        <v>5077</v>
      </c>
      <c r="B4929" s="15">
        <v>45519</v>
      </c>
      <c r="C4929" t="s">
        <v>63</v>
      </c>
      <c r="D4929" t="s">
        <v>188</v>
      </c>
      <c r="E4929" t="s">
        <v>107</v>
      </c>
      <c r="F4929" t="s">
        <v>139</v>
      </c>
      <c r="G4929" t="s">
        <v>56</v>
      </c>
      <c r="H4929">
        <v>10</v>
      </c>
      <c r="I4929">
        <v>25.31</v>
      </c>
      <c r="J4929">
        <v>0.18099999999999999</v>
      </c>
      <c r="K4929">
        <v>7.98</v>
      </c>
      <c r="L4929" t="s">
        <v>104</v>
      </c>
      <c r="M4929">
        <f t="shared" si="504"/>
        <v>207.29</v>
      </c>
      <c r="N4929">
        <f t="shared" si="505"/>
        <v>127.49</v>
      </c>
      <c r="O4929" s="7">
        <f t="shared" si="506"/>
        <v>0.61503208065994497</v>
      </c>
      <c r="P4929" t="str">
        <f t="shared" si="507"/>
        <v>Aug-2024</v>
      </c>
      <c r="Q4929" t="str">
        <f t="shared" si="508"/>
        <v>Q3-2024</v>
      </c>
    </row>
    <row r="4930" spans="1:17" x14ac:dyDescent="0.3">
      <c r="A4930" t="s">
        <v>5078</v>
      </c>
      <c r="B4930" s="15">
        <v>45692</v>
      </c>
      <c r="C4930" t="s">
        <v>63</v>
      </c>
      <c r="D4930" t="s">
        <v>64</v>
      </c>
      <c r="E4930" t="s">
        <v>71</v>
      </c>
      <c r="F4930" t="s">
        <v>72</v>
      </c>
      <c r="G4930" t="s">
        <v>68</v>
      </c>
      <c r="H4930">
        <v>17</v>
      </c>
      <c r="I4930">
        <v>193.39</v>
      </c>
      <c r="J4930">
        <v>0.25600000000000001</v>
      </c>
      <c r="K4930">
        <v>135.88999999999999</v>
      </c>
      <c r="L4930" t="s">
        <v>57</v>
      </c>
      <c r="M4930">
        <f t="shared" ref="M4930:M4993" si="509">ROUND(H4930*I4930*(1-J4930),2)</f>
        <v>2446</v>
      </c>
      <c r="N4930">
        <f t="shared" ref="N4930:N4993" si="510">ROUND(M4930-(H4930*K4930),2)</f>
        <v>135.87</v>
      </c>
      <c r="O4930" s="7">
        <f t="shared" ref="O4930:O4993" si="511">IFERROR(N4930/M4930,0)</f>
        <v>5.5547833197056418E-2</v>
      </c>
      <c r="P4930" t="str">
        <f t="shared" si="507"/>
        <v>Feb-2025</v>
      </c>
      <c r="Q4930" t="str">
        <f t="shared" si="508"/>
        <v>Q1-2025</v>
      </c>
    </row>
    <row r="4931" spans="1:17" x14ac:dyDescent="0.3">
      <c r="A4931" t="s">
        <v>5079</v>
      </c>
      <c r="B4931" s="15">
        <v>45517</v>
      </c>
      <c r="C4931" t="s">
        <v>88</v>
      </c>
      <c r="D4931" t="s">
        <v>123</v>
      </c>
      <c r="E4931" t="s">
        <v>54</v>
      </c>
      <c r="F4931" t="s">
        <v>156</v>
      </c>
      <c r="G4931" t="s">
        <v>56</v>
      </c>
      <c r="H4931">
        <v>5</v>
      </c>
      <c r="I4931">
        <v>5.41</v>
      </c>
      <c r="J4931">
        <v>0.11</v>
      </c>
      <c r="K4931">
        <v>3.58</v>
      </c>
      <c r="L4931" t="s">
        <v>57</v>
      </c>
      <c r="M4931">
        <f t="shared" si="509"/>
        <v>24.07</v>
      </c>
      <c r="N4931">
        <f t="shared" si="510"/>
        <v>6.17</v>
      </c>
      <c r="O4931" s="7">
        <f t="shared" si="511"/>
        <v>0.25633568757789782</v>
      </c>
      <c r="P4931" t="str">
        <f t="shared" si="507"/>
        <v>Aug-2024</v>
      </c>
      <c r="Q4931" t="str">
        <f t="shared" si="508"/>
        <v>Q3-2024</v>
      </c>
    </row>
    <row r="4932" spans="1:17" x14ac:dyDescent="0.3">
      <c r="A4932" t="s">
        <v>5080</v>
      </c>
      <c r="B4932" s="15">
        <v>45556</v>
      </c>
      <c r="C4932" t="s">
        <v>52</v>
      </c>
      <c r="D4932" t="s">
        <v>53</v>
      </c>
      <c r="E4932" t="s">
        <v>93</v>
      </c>
      <c r="F4932" t="s">
        <v>219</v>
      </c>
      <c r="G4932" t="s">
        <v>68</v>
      </c>
      <c r="H4932">
        <v>2</v>
      </c>
      <c r="I4932">
        <v>34.69</v>
      </c>
      <c r="J4932">
        <v>0.126</v>
      </c>
      <c r="K4932">
        <v>12.7</v>
      </c>
      <c r="L4932" t="s">
        <v>57</v>
      </c>
      <c r="M4932">
        <f t="shared" si="509"/>
        <v>60.64</v>
      </c>
      <c r="N4932">
        <f t="shared" si="510"/>
        <v>35.24</v>
      </c>
      <c r="O4932" s="7">
        <f t="shared" si="511"/>
        <v>0.58113456464379953</v>
      </c>
      <c r="P4932" t="str">
        <f t="shared" si="507"/>
        <v>Sep-2024</v>
      </c>
      <c r="Q4932" t="str">
        <f t="shared" si="508"/>
        <v>Q3-2024</v>
      </c>
    </row>
    <row r="4933" spans="1:17" x14ac:dyDescent="0.3">
      <c r="A4933" t="s">
        <v>5081</v>
      </c>
      <c r="B4933" s="15">
        <v>45630</v>
      </c>
      <c r="C4933" t="s">
        <v>88</v>
      </c>
      <c r="D4933" t="s">
        <v>123</v>
      </c>
      <c r="E4933" t="s">
        <v>60</v>
      </c>
      <c r="F4933" t="s">
        <v>67</v>
      </c>
      <c r="G4933" t="s">
        <v>56</v>
      </c>
      <c r="H4933">
        <v>2</v>
      </c>
      <c r="I4933">
        <v>16.03</v>
      </c>
      <c r="J4933">
        <v>2.3E-2</v>
      </c>
      <c r="K4933">
        <v>8.4600000000000009</v>
      </c>
      <c r="L4933" t="s">
        <v>57</v>
      </c>
      <c r="M4933">
        <f t="shared" si="509"/>
        <v>31.32</v>
      </c>
      <c r="N4933">
        <f t="shared" si="510"/>
        <v>14.4</v>
      </c>
      <c r="O4933" s="7">
        <f t="shared" si="511"/>
        <v>0.45977011494252873</v>
      </c>
      <c r="P4933" t="str">
        <f t="shared" si="507"/>
        <v>Dec-2024</v>
      </c>
      <c r="Q4933" t="str">
        <f t="shared" si="508"/>
        <v>Q4-2024</v>
      </c>
    </row>
    <row r="4934" spans="1:17" x14ac:dyDescent="0.3">
      <c r="A4934" t="s">
        <v>5082</v>
      </c>
      <c r="B4934" s="15">
        <v>46009</v>
      </c>
      <c r="C4934" t="s">
        <v>84</v>
      </c>
      <c r="D4934" t="s">
        <v>85</v>
      </c>
      <c r="E4934" t="s">
        <v>93</v>
      </c>
      <c r="F4934" t="s">
        <v>219</v>
      </c>
      <c r="G4934" t="s">
        <v>68</v>
      </c>
      <c r="H4934">
        <v>1</v>
      </c>
      <c r="I4934">
        <v>82.45</v>
      </c>
      <c r="J4934">
        <v>0.01</v>
      </c>
      <c r="K4934">
        <v>30.6</v>
      </c>
      <c r="L4934" t="s">
        <v>57</v>
      </c>
      <c r="M4934">
        <f t="shared" si="509"/>
        <v>81.63</v>
      </c>
      <c r="N4934">
        <f t="shared" si="510"/>
        <v>51.03</v>
      </c>
      <c r="O4934" s="7">
        <f t="shared" si="511"/>
        <v>0.62513781697905191</v>
      </c>
      <c r="P4934" t="str">
        <f t="shared" si="507"/>
        <v>Dec-2025</v>
      </c>
      <c r="Q4934" t="str">
        <f t="shared" si="508"/>
        <v>Q4-2025</v>
      </c>
    </row>
    <row r="4935" spans="1:17" x14ac:dyDescent="0.3">
      <c r="A4935" t="s">
        <v>5083</v>
      </c>
      <c r="B4935" s="15">
        <v>45960</v>
      </c>
      <c r="C4935" t="s">
        <v>88</v>
      </c>
      <c r="D4935" t="s">
        <v>202</v>
      </c>
      <c r="E4935" t="s">
        <v>54</v>
      </c>
      <c r="F4935" t="s">
        <v>65</v>
      </c>
      <c r="G4935" t="s">
        <v>56</v>
      </c>
      <c r="H4935">
        <v>4</v>
      </c>
      <c r="I4935">
        <v>20.309999999999999</v>
      </c>
      <c r="J4935">
        <v>3.3000000000000002E-2</v>
      </c>
      <c r="K4935">
        <v>12.59</v>
      </c>
      <c r="L4935" t="s">
        <v>57</v>
      </c>
      <c r="M4935">
        <f t="shared" si="509"/>
        <v>78.56</v>
      </c>
      <c r="N4935">
        <f t="shared" si="510"/>
        <v>28.2</v>
      </c>
      <c r="O4935" s="7">
        <f t="shared" si="511"/>
        <v>0.35896130346232175</v>
      </c>
      <c r="P4935" t="str">
        <f t="shared" si="507"/>
        <v>Oct-2025</v>
      </c>
      <c r="Q4935" t="str">
        <f t="shared" si="508"/>
        <v>Q4-2025</v>
      </c>
    </row>
    <row r="4936" spans="1:17" x14ac:dyDescent="0.3">
      <c r="A4936" t="s">
        <v>5084</v>
      </c>
      <c r="B4936" s="15">
        <v>45381</v>
      </c>
      <c r="C4936" t="s">
        <v>52</v>
      </c>
      <c r="D4936" t="s">
        <v>216</v>
      </c>
      <c r="E4936" t="s">
        <v>60</v>
      </c>
      <c r="F4936" t="s">
        <v>90</v>
      </c>
      <c r="G4936" t="s">
        <v>68</v>
      </c>
      <c r="H4936">
        <v>5</v>
      </c>
      <c r="I4936">
        <v>37.729999999999997</v>
      </c>
      <c r="J4936">
        <v>6.3E-2</v>
      </c>
      <c r="K4936">
        <v>19.760000000000002</v>
      </c>
      <c r="L4936" t="s">
        <v>57</v>
      </c>
      <c r="M4936">
        <f t="shared" si="509"/>
        <v>176.77</v>
      </c>
      <c r="N4936">
        <f t="shared" si="510"/>
        <v>77.97</v>
      </c>
      <c r="O4936" s="7">
        <f t="shared" si="511"/>
        <v>0.44108163149855739</v>
      </c>
      <c r="P4936" t="str">
        <f t="shared" si="507"/>
        <v>Mar-2024</v>
      </c>
      <c r="Q4936" t="str">
        <f t="shared" si="508"/>
        <v>Q1-2024</v>
      </c>
    </row>
    <row r="4937" spans="1:17" x14ac:dyDescent="0.3">
      <c r="A4937" t="s">
        <v>5085</v>
      </c>
      <c r="B4937" s="15">
        <v>45946</v>
      </c>
      <c r="C4937" t="s">
        <v>52</v>
      </c>
      <c r="D4937" t="s">
        <v>130</v>
      </c>
      <c r="E4937" t="s">
        <v>71</v>
      </c>
      <c r="F4937" t="s">
        <v>86</v>
      </c>
      <c r="G4937" t="s">
        <v>56</v>
      </c>
      <c r="H4937">
        <v>12</v>
      </c>
      <c r="I4937">
        <v>249.4</v>
      </c>
      <c r="J4937">
        <v>4.4999999999999998E-2</v>
      </c>
      <c r="K4937">
        <v>186.57</v>
      </c>
      <c r="L4937" t="s">
        <v>57</v>
      </c>
      <c r="M4937">
        <f t="shared" si="509"/>
        <v>2858.12</v>
      </c>
      <c r="N4937">
        <f t="shared" si="510"/>
        <v>619.28</v>
      </c>
      <c r="O4937" s="7">
        <f t="shared" si="511"/>
        <v>0.21667389752704574</v>
      </c>
      <c r="P4937" t="str">
        <f t="shared" si="507"/>
        <v>Oct-2025</v>
      </c>
      <c r="Q4937" t="str">
        <f t="shared" si="508"/>
        <v>Q4-2025</v>
      </c>
    </row>
    <row r="4938" spans="1:17" x14ac:dyDescent="0.3">
      <c r="A4938" t="s">
        <v>5086</v>
      </c>
      <c r="B4938" s="15">
        <v>45986</v>
      </c>
      <c r="C4938" t="s">
        <v>63</v>
      </c>
      <c r="D4938" t="s">
        <v>175</v>
      </c>
      <c r="E4938" t="s">
        <v>107</v>
      </c>
      <c r="F4938" t="s">
        <v>108</v>
      </c>
      <c r="G4938" t="s">
        <v>68</v>
      </c>
      <c r="H4938">
        <v>4</v>
      </c>
      <c r="I4938">
        <v>46.57</v>
      </c>
      <c r="J4938">
        <v>0.26</v>
      </c>
      <c r="K4938">
        <v>19.920000000000002</v>
      </c>
      <c r="L4938" t="s">
        <v>104</v>
      </c>
      <c r="M4938">
        <f t="shared" si="509"/>
        <v>137.85</v>
      </c>
      <c r="N4938">
        <f t="shared" si="510"/>
        <v>58.17</v>
      </c>
      <c r="O4938" s="7">
        <f t="shared" si="511"/>
        <v>0.42198041349292714</v>
      </c>
      <c r="P4938" t="str">
        <f t="shared" si="507"/>
        <v>Nov-2025</v>
      </c>
      <c r="Q4938" t="str">
        <f t="shared" si="508"/>
        <v>Q4-2025</v>
      </c>
    </row>
    <row r="4939" spans="1:17" x14ac:dyDescent="0.3">
      <c r="A4939" t="s">
        <v>5087</v>
      </c>
      <c r="B4939" s="15">
        <v>45625</v>
      </c>
      <c r="C4939" t="s">
        <v>63</v>
      </c>
      <c r="D4939" t="s">
        <v>263</v>
      </c>
      <c r="E4939" t="s">
        <v>71</v>
      </c>
      <c r="F4939" t="s">
        <v>78</v>
      </c>
      <c r="G4939" t="s">
        <v>68</v>
      </c>
      <c r="H4939">
        <v>2</v>
      </c>
      <c r="I4939">
        <v>112.22</v>
      </c>
      <c r="J4939">
        <v>0.16700000000000001</v>
      </c>
      <c r="K4939">
        <v>82.73</v>
      </c>
      <c r="L4939" t="s">
        <v>104</v>
      </c>
      <c r="M4939">
        <f t="shared" si="509"/>
        <v>186.96</v>
      </c>
      <c r="N4939">
        <f t="shared" si="510"/>
        <v>21.5</v>
      </c>
      <c r="O4939" s="7">
        <f t="shared" si="511"/>
        <v>0.11499786050492083</v>
      </c>
      <c r="P4939" t="str">
        <f t="shared" si="507"/>
        <v>Nov-2024</v>
      </c>
      <c r="Q4939" t="str">
        <f t="shared" si="508"/>
        <v>Q4-2024</v>
      </c>
    </row>
    <row r="4940" spans="1:17" x14ac:dyDescent="0.3">
      <c r="A4940" t="s">
        <v>5088</v>
      </c>
      <c r="B4940" s="15">
        <v>45935</v>
      </c>
      <c r="C4940" t="s">
        <v>88</v>
      </c>
      <c r="D4940" t="s">
        <v>92</v>
      </c>
      <c r="E4940" t="s">
        <v>54</v>
      </c>
      <c r="F4940" t="s">
        <v>114</v>
      </c>
      <c r="G4940" t="s">
        <v>56</v>
      </c>
      <c r="H4940">
        <v>1</v>
      </c>
      <c r="I4940">
        <v>4.93</v>
      </c>
      <c r="J4940">
        <v>4.4999999999999998E-2</v>
      </c>
      <c r="K4940">
        <v>3.16</v>
      </c>
      <c r="L4940" t="s">
        <v>57</v>
      </c>
      <c r="M4940">
        <f t="shared" si="509"/>
        <v>4.71</v>
      </c>
      <c r="N4940">
        <f t="shared" si="510"/>
        <v>1.55</v>
      </c>
      <c r="O4940" s="7">
        <f t="shared" si="511"/>
        <v>0.3290870488322718</v>
      </c>
      <c r="P4940" t="str">
        <f t="shared" si="507"/>
        <v>Oct-2025</v>
      </c>
      <c r="Q4940" t="str">
        <f t="shared" si="508"/>
        <v>Q4-2025</v>
      </c>
    </row>
    <row r="4941" spans="1:17" x14ac:dyDescent="0.3">
      <c r="A4941" t="s">
        <v>5089</v>
      </c>
      <c r="B4941" s="15">
        <v>45905</v>
      </c>
      <c r="C4941" t="s">
        <v>63</v>
      </c>
      <c r="D4941" t="s">
        <v>119</v>
      </c>
      <c r="E4941" t="s">
        <v>107</v>
      </c>
      <c r="F4941" t="s">
        <v>139</v>
      </c>
      <c r="G4941" t="s">
        <v>68</v>
      </c>
      <c r="H4941">
        <v>13</v>
      </c>
      <c r="I4941">
        <v>34.200000000000003</v>
      </c>
      <c r="J4941">
        <v>0.20499999999999999</v>
      </c>
      <c r="K4941">
        <v>11.09</v>
      </c>
      <c r="L4941" t="s">
        <v>57</v>
      </c>
      <c r="M4941">
        <f t="shared" si="509"/>
        <v>353.46</v>
      </c>
      <c r="N4941">
        <f t="shared" si="510"/>
        <v>209.29</v>
      </c>
      <c r="O4941" s="7">
        <f t="shared" si="511"/>
        <v>0.59211791999094665</v>
      </c>
      <c r="P4941" t="str">
        <f t="shared" si="507"/>
        <v>Sep-2025</v>
      </c>
      <c r="Q4941" t="str">
        <f t="shared" si="508"/>
        <v>Q3-2025</v>
      </c>
    </row>
    <row r="4942" spans="1:17" x14ac:dyDescent="0.3">
      <c r="A4942" t="s">
        <v>5090</v>
      </c>
      <c r="B4942" s="15">
        <v>45440</v>
      </c>
      <c r="C4942" t="s">
        <v>88</v>
      </c>
      <c r="D4942" t="s">
        <v>206</v>
      </c>
      <c r="E4942" t="s">
        <v>54</v>
      </c>
      <c r="F4942" t="s">
        <v>65</v>
      </c>
      <c r="G4942" t="s">
        <v>68</v>
      </c>
      <c r="H4942">
        <v>1</v>
      </c>
      <c r="I4942">
        <v>22.55</v>
      </c>
      <c r="J4942">
        <v>6.9000000000000006E-2</v>
      </c>
      <c r="K4942">
        <v>14.68</v>
      </c>
      <c r="L4942" t="s">
        <v>57</v>
      </c>
      <c r="M4942">
        <f t="shared" si="509"/>
        <v>20.99</v>
      </c>
      <c r="N4942">
        <f t="shared" si="510"/>
        <v>6.31</v>
      </c>
      <c r="O4942" s="7">
        <f t="shared" si="511"/>
        <v>0.30061934254406864</v>
      </c>
      <c r="P4942" t="str">
        <f t="shared" si="507"/>
        <v>May-2024</v>
      </c>
      <c r="Q4942" t="str">
        <f t="shared" si="508"/>
        <v>Q2-2024</v>
      </c>
    </row>
    <row r="4943" spans="1:17" x14ac:dyDescent="0.3">
      <c r="A4943" t="s">
        <v>5091</v>
      </c>
      <c r="B4943" s="15">
        <v>45406</v>
      </c>
      <c r="C4943" t="s">
        <v>63</v>
      </c>
      <c r="D4943" t="s">
        <v>263</v>
      </c>
      <c r="E4943" t="s">
        <v>107</v>
      </c>
      <c r="F4943" t="s">
        <v>148</v>
      </c>
      <c r="G4943" t="s">
        <v>56</v>
      </c>
      <c r="H4943">
        <v>3</v>
      </c>
      <c r="I4943">
        <v>34.49</v>
      </c>
      <c r="J4943">
        <v>0.32</v>
      </c>
      <c r="K4943">
        <v>10.44</v>
      </c>
      <c r="L4943" t="s">
        <v>57</v>
      </c>
      <c r="M4943">
        <f t="shared" si="509"/>
        <v>70.36</v>
      </c>
      <c r="N4943">
        <f t="shared" si="510"/>
        <v>39.04</v>
      </c>
      <c r="O4943" s="7">
        <f t="shared" si="511"/>
        <v>0.55486071631608869</v>
      </c>
      <c r="P4943" t="str">
        <f t="shared" si="507"/>
        <v>Apr-2024</v>
      </c>
      <c r="Q4943" t="str">
        <f t="shared" si="508"/>
        <v>Q2-2024</v>
      </c>
    </row>
    <row r="4944" spans="1:17" x14ac:dyDescent="0.3">
      <c r="A4944" t="s">
        <v>5092</v>
      </c>
      <c r="B4944" s="15">
        <v>45827</v>
      </c>
      <c r="C4944" t="s">
        <v>84</v>
      </c>
      <c r="D4944" t="s">
        <v>225</v>
      </c>
      <c r="E4944" t="s">
        <v>107</v>
      </c>
      <c r="F4944" t="s">
        <v>148</v>
      </c>
      <c r="G4944" t="s">
        <v>68</v>
      </c>
      <c r="H4944">
        <v>4</v>
      </c>
      <c r="I4944">
        <v>43.23</v>
      </c>
      <c r="J4944">
        <v>0.152</v>
      </c>
      <c r="K4944">
        <v>18.920000000000002</v>
      </c>
      <c r="L4944" t="s">
        <v>57</v>
      </c>
      <c r="M4944">
        <f t="shared" si="509"/>
        <v>146.63999999999999</v>
      </c>
      <c r="N4944">
        <f t="shared" si="510"/>
        <v>70.959999999999994</v>
      </c>
      <c r="O4944" s="7">
        <f t="shared" si="511"/>
        <v>0.48390616475722859</v>
      </c>
      <c r="P4944" t="str">
        <f t="shared" si="507"/>
        <v>Jun-2025</v>
      </c>
      <c r="Q4944" t="str">
        <f t="shared" si="508"/>
        <v>Q2-2025</v>
      </c>
    </row>
    <row r="4945" spans="1:17" x14ac:dyDescent="0.3">
      <c r="A4945" t="s">
        <v>5093</v>
      </c>
      <c r="B4945" s="15">
        <v>45801</v>
      </c>
      <c r="C4945" t="s">
        <v>63</v>
      </c>
      <c r="D4945" t="s">
        <v>165</v>
      </c>
      <c r="E4945" t="s">
        <v>71</v>
      </c>
      <c r="F4945" t="s">
        <v>72</v>
      </c>
      <c r="G4945" t="s">
        <v>68</v>
      </c>
      <c r="H4945">
        <v>1</v>
      </c>
      <c r="I4945">
        <v>31.53</v>
      </c>
      <c r="J4945">
        <v>0.25800000000000001</v>
      </c>
      <c r="K4945">
        <v>20.91</v>
      </c>
      <c r="L4945" t="s">
        <v>57</v>
      </c>
      <c r="M4945">
        <f t="shared" si="509"/>
        <v>23.4</v>
      </c>
      <c r="N4945">
        <f t="shared" si="510"/>
        <v>2.4900000000000002</v>
      </c>
      <c r="O4945" s="7">
        <f t="shared" si="511"/>
        <v>0.10641025641025642</v>
      </c>
      <c r="P4945" t="str">
        <f t="shared" si="507"/>
        <v>May-2025</v>
      </c>
      <c r="Q4945" t="str">
        <f t="shared" si="508"/>
        <v>Q2-2025</v>
      </c>
    </row>
    <row r="4946" spans="1:17" x14ac:dyDescent="0.3">
      <c r="A4946" t="s">
        <v>5094</v>
      </c>
      <c r="B4946" s="15">
        <v>45517</v>
      </c>
      <c r="C4946" t="s">
        <v>84</v>
      </c>
      <c r="D4946" t="s">
        <v>103</v>
      </c>
      <c r="E4946" t="s">
        <v>71</v>
      </c>
      <c r="F4946" t="s">
        <v>86</v>
      </c>
      <c r="G4946" t="s">
        <v>56</v>
      </c>
      <c r="H4946">
        <v>1</v>
      </c>
      <c r="I4946">
        <v>154.41</v>
      </c>
      <c r="J4946">
        <v>0.105</v>
      </c>
      <c r="K4946">
        <v>118.61</v>
      </c>
      <c r="L4946" t="s">
        <v>57</v>
      </c>
      <c r="M4946">
        <f t="shared" si="509"/>
        <v>138.19999999999999</v>
      </c>
      <c r="N4946">
        <f t="shared" si="510"/>
        <v>19.59</v>
      </c>
      <c r="O4946" s="7">
        <f t="shared" si="511"/>
        <v>0.14175108538350217</v>
      </c>
      <c r="P4946" t="str">
        <f t="shared" si="507"/>
        <v>Aug-2024</v>
      </c>
      <c r="Q4946" t="str">
        <f t="shared" si="508"/>
        <v>Q3-2024</v>
      </c>
    </row>
    <row r="4947" spans="1:17" x14ac:dyDescent="0.3">
      <c r="A4947" t="s">
        <v>5095</v>
      </c>
      <c r="B4947" s="15">
        <v>45545</v>
      </c>
      <c r="C4947" t="s">
        <v>63</v>
      </c>
      <c r="D4947" t="s">
        <v>188</v>
      </c>
      <c r="E4947" t="s">
        <v>54</v>
      </c>
      <c r="F4947" t="s">
        <v>156</v>
      </c>
      <c r="G4947" t="s">
        <v>56</v>
      </c>
      <c r="H4947">
        <v>9</v>
      </c>
      <c r="I4947">
        <v>15.49</v>
      </c>
      <c r="J4947">
        <v>0.34</v>
      </c>
      <c r="K4947">
        <v>9.85</v>
      </c>
      <c r="L4947" t="s">
        <v>57</v>
      </c>
      <c r="M4947">
        <f t="shared" si="509"/>
        <v>92.01</v>
      </c>
      <c r="N4947">
        <f t="shared" si="510"/>
        <v>3.36</v>
      </c>
      <c r="O4947" s="7">
        <f t="shared" si="511"/>
        <v>3.6517769807629601E-2</v>
      </c>
      <c r="P4947" t="str">
        <f t="shared" si="507"/>
        <v>Sep-2024</v>
      </c>
      <c r="Q4947" t="str">
        <f t="shared" si="508"/>
        <v>Q3-2024</v>
      </c>
    </row>
    <row r="4948" spans="1:17" x14ac:dyDescent="0.3">
      <c r="A4948" t="s">
        <v>5096</v>
      </c>
      <c r="B4948" s="15">
        <v>45735</v>
      </c>
      <c r="C4948" t="s">
        <v>52</v>
      </c>
      <c r="D4948" t="s">
        <v>121</v>
      </c>
      <c r="E4948" t="s">
        <v>54</v>
      </c>
      <c r="F4948" t="s">
        <v>114</v>
      </c>
      <c r="G4948" t="s">
        <v>56</v>
      </c>
      <c r="H4948">
        <v>6</v>
      </c>
      <c r="I4948">
        <v>9.16</v>
      </c>
      <c r="J4948">
        <v>7.8E-2</v>
      </c>
      <c r="K4948">
        <v>5.92</v>
      </c>
      <c r="L4948" t="s">
        <v>57</v>
      </c>
      <c r="M4948">
        <f t="shared" si="509"/>
        <v>50.67</v>
      </c>
      <c r="N4948">
        <f t="shared" si="510"/>
        <v>15.15</v>
      </c>
      <c r="O4948" s="7">
        <f t="shared" si="511"/>
        <v>0.29899348727057429</v>
      </c>
      <c r="P4948" t="str">
        <f t="shared" si="507"/>
        <v>Mar-2025</v>
      </c>
      <c r="Q4948" t="str">
        <f t="shared" si="508"/>
        <v>Q1-2025</v>
      </c>
    </row>
    <row r="4949" spans="1:17" x14ac:dyDescent="0.3">
      <c r="A4949" t="s">
        <v>5097</v>
      </c>
      <c r="B4949" s="15">
        <v>45934</v>
      </c>
      <c r="C4949" t="s">
        <v>84</v>
      </c>
      <c r="D4949" t="s">
        <v>144</v>
      </c>
      <c r="E4949" t="s">
        <v>54</v>
      </c>
      <c r="F4949" t="s">
        <v>156</v>
      </c>
      <c r="G4949" t="s">
        <v>68</v>
      </c>
      <c r="H4949">
        <v>3</v>
      </c>
      <c r="I4949">
        <v>9.7200000000000006</v>
      </c>
      <c r="J4949">
        <v>2.4E-2</v>
      </c>
      <c r="K4949">
        <v>5.5</v>
      </c>
      <c r="L4949" t="s">
        <v>57</v>
      </c>
      <c r="M4949">
        <f t="shared" si="509"/>
        <v>28.46</v>
      </c>
      <c r="N4949">
        <f t="shared" si="510"/>
        <v>11.96</v>
      </c>
      <c r="O4949" s="7">
        <f t="shared" si="511"/>
        <v>0.42023893183415323</v>
      </c>
      <c r="P4949" t="str">
        <f t="shared" si="507"/>
        <v>Oct-2025</v>
      </c>
      <c r="Q4949" t="str">
        <f t="shared" si="508"/>
        <v>Q4-2025</v>
      </c>
    </row>
    <row r="4950" spans="1:17" x14ac:dyDescent="0.3">
      <c r="A4950" t="s">
        <v>5098</v>
      </c>
      <c r="B4950" s="15">
        <v>45544</v>
      </c>
      <c r="C4950" t="s">
        <v>52</v>
      </c>
      <c r="D4950" t="s">
        <v>200</v>
      </c>
      <c r="E4950" t="s">
        <v>71</v>
      </c>
      <c r="F4950" t="s">
        <v>97</v>
      </c>
      <c r="G4950" t="s">
        <v>68</v>
      </c>
      <c r="H4950">
        <v>4</v>
      </c>
      <c r="I4950">
        <v>105.91</v>
      </c>
      <c r="J4950">
        <v>4.2000000000000003E-2</v>
      </c>
      <c r="K4950">
        <v>75.12</v>
      </c>
      <c r="L4950" t="s">
        <v>57</v>
      </c>
      <c r="M4950">
        <f t="shared" si="509"/>
        <v>405.85</v>
      </c>
      <c r="N4950">
        <f t="shared" si="510"/>
        <v>105.37</v>
      </c>
      <c r="O4950" s="7">
        <f t="shared" si="511"/>
        <v>0.25962794135764444</v>
      </c>
      <c r="P4950" t="str">
        <f t="shared" si="507"/>
        <v>Sep-2024</v>
      </c>
      <c r="Q4950" t="str">
        <f t="shared" si="508"/>
        <v>Q3-2024</v>
      </c>
    </row>
    <row r="4951" spans="1:17" x14ac:dyDescent="0.3">
      <c r="A4951" t="s">
        <v>5099</v>
      </c>
      <c r="B4951" s="15">
        <v>45662</v>
      </c>
      <c r="C4951" t="s">
        <v>84</v>
      </c>
      <c r="D4951" t="s">
        <v>85</v>
      </c>
      <c r="E4951" t="s">
        <v>71</v>
      </c>
      <c r="F4951" t="s">
        <v>78</v>
      </c>
      <c r="G4951" t="s">
        <v>56</v>
      </c>
      <c r="H4951">
        <v>5</v>
      </c>
      <c r="I4951">
        <v>117.46</v>
      </c>
      <c r="J4951">
        <v>3.6999999999999998E-2</v>
      </c>
      <c r="K4951">
        <v>82.23</v>
      </c>
      <c r="L4951" t="s">
        <v>57</v>
      </c>
      <c r="M4951">
        <f t="shared" si="509"/>
        <v>565.57000000000005</v>
      </c>
      <c r="N4951">
        <f t="shared" si="510"/>
        <v>154.41999999999999</v>
      </c>
      <c r="O4951" s="7">
        <f t="shared" si="511"/>
        <v>0.2730342839966759</v>
      </c>
      <c r="P4951" t="str">
        <f t="shared" si="507"/>
        <v>Jan-2025</v>
      </c>
      <c r="Q4951" t="str">
        <f t="shared" si="508"/>
        <v>Q1-2025</v>
      </c>
    </row>
    <row r="4952" spans="1:17" x14ac:dyDescent="0.3">
      <c r="A4952" t="s">
        <v>5100</v>
      </c>
      <c r="B4952" s="15">
        <v>45876</v>
      </c>
      <c r="C4952" t="s">
        <v>84</v>
      </c>
      <c r="D4952" t="s">
        <v>147</v>
      </c>
      <c r="E4952" t="s">
        <v>71</v>
      </c>
      <c r="F4952" t="s">
        <v>126</v>
      </c>
      <c r="G4952" t="s">
        <v>56</v>
      </c>
      <c r="H4952">
        <v>1</v>
      </c>
      <c r="I4952">
        <v>233.96</v>
      </c>
      <c r="J4952">
        <v>4.5999999999999999E-2</v>
      </c>
      <c r="K4952">
        <v>187.12</v>
      </c>
      <c r="L4952" t="s">
        <v>57</v>
      </c>
      <c r="M4952">
        <f t="shared" si="509"/>
        <v>223.2</v>
      </c>
      <c r="N4952">
        <f t="shared" si="510"/>
        <v>36.08</v>
      </c>
      <c r="O4952" s="7">
        <f t="shared" si="511"/>
        <v>0.16164874551971326</v>
      </c>
      <c r="P4952" t="str">
        <f t="shared" si="507"/>
        <v>Aug-2025</v>
      </c>
      <c r="Q4952" t="str">
        <f t="shared" si="508"/>
        <v>Q3-2025</v>
      </c>
    </row>
    <row r="4953" spans="1:17" x14ac:dyDescent="0.3">
      <c r="A4953" t="s">
        <v>5101</v>
      </c>
      <c r="B4953" s="15">
        <v>45797</v>
      </c>
      <c r="C4953" t="s">
        <v>63</v>
      </c>
      <c r="D4953" t="s">
        <v>82</v>
      </c>
      <c r="E4953" t="s">
        <v>71</v>
      </c>
      <c r="F4953" t="s">
        <v>72</v>
      </c>
      <c r="G4953" t="s">
        <v>56</v>
      </c>
      <c r="H4953">
        <v>6</v>
      </c>
      <c r="I4953">
        <v>141.4</v>
      </c>
      <c r="J4953">
        <v>0.253</v>
      </c>
      <c r="K4953">
        <v>110.16</v>
      </c>
      <c r="L4953" t="s">
        <v>104</v>
      </c>
      <c r="M4953">
        <f t="shared" si="509"/>
        <v>633.75</v>
      </c>
      <c r="N4953">
        <f t="shared" si="510"/>
        <v>-27.21</v>
      </c>
      <c r="O4953" s="7">
        <f t="shared" si="511"/>
        <v>-4.2934911242603555E-2</v>
      </c>
      <c r="P4953" t="str">
        <f t="shared" si="507"/>
        <v>May-2025</v>
      </c>
      <c r="Q4953" t="str">
        <f t="shared" si="508"/>
        <v>Q2-2025</v>
      </c>
    </row>
    <row r="4954" spans="1:17" x14ac:dyDescent="0.3">
      <c r="A4954" t="s">
        <v>5102</v>
      </c>
      <c r="B4954" s="15">
        <v>45447</v>
      </c>
      <c r="C4954" t="s">
        <v>63</v>
      </c>
      <c r="D4954" t="s">
        <v>82</v>
      </c>
      <c r="E4954" t="s">
        <v>71</v>
      </c>
      <c r="F4954" t="s">
        <v>126</v>
      </c>
      <c r="G4954" t="s">
        <v>68</v>
      </c>
      <c r="H4954">
        <v>1</v>
      </c>
      <c r="I4954">
        <v>243.6</v>
      </c>
      <c r="J4954">
        <v>0.23100000000000001</v>
      </c>
      <c r="K4954">
        <v>161.13999999999999</v>
      </c>
      <c r="L4954" t="s">
        <v>57</v>
      </c>
      <c r="M4954">
        <f t="shared" si="509"/>
        <v>187.33</v>
      </c>
      <c r="N4954">
        <f t="shared" si="510"/>
        <v>26.19</v>
      </c>
      <c r="O4954" s="7">
        <f t="shared" si="511"/>
        <v>0.13980675812736881</v>
      </c>
      <c r="P4954" t="str">
        <f t="shared" si="507"/>
        <v>Jun-2024</v>
      </c>
      <c r="Q4954" t="str">
        <f t="shared" si="508"/>
        <v>Q2-2024</v>
      </c>
    </row>
    <row r="4955" spans="1:17" x14ac:dyDescent="0.3">
      <c r="A4955" t="s">
        <v>5103</v>
      </c>
      <c r="B4955" s="15">
        <v>45619</v>
      </c>
      <c r="C4955" t="s">
        <v>88</v>
      </c>
      <c r="D4955" t="s">
        <v>206</v>
      </c>
      <c r="E4955" t="s">
        <v>93</v>
      </c>
      <c r="F4955" t="s">
        <v>219</v>
      </c>
      <c r="G4955" t="s">
        <v>68</v>
      </c>
      <c r="H4955">
        <v>2</v>
      </c>
      <c r="I4955">
        <v>48.09</v>
      </c>
      <c r="J4955">
        <v>2.9000000000000001E-2</v>
      </c>
      <c r="K4955">
        <v>19.989999999999998</v>
      </c>
      <c r="L4955" t="s">
        <v>57</v>
      </c>
      <c r="M4955">
        <f t="shared" si="509"/>
        <v>93.39</v>
      </c>
      <c r="N4955">
        <f t="shared" si="510"/>
        <v>53.41</v>
      </c>
      <c r="O4955" s="7">
        <f t="shared" si="511"/>
        <v>0.57190277331620087</v>
      </c>
      <c r="P4955" t="str">
        <f t="shared" si="507"/>
        <v>Nov-2024</v>
      </c>
      <c r="Q4955" t="str">
        <f t="shared" si="508"/>
        <v>Q4-2024</v>
      </c>
    </row>
    <row r="4956" spans="1:17" x14ac:dyDescent="0.3">
      <c r="A4956" t="s">
        <v>5104</v>
      </c>
      <c r="B4956" s="15">
        <v>45594</v>
      </c>
      <c r="C4956" t="s">
        <v>52</v>
      </c>
      <c r="D4956" t="s">
        <v>121</v>
      </c>
      <c r="E4956" t="s">
        <v>93</v>
      </c>
      <c r="F4956" t="s">
        <v>219</v>
      </c>
      <c r="G4956" t="s">
        <v>68</v>
      </c>
      <c r="H4956">
        <v>2</v>
      </c>
      <c r="I4956">
        <v>62.5</v>
      </c>
      <c r="J4956">
        <v>0.23699999999999999</v>
      </c>
      <c r="K4956">
        <v>23.08</v>
      </c>
      <c r="L4956" t="s">
        <v>57</v>
      </c>
      <c r="M4956">
        <f t="shared" si="509"/>
        <v>95.38</v>
      </c>
      <c r="N4956">
        <f t="shared" si="510"/>
        <v>49.22</v>
      </c>
      <c r="O4956" s="7">
        <f t="shared" si="511"/>
        <v>0.51604109876284343</v>
      </c>
      <c r="P4956" t="str">
        <f t="shared" si="507"/>
        <v>Oct-2024</v>
      </c>
      <c r="Q4956" t="str">
        <f t="shared" si="508"/>
        <v>Q4-2024</v>
      </c>
    </row>
    <row r="4957" spans="1:17" x14ac:dyDescent="0.3">
      <c r="A4957" t="s">
        <v>5105</v>
      </c>
      <c r="B4957" s="15">
        <v>45716</v>
      </c>
      <c r="C4957" t="s">
        <v>52</v>
      </c>
      <c r="D4957" t="s">
        <v>272</v>
      </c>
      <c r="E4957" t="s">
        <v>107</v>
      </c>
      <c r="F4957" t="s">
        <v>132</v>
      </c>
      <c r="G4957" t="s">
        <v>56</v>
      </c>
      <c r="H4957">
        <v>6</v>
      </c>
      <c r="I4957">
        <v>39.97</v>
      </c>
      <c r="J4957">
        <v>0.10299999999999999</v>
      </c>
      <c r="K4957">
        <v>15.85</v>
      </c>
      <c r="L4957" t="s">
        <v>57</v>
      </c>
      <c r="M4957">
        <f t="shared" si="509"/>
        <v>215.12</v>
      </c>
      <c r="N4957">
        <f t="shared" si="510"/>
        <v>120.02</v>
      </c>
      <c r="O4957" s="7">
        <f t="shared" si="511"/>
        <v>0.55792116028263294</v>
      </c>
      <c r="P4957" t="str">
        <f t="shared" si="507"/>
        <v>Feb-2025</v>
      </c>
      <c r="Q4957" t="str">
        <f t="shared" si="508"/>
        <v>Q1-2025</v>
      </c>
    </row>
    <row r="4958" spans="1:17" x14ac:dyDescent="0.3">
      <c r="A4958" t="s">
        <v>5106</v>
      </c>
      <c r="B4958" s="15">
        <v>45532</v>
      </c>
      <c r="C4958" t="s">
        <v>52</v>
      </c>
      <c r="D4958" t="s">
        <v>181</v>
      </c>
      <c r="E4958" t="s">
        <v>93</v>
      </c>
      <c r="F4958" t="s">
        <v>141</v>
      </c>
      <c r="G4958" t="s">
        <v>56</v>
      </c>
      <c r="H4958">
        <v>2</v>
      </c>
      <c r="I4958">
        <v>13.11</v>
      </c>
      <c r="J4958">
        <v>2.1999999999999999E-2</v>
      </c>
      <c r="K4958">
        <v>5.3</v>
      </c>
      <c r="L4958" t="s">
        <v>57</v>
      </c>
      <c r="M4958">
        <f t="shared" si="509"/>
        <v>25.64</v>
      </c>
      <c r="N4958">
        <f t="shared" si="510"/>
        <v>15.04</v>
      </c>
      <c r="O4958" s="7">
        <f t="shared" si="511"/>
        <v>0.58658346333853351</v>
      </c>
      <c r="P4958" t="str">
        <f t="shared" si="507"/>
        <v>Aug-2024</v>
      </c>
      <c r="Q4958" t="str">
        <f t="shared" si="508"/>
        <v>Q3-2024</v>
      </c>
    </row>
    <row r="4959" spans="1:17" x14ac:dyDescent="0.3">
      <c r="A4959" t="s">
        <v>5107</v>
      </c>
      <c r="B4959" s="15">
        <v>45752</v>
      </c>
      <c r="C4959" t="s">
        <v>84</v>
      </c>
      <c r="D4959" t="s">
        <v>229</v>
      </c>
      <c r="E4959" t="s">
        <v>54</v>
      </c>
      <c r="F4959" t="s">
        <v>268</v>
      </c>
      <c r="G4959" t="s">
        <v>68</v>
      </c>
      <c r="H4959">
        <v>5</v>
      </c>
      <c r="I4959">
        <v>23.45</v>
      </c>
      <c r="J4959">
        <v>7.6999999999999999E-2</v>
      </c>
      <c r="K4959">
        <v>15.74</v>
      </c>
      <c r="L4959" t="s">
        <v>104</v>
      </c>
      <c r="M4959">
        <f t="shared" si="509"/>
        <v>108.22</v>
      </c>
      <c r="N4959">
        <f t="shared" si="510"/>
        <v>29.52</v>
      </c>
      <c r="O4959" s="7">
        <f t="shared" si="511"/>
        <v>0.27277767510626499</v>
      </c>
      <c r="P4959" t="str">
        <f t="shared" si="507"/>
        <v>Apr-2025</v>
      </c>
      <c r="Q4959" t="str">
        <f t="shared" si="508"/>
        <v>Q2-2025</v>
      </c>
    </row>
    <row r="4960" spans="1:17" x14ac:dyDescent="0.3">
      <c r="A4960" t="s">
        <v>5108</v>
      </c>
      <c r="B4960" s="15">
        <v>45958</v>
      </c>
      <c r="C4960" t="s">
        <v>88</v>
      </c>
      <c r="D4960" t="s">
        <v>202</v>
      </c>
      <c r="E4960" t="s">
        <v>54</v>
      </c>
      <c r="F4960" t="s">
        <v>156</v>
      </c>
      <c r="G4960" t="s">
        <v>56</v>
      </c>
      <c r="H4960">
        <v>1</v>
      </c>
      <c r="I4960">
        <v>5.5</v>
      </c>
      <c r="J4960">
        <v>8.6999999999999994E-2</v>
      </c>
      <c r="K4960">
        <v>3.48</v>
      </c>
      <c r="L4960" t="s">
        <v>57</v>
      </c>
      <c r="M4960">
        <f t="shared" si="509"/>
        <v>5.0199999999999996</v>
      </c>
      <c r="N4960">
        <f t="shared" si="510"/>
        <v>1.54</v>
      </c>
      <c r="O4960" s="7">
        <f t="shared" si="511"/>
        <v>0.30677290836653393</v>
      </c>
      <c r="P4960" t="str">
        <f t="shared" si="507"/>
        <v>Oct-2025</v>
      </c>
      <c r="Q4960" t="str">
        <f t="shared" si="508"/>
        <v>Q4-2025</v>
      </c>
    </row>
    <row r="4961" spans="1:17" x14ac:dyDescent="0.3">
      <c r="A4961" t="s">
        <v>5109</v>
      </c>
      <c r="B4961" s="15">
        <v>45836</v>
      </c>
      <c r="C4961" t="s">
        <v>88</v>
      </c>
      <c r="D4961" t="s">
        <v>162</v>
      </c>
      <c r="E4961" t="s">
        <v>54</v>
      </c>
      <c r="F4961" t="s">
        <v>156</v>
      </c>
      <c r="G4961" t="s">
        <v>56</v>
      </c>
      <c r="H4961">
        <v>2</v>
      </c>
      <c r="I4961">
        <v>19.010000000000002</v>
      </c>
      <c r="J4961">
        <v>0.112</v>
      </c>
      <c r="K4961">
        <v>10.57</v>
      </c>
      <c r="L4961" t="s">
        <v>57</v>
      </c>
      <c r="M4961">
        <f t="shared" si="509"/>
        <v>33.76</v>
      </c>
      <c r="N4961">
        <f t="shared" si="510"/>
        <v>12.62</v>
      </c>
      <c r="O4961" s="7">
        <f t="shared" si="511"/>
        <v>0.37381516587677727</v>
      </c>
      <c r="P4961" t="str">
        <f t="shared" si="507"/>
        <v>Jun-2025</v>
      </c>
      <c r="Q4961" t="str">
        <f t="shared" si="508"/>
        <v>Q2-2025</v>
      </c>
    </row>
    <row r="4962" spans="1:17" x14ac:dyDescent="0.3">
      <c r="A4962" t="s">
        <v>5110</v>
      </c>
      <c r="B4962" s="15">
        <v>45370</v>
      </c>
      <c r="C4962" t="s">
        <v>52</v>
      </c>
      <c r="D4962" t="s">
        <v>155</v>
      </c>
      <c r="E4962" t="s">
        <v>107</v>
      </c>
      <c r="F4962" t="s">
        <v>108</v>
      </c>
      <c r="G4962" t="s">
        <v>56</v>
      </c>
      <c r="H4962">
        <v>9</v>
      </c>
      <c r="I4962">
        <v>34.520000000000003</v>
      </c>
      <c r="J4962">
        <v>1.6E-2</v>
      </c>
      <c r="K4962">
        <v>13.57</v>
      </c>
      <c r="L4962" t="s">
        <v>57</v>
      </c>
      <c r="M4962">
        <f t="shared" si="509"/>
        <v>305.70999999999998</v>
      </c>
      <c r="N4962">
        <f t="shared" si="510"/>
        <v>183.58</v>
      </c>
      <c r="O4962" s="7">
        <f t="shared" si="511"/>
        <v>0.60050374537960816</v>
      </c>
      <c r="P4962" t="str">
        <f t="shared" si="507"/>
        <v>Mar-2024</v>
      </c>
      <c r="Q4962" t="str">
        <f t="shared" si="508"/>
        <v>Q1-2024</v>
      </c>
    </row>
    <row r="4963" spans="1:17" x14ac:dyDescent="0.3">
      <c r="A4963" t="s">
        <v>5111</v>
      </c>
      <c r="B4963" s="15">
        <v>45492</v>
      </c>
      <c r="C4963" t="s">
        <v>52</v>
      </c>
      <c r="D4963" t="s">
        <v>96</v>
      </c>
      <c r="E4963" t="s">
        <v>107</v>
      </c>
      <c r="F4963" t="s">
        <v>108</v>
      </c>
      <c r="G4963" t="s">
        <v>68</v>
      </c>
      <c r="H4963">
        <v>3</v>
      </c>
      <c r="I4963">
        <v>20.399999999999999</v>
      </c>
      <c r="J4963">
        <v>9.2999999999999999E-2</v>
      </c>
      <c r="K4963">
        <v>7.32</v>
      </c>
      <c r="L4963" t="s">
        <v>57</v>
      </c>
      <c r="M4963">
        <f t="shared" si="509"/>
        <v>55.51</v>
      </c>
      <c r="N4963">
        <f t="shared" si="510"/>
        <v>33.549999999999997</v>
      </c>
      <c r="O4963" s="7">
        <f t="shared" si="511"/>
        <v>0.60439560439560436</v>
      </c>
      <c r="P4963" t="str">
        <f t="shared" si="507"/>
        <v>Jul-2024</v>
      </c>
      <c r="Q4963" t="str">
        <f t="shared" si="508"/>
        <v>Q3-2024</v>
      </c>
    </row>
    <row r="4964" spans="1:17" x14ac:dyDescent="0.3">
      <c r="A4964" t="s">
        <v>5112</v>
      </c>
      <c r="B4964" s="15">
        <v>45510</v>
      </c>
      <c r="C4964" t="s">
        <v>84</v>
      </c>
      <c r="D4964" t="s">
        <v>196</v>
      </c>
      <c r="E4964" t="s">
        <v>60</v>
      </c>
      <c r="F4964" t="s">
        <v>67</v>
      </c>
      <c r="G4964" t="s">
        <v>56</v>
      </c>
      <c r="H4964">
        <v>2</v>
      </c>
      <c r="I4964">
        <v>78.099999999999994</v>
      </c>
      <c r="J4964">
        <v>8.5000000000000006E-2</v>
      </c>
      <c r="K4964">
        <v>40.229999999999997</v>
      </c>
      <c r="L4964" t="s">
        <v>57</v>
      </c>
      <c r="M4964">
        <f t="shared" si="509"/>
        <v>142.91999999999999</v>
      </c>
      <c r="N4964">
        <f t="shared" si="510"/>
        <v>62.46</v>
      </c>
      <c r="O4964" s="7">
        <f t="shared" si="511"/>
        <v>0.43702770780856426</v>
      </c>
      <c r="P4964" t="str">
        <f t="shared" si="507"/>
        <v>Aug-2024</v>
      </c>
      <c r="Q4964" t="str">
        <f t="shared" si="508"/>
        <v>Q3-2024</v>
      </c>
    </row>
    <row r="4965" spans="1:17" x14ac:dyDescent="0.3">
      <c r="A4965" t="s">
        <v>5113</v>
      </c>
      <c r="B4965" s="15">
        <v>45935</v>
      </c>
      <c r="C4965" t="s">
        <v>88</v>
      </c>
      <c r="D4965" t="s">
        <v>234</v>
      </c>
      <c r="E4965" t="s">
        <v>54</v>
      </c>
      <c r="F4965" t="s">
        <v>156</v>
      </c>
      <c r="G4965" t="s">
        <v>68</v>
      </c>
      <c r="H4965">
        <v>1</v>
      </c>
      <c r="I4965">
        <v>8.5399999999999991</v>
      </c>
      <c r="J4965">
        <v>0</v>
      </c>
      <c r="K4965">
        <v>5.91</v>
      </c>
      <c r="L4965" t="s">
        <v>57</v>
      </c>
      <c r="M4965">
        <f t="shared" si="509"/>
        <v>8.5399999999999991</v>
      </c>
      <c r="N4965">
        <f t="shared" si="510"/>
        <v>2.63</v>
      </c>
      <c r="O4965" s="7">
        <f t="shared" si="511"/>
        <v>0.30796252927400469</v>
      </c>
      <c r="P4965" t="str">
        <f t="shared" si="507"/>
        <v>Oct-2025</v>
      </c>
      <c r="Q4965" t="str">
        <f t="shared" si="508"/>
        <v>Q4-2025</v>
      </c>
    </row>
    <row r="4966" spans="1:17" x14ac:dyDescent="0.3">
      <c r="A4966" t="s">
        <v>5114</v>
      </c>
      <c r="B4966" s="15">
        <v>45955</v>
      </c>
      <c r="C4966" t="s">
        <v>84</v>
      </c>
      <c r="D4966" t="s">
        <v>169</v>
      </c>
      <c r="E4966" t="s">
        <v>60</v>
      </c>
      <c r="F4966" t="s">
        <v>99</v>
      </c>
      <c r="G4966" t="s">
        <v>56</v>
      </c>
      <c r="H4966">
        <v>4</v>
      </c>
      <c r="I4966">
        <v>15.89</v>
      </c>
      <c r="J4966">
        <v>0.1</v>
      </c>
      <c r="K4966">
        <v>8.68</v>
      </c>
      <c r="L4966" t="s">
        <v>57</v>
      </c>
      <c r="M4966">
        <f t="shared" si="509"/>
        <v>57.2</v>
      </c>
      <c r="N4966">
        <f t="shared" si="510"/>
        <v>22.48</v>
      </c>
      <c r="O4966" s="7">
        <f t="shared" si="511"/>
        <v>0.39300699300699299</v>
      </c>
      <c r="P4966" t="str">
        <f t="shared" si="507"/>
        <v>Oct-2025</v>
      </c>
      <c r="Q4966" t="str">
        <f t="shared" si="508"/>
        <v>Q4-2025</v>
      </c>
    </row>
    <row r="4967" spans="1:17" x14ac:dyDescent="0.3">
      <c r="A4967" t="s">
        <v>5115</v>
      </c>
      <c r="B4967" s="15">
        <v>45542</v>
      </c>
      <c r="C4967" t="s">
        <v>52</v>
      </c>
      <c r="D4967" t="s">
        <v>96</v>
      </c>
      <c r="E4967" t="s">
        <v>60</v>
      </c>
      <c r="F4967" t="s">
        <v>99</v>
      </c>
      <c r="G4967" t="s">
        <v>68</v>
      </c>
      <c r="H4967">
        <v>12</v>
      </c>
      <c r="I4967">
        <v>73.69</v>
      </c>
      <c r="J4967">
        <v>0.114</v>
      </c>
      <c r="K4967">
        <v>32.56</v>
      </c>
      <c r="L4967" t="s">
        <v>57</v>
      </c>
      <c r="M4967">
        <f t="shared" si="509"/>
        <v>783.47</v>
      </c>
      <c r="N4967">
        <f t="shared" si="510"/>
        <v>392.75</v>
      </c>
      <c r="O4967" s="7">
        <f t="shared" si="511"/>
        <v>0.5012955186541922</v>
      </c>
      <c r="P4967" t="str">
        <f t="shared" si="507"/>
        <v>Sep-2024</v>
      </c>
      <c r="Q4967" t="str">
        <f t="shared" si="508"/>
        <v>Q3-2024</v>
      </c>
    </row>
    <row r="4968" spans="1:17" x14ac:dyDescent="0.3">
      <c r="A4968" t="s">
        <v>5116</v>
      </c>
      <c r="B4968" s="15">
        <v>45979</v>
      </c>
      <c r="C4968" t="s">
        <v>84</v>
      </c>
      <c r="D4968" t="s">
        <v>229</v>
      </c>
      <c r="E4968" t="s">
        <v>54</v>
      </c>
      <c r="F4968" t="s">
        <v>156</v>
      </c>
      <c r="G4968" t="s">
        <v>68</v>
      </c>
      <c r="H4968">
        <v>5</v>
      </c>
      <c r="I4968">
        <v>19.63</v>
      </c>
      <c r="J4968">
        <v>0.04</v>
      </c>
      <c r="K4968">
        <v>12.78</v>
      </c>
      <c r="L4968" t="s">
        <v>57</v>
      </c>
      <c r="M4968">
        <f t="shared" si="509"/>
        <v>94.22</v>
      </c>
      <c r="N4968">
        <f t="shared" si="510"/>
        <v>30.32</v>
      </c>
      <c r="O4968" s="7">
        <f t="shared" si="511"/>
        <v>0.32180004245383148</v>
      </c>
      <c r="P4968" t="str">
        <f t="shared" si="507"/>
        <v>Nov-2025</v>
      </c>
      <c r="Q4968" t="str">
        <f t="shared" si="508"/>
        <v>Q4-2025</v>
      </c>
    </row>
    <row r="4969" spans="1:17" x14ac:dyDescent="0.3">
      <c r="A4969" t="s">
        <v>5117</v>
      </c>
      <c r="B4969" s="15">
        <v>45925</v>
      </c>
      <c r="C4969" t="s">
        <v>52</v>
      </c>
      <c r="D4969" t="s">
        <v>130</v>
      </c>
      <c r="E4969" t="s">
        <v>54</v>
      </c>
      <c r="F4969" t="s">
        <v>65</v>
      </c>
      <c r="G4969" t="s">
        <v>68</v>
      </c>
      <c r="H4969">
        <v>1</v>
      </c>
      <c r="I4969">
        <v>14</v>
      </c>
      <c r="J4969">
        <v>9.1999999999999998E-2</v>
      </c>
      <c r="K4969">
        <v>12.11</v>
      </c>
      <c r="L4969" t="s">
        <v>57</v>
      </c>
      <c r="M4969">
        <f t="shared" si="509"/>
        <v>12.71</v>
      </c>
      <c r="N4969">
        <f t="shared" si="510"/>
        <v>0.6</v>
      </c>
      <c r="O4969" s="7">
        <f t="shared" si="511"/>
        <v>4.7206923682140044E-2</v>
      </c>
      <c r="P4969" t="str">
        <f t="shared" si="507"/>
        <v>Sep-2025</v>
      </c>
      <c r="Q4969" t="str">
        <f t="shared" si="508"/>
        <v>Q3-2025</v>
      </c>
    </row>
    <row r="4970" spans="1:17" x14ac:dyDescent="0.3">
      <c r="A4970" t="s">
        <v>5118</v>
      </c>
      <c r="B4970" s="15">
        <v>45602</v>
      </c>
      <c r="C4970" t="s">
        <v>63</v>
      </c>
      <c r="D4970" t="s">
        <v>82</v>
      </c>
      <c r="E4970" t="s">
        <v>54</v>
      </c>
      <c r="F4970" t="s">
        <v>55</v>
      </c>
      <c r="G4970" t="s">
        <v>68</v>
      </c>
      <c r="H4970">
        <v>4</v>
      </c>
      <c r="I4970">
        <v>20.58</v>
      </c>
      <c r="J4970">
        <v>0.27700000000000002</v>
      </c>
      <c r="K4970">
        <v>13.67</v>
      </c>
      <c r="L4970" t="s">
        <v>57</v>
      </c>
      <c r="M4970">
        <f t="shared" si="509"/>
        <v>59.52</v>
      </c>
      <c r="N4970">
        <f t="shared" si="510"/>
        <v>4.84</v>
      </c>
      <c r="O4970" s="7">
        <f t="shared" si="511"/>
        <v>8.1317204301075266E-2</v>
      </c>
      <c r="P4970" t="str">
        <f t="shared" si="507"/>
        <v>Nov-2024</v>
      </c>
      <c r="Q4970" t="str">
        <f t="shared" si="508"/>
        <v>Q4-2024</v>
      </c>
    </row>
    <row r="4971" spans="1:17" x14ac:dyDescent="0.3">
      <c r="A4971" t="s">
        <v>5119</v>
      </c>
      <c r="B4971" s="15">
        <v>45424</v>
      </c>
      <c r="C4971" t="s">
        <v>52</v>
      </c>
      <c r="D4971" t="s">
        <v>130</v>
      </c>
      <c r="E4971" t="s">
        <v>54</v>
      </c>
      <c r="F4971" t="s">
        <v>114</v>
      </c>
      <c r="G4971" t="s">
        <v>56</v>
      </c>
      <c r="H4971">
        <v>1</v>
      </c>
      <c r="I4971">
        <v>23.36</v>
      </c>
      <c r="J4971">
        <v>0.13500000000000001</v>
      </c>
      <c r="K4971">
        <v>12.92</v>
      </c>
      <c r="L4971" t="s">
        <v>57</v>
      </c>
      <c r="M4971">
        <f t="shared" si="509"/>
        <v>20.21</v>
      </c>
      <c r="N4971">
        <f t="shared" si="510"/>
        <v>7.29</v>
      </c>
      <c r="O4971" s="7">
        <f t="shared" si="511"/>
        <v>0.36071251855517067</v>
      </c>
      <c r="P4971" t="str">
        <f t="shared" si="507"/>
        <v>May-2024</v>
      </c>
      <c r="Q4971" t="str">
        <f t="shared" si="508"/>
        <v>Q2-2024</v>
      </c>
    </row>
    <row r="4972" spans="1:17" x14ac:dyDescent="0.3">
      <c r="A4972" t="s">
        <v>5120</v>
      </c>
      <c r="B4972" s="15">
        <v>45950</v>
      </c>
      <c r="C4972" t="s">
        <v>84</v>
      </c>
      <c r="D4972" t="s">
        <v>572</v>
      </c>
      <c r="E4972" t="s">
        <v>54</v>
      </c>
      <c r="F4972" t="s">
        <v>114</v>
      </c>
      <c r="G4972" t="s">
        <v>68</v>
      </c>
      <c r="H4972">
        <v>4</v>
      </c>
      <c r="I4972">
        <v>24.72</v>
      </c>
      <c r="J4972">
        <v>3.5000000000000003E-2</v>
      </c>
      <c r="K4972">
        <v>16.5</v>
      </c>
      <c r="L4972" t="s">
        <v>57</v>
      </c>
      <c r="M4972">
        <f t="shared" si="509"/>
        <v>95.42</v>
      </c>
      <c r="N4972">
        <f t="shared" si="510"/>
        <v>29.42</v>
      </c>
      <c r="O4972" s="7">
        <f t="shared" si="511"/>
        <v>0.30832110668622931</v>
      </c>
      <c r="P4972" t="str">
        <f t="shared" si="507"/>
        <v>Oct-2025</v>
      </c>
      <c r="Q4972" t="str">
        <f t="shared" si="508"/>
        <v>Q4-2025</v>
      </c>
    </row>
    <row r="4973" spans="1:17" x14ac:dyDescent="0.3">
      <c r="A4973" t="s">
        <v>5121</v>
      </c>
      <c r="B4973" s="15">
        <v>45920</v>
      </c>
      <c r="C4973" t="s">
        <v>52</v>
      </c>
      <c r="D4973" t="s">
        <v>216</v>
      </c>
      <c r="E4973" t="s">
        <v>60</v>
      </c>
      <c r="F4973" t="s">
        <v>99</v>
      </c>
      <c r="G4973" t="s">
        <v>56</v>
      </c>
      <c r="H4973">
        <v>4</v>
      </c>
      <c r="I4973">
        <v>71.430000000000007</v>
      </c>
      <c r="J4973">
        <v>1.4E-2</v>
      </c>
      <c r="K4973">
        <v>28.74</v>
      </c>
      <c r="L4973" t="s">
        <v>57</v>
      </c>
      <c r="M4973">
        <f t="shared" si="509"/>
        <v>281.72000000000003</v>
      </c>
      <c r="N4973">
        <f t="shared" si="510"/>
        <v>166.76</v>
      </c>
      <c r="O4973" s="7">
        <f t="shared" si="511"/>
        <v>0.59193525486298448</v>
      </c>
      <c r="P4973" t="str">
        <f t="shared" si="507"/>
        <v>Sep-2025</v>
      </c>
      <c r="Q4973" t="str">
        <f t="shared" si="508"/>
        <v>Q3-2025</v>
      </c>
    </row>
    <row r="4974" spans="1:17" x14ac:dyDescent="0.3">
      <c r="A4974" t="s">
        <v>5122</v>
      </c>
      <c r="B4974" s="15">
        <v>45572</v>
      </c>
      <c r="C4974" t="s">
        <v>52</v>
      </c>
      <c r="D4974" t="s">
        <v>75</v>
      </c>
      <c r="E4974" t="s">
        <v>71</v>
      </c>
      <c r="F4974" t="s">
        <v>72</v>
      </c>
      <c r="G4974" t="s">
        <v>68</v>
      </c>
      <c r="H4974">
        <v>1</v>
      </c>
      <c r="I4974">
        <v>176.79</v>
      </c>
      <c r="J4974">
        <v>0.104</v>
      </c>
      <c r="K4974">
        <v>125.76</v>
      </c>
      <c r="L4974" t="s">
        <v>57</v>
      </c>
      <c r="M4974">
        <f t="shared" si="509"/>
        <v>158.4</v>
      </c>
      <c r="N4974">
        <f t="shared" si="510"/>
        <v>32.64</v>
      </c>
      <c r="O4974" s="7">
        <f t="shared" si="511"/>
        <v>0.20606060606060606</v>
      </c>
      <c r="P4974" t="str">
        <f t="shared" si="507"/>
        <v>Oct-2024</v>
      </c>
      <c r="Q4974" t="str">
        <f t="shared" si="508"/>
        <v>Q4-2024</v>
      </c>
    </row>
    <row r="4975" spans="1:17" x14ac:dyDescent="0.3">
      <c r="A4975" t="s">
        <v>5123</v>
      </c>
      <c r="B4975" s="15">
        <v>45470</v>
      </c>
      <c r="C4975" t="s">
        <v>88</v>
      </c>
      <c r="D4975" t="s">
        <v>135</v>
      </c>
      <c r="E4975" t="s">
        <v>107</v>
      </c>
      <c r="F4975" t="s">
        <v>132</v>
      </c>
      <c r="G4975" t="s">
        <v>68</v>
      </c>
      <c r="H4975">
        <v>3</v>
      </c>
      <c r="I4975">
        <v>57.92</v>
      </c>
      <c r="J4975">
        <v>7.2999999999999995E-2</v>
      </c>
      <c r="K4975">
        <v>18.47</v>
      </c>
      <c r="L4975" t="s">
        <v>57</v>
      </c>
      <c r="M4975">
        <f t="shared" si="509"/>
        <v>161.08000000000001</v>
      </c>
      <c r="N4975">
        <f t="shared" si="510"/>
        <v>105.67</v>
      </c>
      <c r="O4975" s="7">
        <f t="shared" si="511"/>
        <v>0.65600943630494157</v>
      </c>
      <c r="P4975" t="str">
        <f t="shared" si="507"/>
        <v>Jun-2024</v>
      </c>
      <c r="Q4975" t="str">
        <f t="shared" si="508"/>
        <v>Q2-2024</v>
      </c>
    </row>
    <row r="4976" spans="1:17" x14ac:dyDescent="0.3">
      <c r="A4976" t="s">
        <v>5124</v>
      </c>
      <c r="B4976" s="15">
        <v>45516</v>
      </c>
      <c r="C4976" t="s">
        <v>88</v>
      </c>
      <c r="D4976" t="s">
        <v>270</v>
      </c>
      <c r="E4976" t="s">
        <v>54</v>
      </c>
      <c r="F4976" t="s">
        <v>65</v>
      </c>
      <c r="G4976" t="s">
        <v>68</v>
      </c>
      <c r="H4976">
        <v>3</v>
      </c>
      <c r="I4976">
        <v>14</v>
      </c>
      <c r="J4976">
        <v>0</v>
      </c>
      <c r="K4976">
        <v>9.35</v>
      </c>
      <c r="L4976" t="s">
        <v>57</v>
      </c>
      <c r="M4976">
        <f t="shared" si="509"/>
        <v>42</v>
      </c>
      <c r="N4976">
        <f t="shared" si="510"/>
        <v>13.95</v>
      </c>
      <c r="O4976" s="7">
        <f t="shared" si="511"/>
        <v>0.33214285714285713</v>
      </c>
      <c r="P4976" t="str">
        <f t="shared" si="507"/>
        <v>Aug-2024</v>
      </c>
      <c r="Q4976" t="str">
        <f t="shared" si="508"/>
        <v>Q3-2024</v>
      </c>
    </row>
    <row r="4977" spans="1:17" x14ac:dyDescent="0.3">
      <c r="A4977" t="s">
        <v>5125</v>
      </c>
      <c r="B4977" s="15">
        <v>45427</v>
      </c>
      <c r="C4977" t="s">
        <v>52</v>
      </c>
      <c r="D4977" t="s">
        <v>73</v>
      </c>
      <c r="E4977" t="s">
        <v>93</v>
      </c>
      <c r="F4977" t="s">
        <v>219</v>
      </c>
      <c r="G4977" t="s">
        <v>68</v>
      </c>
      <c r="H4977">
        <v>6</v>
      </c>
      <c r="I4977">
        <v>72.290000000000006</v>
      </c>
      <c r="J4977">
        <v>8.6999999999999994E-2</v>
      </c>
      <c r="K4977">
        <v>27.81</v>
      </c>
      <c r="L4977" t="s">
        <v>57</v>
      </c>
      <c r="M4977">
        <f t="shared" si="509"/>
        <v>396</v>
      </c>
      <c r="N4977">
        <f t="shared" si="510"/>
        <v>229.14</v>
      </c>
      <c r="O4977" s="7">
        <f t="shared" si="511"/>
        <v>0.57863636363636362</v>
      </c>
      <c r="P4977" t="str">
        <f t="shared" si="507"/>
        <v>May-2024</v>
      </c>
      <c r="Q4977" t="str">
        <f t="shared" si="508"/>
        <v>Q2-2024</v>
      </c>
    </row>
    <row r="4978" spans="1:17" x14ac:dyDescent="0.3">
      <c r="A4978" t="s">
        <v>5126</v>
      </c>
      <c r="B4978" s="15">
        <v>45893</v>
      </c>
      <c r="C4978" t="s">
        <v>88</v>
      </c>
      <c r="D4978" t="s">
        <v>429</v>
      </c>
      <c r="E4978" t="s">
        <v>71</v>
      </c>
      <c r="F4978" t="s">
        <v>72</v>
      </c>
      <c r="G4978" t="s">
        <v>56</v>
      </c>
      <c r="H4978">
        <v>2</v>
      </c>
      <c r="I4978">
        <v>206.39</v>
      </c>
      <c r="J4978">
        <v>1.0999999999999999E-2</v>
      </c>
      <c r="K4978">
        <v>141.09</v>
      </c>
      <c r="L4978" t="s">
        <v>104</v>
      </c>
      <c r="M4978">
        <f t="shared" si="509"/>
        <v>408.24</v>
      </c>
      <c r="N4978">
        <f t="shared" si="510"/>
        <v>126.06</v>
      </c>
      <c r="O4978" s="7">
        <f t="shared" si="511"/>
        <v>0.30878894767783654</v>
      </c>
      <c r="P4978" t="str">
        <f t="shared" si="507"/>
        <v>Aug-2025</v>
      </c>
      <c r="Q4978" t="str">
        <f t="shared" si="508"/>
        <v>Q3-2025</v>
      </c>
    </row>
    <row r="4979" spans="1:17" x14ac:dyDescent="0.3">
      <c r="A4979" t="s">
        <v>5127</v>
      </c>
      <c r="B4979" s="15">
        <v>45936</v>
      </c>
      <c r="C4979" t="s">
        <v>88</v>
      </c>
      <c r="D4979" t="s">
        <v>123</v>
      </c>
      <c r="E4979" t="s">
        <v>71</v>
      </c>
      <c r="F4979" t="s">
        <v>126</v>
      </c>
      <c r="G4979" t="s">
        <v>56</v>
      </c>
      <c r="H4979">
        <v>1</v>
      </c>
      <c r="I4979">
        <v>206.34</v>
      </c>
      <c r="J4979">
        <v>7.9000000000000001E-2</v>
      </c>
      <c r="K4979">
        <v>158.04</v>
      </c>
      <c r="L4979" t="s">
        <v>57</v>
      </c>
      <c r="M4979">
        <f t="shared" si="509"/>
        <v>190.04</v>
      </c>
      <c r="N4979">
        <f t="shared" si="510"/>
        <v>32</v>
      </c>
      <c r="O4979" s="7">
        <f t="shared" si="511"/>
        <v>0.16838560303094086</v>
      </c>
      <c r="P4979" t="str">
        <f t="shared" si="507"/>
        <v>Oct-2025</v>
      </c>
      <c r="Q4979" t="str">
        <f t="shared" si="508"/>
        <v>Q4-2025</v>
      </c>
    </row>
    <row r="4980" spans="1:17" x14ac:dyDescent="0.3">
      <c r="A4980" t="s">
        <v>5128</v>
      </c>
      <c r="B4980" s="15">
        <v>45848</v>
      </c>
      <c r="C4980" t="s">
        <v>88</v>
      </c>
      <c r="D4980" t="s">
        <v>179</v>
      </c>
      <c r="E4980" t="s">
        <v>107</v>
      </c>
      <c r="F4980" t="s">
        <v>139</v>
      </c>
      <c r="G4980" t="s">
        <v>56</v>
      </c>
      <c r="H4980">
        <v>7</v>
      </c>
      <c r="I4980">
        <v>50.19</v>
      </c>
      <c r="J4980">
        <v>5.6000000000000001E-2</v>
      </c>
      <c r="K4980">
        <v>20.170000000000002</v>
      </c>
      <c r="L4980" t="s">
        <v>57</v>
      </c>
      <c r="M4980">
        <f t="shared" si="509"/>
        <v>331.66</v>
      </c>
      <c r="N4980">
        <f t="shared" si="510"/>
        <v>190.47</v>
      </c>
      <c r="O4980" s="7">
        <f t="shared" si="511"/>
        <v>0.57429295061207253</v>
      </c>
      <c r="P4980" t="str">
        <f t="shared" si="507"/>
        <v>Jul-2025</v>
      </c>
      <c r="Q4980" t="str">
        <f t="shared" si="508"/>
        <v>Q3-2025</v>
      </c>
    </row>
    <row r="4981" spans="1:17" x14ac:dyDescent="0.3">
      <c r="A4981" t="s">
        <v>5129</v>
      </c>
      <c r="B4981" s="15">
        <v>45825</v>
      </c>
      <c r="C4981" t="s">
        <v>52</v>
      </c>
      <c r="D4981" t="s">
        <v>181</v>
      </c>
      <c r="E4981" t="s">
        <v>54</v>
      </c>
      <c r="F4981" t="s">
        <v>55</v>
      </c>
      <c r="G4981" t="s">
        <v>68</v>
      </c>
      <c r="H4981">
        <v>5</v>
      </c>
      <c r="I4981">
        <v>14.3</v>
      </c>
      <c r="J4981">
        <v>9.9000000000000005E-2</v>
      </c>
      <c r="K4981">
        <v>8.08</v>
      </c>
      <c r="L4981" t="s">
        <v>57</v>
      </c>
      <c r="M4981">
        <f t="shared" si="509"/>
        <v>64.42</v>
      </c>
      <c r="N4981">
        <f t="shared" si="510"/>
        <v>24.02</v>
      </c>
      <c r="O4981" s="7">
        <f t="shared" si="511"/>
        <v>0.37286556969885126</v>
      </c>
      <c r="P4981" t="str">
        <f t="shared" si="507"/>
        <v>Jun-2025</v>
      </c>
      <c r="Q4981" t="str">
        <f t="shared" si="508"/>
        <v>Q2-2025</v>
      </c>
    </row>
    <row r="4982" spans="1:17" x14ac:dyDescent="0.3">
      <c r="A4982" t="s">
        <v>5130</v>
      </c>
      <c r="B4982" s="15">
        <v>45415</v>
      </c>
      <c r="C4982" t="s">
        <v>63</v>
      </c>
      <c r="D4982" t="s">
        <v>165</v>
      </c>
      <c r="E4982" t="s">
        <v>93</v>
      </c>
      <c r="F4982" t="s">
        <v>124</v>
      </c>
      <c r="G4982" t="s">
        <v>68</v>
      </c>
      <c r="H4982">
        <v>1</v>
      </c>
      <c r="I4982">
        <v>22.87</v>
      </c>
      <c r="J4982">
        <v>0.22800000000000001</v>
      </c>
      <c r="K4982">
        <v>9.61</v>
      </c>
      <c r="L4982" t="s">
        <v>57</v>
      </c>
      <c r="M4982">
        <f t="shared" si="509"/>
        <v>17.66</v>
      </c>
      <c r="N4982">
        <f t="shared" si="510"/>
        <v>8.0500000000000007</v>
      </c>
      <c r="O4982" s="7">
        <f t="shared" si="511"/>
        <v>0.455832389580974</v>
      </c>
      <c r="P4982" t="str">
        <f t="shared" ref="P4982:P5007" si="512">IF(B4982="","",TEXT(B4982,"mmm-yyyy"))</f>
        <v>May-2024</v>
      </c>
      <c r="Q4982" t="str">
        <f t="shared" ref="Q4982:Q5007" si="513">IF(B4982="","","Q"&amp;ROUNDUP(MONTH(B4982)/3,0)&amp;"-"&amp;YEAR(B4982))</f>
        <v>Q2-2024</v>
      </c>
    </row>
    <row r="4983" spans="1:17" x14ac:dyDescent="0.3">
      <c r="A4983" t="s">
        <v>5131</v>
      </c>
      <c r="B4983" s="15">
        <v>45620</v>
      </c>
      <c r="C4983" t="s">
        <v>52</v>
      </c>
      <c r="D4983" t="s">
        <v>113</v>
      </c>
      <c r="E4983" t="s">
        <v>107</v>
      </c>
      <c r="F4983" t="s">
        <v>132</v>
      </c>
      <c r="G4983" t="s">
        <v>68</v>
      </c>
      <c r="H4983">
        <v>1</v>
      </c>
      <c r="I4983">
        <v>34.61</v>
      </c>
      <c r="J4983">
        <v>7.6999999999999999E-2</v>
      </c>
      <c r="K4983">
        <v>14.37</v>
      </c>
      <c r="L4983" t="s">
        <v>57</v>
      </c>
      <c r="M4983">
        <f t="shared" si="509"/>
        <v>31.95</v>
      </c>
      <c r="N4983">
        <f t="shared" si="510"/>
        <v>17.579999999999998</v>
      </c>
      <c r="O4983" s="7">
        <f t="shared" si="511"/>
        <v>0.55023474178403753</v>
      </c>
      <c r="P4983" t="str">
        <f t="shared" si="512"/>
        <v>Nov-2024</v>
      </c>
      <c r="Q4983" t="str">
        <f t="shared" si="513"/>
        <v>Q4-2024</v>
      </c>
    </row>
    <row r="4984" spans="1:17" x14ac:dyDescent="0.3">
      <c r="A4984" t="s">
        <v>5132</v>
      </c>
      <c r="B4984" s="15">
        <v>45680</v>
      </c>
      <c r="C4984" t="s">
        <v>63</v>
      </c>
      <c r="D4984" t="s">
        <v>281</v>
      </c>
      <c r="E4984" t="s">
        <v>71</v>
      </c>
      <c r="F4984" t="s">
        <v>72</v>
      </c>
      <c r="G4984" t="s">
        <v>56</v>
      </c>
      <c r="H4984">
        <v>1</v>
      </c>
      <c r="I4984">
        <v>278.64</v>
      </c>
      <c r="J4984">
        <v>0.17899999999999999</v>
      </c>
      <c r="K4984">
        <v>209.93</v>
      </c>
      <c r="L4984" t="s">
        <v>57</v>
      </c>
      <c r="M4984">
        <f t="shared" si="509"/>
        <v>228.76</v>
      </c>
      <c r="N4984">
        <f t="shared" si="510"/>
        <v>18.829999999999998</v>
      </c>
      <c r="O4984" s="7">
        <f t="shared" si="511"/>
        <v>8.231334149326805E-2</v>
      </c>
      <c r="P4984" t="str">
        <f t="shared" si="512"/>
        <v>Jan-2025</v>
      </c>
      <c r="Q4984" t="str">
        <f t="shared" si="513"/>
        <v>Q1-2025</v>
      </c>
    </row>
    <row r="4985" spans="1:17" x14ac:dyDescent="0.3">
      <c r="A4985" t="s">
        <v>5133</v>
      </c>
      <c r="B4985" s="15">
        <v>45791</v>
      </c>
      <c r="C4985" t="s">
        <v>52</v>
      </c>
      <c r="D4985" t="s">
        <v>272</v>
      </c>
      <c r="E4985" t="s">
        <v>54</v>
      </c>
      <c r="F4985" t="s">
        <v>55</v>
      </c>
      <c r="G4985" t="s">
        <v>56</v>
      </c>
      <c r="H4985">
        <v>14</v>
      </c>
      <c r="I4985">
        <v>13.2</v>
      </c>
      <c r="J4985">
        <v>5.2999999999999999E-2</v>
      </c>
      <c r="K4985">
        <v>8.44</v>
      </c>
      <c r="L4985" t="s">
        <v>57</v>
      </c>
      <c r="M4985">
        <f t="shared" si="509"/>
        <v>175.01</v>
      </c>
      <c r="N4985">
        <f t="shared" si="510"/>
        <v>56.85</v>
      </c>
      <c r="O4985" s="7">
        <f t="shared" si="511"/>
        <v>0.32483858065253418</v>
      </c>
      <c r="P4985" t="str">
        <f t="shared" si="512"/>
        <v>May-2025</v>
      </c>
      <c r="Q4985" t="str">
        <f t="shared" si="513"/>
        <v>Q2-2025</v>
      </c>
    </row>
    <row r="4986" spans="1:17" x14ac:dyDescent="0.3">
      <c r="A4986" t="s">
        <v>5134</v>
      </c>
      <c r="B4986" s="15">
        <v>45835</v>
      </c>
      <c r="C4986" t="s">
        <v>88</v>
      </c>
      <c r="D4986" t="s">
        <v>270</v>
      </c>
      <c r="E4986" t="s">
        <v>71</v>
      </c>
      <c r="F4986" t="s">
        <v>72</v>
      </c>
      <c r="G4986" t="s">
        <v>68</v>
      </c>
      <c r="H4986">
        <v>7</v>
      </c>
      <c r="I4986">
        <v>91.56</v>
      </c>
      <c r="J4986">
        <v>3.9E-2</v>
      </c>
      <c r="K4986">
        <v>69.94</v>
      </c>
      <c r="L4986" t="s">
        <v>104</v>
      </c>
      <c r="M4986">
        <f t="shared" si="509"/>
        <v>615.91999999999996</v>
      </c>
      <c r="N4986">
        <f t="shared" si="510"/>
        <v>126.34</v>
      </c>
      <c r="O4986" s="7">
        <f t="shared" si="511"/>
        <v>0.20512404208338747</v>
      </c>
      <c r="P4986" t="str">
        <f t="shared" si="512"/>
        <v>Jun-2025</v>
      </c>
      <c r="Q4986" t="str">
        <f t="shared" si="513"/>
        <v>Q2-2025</v>
      </c>
    </row>
    <row r="4987" spans="1:17" x14ac:dyDescent="0.3">
      <c r="A4987" t="s">
        <v>5135</v>
      </c>
      <c r="B4987" s="15">
        <v>45768</v>
      </c>
      <c r="C4987" t="s">
        <v>63</v>
      </c>
      <c r="D4987" t="s">
        <v>175</v>
      </c>
      <c r="E4987" t="s">
        <v>107</v>
      </c>
      <c r="F4987" t="s">
        <v>193</v>
      </c>
      <c r="G4987" t="s">
        <v>56</v>
      </c>
      <c r="H4987">
        <v>2</v>
      </c>
      <c r="I4987">
        <v>23.39</v>
      </c>
      <c r="J4987">
        <v>0.307</v>
      </c>
      <c r="K4987">
        <v>10.43</v>
      </c>
      <c r="L4987" t="s">
        <v>57</v>
      </c>
      <c r="M4987">
        <f t="shared" si="509"/>
        <v>32.42</v>
      </c>
      <c r="N4987">
        <f t="shared" si="510"/>
        <v>11.56</v>
      </c>
      <c r="O4987" s="7">
        <f t="shared" si="511"/>
        <v>0.35657001850709436</v>
      </c>
      <c r="P4987" t="str">
        <f t="shared" si="512"/>
        <v>Apr-2025</v>
      </c>
      <c r="Q4987" t="str">
        <f t="shared" si="513"/>
        <v>Q2-2025</v>
      </c>
    </row>
    <row r="4988" spans="1:17" x14ac:dyDescent="0.3">
      <c r="A4988" t="s">
        <v>5136</v>
      </c>
      <c r="B4988" s="15">
        <v>45627</v>
      </c>
      <c r="C4988" t="s">
        <v>84</v>
      </c>
      <c r="D4988" t="s">
        <v>144</v>
      </c>
      <c r="E4988" t="s">
        <v>60</v>
      </c>
      <c r="F4988" t="s">
        <v>67</v>
      </c>
      <c r="G4988" t="s">
        <v>68</v>
      </c>
      <c r="H4988">
        <v>1</v>
      </c>
      <c r="I4988">
        <v>83.19</v>
      </c>
      <c r="J4988">
        <v>0.09</v>
      </c>
      <c r="K4988">
        <v>35.21</v>
      </c>
      <c r="L4988" t="s">
        <v>57</v>
      </c>
      <c r="M4988">
        <f t="shared" si="509"/>
        <v>75.7</v>
      </c>
      <c r="N4988">
        <f t="shared" si="510"/>
        <v>40.49</v>
      </c>
      <c r="O4988" s="7">
        <f t="shared" si="511"/>
        <v>0.53487450462351382</v>
      </c>
      <c r="P4988" t="str">
        <f t="shared" si="512"/>
        <v>Dec-2024</v>
      </c>
      <c r="Q4988" t="str">
        <f t="shared" si="513"/>
        <v>Q4-2024</v>
      </c>
    </row>
    <row r="4989" spans="1:17" x14ac:dyDescent="0.3">
      <c r="A4989" t="s">
        <v>5137</v>
      </c>
      <c r="B4989" s="15">
        <v>45922</v>
      </c>
      <c r="C4989" t="s">
        <v>84</v>
      </c>
      <c r="D4989" t="s">
        <v>372</v>
      </c>
      <c r="E4989" t="s">
        <v>71</v>
      </c>
      <c r="F4989" t="s">
        <v>97</v>
      </c>
      <c r="G4989" t="s">
        <v>56</v>
      </c>
      <c r="H4989">
        <v>2</v>
      </c>
      <c r="I4989">
        <v>56.22</v>
      </c>
      <c r="J4989">
        <v>7.6999999999999999E-2</v>
      </c>
      <c r="K4989">
        <v>43.59</v>
      </c>
      <c r="L4989" t="s">
        <v>57</v>
      </c>
      <c r="M4989">
        <f t="shared" si="509"/>
        <v>103.78</v>
      </c>
      <c r="N4989">
        <f t="shared" si="510"/>
        <v>16.600000000000001</v>
      </c>
      <c r="O4989" s="7">
        <f t="shared" si="511"/>
        <v>0.15995374831374062</v>
      </c>
      <c r="P4989" t="str">
        <f t="shared" si="512"/>
        <v>Sep-2025</v>
      </c>
      <c r="Q4989" t="str">
        <f t="shared" si="513"/>
        <v>Q3-2025</v>
      </c>
    </row>
    <row r="4990" spans="1:17" x14ac:dyDescent="0.3">
      <c r="A4990" t="s">
        <v>5138</v>
      </c>
      <c r="B4990" s="15">
        <v>45913</v>
      </c>
      <c r="C4990" t="s">
        <v>63</v>
      </c>
      <c r="D4990" t="s">
        <v>137</v>
      </c>
      <c r="E4990" t="s">
        <v>60</v>
      </c>
      <c r="F4990" t="s">
        <v>99</v>
      </c>
      <c r="G4990" t="s">
        <v>56</v>
      </c>
      <c r="H4990">
        <v>6</v>
      </c>
      <c r="I4990">
        <v>71.14</v>
      </c>
      <c r="J4990">
        <v>0.192</v>
      </c>
      <c r="K4990">
        <v>13.15</v>
      </c>
      <c r="L4990" t="s">
        <v>57</v>
      </c>
      <c r="M4990">
        <f t="shared" si="509"/>
        <v>344.89</v>
      </c>
      <c r="N4990">
        <f t="shared" si="510"/>
        <v>265.99</v>
      </c>
      <c r="O4990" s="7">
        <f t="shared" si="511"/>
        <v>0.77123140711531224</v>
      </c>
      <c r="P4990" t="str">
        <f t="shared" si="512"/>
        <v>Sep-2025</v>
      </c>
      <c r="Q4990" t="str">
        <f t="shared" si="513"/>
        <v>Q3-2025</v>
      </c>
    </row>
    <row r="4991" spans="1:17" x14ac:dyDescent="0.3">
      <c r="A4991" t="s">
        <v>5139</v>
      </c>
      <c r="B4991" s="15">
        <v>45807</v>
      </c>
      <c r="C4991" t="s">
        <v>63</v>
      </c>
      <c r="D4991" t="s">
        <v>137</v>
      </c>
      <c r="E4991" t="s">
        <v>54</v>
      </c>
      <c r="F4991" t="s">
        <v>156</v>
      </c>
      <c r="G4991" t="s">
        <v>56</v>
      </c>
      <c r="H4991">
        <v>1</v>
      </c>
      <c r="I4991">
        <v>22.17</v>
      </c>
      <c r="J4991">
        <v>0.245</v>
      </c>
      <c r="K4991">
        <v>12.78</v>
      </c>
      <c r="L4991" t="s">
        <v>57</v>
      </c>
      <c r="M4991">
        <f t="shared" si="509"/>
        <v>16.739999999999998</v>
      </c>
      <c r="N4991">
        <f t="shared" si="510"/>
        <v>3.96</v>
      </c>
      <c r="O4991" s="7">
        <f t="shared" si="511"/>
        <v>0.23655913978494625</v>
      </c>
      <c r="P4991" t="str">
        <f t="shared" si="512"/>
        <v>May-2025</v>
      </c>
      <c r="Q4991" t="str">
        <f t="shared" si="513"/>
        <v>Q2-2025</v>
      </c>
    </row>
    <row r="4992" spans="1:17" x14ac:dyDescent="0.3">
      <c r="A4992" t="s">
        <v>5140</v>
      </c>
      <c r="B4992" s="15">
        <v>45729</v>
      </c>
      <c r="C4992" t="s">
        <v>84</v>
      </c>
      <c r="D4992" t="s">
        <v>372</v>
      </c>
      <c r="E4992" t="s">
        <v>71</v>
      </c>
      <c r="F4992" t="s">
        <v>126</v>
      </c>
      <c r="G4992" t="s">
        <v>56</v>
      </c>
      <c r="H4992">
        <v>1</v>
      </c>
      <c r="I4992">
        <v>240.65</v>
      </c>
      <c r="J4992">
        <v>0.122</v>
      </c>
      <c r="K4992">
        <v>172.22</v>
      </c>
      <c r="L4992" t="s">
        <v>57</v>
      </c>
      <c r="M4992">
        <f t="shared" si="509"/>
        <v>211.29</v>
      </c>
      <c r="N4992">
        <f t="shared" si="510"/>
        <v>39.07</v>
      </c>
      <c r="O4992" s="7">
        <f t="shared" si="511"/>
        <v>0.18491173268966823</v>
      </c>
      <c r="P4992" t="str">
        <f t="shared" si="512"/>
        <v>Mar-2025</v>
      </c>
      <c r="Q4992" t="str">
        <f t="shared" si="513"/>
        <v>Q1-2025</v>
      </c>
    </row>
    <row r="4993" spans="1:17" x14ac:dyDescent="0.3">
      <c r="A4993" t="s">
        <v>5141</v>
      </c>
      <c r="B4993" s="15">
        <v>45422</v>
      </c>
      <c r="C4993" t="s">
        <v>63</v>
      </c>
      <c r="D4993" t="s">
        <v>64</v>
      </c>
      <c r="E4993" t="s">
        <v>54</v>
      </c>
      <c r="F4993" t="s">
        <v>55</v>
      </c>
      <c r="G4993" t="s">
        <v>68</v>
      </c>
      <c r="H4993">
        <v>3</v>
      </c>
      <c r="I4993">
        <v>15.33</v>
      </c>
      <c r="J4993">
        <v>0.22900000000000001</v>
      </c>
      <c r="K4993">
        <v>9.9700000000000006</v>
      </c>
      <c r="L4993" t="s">
        <v>104</v>
      </c>
      <c r="M4993">
        <f t="shared" si="509"/>
        <v>35.46</v>
      </c>
      <c r="N4993">
        <f t="shared" si="510"/>
        <v>5.55</v>
      </c>
      <c r="O4993" s="7">
        <f t="shared" si="511"/>
        <v>0.15651438240270726</v>
      </c>
      <c r="P4993" t="str">
        <f t="shared" si="512"/>
        <v>May-2024</v>
      </c>
      <c r="Q4993" t="str">
        <f t="shared" si="513"/>
        <v>Q2-2024</v>
      </c>
    </row>
    <row r="4994" spans="1:17" x14ac:dyDescent="0.3">
      <c r="A4994" t="s">
        <v>5142</v>
      </c>
      <c r="B4994" s="15">
        <v>45929</v>
      </c>
      <c r="C4994" t="s">
        <v>88</v>
      </c>
      <c r="D4994" t="s">
        <v>234</v>
      </c>
      <c r="E4994" t="s">
        <v>71</v>
      </c>
      <c r="F4994" t="s">
        <v>126</v>
      </c>
      <c r="G4994" t="s">
        <v>56</v>
      </c>
      <c r="H4994">
        <v>7</v>
      </c>
      <c r="I4994">
        <v>54.88</v>
      </c>
      <c r="J4994">
        <v>3.9E-2</v>
      </c>
      <c r="K4994">
        <v>41.31</v>
      </c>
      <c r="L4994" t="s">
        <v>57</v>
      </c>
      <c r="M4994">
        <f t="shared" ref="M4994:M5057" si="514">ROUND(H4994*I4994*(1-J4994),2)</f>
        <v>369.18</v>
      </c>
      <c r="N4994">
        <f t="shared" ref="N4994:N5057" si="515">ROUND(M4994-(H4994*K4994),2)</f>
        <v>80.010000000000005</v>
      </c>
      <c r="O4994" s="7">
        <f t="shared" ref="O4994:O5057" si="516">IFERROR(N4994/M4994,0)</f>
        <v>0.21672354948805461</v>
      </c>
      <c r="P4994" t="str">
        <f t="shared" si="512"/>
        <v>Sep-2025</v>
      </c>
      <c r="Q4994" t="str">
        <f t="shared" si="513"/>
        <v>Q3-2025</v>
      </c>
    </row>
    <row r="4995" spans="1:17" x14ac:dyDescent="0.3">
      <c r="A4995" t="s">
        <v>5143</v>
      </c>
      <c r="B4995" s="15">
        <v>45673</v>
      </c>
      <c r="C4995" t="s">
        <v>84</v>
      </c>
      <c r="D4995" t="s">
        <v>372</v>
      </c>
      <c r="E4995" t="s">
        <v>54</v>
      </c>
      <c r="F4995" t="s">
        <v>268</v>
      </c>
      <c r="G4995" t="s">
        <v>68</v>
      </c>
      <c r="H4995">
        <v>4</v>
      </c>
      <c r="I4995">
        <v>20.43</v>
      </c>
      <c r="J4995">
        <v>7.0000000000000007E-2</v>
      </c>
      <c r="K4995">
        <v>11.5</v>
      </c>
      <c r="L4995" t="s">
        <v>57</v>
      </c>
      <c r="M4995">
        <f t="shared" si="514"/>
        <v>76</v>
      </c>
      <c r="N4995">
        <f t="shared" si="515"/>
        <v>30</v>
      </c>
      <c r="O4995" s="7">
        <f t="shared" si="516"/>
        <v>0.39473684210526316</v>
      </c>
      <c r="P4995" t="str">
        <f t="shared" si="512"/>
        <v>Jan-2025</v>
      </c>
      <c r="Q4995" t="str">
        <f t="shared" si="513"/>
        <v>Q1-2025</v>
      </c>
    </row>
    <row r="4996" spans="1:17" x14ac:dyDescent="0.3">
      <c r="A4996" t="s">
        <v>5144</v>
      </c>
      <c r="B4996" s="15">
        <v>45450</v>
      </c>
      <c r="C4996" t="s">
        <v>84</v>
      </c>
      <c r="D4996" t="s">
        <v>229</v>
      </c>
      <c r="E4996" t="s">
        <v>60</v>
      </c>
      <c r="F4996" t="s">
        <v>67</v>
      </c>
      <c r="G4996" t="s">
        <v>68</v>
      </c>
      <c r="H4996">
        <v>7</v>
      </c>
      <c r="I4996">
        <v>71.209999999999994</v>
      </c>
      <c r="J4996">
        <v>0.08</v>
      </c>
      <c r="K4996">
        <v>32.799999999999997</v>
      </c>
      <c r="L4996" t="s">
        <v>57</v>
      </c>
      <c r="M4996">
        <f t="shared" si="514"/>
        <v>458.59</v>
      </c>
      <c r="N4996">
        <f t="shared" si="515"/>
        <v>228.99</v>
      </c>
      <c r="O4996" s="7">
        <f t="shared" si="516"/>
        <v>0.4993349179005212</v>
      </c>
      <c r="P4996" t="str">
        <f t="shared" si="512"/>
        <v>Jun-2024</v>
      </c>
      <c r="Q4996" t="str">
        <f t="shared" si="513"/>
        <v>Q2-2024</v>
      </c>
    </row>
    <row r="4997" spans="1:17" x14ac:dyDescent="0.3">
      <c r="A4997" t="s">
        <v>5145</v>
      </c>
      <c r="B4997" s="15">
        <v>45680</v>
      </c>
      <c r="C4997" t="s">
        <v>84</v>
      </c>
      <c r="D4997" t="s">
        <v>171</v>
      </c>
      <c r="E4997" t="s">
        <v>93</v>
      </c>
      <c r="F4997" t="s">
        <v>94</v>
      </c>
      <c r="G4997" t="s">
        <v>56</v>
      </c>
      <c r="H4997">
        <v>1</v>
      </c>
      <c r="I4997">
        <v>78.12</v>
      </c>
      <c r="J4997">
        <v>0</v>
      </c>
      <c r="K4997">
        <v>34.14</v>
      </c>
      <c r="L4997" t="s">
        <v>57</v>
      </c>
      <c r="M4997">
        <f t="shared" si="514"/>
        <v>78.12</v>
      </c>
      <c r="N4997">
        <f t="shared" si="515"/>
        <v>43.98</v>
      </c>
      <c r="O4997" s="7">
        <f t="shared" si="516"/>
        <v>0.56298003072196612</v>
      </c>
      <c r="P4997" t="str">
        <f t="shared" si="512"/>
        <v>Jan-2025</v>
      </c>
      <c r="Q4997" t="str">
        <f t="shared" si="513"/>
        <v>Q1-2025</v>
      </c>
    </row>
    <row r="4998" spans="1:17" x14ac:dyDescent="0.3">
      <c r="A4998" t="s">
        <v>5146</v>
      </c>
      <c r="B4998" s="15">
        <v>45979</v>
      </c>
      <c r="C4998" t="s">
        <v>84</v>
      </c>
      <c r="D4998" t="s">
        <v>171</v>
      </c>
      <c r="E4998" t="s">
        <v>71</v>
      </c>
      <c r="F4998" t="s">
        <v>78</v>
      </c>
      <c r="G4998" t="s">
        <v>68</v>
      </c>
      <c r="H4998">
        <v>2</v>
      </c>
      <c r="I4998">
        <v>120.52</v>
      </c>
      <c r="J4998">
        <v>0.21299999999999999</v>
      </c>
      <c r="K4998">
        <v>85.03</v>
      </c>
      <c r="L4998" t="s">
        <v>57</v>
      </c>
      <c r="M4998">
        <f t="shared" si="514"/>
        <v>189.7</v>
      </c>
      <c r="N4998">
        <f t="shared" si="515"/>
        <v>19.64</v>
      </c>
      <c r="O4998" s="7">
        <f t="shared" si="516"/>
        <v>0.10353189246178177</v>
      </c>
      <c r="P4998" t="str">
        <f t="shared" si="512"/>
        <v>Nov-2025</v>
      </c>
      <c r="Q4998" t="str">
        <f t="shared" si="513"/>
        <v>Q4-2025</v>
      </c>
    </row>
    <row r="4999" spans="1:17" x14ac:dyDescent="0.3">
      <c r="A4999" t="s">
        <v>5147</v>
      </c>
      <c r="B4999" s="15">
        <v>45736</v>
      </c>
      <c r="C4999" t="s">
        <v>84</v>
      </c>
      <c r="D4999" t="s">
        <v>225</v>
      </c>
      <c r="E4999" t="s">
        <v>71</v>
      </c>
      <c r="F4999" t="s">
        <v>78</v>
      </c>
      <c r="G4999" t="s">
        <v>56</v>
      </c>
      <c r="H4999">
        <v>20</v>
      </c>
      <c r="I4999">
        <v>285.98</v>
      </c>
      <c r="J4999">
        <v>0.10299999999999999</v>
      </c>
      <c r="K4999">
        <v>217.49</v>
      </c>
      <c r="L4999" t="s">
        <v>57</v>
      </c>
      <c r="M4999">
        <f t="shared" si="514"/>
        <v>5130.4799999999996</v>
      </c>
      <c r="N4999">
        <f t="shared" si="515"/>
        <v>780.68</v>
      </c>
      <c r="O4999" s="7">
        <f t="shared" si="516"/>
        <v>0.15216509956183438</v>
      </c>
      <c r="P4999" t="str">
        <f t="shared" si="512"/>
        <v>Mar-2025</v>
      </c>
      <c r="Q4999" t="str">
        <f t="shared" si="513"/>
        <v>Q1-2025</v>
      </c>
    </row>
    <row r="5000" spans="1:17" x14ac:dyDescent="0.3">
      <c r="A5000" t="s">
        <v>5148</v>
      </c>
      <c r="B5000" s="15">
        <v>45662</v>
      </c>
      <c r="C5000" t="s">
        <v>63</v>
      </c>
      <c r="D5000" t="s">
        <v>106</v>
      </c>
      <c r="E5000" t="s">
        <v>93</v>
      </c>
      <c r="F5000" t="s">
        <v>94</v>
      </c>
      <c r="G5000" t="s">
        <v>68</v>
      </c>
      <c r="H5000">
        <v>1</v>
      </c>
      <c r="I5000">
        <v>12.24</v>
      </c>
      <c r="J5000">
        <v>0.151</v>
      </c>
      <c r="K5000">
        <v>5.76</v>
      </c>
      <c r="L5000" t="s">
        <v>57</v>
      </c>
      <c r="M5000">
        <f t="shared" si="514"/>
        <v>10.39</v>
      </c>
      <c r="N5000">
        <f t="shared" si="515"/>
        <v>4.63</v>
      </c>
      <c r="O5000" s="7">
        <f t="shared" si="516"/>
        <v>0.44562078922040421</v>
      </c>
      <c r="P5000" t="str">
        <f t="shared" si="512"/>
        <v>Jan-2025</v>
      </c>
      <c r="Q5000" t="str">
        <f t="shared" si="513"/>
        <v>Q1-2025</v>
      </c>
    </row>
    <row r="5001" spans="1:17" x14ac:dyDescent="0.3">
      <c r="A5001" t="s">
        <v>5149</v>
      </c>
      <c r="B5001" s="15">
        <v>45891</v>
      </c>
      <c r="C5001" t="s">
        <v>88</v>
      </c>
      <c r="D5001" t="s">
        <v>206</v>
      </c>
      <c r="E5001" t="s">
        <v>54</v>
      </c>
      <c r="F5001" t="s">
        <v>114</v>
      </c>
      <c r="G5001" t="s">
        <v>56</v>
      </c>
      <c r="H5001">
        <v>1</v>
      </c>
      <c r="I5001">
        <v>15.89</v>
      </c>
      <c r="J5001">
        <v>8.3000000000000004E-2</v>
      </c>
      <c r="K5001">
        <v>10.84</v>
      </c>
      <c r="L5001" t="s">
        <v>57</v>
      </c>
      <c r="M5001">
        <f t="shared" si="514"/>
        <v>14.57</v>
      </c>
      <c r="N5001">
        <f t="shared" si="515"/>
        <v>3.73</v>
      </c>
      <c r="O5001" s="7">
        <f t="shared" si="516"/>
        <v>0.25600549073438572</v>
      </c>
      <c r="P5001" t="str">
        <f t="shared" si="512"/>
        <v>Aug-2025</v>
      </c>
      <c r="Q5001" t="str">
        <f t="shared" si="513"/>
        <v>Q3-2025</v>
      </c>
    </row>
    <row r="5002" spans="1:17" x14ac:dyDescent="0.3">
      <c r="A5002" t="s">
        <v>5150</v>
      </c>
      <c r="B5002" s="15">
        <v>45538</v>
      </c>
      <c r="C5002" t="s">
        <v>88</v>
      </c>
      <c r="D5002" t="s">
        <v>429</v>
      </c>
      <c r="E5002" t="s">
        <v>60</v>
      </c>
      <c r="F5002" t="s">
        <v>67</v>
      </c>
      <c r="G5002" t="s">
        <v>56</v>
      </c>
      <c r="H5002">
        <v>4</v>
      </c>
      <c r="I5002">
        <v>97.78</v>
      </c>
      <c r="J5002">
        <v>0.03</v>
      </c>
      <c r="K5002">
        <v>51.17</v>
      </c>
      <c r="L5002" t="s">
        <v>57</v>
      </c>
      <c r="M5002">
        <f t="shared" si="514"/>
        <v>379.39</v>
      </c>
      <c r="N5002">
        <f t="shared" si="515"/>
        <v>174.71</v>
      </c>
      <c r="O5002" s="7">
        <f t="shared" si="516"/>
        <v>0.46050238540815525</v>
      </c>
      <c r="P5002" t="str">
        <f t="shared" si="512"/>
        <v>Sep-2024</v>
      </c>
      <c r="Q5002" t="str">
        <f t="shared" si="513"/>
        <v>Q3-2024</v>
      </c>
    </row>
    <row r="5003" spans="1:17" x14ac:dyDescent="0.3">
      <c r="A5003" t="s">
        <v>5151</v>
      </c>
      <c r="B5003" s="15">
        <v>45506</v>
      </c>
      <c r="C5003" t="s">
        <v>84</v>
      </c>
      <c r="D5003" t="s">
        <v>147</v>
      </c>
      <c r="E5003" t="s">
        <v>60</v>
      </c>
      <c r="F5003" t="s">
        <v>99</v>
      </c>
      <c r="G5003" t="s">
        <v>68</v>
      </c>
      <c r="H5003">
        <v>5</v>
      </c>
      <c r="I5003">
        <v>66.7</v>
      </c>
      <c r="J5003">
        <v>7.2999999999999995E-2</v>
      </c>
      <c r="K5003">
        <v>31.51</v>
      </c>
      <c r="L5003" t="s">
        <v>57</v>
      </c>
      <c r="M5003">
        <f t="shared" si="514"/>
        <v>309.14999999999998</v>
      </c>
      <c r="N5003">
        <f t="shared" si="515"/>
        <v>151.6</v>
      </c>
      <c r="O5003" s="7">
        <f t="shared" si="516"/>
        <v>0.49037683972181789</v>
      </c>
      <c r="P5003" t="str">
        <f t="shared" si="512"/>
        <v>Aug-2024</v>
      </c>
      <c r="Q5003" t="str">
        <f t="shared" si="513"/>
        <v>Q3-2024</v>
      </c>
    </row>
    <row r="5004" spans="1:17" x14ac:dyDescent="0.3">
      <c r="A5004" t="s">
        <v>5152</v>
      </c>
      <c r="B5004" s="15">
        <v>45950</v>
      </c>
      <c r="C5004" t="s">
        <v>84</v>
      </c>
      <c r="D5004" t="s">
        <v>150</v>
      </c>
      <c r="E5004" t="s">
        <v>60</v>
      </c>
      <c r="F5004" t="s">
        <v>76</v>
      </c>
      <c r="G5004" t="s">
        <v>68</v>
      </c>
      <c r="H5004">
        <v>1</v>
      </c>
      <c r="I5004">
        <v>40.75</v>
      </c>
      <c r="J5004">
        <v>0</v>
      </c>
      <c r="K5004">
        <v>18.170000000000002</v>
      </c>
      <c r="L5004" t="s">
        <v>57</v>
      </c>
      <c r="M5004">
        <f t="shared" si="514"/>
        <v>40.75</v>
      </c>
      <c r="N5004">
        <f t="shared" si="515"/>
        <v>22.58</v>
      </c>
      <c r="O5004" s="7">
        <f t="shared" si="516"/>
        <v>0.55411042944785271</v>
      </c>
      <c r="P5004" t="str">
        <f t="shared" si="512"/>
        <v>Oct-2025</v>
      </c>
      <c r="Q5004" t="str">
        <f t="shared" si="513"/>
        <v>Q4-2025</v>
      </c>
    </row>
    <row r="5005" spans="1:17" x14ac:dyDescent="0.3">
      <c r="A5005" t="s">
        <v>5153</v>
      </c>
      <c r="B5005" s="15">
        <v>45770</v>
      </c>
      <c r="C5005" t="s">
        <v>52</v>
      </c>
      <c r="D5005" t="s">
        <v>53</v>
      </c>
      <c r="E5005" t="s">
        <v>60</v>
      </c>
      <c r="F5005" t="s">
        <v>99</v>
      </c>
      <c r="G5005" t="s">
        <v>56</v>
      </c>
      <c r="H5005">
        <v>3</v>
      </c>
      <c r="I5005">
        <v>74.67</v>
      </c>
      <c r="J5005">
        <v>3.5999999999999997E-2</v>
      </c>
      <c r="K5005">
        <v>39.65</v>
      </c>
      <c r="L5005" t="s">
        <v>57</v>
      </c>
      <c r="M5005">
        <f t="shared" si="514"/>
        <v>215.95</v>
      </c>
      <c r="N5005">
        <f t="shared" si="515"/>
        <v>97</v>
      </c>
      <c r="O5005" s="7">
        <f t="shared" si="516"/>
        <v>0.44917805047464693</v>
      </c>
      <c r="P5005" t="str">
        <f t="shared" si="512"/>
        <v>Apr-2025</v>
      </c>
      <c r="Q5005" t="str">
        <f t="shared" si="513"/>
        <v>Q2-2025</v>
      </c>
    </row>
    <row r="5006" spans="1:17" x14ac:dyDescent="0.3">
      <c r="A5006" t="s">
        <v>5154</v>
      </c>
      <c r="B5006" s="15">
        <v>45539</v>
      </c>
      <c r="C5006" t="s">
        <v>88</v>
      </c>
      <c r="D5006" t="s">
        <v>135</v>
      </c>
      <c r="E5006" t="s">
        <v>93</v>
      </c>
      <c r="F5006" t="s">
        <v>141</v>
      </c>
      <c r="G5006" t="s">
        <v>68</v>
      </c>
      <c r="H5006">
        <v>3</v>
      </c>
      <c r="I5006">
        <v>86.82</v>
      </c>
      <c r="J5006">
        <v>0.112</v>
      </c>
      <c r="K5006">
        <v>39.130000000000003</v>
      </c>
      <c r="L5006" t="s">
        <v>57</v>
      </c>
      <c r="M5006">
        <f t="shared" si="514"/>
        <v>231.29</v>
      </c>
      <c r="N5006">
        <f t="shared" si="515"/>
        <v>113.9</v>
      </c>
      <c r="O5006" s="7">
        <f t="shared" si="516"/>
        <v>0.49245535907302523</v>
      </c>
      <c r="P5006" t="str">
        <f t="shared" si="512"/>
        <v>Sep-2024</v>
      </c>
      <c r="Q5006" t="str">
        <f t="shared" si="513"/>
        <v>Q3-2024</v>
      </c>
    </row>
    <row r="5007" spans="1:17" x14ac:dyDescent="0.3">
      <c r="A5007" t="s">
        <v>5155</v>
      </c>
      <c r="B5007" s="15">
        <v>45685</v>
      </c>
      <c r="C5007" t="s">
        <v>84</v>
      </c>
      <c r="D5007" t="s">
        <v>110</v>
      </c>
      <c r="E5007" t="s">
        <v>71</v>
      </c>
      <c r="F5007" t="s">
        <v>126</v>
      </c>
      <c r="G5007" t="s">
        <v>56</v>
      </c>
      <c r="H5007">
        <v>3</v>
      </c>
      <c r="I5007">
        <v>188.27</v>
      </c>
      <c r="J5007">
        <v>0.13</v>
      </c>
      <c r="K5007">
        <v>144.55000000000001</v>
      </c>
      <c r="L5007" t="s">
        <v>57</v>
      </c>
      <c r="M5007">
        <f t="shared" si="514"/>
        <v>491.38</v>
      </c>
      <c r="N5007">
        <f t="shared" si="515"/>
        <v>57.73</v>
      </c>
      <c r="O5007" s="7">
        <f t="shared" si="516"/>
        <v>0.11748544914322927</v>
      </c>
      <c r="P5007" t="str">
        <f t="shared" si="512"/>
        <v>Jan-2025</v>
      </c>
      <c r="Q5007" t="str">
        <f t="shared" si="513"/>
        <v>Q1-2025</v>
      </c>
    </row>
    <row r="5008" spans="1:17" x14ac:dyDescent="0.3">
      <c r="A5008" t="s">
        <v>5156</v>
      </c>
      <c r="C5008" t="s">
        <v>84</v>
      </c>
      <c r="D5008" t="s">
        <v>196</v>
      </c>
      <c r="E5008" t="s">
        <v>54</v>
      </c>
      <c r="F5008" t="s">
        <v>156</v>
      </c>
      <c r="G5008" t="s">
        <v>56</v>
      </c>
      <c r="H5008">
        <v>4</v>
      </c>
      <c r="I5008">
        <v>17.37</v>
      </c>
      <c r="J5008">
        <v>7.6999999999999999E-2</v>
      </c>
      <c r="K5008">
        <v>10.54</v>
      </c>
      <c r="L5008" t="s">
        <v>57</v>
      </c>
      <c r="M5008">
        <f t="shared" si="514"/>
        <v>64.13</v>
      </c>
      <c r="N5008">
        <f t="shared" si="515"/>
        <v>21.97</v>
      </c>
      <c r="O5008" s="7">
        <f t="shared" si="516"/>
        <v>0.34258537346015905</v>
      </c>
    </row>
    <row r="5009" spans="1:17" x14ac:dyDescent="0.3">
      <c r="A5009" t="s">
        <v>5157</v>
      </c>
      <c r="B5009" s="15">
        <v>45367</v>
      </c>
      <c r="C5009" t="s">
        <v>63</v>
      </c>
      <c r="D5009" t="s">
        <v>119</v>
      </c>
      <c r="E5009" t="s">
        <v>71</v>
      </c>
      <c r="F5009" t="s">
        <v>72</v>
      </c>
      <c r="G5009" t="s">
        <v>68</v>
      </c>
      <c r="H5009">
        <v>1</v>
      </c>
      <c r="I5009">
        <v>31.7</v>
      </c>
      <c r="J5009">
        <v>0.14299999999999999</v>
      </c>
      <c r="K5009">
        <v>21.35</v>
      </c>
      <c r="L5009" t="s">
        <v>57</v>
      </c>
      <c r="M5009">
        <f t="shared" si="514"/>
        <v>27.17</v>
      </c>
      <c r="N5009">
        <f t="shared" si="515"/>
        <v>5.82</v>
      </c>
      <c r="O5009" s="7">
        <f t="shared" si="516"/>
        <v>0.21420684578579316</v>
      </c>
      <c r="P5009" t="str">
        <f t="shared" ref="P5009:P5072" si="517">IF(B5009="","",TEXT(B5009,"mmm-yyyy"))</f>
        <v>Mar-2024</v>
      </c>
      <c r="Q5009" t="str">
        <f t="shared" ref="Q5009:Q5072" si="518">IF(B5009="","","Q"&amp;ROUNDUP(MONTH(B5009)/3,0)&amp;"-"&amp;YEAR(B5009))</f>
        <v>Q1-2024</v>
      </c>
    </row>
    <row r="5010" spans="1:17" x14ac:dyDescent="0.3">
      <c r="A5010" t="s">
        <v>5158</v>
      </c>
      <c r="B5010" s="15">
        <v>45458</v>
      </c>
      <c r="C5010" t="s">
        <v>84</v>
      </c>
      <c r="D5010" t="s">
        <v>243</v>
      </c>
      <c r="E5010" t="s">
        <v>60</v>
      </c>
      <c r="F5010" t="s">
        <v>99</v>
      </c>
      <c r="G5010" t="s">
        <v>68</v>
      </c>
      <c r="H5010">
        <v>3</v>
      </c>
      <c r="I5010">
        <v>19.57</v>
      </c>
      <c r="J5010">
        <v>2.1999999999999999E-2</v>
      </c>
      <c r="K5010">
        <v>10.050000000000001</v>
      </c>
      <c r="L5010" t="s">
        <v>57</v>
      </c>
      <c r="M5010">
        <f t="shared" si="514"/>
        <v>57.42</v>
      </c>
      <c r="N5010">
        <f t="shared" si="515"/>
        <v>27.27</v>
      </c>
      <c r="O5010" s="7">
        <f t="shared" si="516"/>
        <v>0.47492163009404387</v>
      </c>
      <c r="P5010" t="str">
        <f t="shared" si="517"/>
        <v>Jun-2024</v>
      </c>
      <c r="Q5010" t="str">
        <f t="shared" si="518"/>
        <v>Q2-2024</v>
      </c>
    </row>
    <row r="5011" spans="1:17" x14ac:dyDescent="0.3">
      <c r="A5011" t="s">
        <v>5159</v>
      </c>
      <c r="B5011" s="15">
        <v>45605</v>
      </c>
      <c r="C5011" t="s">
        <v>63</v>
      </c>
      <c r="D5011" t="s">
        <v>188</v>
      </c>
      <c r="E5011" t="s">
        <v>107</v>
      </c>
      <c r="F5011" t="s">
        <v>108</v>
      </c>
      <c r="G5011" t="s">
        <v>56</v>
      </c>
      <c r="H5011">
        <v>1</v>
      </c>
      <c r="I5011">
        <v>30.9</v>
      </c>
      <c r="J5011">
        <v>0.221</v>
      </c>
      <c r="K5011">
        <v>9.93</v>
      </c>
      <c r="L5011" t="s">
        <v>57</v>
      </c>
      <c r="M5011">
        <f t="shared" si="514"/>
        <v>24.07</v>
      </c>
      <c r="N5011">
        <f t="shared" si="515"/>
        <v>14.14</v>
      </c>
      <c r="O5011" s="7">
        <f t="shared" si="516"/>
        <v>0.58745326132114672</v>
      </c>
      <c r="P5011" t="str">
        <f t="shared" si="517"/>
        <v>Nov-2024</v>
      </c>
      <c r="Q5011" t="str">
        <f t="shared" si="518"/>
        <v>Q4-2024</v>
      </c>
    </row>
    <row r="5012" spans="1:17" x14ac:dyDescent="0.3">
      <c r="A5012" t="s">
        <v>5160</v>
      </c>
      <c r="B5012" s="15">
        <v>45698</v>
      </c>
      <c r="C5012" t="s">
        <v>84</v>
      </c>
      <c r="D5012" t="s">
        <v>177</v>
      </c>
      <c r="E5012" t="s">
        <v>107</v>
      </c>
      <c r="F5012" t="s">
        <v>148</v>
      </c>
      <c r="G5012" t="s">
        <v>68</v>
      </c>
      <c r="H5012">
        <v>5</v>
      </c>
      <c r="I5012">
        <v>44.75</v>
      </c>
      <c r="J5012">
        <v>0.151</v>
      </c>
      <c r="K5012">
        <v>15.42</v>
      </c>
      <c r="L5012" t="s">
        <v>57</v>
      </c>
      <c r="M5012">
        <f t="shared" si="514"/>
        <v>189.96</v>
      </c>
      <c r="N5012">
        <f t="shared" si="515"/>
        <v>112.86</v>
      </c>
      <c r="O5012" s="7">
        <f t="shared" si="516"/>
        <v>0.59412507896399236</v>
      </c>
      <c r="P5012" t="str">
        <f t="shared" si="517"/>
        <v>Feb-2025</v>
      </c>
      <c r="Q5012" t="str">
        <f t="shared" si="518"/>
        <v>Q1-2025</v>
      </c>
    </row>
    <row r="5013" spans="1:17" x14ac:dyDescent="0.3">
      <c r="A5013" t="s">
        <v>5161</v>
      </c>
      <c r="B5013" s="15">
        <v>45499</v>
      </c>
      <c r="C5013" t="s">
        <v>88</v>
      </c>
      <c r="D5013" t="s">
        <v>429</v>
      </c>
      <c r="E5013" t="s">
        <v>71</v>
      </c>
      <c r="F5013" t="s">
        <v>78</v>
      </c>
      <c r="G5013" t="s">
        <v>68</v>
      </c>
      <c r="H5013">
        <v>9</v>
      </c>
      <c r="I5013">
        <v>127.23</v>
      </c>
      <c r="J5013">
        <v>8.6999999999999994E-2</v>
      </c>
      <c r="K5013">
        <v>95.09</v>
      </c>
      <c r="L5013" t="s">
        <v>57</v>
      </c>
      <c r="M5013">
        <f t="shared" si="514"/>
        <v>1045.45</v>
      </c>
      <c r="N5013">
        <f t="shared" si="515"/>
        <v>189.64</v>
      </c>
      <c r="O5013" s="7">
        <f t="shared" si="516"/>
        <v>0.18139557128509251</v>
      </c>
      <c r="P5013" t="str">
        <f t="shared" si="517"/>
        <v>Jul-2024</v>
      </c>
      <c r="Q5013" t="str">
        <f t="shared" si="518"/>
        <v>Q3-2024</v>
      </c>
    </row>
    <row r="5014" spans="1:17" x14ac:dyDescent="0.3">
      <c r="A5014" t="s">
        <v>5162</v>
      </c>
      <c r="B5014" s="15">
        <v>45758</v>
      </c>
      <c r="C5014" t="s">
        <v>84</v>
      </c>
      <c r="D5014" t="s">
        <v>144</v>
      </c>
      <c r="E5014" t="s">
        <v>54</v>
      </c>
      <c r="F5014" t="s">
        <v>65</v>
      </c>
      <c r="G5014" t="s">
        <v>56</v>
      </c>
      <c r="H5014">
        <v>1</v>
      </c>
      <c r="I5014">
        <v>14.19</v>
      </c>
      <c r="J5014">
        <v>5.7000000000000002E-2</v>
      </c>
      <c r="K5014">
        <v>8.94</v>
      </c>
      <c r="L5014" t="s">
        <v>57</v>
      </c>
      <c r="M5014">
        <f t="shared" si="514"/>
        <v>13.38</v>
      </c>
      <c r="N5014">
        <f t="shared" si="515"/>
        <v>4.4400000000000004</v>
      </c>
      <c r="O5014" s="7">
        <f t="shared" si="516"/>
        <v>0.33183856502242154</v>
      </c>
      <c r="P5014" t="str">
        <f t="shared" si="517"/>
        <v>Apr-2025</v>
      </c>
      <c r="Q5014" t="str">
        <f t="shared" si="518"/>
        <v>Q2-2025</v>
      </c>
    </row>
    <row r="5015" spans="1:17" x14ac:dyDescent="0.3">
      <c r="A5015" t="s">
        <v>5163</v>
      </c>
      <c r="B5015" s="15">
        <v>45421</v>
      </c>
      <c r="C5015" t="s">
        <v>63</v>
      </c>
      <c r="D5015" t="s">
        <v>204</v>
      </c>
      <c r="E5015" t="s">
        <v>93</v>
      </c>
      <c r="F5015" t="s">
        <v>94</v>
      </c>
      <c r="G5015" t="s">
        <v>68</v>
      </c>
      <c r="H5015">
        <v>1</v>
      </c>
      <c r="I5015">
        <v>22.42</v>
      </c>
      <c r="J5015">
        <v>0.251</v>
      </c>
      <c r="K5015">
        <v>10.96</v>
      </c>
      <c r="L5015" t="s">
        <v>73</v>
      </c>
      <c r="M5015">
        <f t="shared" si="514"/>
        <v>16.79</v>
      </c>
      <c r="N5015">
        <f t="shared" si="515"/>
        <v>5.83</v>
      </c>
      <c r="O5015" s="7">
        <f t="shared" si="516"/>
        <v>0.3472304943418702</v>
      </c>
      <c r="P5015" t="str">
        <f t="shared" si="517"/>
        <v>May-2024</v>
      </c>
      <c r="Q5015" t="str">
        <f t="shared" si="518"/>
        <v>Q2-2024</v>
      </c>
    </row>
    <row r="5016" spans="1:17" x14ac:dyDescent="0.3">
      <c r="A5016" t="s">
        <v>5164</v>
      </c>
      <c r="B5016" s="15">
        <v>45559</v>
      </c>
      <c r="C5016" t="s">
        <v>88</v>
      </c>
      <c r="D5016" t="s">
        <v>162</v>
      </c>
      <c r="E5016" t="s">
        <v>107</v>
      </c>
      <c r="F5016" t="s">
        <v>139</v>
      </c>
      <c r="G5016" t="s">
        <v>56</v>
      </c>
      <c r="H5016">
        <v>2</v>
      </c>
      <c r="I5016">
        <v>29.54</v>
      </c>
      <c r="J5016">
        <v>0.10199999999999999</v>
      </c>
      <c r="K5016">
        <v>10.029999999999999</v>
      </c>
      <c r="L5016" t="s">
        <v>57</v>
      </c>
      <c r="M5016">
        <f t="shared" si="514"/>
        <v>53.05</v>
      </c>
      <c r="N5016">
        <f t="shared" si="515"/>
        <v>32.99</v>
      </c>
      <c r="O5016" s="7">
        <f t="shared" si="516"/>
        <v>0.62186616399623007</v>
      </c>
      <c r="P5016" t="str">
        <f t="shared" si="517"/>
        <v>Sep-2024</v>
      </c>
      <c r="Q5016" t="str">
        <f t="shared" si="518"/>
        <v>Q3-2024</v>
      </c>
    </row>
    <row r="5017" spans="1:17" x14ac:dyDescent="0.3">
      <c r="A5017" t="s">
        <v>5165</v>
      </c>
      <c r="B5017" s="15">
        <v>45876</v>
      </c>
      <c r="C5017" t="s">
        <v>84</v>
      </c>
      <c r="D5017" t="s">
        <v>150</v>
      </c>
      <c r="E5017" t="s">
        <v>54</v>
      </c>
      <c r="F5017" t="s">
        <v>156</v>
      </c>
      <c r="G5017" t="s">
        <v>68</v>
      </c>
      <c r="H5017">
        <v>3</v>
      </c>
      <c r="I5017">
        <v>18.649999999999999</v>
      </c>
      <c r="J5017">
        <v>0.104</v>
      </c>
      <c r="K5017">
        <v>11.25</v>
      </c>
      <c r="L5017" t="s">
        <v>57</v>
      </c>
      <c r="M5017">
        <f t="shared" si="514"/>
        <v>50.13</v>
      </c>
      <c r="N5017">
        <f t="shared" si="515"/>
        <v>16.38</v>
      </c>
      <c r="O5017" s="7">
        <f t="shared" si="516"/>
        <v>0.32675044883303406</v>
      </c>
      <c r="P5017" t="str">
        <f t="shared" si="517"/>
        <v>Aug-2025</v>
      </c>
      <c r="Q5017" t="str">
        <f t="shared" si="518"/>
        <v>Q3-2025</v>
      </c>
    </row>
    <row r="5018" spans="1:17" x14ac:dyDescent="0.3">
      <c r="A5018" t="s">
        <v>5166</v>
      </c>
      <c r="B5018" s="15">
        <v>45990</v>
      </c>
      <c r="C5018" t="s">
        <v>52</v>
      </c>
      <c r="D5018" t="s">
        <v>237</v>
      </c>
      <c r="E5018" t="s">
        <v>60</v>
      </c>
      <c r="F5018" t="s">
        <v>90</v>
      </c>
      <c r="G5018" t="s">
        <v>56</v>
      </c>
      <c r="H5018">
        <v>5</v>
      </c>
      <c r="I5018">
        <v>66.77</v>
      </c>
      <c r="J5018">
        <v>5.2999999999999999E-2</v>
      </c>
      <c r="K5018">
        <v>35.46</v>
      </c>
      <c r="L5018" t="s">
        <v>57</v>
      </c>
      <c r="M5018">
        <f t="shared" si="514"/>
        <v>316.16000000000003</v>
      </c>
      <c r="N5018">
        <f t="shared" si="515"/>
        <v>138.86000000000001</v>
      </c>
      <c r="O5018" s="7">
        <f t="shared" si="516"/>
        <v>0.43920799595141702</v>
      </c>
      <c r="P5018" t="str">
        <f t="shared" si="517"/>
        <v>Nov-2025</v>
      </c>
      <c r="Q5018" t="str">
        <f t="shared" si="518"/>
        <v>Q4-2025</v>
      </c>
    </row>
    <row r="5019" spans="1:17" x14ac:dyDescent="0.3">
      <c r="A5019" t="s">
        <v>5167</v>
      </c>
      <c r="B5019" s="15">
        <v>45997</v>
      </c>
      <c r="C5019" t="s">
        <v>63</v>
      </c>
      <c r="D5019" t="s">
        <v>204</v>
      </c>
      <c r="E5019" t="s">
        <v>54</v>
      </c>
      <c r="F5019" t="s">
        <v>65</v>
      </c>
      <c r="G5019" t="s">
        <v>73</v>
      </c>
      <c r="H5019">
        <v>13</v>
      </c>
      <c r="I5019">
        <v>21.7</v>
      </c>
      <c r="J5019">
        <v>0.13800000000000001</v>
      </c>
      <c r="K5019">
        <v>14.97</v>
      </c>
      <c r="L5019" t="s">
        <v>57</v>
      </c>
      <c r="M5019">
        <f t="shared" si="514"/>
        <v>243.17</v>
      </c>
      <c r="N5019">
        <f t="shared" si="515"/>
        <v>48.56</v>
      </c>
      <c r="O5019" s="7">
        <f t="shared" si="516"/>
        <v>0.19969568614549493</v>
      </c>
      <c r="P5019" t="str">
        <f t="shared" si="517"/>
        <v>Dec-2025</v>
      </c>
      <c r="Q5019" t="str">
        <f t="shared" si="518"/>
        <v>Q4-2025</v>
      </c>
    </row>
    <row r="5020" spans="1:17" x14ac:dyDescent="0.3">
      <c r="A5020" t="s">
        <v>5168</v>
      </c>
      <c r="B5020" s="15">
        <v>45910</v>
      </c>
      <c r="C5020" t="s">
        <v>52</v>
      </c>
      <c r="D5020" t="s">
        <v>237</v>
      </c>
      <c r="E5020" t="s">
        <v>71</v>
      </c>
      <c r="F5020" t="s">
        <v>78</v>
      </c>
      <c r="G5020" t="s">
        <v>68</v>
      </c>
      <c r="H5020">
        <v>6</v>
      </c>
      <c r="I5020">
        <v>133.38999999999999</v>
      </c>
      <c r="J5020">
        <v>0.11899999999999999</v>
      </c>
      <c r="K5020">
        <v>100.02</v>
      </c>
      <c r="L5020" t="s">
        <v>57</v>
      </c>
      <c r="M5020">
        <f t="shared" si="514"/>
        <v>705.1</v>
      </c>
      <c r="N5020">
        <f t="shared" si="515"/>
        <v>104.98</v>
      </c>
      <c r="O5020" s="7">
        <f t="shared" si="516"/>
        <v>0.14888668274003689</v>
      </c>
      <c r="P5020" t="str">
        <f t="shared" si="517"/>
        <v>Sep-2025</v>
      </c>
      <c r="Q5020" t="str">
        <f t="shared" si="518"/>
        <v>Q3-2025</v>
      </c>
    </row>
    <row r="5021" spans="1:17" x14ac:dyDescent="0.3">
      <c r="A5021" t="s">
        <v>5169</v>
      </c>
      <c r="B5021" s="15">
        <v>45795</v>
      </c>
      <c r="C5021" t="s">
        <v>88</v>
      </c>
      <c r="D5021" t="s">
        <v>234</v>
      </c>
      <c r="E5021" t="s">
        <v>93</v>
      </c>
      <c r="F5021" t="s">
        <v>94</v>
      </c>
      <c r="G5021" t="s">
        <v>68</v>
      </c>
      <c r="H5021">
        <v>5</v>
      </c>
      <c r="I5021">
        <v>66.84</v>
      </c>
      <c r="J5021">
        <v>5.0999999999999997E-2</v>
      </c>
      <c r="K5021">
        <v>31.08</v>
      </c>
      <c r="L5021" t="s">
        <v>57</v>
      </c>
      <c r="M5021">
        <f t="shared" si="514"/>
        <v>317.16000000000003</v>
      </c>
      <c r="N5021">
        <f t="shared" si="515"/>
        <v>161.76</v>
      </c>
      <c r="O5021" s="7">
        <f t="shared" si="516"/>
        <v>0.51002648505486181</v>
      </c>
      <c r="P5021" t="str">
        <f t="shared" si="517"/>
        <v>May-2025</v>
      </c>
      <c r="Q5021" t="str">
        <f t="shared" si="518"/>
        <v>Q2-2025</v>
      </c>
    </row>
    <row r="5022" spans="1:17" x14ac:dyDescent="0.3">
      <c r="A5022" t="s">
        <v>5170</v>
      </c>
      <c r="B5022" s="15">
        <v>45895</v>
      </c>
      <c r="C5022" t="s">
        <v>52</v>
      </c>
      <c r="D5022" t="s">
        <v>181</v>
      </c>
      <c r="E5022" t="s">
        <v>54</v>
      </c>
      <c r="F5022" t="s">
        <v>268</v>
      </c>
      <c r="G5022" t="s">
        <v>68</v>
      </c>
      <c r="H5022">
        <v>1</v>
      </c>
      <c r="I5022">
        <v>10.4</v>
      </c>
      <c r="J5022">
        <v>7.0000000000000007E-2</v>
      </c>
      <c r="K5022">
        <v>6.29</v>
      </c>
      <c r="L5022" t="s">
        <v>57</v>
      </c>
      <c r="M5022">
        <f t="shared" si="514"/>
        <v>9.67</v>
      </c>
      <c r="N5022">
        <f t="shared" si="515"/>
        <v>3.38</v>
      </c>
      <c r="O5022" s="7">
        <f t="shared" si="516"/>
        <v>0.3495346432264736</v>
      </c>
      <c r="P5022" t="str">
        <f t="shared" si="517"/>
        <v>Aug-2025</v>
      </c>
      <c r="Q5022" t="str">
        <f t="shared" si="518"/>
        <v>Q3-2025</v>
      </c>
    </row>
    <row r="5023" spans="1:17" x14ac:dyDescent="0.3">
      <c r="A5023" t="s">
        <v>5171</v>
      </c>
      <c r="B5023" s="15">
        <v>45719</v>
      </c>
      <c r="C5023" t="s">
        <v>88</v>
      </c>
      <c r="D5023" t="s">
        <v>123</v>
      </c>
      <c r="E5023" t="s">
        <v>93</v>
      </c>
      <c r="F5023" t="s">
        <v>255</v>
      </c>
      <c r="G5023" t="s">
        <v>56</v>
      </c>
      <c r="H5023">
        <v>1</v>
      </c>
      <c r="I5023">
        <v>87.19</v>
      </c>
      <c r="J5023">
        <v>0.11600000000000001</v>
      </c>
      <c r="K5023">
        <v>35.1</v>
      </c>
      <c r="L5023" t="s">
        <v>57</v>
      </c>
      <c r="M5023">
        <f t="shared" si="514"/>
        <v>77.08</v>
      </c>
      <c r="N5023">
        <f t="shared" si="515"/>
        <v>41.98</v>
      </c>
      <c r="O5023" s="7">
        <f t="shared" si="516"/>
        <v>0.54462895692786717</v>
      </c>
      <c r="P5023" t="str">
        <f t="shared" si="517"/>
        <v>Mar-2025</v>
      </c>
      <c r="Q5023" t="str">
        <f t="shared" si="518"/>
        <v>Q1-2025</v>
      </c>
    </row>
    <row r="5024" spans="1:17" x14ac:dyDescent="0.3">
      <c r="A5024" t="s">
        <v>5172</v>
      </c>
      <c r="B5024" s="15">
        <v>45598</v>
      </c>
      <c r="C5024" t="s">
        <v>63</v>
      </c>
      <c r="D5024" t="s">
        <v>106</v>
      </c>
      <c r="E5024" t="s">
        <v>54</v>
      </c>
      <c r="F5024" t="s">
        <v>55</v>
      </c>
      <c r="G5024" t="s">
        <v>56</v>
      </c>
      <c r="H5024">
        <v>4</v>
      </c>
      <c r="I5024">
        <v>20.05</v>
      </c>
      <c r="J5024">
        <v>0.246</v>
      </c>
      <c r="K5024">
        <v>11.91</v>
      </c>
      <c r="L5024" t="s">
        <v>57</v>
      </c>
      <c r="M5024">
        <f t="shared" si="514"/>
        <v>60.47</v>
      </c>
      <c r="N5024">
        <f t="shared" si="515"/>
        <v>12.83</v>
      </c>
      <c r="O5024" s="7">
        <f t="shared" si="516"/>
        <v>0.21217132462378038</v>
      </c>
      <c r="P5024" t="str">
        <f t="shared" si="517"/>
        <v>Nov-2024</v>
      </c>
      <c r="Q5024" t="str">
        <f t="shared" si="518"/>
        <v>Q4-2024</v>
      </c>
    </row>
    <row r="5025" spans="1:17" x14ac:dyDescent="0.3">
      <c r="A5025" t="s">
        <v>5173</v>
      </c>
      <c r="B5025" s="15">
        <v>45943</v>
      </c>
      <c r="C5025" t="s">
        <v>84</v>
      </c>
      <c r="D5025" t="s">
        <v>147</v>
      </c>
      <c r="E5025" t="s">
        <v>54</v>
      </c>
      <c r="F5025" t="s">
        <v>65</v>
      </c>
      <c r="G5025" t="s">
        <v>68</v>
      </c>
      <c r="H5025">
        <v>4</v>
      </c>
      <c r="I5025">
        <v>24.5</v>
      </c>
      <c r="J5025">
        <v>1.9E-2</v>
      </c>
      <c r="K5025">
        <v>16.96</v>
      </c>
      <c r="L5025" t="s">
        <v>57</v>
      </c>
      <c r="M5025">
        <f t="shared" si="514"/>
        <v>96.14</v>
      </c>
      <c r="N5025">
        <f t="shared" si="515"/>
        <v>28.3</v>
      </c>
      <c r="O5025" s="7">
        <f t="shared" si="516"/>
        <v>0.29436238818389848</v>
      </c>
      <c r="P5025" t="str">
        <f t="shared" si="517"/>
        <v>Oct-2025</v>
      </c>
      <c r="Q5025" t="str">
        <f t="shared" si="518"/>
        <v>Q4-2025</v>
      </c>
    </row>
    <row r="5026" spans="1:17" x14ac:dyDescent="0.3">
      <c r="A5026" t="s">
        <v>5174</v>
      </c>
      <c r="B5026" s="15">
        <v>45501</v>
      </c>
      <c r="C5026" t="s">
        <v>88</v>
      </c>
      <c r="D5026" t="s">
        <v>183</v>
      </c>
      <c r="E5026" t="s">
        <v>93</v>
      </c>
      <c r="F5026" t="s">
        <v>94</v>
      </c>
      <c r="G5026" t="s">
        <v>68</v>
      </c>
      <c r="H5026">
        <v>2</v>
      </c>
      <c r="I5026">
        <v>24.6</v>
      </c>
      <c r="J5026">
        <v>0.104</v>
      </c>
      <c r="K5026">
        <v>10.92</v>
      </c>
      <c r="L5026" t="s">
        <v>57</v>
      </c>
      <c r="M5026">
        <f t="shared" si="514"/>
        <v>44.08</v>
      </c>
      <c r="N5026">
        <f t="shared" si="515"/>
        <v>22.24</v>
      </c>
      <c r="O5026" s="7">
        <f t="shared" si="516"/>
        <v>0.50453720508166966</v>
      </c>
      <c r="P5026" t="str">
        <f t="shared" si="517"/>
        <v>Jul-2024</v>
      </c>
      <c r="Q5026" t="str">
        <f t="shared" si="518"/>
        <v>Q3-2024</v>
      </c>
    </row>
    <row r="5027" spans="1:17" x14ac:dyDescent="0.3">
      <c r="A5027" t="s">
        <v>5175</v>
      </c>
      <c r="B5027" s="15">
        <v>45799</v>
      </c>
      <c r="C5027" t="s">
        <v>84</v>
      </c>
      <c r="D5027" t="s">
        <v>144</v>
      </c>
      <c r="E5027" t="s">
        <v>107</v>
      </c>
      <c r="F5027" t="s">
        <v>132</v>
      </c>
      <c r="G5027" t="s">
        <v>68</v>
      </c>
      <c r="H5027">
        <v>1</v>
      </c>
      <c r="I5027">
        <v>50.64</v>
      </c>
      <c r="J5027">
        <v>3.7999999999999999E-2</v>
      </c>
      <c r="K5027">
        <v>22.75</v>
      </c>
      <c r="L5027" t="s">
        <v>57</v>
      </c>
      <c r="M5027">
        <f t="shared" si="514"/>
        <v>48.72</v>
      </c>
      <c r="N5027">
        <f t="shared" si="515"/>
        <v>25.97</v>
      </c>
      <c r="O5027" s="7">
        <f t="shared" si="516"/>
        <v>0.53304597701149425</v>
      </c>
      <c r="P5027" t="str">
        <f t="shared" si="517"/>
        <v>May-2025</v>
      </c>
      <c r="Q5027" t="str">
        <f t="shared" si="518"/>
        <v>Q2-2025</v>
      </c>
    </row>
    <row r="5028" spans="1:17" x14ac:dyDescent="0.3">
      <c r="A5028" t="s">
        <v>5176</v>
      </c>
      <c r="B5028" s="15">
        <v>45518</v>
      </c>
      <c r="C5028" t="s">
        <v>63</v>
      </c>
      <c r="D5028" t="s">
        <v>64</v>
      </c>
      <c r="E5028" t="s">
        <v>93</v>
      </c>
      <c r="F5028" t="s">
        <v>141</v>
      </c>
      <c r="G5028" t="s">
        <v>56</v>
      </c>
      <c r="H5028">
        <v>2</v>
      </c>
      <c r="I5028">
        <v>58.63</v>
      </c>
      <c r="J5028">
        <v>0.24</v>
      </c>
      <c r="K5028">
        <v>27.29</v>
      </c>
      <c r="L5028" t="s">
        <v>57</v>
      </c>
      <c r="M5028">
        <f t="shared" si="514"/>
        <v>89.12</v>
      </c>
      <c r="N5028">
        <f t="shared" si="515"/>
        <v>34.54</v>
      </c>
      <c r="O5028" s="7">
        <f t="shared" si="516"/>
        <v>0.38756732495511664</v>
      </c>
      <c r="P5028" t="str">
        <f t="shared" si="517"/>
        <v>Aug-2024</v>
      </c>
      <c r="Q5028" t="str">
        <f t="shared" si="518"/>
        <v>Q3-2024</v>
      </c>
    </row>
    <row r="5029" spans="1:17" x14ac:dyDescent="0.3">
      <c r="A5029" t="s">
        <v>5177</v>
      </c>
      <c r="B5029" s="15">
        <v>45523</v>
      </c>
      <c r="C5029" t="s">
        <v>52</v>
      </c>
      <c r="D5029" t="s">
        <v>200</v>
      </c>
      <c r="E5029" t="s">
        <v>107</v>
      </c>
      <c r="F5029" t="s">
        <v>148</v>
      </c>
      <c r="G5029" t="s">
        <v>68</v>
      </c>
      <c r="H5029">
        <v>2</v>
      </c>
      <c r="I5029">
        <v>10.14</v>
      </c>
      <c r="J5029">
        <v>0.156</v>
      </c>
      <c r="K5029">
        <v>3.25</v>
      </c>
      <c r="L5029" t="s">
        <v>57</v>
      </c>
      <c r="M5029">
        <f t="shared" si="514"/>
        <v>17.12</v>
      </c>
      <c r="N5029">
        <f t="shared" si="515"/>
        <v>10.62</v>
      </c>
      <c r="O5029" s="7">
        <f t="shared" si="516"/>
        <v>0.62032710280373826</v>
      </c>
      <c r="P5029" t="str">
        <f t="shared" si="517"/>
        <v>Aug-2024</v>
      </c>
      <c r="Q5029" t="str">
        <f t="shared" si="518"/>
        <v>Q3-2024</v>
      </c>
    </row>
    <row r="5030" spans="1:17" x14ac:dyDescent="0.3">
      <c r="A5030" t="s">
        <v>5178</v>
      </c>
      <c r="B5030" s="15">
        <v>45866</v>
      </c>
      <c r="C5030" t="s">
        <v>88</v>
      </c>
      <c r="D5030" t="s">
        <v>429</v>
      </c>
      <c r="E5030" t="s">
        <v>71</v>
      </c>
      <c r="F5030" t="s">
        <v>72</v>
      </c>
      <c r="G5030" t="s">
        <v>68</v>
      </c>
      <c r="H5030">
        <v>2</v>
      </c>
      <c r="I5030">
        <v>78.27</v>
      </c>
      <c r="J5030">
        <v>6.2E-2</v>
      </c>
      <c r="K5030">
        <v>58.25</v>
      </c>
      <c r="L5030" t="s">
        <v>57</v>
      </c>
      <c r="M5030">
        <f t="shared" si="514"/>
        <v>146.83000000000001</v>
      </c>
      <c r="N5030">
        <f t="shared" si="515"/>
        <v>30.33</v>
      </c>
      <c r="O5030" s="7">
        <f t="shared" si="516"/>
        <v>0.2065654157869645</v>
      </c>
      <c r="P5030" t="str">
        <f t="shared" si="517"/>
        <v>Jul-2025</v>
      </c>
      <c r="Q5030" t="str">
        <f t="shared" si="518"/>
        <v>Q3-2025</v>
      </c>
    </row>
    <row r="5031" spans="1:17" x14ac:dyDescent="0.3">
      <c r="A5031" t="s">
        <v>5179</v>
      </c>
      <c r="B5031" s="15">
        <v>45930</v>
      </c>
      <c r="C5031" t="s">
        <v>88</v>
      </c>
      <c r="D5031" t="s">
        <v>92</v>
      </c>
      <c r="E5031" t="s">
        <v>93</v>
      </c>
      <c r="F5031" t="s">
        <v>219</v>
      </c>
      <c r="G5031" t="s">
        <v>68</v>
      </c>
      <c r="H5031">
        <v>11</v>
      </c>
      <c r="I5031">
        <v>87.7</v>
      </c>
      <c r="J5031">
        <v>7.0000000000000007E-2</v>
      </c>
      <c r="K5031">
        <v>42.88</v>
      </c>
      <c r="L5031" t="s">
        <v>57</v>
      </c>
      <c r="M5031">
        <f t="shared" si="514"/>
        <v>897.17</v>
      </c>
      <c r="N5031">
        <f t="shared" si="515"/>
        <v>425.49</v>
      </c>
      <c r="O5031" s="7">
        <f t="shared" si="516"/>
        <v>0.47425794442524832</v>
      </c>
      <c r="P5031" t="str">
        <f t="shared" si="517"/>
        <v>Sep-2025</v>
      </c>
      <c r="Q5031" t="str">
        <f t="shared" si="518"/>
        <v>Q3-2025</v>
      </c>
    </row>
    <row r="5032" spans="1:17" x14ac:dyDescent="0.3">
      <c r="A5032" t="s">
        <v>5180</v>
      </c>
      <c r="B5032" s="15">
        <v>45713</v>
      </c>
      <c r="C5032" t="s">
        <v>88</v>
      </c>
      <c r="D5032" t="s">
        <v>234</v>
      </c>
      <c r="E5032" t="s">
        <v>60</v>
      </c>
      <c r="F5032" t="s">
        <v>67</v>
      </c>
      <c r="G5032" t="s">
        <v>68</v>
      </c>
      <c r="H5032">
        <v>4</v>
      </c>
      <c r="I5032">
        <v>65.02</v>
      </c>
      <c r="J5032">
        <v>9.8000000000000004E-2</v>
      </c>
      <c r="K5032">
        <v>27.09</v>
      </c>
      <c r="L5032" t="s">
        <v>57</v>
      </c>
      <c r="M5032">
        <f t="shared" si="514"/>
        <v>234.59</v>
      </c>
      <c r="N5032">
        <f t="shared" si="515"/>
        <v>126.23</v>
      </c>
      <c r="O5032" s="7">
        <f t="shared" si="516"/>
        <v>0.53808772752461742</v>
      </c>
      <c r="P5032" t="str">
        <f t="shared" si="517"/>
        <v>Feb-2025</v>
      </c>
      <c r="Q5032" t="str">
        <f t="shared" si="518"/>
        <v>Q1-2025</v>
      </c>
    </row>
    <row r="5033" spans="1:17" x14ac:dyDescent="0.3">
      <c r="A5033" t="s">
        <v>5181</v>
      </c>
      <c r="B5033" s="15">
        <v>45999</v>
      </c>
      <c r="C5033" t="s">
        <v>63</v>
      </c>
      <c r="D5033" t="s">
        <v>137</v>
      </c>
      <c r="E5033" t="s">
        <v>93</v>
      </c>
      <c r="F5033" t="s">
        <v>124</v>
      </c>
      <c r="G5033" t="s">
        <v>56</v>
      </c>
      <c r="H5033">
        <v>2</v>
      </c>
      <c r="I5033">
        <v>54.49</v>
      </c>
      <c r="J5033">
        <v>0.41699999999999998</v>
      </c>
      <c r="K5033">
        <v>20.89</v>
      </c>
      <c r="L5033" t="s">
        <v>57</v>
      </c>
      <c r="M5033">
        <f t="shared" si="514"/>
        <v>63.54</v>
      </c>
      <c r="N5033">
        <f t="shared" si="515"/>
        <v>21.76</v>
      </c>
      <c r="O5033" s="7">
        <f t="shared" si="516"/>
        <v>0.34246144161158326</v>
      </c>
      <c r="P5033" t="str">
        <f t="shared" si="517"/>
        <v>Dec-2025</v>
      </c>
      <c r="Q5033" t="str">
        <f t="shared" si="518"/>
        <v>Q4-2025</v>
      </c>
    </row>
    <row r="5034" spans="1:17" x14ac:dyDescent="0.3">
      <c r="A5034" t="s">
        <v>5182</v>
      </c>
      <c r="B5034" s="15">
        <v>45494</v>
      </c>
      <c r="C5034" t="s">
        <v>84</v>
      </c>
      <c r="D5034" t="s">
        <v>171</v>
      </c>
      <c r="E5034" t="s">
        <v>93</v>
      </c>
      <c r="F5034" t="s">
        <v>141</v>
      </c>
      <c r="G5034" t="s">
        <v>56</v>
      </c>
      <c r="H5034">
        <v>1</v>
      </c>
      <c r="I5034">
        <v>77.3</v>
      </c>
      <c r="J5034">
        <v>4.1000000000000002E-2</v>
      </c>
      <c r="K5034">
        <v>32.47</v>
      </c>
      <c r="L5034" t="s">
        <v>104</v>
      </c>
      <c r="M5034">
        <f t="shared" si="514"/>
        <v>74.13</v>
      </c>
      <c r="N5034">
        <f t="shared" si="515"/>
        <v>41.66</v>
      </c>
      <c r="O5034" s="7">
        <f t="shared" si="516"/>
        <v>0.56198570079589905</v>
      </c>
      <c r="P5034" t="str">
        <f t="shared" si="517"/>
        <v>Jul-2024</v>
      </c>
      <c r="Q5034" t="str">
        <f t="shared" si="518"/>
        <v>Q3-2024</v>
      </c>
    </row>
    <row r="5035" spans="1:17" x14ac:dyDescent="0.3">
      <c r="A5035" t="s">
        <v>5183</v>
      </c>
      <c r="B5035" s="15">
        <v>45736</v>
      </c>
      <c r="C5035" t="s">
        <v>63</v>
      </c>
      <c r="D5035" t="s">
        <v>119</v>
      </c>
      <c r="E5035" t="s">
        <v>107</v>
      </c>
      <c r="F5035" t="s">
        <v>139</v>
      </c>
      <c r="G5035" t="s">
        <v>56</v>
      </c>
      <c r="H5035">
        <v>3</v>
      </c>
      <c r="I5035">
        <v>32.770000000000003</v>
      </c>
      <c r="J5035">
        <v>0.245</v>
      </c>
      <c r="K5035">
        <v>10.78</v>
      </c>
      <c r="L5035" t="s">
        <v>57</v>
      </c>
      <c r="M5035">
        <f t="shared" si="514"/>
        <v>74.22</v>
      </c>
      <c r="N5035">
        <f t="shared" si="515"/>
        <v>41.88</v>
      </c>
      <c r="O5035" s="7">
        <f t="shared" si="516"/>
        <v>0.5642683912691997</v>
      </c>
      <c r="P5035" t="str">
        <f t="shared" si="517"/>
        <v>Mar-2025</v>
      </c>
      <c r="Q5035" t="str">
        <f t="shared" si="518"/>
        <v>Q1-2025</v>
      </c>
    </row>
    <row r="5036" spans="1:17" x14ac:dyDescent="0.3">
      <c r="A5036" t="s">
        <v>5184</v>
      </c>
      <c r="B5036" s="15">
        <v>45872</v>
      </c>
      <c r="C5036" t="s">
        <v>52</v>
      </c>
      <c r="D5036" t="s">
        <v>216</v>
      </c>
      <c r="E5036" t="s">
        <v>60</v>
      </c>
      <c r="F5036" t="s">
        <v>67</v>
      </c>
      <c r="G5036" t="s">
        <v>68</v>
      </c>
      <c r="H5036">
        <v>8</v>
      </c>
      <c r="I5036">
        <v>20.43</v>
      </c>
      <c r="J5036">
        <v>7.8E-2</v>
      </c>
      <c r="K5036">
        <v>11.17</v>
      </c>
      <c r="L5036" t="s">
        <v>57</v>
      </c>
      <c r="M5036">
        <f t="shared" si="514"/>
        <v>150.69</v>
      </c>
      <c r="N5036">
        <f t="shared" si="515"/>
        <v>61.33</v>
      </c>
      <c r="O5036" s="7">
        <f t="shared" si="516"/>
        <v>0.40699449200345078</v>
      </c>
      <c r="P5036" t="str">
        <f t="shared" si="517"/>
        <v>Aug-2025</v>
      </c>
      <c r="Q5036" t="str">
        <f t="shared" si="518"/>
        <v>Q3-2025</v>
      </c>
    </row>
    <row r="5037" spans="1:17" x14ac:dyDescent="0.3">
      <c r="A5037" t="s">
        <v>5185</v>
      </c>
      <c r="B5037" s="15">
        <v>45988</v>
      </c>
      <c r="C5037" t="s">
        <v>88</v>
      </c>
      <c r="D5037" t="s">
        <v>179</v>
      </c>
      <c r="E5037" t="s">
        <v>107</v>
      </c>
      <c r="F5037" t="s">
        <v>108</v>
      </c>
      <c r="G5037" t="s">
        <v>68</v>
      </c>
      <c r="H5037">
        <v>9</v>
      </c>
      <c r="I5037">
        <v>51.13</v>
      </c>
      <c r="J5037">
        <v>5.0000000000000001E-3</v>
      </c>
      <c r="K5037">
        <v>20.68</v>
      </c>
      <c r="L5037" t="s">
        <v>57</v>
      </c>
      <c r="M5037">
        <f t="shared" si="514"/>
        <v>457.87</v>
      </c>
      <c r="N5037">
        <f t="shared" si="515"/>
        <v>271.75</v>
      </c>
      <c r="O5037" s="7">
        <f t="shared" si="516"/>
        <v>0.5935090746281696</v>
      </c>
      <c r="P5037" t="str">
        <f t="shared" si="517"/>
        <v>Nov-2025</v>
      </c>
      <c r="Q5037" t="str">
        <f t="shared" si="518"/>
        <v>Q4-2025</v>
      </c>
    </row>
    <row r="5038" spans="1:17" x14ac:dyDescent="0.3">
      <c r="A5038" t="s">
        <v>5186</v>
      </c>
      <c r="B5038" s="15">
        <v>45768</v>
      </c>
      <c r="C5038" t="s">
        <v>88</v>
      </c>
      <c r="D5038" t="s">
        <v>116</v>
      </c>
      <c r="E5038" t="s">
        <v>54</v>
      </c>
      <c r="F5038" t="s">
        <v>114</v>
      </c>
      <c r="G5038" t="s">
        <v>68</v>
      </c>
      <c r="H5038">
        <v>7</v>
      </c>
      <c r="I5038">
        <v>16.36</v>
      </c>
      <c r="J5038">
        <v>0</v>
      </c>
      <c r="K5038">
        <v>10.16</v>
      </c>
      <c r="L5038" t="s">
        <v>57</v>
      </c>
      <c r="M5038">
        <f t="shared" si="514"/>
        <v>114.52</v>
      </c>
      <c r="N5038">
        <f t="shared" si="515"/>
        <v>43.4</v>
      </c>
      <c r="O5038" s="7">
        <f t="shared" si="516"/>
        <v>0.37897310513447435</v>
      </c>
      <c r="P5038" t="str">
        <f t="shared" si="517"/>
        <v>Apr-2025</v>
      </c>
      <c r="Q5038" t="str">
        <f t="shared" si="518"/>
        <v>Q2-2025</v>
      </c>
    </row>
    <row r="5039" spans="1:17" x14ac:dyDescent="0.3">
      <c r="A5039" t="s">
        <v>5187</v>
      </c>
      <c r="B5039" s="15">
        <v>45944</v>
      </c>
      <c r="C5039" t="s">
        <v>88</v>
      </c>
      <c r="D5039" t="s">
        <v>234</v>
      </c>
      <c r="E5039" t="s">
        <v>107</v>
      </c>
      <c r="F5039" t="s">
        <v>148</v>
      </c>
      <c r="G5039" t="s">
        <v>56</v>
      </c>
      <c r="H5039">
        <v>1</v>
      </c>
      <c r="I5039">
        <v>35.17</v>
      </c>
      <c r="J5039">
        <v>2.1999999999999999E-2</v>
      </c>
      <c r="K5039">
        <v>15.01</v>
      </c>
      <c r="L5039" t="s">
        <v>57</v>
      </c>
      <c r="M5039">
        <f t="shared" si="514"/>
        <v>34.4</v>
      </c>
      <c r="N5039">
        <f t="shared" si="515"/>
        <v>19.39</v>
      </c>
      <c r="O5039" s="7">
        <f t="shared" si="516"/>
        <v>0.56366279069767444</v>
      </c>
      <c r="P5039" t="str">
        <f t="shared" si="517"/>
        <v>Oct-2025</v>
      </c>
      <c r="Q5039" t="str">
        <f t="shared" si="518"/>
        <v>Q4-2025</v>
      </c>
    </row>
    <row r="5040" spans="1:17" x14ac:dyDescent="0.3">
      <c r="A5040" t="s">
        <v>5188</v>
      </c>
      <c r="B5040" s="15">
        <v>45687</v>
      </c>
      <c r="C5040" t="s">
        <v>84</v>
      </c>
      <c r="D5040" t="s">
        <v>147</v>
      </c>
      <c r="E5040" t="s">
        <v>60</v>
      </c>
      <c r="F5040" t="s">
        <v>67</v>
      </c>
      <c r="G5040" t="s">
        <v>68</v>
      </c>
      <c r="H5040">
        <v>4</v>
      </c>
      <c r="I5040">
        <v>74.87</v>
      </c>
      <c r="J5040">
        <v>0.05</v>
      </c>
      <c r="K5040">
        <v>38.619999999999997</v>
      </c>
      <c r="L5040" t="s">
        <v>57</v>
      </c>
      <c r="M5040">
        <f t="shared" si="514"/>
        <v>284.51</v>
      </c>
      <c r="N5040">
        <f t="shared" si="515"/>
        <v>130.03</v>
      </c>
      <c r="O5040" s="7">
        <f t="shared" si="516"/>
        <v>0.45703138729745879</v>
      </c>
      <c r="P5040" t="str">
        <f t="shared" si="517"/>
        <v>Jan-2025</v>
      </c>
      <c r="Q5040" t="str">
        <f t="shared" si="518"/>
        <v>Q1-2025</v>
      </c>
    </row>
    <row r="5041" spans="1:17" x14ac:dyDescent="0.3">
      <c r="A5041" t="s">
        <v>5189</v>
      </c>
      <c r="B5041" s="15">
        <v>45431</v>
      </c>
      <c r="C5041" t="s">
        <v>63</v>
      </c>
      <c r="D5041" t="s">
        <v>119</v>
      </c>
      <c r="E5041" t="s">
        <v>107</v>
      </c>
      <c r="F5041" t="s">
        <v>139</v>
      </c>
      <c r="G5041" t="s">
        <v>68</v>
      </c>
      <c r="H5041">
        <v>3</v>
      </c>
      <c r="I5041">
        <v>55.16</v>
      </c>
      <c r="J5041">
        <v>0.254</v>
      </c>
      <c r="K5041">
        <v>23.94</v>
      </c>
      <c r="L5041" t="s">
        <v>57</v>
      </c>
      <c r="M5041">
        <f t="shared" si="514"/>
        <v>123.45</v>
      </c>
      <c r="N5041">
        <f t="shared" si="515"/>
        <v>51.63</v>
      </c>
      <c r="O5041" s="7">
        <f t="shared" si="516"/>
        <v>0.41822600243013369</v>
      </c>
      <c r="P5041" t="str">
        <f t="shared" si="517"/>
        <v>May-2024</v>
      </c>
      <c r="Q5041" t="str">
        <f t="shared" si="518"/>
        <v>Q2-2024</v>
      </c>
    </row>
    <row r="5042" spans="1:17" x14ac:dyDescent="0.3">
      <c r="A5042" t="s">
        <v>5190</v>
      </c>
      <c r="B5042" s="15">
        <v>45799</v>
      </c>
      <c r="C5042" t="s">
        <v>88</v>
      </c>
      <c r="D5042" t="s">
        <v>167</v>
      </c>
      <c r="E5042" t="s">
        <v>71</v>
      </c>
      <c r="F5042" t="s">
        <v>72</v>
      </c>
      <c r="G5042" t="s">
        <v>68</v>
      </c>
      <c r="H5042">
        <v>1</v>
      </c>
      <c r="I5042">
        <v>147.51</v>
      </c>
      <c r="J5042">
        <v>2.1999999999999999E-2</v>
      </c>
      <c r="K5042">
        <v>109.62</v>
      </c>
      <c r="L5042" t="s">
        <v>57</v>
      </c>
      <c r="M5042">
        <f t="shared" si="514"/>
        <v>144.26</v>
      </c>
      <c r="N5042">
        <f t="shared" si="515"/>
        <v>34.64</v>
      </c>
      <c r="O5042" s="7">
        <f t="shared" si="516"/>
        <v>0.24012200194093999</v>
      </c>
      <c r="P5042" t="str">
        <f t="shared" si="517"/>
        <v>May-2025</v>
      </c>
      <c r="Q5042" t="str">
        <f t="shared" si="518"/>
        <v>Q2-2025</v>
      </c>
    </row>
    <row r="5043" spans="1:17" x14ac:dyDescent="0.3">
      <c r="A5043" t="s">
        <v>5191</v>
      </c>
      <c r="B5043" s="15">
        <v>45750</v>
      </c>
      <c r="C5043" t="s">
        <v>63</v>
      </c>
      <c r="D5043" t="s">
        <v>137</v>
      </c>
      <c r="E5043" t="s">
        <v>107</v>
      </c>
      <c r="F5043" t="s">
        <v>139</v>
      </c>
      <c r="G5043" t="s">
        <v>68</v>
      </c>
      <c r="H5043">
        <v>4</v>
      </c>
      <c r="I5043">
        <v>35.340000000000003</v>
      </c>
      <c r="J5043">
        <v>0.218</v>
      </c>
      <c r="K5043">
        <v>10.9</v>
      </c>
      <c r="L5043" t="s">
        <v>57</v>
      </c>
      <c r="M5043">
        <f t="shared" si="514"/>
        <v>110.54</v>
      </c>
      <c r="N5043">
        <f t="shared" si="515"/>
        <v>66.94</v>
      </c>
      <c r="O5043" s="7">
        <f t="shared" si="516"/>
        <v>0.60557264338700922</v>
      </c>
      <c r="P5043" t="str">
        <f t="shared" si="517"/>
        <v>Apr-2025</v>
      </c>
      <c r="Q5043" t="str">
        <f t="shared" si="518"/>
        <v>Q2-2025</v>
      </c>
    </row>
    <row r="5044" spans="1:17" x14ac:dyDescent="0.3">
      <c r="A5044" t="s">
        <v>5192</v>
      </c>
      <c r="B5044" s="15">
        <v>45923</v>
      </c>
      <c r="C5044" t="s">
        <v>52</v>
      </c>
      <c r="D5044" t="s">
        <v>75</v>
      </c>
      <c r="E5044" t="s">
        <v>93</v>
      </c>
      <c r="F5044" t="s">
        <v>255</v>
      </c>
      <c r="G5044" t="s">
        <v>73</v>
      </c>
      <c r="H5044">
        <v>1</v>
      </c>
      <c r="I5044">
        <v>47.19</v>
      </c>
      <c r="J5044">
        <v>0.124</v>
      </c>
      <c r="K5044">
        <v>16.600000000000001</v>
      </c>
      <c r="L5044" t="s">
        <v>57</v>
      </c>
      <c r="M5044">
        <f t="shared" si="514"/>
        <v>41.34</v>
      </c>
      <c r="N5044">
        <f t="shared" si="515"/>
        <v>24.74</v>
      </c>
      <c r="O5044" s="7">
        <f t="shared" si="516"/>
        <v>0.59845186260280592</v>
      </c>
      <c r="P5044" t="str">
        <f t="shared" si="517"/>
        <v>Sep-2025</v>
      </c>
      <c r="Q5044" t="str">
        <f t="shared" si="518"/>
        <v>Q3-2025</v>
      </c>
    </row>
    <row r="5045" spans="1:17" x14ac:dyDescent="0.3">
      <c r="A5045" t="s">
        <v>5193</v>
      </c>
      <c r="B5045" s="15">
        <v>45831</v>
      </c>
      <c r="C5045" t="s">
        <v>84</v>
      </c>
      <c r="D5045" t="s">
        <v>85</v>
      </c>
      <c r="E5045" t="s">
        <v>107</v>
      </c>
      <c r="F5045" t="s">
        <v>148</v>
      </c>
      <c r="G5045" t="s">
        <v>68</v>
      </c>
      <c r="H5045">
        <v>1</v>
      </c>
      <c r="I5045">
        <v>10.45</v>
      </c>
      <c r="J5045">
        <v>7.8E-2</v>
      </c>
      <c r="K5045">
        <v>6.85</v>
      </c>
      <c r="L5045" t="s">
        <v>57</v>
      </c>
      <c r="M5045">
        <f t="shared" si="514"/>
        <v>9.6300000000000008</v>
      </c>
      <c r="N5045">
        <f t="shared" si="515"/>
        <v>2.78</v>
      </c>
      <c r="O5045" s="7">
        <f t="shared" si="516"/>
        <v>0.28868120456905499</v>
      </c>
      <c r="P5045" t="str">
        <f t="shared" si="517"/>
        <v>Jun-2025</v>
      </c>
      <c r="Q5045" t="str">
        <f t="shared" si="518"/>
        <v>Q2-2025</v>
      </c>
    </row>
    <row r="5046" spans="1:17" x14ac:dyDescent="0.3">
      <c r="A5046" t="s">
        <v>5194</v>
      </c>
      <c r="B5046" s="15">
        <v>45693</v>
      </c>
      <c r="C5046" t="s">
        <v>88</v>
      </c>
      <c r="D5046" t="s">
        <v>179</v>
      </c>
      <c r="E5046" t="s">
        <v>60</v>
      </c>
      <c r="F5046" t="s">
        <v>99</v>
      </c>
      <c r="G5046" t="s">
        <v>68</v>
      </c>
      <c r="H5046">
        <v>1</v>
      </c>
      <c r="I5046">
        <v>49.08</v>
      </c>
      <c r="J5046">
        <v>8.3000000000000004E-2</v>
      </c>
      <c r="K5046">
        <v>24.66</v>
      </c>
      <c r="L5046" t="s">
        <v>57</v>
      </c>
      <c r="M5046">
        <f t="shared" si="514"/>
        <v>45.01</v>
      </c>
      <c r="N5046">
        <f t="shared" si="515"/>
        <v>20.350000000000001</v>
      </c>
      <c r="O5046" s="7">
        <f t="shared" si="516"/>
        <v>0.45212175072206179</v>
      </c>
      <c r="P5046" t="str">
        <f t="shared" si="517"/>
        <v>Feb-2025</v>
      </c>
      <c r="Q5046" t="str">
        <f t="shared" si="518"/>
        <v>Q1-2025</v>
      </c>
    </row>
    <row r="5047" spans="1:17" x14ac:dyDescent="0.3">
      <c r="A5047" t="s">
        <v>5195</v>
      </c>
      <c r="B5047" s="15">
        <v>45788</v>
      </c>
      <c r="C5047" t="s">
        <v>52</v>
      </c>
      <c r="D5047" t="s">
        <v>59</v>
      </c>
      <c r="E5047" t="s">
        <v>60</v>
      </c>
      <c r="F5047" t="s">
        <v>61</v>
      </c>
      <c r="G5047" t="s">
        <v>56</v>
      </c>
      <c r="H5047">
        <v>2</v>
      </c>
      <c r="I5047">
        <v>46.88</v>
      </c>
      <c r="J5047">
        <v>8.7999999999999995E-2</v>
      </c>
      <c r="K5047">
        <v>19.059999999999999</v>
      </c>
      <c r="L5047" t="s">
        <v>57</v>
      </c>
      <c r="M5047">
        <f t="shared" si="514"/>
        <v>85.51</v>
      </c>
      <c r="N5047">
        <f t="shared" si="515"/>
        <v>47.39</v>
      </c>
      <c r="O5047" s="7">
        <f t="shared" si="516"/>
        <v>0.55420418664483684</v>
      </c>
      <c r="P5047" t="str">
        <f t="shared" si="517"/>
        <v>May-2025</v>
      </c>
      <c r="Q5047" t="str">
        <f t="shared" si="518"/>
        <v>Q2-2025</v>
      </c>
    </row>
    <row r="5048" spans="1:17" x14ac:dyDescent="0.3">
      <c r="A5048" t="s">
        <v>5196</v>
      </c>
      <c r="B5048" s="15">
        <v>45405</v>
      </c>
      <c r="C5048" t="s">
        <v>88</v>
      </c>
      <c r="D5048" t="s">
        <v>89</v>
      </c>
      <c r="E5048" t="s">
        <v>107</v>
      </c>
      <c r="F5048" t="s">
        <v>193</v>
      </c>
      <c r="G5048" t="s">
        <v>68</v>
      </c>
      <c r="H5048">
        <v>4</v>
      </c>
      <c r="I5048">
        <v>29.44</v>
      </c>
      <c r="J5048">
        <v>9.6000000000000002E-2</v>
      </c>
      <c r="K5048">
        <v>10.119999999999999</v>
      </c>
      <c r="L5048" t="s">
        <v>57</v>
      </c>
      <c r="M5048">
        <f t="shared" si="514"/>
        <v>106.46</v>
      </c>
      <c r="N5048">
        <f t="shared" si="515"/>
        <v>65.98</v>
      </c>
      <c r="O5048" s="7">
        <f t="shared" si="516"/>
        <v>0.61976329137704311</v>
      </c>
      <c r="P5048" t="str">
        <f t="shared" si="517"/>
        <v>Apr-2024</v>
      </c>
      <c r="Q5048" t="str">
        <f t="shared" si="518"/>
        <v>Q2-2024</v>
      </c>
    </row>
    <row r="5049" spans="1:17" x14ac:dyDescent="0.3">
      <c r="A5049" t="s">
        <v>5197</v>
      </c>
      <c r="B5049" s="15">
        <v>45832</v>
      </c>
      <c r="C5049" t="s">
        <v>88</v>
      </c>
      <c r="D5049" t="s">
        <v>89</v>
      </c>
      <c r="E5049" t="s">
        <v>93</v>
      </c>
      <c r="F5049" t="s">
        <v>94</v>
      </c>
      <c r="G5049" t="s">
        <v>68</v>
      </c>
      <c r="H5049">
        <v>2</v>
      </c>
      <c r="I5049">
        <v>18.350000000000001</v>
      </c>
      <c r="J5049">
        <v>5.8000000000000003E-2</v>
      </c>
      <c r="K5049">
        <v>8.93</v>
      </c>
      <c r="L5049" t="s">
        <v>57</v>
      </c>
      <c r="M5049">
        <f t="shared" si="514"/>
        <v>34.57</v>
      </c>
      <c r="N5049">
        <f t="shared" si="515"/>
        <v>16.71</v>
      </c>
      <c r="O5049" s="7">
        <f t="shared" si="516"/>
        <v>0.48336708128435063</v>
      </c>
      <c r="P5049" t="str">
        <f t="shared" si="517"/>
        <v>Jun-2025</v>
      </c>
      <c r="Q5049" t="str">
        <f t="shared" si="518"/>
        <v>Q2-2025</v>
      </c>
    </row>
    <row r="5050" spans="1:17" x14ac:dyDescent="0.3">
      <c r="A5050" t="s">
        <v>5198</v>
      </c>
      <c r="B5050" s="15">
        <v>45647</v>
      </c>
      <c r="C5050" t="s">
        <v>63</v>
      </c>
      <c r="D5050" t="s">
        <v>137</v>
      </c>
      <c r="E5050" t="s">
        <v>60</v>
      </c>
      <c r="F5050" t="s">
        <v>90</v>
      </c>
      <c r="G5050" t="s">
        <v>56</v>
      </c>
      <c r="H5050">
        <v>1</v>
      </c>
      <c r="I5050">
        <v>43.39</v>
      </c>
      <c r="J5050">
        <v>0.16</v>
      </c>
      <c r="K5050">
        <v>21.67</v>
      </c>
      <c r="L5050" t="s">
        <v>57</v>
      </c>
      <c r="M5050">
        <f t="shared" si="514"/>
        <v>36.450000000000003</v>
      </c>
      <c r="N5050">
        <f t="shared" si="515"/>
        <v>14.78</v>
      </c>
      <c r="O5050" s="7">
        <f t="shared" si="516"/>
        <v>0.40548696844993137</v>
      </c>
      <c r="P5050" t="str">
        <f t="shared" si="517"/>
        <v>Dec-2024</v>
      </c>
      <c r="Q5050" t="str">
        <f t="shared" si="518"/>
        <v>Q4-2024</v>
      </c>
    </row>
    <row r="5051" spans="1:17" x14ac:dyDescent="0.3">
      <c r="A5051" t="s">
        <v>5199</v>
      </c>
      <c r="B5051" s="15">
        <v>45768</v>
      </c>
      <c r="C5051" t="s">
        <v>84</v>
      </c>
      <c r="D5051" t="s">
        <v>196</v>
      </c>
      <c r="E5051" t="s">
        <v>60</v>
      </c>
      <c r="F5051" t="s">
        <v>61</v>
      </c>
      <c r="G5051" t="s">
        <v>56</v>
      </c>
      <c r="H5051">
        <v>2</v>
      </c>
      <c r="I5051">
        <v>66.13</v>
      </c>
      <c r="J5051">
        <v>0.16200000000000001</v>
      </c>
      <c r="K5051">
        <v>30.28</v>
      </c>
      <c r="L5051" t="s">
        <v>57</v>
      </c>
      <c r="M5051">
        <f t="shared" si="514"/>
        <v>110.83</v>
      </c>
      <c r="N5051">
        <f t="shared" si="515"/>
        <v>50.27</v>
      </c>
      <c r="O5051" s="7">
        <f t="shared" si="516"/>
        <v>0.45357755120454751</v>
      </c>
      <c r="P5051" t="str">
        <f t="shared" si="517"/>
        <v>Apr-2025</v>
      </c>
      <c r="Q5051" t="str">
        <f t="shared" si="518"/>
        <v>Q2-2025</v>
      </c>
    </row>
    <row r="5052" spans="1:17" x14ac:dyDescent="0.3">
      <c r="A5052" t="s">
        <v>5200</v>
      </c>
      <c r="B5052" s="15">
        <v>45425</v>
      </c>
      <c r="C5052" t="s">
        <v>84</v>
      </c>
      <c r="D5052" t="s">
        <v>150</v>
      </c>
      <c r="E5052" t="s">
        <v>107</v>
      </c>
      <c r="F5052" t="s">
        <v>139</v>
      </c>
      <c r="G5052" t="s">
        <v>56</v>
      </c>
      <c r="H5052">
        <v>1</v>
      </c>
      <c r="I5052">
        <v>55.02</v>
      </c>
      <c r="J5052">
        <v>0.128</v>
      </c>
      <c r="K5052">
        <v>17.39</v>
      </c>
      <c r="L5052" t="s">
        <v>57</v>
      </c>
      <c r="M5052">
        <f t="shared" si="514"/>
        <v>47.98</v>
      </c>
      <c r="N5052">
        <f t="shared" si="515"/>
        <v>30.59</v>
      </c>
      <c r="O5052" s="7">
        <f t="shared" si="516"/>
        <v>0.6375573155481451</v>
      </c>
      <c r="P5052" t="str">
        <f t="shared" si="517"/>
        <v>May-2024</v>
      </c>
      <c r="Q5052" t="str">
        <f t="shared" si="518"/>
        <v>Q2-2024</v>
      </c>
    </row>
    <row r="5053" spans="1:17" x14ac:dyDescent="0.3">
      <c r="A5053" t="s">
        <v>5201</v>
      </c>
      <c r="B5053" s="15">
        <v>45659</v>
      </c>
      <c r="C5053" t="s">
        <v>88</v>
      </c>
      <c r="D5053" t="s">
        <v>183</v>
      </c>
      <c r="E5053" t="s">
        <v>60</v>
      </c>
      <c r="F5053" t="s">
        <v>61</v>
      </c>
      <c r="G5053" t="s">
        <v>56</v>
      </c>
      <c r="H5053">
        <v>4</v>
      </c>
      <c r="I5053">
        <v>61.37</v>
      </c>
      <c r="J5053">
        <v>6.8000000000000005E-2</v>
      </c>
      <c r="K5053">
        <v>32.78</v>
      </c>
      <c r="L5053" t="s">
        <v>57</v>
      </c>
      <c r="M5053">
        <f t="shared" si="514"/>
        <v>228.79</v>
      </c>
      <c r="N5053">
        <f t="shared" si="515"/>
        <v>97.67</v>
      </c>
      <c r="O5053" s="7">
        <f t="shared" si="516"/>
        <v>0.42689802875999827</v>
      </c>
      <c r="P5053" t="str">
        <f t="shared" si="517"/>
        <v>Jan-2025</v>
      </c>
      <c r="Q5053" t="str">
        <f t="shared" si="518"/>
        <v>Q1-2025</v>
      </c>
    </row>
    <row r="5054" spans="1:17" x14ac:dyDescent="0.3">
      <c r="A5054" t="s">
        <v>5202</v>
      </c>
      <c r="B5054" s="15">
        <v>45510</v>
      </c>
      <c r="C5054" t="s">
        <v>88</v>
      </c>
      <c r="D5054" t="s">
        <v>162</v>
      </c>
      <c r="E5054" t="s">
        <v>93</v>
      </c>
      <c r="F5054" t="s">
        <v>94</v>
      </c>
      <c r="G5054" t="s">
        <v>56</v>
      </c>
      <c r="H5054">
        <v>3</v>
      </c>
      <c r="I5054">
        <v>52.63</v>
      </c>
      <c r="J5054">
        <v>6.2E-2</v>
      </c>
      <c r="K5054">
        <v>21.95</v>
      </c>
      <c r="L5054" t="s">
        <v>57</v>
      </c>
      <c r="M5054">
        <f t="shared" si="514"/>
        <v>148.1</v>
      </c>
      <c r="N5054">
        <f t="shared" si="515"/>
        <v>82.25</v>
      </c>
      <c r="O5054" s="7">
        <f t="shared" si="516"/>
        <v>0.55536799459824449</v>
      </c>
      <c r="P5054" t="str">
        <f t="shared" si="517"/>
        <v>Aug-2024</v>
      </c>
      <c r="Q5054" t="str">
        <f t="shared" si="518"/>
        <v>Q3-2024</v>
      </c>
    </row>
    <row r="5055" spans="1:17" x14ac:dyDescent="0.3">
      <c r="A5055" t="s">
        <v>5203</v>
      </c>
      <c r="B5055" s="15">
        <v>45687</v>
      </c>
      <c r="C5055" t="s">
        <v>52</v>
      </c>
      <c r="D5055" t="s">
        <v>53</v>
      </c>
      <c r="E5055" t="s">
        <v>60</v>
      </c>
      <c r="F5055" t="s">
        <v>99</v>
      </c>
      <c r="G5055" t="s">
        <v>68</v>
      </c>
      <c r="H5055">
        <v>16</v>
      </c>
      <c r="I5055">
        <v>63.06</v>
      </c>
      <c r="J5055">
        <v>0.01</v>
      </c>
      <c r="K5055">
        <v>26.65</v>
      </c>
      <c r="L5055" t="s">
        <v>57</v>
      </c>
      <c r="M5055">
        <f t="shared" si="514"/>
        <v>998.87</v>
      </c>
      <c r="N5055">
        <f t="shared" si="515"/>
        <v>572.47</v>
      </c>
      <c r="O5055" s="7">
        <f t="shared" si="516"/>
        <v>0.57311762291389268</v>
      </c>
      <c r="P5055" t="str">
        <f t="shared" si="517"/>
        <v>Jan-2025</v>
      </c>
      <c r="Q5055" t="str">
        <f t="shared" si="518"/>
        <v>Q1-2025</v>
      </c>
    </row>
    <row r="5056" spans="1:17" x14ac:dyDescent="0.3">
      <c r="A5056" t="s">
        <v>5204</v>
      </c>
      <c r="B5056" s="15">
        <v>45368</v>
      </c>
      <c r="C5056" t="s">
        <v>52</v>
      </c>
      <c r="D5056" t="s">
        <v>272</v>
      </c>
      <c r="E5056" t="s">
        <v>93</v>
      </c>
      <c r="F5056" t="s">
        <v>141</v>
      </c>
      <c r="G5056" t="s">
        <v>56</v>
      </c>
      <c r="H5056">
        <v>8</v>
      </c>
      <c r="I5056">
        <v>62.25</v>
      </c>
      <c r="J5056">
        <v>7.8E-2</v>
      </c>
      <c r="K5056">
        <v>25.99</v>
      </c>
      <c r="L5056" t="s">
        <v>57</v>
      </c>
      <c r="M5056">
        <f t="shared" si="514"/>
        <v>459.16</v>
      </c>
      <c r="N5056">
        <f t="shared" si="515"/>
        <v>251.24</v>
      </c>
      <c r="O5056" s="7">
        <f t="shared" si="516"/>
        <v>0.5471730987019775</v>
      </c>
      <c r="P5056" t="str">
        <f t="shared" si="517"/>
        <v>Mar-2024</v>
      </c>
      <c r="Q5056" t="str">
        <f t="shared" si="518"/>
        <v>Q1-2024</v>
      </c>
    </row>
    <row r="5057" spans="1:17" x14ac:dyDescent="0.3">
      <c r="A5057" t="s">
        <v>5205</v>
      </c>
      <c r="B5057" s="15">
        <v>45703</v>
      </c>
      <c r="C5057" t="s">
        <v>84</v>
      </c>
      <c r="D5057" t="s">
        <v>144</v>
      </c>
      <c r="E5057" t="s">
        <v>93</v>
      </c>
      <c r="F5057" t="s">
        <v>255</v>
      </c>
      <c r="G5057" t="s">
        <v>56</v>
      </c>
      <c r="H5057">
        <v>1</v>
      </c>
      <c r="I5057">
        <v>15.8</v>
      </c>
      <c r="J5057">
        <v>6.9000000000000006E-2</v>
      </c>
      <c r="K5057">
        <v>5.91</v>
      </c>
      <c r="L5057" t="s">
        <v>57</v>
      </c>
      <c r="M5057">
        <f t="shared" si="514"/>
        <v>14.71</v>
      </c>
      <c r="N5057">
        <f t="shared" si="515"/>
        <v>8.8000000000000007</v>
      </c>
      <c r="O5057" s="7">
        <f t="shared" si="516"/>
        <v>0.5982324949014276</v>
      </c>
      <c r="P5057" t="str">
        <f t="shared" si="517"/>
        <v>Feb-2025</v>
      </c>
      <c r="Q5057" t="str">
        <f t="shared" si="518"/>
        <v>Q1-2025</v>
      </c>
    </row>
    <row r="5058" spans="1:17" x14ac:dyDescent="0.3">
      <c r="A5058" t="s">
        <v>5206</v>
      </c>
      <c r="B5058" s="15">
        <v>45699</v>
      </c>
      <c r="C5058" t="s">
        <v>52</v>
      </c>
      <c r="D5058" t="s">
        <v>70</v>
      </c>
      <c r="E5058" t="s">
        <v>54</v>
      </c>
      <c r="F5058" t="s">
        <v>156</v>
      </c>
      <c r="G5058" t="s">
        <v>56</v>
      </c>
      <c r="H5058">
        <v>1</v>
      </c>
      <c r="I5058">
        <v>17.87</v>
      </c>
      <c r="J5058">
        <v>8.9999999999999993E-3</v>
      </c>
      <c r="K5058">
        <v>9.0399999999999991</v>
      </c>
      <c r="L5058" t="s">
        <v>57</v>
      </c>
      <c r="M5058">
        <f t="shared" ref="M5058:M5121" si="519">ROUND(H5058*I5058*(1-J5058),2)</f>
        <v>17.71</v>
      </c>
      <c r="N5058">
        <f t="shared" ref="N5058:N5121" si="520">ROUND(M5058-(H5058*K5058),2)</f>
        <v>8.67</v>
      </c>
      <c r="O5058" s="7">
        <f t="shared" ref="O5058:O5121" si="521">IFERROR(N5058/M5058,0)</f>
        <v>0.489553924336533</v>
      </c>
      <c r="P5058" t="str">
        <f t="shared" si="517"/>
        <v>Feb-2025</v>
      </c>
      <c r="Q5058" t="str">
        <f t="shared" si="518"/>
        <v>Q1-2025</v>
      </c>
    </row>
    <row r="5059" spans="1:17" x14ac:dyDescent="0.3">
      <c r="A5059" t="s">
        <v>5207</v>
      </c>
      <c r="B5059" s="15">
        <v>45976</v>
      </c>
      <c r="C5059" t="s">
        <v>84</v>
      </c>
      <c r="D5059" t="s">
        <v>144</v>
      </c>
      <c r="E5059" t="s">
        <v>107</v>
      </c>
      <c r="F5059" t="s">
        <v>193</v>
      </c>
      <c r="G5059" t="s">
        <v>68</v>
      </c>
      <c r="H5059">
        <v>8</v>
      </c>
      <c r="I5059">
        <v>22.06</v>
      </c>
      <c r="J5059">
        <v>0.155</v>
      </c>
      <c r="K5059">
        <v>6.63</v>
      </c>
      <c r="L5059" t="s">
        <v>57</v>
      </c>
      <c r="M5059">
        <f t="shared" si="519"/>
        <v>149.13</v>
      </c>
      <c r="N5059">
        <f t="shared" si="520"/>
        <v>96.09</v>
      </c>
      <c r="O5059" s="7">
        <f t="shared" si="521"/>
        <v>0.64433715550191117</v>
      </c>
      <c r="P5059" t="str">
        <f t="shared" si="517"/>
        <v>Nov-2025</v>
      </c>
      <c r="Q5059" t="str">
        <f t="shared" si="518"/>
        <v>Q4-2025</v>
      </c>
    </row>
    <row r="5060" spans="1:17" x14ac:dyDescent="0.3">
      <c r="A5060" t="s">
        <v>5208</v>
      </c>
      <c r="B5060" s="15">
        <v>45804</v>
      </c>
      <c r="C5060" t="s">
        <v>63</v>
      </c>
      <c r="D5060" t="s">
        <v>159</v>
      </c>
      <c r="E5060" t="s">
        <v>60</v>
      </c>
      <c r="F5060" t="s">
        <v>76</v>
      </c>
      <c r="G5060" t="s">
        <v>56</v>
      </c>
      <c r="H5060">
        <v>1</v>
      </c>
      <c r="I5060">
        <v>102.99</v>
      </c>
      <c r="J5060">
        <v>0.28899999999999998</v>
      </c>
      <c r="K5060">
        <v>46.96</v>
      </c>
      <c r="L5060" t="s">
        <v>57</v>
      </c>
      <c r="M5060">
        <f t="shared" si="519"/>
        <v>73.23</v>
      </c>
      <c r="N5060">
        <f t="shared" si="520"/>
        <v>26.27</v>
      </c>
      <c r="O5060" s="7">
        <f t="shared" si="521"/>
        <v>0.35873275979789704</v>
      </c>
      <c r="P5060" t="str">
        <f t="shared" si="517"/>
        <v>May-2025</v>
      </c>
      <c r="Q5060" t="str">
        <f t="shared" si="518"/>
        <v>Q2-2025</v>
      </c>
    </row>
    <row r="5061" spans="1:17" x14ac:dyDescent="0.3">
      <c r="A5061" t="s">
        <v>5209</v>
      </c>
      <c r="B5061" s="15">
        <v>45960</v>
      </c>
      <c r="C5061" t="s">
        <v>63</v>
      </c>
      <c r="D5061" t="s">
        <v>159</v>
      </c>
      <c r="E5061" t="s">
        <v>107</v>
      </c>
      <c r="F5061" t="s">
        <v>139</v>
      </c>
      <c r="G5061" t="s">
        <v>56</v>
      </c>
      <c r="H5061">
        <v>5</v>
      </c>
      <c r="I5061">
        <v>15.26</v>
      </c>
      <c r="J5061">
        <v>0.247</v>
      </c>
      <c r="K5061">
        <v>4.6900000000000004</v>
      </c>
      <c r="L5061" t="s">
        <v>57</v>
      </c>
      <c r="M5061">
        <f t="shared" si="519"/>
        <v>57.45</v>
      </c>
      <c r="N5061">
        <f t="shared" si="520"/>
        <v>34</v>
      </c>
      <c r="O5061" s="7">
        <f t="shared" si="521"/>
        <v>0.5918189730200174</v>
      </c>
      <c r="P5061" t="str">
        <f t="shared" si="517"/>
        <v>Oct-2025</v>
      </c>
      <c r="Q5061" t="str">
        <f t="shared" si="518"/>
        <v>Q4-2025</v>
      </c>
    </row>
    <row r="5062" spans="1:17" x14ac:dyDescent="0.3">
      <c r="A5062" t="s">
        <v>5210</v>
      </c>
      <c r="B5062" s="15">
        <v>45640</v>
      </c>
      <c r="C5062" t="s">
        <v>63</v>
      </c>
      <c r="D5062" t="s">
        <v>82</v>
      </c>
      <c r="E5062" t="s">
        <v>107</v>
      </c>
      <c r="F5062" t="s">
        <v>132</v>
      </c>
      <c r="G5062" t="s">
        <v>68</v>
      </c>
      <c r="H5062">
        <v>9</v>
      </c>
      <c r="I5062">
        <v>18.829999999999998</v>
      </c>
      <c r="J5062">
        <v>0.16600000000000001</v>
      </c>
      <c r="K5062">
        <v>6.62</v>
      </c>
      <c r="L5062" t="s">
        <v>57</v>
      </c>
      <c r="M5062">
        <f t="shared" si="519"/>
        <v>141.34</v>
      </c>
      <c r="N5062">
        <f t="shared" si="520"/>
        <v>81.760000000000005</v>
      </c>
      <c r="O5062" s="7">
        <f t="shared" si="521"/>
        <v>0.57846328003396064</v>
      </c>
      <c r="P5062" t="str">
        <f t="shared" si="517"/>
        <v>Dec-2024</v>
      </c>
      <c r="Q5062" t="str">
        <f t="shared" si="518"/>
        <v>Q4-2024</v>
      </c>
    </row>
    <row r="5063" spans="1:17" x14ac:dyDescent="0.3">
      <c r="A5063" t="s">
        <v>5211</v>
      </c>
      <c r="B5063" s="15">
        <v>45593</v>
      </c>
      <c r="C5063" t="s">
        <v>63</v>
      </c>
      <c r="D5063" t="s">
        <v>175</v>
      </c>
      <c r="E5063" t="s">
        <v>60</v>
      </c>
      <c r="F5063" t="s">
        <v>99</v>
      </c>
      <c r="G5063" t="s">
        <v>68</v>
      </c>
      <c r="H5063">
        <v>2</v>
      </c>
      <c r="I5063">
        <v>118.97</v>
      </c>
      <c r="J5063">
        <v>0.13</v>
      </c>
      <c r="K5063">
        <v>65.239999999999995</v>
      </c>
      <c r="L5063" t="s">
        <v>57</v>
      </c>
      <c r="M5063">
        <f t="shared" si="519"/>
        <v>207.01</v>
      </c>
      <c r="N5063">
        <f t="shared" si="520"/>
        <v>76.53</v>
      </c>
      <c r="O5063" s="7">
        <f t="shared" si="521"/>
        <v>0.36969228539684074</v>
      </c>
      <c r="P5063" t="str">
        <f t="shared" si="517"/>
        <v>Oct-2024</v>
      </c>
      <c r="Q5063" t="str">
        <f t="shared" si="518"/>
        <v>Q4-2024</v>
      </c>
    </row>
    <row r="5064" spans="1:17" x14ac:dyDescent="0.3">
      <c r="A5064" t="s">
        <v>5212</v>
      </c>
      <c r="B5064" s="15">
        <v>45807</v>
      </c>
      <c r="C5064" t="s">
        <v>63</v>
      </c>
      <c r="D5064" t="s">
        <v>137</v>
      </c>
      <c r="E5064" t="s">
        <v>71</v>
      </c>
      <c r="F5064" t="s">
        <v>72</v>
      </c>
      <c r="G5064" t="s">
        <v>56</v>
      </c>
      <c r="H5064">
        <v>1</v>
      </c>
      <c r="I5064">
        <v>150.9</v>
      </c>
      <c r="J5064">
        <v>0.28199999999999997</v>
      </c>
      <c r="K5064">
        <v>109.54</v>
      </c>
      <c r="L5064" t="s">
        <v>57</v>
      </c>
      <c r="M5064">
        <f t="shared" si="519"/>
        <v>108.35</v>
      </c>
      <c r="N5064">
        <f t="shared" si="520"/>
        <v>-1.19</v>
      </c>
      <c r="O5064" s="7">
        <f t="shared" si="521"/>
        <v>-1.0982925703737887E-2</v>
      </c>
      <c r="P5064" t="str">
        <f t="shared" si="517"/>
        <v>May-2025</v>
      </c>
      <c r="Q5064" t="str">
        <f t="shared" si="518"/>
        <v>Q2-2025</v>
      </c>
    </row>
    <row r="5065" spans="1:17" x14ac:dyDescent="0.3">
      <c r="A5065" t="s">
        <v>5213</v>
      </c>
      <c r="B5065" s="15">
        <v>45794</v>
      </c>
      <c r="C5065" t="s">
        <v>52</v>
      </c>
      <c r="D5065" t="s">
        <v>155</v>
      </c>
      <c r="E5065" t="s">
        <v>71</v>
      </c>
      <c r="F5065" t="s">
        <v>72</v>
      </c>
      <c r="G5065" t="s">
        <v>68</v>
      </c>
      <c r="H5065">
        <v>2</v>
      </c>
      <c r="I5065">
        <v>74.95</v>
      </c>
      <c r="J5065">
        <v>6.3E-2</v>
      </c>
      <c r="K5065">
        <v>57.44</v>
      </c>
      <c r="L5065" t="s">
        <v>57</v>
      </c>
      <c r="M5065">
        <f t="shared" si="519"/>
        <v>140.46</v>
      </c>
      <c r="N5065">
        <f t="shared" si="520"/>
        <v>25.58</v>
      </c>
      <c r="O5065" s="7">
        <f t="shared" si="521"/>
        <v>0.18211590488395271</v>
      </c>
      <c r="P5065" t="str">
        <f t="shared" si="517"/>
        <v>May-2025</v>
      </c>
      <c r="Q5065" t="str">
        <f t="shared" si="518"/>
        <v>Q2-2025</v>
      </c>
    </row>
    <row r="5066" spans="1:17" x14ac:dyDescent="0.3">
      <c r="A5066" t="s">
        <v>5214</v>
      </c>
      <c r="B5066" s="15">
        <v>45980</v>
      </c>
      <c r="C5066" t="s">
        <v>52</v>
      </c>
      <c r="D5066" t="s">
        <v>59</v>
      </c>
      <c r="E5066" t="s">
        <v>93</v>
      </c>
      <c r="F5066" t="s">
        <v>255</v>
      </c>
      <c r="G5066" t="s">
        <v>68</v>
      </c>
      <c r="H5066">
        <v>6</v>
      </c>
      <c r="I5066">
        <v>36.69</v>
      </c>
      <c r="J5066">
        <v>0.112</v>
      </c>
      <c r="K5066">
        <v>15.54</v>
      </c>
      <c r="L5066" t="s">
        <v>57</v>
      </c>
      <c r="M5066">
        <f t="shared" si="519"/>
        <v>195.48</v>
      </c>
      <c r="N5066">
        <f t="shared" si="520"/>
        <v>102.24</v>
      </c>
      <c r="O5066" s="7">
        <f t="shared" si="521"/>
        <v>0.52302025782688766</v>
      </c>
      <c r="P5066" t="str">
        <f t="shared" si="517"/>
        <v>Nov-2025</v>
      </c>
      <c r="Q5066" t="str">
        <f t="shared" si="518"/>
        <v>Q4-2025</v>
      </c>
    </row>
    <row r="5067" spans="1:17" x14ac:dyDescent="0.3">
      <c r="A5067" t="s">
        <v>5215</v>
      </c>
      <c r="B5067" s="15">
        <v>45937</v>
      </c>
      <c r="C5067" t="s">
        <v>88</v>
      </c>
      <c r="D5067" t="s">
        <v>179</v>
      </c>
      <c r="E5067" t="s">
        <v>93</v>
      </c>
      <c r="F5067" t="s">
        <v>141</v>
      </c>
      <c r="G5067" t="s">
        <v>68</v>
      </c>
      <c r="H5067">
        <v>2</v>
      </c>
      <c r="I5067">
        <v>12.47</v>
      </c>
      <c r="J5067">
        <v>0.109</v>
      </c>
      <c r="K5067">
        <v>6.05</v>
      </c>
      <c r="L5067" t="s">
        <v>57</v>
      </c>
      <c r="M5067">
        <f t="shared" si="519"/>
        <v>22.22</v>
      </c>
      <c r="N5067">
        <f t="shared" si="520"/>
        <v>10.119999999999999</v>
      </c>
      <c r="O5067" s="7">
        <f t="shared" si="521"/>
        <v>0.45544554455445541</v>
      </c>
      <c r="P5067" t="str">
        <f t="shared" si="517"/>
        <v>Oct-2025</v>
      </c>
      <c r="Q5067" t="str">
        <f t="shared" si="518"/>
        <v>Q4-2025</v>
      </c>
    </row>
    <row r="5068" spans="1:17" x14ac:dyDescent="0.3">
      <c r="A5068" t="s">
        <v>5216</v>
      </c>
      <c r="B5068" s="15">
        <v>45909</v>
      </c>
      <c r="C5068" t="s">
        <v>63</v>
      </c>
      <c r="D5068" t="s">
        <v>263</v>
      </c>
      <c r="E5068" t="s">
        <v>93</v>
      </c>
      <c r="F5068" t="s">
        <v>94</v>
      </c>
      <c r="G5068" t="s">
        <v>68</v>
      </c>
      <c r="H5068">
        <v>2</v>
      </c>
      <c r="I5068">
        <v>62.34</v>
      </c>
      <c r="J5068">
        <v>0.36399999999999999</v>
      </c>
      <c r="K5068">
        <v>22.99</v>
      </c>
      <c r="L5068" t="s">
        <v>57</v>
      </c>
      <c r="M5068">
        <f t="shared" si="519"/>
        <v>79.3</v>
      </c>
      <c r="N5068">
        <f t="shared" si="520"/>
        <v>33.32</v>
      </c>
      <c r="O5068" s="7">
        <f t="shared" si="521"/>
        <v>0.42017654476670874</v>
      </c>
      <c r="P5068" t="str">
        <f t="shared" si="517"/>
        <v>Sep-2025</v>
      </c>
      <c r="Q5068" t="str">
        <f t="shared" si="518"/>
        <v>Q3-2025</v>
      </c>
    </row>
    <row r="5069" spans="1:17" x14ac:dyDescent="0.3">
      <c r="A5069" t="s">
        <v>5217</v>
      </c>
      <c r="B5069" s="15">
        <v>45999</v>
      </c>
      <c r="C5069" t="s">
        <v>88</v>
      </c>
      <c r="D5069" t="s">
        <v>206</v>
      </c>
      <c r="E5069" t="s">
        <v>107</v>
      </c>
      <c r="F5069" t="s">
        <v>108</v>
      </c>
      <c r="G5069" t="s">
        <v>68</v>
      </c>
      <c r="H5069">
        <v>4</v>
      </c>
      <c r="I5069">
        <v>43.34</v>
      </c>
      <c r="J5069">
        <v>6.7000000000000004E-2</v>
      </c>
      <c r="K5069">
        <v>12.93</v>
      </c>
      <c r="L5069" t="s">
        <v>57</v>
      </c>
      <c r="M5069">
        <f t="shared" si="519"/>
        <v>161.74</v>
      </c>
      <c r="N5069">
        <f t="shared" si="520"/>
        <v>110.02</v>
      </c>
      <c r="O5069" s="7">
        <f t="shared" si="521"/>
        <v>0.68022752565846412</v>
      </c>
      <c r="P5069" t="str">
        <f t="shared" si="517"/>
        <v>Dec-2025</v>
      </c>
      <c r="Q5069" t="str">
        <f t="shared" si="518"/>
        <v>Q4-2025</v>
      </c>
    </row>
    <row r="5070" spans="1:17" x14ac:dyDescent="0.3">
      <c r="A5070" t="s">
        <v>5218</v>
      </c>
      <c r="B5070" s="15">
        <v>45687</v>
      </c>
      <c r="C5070" t="s">
        <v>88</v>
      </c>
      <c r="D5070" t="s">
        <v>202</v>
      </c>
      <c r="E5070" t="s">
        <v>107</v>
      </c>
      <c r="F5070" t="s">
        <v>193</v>
      </c>
      <c r="G5070" t="s">
        <v>68</v>
      </c>
      <c r="H5070">
        <v>8</v>
      </c>
      <c r="I5070">
        <v>49.67</v>
      </c>
      <c r="J5070">
        <v>3.1E-2</v>
      </c>
      <c r="K5070">
        <v>18.079999999999998</v>
      </c>
      <c r="L5070" t="s">
        <v>57</v>
      </c>
      <c r="M5070">
        <f t="shared" si="519"/>
        <v>385.04</v>
      </c>
      <c r="N5070">
        <f t="shared" si="520"/>
        <v>240.4</v>
      </c>
      <c r="O5070" s="7">
        <f t="shared" si="521"/>
        <v>0.62435071680864329</v>
      </c>
      <c r="P5070" t="str">
        <f t="shared" si="517"/>
        <v>Jan-2025</v>
      </c>
      <c r="Q5070" t="str">
        <f t="shared" si="518"/>
        <v>Q1-2025</v>
      </c>
    </row>
    <row r="5071" spans="1:17" x14ac:dyDescent="0.3">
      <c r="A5071" t="s">
        <v>5219</v>
      </c>
      <c r="B5071" s="15">
        <v>45900</v>
      </c>
      <c r="C5071" t="s">
        <v>84</v>
      </c>
      <c r="D5071" t="s">
        <v>103</v>
      </c>
      <c r="E5071" t="s">
        <v>71</v>
      </c>
      <c r="F5071" t="s">
        <v>72</v>
      </c>
      <c r="G5071" t="s">
        <v>68</v>
      </c>
      <c r="H5071">
        <v>2</v>
      </c>
      <c r="I5071">
        <v>241.47</v>
      </c>
      <c r="J5071">
        <v>6.5000000000000002E-2</v>
      </c>
      <c r="K5071">
        <v>165.92</v>
      </c>
      <c r="L5071" t="s">
        <v>57</v>
      </c>
      <c r="M5071">
        <f t="shared" si="519"/>
        <v>451.55</v>
      </c>
      <c r="N5071">
        <f t="shared" si="520"/>
        <v>119.71</v>
      </c>
      <c r="O5071" s="7">
        <f t="shared" si="521"/>
        <v>0.26510906876314916</v>
      </c>
      <c r="P5071" t="str">
        <f t="shared" si="517"/>
        <v>Aug-2025</v>
      </c>
      <c r="Q5071" t="str">
        <f t="shared" si="518"/>
        <v>Q3-2025</v>
      </c>
    </row>
    <row r="5072" spans="1:17" x14ac:dyDescent="0.3">
      <c r="A5072" t="s">
        <v>5220</v>
      </c>
      <c r="B5072" s="15">
        <v>45497</v>
      </c>
      <c r="C5072" t="s">
        <v>52</v>
      </c>
      <c r="D5072" t="s">
        <v>96</v>
      </c>
      <c r="E5072" t="s">
        <v>60</v>
      </c>
      <c r="F5072" t="s">
        <v>76</v>
      </c>
      <c r="G5072" t="s">
        <v>68</v>
      </c>
      <c r="H5072">
        <v>1</v>
      </c>
      <c r="I5072">
        <v>23.33</v>
      </c>
      <c r="J5072">
        <v>6.0999999999999999E-2</v>
      </c>
      <c r="K5072">
        <v>12.37</v>
      </c>
      <c r="L5072" t="s">
        <v>57</v>
      </c>
      <c r="M5072">
        <f t="shared" si="519"/>
        <v>21.91</v>
      </c>
      <c r="N5072">
        <f t="shared" si="520"/>
        <v>9.5399999999999991</v>
      </c>
      <c r="O5072" s="7">
        <f t="shared" si="521"/>
        <v>0.43541761752624369</v>
      </c>
      <c r="P5072" t="str">
        <f t="shared" si="517"/>
        <v>Jul-2024</v>
      </c>
      <c r="Q5072" t="str">
        <f t="shared" si="518"/>
        <v>Q3-2024</v>
      </c>
    </row>
    <row r="5073" spans="1:17" x14ac:dyDescent="0.3">
      <c r="A5073" t="s">
        <v>5221</v>
      </c>
      <c r="B5073" s="15">
        <v>45613</v>
      </c>
      <c r="C5073" t="s">
        <v>84</v>
      </c>
      <c r="D5073" t="s">
        <v>196</v>
      </c>
      <c r="E5073" t="s">
        <v>107</v>
      </c>
      <c r="F5073" t="s">
        <v>132</v>
      </c>
      <c r="G5073" t="s">
        <v>56</v>
      </c>
      <c r="H5073">
        <v>3</v>
      </c>
      <c r="I5073">
        <v>30.76</v>
      </c>
      <c r="J5073">
        <v>8.2000000000000003E-2</v>
      </c>
      <c r="K5073">
        <v>12.27</v>
      </c>
      <c r="L5073" t="s">
        <v>57</v>
      </c>
      <c r="M5073">
        <f t="shared" si="519"/>
        <v>84.71</v>
      </c>
      <c r="N5073">
        <f t="shared" si="520"/>
        <v>47.9</v>
      </c>
      <c r="O5073" s="7">
        <f t="shared" si="521"/>
        <v>0.56545862353913356</v>
      </c>
      <c r="P5073" t="str">
        <f t="shared" ref="P5073:P5136" si="522">IF(B5073="","",TEXT(B5073,"mmm-yyyy"))</f>
        <v>Nov-2024</v>
      </c>
      <c r="Q5073" t="str">
        <f t="shared" ref="Q5073:Q5136" si="523">IF(B5073="","","Q"&amp;ROUNDUP(MONTH(B5073)/3,0)&amp;"-"&amp;YEAR(B5073))</f>
        <v>Q4-2024</v>
      </c>
    </row>
    <row r="5074" spans="1:17" x14ac:dyDescent="0.3">
      <c r="A5074" t="s">
        <v>5222</v>
      </c>
      <c r="B5074" s="15">
        <v>45896</v>
      </c>
      <c r="C5074" t="s">
        <v>88</v>
      </c>
      <c r="D5074" t="s">
        <v>123</v>
      </c>
      <c r="E5074" t="s">
        <v>93</v>
      </c>
      <c r="F5074" t="s">
        <v>219</v>
      </c>
      <c r="G5074" t="s">
        <v>56</v>
      </c>
      <c r="H5074">
        <v>2</v>
      </c>
      <c r="I5074">
        <v>44.93</v>
      </c>
      <c r="J5074">
        <v>8.1000000000000003E-2</v>
      </c>
      <c r="K5074">
        <v>21.62</v>
      </c>
      <c r="L5074" t="s">
        <v>57</v>
      </c>
      <c r="M5074">
        <f t="shared" si="519"/>
        <v>82.58</v>
      </c>
      <c r="N5074">
        <f t="shared" si="520"/>
        <v>39.340000000000003</v>
      </c>
      <c r="O5074" s="7">
        <f t="shared" si="521"/>
        <v>0.47638653426979904</v>
      </c>
      <c r="P5074" t="str">
        <f t="shared" si="522"/>
        <v>Aug-2025</v>
      </c>
      <c r="Q5074" t="str">
        <f t="shared" si="523"/>
        <v>Q3-2025</v>
      </c>
    </row>
    <row r="5075" spans="1:17" x14ac:dyDescent="0.3">
      <c r="A5075" t="s">
        <v>5223</v>
      </c>
      <c r="B5075" s="15">
        <v>45597</v>
      </c>
      <c r="C5075" t="s">
        <v>88</v>
      </c>
      <c r="D5075" t="s">
        <v>206</v>
      </c>
      <c r="E5075" t="s">
        <v>93</v>
      </c>
      <c r="F5075" t="s">
        <v>94</v>
      </c>
      <c r="G5075" t="s">
        <v>68</v>
      </c>
      <c r="H5075">
        <v>6</v>
      </c>
      <c r="I5075">
        <v>69.12</v>
      </c>
      <c r="J5075">
        <v>3.4000000000000002E-2</v>
      </c>
      <c r="K5075">
        <v>26.84</v>
      </c>
      <c r="L5075" t="s">
        <v>57</v>
      </c>
      <c r="M5075">
        <f t="shared" si="519"/>
        <v>400.62</v>
      </c>
      <c r="N5075">
        <f t="shared" si="520"/>
        <v>239.58</v>
      </c>
      <c r="O5075" s="7">
        <f t="shared" si="521"/>
        <v>0.59802306425041185</v>
      </c>
      <c r="P5075" t="str">
        <f t="shared" si="522"/>
        <v>Nov-2024</v>
      </c>
      <c r="Q5075" t="str">
        <f t="shared" si="523"/>
        <v>Q4-2024</v>
      </c>
    </row>
    <row r="5076" spans="1:17" x14ac:dyDescent="0.3">
      <c r="A5076" t="s">
        <v>5224</v>
      </c>
      <c r="B5076" s="15">
        <v>45986</v>
      </c>
      <c r="C5076" t="s">
        <v>88</v>
      </c>
      <c r="D5076" t="s">
        <v>198</v>
      </c>
      <c r="E5076" t="s">
        <v>71</v>
      </c>
      <c r="F5076" t="s">
        <v>78</v>
      </c>
      <c r="G5076" t="s">
        <v>68</v>
      </c>
      <c r="H5076">
        <v>4</v>
      </c>
      <c r="I5076">
        <v>173.28</v>
      </c>
      <c r="J5076">
        <v>0.115</v>
      </c>
      <c r="K5076">
        <v>125.61</v>
      </c>
      <c r="L5076" t="s">
        <v>57</v>
      </c>
      <c r="M5076">
        <f t="shared" si="519"/>
        <v>613.41</v>
      </c>
      <c r="N5076">
        <f t="shared" si="520"/>
        <v>110.97</v>
      </c>
      <c r="O5076" s="7">
        <f t="shared" si="521"/>
        <v>0.18090673448427644</v>
      </c>
      <c r="P5076" t="str">
        <f t="shared" si="522"/>
        <v>Nov-2025</v>
      </c>
      <c r="Q5076" t="str">
        <f t="shared" si="523"/>
        <v>Q4-2025</v>
      </c>
    </row>
    <row r="5077" spans="1:17" x14ac:dyDescent="0.3">
      <c r="A5077" t="s">
        <v>5225</v>
      </c>
      <c r="B5077" s="15">
        <v>45984</v>
      </c>
      <c r="C5077" t="s">
        <v>63</v>
      </c>
      <c r="D5077" t="s">
        <v>204</v>
      </c>
      <c r="E5077" t="s">
        <v>93</v>
      </c>
      <c r="F5077" t="s">
        <v>141</v>
      </c>
      <c r="G5077" t="s">
        <v>56</v>
      </c>
      <c r="H5077">
        <v>4</v>
      </c>
      <c r="I5077">
        <v>30.06</v>
      </c>
      <c r="J5077">
        <v>0.21</v>
      </c>
      <c r="K5077">
        <v>13.79</v>
      </c>
      <c r="L5077" t="s">
        <v>57</v>
      </c>
      <c r="M5077">
        <f t="shared" si="519"/>
        <v>94.99</v>
      </c>
      <c r="N5077">
        <f t="shared" si="520"/>
        <v>39.83</v>
      </c>
      <c r="O5077" s="7">
        <f t="shared" si="521"/>
        <v>0.41930729550478996</v>
      </c>
      <c r="P5077" t="str">
        <f t="shared" si="522"/>
        <v>Nov-2025</v>
      </c>
      <c r="Q5077" t="str">
        <f t="shared" si="523"/>
        <v>Q4-2025</v>
      </c>
    </row>
    <row r="5078" spans="1:17" x14ac:dyDescent="0.3">
      <c r="A5078" t="s">
        <v>5226</v>
      </c>
      <c r="B5078" s="15">
        <v>45837</v>
      </c>
      <c r="C5078" t="s">
        <v>88</v>
      </c>
      <c r="D5078" t="s">
        <v>89</v>
      </c>
      <c r="E5078" t="s">
        <v>60</v>
      </c>
      <c r="F5078" t="s">
        <v>67</v>
      </c>
      <c r="G5078" t="s">
        <v>56</v>
      </c>
      <c r="H5078">
        <v>2</v>
      </c>
      <c r="I5078">
        <v>87.04</v>
      </c>
      <c r="J5078">
        <v>8.5000000000000006E-2</v>
      </c>
      <c r="K5078">
        <v>37.06</v>
      </c>
      <c r="L5078" t="s">
        <v>57</v>
      </c>
      <c r="M5078">
        <f t="shared" si="519"/>
        <v>159.28</v>
      </c>
      <c r="N5078">
        <f t="shared" si="520"/>
        <v>85.16</v>
      </c>
      <c r="O5078" s="7">
        <f t="shared" si="521"/>
        <v>0.53465595178302361</v>
      </c>
      <c r="P5078" t="str">
        <f t="shared" si="522"/>
        <v>Jun-2025</v>
      </c>
      <c r="Q5078" t="str">
        <f t="shared" si="523"/>
        <v>Q2-2025</v>
      </c>
    </row>
    <row r="5079" spans="1:17" x14ac:dyDescent="0.3">
      <c r="A5079" t="s">
        <v>5227</v>
      </c>
      <c r="B5079" s="15">
        <v>45618</v>
      </c>
      <c r="C5079" t="s">
        <v>63</v>
      </c>
      <c r="D5079" t="s">
        <v>281</v>
      </c>
      <c r="E5079" t="s">
        <v>54</v>
      </c>
      <c r="F5079" t="s">
        <v>65</v>
      </c>
      <c r="G5079" t="s">
        <v>56</v>
      </c>
      <c r="H5079">
        <v>4</v>
      </c>
      <c r="I5079">
        <v>21.36</v>
      </c>
      <c r="J5079">
        <v>0.14299999999999999</v>
      </c>
      <c r="K5079">
        <v>13.43</v>
      </c>
      <c r="L5079" t="s">
        <v>57</v>
      </c>
      <c r="M5079">
        <f t="shared" si="519"/>
        <v>73.22</v>
      </c>
      <c r="N5079">
        <f t="shared" si="520"/>
        <v>19.5</v>
      </c>
      <c r="O5079" s="7">
        <f t="shared" si="521"/>
        <v>0.26632067741054355</v>
      </c>
      <c r="P5079" t="str">
        <f t="shared" si="522"/>
        <v>Nov-2024</v>
      </c>
      <c r="Q5079" t="str">
        <f t="shared" si="523"/>
        <v>Q4-2024</v>
      </c>
    </row>
    <row r="5080" spans="1:17" x14ac:dyDescent="0.3">
      <c r="A5080" t="s">
        <v>5228</v>
      </c>
      <c r="B5080" s="15">
        <v>45738</v>
      </c>
      <c r="C5080" t="s">
        <v>63</v>
      </c>
      <c r="D5080" t="s">
        <v>119</v>
      </c>
      <c r="E5080" t="s">
        <v>60</v>
      </c>
      <c r="F5080" t="s">
        <v>61</v>
      </c>
      <c r="G5080" t="s">
        <v>68</v>
      </c>
      <c r="H5080">
        <v>2</v>
      </c>
      <c r="I5080">
        <v>16.5</v>
      </c>
      <c r="J5080">
        <v>4.1000000000000002E-2</v>
      </c>
      <c r="K5080">
        <v>8.33</v>
      </c>
      <c r="L5080" t="s">
        <v>57</v>
      </c>
      <c r="M5080">
        <f t="shared" si="519"/>
        <v>31.65</v>
      </c>
      <c r="N5080">
        <f t="shared" si="520"/>
        <v>14.99</v>
      </c>
      <c r="O5080" s="7">
        <f t="shared" si="521"/>
        <v>0.47361769352290684</v>
      </c>
      <c r="P5080" t="str">
        <f t="shared" si="522"/>
        <v>Mar-2025</v>
      </c>
      <c r="Q5080" t="str">
        <f t="shared" si="523"/>
        <v>Q1-2025</v>
      </c>
    </row>
    <row r="5081" spans="1:17" x14ac:dyDescent="0.3">
      <c r="A5081" t="s">
        <v>5229</v>
      </c>
      <c r="B5081" s="15">
        <v>45384</v>
      </c>
      <c r="C5081" t="s">
        <v>63</v>
      </c>
      <c r="D5081" t="s">
        <v>73</v>
      </c>
      <c r="E5081" t="s">
        <v>54</v>
      </c>
      <c r="F5081" t="s">
        <v>156</v>
      </c>
      <c r="G5081" t="s">
        <v>68</v>
      </c>
      <c r="H5081">
        <v>10</v>
      </c>
      <c r="I5081">
        <v>18.8</v>
      </c>
      <c r="J5081">
        <v>0.30199999999999999</v>
      </c>
      <c r="K5081">
        <v>13.01</v>
      </c>
      <c r="L5081" t="s">
        <v>57</v>
      </c>
      <c r="M5081">
        <f t="shared" si="519"/>
        <v>131.22</v>
      </c>
      <c r="N5081">
        <f t="shared" si="520"/>
        <v>1.1200000000000001</v>
      </c>
      <c r="O5081" s="7">
        <f t="shared" si="521"/>
        <v>8.5352842554488658E-3</v>
      </c>
      <c r="P5081" t="str">
        <f t="shared" si="522"/>
        <v>Apr-2024</v>
      </c>
      <c r="Q5081" t="str">
        <f t="shared" si="523"/>
        <v>Q2-2024</v>
      </c>
    </row>
    <row r="5082" spans="1:17" x14ac:dyDescent="0.3">
      <c r="A5082" t="s">
        <v>5230</v>
      </c>
      <c r="B5082" s="15">
        <v>45518</v>
      </c>
      <c r="C5082" t="s">
        <v>84</v>
      </c>
      <c r="D5082" t="s">
        <v>103</v>
      </c>
      <c r="E5082" t="s">
        <v>93</v>
      </c>
      <c r="F5082" t="s">
        <v>219</v>
      </c>
      <c r="G5082" t="s">
        <v>56</v>
      </c>
      <c r="H5082">
        <v>20</v>
      </c>
      <c r="I5082">
        <v>15.69</v>
      </c>
      <c r="J5082">
        <v>0.113</v>
      </c>
      <c r="K5082">
        <v>7.45</v>
      </c>
      <c r="L5082" t="s">
        <v>57</v>
      </c>
      <c r="M5082">
        <f t="shared" si="519"/>
        <v>278.33999999999997</v>
      </c>
      <c r="N5082">
        <f t="shared" si="520"/>
        <v>129.34</v>
      </c>
      <c r="O5082" s="7">
        <f t="shared" si="521"/>
        <v>0.46468348063519443</v>
      </c>
      <c r="P5082" t="str">
        <f t="shared" si="522"/>
        <v>Aug-2024</v>
      </c>
      <c r="Q5082" t="str">
        <f t="shared" si="523"/>
        <v>Q3-2024</v>
      </c>
    </row>
    <row r="5083" spans="1:17" x14ac:dyDescent="0.3">
      <c r="A5083" t="s">
        <v>5231</v>
      </c>
      <c r="B5083" s="15">
        <v>45728</v>
      </c>
      <c r="C5083" t="s">
        <v>52</v>
      </c>
      <c r="D5083" t="s">
        <v>216</v>
      </c>
      <c r="E5083" t="s">
        <v>107</v>
      </c>
      <c r="F5083" t="s">
        <v>193</v>
      </c>
      <c r="G5083" t="s">
        <v>68</v>
      </c>
      <c r="H5083">
        <v>1</v>
      </c>
      <c r="I5083">
        <v>28.31</v>
      </c>
      <c r="J5083">
        <v>0.2</v>
      </c>
      <c r="K5083">
        <v>9.75</v>
      </c>
      <c r="L5083" t="s">
        <v>57</v>
      </c>
      <c r="M5083">
        <f t="shared" si="519"/>
        <v>22.65</v>
      </c>
      <c r="N5083">
        <f t="shared" si="520"/>
        <v>12.9</v>
      </c>
      <c r="O5083" s="7">
        <f t="shared" si="521"/>
        <v>0.56953642384105962</v>
      </c>
      <c r="P5083" t="str">
        <f t="shared" si="522"/>
        <v>Mar-2025</v>
      </c>
      <c r="Q5083" t="str">
        <f t="shared" si="523"/>
        <v>Q1-2025</v>
      </c>
    </row>
    <row r="5084" spans="1:17" x14ac:dyDescent="0.3">
      <c r="A5084" t="s">
        <v>5232</v>
      </c>
      <c r="B5084" s="15">
        <v>45590</v>
      </c>
      <c r="C5084" t="s">
        <v>63</v>
      </c>
      <c r="D5084" t="s">
        <v>251</v>
      </c>
      <c r="E5084" t="s">
        <v>71</v>
      </c>
      <c r="F5084" t="s">
        <v>97</v>
      </c>
      <c r="G5084" t="s">
        <v>73</v>
      </c>
      <c r="H5084">
        <v>12</v>
      </c>
      <c r="I5084">
        <v>135.51</v>
      </c>
      <c r="J5084">
        <v>0.19600000000000001</v>
      </c>
      <c r="K5084">
        <v>104.72</v>
      </c>
      <c r="L5084" t="s">
        <v>104</v>
      </c>
      <c r="M5084">
        <f t="shared" si="519"/>
        <v>1307.4000000000001</v>
      </c>
      <c r="N5084">
        <f t="shared" si="520"/>
        <v>50.76</v>
      </c>
      <c r="O5084" s="7">
        <f t="shared" si="521"/>
        <v>3.8825149150986685E-2</v>
      </c>
      <c r="P5084" t="str">
        <f t="shared" si="522"/>
        <v>Oct-2024</v>
      </c>
      <c r="Q5084" t="str">
        <f t="shared" si="523"/>
        <v>Q4-2024</v>
      </c>
    </row>
    <row r="5085" spans="1:17" x14ac:dyDescent="0.3">
      <c r="A5085" t="s">
        <v>5233</v>
      </c>
      <c r="B5085" s="15">
        <v>45735</v>
      </c>
      <c r="C5085" t="s">
        <v>88</v>
      </c>
      <c r="D5085" t="s">
        <v>179</v>
      </c>
      <c r="E5085" t="s">
        <v>60</v>
      </c>
      <c r="F5085" t="s">
        <v>99</v>
      </c>
      <c r="G5085" t="s">
        <v>68</v>
      </c>
      <c r="H5085">
        <v>3</v>
      </c>
      <c r="I5085">
        <v>93.94</v>
      </c>
      <c r="J5085">
        <v>2.7E-2</v>
      </c>
      <c r="K5085">
        <v>43.21</v>
      </c>
      <c r="L5085" t="s">
        <v>57</v>
      </c>
      <c r="M5085">
        <f t="shared" si="519"/>
        <v>274.20999999999998</v>
      </c>
      <c r="N5085">
        <f t="shared" si="520"/>
        <v>144.58000000000001</v>
      </c>
      <c r="O5085" s="7">
        <f t="shared" si="521"/>
        <v>0.52726012909813658</v>
      </c>
      <c r="P5085" t="str">
        <f t="shared" si="522"/>
        <v>Mar-2025</v>
      </c>
      <c r="Q5085" t="str">
        <f t="shared" si="523"/>
        <v>Q1-2025</v>
      </c>
    </row>
    <row r="5086" spans="1:17" x14ac:dyDescent="0.3">
      <c r="A5086" t="s">
        <v>5234</v>
      </c>
      <c r="B5086" s="15">
        <v>45740</v>
      </c>
      <c r="C5086" t="s">
        <v>88</v>
      </c>
      <c r="D5086" t="s">
        <v>206</v>
      </c>
      <c r="E5086" t="s">
        <v>93</v>
      </c>
      <c r="F5086" t="s">
        <v>219</v>
      </c>
      <c r="G5086" t="s">
        <v>68</v>
      </c>
      <c r="H5086">
        <v>3</v>
      </c>
      <c r="I5086">
        <v>78.91</v>
      </c>
      <c r="J5086">
        <v>0.10199999999999999</v>
      </c>
      <c r="K5086">
        <v>33.31</v>
      </c>
      <c r="L5086" t="s">
        <v>57</v>
      </c>
      <c r="M5086">
        <f t="shared" si="519"/>
        <v>212.58</v>
      </c>
      <c r="N5086">
        <f t="shared" si="520"/>
        <v>112.65</v>
      </c>
      <c r="O5086" s="7">
        <f t="shared" si="521"/>
        <v>0.52991814846175556</v>
      </c>
      <c r="P5086" t="str">
        <f t="shared" si="522"/>
        <v>Mar-2025</v>
      </c>
      <c r="Q5086" t="str">
        <f t="shared" si="523"/>
        <v>Q1-2025</v>
      </c>
    </row>
    <row r="5087" spans="1:17" x14ac:dyDescent="0.3">
      <c r="A5087" t="s">
        <v>5235</v>
      </c>
      <c r="B5087" s="15">
        <v>45435</v>
      </c>
      <c r="C5087" t="s">
        <v>84</v>
      </c>
      <c r="D5087" t="s">
        <v>147</v>
      </c>
      <c r="E5087" t="s">
        <v>71</v>
      </c>
      <c r="F5087" t="s">
        <v>72</v>
      </c>
      <c r="G5087" t="s">
        <v>68</v>
      </c>
      <c r="H5087">
        <v>16</v>
      </c>
      <c r="I5087">
        <v>258.70999999999998</v>
      </c>
      <c r="J5087">
        <v>5.7000000000000002E-2</v>
      </c>
      <c r="K5087">
        <v>173.58</v>
      </c>
      <c r="L5087" t="s">
        <v>57</v>
      </c>
      <c r="M5087">
        <f t="shared" si="519"/>
        <v>3903.42</v>
      </c>
      <c r="N5087">
        <f t="shared" si="520"/>
        <v>1126.1400000000001</v>
      </c>
      <c r="O5087" s="7">
        <f t="shared" si="521"/>
        <v>0.28850085309805251</v>
      </c>
      <c r="P5087" t="str">
        <f t="shared" si="522"/>
        <v>May-2024</v>
      </c>
      <c r="Q5087" t="str">
        <f t="shared" si="523"/>
        <v>Q2-2024</v>
      </c>
    </row>
    <row r="5088" spans="1:17" x14ac:dyDescent="0.3">
      <c r="A5088" t="s">
        <v>5236</v>
      </c>
      <c r="B5088" s="15">
        <v>45929</v>
      </c>
      <c r="C5088" t="s">
        <v>84</v>
      </c>
      <c r="D5088" t="s">
        <v>196</v>
      </c>
      <c r="E5088" t="s">
        <v>60</v>
      </c>
      <c r="F5088" t="s">
        <v>90</v>
      </c>
      <c r="G5088" t="s">
        <v>68</v>
      </c>
      <c r="H5088">
        <v>5</v>
      </c>
      <c r="I5088">
        <v>22.41</v>
      </c>
      <c r="J5088">
        <v>5.7000000000000002E-2</v>
      </c>
      <c r="K5088">
        <v>10.19</v>
      </c>
      <c r="L5088" t="s">
        <v>57</v>
      </c>
      <c r="M5088">
        <f t="shared" si="519"/>
        <v>105.66</v>
      </c>
      <c r="N5088">
        <f t="shared" si="520"/>
        <v>54.71</v>
      </c>
      <c r="O5088" s="7">
        <f t="shared" si="521"/>
        <v>0.51779292068900251</v>
      </c>
      <c r="P5088" t="str">
        <f t="shared" si="522"/>
        <v>Sep-2025</v>
      </c>
      <c r="Q5088" t="str">
        <f t="shared" si="523"/>
        <v>Q3-2025</v>
      </c>
    </row>
    <row r="5089" spans="1:17" x14ac:dyDescent="0.3">
      <c r="A5089" t="s">
        <v>5237</v>
      </c>
      <c r="B5089" s="15">
        <v>45586</v>
      </c>
      <c r="C5089" t="s">
        <v>88</v>
      </c>
      <c r="D5089" t="s">
        <v>116</v>
      </c>
      <c r="E5089" t="s">
        <v>71</v>
      </c>
      <c r="F5089" t="s">
        <v>86</v>
      </c>
      <c r="G5089" t="s">
        <v>68</v>
      </c>
      <c r="H5089">
        <v>3</v>
      </c>
      <c r="I5089">
        <v>162.85</v>
      </c>
      <c r="J5089">
        <v>0.04</v>
      </c>
      <c r="K5089">
        <v>130.18</v>
      </c>
      <c r="L5089" t="s">
        <v>104</v>
      </c>
      <c r="M5089">
        <f t="shared" si="519"/>
        <v>469.01</v>
      </c>
      <c r="N5089">
        <f t="shared" si="520"/>
        <v>78.47</v>
      </c>
      <c r="O5089" s="7">
        <f t="shared" si="521"/>
        <v>0.16730986546129081</v>
      </c>
      <c r="P5089" t="str">
        <f t="shared" si="522"/>
        <v>Oct-2024</v>
      </c>
      <c r="Q5089" t="str">
        <f t="shared" si="523"/>
        <v>Q4-2024</v>
      </c>
    </row>
    <row r="5090" spans="1:17" x14ac:dyDescent="0.3">
      <c r="A5090" t="s">
        <v>5238</v>
      </c>
      <c r="B5090" s="15">
        <v>45455</v>
      </c>
      <c r="C5090" t="s">
        <v>84</v>
      </c>
      <c r="D5090" t="s">
        <v>243</v>
      </c>
      <c r="E5090" t="s">
        <v>60</v>
      </c>
      <c r="F5090" t="s">
        <v>90</v>
      </c>
      <c r="G5090" t="s">
        <v>56</v>
      </c>
      <c r="H5090">
        <v>1</v>
      </c>
      <c r="I5090">
        <v>15.52</v>
      </c>
      <c r="J5090">
        <v>0.122</v>
      </c>
      <c r="K5090">
        <v>6.39</v>
      </c>
      <c r="L5090" t="s">
        <v>57</v>
      </c>
      <c r="M5090">
        <f t="shared" si="519"/>
        <v>13.63</v>
      </c>
      <c r="N5090">
        <f t="shared" si="520"/>
        <v>7.24</v>
      </c>
      <c r="O5090" s="7">
        <f t="shared" si="521"/>
        <v>0.53118121790168749</v>
      </c>
      <c r="P5090" t="str">
        <f t="shared" si="522"/>
        <v>Jun-2024</v>
      </c>
      <c r="Q5090" t="str">
        <f t="shared" si="523"/>
        <v>Q2-2024</v>
      </c>
    </row>
    <row r="5091" spans="1:17" x14ac:dyDescent="0.3">
      <c r="A5091" t="s">
        <v>5239</v>
      </c>
      <c r="B5091" s="15">
        <v>45821</v>
      </c>
      <c r="C5091" t="s">
        <v>84</v>
      </c>
      <c r="D5091" t="s">
        <v>243</v>
      </c>
      <c r="E5091" t="s">
        <v>71</v>
      </c>
      <c r="F5091" t="s">
        <v>86</v>
      </c>
      <c r="G5091" t="s">
        <v>68</v>
      </c>
      <c r="H5091">
        <v>1</v>
      </c>
      <c r="I5091">
        <v>71.8</v>
      </c>
      <c r="J5091">
        <v>9.1999999999999998E-2</v>
      </c>
      <c r="K5091">
        <v>55.58</v>
      </c>
      <c r="L5091" t="s">
        <v>57</v>
      </c>
      <c r="M5091">
        <f t="shared" si="519"/>
        <v>65.19</v>
      </c>
      <c r="N5091">
        <f t="shared" si="520"/>
        <v>9.61</v>
      </c>
      <c r="O5091" s="7">
        <f t="shared" si="521"/>
        <v>0.14741524773738304</v>
      </c>
      <c r="P5091" t="str">
        <f t="shared" si="522"/>
        <v>Jun-2025</v>
      </c>
      <c r="Q5091" t="str">
        <f t="shared" si="523"/>
        <v>Q2-2025</v>
      </c>
    </row>
    <row r="5092" spans="1:17" x14ac:dyDescent="0.3">
      <c r="A5092" t="s">
        <v>5240</v>
      </c>
      <c r="B5092" s="15">
        <v>45581</v>
      </c>
      <c r="C5092" t="s">
        <v>63</v>
      </c>
      <c r="D5092" t="s">
        <v>82</v>
      </c>
      <c r="E5092" t="s">
        <v>93</v>
      </c>
      <c r="F5092" t="s">
        <v>94</v>
      </c>
      <c r="G5092" t="s">
        <v>68</v>
      </c>
      <c r="H5092">
        <v>2</v>
      </c>
      <c r="I5092">
        <v>12.78</v>
      </c>
      <c r="J5092">
        <v>0.28299999999999997</v>
      </c>
      <c r="K5092">
        <v>5.2</v>
      </c>
      <c r="L5092" t="s">
        <v>57</v>
      </c>
      <c r="M5092">
        <f t="shared" si="519"/>
        <v>18.329999999999998</v>
      </c>
      <c r="N5092">
        <f t="shared" si="520"/>
        <v>7.93</v>
      </c>
      <c r="O5092" s="7">
        <f t="shared" si="521"/>
        <v>0.43262411347517732</v>
      </c>
      <c r="P5092" t="str">
        <f t="shared" si="522"/>
        <v>Oct-2024</v>
      </c>
      <c r="Q5092" t="str">
        <f t="shared" si="523"/>
        <v>Q4-2024</v>
      </c>
    </row>
    <row r="5093" spans="1:17" x14ac:dyDescent="0.3">
      <c r="A5093" t="s">
        <v>5241</v>
      </c>
      <c r="B5093" s="15">
        <v>45639</v>
      </c>
      <c r="C5093" t="s">
        <v>84</v>
      </c>
      <c r="D5093" t="s">
        <v>103</v>
      </c>
      <c r="E5093" t="s">
        <v>107</v>
      </c>
      <c r="F5093" t="s">
        <v>193</v>
      </c>
      <c r="G5093" t="s">
        <v>56</v>
      </c>
      <c r="H5093">
        <v>1</v>
      </c>
      <c r="I5093">
        <v>9.9499999999999993</v>
      </c>
      <c r="J5093">
        <v>7.3999999999999996E-2</v>
      </c>
      <c r="K5093">
        <v>3.23</v>
      </c>
      <c r="L5093" t="s">
        <v>57</v>
      </c>
      <c r="M5093">
        <f t="shared" si="519"/>
        <v>9.2100000000000009</v>
      </c>
      <c r="N5093">
        <f t="shared" si="520"/>
        <v>5.98</v>
      </c>
      <c r="O5093" s="7">
        <f t="shared" si="521"/>
        <v>0.64929424538545055</v>
      </c>
      <c r="P5093" t="str">
        <f t="shared" si="522"/>
        <v>Dec-2024</v>
      </c>
      <c r="Q5093" t="str">
        <f t="shared" si="523"/>
        <v>Q4-2024</v>
      </c>
    </row>
    <row r="5094" spans="1:17" x14ac:dyDescent="0.3">
      <c r="A5094" t="s">
        <v>5242</v>
      </c>
      <c r="B5094" s="15">
        <v>45990</v>
      </c>
      <c r="C5094" t="s">
        <v>84</v>
      </c>
      <c r="D5094" t="s">
        <v>144</v>
      </c>
      <c r="E5094" t="s">
        <v>71</v>
      </c>
      <c r="F5094" t="s">
        <v>97</v>
      </c>
      <c r="G5094" t="s">
        <v>56</v>
      </c>
      <c r="H5094">
        <v>5</v>
      </c>
      <c r="I5094">
        <v>77.23</v>
      </c>
      <c r="J5094">
        <v>0.159</v>
      </c>
      <c r="K5094">
        <v>56.76</v>
      </c>
      <c r="L5094" t="s">
        <v>57</v>
      </c>
      <c r="M5094">
        <f t="shared" si="519"/>
        <v>324.75</v>
      </c>
      <c r="N5094">
        <f t="shared" si="520"/>
        <v>40.950000000000003</v>
      </c>
      <c r="O5094" s="7">
        <f t="shared" si="521"/>
        <v>0.12609699769053118</v>
      </c>
      <c r="P5094" t="str">
        <f t="shared" si="522"/>
        <v>Nov-2025</v>
      </c>
      <c r="Q5094" t="str">
        <f t="shared" si="523"/>
        <v>Q4-2025</v>
      </c>
    </row>
    <row r="5095" spans="1:17" x14ac:dyDescent="0.3">
      <c r="A5095" t="s">
        <v>5243</v>
      </c>
      <c r="B5095" s="15">
        <v>45718</v>
      </c>
      <c r="C5095" t="s">
        <v>63</v>
      </c>
      <c r="D5095" t="s">
        <v>263</v>
      </c>
      <c r="E5095" t="s">
        <v>71</v>
      </c>
      <c r="F5095" t="s">
        <v>97</v>
      </c>
      <c r="G5095" t="s">
        <v>56</v>
      </c>
      <c r="H5095">
        <v>1</v>
      </c>
      <c r="I5095">
        <v>54.84</v>
      </c>
      <c r="J5095">
        <v>0.28100000000000003</v>
      </c>
      <c r="K5095">
        <v>36.57</v>
      </c>
      <c r="L5095" t="s">
        <v>57</v>
      </c>
      <c r="M5095">
        <f t="shared" si="519"/>
        <v>39.43</v>
      </c>
      <c r="N5095">
        <f t="shared" si="520"/>
        <v>2.86</v>
      </c>
      <c r="O5095" s="7">
        <f t="shared" si="521"/>
        <v>7.2533603854932793E-2</v>
      </c>
      <c r="P5095" t="str">
        <f t="shared" si="522"/>
        <v>Mar-2025</v>
      </c>
      <c r="Q5095" t="str">
        <f t="shared" si="523"/>
        <v>Q1-2025</v>
      </c>
    </row>
    <row r="5096" spans="1:17" x14ac:dyDescent="0.3">
      <c r="A5096" t="s">
        <v>5244</v>
      </c>
      <c r="B5096" s="15">
        <v>45669</v>
      </c>
      <c r="C5096" t="s">
        <v>84</v>
      </c>
      <c r="D5096" t="s">
        <v>177</v>
      </c>
      <c r="E5096" t="s">
        <v>71</v>
      </c>
      <c r="F5096" t="s">
        <v>72</v>
      </c>
      <c r="G5096" t="s">
        <v>68</v>
      </c>
      <c r="H5096">
        <v>9</v>
      </c>
      <c r="I5096">
        <v>94.19</v>
      </c>
      <c r="J5096">
        <v>1.4E-2</v>
      </c>
      <c r="K5096">
        <v>68.739999999999995</v>
      </c>
      <c r="L5096" t="s">
        <v>104</v>
      </c>
      <c r="M5096">
        <f t="shared" si="519"/>
        <v>835.84</v>
      </c>
      <c r="N5096">
        <f t="shared" si="520"/>
        <v>217.18</v>
      </c>
      <c r="O5096" s="7">
        <f t="shared" si="521"/>
        <v>0.25983441807044411</v>
      </c>
      <c r="P5096" t="str">
        <f t="shared" si="522"/>
        <v>Jan-2025</v>
      </c>
      <c r="Q5096" t="str">
        <f t="shared" si="523"/>
        <v>Q1-2025</v>
      </c>
    </row>
    <row r="5097" spans="1:17" x14ac:dyDescent="0.3">
      <c r="A5097" t="s">
        <v>5245</v>
      </c>
      <c r="B5097" s="15">
        <v>45656</v>
      </c>
      <c r="C5097" t="s">
        <v>88</v>
      </c>
      <c r="D5097" t="s">
        <v>167</v>
      </c>
      <c r="E5097" t="s">
        <v>60</v>
      </c>
      <c r="F5097" t="s">
        <v>67</v>
      </c>
      <c r="G5097" t="s">
        <v>68</v>
      </c>
      <c r="H5097">
        <v>8</v>
      </c>
      <c r="I5097">
        <v>74.8</v>
      </c>
      <c r="J5097">
        <v>3.6999999999999998E-2</v>
      </c>
      <c r="K5097">
        <v>31.09</v>
      </c>
      <c r="L5097" t="s">
        <v>57</v>
      </c>
      <c r="M5097">
        <f t="shared" si="519"/>
        <v>576.26</v>
      </c>
      <c r="N5097">
        <f t="shared" si="520"/>
        <v>327.54000000000002</v>
      </c>
      <c r="O5097" s="7">
        <f t="shared" si="521"/>
        <v>0.56838926873286366</v>
      </c>
      <c r="P5097" t="str">
        <f t="shared" si="522"/>
        <v>Dec-2024</v>
      </c>
      <c r="Q5097" t="str">
        <f t="shared" si="523"/>
        <v>Q4-2024</v>
      </c>
    </row>
    <row r="5098" spans="1:17" x14ac:dyDescent="0.3">
      <c r="A5098" t="s">
        <v>5246</v>
      </c>
      <c r="B5098" s="15">
        <v>45725</v>
      </c>
      <c r="C5098" t="s">
        <v>63</v>
      </c>
      <c r="D5098" t="s">
        <v>159</v>
      </c>
      <c r="E5098" t="s">
        <v>93</v>
      </c>
      <c r="F5098" t="s">
        <v>94</v>
      </c>
      <c r="G5098" t="s">
        <v>68</v>
      </c>
      <c r="H5098">
        <v>2</v>
      </c>
      <c r="I5098">
        <v>37.72</v>
      </c>
      <c r="J5098">
        <v>0.23799999999999999</v>
      </c>
      <c r="K5098">
        <v>17.21</v>
      </c>
      <c r="L5098" t="s">
        <v>57</v>
      </c>
      <c r="M5098">
        <f t="shared" si="519"/>
        <v>57.49</v>
      </c>
      <c r="N5098">
        <f t="shared" si="520"/>
        <v>23.07</v>
      </c>
      <c r="O5098" s="7">
        <f t="shared" si="521"/>
        <v>0.40128718037919636</v>
      </c>
      <c r="P5098" t="str">
        <f t="shared" si="522"/>
        <v>Mar-2025</v>
      </c>
      <c r="Q5098" t="str">
        <f t="shared" si="523"/>
        <v>Q1-2025</v>
      </c>
    </row>
    <row r="5099" spans="1:17" x14ac:dyDescent="0.3">
      <c r="A5099" t="s">
        <v>5247</v>
      </c>
      <c r="B5099" s="15">
        <v>45358</v>
      </c>
      <c r="C5099" t="s">
        <v>84</v>
      </c>
      <c r="D5099" t="s">
        <v>85</v>
      </c>
      <c r="E5099" t="s">
        <v>107</v>
      </c>
      <c r="F5099" t="s">
        <v>139</v>
      </c>
      <c r="G5099" t="s">
        <v>68</v>
      </c>
      <c r="H5099">
        <v>3</v>
      </c>
      <c r="I5099">
        <v>53.74</v>
      </c>
      <c r="J5099">
        <v>8.4000000000000005E-2</v>
      </c>
      <c r="K5099">
        <v>17.73</v>
      </c>
      <c r="L5099" t="s">
        <v>57</v>
      </c>
      <c r="M5099">
        <f t="shared" si="519"/>
        <v>147.68</v>
      </c>
      <c r="N5099">
        <f t="shared" si="520"/>
        <v>94.49</v>
      </c>
      <c r="O5099" s="7">
        <f t="shared" si="521"/>
        <v>0.63982936078006492</v>
      </c>
      <c r="P5099" t="str">
        <f t="shared" si="522"/>
        <v>Mar-2024</v>
      </c>
      <c r="Q5099" t="str">
        <f t="shared" si="523"/>
        <v>Q1-2024</v>
      </c>
    </row>
    <row r="5100" spans="1:17" x14ac:dyDescent="0.3">
      <c r="A5100" t="s">
        <v>5248</v>
      </c>
      <c r="B5100" s="15">
        <v>45774</v>
      </c>
      <c r="C5100" t="s">
        <v>52</v>
      </c>
      <c r="D5100" t="s">
        <v>101</v>
      </c>
      <c r="E5100" t="s">
        <v>71</v>
      </c>
      <c r="F5100" t="s">
        <v>72</v>
      </c>
      <c r="G5100" t="s">
        <v>56</v>
      </c>
      <c r="H5100">
        <v>1</v>
      </c>
      <c r="I5100">
        <v>291.44</v>
      </c>
      <c r="J5100">
        <v>5.2999999999999999E-2</v>
      </c>
      <c r="K5100">
        <v>231.2</v>
      </c>
      <c r="L5100" t="s">
        <v>57</v>
      </c>
      <c r="M5100">
        <f t="shared" si="519"/>
        <v>275.99</v>
      </c>
      <c r="N5100">
        <f t="shared" si="520"/>
        <v>44.79</v>
      </c>
      <c r="O5100" s="7">
        <f t="shared" si="521"/>
        <v>0.16228848871335916</v>
      </c>
      <c r="P5100" t="str">
        <f t="shared" si="522"/>
        <v>Apr-2025</v>
      </c>
      <c r="Q5100" t="str">
        <f t="shared" si="523"/>
        <v>Q2-2025</v>
      </c>
    </row>
    <row r="5101" spans="1:17" x14ac:dyDescent="0.3">
      <c r="A5101" t="s">
        <v>5249</v>
      </c>
      <c r="B5101" s="15">
        <v>45629</v>
      </c>
      <c r="C5101" t="s">
        <v>88</v>
      </c>
      <c r="D5101" t="s">
        <v>92</v>
      </c>
      <c r="E5101" t="s">
        <v>60</v>
      </c>
      <c r="F5101" t="s">
        <v>90</v>
      </c>
      <c r="G5101" t="s">
        <v>68</v>
      </c>
      <c r="H5101">
        <v>1</v>
      </c>
      <c r="I5101">
        <v>71.97</v>
      </c>
      <c r="J5101">
        <v>9.5000000000000001E-2</v>
      </c>
      <c r="K5101">
        <v>37.49</v>
      </c>
      <c r="L5101" t="s">
        <v>57</v>
      </c>
      <c r="M5101">
        <f t="shared" si="519"/>
        <v>65.13</v>
      </c>
      <c r="N5101">
        <f t="shared" si="520"/>
        <v>27.64</v>
      </c>
      <c r="O5101" s="7">
        <f t="shared" si="521"/>
        <v>0.4243820052203286</v>
      </c>
      <c r="P5101" t="str">
        <f t="shared" si="522"/>
        <v>Dec-2024</v>
      </c>
      <c r="Q5101" t="str">
        <f t="shared" si="523"/>
        <v>Q4-2024</v>
      </c>
    </row>
    <row r="5102" spans="1:17" x14ac:dyDescent="0.3">
      <c r="A5102" t="s">
        <v>5250</v>
      </c>
      <c r="B5102" s="15">
        <v>45581</v>
      </c>
      <c r="C5102" t="s">
        <v>88</v>
      </c>
      <c r="D5102" t="s">
        <v>179</v>
      </c>
      <c r="E5102" t="s">
        <v>60</v>
      </c>
      <c r="F5102" t="s">
        <v>99</v>
      </c>
      <c r="G5102" t="s">
        <v>68</v>
      </c>
      <c r="H5102">
        <v>3</v>
      </c>
      <c r="I5102">
        <v>83.6</v>
      </c>
      <c r="J5102">
        <v>0.157</v>
      </c>
      <c r="K5102">
        <v>45.02</v>
      </c>
      <c r="L5102" t="s">
        <v>57</v>
      </c>
      <c r="M5102">
        <f t="shared" si="519"/>
        <v>211.42</v>
      </c>
      <c r="N5102">
        <f t="shared" si="520"/>
        <v>76.36</v>
      </c>
      <c r="O5102" s="7">
        <f t="shared" si="521"/>
        <v>0.36117680446504591</v>
      </c>
      <c r="P5102" t="str">
        <f t="shared" si="522"/>
        <v>Oct-2024</v>
      </c>
      <c r="Q5102" t="str">
        <f t="shared" si="523"/>
        <v>Q4-2024</v>
      </c>
    </row>
    <row r="5103" spans="1:17" x14ac:dyDescent="0.3">
      <c r="A5103" t="s">
        <v>5251</v>
      </c>
      <c r="B5103" s="15">
        <v>45772</v>
      </c>
      <c r="C5103" t="s">
        <v>88</v>
      </c>
      <c r="D5103" t="s">
        <v>92</v>
      </c>
      <c r="E5103" t="s">
        <v>71</v>
      </c>
      <c r="F5103" t="s">
        <v>97</v>
      </c>
      <c r="G5103" t="s">
        <v>56</v>
      </c>
      <c r="H5103">
        <v>1</v>
      </c>
      <c r="I5103">
        <v>190</v>
      </c>
      <c r="J5103">
        <v>0.115</v>
      </c>
      <c r="K5103">
        <v>144.87</v>
      </c>
      <c r="L5103" t="s">
        <v>57</v>
      </c>
      <c r="M5103">
        <f t="shared" si="519"/>
        <v>168.15</v>
      </c>
      <c r="N5103">
        <f t="shared" si="520"/>
        <v>23.28</v>
      </c>
      <c r="O5103" s="7">
        <f t="shared" si="521"/>
        <v>0.13844781445138268</v>
      </c>
      <c r="P5103" t="str">
        <f t="shared" si="522"/>
        <v>Apr-2025</v>
      </c>
      <c r="Q5103" t="str">
        <f t="shared" si="523"/>
        <v>Q2-2025</v>
      </c>
    </row>
    <row r="5104" spans="1:17" x14ac:dyDescent="0.3">
      <c r="A5104" t="s">
        <v>5252</v>
      </c>
      <c r="B5104" s="15">
        <v>45932</v>
      </c>
      <c r="C5104" t="s">
        <v>88</v>
      </c>
      <c r="D5104" t="s">
        <v>89</v>
      </c>
      <c r="E5104" t="s">
        <v>71</v>
      </c>
      <c r="F5104" t="s">
        <v>126</v>
      </c>
      <c r="G5104" t="s">
        <v>68</v>
      </c>
      <c r="H5104">
        <v>2</v>
      </c>
      <c r="I5104">
        <v>281.92</v>
      </c>
      <c r="J5104">
        <v>4.2000000000000003E-2</v>
      </c>
      <c r="K5104">
        <v>196.21</v>
      </c>
      <c r="L5104" t="s">
        <v>104</v>
      </c>
      <c r="M5104">
        <f t="shared" si="519"/>
        <v>540.16</v>
      </c>
      <c r="N5104">
        <f t="shared" si="520"/>
        <v>147.74</v>
      </c>
      <c r="O5104" s="7">
        <f t="shared" si="521"/>
        <v>0.27351155213270145</v>
      </c>
      <c r="P5104" t="str">
        <f t="shared" si="522"/>
        <v>Oct-2025</v>
      </c>
      <c r="Q5104" t="str">
        <f t="shared" si="523"/>
        <v>Q4-2025</v>
      </c>
    </row>
    <row r="5105" spans="1:17" x14ac:dyDescent="0.3">
      <c r="A5105" t="s">
        <v>5253</v>
      </c>
      <c r="B5105" s="15">
        <v>45637</v>
      </c>
      <c r="C5105" t="s">
        <v>63</v>
      </c>
      <c r="D5105" t="s">
        <v>251</v>
      </c>
      <c r="E5105" t="s">
        <v>71</v>
      </c>
      <c r="F5105" t="s">
        <v>86</v>
      </c>
      <c r="G5105" t="s">
        <v>56</v>
      </c>
      <c r="H5105">
        <v>2</v>
      </c>
      <c r="I5105">
        <v>143.69</v>
      </c>
      <c r="J5105">
        <v>0.307</v>
      </c>
      <c r="K5105">
        <v>111.93</v>
      </c>
      <c r="L5105" t="s">
        <v>57</v>
      </c>
      <c r="M5105">
        <f t="shared" si="519"/>
        <v>199.15</v>
      </c>
      <c r="N5105">
        <f t="shared" si="520"/>
        <v>-24.71</v>
      </c>
      <c r="O5105" s="7">
        <f t="shared" si="521"/>
        <v>-0.12407732864674868</v>
      </c>
      <c r="P5105" t="str">
        <f t="shared" si="522"/>
        <v>Dec-2024</v>
      </c>
      <c r="Q5105" t="str">
        <f t="shared" si="523"/>
        <v>Q4-2024</v>
      </c>
    </row>
    <row r="5106" spans="1:17" x14ac:dyDescent="0.3">
      <c r="A5106" t="s">
        <v>5254</v>
      </c>
      <c r="B5106" s="15">
        <v>45692</v>
      </c>
      <c r="C5106" t="s">
        <v>88</v>
      </c>
      <c r="D5106" t="s">
        <v>162</v>
      </c>
      <c r="E5106" t="s">
        <v>93</v>
      </c>
      <c r="F5106" t="s">
        <v>219</v>
      </c>
      <c r="G5106" t="s">
        <v>56</v>
      </c>
      <c r="H5106">
        <v>3</v>
      </c>
      <c r="I5106">
        <v>48.51</v>
      </c>
      <c r="J5106">
        <v>2.8000000000000001E-2</v>
      </c>
      <c r="K5106">
        <v>22.27</v>
      </c>
      <c r="L5106" t="s">
        <v>57</v>
      </c>
      <c r="M5106">
        <f t="shared" si="519"/>
        <v>141.46</v>
      </c>
      <c r="N5106">
        <f t="shared" si="520"/>
        <v>74.650000000000006</v>
      </c>
      <c r="O5106" s="7">
        <f t="shared" si="521"/>
        <v>0.5277110137141241</v>
      </c>
      <c r="P5106" t="str">
        <f t="shared" si="522"/>
        <v>Feb-2025</v>
      </c>
      <c r="Q5106" t="str">
        <f t="shared" si="523"/>
        <v>Q1-2025</v>
      </c>
    </row>
    <row r="5107" spans="1:17" x14ac:dyDescent="0.3">
      <c r="A5107" t="s">
        <v>5255</v>
      </c>
      <c r="B5107" s="15">
        <v>45862</v>
      </c>
      <c r="C5107" t="s">
        <v>52</v>
      </c>
      <c r="D5107" t="s">
        <v>113</v>
      </c>
      <c r="E5107" t="s">
        <v>54</v>
      </c>
      <c r="F5107" t="s">
        <v>114</v>
      </c>
      <c r="G5107" t="s">
        <v>56</v>
      </c>
      <c r="H5107">
        <v>2</v>
      </c>
      <c r="I5107">
        <v>5.88</v>
      </c>
      <c r="J5107">
        <v>0.14699999999999999</v>
      </c>
      <c r="K5107">
        <v>4.1100000000000003</v>
      </c>
      <c r="L5107" t="s">
        <v>104</v>
      </c>
      <c r="M5107">
        <f t="shared" si="519"/>
        <v>10.029999999999999</v>
      </c>
      <c r="N5107">
        <f t="shared" si="520"/>
        <v>1.81</v>
      </c>
      <c r="O5107" s="7">
        <f t="shared" si="521"/>
        <v>0.18045862412761718</v>
      </c>
      <c r="P5107" t="str">
        <f t="shared" si="522"/>
        <v>Jul-2025</v>
      </c>
      <c r="Q5107" t="str">
        <f t="shared" si="523"/>
        <v>Q3-2025</v>
      </c>
    </row>
    <row r="5108" spans="1:17" x14ac:dyDescent="0.3">
      <c r="A5108" t="s">
        <v>5256</v>
      </c>
      <c r="B5108" s="15">
        <v>45970</v>
      </c>
      <c r="C5108" t="s">
        <v>88</v>
      </c>
      <c r="D5108" t="s">
        <v>202</v>
      </c>
      <c r="E5108" t="s">
        <v>71</v>
      </c>
      <c r="F5108" t="s">
        <v>97</v>
      </c>
      <c r="G5108" t="s">
        <v>56</v>
      </c>
      <c r="H5108">
        <v>7</v>
      </c>
      <c r="I5108">
        <v>299.12</v>
      </c>
      <c r="J5108">
        <v>0.17199999999999999</v>
      </c>
      <c r="K5108">
        <v>208.46</v>
      </c>
      <c r="L5108" t="s">
        <v>57</v>
      </c>
      <c r="M5108">
        <f t="shared" si="519"/>
        <v>1733.7</v>
      </c>
      <c r="N5108">
        <f t="shared" si="520"/>
        <v>274.48</v>
      </c>
      <c r="O5108" s="7">
        <f t="shared" si="521"/>
        <v>0.15832035530945376</v>
      </c>
      <c r="P5108" t="str">
        <f t="shared" si="522"/>
        <v>Nov-2025</v>
      </c>
      <c r="Q5108" t="str">
        <f t="shared" si="523"/>
        <v>Q4-2025</v>
      </c>
    </row>
    <row r="5109" spans="1:17" x14ac:dyDescent="0.3">
      <c r="A5109" t="s">
        <v>5257</v>
      </c>
      <c r="B5109" s="15">
        <v>45686</v>
      </c>
      <c r="C5109" t="s">
        <v>63</v>
      </c>
      <c r="D5109" t="s">
        <v>263</v>
      </c>
      <c r="E5109" t="s">
        <v>71</v>
      </c>
      <c r="F5109" t="s">
        <v>86</v>
      </c>
      <c r="G5109" t="s">
        <v>68</v>
      </c>
      <c r="H5109">
        <v>3</v>
      </c>
      <c r="I5109">
        <v>287.64999999999998</v>
      </c>
      <c r="J5109">
        <v>0.28499999999999998</v>
      </c>
      <c r="K5109">
        <v>206.57</v>
      </c>
      <c r="L5109" t="s">
        <v>57</v>
      </c>
      <c r="M5109">
        <f t="shared" si="519"/>
        <v>617.01</v>
      </c>
      <c r="N5109">
        <f t="shared" si="520"/>
        <v>-2.7</v>
      </c>
      <c r="O5109" s="7">
        <f t="shared" si="521"/>
        <v>-4.3759420430787184E-3</v>
      </c>
      <c r="P5109" t="str">
        <f t="shared" si="522"/>
        <v>Jan-2025</v>
      </c>
      <c r="Q5109" t="str">
        <f t="shared" si="523"/>
        <v>Q1-2025</v>
      </c>
    </row>
    <row r="5110" spans="1:17" x14ac:dyDescent="0.3">
      <c r="A5110" t="s">
        <v>5258</v>
      </c>
      <c r="B5110" s="15">
        <v>45788</v>
      </c>
      <c r="C5110" t="s">
        <v>63</v>
      </c>
      <c r="D5110" t="s">
        <v>119</v>
      </c>
      <c r="E5110" t="s">
        <v>54</v>
      </c>
      <c r="F5110" t="s">
        <v>156</v>
      </c>
      <c r="G5110" t="s">
        <v>56</v>
      </c>
      <c r="H5110">
        <v>1</v>
      </c>
      <c r="I5110">
        <v>17.010000000000002</v>
      </c>
      <c r="J5110">
        <v>0.14899999999999999</v>
      </c>
      <c r="K5110">
        <v>10.82</v>
      </c>
      <c r="L5110" t="s">
        <v>57</v>
      </c>
      <c r="M5110">
        <f t="shared" si="519"/>
        <v>14.48</v>
      </c>
      <c r="N5110">
        <f t="shared" si="520"/>
        <v>3.66</v>
      </c>
      <c r="O5110" s="7">
        <f t="shared" si="521"/>
        <v>0.25276243093922651</v>
      </c>
      <c r="P5110" t="str">
        <f t="shared" si="522"/>
        <v>May-2025</v>
      </c>
      <c r="Q5110" t="str">
        <f t="shared" si="523"/>
        <v>Q2-2025</v>
      </c>
    </row>
    <row r="5111" spans="1:17" x14ac:dyDescent="0.3">
      <c r="A5111" t="s">
        <v>5259</v>
      </c>
      <c r="B5111" s="15">
        <v>45637</v>
      </c>
      <c r="C5111" t="s">
        <v>84</v>
      </c>
      <c r="D5111" t="s">
        <v>243</v>
      </c>
      <c r="E5111" t="s">
        <v>54</v>
      </c>
      <c r="F5111" t="s">
        <v>55</v>
      </c>
      <c r="G5111" t="s">
        <v>68</v>
      </c>
      <c r="H5111">
        <v>3</v>
      </c>
      <c r="I5111">
        <v>20.94</v>
      </c>
      <c r="J5111">
        <v>9.8000000000000004E-2</v>
      </c>
      <c r="K5111">
        <v>13.79</v>
      </c>
      <c r="L5111" t="s">
        <v>57</v>
      </c>
      <c r="M5111">
        <f t="shared" si="519"/>
        <v>56.66</v>
      </c>
      <c r="N5111">
        <f t="shared" si="520"/>
        <v>15.29</v>
      </c>
      <c r="O5111" s="7">
        <f t="shared" si="521"/>
        <v>0.26985527709142254</v>
      </c>
      <c r="P5111" t="str">
        <f t="shared" si="522"/>
        <v>Dec-2024</v>
      </c>
      <c r="Q5111" t="str">
        <f t="shared" si="523"/>
        <v>Q4-2024</v>
      </c>
    </row>
    <row r="5112" spans="1:17" x14ac:dyDescent="0.3">
      <c r="A5112" t="s">
        <v>5260</v>
      </c>
      <c r="B5112" s="15">
        <v>45600</v>
      </c>
      <c r="C5112" t="s">
        <v>63</v>
      </c>
      <c r="D5112" t="s">
        <v>188</v>
      </c>
      <c r="E5112" t="s">
        <v>71</v>
      </c>
      <c r="F5112" t="s">
        <v>126</v>
      </c>
      <c r="G5112" t="s">
        <v>68</v>
      </c>
      <c r="H5112">
        <v>3</v>
      </c>
      <c r="I5112">
        <v>164.57</v>
      </c>
      <c r="J5112">
        <v>0.36599999999999999</v>
      </c>
      <c r="K5112">
        <v>102.2</v>
      </c>
      <c r="L5112" t="s">
        <v>104</v>
      </c>
      <c r="M5112">
        <f t="shared" si="519"/>
        <v>313.01</v>
      </c>
      <c r="N5112">
        <f t="shared" si="520"/>
        <v>6.41</v>
      </c>
      <c r="O5112" s="7">
        <f t="shared" si="521"/>
        <v>2.0478578959138686E-2</v>
      </c>
      <c r="P5112" t="str">
        <f t="shared" si="522"/>
        <v>Nov-2024</v>
      </c>
      <c r="Q5112" t="str">
        <f t="shared" si="523"/>
        <v>Q4-2024</v>
      </c>
    </row>
    <row r="5113" spans="1:17" x14ac:dyDescent="0.3">
      <c r="A5113" t="s">
        <v>5261</v>
      </c>
      <c r="B5113" s="15">
        <v>45674</v>
      </c>
      <c r="C5113" t="s">
        <v>63</v>
      </c>
      <c r="D5113" t="s">
        <v>82</v>
      </c>
      <c r="E5113" t="s">
        <v>60</v>
      </c>
      <c r="F5113" t="s">
        <v>76</v>
      </c>
      <c r="G5113" t="s">
        <v>68</v>
      </c>
      <c r="H5113">
        <v>1</v>
      </c>
      <c r="I5113">
        <v>31.34</v>
      </c>
      <c r="J5113">
        <v>0.152</v>
      </c>
      <c r="K5113">
        <v>13.42</v>
      </c>
      <c r="L5113" t="s">
        <v>57</v>
      </c>
      <c r="M5113">
        <f t="shared" si="519"/>
        <v>26.58</v>
      </c>
      <c r="N5113">
        <f t="shared" si="520"/>
        <v>13.16</v>
      </c>
      <c r="O5113" s="7">
        <f t="shared" si="521"/>
        <v>0.49510910458991725</v>
      </c>
      <c r="P5113" t="str">
        <f t="shared" si="522"/>
        <v>Jan-2025</v>
      </c>
      <c r="Q5113" t="str">
        <f t="shared" si="523"/>
        <v>Q1-2025</v>
      </c>
    </row>
    <row r="5114" spans="1:17" x14ac:dyDescent="0.3">
      <c r="A5114" t="s">
        <v>5262</v>
      </c>
      <c r="B5114" s="15">
        <v>45832</v>
      </c>
      <c r="C5114" t="s">
        <v>63</v>
      </c>
      <c r="D5114" t="s">
        <v>175</v>
      </c>
      <c r="E5114" t="s">
        <v>71</v>
      </c>
      <c r="F5114" t="s">
        <v>86</v>
      </c>
      <c r="G5114" t="s">
        <v>68</v>
      </c>
      <c r="H5114">
        <v>4</v>
      </c>
      <c r="I5114">
        <v>50.12</v>
      </c>
      <c r="J5114">
        <v>0.214</v>
      </c>
      <c r="K5114">
        <v>34.659999999999997</v>
      </c>
      <c r="L5114" t="s">
        <v>57</v>
      </c>
      <c r="M5114">
        <f t="shared" si="519"/>
        <v>157.58000000000001</v>
      </c>
      <c r="N5114">
        <f t="shared" si="520"/>
        <v>18.940000000000001</v>
      </c>
      <c r="O5114" s="7">
        <f t="shared" si="521"/>
        <v>0.12019291788298007</v>
      </c>
      <c r="P5114" t="str">
        <f t="shared" si="522"/>
        <v>Jun-2025</v>
      </c>
      <c r="Q5114" t="str">
        <f t="shared" si="523"/>
        <v>Q2-2025</v>
      </c>
    </row>
    <row r="5115" spans="1:17" x14ac:dyDescent="0.3">
      <c r="A5115" t="s">
        <v>5263</v>
      </c>
      <c r="B5115" s="15">
        <v>45788</v>
      </c>
      <c r="C5115" t="s">
        <v>88</v>
      </c>
      <c r="D5115" t="s">
        <v>167</v>
      </c>
      <c r="E5115" t="s">
        <v>60</v>
      </c>
      <c r="F5115" t="s">
        <v>76</v>
      </c>
      <c r="G5115" t="s">
        <v>68</v>
      </c>
      <c r="H5115">
        <v>4</v>
      </c>
      <c r="I5115">
        <v>94.46</v>
      </c>
      <c r="J5115">
        <v>0.08</v>
      </c>
      <c r="K5115">
        <v>49.66</v>
      </c>
      <c r="L5115" t="s">
        <v>104</v>
      </c>
      <c r="M5115">
        <f t="shared" si="519"/>
        <v>347.61</v>
      </c>
      <c r="N5115">
        <f t="shared" si="520"/>
        <v>148.97</v>
      </c>
      <c r="O5115" s="7">
        <f t="shared" si="521"/>
        <v>0.42855498978740542</v>
      </c>
      <c r="P5115" t="str">
        <f t="shared" si="522"/>
        <v>May-2025</v>
      </c>
      <c r="Q5115" t="str">
        <f t="shared" si="523"/>
        <v>Q2-2025</v>
      </c>
    </row>
    <row r="5116" spans="1:17" x14ac:dyDescent="0.3">
      <c r="A5116" t="s">
        <v>5264</v>
      </c>
      <c r="B5116" s="15">
        <v>45937</v>
      </c>
      <c r="C5116" t="s">
        <v>84</v>
      </c>
      <c r="D5116" t="s">
        <v>196</v>
      </c>
      <c r="E5116" t="s">
        <v>71</v>
      </c>
      <c r="F5116" t="s">
        <v>78</v>
      </c>
      <c r="G5116" t="s">
        <v>68</v>
      </c>
      <c r="H5116">
        <v>3</v>
      </c>
      <c r="I5116">
        <v>167.83</v>
      </c>
      <c r="J5116">
        <v>2.3E-2</v>
      </c>
      <c r="K5116">
        <v>98.03</v>
      </c>
      <c r="L5116" t="s">
        <v>57</v>
      </c>
      <c r="M5116">
        <f t="shared" si="519"/>
        <v>491.91</v>
      </c>
      <c r="N5116">
        <f t="shared" si="520"/>
        <v>197.82</v>
      </c>
      <c r="O5116" s="7">
        <f t="shared" si="521"/>
        <v>0.40214673415868751</v>
      </c>
      <c r="P5116" t="str">
        <f t="shared" si="522"/>
        <v>Oct-2025</v>
      </c>
      <c r="Q5116" t="str">
        <f t="shared" si="523"/>
        <v>Q4-2025</v>
      </c>
    </row>
    <row r="5117" spans="1:17" x14ac:dyDescent="0.3">
      <c r="A5117" t="s">
        <v>5265</v>
      </c>
      <c r="B5117" s="15">
        <v>45797</v>
      </c>
      <c r="C5117" t="s">
        <v>84</v>
      </c>
      <c r="D5117" t="s">
        <v>171</v>
      </c>
      <c r="E5117" t="s">
        <v>93</v>
      </c>
      <c r="F5117" t="s">
        <v>94</v>
      </c>
      <c r="G5117" t="s">
        <v>56</v>
      </c>
      <c r="H5117">
        <v>1</v>
      </c>
      <c r="I5117">
        <v>11.16</v>
      </c>
      <c r="J5117">
        <v>0.1</v>
      </c>
      <c r="K5117">
        <v>5.5</v>
      </c>
      <c r="L5117" t="s">
        <v>57</v>
      </c>
      <c r="M5117">
        <f t="shared" si="519"/>
        <v>10.039999999999999</v>
      </c>
      <c r="N5117">
        <f t="shared" si="520"/>
        <v>4.54</v>
      </c>
      <c r="O5117" s="7">
        <f t="shared" si="521"/>
        <v>0.452191235059761</v>
      </c>
      <c r="P5117" t="str">
        <f t="shared" si="522"/>
        <v>May-2025</v>
      </c>
      <c r="Q5117" t="str">
        <f t="shared" si="523"/>
        <v>Q2-2025</v>
      </c>
    </row>
    <row r="5118" spans="1:17" x14ac:dyDescent="0.3">
      <c r="A5118" t="s">
        <v>5266</v>
      </c>
      <c r="B5118" s="15">
        <v>45565</v>
      </c>
      <c r="C5118" t="s">
        <v>63</v>
      </c>
      <c r="D5118" t="s">
        <v>188</v>
      </c>
      <c r="E5118" t="s">
        <v>93</v>
      </c>
      <c r="F5118" t="s">
        <v>124</v>
      </c>
      <c r="G5118" t="s">
        <v>73</v>
      </c>
      <c r="H5118">
        <v>6</v>
      </c>
      <c r="I5118">
        <v>61.17</v>
      </c>
      <c r="J5118">
        <v>0.32900000000000001</v>
      </c>
      <c r="K5118">
        <v>29.5</v>
      </c>
      <c r="L5118" t="s">
        <v>104</v>
      </c>
      <c r="M5118">
        <f t="shared" si="519"/>
        <v>246.27</v>
      </c>
      <c r="N5118">
        <f t="shared" si="520"/>
        <v>69.27</v>
      </c>
      <c r="O5118" s="7">
        <f t="shared" si="521"/>
        <v>0.28127664758192228</v>
      </c>
      <c r="P5118" t="str">
        <f t="shared" si="522"/>
        <v>Sep-2024</v>
      </c>
      <c r="Q5118" t="str">
        <f t="shared" si="523"/>
        <v>Q3-2024</v>
      </c>
    </row>
    <row r="5119" spans="1:17" x14ac:dyDescent="0.3">
      <c r="A5119" t="s">
        <v>5267</v>
      </c>
      <c r="B5119" s="15">
        <v>45852</v>
      </c>
      <c r="C5119" t="s">
        <v>88</v>
      </c>
      <c r="D5119" t="s">
        <v>270</v>
      </c>
      <c r="E5119" t="s">
        <v>71</v>
      </c>
      <c r="F5119" t="s">
        <v>72</v>
      </c>
      <c r="G5119" t="s">
        <v>68</v>
      </c>
      <c r="H5119">
        <v>4</v>
      </c>
      <c r="I5119">
        <v>26.08</v>
      </c>
      <c r="J5119">
        <v>5.3999999999999999E-2</v>
      </c>
      <c r="K5119">
        <v>20.58</v>
      </c>
      <c r="L5119" t="s">
        <v>57</v>
      </c>
      <c r="M5119">
        <f t="shared" si="519"/>
        <v>98.69</v>
      </c>
      <c r="N5119">
        <f t="shared" si="520"/>
        <v>16.37</v>
      </c>
      <c r="O5119" s="7">
        <f t="shared" si="521"/>
        <v>0.16587293545445336</v>
      </c>
      <c r="P5119" t="str">
        <f t="shared" si="522"/>
        <v>Jul-2025</v>
      </c>
      <c r="Q5119" t="str">
        <f t="shared" si="523"/>
        <v>Q3-2025</v>
      </c>
    </row>
    <row r="5120" spans="1:17" x14ac:dyDescent="0.3">
      <c r="A5120" t="s">
        <v>5268</v>
      </c>
      <c r="B5120" s="15">
        <v>45609</v>
      </c>
      <c r="C5120" t="s">
        <v>52</v>
      </c>
      <c r="D5120" t="s">
        <v>75</v>
      </c>
      <c r="E5120" t="s">
        <v>54</v>
      </c>
      <c r="F5120" t="s">
        <v>268</v>
      </c>
      <c r="G5120" t="s">
        <v>56</v>
      </c>
      <c r="H5120">
        <v>1</v>
      </c>
      <c r="I5120">
        <v>17.72</v>
      </c>
      <c r="J5120">
        <v>0.1</v>
      </c>
      <c r="K5120">
        <v>10.210000000000001</v>
      </c>
      <c r="L5120" t="s">
        <v>57</v>
      </c>
      <c r="M5120">
        <f t="shared" si="519"/>
        <v>15.95</v>
      </c>
      <c r="N5120">
        <f t="shared" si="520"/>
        <v>5.74</v>
      </c>
      <c r="O5120" s="7">
        <f t="shared" si="521"/>
        <v>0.35987460815047023</v>
      </c>
      <c r="P5120" t="str">
        <f t="shared" si="522"/>
        <v>Nov-2024</v>
      </c>
      <c r="Q5120" t="str">
        <f t="shared" si="523"/>
        <v>Q4-2024</v>
      </c>
    </row>
    <row r="5121" spans="1:17" x14ac:dyDescent="0.3">
      <c r="A5121" t="s">
        <v>5269</v>
      </c>
      <c r="B5121" s="15">
        <v>45712</v>
      </c>
      <c r="C5121" t="s">
        <v>63</v>
      </c>
      <c r="D5121" t="s">
        <v>258</v>
      </c>
      <c r="E5121" t="s">
        <v>71</v>
      </c>
      <c r="F5121" t="s">
        <v>126</v>
      </c>
      <c r="G5121" t="s">
        <v>68</v>
      </c>
      <c r="H5121">
        <v>2</v>
      </c>
      <c r="I5121">
        <v>155.55000000000001</v>
      </c>
      <c r="J5121">
        <v>0.34399999999999997</v>
      </c>
      <c r="K5121">
        <v>116.11</v>
      </c>
      <c r="L5121" t="s">
        <v>57</v>
      </c>
      <c r="M5121">
        <f t="shared" si="519"/>
        <v>204.08</v>
      </c>
      <c r="N5121">
        <f t="shared" si="520"/>
        <v>-28.14</v>
      </c>
      <c r="O5121" s="7">
        <f t="shared" si="521"/>
        <v>-0.13788710309682478</v>
      </c>
      <c r="P5121" t="str">
        <f t="shared" si="522"/>
        <v>Feb-2025</v>
      </c>
      <c r="Q5121" t="str">
        <f t="shared" si="523"/>
        <v>Q1-2025</v>
      </c>
    </row>
    <row r="5122" spans="1:17" x14ac:dyDescent="0.3">
      <c r="A5122" t="s">
        <v>5270</v>
      </c>
      <c r="B5122" s="15">
        <v>45668</v>
      </c>
      <c r="C5122" t="s">
        <v>84</v>
      </c>
      <c r="D5122" t="s">
        <v>229</v>
      </c>
      <c r="E5122" t="s">
        <v>60</v>
      </c>
      <c r="F5122" t="s">
        <v>99</v>
      </c>
      <c r="G5122" t="s">
        <v>68</v>
      </c>
      <c r="H5122">
        <v>1</v>
      </c>
      <c r="I5122">
        <v>21.81</v>
      </c>
      <c r="J5122">
        <v>4.0000000000000001E-3</v>
      </c>
      <c r="K5122">
        <v>9.14</v>
      </c>
      <c r="L5122" t="s">
        <v>57</v>
      </c>
      <c r="M5122">
        <f t="shared" ref="M5122:M5185" si="524">ROUND(H5122*I5122*(1-J5122),2)</f>
        <v>21.72</v>
      </c>
      <c r="N5122">
        <f t="shared" ref="N5122:N5185" si="525">ROUND(M5122-(H5122*K5122),2)</f>
        <v>12.58</v>
      </c>
      <c r="O5122" s="7">
        <f t="shared" ref="O5122:O5185" si="526">IFERROR(N5122/M5122,0)</f>
        <v>0.57918968692449357</v>
      </c>
      <c r="P5122" t="str">
        <f t="shared" si="522"/>
        <v>Jan-2025</v>
      </c>
      <c r="Q5122" t="str">
        <f t="shared" si="523"/>
        <v>Q1-2025</v>
      </c>
    </row>
    <row r="5123" spans="1:17" x14ac:dyDescent="0.3">
      <c r="A5123" t="s">
        <v>5271</v>
      </c>
      <c r="B5123" s="15">
        <v>45537</v>
      </c>
      <c r="C5123" t="s">
        <v>63</v>
      </c>
      <c r="D5123" t="s">
        <v>175</v>
      </c>
      <c r="E5123" t="s">
        <v>60</v>
      </c>
      <c r="F5123" t="s">
        <v>76</v>
      </c>
      <c r="G5123" t="s">
        <v>56</v>
      </c>
      <c r="H5123">
        <v>5</v>
      </c>
      <c r="I5123">
        <v>112.31</v>
      </c>
      <c r="J5123">
        <v>0.19500000000000001</v>
      </c>
      <c r="K5123">
        <v>49.78</v>
      </c>
      <c r="L5123" t="s">
        <v>57</v>
      </c>
      <c r="M5123">
        <f t="shared" si="524"/>
        <v>452.05</v>
      </c>
      <c r="N5123">
        <f t="shared" si="525"/>
        <v>203.15</v>
      </c>
      <c r="O5123" s="7">
        <f t="shared" si="526"/>
        <v>0.44939719057626371</v>
      </c>
      <c r="P5123" t="str">
        <f t="shared" si="522"/>
        <v>Sep-2024</v>
      </c>
      <c r="Q5123" t="str">
        <f t="shared" si="523"/>
        <v>Q3-2024</v>
      </c>
    </row>
    <row r="5124" spans="1:17" x14ac:dyDescent="0.3">
      <c r="A5124" t="s">
        <v>5272</v>
      </c>
      <c r="B5124" s="15">
        <v>45998</v>
      </c>
      <c r="C5124" t="s">
        <v>63</v>
      </c>
      <c r="D5124" t="s">
        <v>258</v>
      </c>
      <c r="E5124" t="s">
        <v>60</v>
      </c>
      <c r="F5124" t="s">
        <v>99</v>
      </c>
      <c r="G5124" t="s">
        <v>68</v>
      </c>
      <c r="H5124">
        <v>2</v>
      </c>
      <c r="I5124">
        <v>108.59</v>
      </c>
      <c r="J5124">
        <v>0.19600000000000001</v>
      </c>
      <c r="K5124">
        <v>47.46</v>
      </c>
      <c r="L5124" t="s">
        <v>57</v>
      </c>
      <c r="M5124">
        <f t="shared" si="524"/>
        <v>174.61</v>
      </c>
      <c r="N5124">
        <f t="shared" si="525"/>
        <v>79.69</v>
      </c>
      <c r="O5124" s="7">
        <f t="shared" si="526"/>
        <v>0.4563885229941011</v>
      </c>
      <c r="P5124" t="str">
        <f t="shared" si="522"/>
        <v>Dec-2025</v>
      </c>
      <c r="Q5124" t="str">
        <f t="shared" si="523"/>
        <v>Q4-2025</v>
      </c>
    </row>
    <row r="5125" spans="1:17" x14ac:dyDescent="0.3">
      <c r="A5125" t="s">
        <v>5273</v>
      </c>
      <c r="B5125" s="15">
        <v>45725</v>
      </c>
      <c r="C5125" t="s">
        <v>63</v>
      </c>
      <c r="D5125" t="s">
        <v>251</v>
      </c>
      <c r="E5125" t="s">
        <v>60</v>
      </c>
      <c r="F5125" t="s">
        <v>99</v>
      </c>
      <c r="G5125" t="s">
        <v>56</v>
      </c>
      <c r="H5125">
        <v>8</v>
      </c>
      <c r="I5125">
        <v>89.32</v>
      </c>
      <c r="J5125">
        <v>0</v>
      </c>
      <c r="K5125">
        <v>46.88</v>
      </c>
      <c r="L5125" t="s">
        <v>57</v>
      </c>
      <c r="M5125">
        <f t="shared" si="524"/>
        <v>714.56</v>
      </c>
      <c r="N5125">
        <f t="shared" si="525"/>
        <v>339.52</v>
      </c>
      <c r="O5125" s="7">
        <f t="shared" si="526"/>
        <v>0.47514554411106136</v>
      </c>
      <c r="P5125" t="str">
        <f t="shared" si="522"/>
        <v>Mar-2025</v>
      </c>
      <c r="Q5125" t="str">
        <f t="shared" si="523"/>
        <v>Q1-2025</v>
      </c>
    </row>
    <row r="5126" spans="1:17" x14ac:dyDescent="0.3">
      <c r="A5126" t="s">
        <v>5274</v>
      </c>
      <c r="B5126" s="15">
        <v>45847</v>
      </c>
      <c r="C5126" t="s">
        <v>84</v>
      </c>
      <c r="D5126" t="s">
        <v>171</v>
      </c>
      <c r="E5126" t="s">
        <v>107</v>
      </c>
      <c r="F5126" t="s">
        <v>148</v>
      </c>
      <c r="G5126" t="s">
        <v>56</v>
      </c>
      <c r="H5126">
        <v>4</v>
      </c>
      <c r="I5126">
        <v>18.8</v>
      </c>
      <c r="J5126">
        <v>0.19600000000000001</v>
      </c>
      <c r="K5126">
        <v>6.36</v>
      </c>
      <c r="L5126" t="s">
        <v>57</v>
      </c>
      <c r="M5126">
        <f t="shared" si="524"/>
        <v>60.46</v>
      </c>
      <c r="N5126">
        <f t="shared" si="525"/>
        <v>35.020000000000003</v>
      </c>
      <c r="O5126" s="7">
        <f t="shared" si="526"/>
        <v>0.57922593450215021</v>
      </c>
      <c r="P5126" t="str">
        <f t="shared" si="522"/>
        <v>Jul-2025</v>
      </c>
      <c r="Q5126" t="str">
        <f t="shared" si="523"/>
        <v>Q3-2025</v>
      </c>
    </row>
    <row r="5127" spans="1:17" x14ac:dyDescent="0.3">
      <c r="A5127" t="s">
        <v>5275</v>
      </c>
      <c r="B5127" s="15">
        <v>45873</v>
      </c>
      <c r="C5127" t="s">
        <v>63</v>
      </c>
      <c r="D5127" t="s">
        <v>251</v>
      </c>
      <c r="E5127" t="s">
        <v>71</v>
      </c>
      <c r="F5127" t="s">
        <v>78</v>
      </c>
      <c r="G5127" t="s">
        <v>68</v>
      </c>
      <c r="H5127">
        <v>2</v>
      </c>
      <c r="I5127">
        <v>154.94999999999999</v>
      </c>
      <c r="J5127">
        <v>0.29299999999999998</v>
      </c>
      <c r="K5127">
        <v>120.58</v>
      </c>
      <c r="L5127" t="s">
        <v>57</v>
      </c>
      <c r="M5127">
        <f t="shared" si="524"/>
        <v>219.1</v>
      </c>
      <c r="N5127">
        <f t="shared" si="525"/>
        <v>-22.06</v>
      </c>
      <c r="O5127" s="7">
        <f t="shared" si="526"/>
        <v>-0.10068461889548151</v>
      </c>
      <c r="P5127" t="str">
        <f t="shared" si="522"/>
        <v>Aug-2025</v>
      </c>
      <c r="Q5127" t="str">
        <f t="shared" si="523"/>
        <v>Q3-2025</v>
      </c>
    </row>
    <row r="5128" spans="1:17" x14ac:dyDescent="0.3">
      <c r="A5128" t="s">
        <v>5276</v>
      </c>
      <c r="B5128" s="15">
        <v>46001</v>
      </c>
      <c r="C5128" t="s">
        <v>84</v>
      </c>
      <c r="D5128" t="s">
        <v>225</v>
      </c>
      <c r="E5128" t="s">
        <v>71</v>
      </c>
      <c r="F5128" t="s">
        <v>72</v>
      </c>
      <c r="G5128" t="s">
        <v>56</v>
      </c>
      <c r="H5128">
        <v>4</v>
      </c>
      <c r="I5128">
        <v>155.12</v>
      </c>
      <c r="J5128">
        <v>7.0000000000000007E-2</v>
      </c>
      <c r="K5128">
        <v>105.84</v>
      </c>
      <c r="L5128" t="s">
        <v>57</v>
      </c>
      <c r="M5128">
        <f t="shared" si="524"/>
        <v>577.04999999999995</v>
      </c>
      <c r="N5128">
        <f t="shared" si="525"/>
        <v>153.69</v>
      </c>
      <c r="O5128" s="7">
        <f t="shared" si="526"/>
        <v>0.26633740577073045</v>
      </c>
      <c r="P5128" t="str">
        <f t="shared" si="522"/>
        <v>Dec-2025</v>
      </c>
      <c r="Q5128" t="str">
        <f t="shared" si="523"/>
        <v>Q4-2025</v>
      </c>
    </row>
    <row r="5129" spans="1:17" x14ac:dyDescent="0.3">
      <c r="A5129" t="s">
        <v>5277</v>
      </c>
      <c r="B5129" s="15">
        <v>45852</v>
      </c>
      <c r="C5129" t="s">
        <v>52</v>
      </c>
      <c r="D5129" t="s">
        <v>200</v>
      </c>
      <c r="E5129" t="s">
        <v>71</v>
      </c>
      <c r="F5129" t="s">
        <v>86</v>
      </c>
      <c r="G5129" t="s">
        <v>56</v>
      </c>
      <c r="H5129">
        <v>6</v>
      </c>
      <c r="I5129">
        <v>262.75</v>
      </c>
      <c r="J5129">
        <v>5.0000000000000001E-3</v>
      </c>
      <c r="K5129">
        <v>179.5</v>
      </c>
      <c r="L5129" t="s">
        <v>57</v>
      </c>
      <c r="M5129">
        <f t="shared" si="524"/>
        <v>1568.62</v>
      </c>
      <c r="N5129">
        <f t="shared" si="525"/>
        <v>491.62</v>
      </c>
      <c r="O5129" s="7">
        <f t="shared" si="526"/>
        <v>0.31340923869388382</v>
      </c>
      <c r="P5129" t="str">
        <f t="shared" si="522"/>
        <v>Jul-2025</v>
      </c>
      <c r="Q5129" t="str">
        <f t="shared" si="523"/>
        <v>Q3-2025</v>
      </c>
    </row>
    <row r="5130" spans="1:17" x14ac:dyDescent="0.3">
      <c r="A5130" t="s">
        <v>5278</v>
      </c>
      <c r="B5130" s="15">
        <v>45674</v>
      </c>
      <c r="C5130" t="s">
        <v>52</v>
      </c>
      <c r="D5130" t="s">
        <v>237</v>
      </c>
      <c r="E5130" t="s">
        <v>107</v>
      </c>
      <c r="F5130" t="s">
        <v>108</v>
      </c>
      <c r="G5130" t="s">
        <v>56</v>
      </c>
      <c r="H5130">
        <v>1</v>
      </c>
      <c r="I5130">
        <v>39.17</v>
      </c>
      <c r="J5130">
        <v>0.10199999999999999</v>
      </c>
      <c r="K5130">
        <v>15.08</v>
      </c>
      <c r="L5130" t="s">
        <v>57</v>
      </c>
      <c r="M5130">
        <f t="shared" si="524"/>
        <v>35.17</v>
      </c>
      <c r="N5130">
        <f t="shared" si="525"/>
        <v>20.09</v>
      </c>
      <c r="O5130" s="7">
        <f t="shared" si="526"/>
        <v>0.57122547625817455</v>
      </c>
      <c r="P5130" t="str">
        <f t="shared" si="522"/>
        <v>Jan-2025</v>
      </c>
      <c r="Q5130" t="str">
        <f t="shared" si="523"/>
        <v>Q1-2025</v>
      </c>
    </row>
    <row r="5131" spans="1:17" x14ac:dyDescent="0.3">
      <c r="A5131" t="s">
        <v>5279</v>
      </c>
      <c r="B5131" s="15">
        <v>45608</v>
      </c>
      <c r="C5131" t="s">
        <v>84</v>
      </c>
      <c r="D5131" t="s">
        <v>572</v>
      </c>
      <c r="E5131" t="s">
        <v>54</v>
      </c>
      <c r="F5131" t="s">
        <v>114</v>
      </c>
      <c r="G5131" t="s">
        <v>56</v>
      </c>
      <c r="H5131">
        <v>3</v>
      </c>
      <c r="I5131">
        <v>20.64</v>
      </c>
      <c r="J5131">
        <v>2.7E-2</v>
      </c>
      <c r="K5131">
        <v>11.61</v>
      </c>
      <c r="L5131" t="s">
        <v>57</v>
      </c>
      <c r="M5131">
        <f t="shared" si="524"/>
        <v>60.25</v>
      </c>
      <c r="N5131">
        <f t="shared" si="525"/>
        <v>25.42</v>
      </c>
      <c r="O5131" s="7">
        <f t="shared" si="526"/>
        <v>0.42190871369294608</v>
      </c>
      <c r="P5131" t="str">
        <f t="shared" si="522"/>
        <v>Nov-2024</v>
      </c>
      <c r="Q5131" t="str">
        <f t="shared" si="523"/>
        <v>Q4-2024</v>
      </c>
    </row>
    <row r="5132" spans="1:17" x14ac:dyDescent="0.3">
      <c r="A5132" t="s">
        <v>5280</v>
      </c>
      <c r="B5132" s="15">
        <v>45812</v>
      </c>
      <c r="C5132" t="s">
        <v>88</v>
      </c>
      <c r="D5132" t="s">
        <v>179</v>
      </c>
      <c r="E5132" t="s">
        <v>71</v>
      </c>
      <c r="F5132" t="s">
        <v>78</v>
      </c>
      <c r="G5132" t="s">
        <v>68</v>
      </c>
      <c r="H5132">
        <v>2</v>
      </c>
      <c r="I5132">
        <v>34.24</v>
      </c>
      <c r="J5132">
        <v>0.16600000000000001</v>
      </c>
      <c r="K5132">
        <v>27.01</v>
      </c>
      <c r="L5132" t="s">
        <v>57</v>
      </c>
      <c r="M5132">
        <f t="shared" si="524"/>
        <v>57.11</v>
      </c>
      <c r="N5132">
        <f t="shared" si="525"/>
        <v>3.09</v>
      </c>
      <c r="O5132" s="7">
        <f t="shared" si="526"/>
        <v>5.4106111013832954E-2</v>
      </c>
      <c r="P5132" t="str">
        <f t="shared" si="522"/>
        <v>Jun-2025</v>
      </c>
      <c r="Q5132" t="str">
        <f t="shared" si="523"/>
        <v>Q2-2025</v>
      </c>
    </row>
    <row r="5133" spans="1:17" x14ac:dyDescent="0.3">
      <c r="A5133" t="s">
        <v>5281</v>
      </c>
      <c r="B5133" s="15">
        <v>45802</v>
      </c>
      <c r="C5133" t="s">
        <v>84</v>
      </c>
      <c r="D5133" t="s">
        <v>150</v>
      </c>
      <c r="E5133" t="s">
        <v>71</v>
      </c>
      <c r="F5133" t="s">
        <v>97</v>
      </c>
      <c r="G5133" t="s">
        <v>68</v>
      </c>
      <c r="H5133">
        <v>2</v>
      </c>
      <c r="I5133">
        <v>222.21</v>
      </c>
      <c r="J5133">
        <v>8.0000000000000002E-3</v>
      </c>
      <c r="K5133">
        <v>172.24</v>
      </c>
      <c r="L5133" t="s">
        <v>57</v>
      </c>
      <c r="M5133">
        <f t="shared" si="524"/>
        <v>440.86</v>
      </c>
      <c r="N5133">
        <f t="shared" si="525"/>
        <v>96.38</v>
      </c>
      <c r="O5133" s="7">
        <f t="shared" si="526"/>
        <v>0.21861815542349045</v>
      </c>
      <c r="P5133" t="str">
        <f t="shared" si="522"/>
        <v>May-2025</v>
      </c>
      <c r="Q5133" t="str">
        <f t="shared" si="523"/>
        <v>Q2-2025</v>
      </c>
    </row>
    <row r="5134" spans="1:17" x14ac:dyDescent="0.3">
      <c r="A5134" t="s">
        <v>5282</v>
      </c>
      <c r="B5134" s="15">
        <v>45779</v>
      </c>
      <c r="C5134" t="s">
        <v>84</v>
      </c>
      <c r="D5134" t="s">
        <v>196</v>
      </c>
      <c r="E5134" t="s">
        <v>71</v>
      </c>
      <c r="F5134" t="s">
        <v>72</v>
      </c>
      <c r="G5134" t="s">
        <v>68</v>
      </c>
      <c r="H5134">
        <v>9</v>
      </c>
      <c r="I5134">
        <v>104.78</v>
      </c>
      <c r="J5134">
        <v>3.0000000000000001E-3</v>
      </c>
      <c r="K5134">
        <v>71.41</v>
      </c>
      <c r="L5134" t="s">
        <v>57</v>
      </c>
      <c r="M5134">
        <f t="shared" si="524"/>
        <v>940.19</v>
      </c>
      <c r="N5134">
        <f t="shared" si="525"/>
        <v>297.5</v>
      </c>
      <c r="O5134" s="7">
        <f t="shared" si="526"/>
        <v>0.31642540337591335</v>
      </c>
      <c r="P5134" t="str">
        <f t="shared" si="522"/>
        <v>May-2025</v>
      </c>
      <c r="Q5134" t="str">
        <f t="shared" si="523"/>
        <v>Q2-2025</v>
      </c>
    </row>
    <row r="5135" spans="1:17" x14ac:dyDescent="0.3">
      <c r="A5135" t="s">
        <v>5283</v>
      </c>
      <c r="B5135" s="15">
        <v>45618</v>
      </c>
      <c r="C5135" t="s">
        <v>88</v>
      </c>
      <c r="D5135" t="s">
        <v>162</v>
      </c>
      <c r="E5135" t="s">
        <v>71</v>
      </c>
      <c r="F5135" t="s">
        <v>78</v>
      </c>
      <c r="G5135" t="s">
        <v>68</v>
      </c>
      <c r="H5135">
        <v>3</v>
      </c>
      <c r="I5135">
        <v>234.04</v>
      </c>
      <c r="J5135">
        <v>6.5000000000000002E-2</v>
      </c>
      <c r="K5135">
        <v>184.54</v>
      </c>
      <c r="L5135" t="s">
        <v>57</v>
      </c>
      <c r="M5135">
        <f t="shared" si="524"/>
        <v>656.48</v>
      </c>
      <c r="N5135">
        <f t="shared" si="525"/>
        <v>102.86</v>
      </c>
      <c r="O5135" s="7">
        <f t="shared" si="526"/>
        <v>0.15668413356080915</v>
      </c>
      <c r="P5135" t="str">
        <f t="shared" si="522"/>
        <v>Nov-2024</v>
      </c>
      <c r="Q5135" t="str">
        <f t="shared" si="523"/>
        <v>Q4-2024</v>
      </c>
    </row>
    <row r="5136" spans="1:17" x14ac:dyDescent="0.3">
      <c r="A5136" t="s">
        <v>5284</v>
      </c>
      <c r="B5136" s="15">
        <v>45552</v>
      </c>
      <c r="C5136" t="s">
        <v>52</v>
      </c>
      <c r="D5136" t="s">
        <v>130</v>
      </c>
      <c r="E5136" t="s">
        <v>54</v>
      </c>
      <c r="F5136" t="s">
        <v>55</v>
      </c>
      <c r="G5136" t="s">
        <v>68</v>
      </c>
      <c r="H5136">
        <v>2</v>
      </c>
      <c r="I5136">
        <v>23.24</v>
      </c>
      <c r="J5136">
        <v>0.16</v>
      </c>
      <c r="K5136">
        <v>16.12</v>
      </c>
      <c r="L5136" t="s">
        <v>57</v>
      </c>
      <c r="M5136">
        <f t="shared" si="524"/>
        <v>39.04</v>
      </c>
      <c r="N5136">
        <f t="shared" si="525"/>
        <v>6.8</v>
      </c>
      <c r="O5136" s="7">
        <f t="shared" si="526"/>
        <v>0.17418032786885246</v>
      </c>
      <c r="P5136" t="str">
        <f t="shared" si="522"/>
        <v>Sep-2024</v>
      </c>
      <c r="Q5136" t="str">
        <f t="shared" si="523"/>
        <v>Q3-2024</v>
      </c>
    </row>
    <row r="5137" spans="1:17" x14ac:dyDescent="0.3">
      <c r="A5137" t="s">
        <v>5285</v>
      </c>
      <c r="B5137" s="15">
        <v>45507</v>
      </c>
      <c r="C5137" t="s">
        <v>63</v>
      </c>
      <c r="D5137" t="s">
        <v>175</v>
      </c>
      <c r="E5137" t="s">
        <v>71</v>
      </c>
      <c r="F5137" t="s">
        <v>86</v>
      </c>
      <c r="G5137" t="s">
        <v>56</v>
      </c>
      <c r="H5137">
        <v>3</v>
      </c>
      <c r="I5137">
        <v>37.909999999999997</v>
      </c>
      <c r="J5137">
        <v>0.185</v>
      </c>
      <c r="K5137">
        <v>28.21</v>
      </c>
      <c r="L5137" t="s">
        <v>57</v>
      </c>
      <c r="M5137">
        <f t="shared" si="524"/>
        <v>92.69</v>
      </c>
      <c r="N5137">
        <f t="shared" si="525"/>
        <v>8.06</v>
      </c>
      <c r="O5137" s="7">
        <f t="shared" si="526"/>
        <v>8.6956521739130446E-2</v>
      </c>
      <c r="P5137" t="str">
        <f t="shared" ref="P5137:P5200" si="527">IF(B5137="","",TEXT(B5137,"mmm-yyyy"))</f>
        <v>Aug-2024</v>
      </c>
      <c r="Q5137" t="str">
        <f t="shared" ref="Q5137:Q5200" si="528">IF(B5137="","","Q"&amp;ROUNDUP(MONTH(B5137)/3,0)&amp;"-"&amp;YEAR(B5137))</f>
        <v>Q3-2024</v>
      </c>
    </row>
    <row r="5138" spans="1:17" x14ac:dyDescent="0.3">
      <c r="A5138" t="s">
        <v>5286</v>
      </c>
      <c r="B5138" s="15">
        <v>45685</v>
      </c>
      <c r="C5138" t="s">
        <v>88</v>
      </c>
      <c r="D5138" t="s">
        <v>92</v>
      </c>
      <c r="E5138" t="s">
        <v>93</v>
      </c>
      <c r="F5138" t="s">
        <v>219</v>
      </c>
      <c r="G5138" t="s">
        <v>68</v>
      </c>
      <c r="H5138">
        <v>1</v>
      </c>
      <c r="I5138">
        <v>18.510000000000002</v>
      </c>
      <c r="J5138">
        <v>3.5999999999999997E-2</v>
      </c>
      <c r="K5138">
        <v>8.15</v>
      </c>
      <c r="L5138" t="s">
        <v>57</v>
      </c>
      <c r="M5138">
        <f t="shared" si="524"/>
        <v>17.84</v>
      </c>
      <c r="N5138">
        <f t="shared" si="525"/>
        <v>9.69</v>
      </c>
      <c r="O5138" s="7">
        <f t="shared" si="526"/>
        <v>0.54316143497757841</v>
      </c>
      <c r="P5138" t="str">
        <f t="shared" si="527"/>
        <v>Jan-2025</v>
      </c>
      <c r="Q5138" t="str">
        <f t="shared" si="528"/>
        <v>Q1-2025</v>
      </c>
    </row>
    <row r="5139" spans="1:17" x14ac:dyDescent="0.3">
      <c r="A5139" t="s">
        <v>5287</v>
      </c>
      <c r="B5139" s="15">
        <v>45792</v>
      </c>
      <c r="C5139" t="s">
        <v>84</v>
      </c>
      <c r="D5139" t="s">
        <v>144</v>
      </c>
      <c r="E5139" t="s">
        <v>71</v>
      </c>
      <c r="F5139" t="s">
        <v>97</v>
      </c>
      <c r="G5139" t="s">
        <v>56</v>
      </c>
      <c r="H5139">
        <v>1</v>
      </c>
      <c r="I5139">
        <v>186.7</v>
      </c>
      <c r="J5139">
        <v>0.11</v>
      </c>
      <c r="K5139">
        <v>146.55000000000001</v>
      </c>
      <c r="L5139" t="s">
        <v>73</v>
      </c>
      <c r="M5139">
        <f t="shared" si="524"/>
        <v>166.16</v>
      </c>
      <c r="N5139">
        <f t="shared" si="525"/>
        <v>19.61</v>
      </c>
      <c r="O5139" s="7">
        <f t="shared" si="526"/>
        <v>0.11801877708233029</v>
      </c>
      <c r="P5139" t="str">
        <f t="shared" si="527"/>
        <v>May-2025</v>
      </c>
      <c r="Q5139" t="str">
        <f t="shared" si="528"/>
        <v>Q2-2025</v>
      </c>
    </row>
    <row r="5140" spans="1:17" x14ac:dyDescent="0.3">
      <c r="A5140" t="s">
        <v>5288</v>
      </c>
      <c r="B5140" s="15">
        <v>45649</v>
      </c>
      <c r="C5140" t="s">
        <v>63</v>
      </c>
      <c r="D5140" t="s">
        <v>82</v>
      </c>
      <c r="E5140" t="s">
        <v>107</v>
      </c>
      <c r="F5140" t="s">
        <v>108</v>
      </c>
      <c r="G5140" t="s">
        <v>68</v>
      </c>
      <c r="H5140">
        <v>5</v>
      </c>
      <c r="I5140">
        <v>52.74</v>
      </c>
      <c r="J5140">
        <v>0.17</v>
      </c>
      <c r="K5140">
        <v>12.93</v>
      </c>
      <c r="L5140" t="s">
        <v>57</v>
      </c>
      <c r="M5140">
        <f t="shared" si="524"/>
        <v>218.87</v>
      </c>
      <c r="N5140">
        <f t="shared" si="525"/>
        <v>154.22</v>
      </c>
      <c r="O5140" s="7">
        <f t="shared" si="526"/>
        <v>0.70461918033535886</v>
      </c>
      <c r="P5140" t="str">
        <f t="shared" si="527"/>
        <v>Dec-2024</v>
      </c>
      <c r="Q5140" t="str">
        <f t="shared" si="528"/>
        <v>Q4-2024</v>
      </c>
    </row>
    <row r="5141" spans="1:17" x14ac:dyDescent="0.3">
      <c r="A5141" t="s">
        <v>5289</v>
      </c>
      <c r="B5141" s="15">
        <v>45962</v>
      </c>
      <c r="C5141" t="s">
        <v>88</v>
      </c>
      <c r="D5141" t="s">
        <v>92</v>
      </c>
      <c r="E5141" t="s">
        <v>60</v>
      </c>
      <c r="F5141" t="s">
        <v>99</v>
      </c>
      <c r="G5141" t="s">
        <v>56</v>
      </c>
      <c r="H5141">
        <v>5</v>
      </c>
      <c r="I5141">
        <v>58.38</v>
      </c>
      <c r="J5141">
        <v>4.3999999999999997E-2</v>
      </c>
      <c r="K5141">
        <v>27.55</v>
      </c>
      <c r="L5141" t="s">
        <v>57</v>
      </c>
      <c r="M5141">
        <f t="shared" si="524"/>
        <v>279.06</v>
      </c>
      <c r="N5141">
        <f t="shared" si="525"/>
        <v>141.31</v>
      </c>
      <c r="O5141" s="7">
        <f t="shared" si="526"/>
        <v>0.50637855658281372</v>
      </c>
      <c r="P5141" t="str">
        <f t="shared" si="527"/>
        <v>Nov-2025</v>
      </c>
      <c r="Q5141" t="str">
        <f t="shared" si="528"/>
        <v>Q4-2025</v>
      </c>
    </row>
    <row r="5142" spans="1:17" x14ac:dyDescent="0.3">
      <c r="A5142" t="s">
        <v>5290</v>
      </c>
      <c r="B5142" s="15">
        <v>45750</v>
      </c>
      <c r="C5142" t="s">
        <v>84</v>
      </c>
      <c r="D5142" t="s">
        <v>572</v>
      </c>
      <c r="E5142" t="s">
        <v>54</v>
      </c>
      <c r="F5142" t="s">
        <v>55</v>
      </c>
      <c r="G5142" t="s">
        <v>56</v>
      </c>
      <c r="H5142">
        <v>6</v>
      </c>
      <c r="I5142">
        <v>9.36</v>
      </c>
      <c r="J5142">
        <v>8.8999999999999996E-2</v>
      </c>
      <c r="K5142">
        <v>6.28</v>
      </c>
      <c r="L5142" t="s">
        <v>57</v>
      </c>
      <c r="M5142">
        <f t="shared" si="524"/>
        <v>51.16</v>
      </c>
      <c r="N5142">
        <f t="shared" si="525"/>
        <v>13.48</v>
      </c>
      <c r="O5142" s="7">
        <f t="shared" si="526"/>
        <v>0.2634870992963253</v>
      </c>
      <c r="P5142" t="str">
        <f t="shared" si="527"/>
        <v>Apr-2025</v>
      </c>
      <c r="Q5142" t="str">
        <f t="shared" si="528"/>
        <v>Q2-2025</v>
      </c>
    </row>
    <row r="5143" spans="1:17" x14ac:dyDescent="0.3">
      <c r="A5143" t="s">
        <v>5291</v>
      </c>
      <c r="B5143" s="15">
        <v>45812</v>
      </c>
      <c r="C5143" t="s">
        <v>63</v>
      </c>
      <c r="D5143" t="s">
        <v>188</v>
      </c>
      <c r="E5143" t="s">
        <v>54</v>
      </c>
      <c r="F5143" t="s">
        <v>268</v>
      </c>
      <c r="G5143" t="s">
        <v>56</v>
      </c>
      <c r="H5143">
        <v>7</v>
      </c>
      <c r="I5143">
        <v>10.78</v>
      </c>
      <c r="J5143">
        <v>0.26</v>
      </c>
      <c r="K5143">
        <v>7.2</v>
      </c>
      <c r="L5143" t="s">
        <v>57</v>
      </c>
      <c r="M5143">
        <f t="shared" si="524"/>
        <v>55.84</v>
      </c>
      <c r="N5143">
        <f t="shared" si="525"/>
        <v>5.44</v>
      </c>
      <c r="O5143" s="7">
        <f t="shared" si="526"/>
        <v>9.7421203438395415E-2</v>
      </c>
      <c r="P5143" t="str">
        <f t="shared" si="527"/>
        <v>Jun-2025</v>
      </c>
      <c r="Q5143" t="str">
        <f t="shared" si="528"/>
        <v>Q2-2025</v>
      </c>
    </row>
    <row r="5144" spans="1:17" x14ac:dyDescent="0.3">
      <c r="A5144" t="s">
        <v>5292</v>
      </c>
      <c r="B5144" s="15">
        <v>45717</v>
      </c>
      <c r="C5144" t="s">
        <v>88</v>
      </c>
      <c r="D5144" t="s">
        <v>202</v>
      </c>
      <c r="E5144" t="s">
        <v>107</v>
      </c>
      <c r="F5144" t="s">
        <v>108</v>
      </c>
      <c r="G5144" t="s">
        <v>68</v>
      </c>
      <c r="H5144">
        <v>1</v>
      </c>
      <c r="I5144">
        <v>56.79</v>
      </c>
      <c r="J5144">
        <v>0.03</v>
      </c>
      <c r="K5144">
        <v>23.61</v>
      </c>
      <c r="L5144" t="s">
        <v>57</v>
      </c>
      <c r="M5144">
        <f t="shared" si="524"/>
        <v>55.09</v>
      </c>
      <c r="N5144">
        <f t="shared" si="525"/>
        <v>31.48</v>
      </c>
      <c r="O5144" s="7">
        <f t="shared" si="526"/>
        <v>0.5714285714285714</v>
      </c>
      <c r="P5144" t="str">
        <f t="shared" si="527"/>
        <v>Mar-2025</v>
      </c>
      <c r="Q5144" t="str">
        <f t="shared" si="528"/>
        <v>Q1-2025</v>
      </c>
    </row>
    <row r="5145" spans="1:17" x14ac:dyDescent="0.3">
      <c r="A5145" t="s">
        <v>5293</v>
      </c>
      <c r="B5145" s="15">
        <v>45778</v>
      </c>
      <c r="C5145" t="s">
        <v>88</v>
      </c>
      <c r="D5145" t="s">
        <v>206</v>
      </c>
      <c r="E5145" t="s">
        <v>71</v>
      </c>
      <c r="F5145" t="s">
        <v>97</v>
      </c>
      <c r="G5145" t="s">
        <v>68</v>
      </c>
      <c r="H5145">
        <v>6</v>
      </c>
      <c r="I5145">
        <v>153.02000000000001</v>
      </c>
      <c r="J5145">
        <v>0</v>
      </c>
      <c r="K5145">
        <v>110.83</v>
      </c>
      <c r="L5145" t="s">
        <v>57</v>
      </c>
      <c r="M5145">
        <f t="shared" si="524"/>
        <v>918.12</v>
      </c>
      <c r="N5145">
        <f t="shared" si="525"/>
        <v>253.14</v>
      </c>
      <c r="O5145" s="7">
        <f t="shared" si="526"/>
        <v>0.27571559273297608</v>
      </c>
      <c r="P5145" t="str">
        <f t="shared" si="527"/>
        <v>May-2025</v>
      </c>
      <c r="Q5145" t="str">
        <f t="shared" si="528"/>
        <v>Q2-2025</v>
      </c>
    </row>
    <row r="5146" spans="1:17" x14ac:dyDescent="0.3">
      <c r="A5146" t="s">
        <v>5294</v>
      </c>
      <c r="B5146" s="15">
        <v>45945</v>
      </c>
      <c r="C5146" t="s">
        <v>52</v>
      </c>
      <c r="D5146" t="s">
        <v>200</v>
      </c>
      <c r="E5146" t="s">
        <v>107</v>
      </c>
      <c r="F5146" t="s">
        <v>108</v>
      </c>
      <c r="G5146" t="s">
        <v>56</v>
      </c>
      <c r="H5146">
        <v>3</v>
      </c>
      <c r="I5146">
        <v>13.63</v>
      </c>
      <c r="J5146">
        <v>9.7000000000000003E-2</v>
      </c>
      <c r="K5146">
        <v>5.58</v>
      </c>
      <c r="L5146" t="s">
        <v>57</v>
      </c>
      <c r="M5146">
        <f t="shared" si="524"/>
        <v>36.92</v>
      </c>
      <c r="N5146">
        <f t="shared" si="525"/>
        <v>20.18</v>
      </c>
      <c r="O5146" s="7">
        <f t="shared" si="526"/>
        <v>0.54658721560130008</v>
      </c>
      <c r="P5146" t="str">
        <f t="shared" si="527"/>
        <v>Oct-2025</v>
      </c>
      <c r="Q5146" t="str">
        <f t="shared" si="528"/>
        <v>Q4-2025</v>
      </c>
    </row>
    <row r="5147" spans="1:17" x14ac:dyDescent="0.3">
      <c r="A5147" t="s">
        <v>5295</v>
      </c>
      <c r="B5147" s="15">
        <v>45944</v>
      </c>
      <c r="C5147" t="s">
        <v>88</v>
      </c>
      <c r="D5147" t="s">
        <v>162</v>
      </c>
      <c r="E5147" t="s">
        <v>54</v>
      </c>
      <c r="F5147" t="s">
        <v>156</v>
      </c>
      <c r="G5147" t="s">
        <v>56</v>
      </c>
      <c r="H5147">
        <v>1</v>
      </c>
      <c r="I5147">
        <v>18.48</v>
      </c>
      <c r="J5147">
        <v>0.107</v>
      </c>
      <c r="K5147">
        <v>11.73</v>
      </c>
      <c r="L5147" t="s">
        <v>57</v>
      </c>
      <c r="M5147">
        <f t="shared" si="524"/>
        <v>16.5</v>
      </c>
      <c r="N5147">
        <f t="shared" si="525"/>
        <v>4.7699999999999996</v>
      </c>
      <c r="O5147" s="7">
        <f t="shared" si="526"/>
        <v>0.28909090909090907</v>
      </c>
      <c r="P5147" t="str">
        <f t="shared" si="527"/>
        <v>Oct-2025</v>
      </c>
      <c r="Q5147" t="str">
        <f t="shared" si="528"/>
        <v>Q4-2025</v>
      </c>
    </row>
    <row r="5148" spans="1:17" x14ac:dyDescent="0.3">
      <c r="A5148" t="s">
        <v>5296</v>
      </c>
      <c r="B5148" s="15">
        <v>45802</v>
      </c>
      <c r="C5148" t="s">
        <v>88</v>
      </c>
      <c r="D5148" t="s">
        <v>167</v>
      </c>
      <c r="E5148" t="s">
        <v>54</v>
      </c>
      <c r="F5148" t="s">
        <v>114</v>
      </c>
      <c r="G5148" t="s">
        <v>56</v>
      </c>
      <c r="H5148">
        <v>3</v>
      </c>
      <c r="I5148">
        <v>3.92</v>
      </c>
      <c r="J5148">
        <v>2.1000000000000001E-2</v>
      </c>
      <c r="K5148">
        <v>2.7</v>
      </c>
      <c r="L5148" t="s">
        <v>57</v>
      </c>
      <c r="M5148">
        <f t="shared" si="524"/>
        <v>11.51</v>
      </c>
      <c r="N5148">
        <f t="shared" si="525"/>
        <v>3.41</v>
      </c>
      <c r="O5148" s="7">
        <f t="shared" si="526"/>
        <v>0.29626411815812337</v>
      </c>
      <c r="P5148" t="str">
        <f t="shared" si="527"/>
        <v>May-2025</v>
      </c>
      <c r="Q5148" t="str">
        <f t="shared" si="528"/>
        <v>Q2-2025</v>
      </c>
    </row>
    <row r="5149" spans="1:17" x14ac:dyDescent="0.3">
      <c r="A5149" t="s">
        <v>5297</v>
      </c>
      <c r="B5149" s="15">
        <v>45950</v>
      </c>
      <c r="C5149" t="s">
        <v>63</v>
      </c>
      <c r="D5149" t="s">
        <v>64</v>
      </c>
      <c r="E5149" t="s">
        <v>71</v>
      </c>
      <c r="F5149" t="s">
        <v>72</v>
      </c>
      <c r="G5149" t="s">
        <v>68</v>
      </c>
      <c r="H5149">
        <v>1</v>
      </c>
      <c r="I5149">
        <v>67.2</v>
      </c>
      <c r="J5149">
        <v>0.187</v>
      </c>
      <c r="K5149">
        <v>49.42</v>
      </c>
      <c r="L5149" t="s">
        <v>57</v>
      </c>
      <c r="M5149">
        <f t="shared" si="524"/>
        <v>54.63</v>
      </c>
      <c r="N5149">
        <f t="shared" si="525"/>
        <v>5.21</v>
      </c>
      <c r="O5149" s="7">
        <f t="shared" si="526"/>
        <v>9.5368844956983334E-2</v>
      </c>
      <c r="P5149" t="str">
        <f t="shared" si="527"/>
        <v>Oct-2025</v>
      </c>
      <c r="Q5149" t="str">
        <f t="shared" si="528"/>
        <v>Q4-2025</v>
      </c>
    </row>
    <row r="5150" spans="1:17" x14ac:dyDescent="0.3">
      <c r="A5150" t="s">
        <v>5298</v>
      </c>
      <c r="B5150" s="15">
        <v>45485</v>
      </c>
      <c r="C5150" t="s">
        <v>84</v>
      </c>
      <c r="D5150" t="s">
        <v>225</v>
      </c>
      <c r="E5150" t="s">
        <v>60</v>
      </c>
      <c r="F5150" t="s">
        <v>90</v>
      </c>
      <c r="G5150" t="s">
        <v>68</v>
      </c>
      <c r="H5150">
        <v>5</v>
      </c>
      <c r="I5150">
        <v>24.27</v>
      </c>
      <c r="J5150">
        <v>8.4000000000000005E-2</v>
      </c>
      <c r="K5150">
        <v>11.76</v>
      </c>
      <c r="L5150" t="s">
        <v>57</v>
      </c>
      <c r="M5150">
        <f t="shared" si="524"/>
        <v>111.16</v>
      </c>
      <c r="N5150">
        <f t="shared" si="525"/>
        <v>52.36</v>
      </c>
      <c r="O5150" s="7">
        <f t="shared" si="526"/>
        <v>0.47103274559193958</v>
      </c>
      <c r="P5150" t="str">
        <f t="shared" si="527"/>
        <v>Jul-2024</v>
      </c>
      <c r="Q5150" t="str">
        <f t="shared" si="528"/>
        <v>Q3-2024</v>
      </c>
    </row>
    <row r="5151" spans="1:17" x14ac:dyDescent="0.3">
      <c r="A5151" t="s">
        <v>5299</v>
      </c>
      <c r="B5151" s="15">
        <v>45831</v>
      </c>
      <c r="C5151" t="s">
        <v>63</v>
      </c>
      <c r="D5151" t="s">
        <v>175</v>
      </c>
      <c r="E5151" t="s">
        <v>71</v>
      </c>
      <c r="F5151" t="s">
        <v>72</v>
      </c>
      <c r="G5151" t="s">
        <v>56</v>
      </c>
      <c r="H5151">
        <v>3</v>
      </c>
      <c r="I5151">
        <v>118.09</v>
      </c>
      <c r="J5151">
        <v>0.14899999999999999</v>
      </c>
      <c r="K5151">
        <v>85.26</v>
      </c>
      <c r="L5151" t="s">
        <v>73</v>
      </c>
      <c r="M5151">
        <f t="shared" si="524"/>
        <v>301.48</v>
      </c>
      <c r="N5151">
        <f t="shared" si="525"/>
        <v>45.7</v>
      </c>
      <c r="O5151" s="7">
        <f t="shared" si="526"/>
        <v>0.15158551147671487</v>
      </c>
      <c r="P5151" t="str">
        <f t="shared" si="527"/>
        <v>Jun-2025</v>
      </c>
      <c r="Q5151" t="str">
        <f t="shared" si="528"/>
        <v>Q2-2025</v>
      </c>
    </row>
    <row r="5152" spans="1:17" x14ac:dyDescent="0.3">
      <c r="A5152" t="s">
        <v>5300</v>
      </c>
      <c r="B5152" s="15">
        <v>45922</v>
      </c>
      <c r="C5152" t="s">
        <v>84</v>
      </c>
      <c r="D5152" t="s">
        <v>169</v>
      </c>
      <c r="E5152" t="s">
        <v>54</v>
      </c>
      <c r="F5152" t="s">
        <v>268</v>
      </c>
      <c r="G5152" t="s">
        <v>68</v>
      </c>
      <c r="H5152">
        <v>3</v>
      </c>
      <c r="I5152">
        <v>17.11</v>
      </c>
      <c r="J5152">
        <v>3.5999999999999997E-2</v>
      </c>
      <c r="K5152">
        <v>10</v>
      </c>
      <c r="L5152" t="s">
        <v>57</v>
      </c>
      <c r="M5152">
        <f t="shared" si="524"/>
        <v>49.48</v>
      </c>
      <c r="N5152">
        <f t="shared" si="525"/>
        <v>19.48</v>
      </c>
      <c r="O5152" s="7">
        <f t="shared" si="526"/>
        <v>0.39369442198868232</v>
      </c>
      <c r="P5152" t="str">
        <f t="shared" si="527"/>
        <v>Sep-2025</v>
      </c>
      <c r="Q5152" t="str">
        <f t="shared" si="528"/>
        <v>Q3-2025</v>
      </c>
    </row>
    <row r="5153" spans="1:17" x14ac:dyDescent="0.3">
      <c r="A5153" t="s">
        <v>5301</v>
      </c>
      <c r="B5153" s="15">
        <v>45862</v>
      </c>
      <c r="C5153" t="s">
        <v>52</v>
      </c>
      <c r="D5153" t="s">
        <v>181</v>
      </c>
      <c r="E5153" t="s">
        <v>71</v>
      </c>
      <c r="F5153" t="s">
        <v>78</v>
      </c>
      <c r="G5153" t="s">
        <v>68</v>
      </c>
      <c r="H5153">
        <v>5</v>
      </c>
      <c r="I5153">
        <v>282.32</v>
      </c>
      <c r="J5153">
        <v>9.2999999999999999E-2</v>
      </c>
      <c r="K5153">
        <v>196.5</v>
      </c>
      <c r="L5153" t="s">
        <v>57</v>
      </c>
      <c r="M5153">
        <f t="shared" si="524"/>
        <v>1280.32</v>
      </c>
      <c r="N5153">
        <f t="shared" si="525"/>
        <v>297.82</v>
      </c>
      <c r="O5153" s="7">
        <f t="shared" si="526"/>
        <v>0.23261372156960761</v>
      </c>
      <c r="P5153" t="str">
        <f t="shared" si="527"/>
        <v>Jul-2025</v>
      </c>
      <c r="Q5153" t="str">
        <f t="shared" si="528"/>
        <v>Q3-2025</v>
      </c>
    </row>
    <row r="5154" spans="1:17" x14ac:dyDescent="0.3">
      <c r="A5154" t="s">
        <v>5302</v>
      </c>
      <c r="B5154" s="15">
        <v>45443</v>
      </c>
      <c r="C5154" t="s">
        <v>88</v>
      </c>
      <c r="D5154" t="s">
        <v>270</v>
      </c>
      <c r="E5154" t="s">
        <v>93</v>
      </c>
      <c r="F5154" t="s">
        <v>141</v>
      </c>
      <c r="G5154" t="s">
        <v>56</v>
      </c>
      <c r="H5154">
        <v>2</v>
      </c>
      <c r="I5154">
        <v>73.209999999999994</v>
      </c>
      <c r="J5154">
        <v>0.124</v>
      </c>
      <c r="K5154">
        <v>27.33</v>
      </c>
      <c r="L5154" t="s">
        <v>57</v>
      </c>
      <c r="M5154">
        <f t="shared" si="524"/>
        <v>128.26</v>
      </c>
      <c r="N5154">
        <f t="shared" si="525"/>
        <v>73.599999999999994</v>
      </c>
      <c r="O5154" s="7">
        <f t="shared" si="526"/>
        <v>0.57383439887728049</v>
      </c>
      <c r="P5154" t="str">
        <f t="shared" si="527"/>
        <v>May-2024</v>
      </c>
      <c r="Q5154" t="str">
        <f t="shared" si="528"/>
        <v>Q2-2024</v>
      </c>
    </row>
    <row r="5155" spans="1:17" x14ac:dyDescent="0.3">
      <c r="A5155" t="s">
        <v>5303</v>
      </c>
      <c r="B5155" s="15">
        <v>45824</v>
      </c>
      <c r="C5155" t="s">
        <v>63</v>
      </c>
      <c r="D5155" t="s">
        <v>119</v>
      </c>
      <c r="E5155" t="s">
        <v>71</v>
      </c>
      <c r="F5155" t="s">
        <v>78</v>
      </c>
      <c r="G5155" t="s">
        <v>68</v>
      </c>
      <c r="H5155">
        <v>1</v>
      </c>
      <c r="I5155">
        <v>124.47</v>
      </c>
      <c r="J5155">
        <v>0</v>
      </c>
      <c r="K5155">
        <v>95.04</v>
      </c>
      <c r="L5155" t="s">
        <v>57</v>
      </c>
      <c r="M5155">
        <f t="shared" si="524"/>
        <v>124.47</v>
      </c>
      <c r="N5155">
        <f t="shared" si="525"/>
        <v>29.43</v>
      </c>
      <c r="O5155" s="7">
        <f t="shared" si="526"/>
        <v>0.23644251626898047</v>
      </c>
      <c r="P5155" t="str">
        <f t="shared" si="527"/>
        <v>Jun-2025</v>
      </c>
      <c r="Q5155" t="str">
        <f t="shared" si="528"/>
        <v>Q2-2025</v>
      </c>
    </row>
    <row r="5156" spans="1:17" x14ac:dyDescent="0.3">
      <c r="A5156" t="s">
        <v>5304</v>
      </c>
      <c r="B5156" s="15">
        <v>45760</v>
      </c>
      <c r="C5156" t="s">
        <v>63</v>
      </c>
      <c r="D5156" t="s">
        <v>251</v>
      </c>
      <c r="E5156" t="s">
        <v>71</v>
      </c>
      <c r="F5156" t="s">
        <v>86</v>
      </c>
      <c r="G5156" t="s">
        <v>56</v>
      </c>
      <c r="H5156">
        <v>6</v>
      </c>
      <c r="I5156">
        <v>200.44</v>
      </c>
      <c r="J5156">
        <v>0.25600000000000001</v>
      </c>
      <c r="K5156">
        <v>131.28</v>
      </c>
      <c r="L5156" t="s">
        <v>57</v>
      </c>
      <c r="M5156">
        <f t="shared" si="524"/>
        <v>894.76</v>
      </c>
      <c r="N5156">
        <f t="shared" si="525"/>
        <v>107.08</v>
      </c>
      <c r="O5156" s="7">
        <f t="shared" si="526"/>
        <v>0.11967454959989271</v>
      </c>
      <c r="P5156" t="str">
        <f t="shared" si="527"/>
        <v>Apr-2025</v>
      </c>
      <c r="Q5156" t="str">
        <f t="shared" si="528"/>
        <v>Q2-2025</v>
      </c>
    </row>
    <row r="5157" spans="1:17" x14ac:dyDescent="0.3">
      <c r="A5157" t="s">
        <v>5305</v>
      </c>
      <c r="B5157" s="15">
        <v>45660</v>
      </c>
      <c r="C5157" t="s">
        <v>84</v>
      </c>
      <c r="D5157" t="s">
        <v>150</v>
      </c>
      <c r="E5157" t="s">
        <v>60</v>
      </c>
      <c r="F5157" t="s">
        <v>90</v>
      </c>
      <c r="G5157" t="s">
        <v>56</v>
      </c>
      <c r="H5157">
        <v>9</v>
      </c>
      <c r="I5157">
        <v>73.48</v>
      </c>
      <c r="J5157">
        <v>0.14899999999999999</v>
      </c>
      <c r="K5157">
        <v>29.67</v>
      </c>
      <c r="L5157" t="s">
        <v>57</v>
      </c>
      <c r="M5157">
        <f t="shared" si="524"/>
        <v>562.78</v>
      </c>
      <c r="N5157">
        <f t="shared" si="525"/>
        <v>295.75</v>
      </c>
      <c r="O5157" s="7">
        <f t="shared" si="526"/>
        <v>0.52551618749777895</v>
      </c>
      <c r="P5157" t="str">
        <f t="shared" si="527"/>
        <v>Jan-2025</v>
      </c>
      <c r="Q5157" t="str">
        <f t="shared" si="528"/>
        <v>Q1-2025</v>
      </c>
    </row>
    <row r="5158" spans="1:17" x14ac:dyDescent="0.3">
      <c r="A5158" t="s">
        <v>5306</v>
      </c>
      <c r="B5158" s="15">
        <v>45678</v>
      </c>
      <c r="C5158" t="s">
        <v>84</v>
      </c>
      <c r="D5158" t="s">
        <v>144</v>
      </c>
      <c r="E5158" t="s">
        <v>93</v>
      </c>
      <c r="F5158" t="s">
        <v>124</v>
      </c>
      <c r="G5158" t="s">
        <v>56</v>
      </c>
      <c r="H5158">
        <v>5</v>
      </c>
      <c r="I5158">
        <v>47.43</v>
      </c>
      <c r="J5158">
        <v>1E-3</v>
      </c>
      <c r="K5158">
        <v>23.24</v>
      </c>
      <c r="L5158" t="s">
        <v>57</v>
      </c>
      <c r="M5158">
        <f t="shared" si="524"/>
        <v>236.91</v>
      </c>
      <c r="N5158">
        <f t="shared" si="525"/>
        <v>120.71</v>
      </c>
      <c r="O5158" s="7">
        <f t="shared" si="526"/>
        <v>0.50951838250812542</v>
      </c>
      <c r="P5158" t="str">
        <f t="shared" si="527"/>
        <v>Jan-2025</v>
      </c>
      <c r="Q5158" t="str">
        <f t="shared" si="528"/>
        <v>Q1-2025</v>
      </c>
    </row>
    <row r="5159" spans="1:17" x14ac:dyDescent="0.3">
      <c r="A5159" t="s">
        <v>5307</v>
      </c>
      <c r="B5159" s="15">
        <v>45819</v>
      </c>
      <c r="C5159" t="s">
        <v>84</v>
      </c>
      <c r="D5159" t="s">
        <v>110</v>
      </c>
      <c r="E5159" t="s">
        <v>93</v>
      </c>
      <c r="F5159" t="s">
        <v>219</v>
      </c>
      <c r="G5159" t="s">
        <v>56</v>
      </c>
      <c r="H5159">
        <v>16</v>
      </c>
      <c r="I5159">
        <v>64.959999999999994</v>
      </c>
      <c r="J5159">
        <v>0.128</v>
      </c>
      <c r="K5159">
        <v>22.97</v>
      </c>
      <c r="L5159" t="s">
        <v>57</v>
      </c>
      <c r="M5159">
        <f t="shared" si="524"/>
        <v>906.32</v>
      </c>
      <c r="N5159">
        <f t="shared" si="525"/>
        <v>538.79999999999995</v>
      </c>
      <c r="O5159" s="7">
        <f t="shared" si="526"/>
        <v>0.59449201165151377</v>
      </c>
      <c r="P5159" t="str">
        <f t="shared" si="527"/>
        <v>Jun-2025</v>
      </c>
      <c r="Q5159" t="str">
        <f t="shared" si="528"/>
        <v>Q2-2025</v>
      </c>
    </row>
    <row r="5160" spans="1:17" x14ac:dyDescent="0.3">
      <c r="A5160" t="s">
        <v>5308</v>
      </c>
      <c r="B5160" s="15">
        <v>45405</v>
      </c>
      <c r="C5160" t="s">
        <v>88</v>
      </c>
      <c r="D5160" t="s">
        <v>116</v>
      </c>
      <c r="E5160" t="s">
        <v>71</v>
      </c>
      <c r="F5160" t="s">
        <v>72</v>
      </c>
      <c r="G5160" t="s">
        <v>68</v>
      </c>
      <c r="H5160">
        <v>7</v>
      </c>
      <c r="I5160">
        <v>134.79</v>
      </c>
      <c r="J5160">
        <v>9.8000000000000004E-2</v>
      </c>
      <c r="K5160">
        <v>107.44</v>
      </c>
      <c r="L5160" t="s">
        <v>57</v>
      </c>
      <c r="M5160">
        <f t="shared" si="524"/>
        <v>851.06</v>
      </c>
      <c r="N5160">
        <f t="shared" si="525"/>
        <v>98.98</v>
      </c>
      <c r="O5160" s="7">
        <f t="shared" si="526"/>
        <v>0.11630202335910513</v>
      </c>
      <c r="P5160" t="str">
        <f t="shared" si="527"/>
        <v>Apr-2024</v>
      </c>
      <c r="Q5160" t="str">
        <f t="shared" si="528"/>
        <v>Q2-2024</v>
      </c>
    </row>
    <row r="5161" spans="1:17" x14ac:dyDescent="0.3">
      <c r="A5161" t="s">
        <v>5309</v>
      </c>
      <c r="B5161" s="15">
        <v>45744</v>
      </c>
      <c r="C5161" t="s">
        <v>84</v>
      </c>
      <c r="D5161" t="s">
        <v>243</v>
      </c>
      <c r="E5161" t="s">
        <v>93</v>
      </c>
      <c r="F5161" t="s">
        <v>219</v>
      </c>
      <c r="G5161" t="s">
        <v>56</v>
      </c>
      <c r="H5161">
        <v>6</v>
      </c>
      <c r="I5161">
        <v>84.34</v>
      </c>
      <c r="J5161">
        <v>9.0999999999999998E-2</v>
      </c>
      <c r="K5161">
        <v>39.89</v>
      </c>
      <c r="L5161" t="s">
        <v>57</v>
      </c>
      <c r="M5161">
        <f t="shared" si="524"/>
        <v>459.99</v>
      </c>
      <c r="N5161">
        <f t="shared" si="525"/>
        <v>220.65</v>
      </c>
      <c r="O5161" s="7">
        <f t="shared" si="526"/>
        <v>0.47968434096393398</v>
      </c>
      <c r="P5161" t="str">
        <f t="shared" si="527"/>
        <v>Mar-2025</v>
      </c>
      <c r="Q5161" t="str">
        <f t="shared" si="528"/>
        <v>Q1-2025</v>
      </c>
    </row>
    <row r="5162" spans="1:17" x14ac:dyDescent="0.3">
      <c r="A5162" t="s">
        <v>5310</v>
      </c>
      <c r="B5162" s="15">
        <v>45695</v>
      </c>
      <c r="C5162" t="s">
        <v>84</v>
      </c>
      <c r="D5162" t="s">
        <v>144</v>
      </c>
      <c r="E5162" t="s">
        <v>93</v>
      </c>
      <c r="F5162" t="s">
        <v>124</v>
      </c>
      <c r="G5162" t="s">
        <v>68</v>
      </c>
      <c r="H5162">
        <v>1</v>
      </c>
      <c r="I5162">
        <v>22.7</v>
      </c>
      <c r="J5162">
        <v>0</v>
      </c>
      <c r="K5162">
        <v>10.27</v>
      </c>
      <c r="L5162" t="s">
        <v>57</v>
      </c>
      <c r="M5162">
        <f t="shared" si="524"/>
        <v>22.7</v>
      </c>
      <c r="N5162">
        <f t="shared" si="525"/>
        <v>12.43</v>
      </c>
      <c r="O5162" s="7">
        <f t="shared" si="526"/>
        <v>0.54757709251101327</v>
      </c>
      <c r="P5162" t="str">
        <f t="shared" si="527"/>
        <v>Feb-2025</v>
      </c>
      <c r="Q5162" t="str">
        <f t="shared" si="528"/>
        <v>Q1-2025</v>
      </c>
    </row>
    <row r="5163" spans="1:17" x14ac:dyDescent="0.3">
      <c r="A5163" t="s">
        <v>5311</v>
      </c>
      <c r="B5163" s="15">
        <v>45534</v>
      </c>
      <c r="C5163" t="s">
        <v>52</v>
      </c>
      <c r="D5163" t="s">
        <v>272</v>
      </c>
      <c r="E5163" t="s">
        <v>60</v>
      </c>
      <c r="F5163" t="s">
        <v>76</v>
      </c>
      <c r="G5163" t="s">
        <v>68</v>
      </c>
      <c r="H5163">
        <v>1</v>
      </c>
      <c r="I5163">
        <v>33.979999999999997</v>
      </c>
      <c r="J5163">
        <v>7.6999999999999999E-2</v>
      </c>
      <c r="K5163">
        <v>17.600000000000001</v>
      </c>
      <c r="L5163" t="s">
        <v>57</v>
      </c>
      <c r="M5163">
        <f t="shared" si="524"/>
        <v>31.36</v>
      </c>
      <c r="N5163">
        <f t="shared" si="525"/>
        <v>13.76</v>
      </c>
      <c r="O5163" s="7">
        <f t="shared" si="526"/>
        <v>0.43877551020408162</v>
      </c>
      <c r="P5163" t="str">
        <f t="shared" si="527"/>
        <v>Aug-2024</v>
      </c>
      <c r="Q5163" t="str">
        <f t="shared" si="528"/>
        <v>Q3-2024</v>
      </c>
    </row>
    <row r="5164" spans="1:17" x14ac:dyDescent="0.3">
      <c r="A5164" t="s">
        <v>5312</v>
      </c>
      <c r="B5164" s="15">
        <v>45588</v>
      </c>
      <c r="C5164" t="s">
        <v>88</v>
      </c>
      <c r="D5164" t="s">
        <v>429</v>
      </c>
      <c r="E5164" t="s">
        <v>71</v>
      </c>
      <c r="F5164" t="s">
        <v>126</v>
      </c>
      <c r="G5164" t="s">
        <v>68</v>
      </c>
      <c r="H5164">
        <v>9</v>
      </c>
      <c r="I5164">
        <v>180.53</v>
      </c>
      <c r="J5164">
        <v>1.2E-2</v>
      </c>
      <c r="K5164">
        <v>140.37</v>
      </c>
      <c r="L5164" t="s">
        <v>57</v>
      </c>
      <c r="M5164">
        <f t="shared" si="524"/>
        <v>1605.27</v>
      </c>
      <c r="N5164">
        <f t="shared" si="525"/>
        <v>341.94</v>
      </c>
      <c r="O5164" s="7">
        <f t="shared" si="526"/>
        <v>0.21301089536339682</v>
      </c>
      <c r="P5164" t="str">
        <f t="shared" si="527"/>
        <v>Oct-2024</v>
      </c>
      <c r="Q5164" t="str">
        <f t="shared" si="528"/>
        <v>Q4-2024</v>
      </c>
    </row>
    <row r="5165" spans="1:17" x14ac:dyDescent="0.3">
      <c r="A5165" t="s">
        <v>5313</v>
      </c>
      <c r="B5165" s="15">
        <v>45730</v>
      </c>
      <c r="C5165" t="s">
        <v>63</v>
      </c>
      <c r="D5165" t="s">
        <v>175</v>
      </c>
      <c r="E5165" t="s">
        <v>93</v>
      </c>
      <c r="F5165" t="s">
        <v>141</v>
      </c>
      <c r="G5165" t="s">
        <v>68</v>
      </c>
      <c r="H5165">
        <v>1</v>
      </c>
      <c r="I5165">
        <v>49.03</v>
      </c>
      <c r="J5165">
        <v>0.24099999999999999</v>
      </c>
      <c r="K5165">
        <v>21.81</v>
      </c>
      <c r="L5165" t="s">
        <v>57</v>
      </c>
      <c r="M5165">
        <f t="shared" si="524"/>
        <v>37.21</v>
      </c>
      <c r="N5165">
        <f t="shared" si="525"/>
        <v>15.4</v>
      </c>
      <c r="O5165" s="7">
        <f t="shared" si="526"/>
        <v>0.41386723998925018</v>
      </c>
      <c r="P5165" t="str">
        <f t="shared" si="527"/>
        <v>Mar-2025</v>
      </c>
      <c r="Q5165" t="str">
        <f t="shared" si="528"/>
        <v>Q1-2025</v>
      </c>
    </row>
    <row r="5166" spans="1:17" x14ac:dyDescent="0.3">
      <c r="A5166" t="s">
        <v>5314</v>
      </c>
      <c r="B5166" s="15">
        <v>45710</v>
      </c>
      <c r="C5166" t="s">
        <v>88</v>
      </c>
      <c r="D5166" t="s">
        <v>92</v>
      </c>
      <c r="E5166" t="s">
        <v>93</v>
      </c>
      <c r="F5166" t="s">
        <v>124</v>
      </c>
      <c r="G5166" t="s">
        <v>68</v>
      </c>
      <c r="H5166">
        <v>2</v>
      </c>
      <c r="I5166">
        <v>66.930000000000007</v>
      </c>
      <c r="J5166">
        <v>3.7999999999999999E-2</v>
      </c>
      <c r="K5166">
        <v>28.18</v>
      </c>
      <c r="L5166" t="s">
        <v>57</v>
      </c>
      <c r="M5166">
        <f t="shared" si="524"/>
        <v>128.77000000000001</v>
      </c>
      <c r="N5166">
        <f t="shared" si="525"/>
        <v>72.41</v>
      </c>
      <c r="O5166" s="7">
        <f t="shared" si="526"/>
        <v>0.56232041624601992</v>
      </c>
      <c r="P5166" t="str">
        <f t="shared" si="527"/>
        <v>Feb-2025</v>
      </c>
      <c r="Q5166" t="str">
        <f t="shared" si="528"/>
        <v>Q1-2025</v>
      </c>
    </row>
    <row r="5167" spans="1:17" x14ac:dyDescent="0.3">
      <c r="A5167" t="s">
        <v>5315</v>
      </c>
      <c r="B5167" s="15">
        <v>45725</v>
      </c>
      <c r="C5167" t="s">
        <v>84</v>
      </c>
      <c r="D5167" t="s">
        <v>572</v>
      </c>
      <c r="E5167" t="s">
        <v>71</v>
      </c>
      <c r="F5167" t="s">
        <v>78</v>
      </c>
      <c r="G5167" t="s">
        <v>56</v>
      </c>
      <c r="H5167">
        <v>5</v>
      </c>
      <c r="I5167">
        <v>94.66</v>
      </c>
      <c r="J5167">
        <v>0.13200000000000001</v>
      </c>
      <c r="K5167">
        <v>65.099999999999994</v>
      </c>
      <c r="L5167" t="s">
        <v>57</v>
      </c>
      <c r="M5167">
        <f t="shared" si="524"/>
        <v>410.82</v>
      </c>
      <c r="N5167">
        <f t="shared" si="525"/>
        <v>85.32</v>
      </c>
      <c r="O5167" s="7">
        <f t="shared" si="526"/>
        <v>0.20768219658244486</v>
      </c>
      <c r="P5167" t="str">
        <f t="shared" si="527"/>
        <v>Mar-2025</v>
      </c>
      <c r="Q5167" t="str">
        <f t="shared" si="528"/>
        <v>Q1-2025</v>
      </c>
    </row>
    <row r="5168" spans="1:17" x14ac:dyDescent="0.3">
      <c r="A5168" t="s">
        <v>5316</v>
      </c>
      <c r="B5168" s="15">
        <v>45895</v>
      </c>
      <c r="C5168" t="s">
        <v>88</v>
      </c>
      <c r="D5168" t="s">
        <v>198</v>
      </c>
      <c r="E5168" t="s">
        <v>60</v>
      </c>
      <c r="F5168" t="s">
        <v>61</v>
      </c>
      <c r="G5168" t="s">
        <v>68</v>
      </c>
      <c r="H5168">
        <v>3</v>
      </c>
      <c r="I5168">
        <v>52.11</v>
      </c>
      <c r="J5168">
        <v>0.13</v>
      </c>
      <c r="K5168">
        <v>28.17</v>
      </c>
      <c r="L5168" t="s">
        <v>57</v>
      </c>
      <c r="M5168">
        <f t="shared" si="524"/>
        <v>136.01</v>
      </c>
      <c r="N5168">
        <f t="shared" si="525"/>
        <v>51.5</v>
      </c>
      <c r="O5168" s="7">
        <f t="shared" si="526"/>
        <v>0.37864862877729583</v>
      </c>
      <c r="P5168" t="str">
        <f t="shared" si="527"/>
        <v>Aug-2025</v>
      </c>
      <c r="Q5168" t="str">
        <f t="shared" si="528"/>
        <v>Q3-2025</v>
      </c>
    </row>
    <row r="5169" spans="1:17" x14ac:dyDescent="0.3">
      <c r="A5169" t="s">
        <v>5317</v>
      </c>
      <c r="B5169" s="15">
        <v>45660</v>
      </c>
      <c r="C5169" t="s">
        <v>88</v>
      </c>
      <c r="D5169" t="s">
        <v>234</v>
      </c>
      <c r="E5169" t="s">
        <v>93</v>
      </c>
      <c r="F5169" t="s">
        <v>219</v>
      </c>
      <c r="G5169" t="s">
        <v>68</v>
      </c>
      <c r="H5169">
        <v>7</v>
      </c>
      <c r="I5169">
        <v>79.61</v>
      </c>
      <c r="J5169">
        <v>0.13800000000000001</v>
      </c>
      <c r="K5169">
        <v>32.590000000000003</v>
      </c>
      <c r="L5169" t="s">
        <v>104</v>
      </c>
      <c r="M5169">
        <f t="shared" si="524"/>
        <v>480.37</v>
      </c>
      <c r="N5169">
        <f t="shared" si="525"/>
        <v>252.24</v>
      </c>
      <c r="O5169" s="7">
        <f t="shared" si="526"/>
        <v>0.52509523908653744</v>
      </c>
      <c r="P5169" t="str">
        <f t="shared" si="527"/>
        <v>Jan-2025</v>
      </c>
      <c r="Q5169" t="str">
        <f t="shared" si="528"/>
        <v>Q1-2025</v>
      </c>
    </row>
    <row r="5170" spans="1:17" x14ac:dyDescent="0.3">
      <c r="A5170" t="s">
        <v>5318</v>
      </c>
      <c r="B5170" s="15">
        <v>45840</v>
      </c>
      <c r="C5170" t="s">
        <v>88</v>
      </c>
      <c r="D5170" t="s">
        <v>429</v>
      </c>
      <c r="E5170" t="s">
        <v>54</v>
      </c>
      <c r="F5170" t="s">
        <v>65</v>
      </c>
      <c r="G5170" t="s">
        <v>56</v>
      </c>
      <c r="H5170">
        <v>4</v>
      </c>
      <c r="I5170">
        <v>18.3</v>
      </c>
      <c r="J5170">
        <v>0.126</v>
      </c>
      <c r="K5170">
        <v>12.69</v>
      </c>
      <c r="L5170" t="s">
        <v>57</v>
      </c>
      <c r="M5170">
        <f t="shared" si="524"/>
        <v>63.98</v>
      </c>
      <c r="N5170">
        <f t="shared" si="525"/>
        <v>13.22</v>
      </c>
      <c r="O5170" s="7">
        <f t="shared" si="526"/>
        <v>0.20662707095967492</v>
      </c>
      <c r="P5170" t="str">
        <f t="shared" si="527"/>
        <v>Jul-2025</v>
      </c>
      <c r="Q5170" t="str">
        <f t="shared" si="528"/>
        <v>Q3-2025</v>
      </c>
    </row>
    <row r="5171" spans="1:17" x14ac:dyDescent="0.3">
      <c r="A5171" t="s">
        <v>5319</v>
      </c>
      <c r="B5171" s="15">
        <v>45557</v>
      </c>
      <c r="C5171" t="s">
        <v>63</v>
      </c>
      <c r="D5171" t="s">
        <v>165</v>
      </c>
      <c r="E5171" t="s">
        <v>107</v>
      </c>
      <c r="F5171" t="s">
        <v>139</v>
      </c>
      <c r="G5171" t="s">
        <v>68</v>
      </c>
      <c r="H5171">
        <v>6</v>
      </c>
      <c r="I5171">
        <v>54.49</v>
      </c>
      <c r="J5171">
        <v>0.15</v>
      </c>
      <c r="K5171">
        <v>18.43</v>
      </c>
      <c r="L5171" t="s">
        <v>57</v>
      </c>
      <c r="M5171">
        <f t="shared" si="524"/>
        <v>277.89999999999998</v>
      </c>
      <c r="N5171">
        <f t="shared" si="525"/>
        <v>167.32</v>
      </c>
      <c r="O5171" s="7">
        <f t="shared" si="526"/>
        <v>0.602087081684059</v>
      </c>
      <c r="P5171" t="str">
        <f t="shared" si="527"/>
        <v>Sep-2024</v>
      </c>
      <c r="Q5171" t="str">
        <f t="shared" si="528"/>
        <v>Q3-2024</v>
      </c>
    </row>
    <row r="5172" spans="1:17" x14ac:dyDescent="0.3">
      <c r="A5172" t="s">
        <v>5320</v>
      </c>
      <c r="B5172" s="15">
        <v>45712</v>
      </c>
      <c r="C5172" t="s">
        <v>63</v>
      </c>
      <c r="D5172" t="s">
        <v>82</v>
      </c>
      <c r="E5172" t="s">
        <v>107</v>
      </c>
      <c r="F5172" t="s">
        <v>139</v>
      </c>
      <c r="G5172" t="s">
        <v>68</v>
      </c>
      <c r="H5172">
        <v>1</v>
      </c>
      <c r="I5172">
        <v>26.73</v>
      </c>
      <c r="J5172">
        <v>0.27500000000000002</v>
      </c>
      <c r="K5172">
        <v>12.82</v>
      </c>
      <c r="L5172" t="s">
        <v>57</v>
      </c>
      <c r="M5172">
        <f t="shared" si="524"/>
        <v>19.38</v>
      </c>
      <c r="N5172">
        <f t="shared" si="525"/>
        <v>6.56</v>
      </c>
      <c r="O5172" s="7">
        <f t="shared" si="526"/>
        <v>0.33849329205366357</v>
      </c>
      <c r="P5172" t="str">
        <f t="shared" si="527"/>
        <v>Feb-2025</v>
      </c>
      <c r="Q5172" t="str">
        <f t="shared" si="528"/>
        <v>Q1-2025</v>
      </c>
    </row>
    <row r="5173" spans="1:17" x14ac:dyDescent="0.3">
      <c r="A5173" t="s">
        <v>5321</v>
      </c>
      <c r="B5173" s="15">
        <v>45833</v>
      </c>
      <c r="C5173" t="s">
        <v>84</v>
      </c>
      <c r="D5173" t="s">
        <v>103</v>
      </c>
      <c r="E5173" t="s">
        <v>54</v>
      </c>
      <c r="F5173" t="s">
        <v>55</v>
      </c>
      <c r="G5173" t="s">
        <v>56</v>
      </c>
      <c r="H5173">
        <v>1</v>
      </c>
      <c r="I5173">
        <v>17.68</v>
      </c>
      <c r="J5173">
        <v>5.6000000000000001E-2</v>
      </c>
      <c r="K5173">
        <v>10.45</v>
      </c>
      <c r="L5173" t="s">
        <v>57</v>
      </c>
      <c r="M5173">
        <f t="shared" si="524"/>
        <v>16.690000000000001</v>
      </c>
      <c r="N5173">
        <f t="shared" si="525"/>
        <v>6.24</v>
      </c>
      <c r="O5173" s="7">
        <f t="shared" si="526"/>
        <v>0.37387657279808267</v>
      </c>
      <c r="P5173" t="str">
        <f t="shared" si="527"/>
        <v>Jun-2025</v>
      </c>
      <c r="Q5173" t="str">
        <f t="shared" si="528"/>
        <v>Q2-2025</v>
      </c>
    </row>
    <row r="5174" spans="1:17" x14ac:dyDescent="0.3">
      <c r="A5174" t="s">
        <v>5322</v>
      </c>
      <c r="B5174" s="15">
        <v>45941</v>
      </c>
      <c r="C5174" t="s">
        <v>63</v>
      </c>
      <c r="D5174" t="s">
        <v>64</v>
      </c>
      <c r="E5174" t="s">
        <v>54</v>
      </c>
      <c r="F5174" t="s">
        <v>114</v>
      </c>
      <c r="G5174" t="s">
        <v>68</v>
      </c>
      <c r="H5174">
        <v>7</v>
      </c>
      <c r="I5174">
        <v>14.98</v>
      </c>
      <c r="J5174">
        <v>0.21199999999999999</v>
      </c>
      <c r="K5174">
        <v>9.4600000000000009</v>
      </c>
      <c r="L5174" t="s">
        <v>57</v>
      </c>
      <c r="M5174">
        <f t="shared" si="524"/>
        <v>82.63</v>
      </c>
      <c r="N5174">
        <f t="shared" si="525"/>
        <v>16.41</v>
      </c>
      <c r="O5174" s="7">
        <f t="shared" si="526"/>
        <v>0.19859615151881885</v>
      </c>
      <c r="P5174" t="str">
        <f t="shared" si="527"/>
        <v>Oct-2025</v>
      </c>
      <c r="Q5174" t="str">
        <f t="shared" si="528"/>
        <v>Q4-2025</v>
      </c>
    </row>
    <row r="5175" spans="1:17" x14ac:dyDescent="0.3">
      <c r="A5175" t="s">
        <v>5323</v>
      </c>
      <c r="B5175" s="15">
        <v>45951</v>
      </c>
      <c r="C5175" t="s">
        <v>63</v>
      </c>
      <c r="D5175" t="s">
        <v>165</v>
      </c>
      <c r="E5175" t="s">
        <v>93</v>
      </c>
      <c r="F5175" t="s">
        <v>124</v>
      </c>
      <c r="G5175" t="s">
        <v>56</v>
      </c>
      <c r="H5175">
        <v>9</v>
      </c>
      <c r="I5175">
        <v>15.45</v>
      </c>
      <c r="J5175">
        <v>0.17299999999999999</v>
      </c>
      <c r="K5175">
        <v>5.72</v>
      </c>
      <c r="L5175" t="s">
        <v>57</v>
      </c>
      <c r="M5175">
        <f t="shared" si="524"/>
        <v>114.99</v>
      </c>
      <c r="N5175">
        <f t="shared" si="525"/>
        <v>63.51</v>
      </c>
      <c r="O5175" s="7">
        <f t="shared" si="526"/>
        <v>0.55230889642577619</v>
      </c>
      <c r="P5175" t="str">
        <f t="shared" si="527"/>
        <v>Oct-2025</v>
      </c>
      <c r="Q5175" t="str">
        <f t="shared" si="528"/>
        <v>Q4-2025</v>
      </c>
    </row>
    <row r="5176" spans="1:17" x14ac:dyDescent="0.3">
      <c r="A5176" t="s">
        <v>5324</v>
      </c>
      <c r="B5176" s="15">
        <v>45775</v>
      </c>
      <c r="C5176" t="s">
        <v>63</v>
      </c>
      <c r="D5176" t="s">
        <v>204</v>
      </c>
      <c r="E5176" t="s">
        <v>107</v>
      </c>
      <c r="F5176" t="s">
        <v>139</v>
      </c>
      <c r="G5176" t="s">
        <v>56</v>
      </c>
      <c r="H5176">
        <v>1</v>
      </c>
      <c r="I5176">
        <v>58.41</v>
      </c>
      <c r="J5176">
        <v>0.20899999999999999</v>
      </c>
      <c r="K5176">
        <v>19.690000000000001</v>
      </c>
      <c r="L5176" t="s">
        <v>104</v>
      </c>
      <c r="M5176">
        <f t="shared" si="524"/>
        <v>46.2</v>
      </c>
      <c r="N5176">
        <f t="shared" si="525"/>
        <v>26.51</v>
      </c>
      <c r="O5176" s="7">
        <f t="shared" si="526"/>
        <v>0.57380952380952377</v>
      </c>
      <c r="P5176" t="str">
        <f t="shared" si="527"/>
        <v>Apr-2025</v>
      </c>
      <c r="Q5176" t="str">
        <f t="shared" si="528"/>
        <v>Q2-2025</v>
      </c>
    </row>
    <row r="5177" spans="1:17" x14ac:dyDescent="0.3">
      <c r="A5177" t="s">
        <v>5325</v>
      </c>
      <c r="B5177" s="15">
        <v>45611</v>
      </c>
      <c r="C5177" t="s">
        <v>52</v>
      </c>
      <c r="D5177" t="s">
        <v>113</v>
      </c>
      <c r="E5177" t="s">
        <v>54</v>
      </c>
      <c r="F5177" t="s">
        <v>55</v>
      </c>
      <c r="G5177" t="s">
        <v>68</v>
      </c>
      <c r="H5177">
        <v>4</v>
      </c>
      <c r="I5177">
        <v>20.6</v>
      </c>
      <c r="J5177">
        <v>4.2999999999999997E-2</v>
      </c>
      <c r="K5177">
        <v>8.7799999999999994</v>
      </c>
      <c r="L5177" t="s">
        <v>57</v>
      </c>
      <c r="M5177">
        <f t="shared" si="524"/>
        <v>78.86</v>
      </c>
      <c r="N5177">
        <f t="shared" si="525"/>
        <v>43.74</v>
      </c>
      <c r="O5177" s="7">
        <f t="shared" si="526"/>
        <v>0.55465381689069237</v>
      </c>
      <c r="P5177" t="str">
        <f t="shared" si="527"/>
        <v>Nov-2024</v>
      </c>
      <c r="Q5177" t="str">
        <f t="shared" si="528"/>
        <v>Q4-2024</v>
      </c>
    </row>
    <row r="5178" spans="1:17" x14ac:dyDescent="0.3">
      <c r="A5178" t="s">
        <v>5326</v>
      </c>
      <c r="B5178" s="15">
        <v>45769</v>
      </c>
      <c r="C5178" t="s">
        <v>84</v>
      </c>
      <c r="D5178" t="s">
        <v>147</v>
      </c>
      <c r="E5178" t="s">
        <v>71</v>
      </c>
      <c r="F5178" t="s">
        <v>78</v>
      </c>
      <c r="G5178" t="s">
        <v>68</v>
      </c>
      <c r="H5178">
        <v>3</v>
      </c>
      <c r="I5178">
        <v>91.13</v>
      </c>
      <c r="J5178">
        <v>6.4000000000000001E-2</v>
      </c>
      <c r="K5178">
        <v>60.59</v>
      </c>
      <c r="L5178" t="s">
        <v>57</v>
      </c>
      <c r="M5178">
        <f t="shared" si="524"/>
        <v>255.89</v>
      </c>
      <c r="N5178">
        <f t="shared" si="525"/>
        <v>74.12</v>
      </c>
      <c r="O5178" s="7">
        <f t="shared" si="526"/>
        <v>0.28965571143850877</v>
      </c>
      <c r="P5178" t="str">
        <f t="shared" si="527"/>
        <v>Apr-2025</v>
      </c>
      <c r="Q5178" t="str">
        <f t="shared" si="528"/>
        <v>Q2-2025</v>
      </c>
    </row>
    <row r="5179" spans="1:17" x14ac:dyDescent="0.3">
      <c r="A5179" t="s">
        <v>5327</v>
      </c>
      <c r="B5179" s="15">
        <v>45717</v>
      </c>
      <c r="C5179" t="s">
        <v>52</v>
      </c>
      <c r="D5179" t="s">
        <v>75</v>
      </c>
      <c r="E5179" t="s">
        <v>71</v>
      </c>
      <c r="F5179" t="s">
        <v>126</v>
      </c>
      <c r="G5179" t="s">
        <v>56</v>
      </c>
      <c r="H5179">
        <v>6</v>
      </c>
      <c r="I5179">
        <v>200.22</v>
      </c>
      <c r="J5179">
        <v>8.5000000000000006E-2</v>
      </c>
      <c r="K5179">
        <v>150.74</v>
      </c>
      <c r="L5179" t="s">
        <v>57</v>
      </c>
      <c r="M5179">
        <f t="shared" si="524"/>
        <v>1099.21</v>
      </c>
      <c r="N5179">
        <f t="shared" si="525"/>
        <v>194.77</v>
      </c>
      <c r="O5179" s="7">
        <f t="shared" si="526"/>
        <v>0.17719089164035989</v>
      </c>
      <c r="P5179" t="str">
        <f t="shared" si="527"/>
        <v>Mar-2025</v>
      </c>
      <c r="Q5179" t="str">
        <f t="shared" si="528"/>
        <v>Q1-2025</v>
      </c>
    </row>
    <row r="5180" spans="1:17" x14ac:dyDescent="0.3">
      <c r="A5180" t="s">
        <v>5328</v>
      </c>
      <c r="B5180" s="15">
        <v>45509</v>
      </c>
      <c r="C5180" t="s">
        <v>84</v>
      </c>
      <c r="D5180" t="s">
        <v>110</v>
      </c>
      <c r="E5180" t="s">
        <v>71</v>
      </c>
      <c r="F5180" t="s">
        <v>86</v>
      </c>
      <c r="G5180" t="s">
        <v>68</v>
      </c>
      <c r="H5180">
        <v>4</v>
      </c>
      <c r="I5180">
        <v>73.790000000000006</v>
      </c>
      <c r="J5180">
        <v>7.0000000000000001E-3</v>
      </c>
      <c r="K5180">
        <v>49.82</v>
      </c>
      <c r="L5180" t="s">
        <v>57</v>
      </c>
      <c r="M5180">
        <f t="shared" si="524"/>
        <v>293.08999999999997</v>
      </c>
      <c r="N5180">
        <f t="shared" si="525"/>
        <v>93.81</v>
      </c>
      <c r="O5180" s="7">
        <f t="shared" si="526"/>
        <v>0.32007233273056063</v>
      </c>
      <c r="P5180" t="str">
        <f t="shared" si="527"/>
        <v>Aug-2024</v>
      </c>
      <c r="Q5180" t="str">
        <f t="shared" si="528"/>
        <v>Q3-2024</v>
      </c>
    </row>
    <row r="5181" spans="1:17" x14ac:dyDescent="0.3">
      <c r="A5181" t="s">
        <v>5329</v>
      </c>
      <c r="B5181" s="15">
        <v>45600</v>
      </c>
      <c r="C5181" t="s">
        <v>63</v>
      </c>
      <c r="D5181" t="s">
        <v>119</v>
      </c>
      <c r="E5181" t="s">
        <v>93</v>
      </c>
      <c r="F5181" t="s">
        <v>219</v>
      </c>
      <c r="G5181" t="s">
        <v>56</v>
      </c>
      <c r="H5181">
        <v>6</v>
      </c>
      <c r="I5181">
        <v>12.8</v>
      </c>
      <c r="J5181">
        <v>0.17599999999999999</v>
      </c>
      <c r="K5181">
        <v>4.7</v>
      </c>
      <c r="L5181" t="s">
        <v>57</v>
      </c>
      <c r="M5181">
        <f t="shared" si="524"/>
        <v>63.28</v>
      </c>
      <c r="N5181">
        <f t="shared" si="525"/>
        <v>35.08</v>
      </c>
      <c r="O5181" s="7">
        <f t="shared" si="526"/>
        <v>0.55436156763590383</v>
      </c>
      <c r="P5181" t="str">
        <f t="shared" si="527"/>
        <v>Nov-2024</v>
      </c>
      <c r="Q5181" t="str">
        <f t="shared" si="528"/>
        <v>Q4-2024</v>
      </c>
    </row>
    <row r="5182" spans="1:17" x14ac:dyDescent="0.3">
      <c r="A5182" t="s">
        <v>5330</v>
      </c>
      <c r="B5182" s="15">
        <v>45975</v>
      </c>
      <c r="C5182" t="s">
        <v>52</v>
      </c>
      <c r="D5182" t="s">
        <v>75</v>
      </c>
      <c r="E5182" t="s">
        <v>107</v>
      </c>
      <c r="F5182" t="s">
        <v>132</v>
      </c>
      <c r="G5182" t="s">
        <v>68</v>
      </c>
      <c r="H5182">
        <v>5</v>
      </c>
      <c r="I5182">
        <v>48.21</v>
      </c>
      <c r="J5182">
        <v>7.0000000000000007E-2</v>
      </c>
      <c r="K5182">
        <v>12.48</v>
      </c>
      <c r="L5182" t="s">
        <v>57</v>
      </c>
      <c r="M5182">
        <f t="shared" si="524"/>
        <v>224.18</v>
      </c>
      <c r="N5182">
        <f t="shared" si="525"/>
        <v>161.78</v>
      </c>
      <c r="O5182" s="7">
        <f t="shared" si="526"/>
        <v>0.72165224373271475</v>
      </c>
      <c r="P5182" t="str">
        <f t="shared" si="527"/>
        <v>Nov-2025</v>
      </c>
      <c r="Q5182" t="str">
        <f t="shared" si="528"/>
        <v>Q4-2025</v>
      </c>
    </row>
    <row r="5183" spans="1:17" x14ac:dyDescent="0.3">
      <c r="A5183" t="s">
        <v>5331</v>
      </c>
      <c r="B5183" s="15">
        <v>45693</v>
      </c>
      <c r="C5183" t="s">
        <v>52</v>
      </c>
      <c r="D5183" t="s">
        <v>53</v>
      </c>
      <c r="E5183" t="s">
        <v>54</v>
      </c>
      <c r="F5183" t="s">
        <v>114</v>
      </c>
      <c r="G5183" t="s">
        <v>56</v>
      </c>
      <c r="H5183">
        <v>1</v>
      </c>
      <c r="I5183">
        <v>17.440000000000001</v>
      </c>
      <c r="J5183">
        <v>1.2E-2</v>
      </c>
      <c r="K5183">
        <v>11.26</v>
      </c>
      <c r="L5183" t="s">
        <v>57</v>
      </c>
      <c r="M5183">
        <f t="shared" si="524"/>
        <v>17.23</v>
      </c>
      <c r="N5183">
        <f t="shared" si="525"/>
        <v>5.97</v>
      </c>
      <c r="O5183" s="7">
        <f t="shared" si="526"/>
        <v>0.3464886825304701</v>
      </c>
      <c r="P5183" t="str">
        <f t="shared" si="527"/>
        <v>Feb-2025</v>
      </c>
      <c r="Q5183" t="str">
        <f t="shared" si="528"/>
        <v>Q1-2025</v>
      </c>
    </row>
    <row r="5184" spans="1:17" x14ac:dyDescent="0.3">
      <c r="A5184" t="s">
        <v>5332</v>
      </c>
      <c r="B5184" s="15">
        <v>45677</v>
      </c>
      <c r="C5184" t="s">
        <v>52</v>
      </c>
      <c r="D5184" t="s">
        <v>130</v>
      </c>
      <c r="E5184" t="s">
        <v>60</v>
      </c>
      <c r="F5184" t="s">
        <v>67</v>
      </c>
      <c r="G5184" t="s">
        <v>56</v>
      </c>
      <c r="H5184">
        <v>1</v>
      </c>
      <c r="I5184">
        <v>103.5</v>
      </c>
      <c r="J5184">
        <v>0.13</v>
      </c>
      <c r="K5184">
        <v>55.12</v>
      </c>
      <c r="L5184" t="s">
        <v>57</v>
      </c>
      <c r="M5184">
        <f t="shared" si="524"/>
        <v>90.05</v>
      </c>
      <c r="N5184">
        <f t="shared" si="525"/>
        <v>34.93</v>
      </c>
      <c r="O5184" s="7">
        <f t="shared" si="526"/>
        <v>0.38789561354802887</v>
      </c>
      <c r="P5184" t="str">
        <f t="shared" si="527"/>
        <v>Jan-2025</v>
      </c>
      <c r="Q5184" t="str">
        <f t="shared" si="528"/>
        <v>Q1-2025</v>
      </c>
    </row>
    <row r="5185" spans="1:17" x14ac:dyDescent="0.3">
      <c r="A5185" t="s">
        <v>5333</v>
      </c>
      <c r="B5185" s="15">
        <v>45515</v>
      </c>
      <c r="C5185" t="s">
        <v>63</v>
      </c>
      <c r="D5185" t="s">
        <v>165</v>
      </c>
      <c r="E5185" t="s">
        <v>107</v>
      </c>
      <c r="F5185" t="s">
        <v>139</v>
      </c>
      <c r="G5185" t="s">
        <v>56</v>
      </c>
      <c r="H5185">
        <v>1</v>
      </c>
      <c r="I5185">
        <v>20.399999999999999</v>
      </c>
      <c r="J5185">
        <v>0.23100000000000001</v>
      </c>
      <c r="K5185">
        <v>9.15</v>
      </c>
      <c r="L5185" t="s">
        <v>104</v>
      </c>
      <c r="M5185">
        <f t="shared" si="524"/>
        <v>15.69</v>
      </c>
      <c r="N5185">
        <f t="shared" si="525"/>
        <v>6.54</v>
      </c>
      <c r="O5185" s="7">
        <f t="shared" si="526"/>
        <v>0.4168260038240918</v>
      </c>
      <c r="P5185" t="str">
        <f t="shared" si="527"/>
        <v>Aug-2024</v>
      </c>
      <c r="Q5185" t="str">
        <f t="shared" si="528"/>
        <v>Q3-2024</v>
      </c>
    </row>
    <row r="5186" spans="1:17" x14ac:dyDescent="0.3">
      <c r="A5186" t="s">
        <v>5334</v>
      </c>
      <c r="B5186" s="15">
        <v>45979</v>
      </c>
      <c r="C5186" t="s">
        <v>88</v>
      </c>
      <c r="D5186" t="s">
        <v>234</v>
      </c>
      <c r="E5186" t="s">
        <v>60</v>
      </c>
      <c r="F5186" t="s">
        <v>61</v>
      </c>
      <c r="G5186" t="s">
        <v>56</v>
      </c>
      <c r="H5186">
        <v>10</v>
      </c>
      <c r="I5186">
        <v>90.47</v>
      </c>
      <c r="J5186">
        <v>0.114</v>
      </c>
      <c r="K5186">
        <v>40.32</v>
      </c>
      <c r="L5186" t="s">
        <v>57</v>
      </c>
      <c r="M5186">
        <f t="shared" ref="M5186:M5249" si="529">ROUND(H5186*I5186*(1-J5186),2)</f>
        <v>801.56</v>
      </c>
      <c r="N5186">
        <f t="shared" ref="N5186:N5249" si="530">ROUND(M5186-(H5186*K5186),2)</f>
        <v>398.36</v>
      </c>
      <c r="O5186" s="7">
        <f t="shared" ref="O5186:O5249" si="531">IFERROR(N5186/M5186,0)</f>
        <v>0.49698088726982387</v>
      </c>
      <c r="P5186" t="str">
        <f t="shared" si="527"/>
        <v>Nov-2025</v>
      </c>
      <c r="Q5186" t="str">
        <f t="shared" si="528"/>
        <v>Q4-2025</v>
      </c>
    </row>
    <row r="5187" spans="1:17" x14ac:dyDescent="0.3">
      <c r="A5187" t="s">
        <v>5335</v>
      </c>
      <c r="B5187" s="15">
        <v>45777</v>
      </c>
      <c r="C5187" t="s">
        <v>52</v>
      </c>
      <c r="D5187" t="s">
        <v>130</v>
      </c>
      <c r="E5187" t="s">
        <v>107</v>
      </c>
      <c r="F5187" t="s">
        <v>148</v>
      </c>
      <c r="G5187" t="s">
        <v>68</v>
      </c>
      <c r="H5187">
        <v>3</v>
      </c>
      <c r="I5187">
        <v>54.69</v>
      </c>
      <c r="J5187">
        <v>0.125</v>
      </c>
      <c r="K5187">
        <v>22.07</v>
      </c>
      <c r="L5187" t="s">
        <v>57</v>
      </c>
      <c r="M5187">
        <f t="shared" si="529"/>
        <v>143.56</v>
      </c>
      <c r="N5187">
        <f t="shared" si="530"/>
        <v>77.349999999999994</v>
      </c>
      <c r="O5187" s="7">
        <f t="shared" si="531"/>
        <v>0.53879910838673717</v>
      </c>
      <c r="P5187" t="str">
        <f t="shared" si="527"/>
        <v>Apr-2025</v>
      </c>
      <c r="Q5187" t="str">
        <f t="shared" si="528"/>
        <v>Q2-2025</v>
      </c>
    </row>
    <row r="5188" spans="1:17" x14ac:dyDescent="0.3">
      <c r="A5188" t="s">
        <v>5336</v>
      </c>
      <c r="B5188" s="15">
        <v>45793</v>
      </c>
      <c r="C5188" t="s">
        <v>63</v>
      </c>
      <c r="D5188" t="s">
        <v>204</v>
      </c>
      <c r="E5188" t="s">
        <v>71</v>
      </c>
      <c r="F5188" t="s">
        <v>78</v>
      </c>
      <c r="G5188" t="s">
        <v>68</v>
      </c>
      <c r="H5188">
        <v>5</v>
      </c>
      <c r="I5188">
        <v>274.18</v>
      </c>
      <c r="J5188">
        <v>0.159</v>
      </c>
      <c r="K5188">
        <v>212.92</v>
      </c>
      <c r="L5188" t="s">
        <v>57</v>
      </c>
      <c r="M5188">
        <f t="shared" si="529"/>
        <v>1152.93</v>
      </c>
      <c r="N5188">
        <f t="shared" si="530"/>
        <v>88.33</v>
      </c>
      <c r="O5188" s="7">
        <f t="shared" si="531"/>
        <v>7.6613497783907081E-2</v>
      </c>
      <c r="P5188" t="str">
        <f t="shared" si="527"/>
        <v>May-2025</v>
      </c>
      <c r="Q5188" t="str">
        <f t="shared" si="528"/>
        <v>Q2-2025</v>
      </c>
    </row>
    <row r="5189" spans="1:17" x14ac:dyDescent="0.3">
      <c r="A5189" t="s">
        <v>5337</v>
      </c>
      <c r="B5189" s="15">
        <v>45874</v>
      </c>
      <c r="C5189" t="s">
        <v>63</v>
      </c>
      <c r="D5189" t="s">
        <v>82</v>
      </c>
      <c r="E5189" t="s">
        <v>107</v>
      </c>
      <c r="F5189" t="s">
        <v>139</v>
      </c>
      <c r="G5189" t="s">
        <v>56</v>
      </c>
      <c r="H5189">
        <v>2</v>
      </c>
      <c r="I5189">
        <v>8.5</v>
      </c>
      <c r="J5189">
        <v>0.20200000000000001</v>
      </c>
      <c r="K5189">
        <v>3.66</v>
      </c>
      <c r="L5189" t="s">
        <v>57</v>
      </c>
      <c r="M5189">
        <f t="shared" si="529"/>
        <v>13.57</v>
      </c>
      <c r="N5189">
        <f t="shared" si="530"/>
        <v>6.25</v>
      </c>
      <c r="O5189" s="7">
        <f t="shared" si="531"/>
        <v>0.46057479734708917</v>
      </c>
      <c r="P5189" t="str">
        <f t="shared" si="527"/>
        <v>Aug-2025</v>
      </c>
      <c r="Q5189" t="str">
        <f t="shared" si="528"/>
        <v>Q3-2025</v>
      </c>
    </row>
    <row r="5190" spans="1:17" x14ac:dyDescent="0.3">
      <c r="A5190" t="s">
        <v>5338</v>
      </c>
      <c r="B5190" s="15">
        <v>45632</v>
      </c>
      <c r="C5190" t="s">
        <v>63</v>
      </c>
      <c r="D5190" t="s">
        <v>165</v>
      </c>
      <c r="E5190" t="s">
        <v>54</v>
      </c>
      <c r="F5190" t="s">
        <v>65</v>
      </c>
      <c r="G5190" t="s">
        <v>68</v>
      </c>
      <c r="H5190">
        <v>4</v>
      </c>
      <c r="I5190">
        <v>6.93</v>
      </c>
      <c r="J5190">
        <v>0.21</v>
      </c>
      <c r="K5190">
        <v>4.0199999999999996</v>
      </c>
      <c r="L5190" t="s">
        <v>57</v>
      </c>
      <c r="M5190">
        <f t="shared" si="529"/>
        <v>21.9</v>
      </c>
      <c r="N5190">
        <f t="shared" si="530"/>
        <v>5.82</v>
      </c>
      <c r="O5190" s="7">
        <f t="shared" si="531"/>
        <v>0.26575342465753427</v>
      </c>
      <c r="P5190" t="str">
        <f t="shared" si="527"/>
        <v>Dec-2024</v>
      </c>
      <c r="Q5190" t="str">
        <f t="shared" si="528"/>
        <v>Q4-2024</v>
      </c>
    </row>
    <row r="5191" spans="1:17" x14ac:dyDescent="0.3">
      <c r="A5191" t="s">
        <v>5339</v>
      </c>
      <c r="B5191" s="15">
        <v>45693</v>
      </c>
      <c r="C5191" t="s">
        <v>52</v>
      </c>
      <c r="D5191" t="s">
        <v>53</v>
      </c>
      <c r="E5191" t="s">
        <v>60</v>
      </c>
      <c r="F5191" t="s">
        <v>76</v>
      </c>
      <c r="G5191" t="s">
        <v>68</v>
      </c>
      <c r="H5191">
        <v>1</v>
      </c>
      <c r="I5191">
        <v>106.4</v>
      </c>
      <c r="J5191">
        <v>6.8000000000000005E-2</v>
      </c>
      <c r="K5191">
        <v>45.99</v>
      </c>
      <c r="L5191" t="s">
        <v>57</v>
      </c>
      <c r="M5191">
        <f t="shared" si="529"/>
        <v>99.16</v>
      </c>
      <c r="N5191">
        <f t="shared" si="530"/>
        <v>53.17</v>
      </c>
      <c r="O5191" s="7">
        <f t="shared" si="531"/>
        <v>0.53620411456232353</v>
      </c>
      <c r="P5191" t="str">
        <f t="shared" si="527"/>
        <v>Feb-2025</v>
      </c>
      <c r="Q5191" t="str">
        <f t="shared" si="528"/>
        <v>Q1-2025</v>
      </c>
    </row>
    <row r="5192" spans="1:17" x14ac:dyDescent="0.3">
      <c r="A5192" t="s">
        <v>5340</v>
      </c>
      <c r="B5192" s="15">
        <v>45795</v>
      </c>
      <c r="C5192" t="s">
        <v>52</v>
      </c>
      <c r="D5192" t="s">
        <v>272</v>
      </c>
      <c r="E5192" t="s">
        <v>71</v>
      </c>
      <c r="F5192" t="s">
        <v>72</v>
      </c>
      <c r="G5192" t="s">
        <v>68</v>
      </c>
      <c r="H5192">
        <v>2</v>
      </c>
      <c r="I5192">
        <v>76.400000000000006</v>
      </c>
      <c r="J5192">
        <v>3.1E-2</v>
      </c>
      <c r="K5192">
        <v>54.83</v>
      </c>
      <c r="L5192" t="s">
        <v>57</v>
      </c>
      <c r="M5192">
        <f t="shared" si="529"/>
        <v>148.06</v>
      </c>
      <c r="N5192">
        <f t="shared" si="530"/>
        <v>38.4</v>
      </c>
      <c r="O5192" s="7">
        <f t="shared" si="531"/>
        <v>0.25935431581791163</v>
      </c>
      <c r="P5192" t="str">
        <f t="shared" si="527"/>
        <v>May-2025</v>
      </c>
      <c r="Q5192" t="str">
        <f t="shared" si="528"/>
        <v>Q2-2025</v>
      </c>
    </row>
    <row r="5193" spans="1:17" x14ac:dyDescent="0.3">
      <c r="A5193" t="s">
        <v>5341</v>
      </c>
      <c r="B5193" s="15">
        <v>45865</v>
      </c>
      <c r="C5193" t="s">
        <v>63</v>
      </c>
      <c r="D5193" t="s">
        <v>82</v>
      </c>
      <c r="E5193" t="s">
        <v>107</v>
      </c>
      <c r="F5193" t="s">
        <v>132</v>
      </c>
      <c r="G5193" t="s">
        <v>68</v>
      </c>
      <c r="H5193">
        <v>3</v>
      </c>
      <c r="I5193">
        <v>12.59</v>
      </c>
      <c r="J5193">
        <v>4.1000000000000002E-2</v>
      </c>
      <c r="K5193">
        <v>3.99</v>
      </c>
      <c r="L5193" t="s">
        <v>57</v>
      </c>
      <c r="M5193">
        <f t="shared" si="529"/>
        <v>36.22</v>
      </c>
      <c r="N5193">
        <f t="shared" si="530"/>
        <v>24.25</v>
      </c>
      <c r="O5193" s="7">
        <f t="shared" si="531"/>
        <v>0.66951960242959696</v>
      </c>
      <c r="P5193" t="str">
        <f t="shared" si="527"/>
        <v>Jul-2025</v>
      </c>
      <c r="Q5193" t="str">
        <f t="shared" si="528"/>
        <v>Q3-2025</v>
      </c>
    </row>
    <row r="5194" spans="1:17" x14ac:dyDescent="0.3">
      <c r="A5194" t="s">
        <v>5342</v>
      </c>
      <c r="B5194" s="15">
        <v>45956</v>
      </c>
      <c r="C5194" t="s">
        <v>84</v>
      </c>
      <c r="D5194" t="s">
        <v>243</v>
      </c>
      <c r="E5194" t="s">
        <v>60</v>
      </c>
      <c r="F5194" t="s">
        <v>76</v>
      </c>
      <c r="G5194" t="s">
        <v>68</v>
      </c>
      <c r="H5194">
        <v>3</v>
      </c>
      <c r="I5194">
        <v>115.23</v>
      </c>
      <c r="J5194">
        <v>1.7000000000000001E-2</v>
      </c>
      <c r="K5194">
        <v>58.97</v>
      </c>
      <c r="L5194" t="s">
        <v>57</v>
      </c>
      <c r="M5194">
        <f t="shared" si="529"/>
        <v>339.81</v>
      </c>
      <c r="N5194">
        <f t="shared" si="530"/>
        <v>162.9</v>
      </c>
      <c r="O5194" s="7">
        <f t="shared" si="531"/>
        <v>0.47938553897766401</v>
      </c>
      <c r="P5194" t="str">
        <f t="shared" si="527"/>
        <v>Oct-2025</v>
      </c>
      <c r="Q5194" t="str">
        <f t="shared" si="528"/>
        <v>Q4-2025</v>
      </c>
    </row>
    <row r="5195" spans="1:17" x14ac:dyDescent="0.3">
      <c r="A5195" t="s">
        <v>5343</v>
      </c>
      <c r="B5195" s="15">
        <v>45558</v>
      </c>
      <c r="C5195" t="s">
        <v>88</v>
      </c>
      <c r="D5195" t="s">
        <v>183</v>
      </c>
      <c r="E5195" t="s">
        <v>54</v>
      </c>
      <c r="F5195" t="s">
        <v>114</v>
      </c>
      <c r="G5195" t="s">
        <v>68</v>
      </c>
      <c r="H5195">
        <v>3</v>
      </c>
      <c r="I5195">
        <v>19.48</v>
      </c>
      <c r="J5195">
        <v>0.03</v>
      </c>
      <c r="K5195">
        <v>10.96</v>
      </c>
      <c r="L5195" t="s">
        <v>57</v>
      </c>
      <c r="M5195">
        <f t="shared" si="529"/>
        <v>56.69</v>
      </c>
      <c r="N5195">
        <f t="shared" si="530"/>
        <v>23.81</v>
      </c>
      <c r="O5195" s="7">
        <f t="shared" si="531"/>
        <v>0.4200035279590757</v>
      </c>
      <c r="P5195" t="str">
        <f t="shared" si="527"/>
        <v>Sep-2024</v>
      </c>
      <c r="Q5195" t="str">
        <f t="shared" si="528"/>
        <v>Q3-2024</v>
      </c>
    </row>
    <row r="5196" spans="1:17" x14ac:dyDescent="0.3">
      <c r="A5196" t="s">
        <v>5344</v>
      </c>
      <c r="B5196" s="15">
        <v>46012</v>
      </c>
      <c r="C5196" t="s">
        <v>52</v>
      </c>
      <c r="D5196" t="s">
        <v>113</v>
      </c>
      <c r="E5196" t="s">
        <v>54</v>
      </c>
      <c r="F5196" t="s">
        <v>268</v>
      </c>
      <c r="G5196" t="s">
        <v>68</v>
      </c>
      <c r="H5196">
        <v>1</v>
      </c>
      <c r="I5196">
        <v>19.32</v>
      </c>
      <c r="J5196">
        <v>5.8000000000000003E-2</v>
      </c>
      <c r="K5196">
        <v>11.82</v>
      </c>
      <c r="L5196" t="s">
        <v>57</v>
      </c>
      <c r="M5196">
        <f t="shared" si="529"/>
        <v>18.2</v>
      </c>
      <c r="N5196">
        <f t="shared" si="530"/>
        <v>6.38</v>
      </c>
      <c r="O5196" s="7">
        <f t="shared" si="531"/>
        <v>0.35054945054945058</v>
      </c>
      <c r="P5196" t="str">
        <f t="shared" si="527"/>
        <v>Dec-2025</v>
      </c>
      <c r="Q5196" t="str">
        <f t="shared" si="528"/>
        <v>Q4-2025</v>
      </c>
    </row>
    <row r="5197" spans="1:17" x14ac:dyDescent="0.3">
      <c r="A5197" t="s">
        <v>5345</v>
      </c>
      <c r="B5197" s="15">
        <v>45878</v>
      </c>
      <c r="C5197" t="s">
        <v>52</v>
      </c>
      <c r="D5197" t="s">
        <v>237</v>
      </c>
      <c r="E5197" t="s">
        <v>60</v>
      </c>
      <c r="F5197" t="s">
        <v>67</v>
      </c>
      <c r="G5197" t="s">
        <v>68</v>
      </c>
      <c r="H5197">
        <v>11</v>
      </c>
      <c r="I5197">
        <v>34.82</v>
      </c>
      <c r="J5197">
        <v>0.11799999999999999</v>
      </c>
      <c r="K5197">
        <v>16</v>
      </c>
      <c r="L5197" t="s">
        <v>57</v>
      </c>
      <c r="M5197">
        <f t="shared" si="529"/>
        <v>337.82</v>
      </c>
      <c r="N5197">
        <f t="shared" si="530"/>
        <v>161.82</v>
      </c>
      <c r="O5197" s="7">
        <f t="shared" si="531"/>
        <v>0.47901249185957018</v>
      </c>
      <c r="P5197" t="str">
        <f t="shared" si="527"/>
        <v>Aug-2025</v>
      </c>
      <c r="Q5197" t="str">
        <f t="shared" si="528"/>
        <v>Q3-2025</v>
      </c>
    </row>
    <row r="5198" spans="1:17" x14ac:dyDescent="0.3">
      <c r="A5198" t="s">
        <v>5346</v>
      </c>
      <c r="B5198" s="15">
        <v>45545</v>
      </c>
      <c r="C5198" t="s">
        <v>63</v>
      </c>
      <c r="D5198" t="s">
        <v>159</v>
      </c>
      <c r="E5198" t="s">
        <v>93</v>
      </c>
      <c r="F5198" t="s">
        <v>255</v>
      </c>
      <c r="G5198" t="s">
        <v>56</v>
      </c>
      <c r="H5198">
        <v>6</v>
      </c>
      <c r="I5198">
        <v>23.65</v>
      </c>
      <c r="J5198">
        <v>0.16700000000000001</v>
      </c>
      <c r="K5198">
        <v>8.42</v>
      </c>
      <c r="L5198" t="s">
        <v>57</v>
      </c>
      <c r="M5198">
        <f t="shared" si="529"/>
        <v>118.2</v>
      </c>
      <c r="N5198">
        <f t="shared" si="530"/>
        <v>67.680000000000007</v>
      </c>
      <c r="O5198" s="7">
        <f t="shared" si="531"/>
        <v>0.57258883248730974</v>
      </c>
      <c r="P5198" t="str">
        <f t="shared" si="527"/>
        <v>Sep-2024</v>
      </c>
      <c r="Q5198" t="str">
        <f t="shared" si="528"/>
        <v>Q3-2024</v>
      </c>
    </row>
    <row r="5199" spans="1:17" x14ac:dyDescent="0.3">
      <c r="A5199" t="s">
        <v>5347</v>
      </c>
      <c r="B5199" s="15">
        <v>45736</v>
      </c>
      <c r="C5199" t="s">
        <v>52</v>
      </c>
      <c r="D5199" t="s">
        <v>130</v>
      </c>
      <c r="E5199" t="s">
        <v>54</v>
      </c>
      <c r="F5199" t="s">
        <v>156</v>
      </c>
      <c r="G5199" t="s">
        <v>68</v>
      </c>
      <c r="H5199">
        <v>5</v>
      </c>
      <c r="I5199">
        <v>7.59</v>
      </c>
      <c r="J5199">
        <v>0.1</v>
      </c>
      <c r="K5199">
        <v>5.15</v>
      </c>
      <c r="L5199" t="s">
        <v>57</v>
      </c>
      <c r="M5199">
        <f t="shared" si="529"/>
        <v>34.159999999999997</v>
      </c>
      <c r="N5199">
        <f t="shared" si="530"/>
        <v>8.41</v>
      </c>
      <c r="O5199" s="7">
        <f t="shared" si="531"/>
        <v>0.24619437939110073</v>
      </c>
      <c r="P5199" t="str">
        <f t="shared" si="527"/>
        <v>Mar-2025</v>
      </c>
      <c r="Q5199" t="str">
        <f t="shared" si="528"/>
        <v>Q1-2025</v>
      </c>
    </row>
    <row r="5200" spans="1:17" x14ac:dyDescent="0.3">
      <c r="A5200" t="s">
        <v>5348</v>
      </c>
      <c r="B5200" s="15">
        <v>45836</v>
      </c>
      <c r="C5200" t="s">
        <v>52</v>
      </c>
      <c r="D5200" t="s">
        <v>155</v>
      </c>
      <c r="E5200" t="s">
        <v>54</v>
      </c>
      <c r="F5200" t="s">
        <v>114</v>
      </c>
      <c r="G5200" t="s">
        <v>68</v>
      </c>
      <c r="H5200">
        <v>3</v>
      </c>
      <c r="I5200">
        <v>16.38</v>
      </c>
      <c r="J5200">
        <v>2.3E-2</v>
      </c>
      <c r="K5200">
        <v>9.6999999999999993</v>
      </c>
      <c r="L5200" t="s">
        <v>57</v>
      </c>
      <c r="M5200">
        <f t="shared" si="529"/>
        <v>48.01</v>
      </c>
      <c r="N5200">
        <f t="shared" si="530"/>
        <v>18.91</v>
      </c>
      <c r="O5200" s="7">
        <f t="shared" si="531"/>
        <v>0.39387627577588002</v>
      </c>
      <c r="P5200" t="str">
        <f t="shared" si="527"/>
        <v>Jun-2025</v>
      </c>
      <c r="Q5200" t="str">
        <f t="shared" si="528"/>
        <v>Q2-2025</v>
      </c>
    </row>
    <row r="5201" spans="1:17" x14ac:dyDescent="0.3">
      <c r="A5201" t="s">
        <v>5349</v>
      </c>
      <c r="B5201" s="15">
        <v>45674</v>
      </c>
      <c r="C5201" t="s">
        <v>84</v>
      </c>
      <c r="D5201" t="s">
        <v>171</v>
      </c>
      <c r="E5201" t="s">
        <v>93</v>
      </c>
      <c r="F5201" t="s">
        <v>94</v>
      </c>
      <c r="G5201" t="s">
        <v>68</v>
      </c>
      <c r="H5201">
        <v>2</v>
      </c>
      <c r="I5201">
        <v>10.210000000000001</v>
      </c>
      <c r="J5201">
        <v>0.161</v>
      </c>
      <c r="K5201">
        <v>3.97</v>
      </c>
      <c r="L5201" t="s">
        <v>57</v>
      </c>
      <c r="M5201">
        <f t="shared" si="529"/>
        <v>17.13</v>
      </c>
      <c r="N5201">
        <f t="shared" si="530"/>
        <v>9.19</v>
      </c>
      <c r="O5201" s="7">
        <f t="shared" si="531"/>
        <v>0.53648569760653819</v>
      </c>
      <c r="P5201" t="str">
        <f t="shared" ref="P5201:P5218" si="532">IF(B5201="","",TEXT(B5201,"mmm-yyyy"))</f>
        <v>Jan-2025</v>
      </c>
      <c r="Q5201" t="str">
        <f t="shared" ref="Q5201:Q5218" si="533">IF(B5201="","","Q"&amp;ROUNDUP(MONTH(B5201)/3,0)&amp;"-"&amp;YEAR(B5201))</f>
        <v>Q1-2025</v>
      </c>
    </row>
    <row r="5202" spans="1:17" x14ac:dyDescent="0.3">
      <c r="A5202" t="s">
        <v>5350</v>
      </c>
      <c r="B5202" s="15">
        <v>45968</v>
      </c>
      <c r="C5202" t="s">
        <v>84</v>
      </c>
      <c r="D5202" t="s">
        <v>103</v>
      </c>
      <c r="E5202" t="s">
        <v>107</v>
      </c>
      <c r="F5202" t="s">
        <v>193</v>
      </c>
      <c r="G5202" t="s">
        <v>68</v>
      </c>
      <c r="H5202">
        <v>2</v>
      </c>
      <c r="I5202">
        <v>48.65</v>
      </c>
      <c r="J5202">
        <v>4.4999999999999998E-2</v>
      </c>
      <c r="K5202">
        <v>18.27</v>
      </c>
      <c r="L5202" t="s">
        <v>104</v>
      </c>
      <c r="M5202">
        <f t="shared" si="529"/>
        <v>92.92</v>
      </c>
      <c r="N5202">
        <f t="shared" si="530"/>
        <v>56.38</v>
      </c>
      <c r="O5202" s="7">
        <f t="shared" si="531"/>
        <v>0.60675850193715031</v>
      </c>
      <c r="P5202" t="str">
        <f t="shared" si="532"/>
        <v>Nov-2025</v>
      </c>
      <c r="Q5202" t="str">
        <f t="shared" si="533"/>
        <v>Q4-2025</v>
      </c>
    </row>
    <row r="5203" spans="1:17" x14ac:dyDescent="0.3">
      <c r="A5203" t="s">
        <v>5351</v>
      </c>
      <c r="B5203" s="15">
        <v>45797</v>
      </c>
      <c r="C5203" t="s">
        <v>88</v>
      </c>
      <c r="D5203" t="s">
        <v>270</v>
      </c>
      <c r="E5203" t="s">
        <v>54</v>
      </c>
      <c r="F5203" t="s">
        <v>65</v>
      </c>
      <c r="G5203" t="s">
        <v>68</v>
      </c>
      <c r="H5203">
        <v>2</v>
      </c>
      <c r="I5203">
        <v>17.41</v>
      </c>
      <c r="J5203">
        <v>0.11600000000000001</v>
      </c>
      <c r="K5203">
        <v>10.17</v>
      </c>
      <c r="L5203" t="s">
        <v>57</v>
      </c>
      <c r="M5203">
        <f t="shared" si="529"/>
        <v>30.78</v>
      </c>
      <c r="N5203">
        <f t="shared" si="530"/>
        <v>10.44</v>
      </c>
      <c r="O5203" s="7">
        <f t="shared" si="531"/>
        <v>0.33918128654970758</v>
      </c>
      <c r="P5203" t="str">
        <f t="shared" si="532"/>
        <v>May-2025</v>
      </c>
      <c r="Q5203" t="str">
        <f t="shared" si="533"/>
        <v>Q2-2025</v>
      </c>
    </row>
    <row r="5204" spans="1:17" x14ac:dyDescent="0.3">
      <c r="A5204" t="s">
        <v>5352</v>
      </c>
      <c r="B5204" s="15">
        <v>45883</v>
      </c>
      <c r="C5204" t="s">
        <v>88</v>
      </c>
      <c r="D5204" t="s">
        <v>198</v>
      </c>
      <c r="E5204" t="s">
        <v>60</v>
      </c>
      <c r="F5204" t="s">
        <v>67</v>
      </c>
      <c r="G5204" t="s">
        <v>68</v>
      </c>
      <c r="H5204">
        <v>1</v>
      </c>
      <c r="I5204">
        <v>102.23</v>
      </c>
      <c r="J5204">
        <v>0.1</v>
      </c>
      <c r="K5204">
        <v>46.1</v>
      </c>
      <c r="L5204" t="s">
        <v>57</v>
      </c>
      <c r="M5204">
        <f t="shared" si="529"/>
        <v>92.01</v>
      </c>
      <c r="N5204">
        <f t="shared" si="530"/>
        <v>45.91</v>
      </c>
      <c r="O5204" s="7">
        <f t="shared" si="531"/>
        <v>0.49896750353222469</v>
      </c>
      <c r="P5204" t="str">
        <f t="shared" si="532"/>
        <v>Aug-2025</v>
      </c>
      <c r="Q5204" t="str">
        <f t="shared" si="533"/>
        <v>Q3-2025</v>
      </c>
    </row>
    <row r="5205" spans="1:17" x14ac:dyDescent="0.3">
      <c r="A5205" t="s">
        <v>5353</v>
      </c>
      <c r="B5205" s="15">
        <v>45901</v>
      </c>
      <c r="C5205" t="s">
        <v>84</v>
      </c>
      <c r="D5205" t="s">
        <v>229</v>
      </c>
      <c r="E5205" t="s">
        <v>54</v>
      </c>
      <c r="F5205" t="s">
        <v>114</v>
      </c>
      <c r="G5205" t="s">
        <v>68</v>
      </c>
      <c r="H5205">
        <v>8</v>
      </c>
      <c r="I5205">
        <v>4.8499999999999996</v>
      </c>
      <c r="J5205">
        <v>9.8000000000000004E-2</v>
      </c>
      <c r="K5205">
        <v>3.32</v>
      </c>
      <c r="L5205" t="s">
        <v>57</v>
      </c>
      <c r="M5205">
        <f t="shared" si="529"/>
        <v>35</v>
      </c>
      <c r="N5205">
        <f t="shared" si="530"/>
        <v>8.44</v>
      </c>
      <c r="O5205" s="7">
        <f t="shared" si="531"/>
        <v>0.24114285714285713</v>
      </c>
      <c r="P5205" t="str">
        <f t="shared" si="532"/>
        <v>Sep-2025</v>
      </c>
      <c r="Q5205" t="str">
        <f t="shared" si="533"/>
        <v>Q3-2025</v>
      </c>
    </row>
    <row r="5206" spans="1:17" x14ac:dyDescent="0.3">
      <c r="A5206" t="s">
        <v>5354</v>
      </c>
      <c r="B5206" s="15">
        <v>45801</v>
      </c>
      <c r="C5206" t="s">
        <v>88</v>
      </c>
      <c r="D5206" t="s">
        <v>179</v>
      </c>
      <c r="E5206" t="s">
        <v>93</v>
      </c>
      <c r="F5206" t="s">
        <v>219</v>
      </c>
      <c r="G5206" t="s">
        <v>68</v>
      </c>
      <c r="H5206">
        <v>5</v>
      </c>
      <c r="I5206">
        <v>29.39</v>
      </c>
      <c r="J5206">
        <v>0.15</v>
      </c>
      <c r="K5206">
        <v>13.48</v>
      </c>
      <c r="L5206" t="s">
        <v>57</v>
      </c>
      <c r="M5206">
        <f t="shared" si="529"/>
        <v>124.91</v>
      </c>
      <c r="N5206">
        <f t="shared" si="530"/>
        <v>57.51</v>
      </c>
      <c r="O5206" s="7">
        <f t="shared" si="531"/>
        <v>0.46041149627731964</v>
      </c>
      <c r="P5206" t="str">
        <f t="shared" si="532"/>
        <v>May-2025</v>
      </c>
      <c r="Q5206" t="str">
        <f t="shared" si="533"/>
        <v>Q2-2025</v>
      </c>
    </row>
    <row r="5207" spans="1:17" x14ac:dyDescent="0.3">
      <c r="A5207" t="s">
        <v>5355</v>
      </c>
      <c r="B5207" s="15">
        <v>45891</v>
      </c>
      <c r="C5207" t="s">
        <v>52</v>
      </c>
      <c r="D5207" t="s">
        <v>113</v>
      </c>
      <c r="E5207" t="s">
        <v>107</v>
      </c>
      <c r="F5207" t="s">
        <v>139</v>
      </c>
      <c r="G5207" t="s">
        <v>68</v>
      </c>
      <c r="H5207">
        <v>8</v>
      </c>
      <c r="I5207">
        <v>55.2</v>
      </c>
      <c r="J5207">
        <v>4.2999999999999997E-2</v>
      </c>
      <c r="K5207">
        <v>17.64</v>
      </c>
      <c r="L5207" t="s">
        <v>57</v>
      </c>
      <c r="M5207">
        <f t="shared" si="529"/>
        <v>422.61</v>
      </c>
      <c r="N5207">
        <f t="shared" si="530"/>
        <v>281.49</v>
      </c>
      <c r="O5207" s="7">
        <f t="shared" si="531"/>
        <v>0.66607510470646691</v>
      </c>
      <c r="P5207" t="str">
        <f t="shared" si="532"/>
        <v>Aug-2025</v>
      </c>
      <c r="Q5207" t="str">
        <f t="shared" si="533"/>
        <v>Q3-2025</v>
      </c>
    </row>
    <row r="5208" spans="1:17" x14ac:dyDescent="0.3">
      <c r="A5208" t="s">
        <v>5356</v>
      </c>
      <c r="B5208" s="15">
        <v>45936</v>
      </c>
      <c r="C5208" t="s">
        <v>52</v>
      </c>
      <c r="D5208" t="s">
        <v>96</v>
      </c>
      <c r="E5208" t="s">
        <v>71</v>
      </c>
      <c r="F5208" t="s">
        <v>78</v>
      </c>
      <c r="G5208" t="s">
        <v>68</v>
      </c>
      <c r="H5208">
        <v>4</v>
      </c>
      <c r="I5208">
        <v>95.3</v>
      </c>
      <c r="J5208">
        <v>0.105</v>
      </c>
      <c r="K5208">
        <v>68.05</v>
      </c>
      <c r="L5208" t="s">
        <v>57</v>
      </c>
      <c r="M5208">
        <f t="shared" si="529"/>
        <v>341.17</v>
      </c>
      <c r="N5208">
        <f t="shared" si="530"/>
        <v>68.97</v>
      </c>
      <c r="O5208" s="7">
        <f t="shared" si="531"/>
        <v>0.20215728229328486</v>
      </c>
      <c r="P5208" t="str">
        <f t="shared" si="532"/>
        <v>Oct-2025</v>
      </c>
      <c r="Q5208" t="str">
        <f t="shared" si="533"/>
        <v>Q4-2025</v>
      </c>
    </row>
    <row r="5209" spans="1:17" x14ac:dyDescent="0.3">
      <c r="A5209" t="s">
        <v>5357</v>
      </c>
      <c r="B5209" s="15">
        <v>45823</v>
      </c>
      <c r="C5209" t="s">
        <v>88</v>
      </c>
      <c r="D5209" t="s">
        <v>116</v>
      </c>
      <c r="E5209" t="s">
        <v>71</v>
      </c>
      <c r="F5209" t="s">
        <v>86</v>
      </c>
      <c r="G5209" t="s">
        <v>68</v>
      </c>
      <c r="H5209">
        <v>7</v>
      </c>
      <c r="I5209">
        <v>189.05</v>
      </c>
      <c r="J5209">
        <v>2.7E-2</v>
      </c>
      <c r="K5209">
        <v>133.19999999999999</v>
      </c>
      <c r="L5209" t="s">
        <v>57</v>
      </c>
      <c r="M5209">
        <f t="shared" si="529"/>
        <v>1287.6199999999999</v>
      </c>
      <c r="N5209">
        <f t="shared" si="530"/>
        <v>355.22</v>
      </c>
      <c r="O5209" s="7">
        <f t="shared" si="531"/>
        <v>0.27587331666174808</v>
      </c>
      <c r="P5209" t="str">
        <f t="shared" si="532"/>
        <v>Jun-2025</v>
      </c>
      <c r="Q5209" t="str">
        <f t="shared" si="533"/>
        <v>Q2-2025</v>
      </c>
    </row>
    <row r="5210" spans="1:17" x14ac:dyDescent="0.3">
      <c r="A5210" t="s">
        <v>5358</v>
      </c>
      <c r="B5210" s="15">
        <v>45487</v>
      </c>
      <c r="C5210" t="s">
        <v>52</v>
      </c>
      <c r="D5210" t="s">
        <v>70</v>
      </c>
      <c r="E5210" t="s">
        <v>60</v>
      </c>
      <c r="F5210" t="s">
        <v>61</v>
      </c>
      <c r="G5210" t="s">
        <v>56</v>
      </c>
      <c r="H5210">
        <v>3</v>
      </c>
      <c r="I5210">
        <v>85.81</v>
      </c>
      <c r="J5210">
        <v>9.4E-2</v>
      </c>
      <c r="K5210">
        <v>42.54</v>
      </c>
      <c r="L5210" t="s">
        <v>57</v>
      </c>
      <c r="M5210">
        <f t="shared" si="529"/>
        <v>233.23</v>
      </c>
      <c r="N5210">
        <f t="shared" si="530"/>
        <v>105.61</v>
      </c>
      <c r="O5210" s="7">
        <f t="shared" si="531"/>
        <v>0.45281481799082451</v>
      </c>
      <c r="P5210" t="str">
        <f t="shared" si="532"/>
        <v>Jul-2024</v>
      </c>
      <c r="Q5210" t="str">
        <f t="shared" si="533"/>
        <v>Q3-2024</v>
      </c>
    </row>
    <row r="5211" spans="1:17" x14ac:dyDescent="0.3">
      <c r="A5211" t="s">
        <v>5359</v>
      </c>
      <c r="B5211" s="15">
        <v>45771</v>
      </c>
      <c r="C5211" t="s">
        <v>88</v>
      </c>
      <c r="D5211" t="s">
        <v>429</v>
      </c>
      <c r="E5211" t="s">
        <v>71</v>
      </c>
      <c r="F5211" t="s">
        <v>97</v>
      </c>
      <c r="G5211" t="s">
        <v>73</v>
      </c>
      <c r="H5211">
        <v>3</v>
      </c>
      <c r="I5211">
        <v>151.74</v>
      </c>
      <c r="J5211">
        <v>7.5999999999999998E-2</v>
      </c>
      <c r="K5211">
        <v>113.84</v>
      </c>
      <c r="L5211" t="s">
        <v>57</v>
      </c>
      <c r="M5211">
        <f t="shared" si="529"/>
        <v>420.62</v>
      </c>
      <c r="N5211">
        <f t="shared" si="530"/>
        <v>79.099999999999994</v>
      </c>
      <c r="O5211" s="7">
        <f t="shared" si="531"/>
        <v>0.18805572725975939</v>
      </c>
      <c r="P5211" t="str">
        <f t="shared" si="532"/>
        <v>Apr-2025</v>
      </c>
      <c r="Q5211" t="str">
        <f t="shared" si="533"/>
        <v>Q2-2025</v>
      </c>
    </row>
    <row r="5212" spans="1:17" x14ac:dyDescent="0.3">
      <c r="A5212" t="s">
        <v>5360</v>
      </c>
      <c r="B5212" s="15">
        <v>45530</v>
      </c>
      <c r="C5212" t="s">
        <v>84</v>
      </c>
      <c r="D5212" t="s">
        <v>110</v>
      </c>
      <c r="E5212" t="s">
        <v>107</v>
      </c>
      <c r="F5212" t="s">
        <v>139</v>
      </c>
      <c r="G5212" t="s">
        <v>68</v>
      </c>
      <c r="H5212">
        <v>8</v>
      </c>
      <c r="I5212">
        <v>30.65</v>
      </c>
      <c r="J5212">
        <v>2.4E-2</v>
      </c>
      <c r="K5212">
        <v>11.54</v>
      </c>
      <c r="L5212" t="s">
        <v>57</v>
      </c>
      <c r="M5212">
        <f t="shared" si="529"/>
        <v>239.32</v>
      </c>
      <c r="N5212">
        <f t="shared" si="530"/>
        <v>147</v>
      </c>
      <c r="O5212" s="7">
        <f t="shared" si="531"/>
        <v>0.61424034765167979</v>
      </c>
      <c r="P5212" t="str">
        <f t="shared" si="532"/>
        <v>Aug-2024</v>
      </c>
      <c r="Q5212" t="str">
        <f t="shared" si="533"/>
        <v>Q3-2024</v>
      </c>
    </row>
    <row r="5213" spans="1:17" x14ac:dyDescent="0.3">
      <c r="A5213" t="s">
        <v>5361</v>
      </c>
      <c r="B5213" s="15">
        <v>45932</v>
      </c>
      <c r="C5213" t="s">
        <v>63</v>
      </c>
      <c r="D5213" t="s">
        <v>82</v>
      </c>
      <c r="E5213" t="s">
        <v>54</v>
      </c>
      <c r="F5213" t="s">
        <v>55</v>
      </c>
      <c r="G5213" t="s">
        <v>68</v>
      </c>
      <c r="H5213">
        <v>9</v>
      </c>
      <c r="I5213">
        <v>22.67</v>
      </c>
      <c r="J5213">
        <v>0.17399999999999999</v>
      </c>
      <c r="K5213">
        <v>15.14</v>
      </c>
      <c r="L5213" t="s">
        <v>57</v>
      </c>
      <c r="M5213">
        <f t="shared" si="529"/>
        <v>168.53</v>
      </c>
      <c r="N5213">
        <f t="shared" si="530"/>
        <v>32.270000000000003</v>
      </c>
      <c r="O5213" s="7">
        <f t="shared" si="531"/>
        <v>0.1914792618524892</v>
      </c>
      <c r="P5213" t="str">
        <f t="shared" si="532"/>
        <v>Oct-2025</v>
      </c>
      <c r="Q5213" t="str">
        <f t="shared" si="533"/>
        <v>Q4-2025</v>
      </c>
    </row>
    <row r="5214" spans="1:17" x14ac:dyDescent="0.3">
      <c r="A5214" t="s">
        <v>5362</v>
      </c>
      <c r="B5214" s="15">
        <v>45584</v>
      </c>
      <c r="C5214" t="s">
        <v>52</v>
      </c>
      <c r="D5214" t="s">
        <v>130</v>
      </c>
      <c r="E5214" t="s">
        <v>54</v>
      </c>
      <c r="F5214" t="s">
        <v>65</v>
      </c>
      <c r="G5214" t="s">
        <v>68</v>
      </c>
      <c r="H5214">
        <v>1</v>
      </c>
      <c r="I5214">
        <v>3.56</v>
      </c>
      <c r="J5214">
        <v>1.2999999999999999E-2</v>
      </c>
      <c r="K5214">
        <v>2.2999999999999998</v>
      </c>
      <c r="L5214" t="s">
        <v>57</v>
      </c>
      <c r="M5214">
        <f t="shared" si="529"/>
        <v>3.51</v>
      </c>
      <c r="N5214">
        <f t="shared" si="530"/>
        <v>1.21</v>
      </c>
      <c r="O5214" s="7">
        <f t="shared" si="531"/>
        <v>0.34472934472934474</v>
      </c>
      <c r="P5214" t="str">
        <f t="shared" si="532"/>
        <v>Oct-2024</v>
      </c>
      <c r="Q5214" t="str">
        <f t="shared" si="533"/>
        <v>Q4-2024</v>
      </c>
    </row>
    <row r="5215" spans="1:17" x14ac:dyDescent="0.3">
      <c r="A5215" t="s">
        <v>5363</v>
      </c>
      <c r="B5215" s="15">
        <v>45477</v>
      </c>
      <c r="C5215" t="s">
        <v>52</v>
      </c>
      <c r="D5215" t="s">
        <v>121</v>
      </c>
      <c r="E5215" t="s">
        <v>93</v>
      </c>
      <c r="F5215" t="s">
        <v>124</v>
      </c>
      <c r="G5215" t="s">
        <v>68</v>
      </c>
      <c r="H5215">
        <v>2</v>
      </c>
      <c r="I5215">
        <v>19.64</v>
      </c>
      <c r="J5215">
        <v>0</v>
      </c>
      <c r="K5215">
        <v>7.06</v>
      </c>
      <c r="L5215" t="s">
        <v>104</v>
      </c>
      <c r="M5215">
        <f t="shared" si="529"/>
        <v>39.28</v>
      </c>
      <c r="N5215">
        <f t="shared" si="530"/>
        <v>25.16</v>
      </c>
      <c r="O5215" s="7">
        <f t="shared" si="531"/>
        <v>0.64052953156822812</v>
      </c>
      <c r="P5215" t="str">
        <f t="shared" si="532"/>
        <v>Jul-2024</v>
      </c>
      <c r="Q5215" t="str">
        <f t="shared" si="533"/>
        <v>Q3-2024</v>
      </c>
    </row>
    <row r="5216" spans="1:17" x14ac:dyDescent="0.3">
      <c r="A5216" t="s">
        <v>5364</v>
      </c>
      <c r="B5216" s="15">
        <v>45975</v>
      </c>
      <c r="C5216" t="s">
        <v>84</v>
      </c>
      <c r="D5216" t="s">
        <v>169</v>
      </c>
      <c r="E5216" t="s">
        <v>107</v>
      </c>
      <c r="F5216" t="s">
        <v>193</v>
      </c>
      <c r="G5216" t="s">
        <v>68</v>
      </c>
      <c r="H5216">
        <v>1</v>
      </c>
      <c r="I5216">
        <v>44.15</v>
      </c>
      <c r="J5216">
        <v>8.8999999999999996E-2</v>
      </c>
      <c r="K5216">
        <v>16.32</v>
      </c>
      <c r="L5216" t="s">
        <v>57</v>
      </c>
      <c r="M5216">
        <f t="shared" si="529"/>
        <v>40.22</v>
      </c>
      <c r="N5216">
        <f t="shared" si="530"/>
        <v>23.9</v>
      </c>
      <c r="O5216" s="7">
        <f t="shared" si="531"/>
        <v>0.59423172550969661</v>
      </c>
      <c r="P5216" t="str">
        <f t="shared" si="532"/>
        <v>Nov-2025</v>
      </c>
      <c r="Q5216" t="str">
        <f t="shared" si="533"/>
        <v>Q4-2025</v>
      </c>
    </row>
    <row r="5217" spans="1:17" x14ac:dyDescent="0.3">
      <c r="A5217" t="s">
        <v>5365</v>
      </c>
      <c r="B5217" s="15">
        <v>45383</v>
      </c>
      <c r="C5217" t="s">
        <v>52</v>
      </c>
      <c r="D5217" t="s">
        <v>59</v>
      </c>
      <c r="E5217" t="s">
        <v>107</v>
      </c>
      <c r="F5217" t="s">
        <v>132</v>
      </c>
      <c r="G5217" t="s">
        <v>68</v>
      </c>
      <c r="H5217">
        <v>1</v>
      </c>
      <c r="I5217">
        <v>21.93</v>
      </c>
      <c r="J5217">
        <v>4.9000000000000002E-2</v>
      </c>
      <c r="K5217">
        <v>7.89</v>
      </c>
      <c r="L5217" t="s">
        <v>57</v>
      </c>
      <c r="M5217">
        <f t="shared" si="529"/>
        <v>20.86</v>
      </c>
      <c r="N5217">
        <f t="shared" si="530"/>
        <v>12.97</v>
      </c>
      <c r="O5217" s="7">
        <f t="shared" si="531"/>
        <v>0.62176414189837015</v>
      </c>
      <c r="P5217" t="str">
        <f t="shared" si="532"/>
        <v>Apr-2024</v>
      </c>
      <c r="Q5217" t="str">
        <f t="shared" si="533"/>
        <v>Q2-2024</v>
      </c>
    </row>
    <row r="5218" spans="1:17" x14ac:dyDescent="0.3">
      <c r="A5218" t="s">
        <v>5366</v>
      </c>
      <c r="B5218" s="15">
        <v>45708</v>
      </c>
      <c r="C5218" t="s">
        <v>88</v>
      </c>
      <c r="D5218" t="s">
        <v>270</v>
      </c>
      <c r="E5218" t="s">
        <v>93</v>
      </c>
      <c r="F5218" t="s">
        <v>255</v>
      </c>
      <c r="G5218" t="s">
        <v>68</v>
      </c>
      <c r="H5218">
        <v>4</v>
      </c>
      <c r="I5218">
        <v>45.99</v>
      </c>
      <c r="J5218">
        <v>8.4000000000000005E-2</v>
      </c>
      <c r="K5218">
        <v>18.21</v>
      </c>
      <c r="L5218" t="s">
        <v>57</v>
      </c>
      <c r="M5218">
        <f t="shared" si="529"/>
        <v>168.51</v>
      </c>
      <c r="N5218">
        <f t="shared" si="530"/>
        <v>95.67</v>
      </c>
      <c r="O5218" s="7">
        <f t="shared" si="531"/>
        <v>0.56774078689692009</v>
      </c>
      <c r="P5218" t="str">
        <f t="shared" si="532"/>
        <v>Feb-2025</v>
      </c>
      <c r="Q5218" t="str">
        <f t="shared" si="533"/>
        <v>Q1-2025</v>
      </c>
    </row>
    <row r="5219" spans="1:17" x14ac:dyDescent="0.3">
      <c r="A5219" t="s">
        <v>5367</v>
      </c>
      <c r="C5219" t="s">
        <v>88</v>
      </c>
      <c r="D5219" t="s">
        <v>202</v>
      </c>
      <c r="E5219" t="s">
        <v>107</v>
      </c>
      <c r="F5219" t="s">
        <v>148</v>
      </c>
      <c r="G5219" t="s">
        <v>68</v>
      </c>
      <c r="H5219">
        <v>3</v>
      </c>
      <c r="I5219">
        <v>14.7</v>
      </c>
      <c r="J5219">
        <v>6.3E-2</v>
      </c>
      <c r="K5219">
        <v>4.75</v>
      </c>
      <c r="L5219" t="s">
        <v>73</v>
      </c>
      <c r="M5219">
        <f t="shared" si="529"/>
        <v>41.32</v>
      </c>
      <c r="N5219">
        <f t="shared" si="530"/>
        <v>27.07</v>
      </c>
      <c r="O5219" s="7">
        <f t="shared" si="531"/>
        <v>0.65513068731848989</v>
      </c>
    </row>
    <row r="5220" spans="1:17" x14ac:dyDescent="0.3">
      <c r="A5220" t="s">
        <v>5368</v>
      </c>
      <c r="B5220" s="15">
        <v>45511</v>
      </c>
      <c r="C5220" t="s">
        <v>52</v>
      </c>
      <c r="D5220" t="s">
        <v>181</v>
      </c>
      <c r="E5220" t="s">
        <v>54</v>
      </c>
      <c r="F5220" t="s">
        <v>156</v>
      </c>
      <c r="G5220" t="s">
        <v>68</v>
      </c>
      <c r="H5220">
        <v>1</v>
      </c>
      <c r="I5220">
        <v>24.06</v>
      </c>
      <c r="J5220">
        <v>0.20499999999999999</v>
      </c>
      <c r="K5220">
        <v>14.33</v>
      </c>
      <c r="L5220" t="s">
        <v>57</v>
      </c>
      <c r="M5220">
        <f t="shared" si="529"/>
        <v>19.13</v>
      </c>
      <c r="N5220">
        <f t="shared" si="530"/>
        <v>4.8</v>
      </c>
      <c r="O5220" s="7">
        <f t="shared" si="531"/>
        <v>0.25091479351803453</v>
      </c>
      <c r="P5220" t="str">
        <f t="shared" ref="P5220:P5283" si="534">IF(B5220="","",TEXT(B5220,"mmm-yyyy"))</f>
        <v>Aug-2024</v>
      </c>
      <c r="Q5220" t="str">
        <f t="shared" ref="Q5220:Q5283" si="535">IF(B5220="","","Q"&amp;ROUNDUP(MONTH(B5220)/3,0)&amp;"-"&amp;YEAR(B5220))</f>
        <v>Q3-2024</v>
      </c>
    </row>
    <row r="5221" spans="1:17" x14ac:dyDescent="0.3">
      <c r="A5221" t="s">
        <v>5369</v>
      </c>
      <c r="B5221" s="15">
        <v>45865</v>
      </c>
      <c r="C5221" t="s">
        <v>63</v>
      </c>
      <c r="D5221" t="s">
        <v>204</v>
      </c>
      <c r="E5221" t="s">
        <v>93</v>
      </c>
      <c r="F5221" t="s">
        <v>141</v>
      </c>
      <c r="G5221" t="s">
        <v>68</v>
      </c>
      <c r="H5221">
        <v>2</v>
      </c>
      <c r="I5221">
        <v>35.81</v>
      </c>
      <c r="J5221">
        <v>8.1000000000000003E-2</v>
      </c>
      <c r="K5221">
        <v>13.55</v>
      </c>
      <c r="L5221" t="s">
        <v>57</v>
      </c>
      <c r="M5221">
        <f t="shared" si="529"/>
        <v>65.819999999999993</v>
      </c>
      <c r="N5221">
        <f t="shared" si="530"/>
        <v>38.72</v>
      </c>
      <c r="O5221" s="7">
        <f t="shared" si="531"/>
        <v>0.58827104223640236</v>
      </c>
      <c r="P5221" t="str">
        <f t="shared" si="534"/>
        <v>Jul-2025</v>
      </c>
      <c r="Q5221" t="str">
        <f t="shared" si="535"/>
        <v>Q3-2025</v>
      </c>
    </row>
    <row r="5222" spans="1:17" x14ac:dyDescent="0.3">
      <c r="A5222" t="s">
        <v>5370</v>
      </c>
      <c r="B5222" s="15">
        <v>45554</v>
      </c>
      <c r="C5222" t="s">
        <v>84</v>
      </c>
      <c r="D5222" t="s">
        <v>177</v>
      </c>
      <c r="E5222" t="s">
        <v>93</v>
      </c>
      <c r="F5222" t="s">
        <v>141</v>
      </c>
      <c r="G5222" t="s">
        <v>56</v>
      </c>
      <c r="H5222">
        <v>16</v>
      </c>
      <c r="I5222">
        <v>52.57</v>
      </c>
      <c r="J5222">
        <v>3.6999999999999998E-2</v>
      </c>
      <c r="K5222">
        <v>22.53</v>
      </c>
      <c r="L5222" t="s">
        <v>57</v>
      </c>
      <c r="M5222">
        <f t="shared" si="529"/>
        <v>810</v>
      </c>
      <c r="N5222">
        <f t="shared" si="530"/>
        <v>449.52</v>
      </c>
      <c r="O5222" s="7">
        <f t="shared" si="531"/>
        <v>0.55496296296296299</v>
      </c>
      <c r="P5222" t="str">
        <f t="shared" si="534"/>
        <v>Sep-2024</v>
      </c>
      <c r="Q5222" t="str">
        <f t="shared" si="535"/>
        <v>Q3-2024</v>
      </c>
    </row>
    <row r="5223" spans="1:17" x14ac:dyDescent="0.3">
      <c r="A5223" t="s">
        <v>5371</v>
      </c>
      <c r="B5223" s="15">
        <v>45971</v>
      </c>
      <c r="C5223" t="s">
        <v>63</v>
      </c>
      <c r="D5223" t="s">
        <v>175</v>
      </c>
      <c r="E5223" t="s">
        <v>54</v>
      </c>
      <c r="F5223" t="s">
        <v>268</v>
      </c>
      <c r="G5223" t="s">
        <v>56</v>
      </c>
      <c r="H5223">
        <v>1</v>
      </c>
      <c r="I5223">
        <v>13.09</v>
      </c>
      <c r="J5223">
        <v>0.307</v>
      </c>
      <c r="K5223">
        <v>7.54</v>
      </c>
      <c r="L5223" t="s">
        <v>57</v>
      </c>
      <c r="M5223">
        <f t="shared" si="529"/>
        <v>9.07</v>
      </c>
      <c r="N5223">
        <f t="shared" si="530"/>
        <v>1.53</v>
      </c>
      <c r="O5223" s="7">
        <f t="shared" si="531"/>
        <v>0.16868798235942667</v>
      </c>
      <c r="P5223" t="str">
        <f t="shared" si="534"/>
        <v>Nov-2025</v>
      </c>
      <c r="Q5223" t="str">
        <f t="shared" si="535"/>
        <v>Q4-2025</v>
      </c>
    </row>
    <row r="5224" spans="1:17" x14ac:dyDescent="0.3">
      <c r="A5224" t="s">
        <v>5372</v>
      </c>
      <c r="B5224" s="15">
        <v>45733</v>
      </c>
      <c r="C5224" t="s">
        <v>63</v>
      </c>
      <c r="D5224" t="s">
        <v>281</v>
      </c>
      <c r="E5224" t="s">
        <v>54</v>
      </c>
      <c r="F5224" t="s">
        <v>156</v>
      </c>
      <c r="G5224" t="s">
        <v>56</v>
      </c>
      <c r="H5224">
        <v>2</v>
      </c>
      <c r="I5224">
        <v>18.41</v>
      </c>
      <c r="J5224">
        <v>1.2999999999999999E-2</v>
      </c>
      <c r="K5224">
        <v>12.59</v>
      </c>
      <c r="L5224" t="s">
        <v>57</v>
      </c>
      <c r="M5224">
        <f t="shared" si="529"/>
        <v>36.340000000000003</v>
      </c>
      <c r="N5224">
        <f t="shared" si="530"/>
        <v>11.16</v>
      </c>
      <c r="O5224" s="7">
        <f t="shared" si="531"/>
        <v>0.30709961474958719</v>
      </c>
      <c r="P5224" t="str">
        <f t="shared" si="534"/>
        <v>Mar-2025</v>
      </c>
      <c r="Q5224" t="str">
        <f t="shared" si="535"/>
        <v>Q1-2025</v>
      </c>
    </row>
    <row r="5225" spans="1:17" x14ac:dyDescent="0.3">
      <c r="A5225" t="s">
        <v>5373</v>
      </c>
      <c r="B5225" s="15">
        <v>45511</v>
      </c>
      <c r="C5225" t="s">
        <v>63</v>
      </c>
      <c r="D5225" t="s">
        <v>64</v>
      </c>
      <c r="E5225" t="s">
        <v>107</v>
      </c>
      <c r="F5225" t="s">
        <v>148</v>
      </c>
      <c r="G5225" t="s">
        <v>56</v>
      </c>
      <c r="H5225">
        <v>2</v>
      </c>
      <c r="I5225">
        <v>54.5</v>
      </c>
      <c r="J5225">
        <v>0.23200000000000001</v>
      </c>
      <c r="K5225">
        <v>21.36</v>
      </c>
      <c r="L5225" t="s">
        <v>57</v>
      </c>
      <c r="M5225">
        <f t="shared" si="529"/>
        <v>83.71</v>
      </c>
      <c r="N5225">
        <f t="shared" si="530"/>
        <v>40.99</v>
      </c>
      <c r="O5225" s="7">
        <f t="shared" si="531"/>
        <v>0.48966670648668026</v>
      </c>
      <c r="P5225" t="str">
        <f t="shared" si="534"/>
        <v>Aug-2024</v>
      </c>
      <c r="Q5225" t="str">
        <f t="shared" si="535"/>
        <v>Q3-2024</v>
      </c>
    </row>
    <row r="5226" spans="1:17" x14ac:dyDescent="0.3">
      <c r="A5226" t="s">
        <v>5374</v>
      </c>
      <c r="B5226" s="15">
        <v>45417</v>
      </c>
      <c r="C5226" t="s">
        <v>88</v>
      </c>
      <c r="D5226" t="s">
        <v>179</v>
      </c>
      <c r="E5226" t="s">
        <v>93</v>
      </c>
      <c r="F5226" t="s">
        <v>124</v>
      </c>
      <c r="G5226" t="s">
        <v>68</v>
      </c>
      <c r="H5226">
        <v>2</v>
      </c>
      <c r="I5226">
        <v>73.989999999999995</v>
      </c>
      <c r="J5226">
        <v>3.3000000000000002E-2</v>
      </c>
      <c r="K5226">
        <v>29.32</v>
      </c>
      <c r="L5226" t="s">
        <v>57</v>
      </c>
      <c r="M5226">
        <f t="shared" si="529"/>
        <v>143.1</v>
      </c>
      <c r="N5226">
        <f t="shared" si="530"/>
        <v>84.46</v>
      </c>
      <c r="O5226" s="7">
        <f t="shared" si="531"/>
        <v>0.59021663172606564</v>
      </c>
      <c r="P5226" t="str">
        <f t="shared" si="534"/>
        <v>May-2024</v>
      </c>
      <c r="Q5226" t="str">
        <f t="shared" si="535"/>
        <v>Q2-2024</v>
      </c>
    </row>
    <row r="5227" spans="1:17" x14ac:dyDescent="0.3">
      <c r="A5227" t="s">
        <v>5375</v>
      </c>
      <c r="B5227" s="15">
        <v>45391</v>
      </c>
      <c r="C5227" t="s">
        <v>84</v>
      </c>
      <c r="D5227" t="s">
        <v>372</v>
      </c>
      <c r="E5227" t="s">
        <v>71</v>
      </c>
      <c r="F5227" t="s">
        <v>126</v>
      </c>
      <c r="G5227" t="s">
        <v>68</v>
      </c>
      <c r="H5227">
        <v>1</v>
      </c>
      <c r="I5227">
        <v>93.33</v>
      </c>
      <c r="J5227">
        <v>0.105</v>
      </c>
      <c r="K5227">
        <v>68.47</v>
      </c>
      <c r="L5227" t="s">
        <v>104</v>
      </c>
      <c r="M5227">
        <f t="shared" si="529"/>
        <v>83.53</v>
      </c>
      <c r="N5227">
        <f t="shared" si="530"/>
        <v>15.06</v>
      </c>
      <c r="O5227" s="7">
        <f t="shared" si="531"/>
        <v>0.18029450496827487</v>
      </c>
      <c r="P5227" t="str">
        <f t="shared" si="534"/>
        <v>Apr-2024</v>
      </c>
      <c r="Q5227" t="str">
        <f t="shared" si="535"/>
        <v>Q2-2024</v>
      </c>
    </row>
    <row r="5228" spans="1:17" x14ac:dyDescent="0.3">
      <c r="A5228" t="s">
        <v>5376</v>
      </c>
      <c r="B5228" s="15">
        <v>45387</v>
      </c>
      <c r="C5228" t="s">
        <v>88</v>
      </c>
      <c r="D5228" t="s">
        <v>429</v>
      </c>
      <c r="E5228" t="s">
        <v>54</v>
      </c>
      <c r="F5228" t="s">
        <v>55</v>
      </c>
      <c r="G5228" t="s">
        <v>56</v>
      </c>
      <c r="H5228">
        <v>1</v>
      </c>
      <c r="I5228">
        <v>18.62</v>
      </c>
      <c r="J5228">
        <v>0.105</v>
      </c>
      <c r="K5228">
        <v>11.92</v>
      </c>
      <c r="L5228" t="s">
        <v>57</v>
      </c>
      <c r="M5228">
        <f t="shared" si="529"/>
        <v>16.66</v>
      </c>
      <c r="N5228">
        <f t="shared" si="530"/>
        <v>4.74</v>
      </c>
      <c r="O5228" s="7">
        <f t="shared" si="531"/>
        <v>0.2845138055222089</v>
      </c>
      <c r="P5228" t="str">
        <f t="shared" si="534"/>
        <v>Apr-2024</v>
      </c>
      <c r="Q5228" t="str">
        <f t="shared" si="535"/>
        <v>Q2-2024</v>
      </c>
    </row>
    <row r="5229" spans="1:17" x14ac:dyDescent="0.3">
      <c r="A5229" t="s">
        <v>5377</v>
      </c>
      <c r="B5229" s="15">
        <v>45687</v>
      </c>
      <c r="C5229" t="s">
        <v>88</v>
      </c>
      <c r="D5229" t="s">
        <v>179</v>
      </c>
      <c r="E5229" t="s">
        <v>93</v>
      </c>
      <c r="F5229" t="s">
        <v>141</v>
      </c>
      <c r="G5229" t="s">
        <v>68</v>
      </c>
      <c r="H5229">
        <v>3</v>
      </c>
      <c r="I5229">
        <v>73.12</v>
      </c>
      <c r="J5229">
        <v>8.2000000000000003E-2</v>
      </c>
      <c r="K5229">
        <v>27.3</v>
      </c>
      <c r="L5229" t="s">
        <v>57</v>
      </c>
      <c r="M5229">
        <f t="shared" si="529"/>
        <v>201.37</v>
      </c>
      <c r="N5229">
        <f t="shared" si="530"/>
        <v>119.47</v>
      </c>
      <c r="O5229" s="7">
        <f t="shared" si="531"/>
        <v>0.59328599096191093</v>
      </c>
      <c r="P5229" t="str">
        <f t="shared" si="534"/>
        <v>Jan-2025</v>
      </c>
      <c r="Q5229" t="str">
        <f t="shared" si="535"/>
        <v>Q1-2025</v>
      </c>
    </row>
    <row r="5230" spans="1:17" x14ac:dyDescent="0.3">
      <c r="A5230" t="s">
        <v>5378</v>
      </c>
      <c r="B5230" s="15">
        <v>45651</v>
      </c>
      <c r="C5230" t="s">
        <v>63</v>
      </c>
      <c r="D5230" t="s">
        <v>263</v>
      </c>
      <c r="E5230" t="s">
        <v>60</v>
      </c>
      <c r="F5230" t="s">
        <v>67</v>
      </c>
      <c r="G5230" t="s">
        <v>68</v>
      </c>
      <c r="H5230">
        <v>7</v>
      </c>
      <c r="I5230">
        <v>113.6</v>
      </c>
      <c r="J5230">
        <v>0.17100000000000001</v>
      </c>
      <c r="K5230">
        <v>56.19</v>
      </c>
      <c r="L5230" t="s">
        <v>57</v>
      </c>
      <c r="M5230">
        <f t="shared" si="529"/>
        <v>659.22</v>
      </c>
      <c r="N5230">
        <f t="shared" si="530"/>
        <v>265.89</v>
      </c>
      <c r="O5230" s="7">
        <f t="shared" si="531"/>
        <v>0.40334031127696363</v>
      </c>
      <c r="P5230" t="str">
        <f t="shared" si="534"/>
        <v>Dec-2024</v>
      </c>
      <c r="Q5230" t="str">
        <f t="shared" si="535"/>
        <v>Q4-2024</v>
      </c>
    </row>
    <row r="5231" spans="1:17" x14ac:dyDescent="0.3">
      <c r="A5231" t="s">
        <v>5379</v>
      </c>
      <c r="B5231" s="15">
        <v>45910</v>
      </c>
      <c r="C5231" t="s">
        <v>52</v>
      </c>
      <c r="D5231" t="s">
        <v>70</v>
      </c>
      <c r="E5231" t="s">
        <v>60</v>
      </c>
      <c r="F5231" t="s">
        <v>90</v>
      </c>
      <c r="G5231" t="s">
        <v>68</v>
      </c>
      <c r="H5231">
        <v>1</v>
      </c>
      <c r="I5231">
        <v>43.37</v>
      </c>
      <c r="J5231">
        <v>0.16900000000000001</v>
      </c>
      <c r="K5231">
        <v>17.73</v>
      </c>
      <c r="L5231" t="s">
        <v>57</v>
      </c>
      <c r="M5231">
        <f t="shared" si="529"/>
        <v>36.04</v>
      </c>
      <c r="N5231">
        <f t="shared" si="530"/>
        <v>18.309999999999999</v>
      </c>
      <c r="O5231" s="7">
        <f t="shared" si="531"/>
        <v>0.50804661487236402</v>
      </c>
      <c r="P5231" t="str">
        <f t="shared" si="534"/>
        <v>Sep-2025</v>
      </c>
      <c r="Q5231" t="str">
        <f t="shared" si="535"/>
        <v>Q3-2025</v>
      </c>
    </row>
    <row r="5232" spans="1:17" x14ac:dyDescent="0.3">
      <c r="A5232" t="s">
        <v>5380</v>
      </c>
      <c r="B5232" s="15">
        <v>45824</v>
      </c>
      <c r="C5232" t="s">
        <v>63</v>
      </c>
      <c r="D5232" t="s">
        <v>119</v>
      </c>
      <c r="E5232" t="s">
        <v>60</v>
      </c>
      <c r="F5232" t="s">
        <v>90</v>
      </c>
      <c r="G5232" t="s">
        <v>68</v>
      </c>
      <c r="H5232">
        <v>5</v>
      </c>
      <c r="I5232">
        <v>41.82</v>
      </c>
      <c r="J5232">
        <v>0.24</v>
      </c>
      <c r="K5232">
        <v>21.05</v>
      </c>
      <c r="L5232" t="s">
        <v>57</v>
      </c>
      <c r="M5232">
        <f t="shared" si="529"/>
        <v>158.91999999999999</v>
      </c>
      <c r="N5232">
        <f t="shared" si="530"/>
        <v>53.67</v>
      </c>
      <c r="O5232" s="7">
        <f t="shared" si="531"/>
        <v>0.33771709035992958</v>
      </c>
      <c r="P5232" t="str">
        <f t="shared" si="534"/>
        <v>Jun-2025</v>
      </c>
      <c r="Q5232" t="str">
        <f t="shared" si="535"/>
        <v>Q2-2025</v>
      </c>
    </row>
    <row r="5233" spans="1:17" x14ac:dyDescent="0.3">
      <c r="A5233" t="s">
        <v>5381</v>
      </c>
      <c r="B5233" s="15">
        <v>45492</v>
      </c>
      <c r="C5233" t="s">
        <v>88</v>
      </c>
      <c r="D5233" t="s">
        <v>123</v>
      </c>
      <c r="E5233" t="s">
        <v>93</v>
      </c>
      <c r="F5233" t="s">
        <v>124</v>
      </c>
      <c r="G5233" t="s">
        <v>68</v>
      </c>
      <c r="H5233">
        <v>2</v>
      </c>
      <c r="I5233">
        <v>54.53</v>
      </c>
      <c r="J5233">
        <v>3.9E-2</v>
      </c>
      <c r="K5233">
        <v>20.57</v>
      </c>
      <c r="L5233" t="s">
        <v>57</v>
      </c>
      <c r="M5233">
        <f t="shared" si="529"/>
        <v>104.81</v>
      </c>
      <c r="N5233">
        <f t="shared" si="530"/>
        <v>63.67</v>
      </c>
      <c r="O5233" s="7">
        <f t="shared" si="531"/>
        <v>0.6074802022707757</v>
      </c>
      <c r="P5233" t="str">
        <f t="shared" si="534"/>
        <v>Jul-2024</v>
      </c>
      <c r="Q5233" t="str">
        <f t="shared" si="535"/>
        <v>Q3-2024</v>
      </c>
    </row>
    <row r="5234" spans="1:17" x14ac:dyDescent="0.3">
      <c r="A5234" t="s">
        <v>5382</v>
      </c>
      <c r="B5234" s="15">
        <v>45779</v>
      </c>
      <c r="C5234" t="s">
        <v>84</v>
      </c>
      <c r="D5234" t="s">
        <v>572</v>
      </c>
      <c r="E5234" t="s">
        <v>71</v>
      </c>
      <c r="F5234" t="s">
        <v>72</v>
      </c>
      <c r="G5234" t="s">
        <v>56</v>
      </c>
      <c r="H5234">
        <v>5</v>
      </c>
      <c r="I5234">
        <v>98.24</v>
      </c>
      <c r="J5234">
        <v>4.2000000000000003E-2</v>
      </c>
      <c r="K5234">
        <v>69.209999999999994</v>
      </c>
      <c r="L5234" t="s">
        <v>57</v>
      </c>
      <c r="M5234">
        <f t="shared" si="529"/>
        <v>470.57</v>
      </c>
      <c r="N5234">
        <f t="shared" si="530"/>
        <v>124.52</v>
      </c>
      <c r="O5234" s="7">
        <f t="shared" si="531"/>
        <v>0.26461525384108636</v>
      </c>
      <c r="P5234" t="str">
        <f t="shared" si="534"/>
        <v>May-2025</v>
      </c>
      <c r="Q5234" t="str">
        <f t="shared" si="535"/>
        <v>Q2-2025</v>
      </c>
    </row>
    <row r="5235" spans="1:17" x14ac:dyDescent="0.3">
      <c r="A5235" t="s">
        <v>5383</v>
      </c>
      <c r="B5235" s="15">
        <v>45684</v>
      </c>
      <c r="C5235" t="s">
        <v>84</v>
      </c>
      <c r="D5235" t="s">
        <v>144</v>
      </c>
      <c r="E5235" t="s">
        <v>60</v>
      </c>
      <c r="F5235" t="s">
        <v>67</v>
      </c>
      <c r="G5235" t="s">
        <v>68</v>
      </c>
      <c r="H5235">
        <v>3</v>
      </c>
      <c r="I5235">
        <v>113.07</v>
      </c>
      <c r="J5235">
        <v>0.02</v>
      </c>
      <c r="K5235">
        <v>46.65</v>
      </c>
      <c r="L5235" t="s">
        <v>57</v>
      </c>
      <c r="M5235">
        <f t="shared" si="529"/>
        <v>332.43</v>
      </c>
      <c r="N5235">
        <f t="shared" si="530"/>
        <v>192.48</v>
      </c>
      <c r="O5235" s="7">
        <f t="shared" si="531"/>
        <v>0.57900911470083927</v>
      </c>
      <c r="P5235" t="str">
        <f t="shared" si="534"/>
        <v>Jan-2025</v>
      </c>
      <c r="Q5235" t="str">
        <f t="shared" si="535"/>
        <v>Q1-2025</v>
      </c>
    </row>
    <row r="5236" spans="1:17" x14ac:dyDescent="0.3">
      <c r="A5236" t="s">
        <v>5384</v>
      </c>
      <c r="B5236" s="15">
        <v>45769</v>
      </c>
      <c r="C5236" t="s">
        <v>84</v>
      </c>
      <c r="D5236" t="s">
        <v>372</v>
      </c>
      <c r="E5236" t="s">
        <v>107</v>
      </c>
      <c r="F5236" t="s">
        <v>108</v>
      </c>
      <c r="G5236" t="s">
        <v>68</v>
      </c>
      <c r="H5236">
        <v>4</v>
      </c>
      <c r="I5236">
        <v>23.24</v>
      </c>
      <c r="J5236">
        <v>0.10100000000000001</v>
      </c>
      <c r="K5236">
        <v>8.9499999999999993</v>
      </c>
      <c r="L5236" t="s">
        <v>57</v>
      </c>
      <c r="M5236">
        <f t="shared" si="529"/>
        <v>83.57</v>
      </c>
      <c r="N5236">
        <f t="shared" si="530"/>
        <v>47.77</v>
      </c>
      <c r="O5236" s="7">
        <f t="shared" si="531"/>
        <v>0.57161660883092025</v>
      </c>
      <c r="P5236" t="str">
        <f t="shared" si="534"/>
        <v>Apr-2025</v>
      </c>
      <c r="Q5236" t="str">
        <f t="shared" si="535"/>
        <v>Q2-2025</v>
      </c>
    </row>
    <row r="5237" spans="1:17" x14ac:dyDescent="0.3">
      <c r="A5237" t="s">
        <v>5385</v>
      </c>
      <c r="B5237" s="15">
        <v>46016</v>
      </c>
      <c r="C5237" t="s">
        <v>84</v>
      </c>
      <c r="D5237" t="s">
        <v>147</v>
      </c>
      <c r="E5237" t="s">
        <v>54</v>
      </c>
      <c r="F5237" t="s">
        <v>114</v>
      </c>
      <c r="G5237" t="s">
        <v>56</v>
      </c>
      <c r="H5237">
        <v>1</v>
      </c>
      <c r="I5237">
        <v>14.69</v>
      </c>
      <c r="J5237">
        <v>0.127</v>
      </c>
      <c r="K5237">
        <v>8.74</v>
      </c>
      <c r="L5237" t="s">
        <v>57</v>
      </c>
      <c r="M5237">
        <f t="shared" si="529"/>
        <v>12.82</v>
      </c>
      <c r="N5237">
        <f t="shared" si="530"/>
        <v>4.08</v>
      </c>
      <c r="O5237" s="7">
        <f t="shared" si="531"/>
        <v>0.31825273010920435</v>
      </c>
      <c r="P5237" t="str">
        <f t="shared" si="534"/>
        <v>Dec-2025</v>
      </c>
      <c r="Q5237" t="str">
        <f t="shared" si="535"/>
        <v>Q4-2025</v>
      </c>
    </row>
    <row r="5238" spans="1:17" x14ac:dyDescent="0.3">
      <c r="A5238" t="s">
        <v>5386</v>
      </c>
      <c r="B5238" s="15">
        <v>45485</v>
      </c>
      <c r="C5238" t="s">
        <v>84</v>
      </c>
      <c r="D5238" t="s">
        <v>103</v>
      </c>
      <c r="E5238" t="s">
        <v>60</v>
      </c>
      <c r="F5238" t="s">
        <v>61</v>
      </c>
      <c r="G5238" t="s">
        <v>56</v>
      </c>
      <c r="H5238">
        <v>2</v>
      </c>
      <c r="I5238">
        <v>109.42</v>
      </c>
      <c r="J5238">
        <v>4.5999999999999999E-2</v>
      </c>
      <c r="K5238">
        <v>44.99</v>
      </c>
      <c r="L5238" t="s">
        <v>57</v>
      </c>
      <c r="M5238">
        <f t="shared" si="529"/>
        <v>208.77</v>
      </c>
      <c r="N5238">
        <f t="shared" si="530"/>
        <v>118.79</v>
      </c>
      <c r="O5238" s="7">
        <f t="shared" si="531"/>
        <v>0.56899937730516836</v>
      </c>
      <c r="P5238" t="str">
        <f t="shared" si="534"/>
        <v>Jul-2024</v>
      </c>
      <c r="Q5238" t="str">
        <f t="shared" si="535"/>
        <v>Q3-2024</v>
      </c>
    </row>
    <row r="5239" spans="1:17" x14ac:dyDescent="0.3">
      <c r="A5239" t="s">
        <v>5387</v>
      </c>
      <c r="B5239" s="15">
        <v>45372</v>
      </c>
      <c r="C5239" t="s">
        <v>52</v>
      </c>
      <c r="D5239" t="s">
        <v>75</v>
      </c>
      <c r="E5239" t="s">
        <v>93</v>
      </c>
      <c r="F5239" t="s">
        <v>219</v>
      </c>
      <c r="G5239" t="s">
        <v>68</v>
      </c>
      <c r="H5239">
        <v>2</v>
      </c>
      <c r="I5239">
        <v>61.33</v>
      </c>
      <c r="J5239">
        <v>0.11600000000000001</v>
      </c>
      <c r="K5239">
        <v>23.06</v>
      </c>
      <c r="L5239" t="s">
        <v>57</v>
      </c>
      <c r="M5239">
        <f t="shared" si="529"/>
        <v>108.43</v>
      </c>
      <c r="N5239">
        <f t="shared" si="530"/>
        <v>62.31</v>
      </c>
      <c r="O5239" s="7">
        <f t="shared" si="531"/>
        <v>0.57465646038919116</v>
      </c>
      <c r="P5239" t="str">
        <f t="shared" si="534"/>
        <v>Mar-2024</v>
      </c>
      <c r="Q5239" t="str">
        <f t="shared" si="535"/>
        <v>Q1-2024</v>
      </c>
    </row>
    <row r="5240" spans="1:17" x14ac:dyDescent="0.3">
      <c r="A5240" t="s">
        <v>5388</v>
      </c>
      <c r="B5240" s="15">
        <v>45908</v>
      </c>
      <c r="C5240" t="s">
        <v>88</v>
      </c>
      <c r="D5240" t="s">
        <v>135</v>
      </c>
      <c r="E5240" t="s">
        <v>71</v>
      </c>
      <c r="F5240" t="s">
        <v>86</v>
      </c>
      <c r="G5240" t="s">
        <v>68</v>
      </c>
      <c r="H5240">
        <v>10</v>
      </c>
      <c r="I5240">
        <v>266.57</v>
      </c>
      <c r="J5240">
        <v>0.125</v>
      </c>
      <c r="K5240">
        <v>212.88</v>
      </c>
      <c r="L5240" t="s">
        <v>57</v>
      </c>
      <c r="M5240">
        <f t="shared" si="529"/>
        <v>2332.4899999999998</v>
      </c>
      <c r="N5240">
        <f t="shared" si="530"/>
        <v>203.69</v>
      </c>
      <c r="O5240" s="7">
        <f t="shared" si="531"/>
        <v>8.732727685863606E-2</v>
      </c>
      <c r="P5240" t="str">
        <f t="shared" si="534"/>
        <v>Sep-2025</v>
      </c>
      <c r="Q5240" t="str">
        <f t="shared" si="535"/>
        <v>Q3-2025</v>
      </c>
    </row>
    <row r="5241" spans="1:17" x14ac:dyDescent="0.3">
      <c r="A5241" t="s">
        <v>5389</v>
      </c>
      <c r="B5241" s="15">
        <v>45968</v>
      </c>
      <c r="C5241" t="s">
        <v>88</v>
      </c>
      <c r="D5241" t="s">
        <v>206</v>
      </c>
      <c r="E5241" t="s">
        <v>71</v>
      </c>
      <c r="F5241" t="s">
        <v>78</v>
      </c>
      <c r="G5241" t="s">
        <v>68</v>
      </c>
      <c r="H5241">
        <v>2</v>
      </c>
      <c r="I5241">
        <v>195.99</v>
      </c>
      <c r="J5241">
        <v>9.9000000000000005E-2</v>
      </c>
      <c r="K5241">
        <v>142.93</v>
      </c>
      <c r="L5241" t="s">
        <v>57</v>
      </c>
      <c r="M5241">
        <f t="shared" si="529"/>
        <v>353.17</v>
      </c>
      <c r="N5241">
        <f t="shared" si="530"/>
        <v>67.31</v>
      </c>
      <c r="O5241" s="7">
        <f t="shared" si="531"/>
        <v>0.19058810204717275</v>
      </c>
      <c r="P5241" t="str">
        <f t="shared" si="534"/>
        <v>Nov-2025</v>
      </c>
      <c r="Q5241" t="str">
        <f t="shared" si="535"/>
        <v>Q4-2025</v>
      </c>
    </row>
    <row r="5242" spans="1:17" x14ac:dyDescent="0.3">
      <c r="A5242" t="s">
        <v>5390</v>
      </c>
      <c r="B5242" s="15">
        <v>45578</v>
      </c>
      <c r="C5242" t="s">
        <v>52</v>
      </c>
      <c r="D5242" t="s">
        <v>155</v>
      </c>
      <c r="E5242" t="s">
        <v>60</v>
      </c>
      <c r="F5242" t="s">
        <v>61</v>
      </c>
      <c r="G5242" t="s">
        <v>68</v>
      </c>
      <c r="H5242">
        <v>2</v>
      </c>
      <c r="I5242">
        <v>21.42</v>
      </c>
      <c r="J5242">
        <v>3.5000000000000003E-2</v>
      </c>
      <c r="K5242">
        <v>9.58</v>
      </c>
      <c r="L5242" t="s">
        <v>57</v>
      </c>
      <c r="M5242">
        <f t="shared" si="529"/>
        <v>41.34</v>
      </c>
      <c r="N5242">
        <f t="shared" si="530"/>
        <v>22.18</v>
      </c>
      <c r="O5242" s="7">
        <f t="shared" si="531"/>
        <v>0.53652636671504594</v>
      </c>
      <c r="P5242" t="str">
        <f t="shared" si="534"/>
        <v>Oct-2024</v>
      </c>
      <c r="Q5242" t="str">
        <f t="shared" si="535"/>
        <v>Q4-2024</v>
      </c>
    </row>
    <row r="5243" spans="1:17" x14ac:dyDescent="0.3">
      <c r="A5243" t="s">
        <v>5391</v>
      </c>
      <c r="B5243" s="15">
        <v>45796</v>
      </c>
      <c r="C5243" t="s">
        <v>84</v>
      </c>
      <c r="D5243" t="s">
        <v>177</v>
      </c>
      <c r="E5243" t="s">
        <v>71</v>
      </c>
      <c r="F5243" t="s">
        <v>86</v>
      </c>
      <c r="G5243" t="s">
        <v>56</v>
      </c>
      <c r="H5243">
        <v>4</v>
      </c>
      <c r="I5243">
        <v>85.57</v>
      </c>
      <c r="J5243">
        <v>8.4000000000000005E-2</v>
      </c>
      <c r="K5243">
        <v>59.19</v>
      </c>
      <c r="L5243" t="s">
        <v>57</v>
      </c>
      <c r="M5243">
        <f t="shared" si="529"/>
        <v>313.52999999999997</v>
      </c>
      <c r="N5243">
        <f t="shared" si="530"/>
        <v>76.77</v>
      </c>
      <c r="O5243" s="7">
        <f t="shared" si="531"/>
        <v>0.24485695148789591</v>
      </c>
      <c r="P5243" t="str">
        <f t="shared" si="534"/>
        <v>May-2025</v>
      </c>
      <c r="Q5243" t="str">
        <f t="shared" si="535"/>
        <v>Q2-2025</v>
      </c>
    </row>
    <row r="5244" spans="1:17" x14ac:dyDescent="0.3">
      <c r="A5244" t="s">
        <v>5392</v>
      </c>
      <c r="B5244" s="15">
        <v>45698</v>
      </c>
      <c r="C5244" t="s">
        <v>63</v>
      </c>
      <c r="D5244" t="s">
        <v>258</v>
      </c>
      <c r="E5244" t="s">
        <v>54</v>
      </c>
      <c r="F5244" t="s">
        <v>55</v>
      </c>
      <c r="G5244" t="s">
        <v>56</v>
      </c>
      <c r="H5244">
        <v>1</v>
      </c>
      <c r="I5244">
        <v>4.07</v>
      </c>
      <c r="J5244">
        <v>0.34399999999999997</v>
      </c>
      <c r="K5244">
        <v>2.82</v>
      </c>
      <c r="L5244" t="s">
        <v>57</v>
      </c>
      <c r="M5244">
        <f t="shared" si="529"/>
        <v>2.67</v>
      </c>
      <c r="N5244">
        <f t="shared" si="530"/>
        <v>-0.15</v>
      </c>
      <c r="O5244" s="7">
        <f t="shared" si="531"/>
        <v>-5.6179775280898875E-2</v>
      </c>
      <c r="P5244" t="str">
        <f t="shared" si="534"/>
        <v>Feb-2025</v>
      </c>
      <c r="Q5244" t="str">
        <f t="shared" si="535"/>
        <v>Q1-2025</v>
      </c>
    </row>
    <row r="5245" spans="1:17" x14ac:dyDescent="0.3">
      <c r="A5245" t="s">
        <v>5393</v>
      </c>
      <c r="B5245" s="15">
        <v>45802</v>
      </c>
      <c r="C5245" t="s">
        <v>63</v>
      </c>
      <c r="D5245" t="s">
        <v>165</v>
      </c>
      <c r="E5245" t="s">
        <v>60</v>
      </c>
      <c r="F5245" t="s">
        <v>90</v>
      </c>
      <c r="G5245" t="s">
        <v>68</v>
      </c>
      <c r="H5245">
        <v>2</v>
      </c>
      <c r="I5245">
        <v>119.75</v>
      </c>
      <c r="J5245">
        <v>0.14299999999999999</v>
      </c>
      <c r="K5245">
        <v>48.36</v>
      </c>
      <c r="L5245" t="s">
        <v>57</v>
      </c>
      <c r="M5245">
        <f t="shared" si="529"/>
        <v>205.25</v>
      </c>
      <c r="N5245">
        <f t="shared" si="530"/>
        <v>108.53</v>
      </c>
      <c r="O5245" s="7">
        <f t="shared" si="531"/>
        <v>0.52876979293544457</v>
      </c>
      <c r="P5245" t="str">
        <f t="shared" si="534"/>
        <v>May-2025</v>
      </c>
      <c r="Q5245" t="str">
        <f t="shared" si="535"/>
        <v>Q2-2025</v>
      </c>
    </row>
    <row r="5246" spans="1:17" x14ac:dyDescent="0.3">
      <c r="A5246" t="s">
        <v>5394</v>
      </c>
      <c r="B5246" s="15">
        <v>45953</v>
      </c>
      <c r="C5246" t="s">
        <v>63</v>
      </c>
      <c r="D5246" t="s">
        <v>165</v>
      </c>
      <c r="E5246" t="s">
        <v>60</v>
      </c>
      <c r="F5246" t="s">
        <v>67</v>
      </c>
      <c r="G5246" t="s">
        <v>68</v>
      </c>
      <c r="H5246">
        <v>7</v>
      </c>
      <c r="I5246">
        <v>109.93</v>
      </c>
      <c r="J5246">
        <v>0.27200000000000002</v>
      </c>
      <c r="K5246">
        <v>47.91</v>
      </c>
      <c r="L5246" t="s">
        <v>57</v>
      </c>
      <c r="M5246">
        <f t="shared" si="529"/>
        <v>560.20000000000005</v>
      </c>
      <c r="N5246">
        <f t="shared" si="530"/>
        <v>224.83</v>
      </c>
      <c r="O5246" s="7">
        <f t="shared" si="531"/>
        <v>0.40133880756872542</v>
      </c>
      <c r="P5246" t="str">
        <f t="shared" si="534"/>
        <v>Oct-2025</v>
      </c>
      <c r="Q5246" t="str">
        <f t="shared" si="535"/>
        <v>Q4-2025</v>
      </c>
    </row>
    <row r="5247" spans="1:17" x14ac:dyDescent="0.3">
      <c r="A5247" t="s">
        <v>5395</v>
      </c>
      <c r="B5247" s="15">
        <v>45452</v>
      </c>
      <c r="C5247" t="s">
        <v>88</v>
      </c>
      <c r="D5247" t="s">
        <v>89</v>
      </c>
      <c r="E5247" t="s">
        <v>60</v>
      </c>
      <c r="F5247" t="s">
        <v>61</v>
      </c>
      <c r="G5247" t="s">
        <v>56</v>
      </c>
      <c r="H5247">
        <v>2</v>
      </c>
      <c r="I5247">
        <v>118.72</v>
      </c>
      <c r="J5247">
        <v>0.109</v>
      </c>
      <c r="K5247">
        <v>58.81</v>
      </c>
      <c r="L5247" t="s">
        <v>57</v>
      </c>
      <c r="M5247">
        <f t="shared" si="529"/>
        <v>211.56</v>
      </c>
      <c r="N5247">
        <f t="shared" si="530"/>
        <v>93.94</v>
      </c>
      <c r="O5247" s="7">
        <f t="shared" si="531"/>
        <v>0.44403478918510114</v>
      </c>
      <c r="P5247" t="str">
        <f t="shared" si="534"/>
        <v>Jun-2024</v>
      </c>
      <c r="Q5247" t="str">
        <f t="shared" si="535"/>
        <v>Q2-2024</v>
      </c>
    </row>
    <row r="5248" spans="1:17" x14ac:dyDescent="0.3">
      <c r="A5248" t="s">
        <v>5396</v>
      </c>
      <c r="B5248" s="15">
        <v>45757</v>
      </c>
      <c r="C5248" t="s">
        <v>88</v>
      </c>
      <c r="D5248" t="s">
        <v>270</v>
      </c>
      <c r="E5248" t="s">
        <v>60</v>
      </c>
      <c r="F5248" t="s">
        <v>76</v>
      </c>
      <c r="G5248" t="s">
        <v>68</v>
      </c>
      <c r="H5248">
        <v>6</v>
      </c>
      <c r="I5248">
        <v>55.87</v>
      </c>
      <c r="J5248">
        <v>7.6999999999999999E-2</v>
      </c>
      <c r="K5248">
        <v>28.43</v>
      </c>
      <c r="L5248" t="s">
        <v>57</v>
      </c>
      <c r="M5248">
        <f t="shared" si="529"/>
        <v>309.41000000000003</v>
      </c>
      <c r="N5248">
        <f t="shared" si="530"/>
        <v>138.83000000000001</v>
      </c>
      <c r="O5248" s="7">
        <f t="shared" si="531"/>
        <v>0.44869267315212824</v>
      </c>
      <c r="P5248" t="str">
        <f t="shared" si="534"/>
        <v>Apr-2025</v>
      </c>
      <c r="Q5248" t="str">
        <f t="shared" si="535"/>
        <v>Q2-2025</v>
      </c>
    </row>
    <row r="5249" spans="1:17" x14ac:dyDescent="0.3">
      <c r="A5249" t="s">
        <v>5397</v>
      </c>
      <c r="B5249" s="15">
        <v>45812</v>
      </c>
      <c r="C5249" t="s">
        <v>88</v>
      </c>
      <c r="D5249" t="s">
        <v>123</v>
      </c>
      <c r="E5249" t="s">
        <v>54</v>
      </c>
      <c r="F5249" t="s">
        <v>156</v>
      </c>
      <c r="G5249" t="s">
        <v>68</v>
      </c>
      <c r="H5249">
        <v>2</v>
      </c>
      <c r="I5249">
        <v>16.36</v>
      </c>
      <c r="J5249">
        <v>0.17699999999999999</v>
      </c>
      <c r="K5249">
        <v>11.16</v>
      </c>
      <c r="L5249" t="s">
        <v>57</v>
      </c>
      <c r="M5249">
        <f t="shared" si="529"/>
        <v>26.93</v>
      </c>
      <c r="N5249">
        <f t="shared" si="530"/>
        <v>4.6100000000000003</v>
      </c>
      <c r="O5249" s="7">
        <f t="shared" si="531"/>
        <v>0.17118455254363166</v>
      </c>
      <c r="P5249" t="str">
        <f t="shared" si="534"/>
        <v>Jun-2025</v>
      </c>
      <c r="Q5249" t="str">
        <f t="shared" si="535"/>
        <v>Q2-2025</v>
      </c>
    </row>
    <row r="5250" spans="1:17" x14ac:dyDescent="0.3">
      <c r="A5250" t="s">
        <v>5398</v>
      </c>
      <c r="B5250" s="15">
        <v>45916</v>
      </c>
      <c r="C5250" t="s">
        <v>52</v>
      </c>
      <c r="D5250" t="s">
        <v>272</v>
      </c>
      <c r="E5250" t="s">
        <v>107</v>
      </c>
      <c r="F5250" t="s">
        <v>139</v>
      </c>
      <c r="G5250" t="s">
        <v>68</v>
      </c>
      <c r="H5250">
        <v>3</v>
      </c>
      <c r="I5250">
        <v>57.7</v>
      </c>
      <c r="J5250">
        <v>0.14499999999999999</v>
      </c>
      <c r="K5250">
        <v>22.75</v>
      </c>
      <c r="L5250" t="s">
        <v>57</v>
      </c>
      <c r="M5250">
        <f t="shared" ref="M5250:M5313" si="536">ROUND(H5250*I5250*(1-J5250),2)</f>
        <v>148</v>
      </c>
      <c r="N5250">
        <f t="shared" ref="N5250:N5313" si="537">ROUND(M5250-(H5250*K5250),2)</f>
        <v>79.75</v>
      </c>
      <c r="O5250" s="7">
        <f t="shared" ref="O5250:O5313" si="538">IFERROR(N5250/M5250,0)</f>
        <v>0.53885135135135132</v>
      </c>
      <c r="P5250" t="str">
        <f t="shared" si="534"/>
        <v>Sep-2025</v>
      </c>
      <c r="Q5250" t="str">
        <f t="shared" si="535"/>
        <v>Q3-2025</v>
      </c>
    </row>
    <row r="5251" spans="1:17" x14ac:dyDescent="0.3">
      <c r="A5251" t="s">
        <v>5399</v>
      </c>
      <c r="B5251" s="15">
        <v>45836</v>
      </c>
      <c r="C5251" t="s">
        <v>52</v>
      </c>
      <c r="D5251" t="s">
        <v>70</v>
      </c>
      <c r="E5251" t="s">
        <v>71</v>
      </c>
      <c r="F5251" t="s">
        <v>72</v>
      </c>
      <c r="G5251" t="s">
        <v>68</v>
      </c>
      <c r="H5251">
        <v>6</v>
      </c>
      <c r="I5251">
        <v>145.38999999999999</v>
      </c>
      <c r="J5251">
        <v>7.5999999999999998E-2</v>
      </c>
      <c r="K5251">
        <v>102.14</v>
      </c>
      <c r="L5251" t="s">
        <v>57</v>
      </c>
      <c r="M5251">
        <f t="shared" si="536"/>
        <v>806.04</v>
      </c>
      <c r="N5251">
        <f t="shared" si="537"/>
        <v>193.2</v>
      </c>
      <c r="O5251" s="7">
        <f t="shared" si="538"/>
        <v>0.2396903379484889</v>
      </c>
      <c r="P5251" t="str">
        <f t="shared" si="534"/>
        <v>Jun-2025</v>
      </c>
      <c r="Q5251" t="str">
        <f t="shared" si="535"/>
        <v>Q2-2025</v>
      </c>
    </row>
    <row r="5252" spans="1:17" x14ac:dyDescent="0.3">
      <c r="A5252" t="s">
        <v>5400</v>
      </c>
      <c r="B5252" s="15">
        <v>45858</v>
      </c>
      <c r="C5252" t="s">
        <v>52</v>
      </c>
      <c r="D5252" t="s">
        <v>75</v>
      </c>
      <c r="E5252" t="s">
        <v>71</v>
      </c>
      <c r="F5252" t="s">
        <v>97</v>
      </c>
      <c r="G5252" t="s">
        <v>68</v>
      </c>
      <c r="H5252">
        <v>1</v>
      </c>
      <c r="I5252">
        <v>169.77</v>
      </c>
      <c r="J5252">
        <v>7.5999999999999998E-2</v>
      </c>
      <c r="K5252">
        <v>50.45</v>
      </c>
      <c r="L5252" t="s">
        <v>57</v>
      </c>
      <c r="M5252">
        <f t="shared" si="536"/>
        <v>156.87</v>
      </c>
      <c r="N5252">
        <f t="shared" si="537"/>
        <v>106.42</v>
      </c>
      <c r="O5252" s="7">
        <f t="shared" si="538"/>
        <v>0.67839612417925665</v>
      </c>
      <c r="P5252" t="str">
        <f t="shared" si="534"/>
        <v>Jul-2025</v>
      </c>
      <c r="Q5252" t="str">
        <f t="shared" si="535"/>
        <v>Q3-2025</v>
      </c>
    </row>
    <row r="5253" spans="1:17" x14ac:dyDescent="0.3">
      <c r="A5253" t="s">
        <v>5401</v>
      </c>
      <c r="B5253" s="15">
        <v>45840</v>
      </c>
      <c r="C5253" t="s">
        <v>52</v>
      </c>
      <c r="D5253" t="s">
        <v>53</v>
      </c>
      <c r="E5253" t="s">
        <v>107</v>
      </c>
      <c r="F5253" t="s">
        <v>148</v>
      </c>
      <c r="G5253" t="s">
        <v>68</v>
      </c>
      <c r="H5253">
        <v>1</v>
      </c>
      <c r="I5253">
        <v>17.739999999999998</v>
      </c>
      <c r="J5253">
        <v>0.13300000000000001</v>
      </c>
      <c r="K5253">
        <v>7.94</v>
      </c>
      <c r="L5253" t="s">
        <v>57</v>
      </c>
      <c r="M5253">
        <f t="shared" si="536"/>
        <v>15.38</v>
      </c>
      <c r="N5253">
        <f t="shared" si="537"/>
        <v>7.44</v>
      </c>
      <c r="O5253" s="7">
        <f t="shared" si="538"/>
        <v>0.48374512353706112</v>
      </c>
      <c r="P5253" t="str">
        <f t="shared" si="534"/>
        <v>Jul-2025</v>
      </c>
      <c r="Q5253" t="str">
        <f t="shared" si="535"/>
        <v>Q3-2025</v>
      </c>
    </row>
    <row r="5254" spans="1:17" x14ac:dyDescent="0.3">
      <c r="A5254" t="s">
        <v>5402</v>
      </c>
      <c r="B5254" s="15">
        <v>45936</v>
      </c>
      <c r="C5254" t="s">
        <v>88</v>
      </c>
      <c r="D5254" t="s">
        <v>429</v>
      </c>
      <c r="E5254" t="s">
        <v>107</v>
      </c>
      <c r="F5254" t="s">
        <v>139</v>
      </c>
      <c r="G5254" t="s">
        <v>68</v>
      </c>
      <c r="H5254">
        <v>2</v>
      </c>
      <c r="I5254">
        <v>58.02</v>
      </c>
      <c r="J5254">
        <v>0.02</v>
      </c>
      <c r="K5254">
        <v>22.97</v>
      </c>
      <c r="L5254" t="s">
        <v>57</v>
      </c>
      <c r="M5254">
        <f t="shared" si="536"/>
        <v>113.72</v>
      </c>
      <c r="N5254">
        <f t="shared" si="537"/>
        <v>67.78</v>
      </c>
      <c r="O5254" s="7">
        <f t="shared" si="538"/>
        <v>0.59602532536053465</v>
      </c>
      <c r="P5254" t="str">
        <f t="shared" si="534"/>
        <v>Oct-2025</v>
      </c>
      <c r="Q5254" t="str">
        <f t="shared" si="535"/>
        <v>Q4-2025</v>
      </c>
    </row>
    <row r="5255" spans="1:17" x14ac:dyDescent="0.3">
      <c r="A5255" t="s">
        <v>5403</v>
      </c>
      <c r="B5255" s="15">
        <v>46002</v>
      </c>
      <c r="C5255" t="s">
        <v>63</v>
      </c>
      <c r="D5255" t="s">
        <v>137</v>
      </c>
      <c r="E5255" t="s">
        <v>93</v>
      </c>
      <c r="F5255" t="s">
        <v>255</v>
      </c>
      <c r="G5255" t="s">
        <v>68</v>
      </c>
      <c r="H5255">
        <v>3</v>
      </c>
      <c r="I5255">
        <v>66.16</v>
      </c>
      <c r="J5255">
        <v>0.23499999999999999</v>
      </c>
      <c r="K5255">
        <v>28.59</v>
      </c>
      <c r="L5255" t="s">
        <v>73</v>
      </c>
      <c r="M5255">
        <f t="shared" si="536"/>
        <v>151.84</v>
      </c>
      <c r="N5255">
        <f t="shared" si="537"/>
        <v>66.069999999999993</v>
      </c>
      <c r="O5255" s="7">
        <f t="shared" si="538"/>
        <v>0.43512908324552152</v>
      </c>
      <c r="P5255" t="str">
        <f t="shared" si="534"/>
        <v>Dec-2025</v>
      </c>
      <c r="Q5255" t="str">
        <f t="shared" si="535"/>
        <v>Q4-2025</v>
      </c>
    </row>
    <row r="5256" spans="1:17" x14ac:dyDescent="0.3">
      <c r="A5256" t="s">
        <v>5404</v>
      </c>
      <c r="B5256" s="15">
        <v>45795</v>
      </c>
      <c r="C5256" t="s">
        <v>52</v>
      </c>
      <c r="D5256" t="s">
        <v>200</v>
      </c>
      <c r="E5256" t="s">
        <v>93</v>
      </c>
      <c r="F5256" t="s">
        <v>219</v>
      </c>
      <c r="G5256" t="s">
        <v>56</v>
      </c>
      <c r="H5256">
        <v>4</v>
      </c>
      <c r="I5256">
        <v>71.03</v>
      </c>
      <c r="J5256">
        <v>9.5000000000000001E-2</v>
      </c>
      <c r="K5256">
        <v>31.44</v>
      </c>
      <c r="L5256" t="s">
        <v>57</v>
      </c>
      <c r="M5256">
        <f t="shared" si="536"/>
        <v>257.13</v>
      </c>
      <c r="N5256">
        <f t="shared" si="537"/>
        <v>131.37</v>
      </c>
      <c r="O5256" s="7">
        <f t="shared" si="538"/>
        <v>0.5109088787772722</v>
      </c>
      <c r="P5256" t="str">
        <f t="shared" si="534"/>
        <v>May-2025</v>
      </c>
      <c r="Q5256" t="str">
        <f t="shared" si="535"/>
        <v>Q2-2025</v>
      </c>
    </row>
    <row r="5257" spans="1:17" x14ac:dyDescent="0.3">
      <c r="A5257" t="s">
        <v>5405</v>
      </c>
      <c r="B5257" s="15">
        <v>45983</v>
      </c>
      <c r="C5257" t="s">
        <v>88</v>
      </c>
      <c r="D5257" t="s">
        <v>116</v>
      </c>
      <c r="E5257" t="s">
        <v>107</v>
      </c>
      <c r="F5257" t="s">
        <v>132</v>
      </c>
      <c r="G5257" t="s">
        <v>68</v>
      </c>
      <c r="H5257">
        <v>8</v>
      </c>
      <c r="I5257">
        <v>11.21</v>
      </c>
      <c r="J5257">
        <v>0.153</v>
      </c>
      <c r="K5257">
        <v>3.48</v>
      </c>
      <c r="L5257" t="s">
        <v>57</v>
      </c>
      <c r="M5257">
        <f t="shared" si="536"/>
        <v>75.959999999999994</v>
      </c>
      <c r="N5257">
        <f t="shared" si="537"/>
        <v>48.12</v>
      </c>
      <c r="O5257" s="7">
        <f t="shared" si="538"/>
        <v>0.63349131121642976</v>
      </c>
      <c r="P5257" t="str">
        <f t="shared" si="534"/>
        <v>Nov-2025</v>
      </c>
      <c r="Q5257" t="str">
        <f t="shared" si="535"/>
        <v>Q4-2025</v>
      </c>
    </row>
    <row r="5258" spans="1:17" x14ac:dyDescent="0.3">
      <c r="A5258" t="s">
        <v>5406</v>
      </c>
      <c r="B5258" s="15">
        <v>45826</v>
      </c>
      <c r="C5258" t="s">
        <v>84</v>
      </c>
      <c r="D5258" t="s">
        <v>147</v>
      </c>
      <c r="E5258" t="s">
        <v>71</v>
      </c>
      <c r="F5258" t="s">
        <v>97</v>
      </c>
      <c r="G5258" t="s">
        <v>68</v>
      </c>
      <c r="H5258">
        <v>3</v>
      </c>
      <c r="I5258">
        <v>201.45</v>
      </c>
      <c r="J5258">
        <v>0.14099999999999999</v>
      </c>
      <c r="K5258">
        <v>123.22</v>
      </c>
      <c r="L5258" t="s">
        <v>57</v>
      </c>
      <c r="M5258">
        <f t="shared" si="536"/>
        <v>519.14</v>
      </c>
      <c r="N5258">
        <f t="shared" si="537"/>
        <v>149.47999999999999</v>
      </c>
      <c r="O5258" s="7">
        <f t="shared" si="538"/>
        <v>0.28793774319066145</v>
      </c>
      <c r="P5258" t="str">
        <f t="shared" si="534"/>
        <v>Jun-2025</v>
      </c>
      <c r="Q5258" t="str">
        <f t="shared" si="535"/>
        <v>Q2-2025</v>
      </c>
    </row>
    <row r="5259" spans="1:17" x14ac:dyDescent="0.3">
      <c r="A5259" t="s">
        <v>5407</v>
      </c>
      <c r="B5259" s="15">
        <v>45933</v>
      </c>
      <c r="C5259" t="s">
        <v>63</v>
      </c>
      <c r="D5259" t="s">
        <v>64</v>
      </c>
      <c r="E5259" t="s">
        <v>107</v>
      </c>
      <c r="F5259" t="s">
        <v>193</v>
      </c>
      <c r="G5259" t="s">
        <v>73</v>
      </c>
      <c r="H5259">
        <v>5</v>
      </c>
      <c r="I5259">
        <v>11.52</v>
      </c>
      <c r="J5259">
        <v>0.219</v>
      </c>
      <c r="K5259">
        <v>5.15</v>
      </c>
      <c r="L5259" t="s">
        <v>104</v>
      </c>
      <c r="M5259">
        <f t="shared" si="536"/>
        <v>44.99</v>
      </c>
      <c r="N5259">
        <f t="shared" si="537"/>
        <v>19.239999999999998</v>
      </c>
      <c r="O5259" s="7">
        <f t="shared" si="538"/>
        <v>0.42765058901978215</v>
      </c>
      <c r="P5259" t="str">
        <f t="shared" si="534"/>
        <v>Oct-2025</v>
      </c>
      <c r="Q5259" t="str">
        <f t="shared" si="535"/>
        <v>Q4-2025</v>
      </c>
    </row>
    <row r="5260" spans="1:17" x14ac:dyDescent="0.3">
      <c r="A5260" t="s">
        <v>5408</v>
      </c>
      <c r="B5260" s="15">
        <v>45860</v>
      </c>
      <c r="C5260" t="s">
        <v>63</v>
      </c>
      <c r="D5260" t="s">
        <v>106</v>
      </c>
      <c r="E5260" t="s">
        <v>54</v>
      </c>
      <c r="F5260" t="s">
        <v>156</v>
      </c>
      <c r="G5260" t="s">
        <v>56</v>
      </c>
      <c r="H5260">
        <v>11</v>
      </c>
      <c r="I5260">
        <v>19.28</v>
      </c>
      <c r="J5260">
        <v>0.38400000000000001</v>
      </c>
      <c r="K5260">
        <v>12.65</v>
      </c>
      <c r="L5260" t="s">
        <v>57</v>
      </c>
      <c r="M5260">
        <f t="shared" si="536"/>
        <v>130.63999999999999</v>
      </c>
      <c r="N5260">
        <f t="shared" si="537"/>
        <v>-8.51</v>
      </c>
      <c r="O5260" s="7">
        <f t="shared" si="538"/>
        <v>-6.5140845070422546E-2</v>
      </c>
      <c r="P5260" t="str">
        <f t="shared" si="534"/>
        <v>Jul-2025</v>
      </c>
      <c r="Q5260" t="str">
        <f t="shared" si="535"/>
        <v>Q3-2025</v>
      </c>
    </row>
    <row r="5261" spans="1:17" x14ac:dyDescent="0.3">
      <c r="A5261" t="s">
        <v>5409</v>
      </c>
      <c r="B5261" s="15">
        <v>45978</v>
      </c>
      <c r="C5261" t="s">
        <v>88</v>
      </c>
      <c r="D5261" t="s">
        <v>167</v>
      </c>
      <c r="E5261" t="s">
        <v>54</v>
      </c>
      <c r="F5261" t="s">
        <v>268</v>
      </c>
      <c r="G5261" t="s">
        <v>56</v>
      </c>
      <c r="H5261">
        <v>3</v>
      </c>
      <c r="I5261">
        <v>19.579999999999998</v>
      </c>
      <c r="J5261">
        <v>1.9E-2</v>
      </c>
      <c r="K5261">
        <v>12.21</v>
      </c>
      <c r="L5261" t="s">
        <v>57</v>
      </c>
      <c r="M5261">
        <f t="shared" si="536"/>
        <v>57.62</v>
      </c>
      <c r="N5261">
        <f t="shared" si="537"/>
        <v>20.99</v>
      </c>
      <c r="O5261" s="7">
        <f t="shared" si="538"/>
        <v>0.36428323498785142</v>
      </c>
      <c r="P5261" t="str">
        <f t="shared" si="534"/>
        <v>Nov-2025</v>
      </c>
      <c r="Q5261" t="str">
        <f t="shared" si="535"/>
        <v>Q4-2025</v>
      </c>
    </row>
    <row r="5262" spans="1:17" x14ac:dyDescent="0.3">
      <c r="A5262" t="s">
        <v>5410</v>
      </c>
      <c r="B5262" s="15">
        <v>45425</v>
      </c>
      <c r="C5262" t="s">
        <v>63</v>
      </c>
      <c r="D5262" t="s">
        <v>251</v>
      </c>
      <c r="E5262" t="s">
        <v>60</v>
      </c>
      <c r="F5262" t="s">
        <v>67</v>
      </c>
      <c r="G5262" t="s">
        <v>68</v>
      </c>
      <c r="H5262">
        <v>4</v>
      </c>
      <c r="I5262">
        <v>48.01</v>
      </c>
      <c r="J5262">
        <v>0.17100000000000001</v>
      </c>
      <c r="K5262">
        <v>22.65</v>
      </c>
      <c r="L5262" t="s">
        <v>104</v>
      </c>
      <c r="M5262">
        <f t="shared" si="536"/>
        <v>159.19999999999999</v>
      </c>
      <c r="N5262">
        <f t="shared" si="537"/>
        <v>68.599999999999994</v>
      </c>
      <c r="O5262" s="7">
        <f t="shared" si="538"/>
        <v>0.43090452261306533</v>
      </c>
      <c r="P5262" t="str">
        <f t="shared" si="534"/>
        <v>May-2024</v>
      </c>
      <c r="Q5262" t="str">
        <f t="shared" si="535"/>
        <v>Q2-2024</v>
      </c>
    </row>
    <row r="5263" spans="1:17" x14ac:dyDescent="0.3">
      <c r="A5263" t="s">
        <v>5411</v>
      </c>
      <c r="B5263" s="15">
        <v>45739</v>
      </c>
      <c r="C5263" t="s">
        <v>63</v>
      </c>
      <c r="D5263" t="s">
        <v>159</v>
      </c>
      <c r="E5263" t="s">
        <v>93</v>
      </c>
      <c r="F5263" t="s">
        <v>255</v>
      </c>
      <c r="G5263" t="s">
        <v>68</v>
      </c>
      <c r="H5263">
        <v>4</v>
      </c>
      <c r="I5263">
        <v>47.52</v>
      </c>
      <c r="J5263">
        <v>0.30599999999999999</v>
      </c>
      <c r="K5263">
        <v>21.76</v>
      </c>
      <c r="L5263" t="s">
        <v>104</v>
      </c>
      <c r="M5263">
        <f t="shared" si="536"/>
        <v>131.91999999999999</v>
      </c>
      <c r="N5263">
        <f t="shared" si="537"/>
        <v>44.88</v>
      </c>
      <c r="O5263" s="7">
        <f t="shared" si="538"/>
        <v>0.34020618556701038</v>
      </c>
      <c r="P5263" t="str">
        <f t="shared" si="534"/>
        <v>Mar-2025</v>
      </c>
      <c r="Q5263" t="str">
        <f t="shared" si="535"/>
        <v>Q1-2025</v>
      </c>
    </row>
    <row r="5264" spans="1:17" x14ac:dyDescent="0.3">
      <c r="A5264" t="s">
        <v>5412</v>
      </c>
      <c r="B5264" s="15">
        <v>45983</v>
      </c>
      <c r="C5264" t="s">
        <v>84</v>
      </c>
      <c r="D5264" t="s">
        <v>150</v>
      </c>
      <c r="E5264" t="s">
        <v>71</v>
      </c>
      <c r="F5264" t="s">
        <v>72</v>
      </c>
      <c r="G5264" t="s">
        <v>56</v>
      </c>
      <c r="H5264">
        <v>11</v>
      </c>
      <c r="I5264">
        <v>172.26</v>
      </c>
      <c r="J5264">
        <v>7.9000000000000001E-2</v>
      </c>
      <c r="K5264">
        <v>120.15</v>
      </c>
      <c r="L5264" t="s">
        <v>57</v>
      </c>
      <c r="M5264">
        <f t="shared" si="536"/>
        <v>1745.17</v>
      </c>
      <c r="N5264">
        <f t="shared" si="537"/>
        <v>423.52</v>
      </c>
      <c r="O5264" s="7">
        <f t="shared" si="538"/>
        <v>0.24268122876281392</v>
      </c>
      <c r="P5264" t="str">
        <f t="shared" si="534"/>
        <v>Nov-2025</v>
      </c>
      <c r="Q5264" t="str">
        <f t="shared" si="535"/>
        <v>Q4-2025</v>
      </c>
    </row>
    <row r="5265" spans="1:17" x14ac:dyDescent="0.3">
      <c r="A5265" t="s">
        <v>5413</v>
      </c>
      <c r="B5265" s="15">
        <v>45892</v>
      </c>
      <c r="C5265" t="s">
        <v>63</v>
      </c>
      <c r="D5265" t="s">
        <v>251</v>
      </c>
      <c r="E5265" t="s">
        <v>71</v>
      </c>
      <c r="F5265" t="s">
        <v>78</v>
      </c>
      <c r="G5265" t="s">
        <v>56</v>
      </c>
      <c r="H5265">
        <v>3</v>
      </c>
      <c r="I5265">
        <v>118.78</v>
      </c>
      <c r="J5265">
        <v>0.20399999999999999</v>
      </c>
      <c r="K5265">
        <v>91.61</v>
      </c>
      <c r="L5265" t="s">
        <v>57</v>
      </c>
      <c r="M5265">
        <f t="shared" si="536"/>
        <v>283.64999999999998</v>
      </c>
      <c r="N5265">
        <f t="shared" si="537"/>
        <v>8.82</v>
      </c>
      <c r="O5265" s="7">
        <f t="shared" si="538"/>
        <v>3.1094658910629302E-2</v>
      </c>
      <c r="P5265" t="str">
        <f t="shared" si="534"/>
        <v>Aug-2025</v>
      </c>
      <c r="Q5265" t="str">
        <f t="shared" si="535"/>
        <v>Q3-2025</v>
      </c>
    </row>
    <row r="5266" spans="1:17" x14ac:dyDescent="0.3">
      <c r="A5266" t="s">
        <v>5414</v>
      </c>
      <c r="B5266" s="15">
        <v>45486</v>
      </c>
      <c r="C5266" t="s">
        <v>63</v>
      </c>
      <c r="D5266" t="s">
        <v>106</v>
      </c>
      <c r="E5266" t="s">
        <v>60</v>
      </c>
      <c r="F5266" t="s">
        <v>76</v>
      </c>
      <c r="G5266" t="s">
        <v>56</v>
      </c>
      <c r="H5266">
        <v>1</v>
      </c>
      <c r="I5266">
        <v>81.430000000000007</v>
      </c>
      <c r="J5266">
        <v>0.38100000000000001</v>
      </c>
      <c r="K5266">
        <v>40.130000000000003</v>
      </c>
      <c r="L5266" t="s">
        <v>57</v>
      </c>
      <c r="M5266">
        <f t="shared" si="536"/>
        <v>50.41</v>
      </c>
      <c r="N5266">
        <f t="shared" si="537"/>
        <v>10.28</v>
      </c>
      <c r="O5266" s="7">
        <f t="shared" si="538"/>
        <v>0.20392779210474113</v>
      </c>
      <c r="P5266" t="str">
        <f t="shared" si="534"/>
        <v>Jul-2024</v>
      </c>
      <c r="Q5266" t="str">
        <f t="shared" si="535"/>
        <v>Q3-2024</v>
      </c>
    </row>
    <row r="5267" spans="1:17" x14ac:dyDescent="0.3">
      <c r="A5267" t="s">
        <v>5415</v>
      </c>
      <c r="B5267" s="15">
        <v>45712</v>
      </c>
      <c r="C5267" t="s">
        <v>88</v>
      </c>
      <c r="D5267" t="s">
        <v>206</v>
      </c>
      <c r="E5267" t="s">
        <v>71</v>
      </c>
      <c r="F5267" t="s">
        <v>86</v>
      </c>
      <c r="G5267" t="s">
        <v>56</v>
      </c>
      <c r="H5267">
        <v>1</v>
      </c>
      <c r="I5267">
        <v>140.26</v>
      </c>
      <c r="J5267">
        <v>0</v>
      </c>
      <c r="K5267">
        <v>98.68</v>
      </c>
      <c r="L5267" t="s">
        <v>57</v>
      </c>
      <c r="M5267">
        <f t="shared" si="536"/>
        <v>140.26</v>
      </c>
      <c r="N5267">
        <f t="shared" si="537"/>
        <v>41.58</v>
      </c>
      <c r="O5267" s="7">
        <f t="shared" si="538"/>
        <v>0.29644945101953518</v>
      </c>
      <c r="P5267" t="str">
        <f t="shared" si="534"/>
        <v>Feb-2025</v>
      </c>
      <c r="Q5267" t="str">
        <f t="shared" si="535"/>
        <v>Q1-2025</v>
      </c>
    </row>
    <row r="5268" spans="1:17" x14ac:dyDescent="0.3">
      <c r="A5268" t="s">
        <v>5416</v>
      </c>
      <c r="B5268" s="15">
        <v>45685</v>
      </c>
      <c r="C5268" t="s">
        <v>88</v>
      </c>
      <c r="D5268" t="s">
        <v>270</v>
      </c>
      <c r="E5268" t="s">
        <v>107</v>
      </c>
      <c r="F5268" t="s">
        <v>108</v>
      </c>
      <c r="G5268" t="s">
        <v>68</v>
      </c>
      <c r="H5268">
        <v>1</v>
      </c>
      <c r="I5268">
        <v>51.95</v>
      </c>
      <c r="J5268">
        <v>8.6999999999999994E-2</v>
      </c>
      <c r="K5268">
        <v>21.8</v>
      </c>
      <c r="L5268" t="s">
        <v>104</v>
      </c>
      <c r="M5268">
        <f t="shared" si="536"/>
        <v>47.43</v>
      </c>
      <c r="N5268">
        <f t="shared" si="537"/>
        <v>25.63</v>
      </c>
      <c r="O5268" s="7">
        <f t="shared" si="538"/>
        <v>0.54037528990090655</v>
      </c>
      <c r="P5268" t="str">
        <f t="shared" si="534"/>
        <v>Jan-2025</v>
      </c>
      <c r="Q5268" t="str">
        <f t="shared" si="535"/>
        <v>Q1-2025</v>
      </c>
    </row>
    <row r="5269" spans="1:17" x14ac:dyDescent="0.3">
      <c r="A5269" t="s">
        <v>5417</v>
      </c>
      <c r="B5269" s="15">
        <v>45576</v>
      </c>
      <c r="C5269" t="s">
        <v>52</v>
      </c>
      <c r="D5269" t="s">
        <v>272</v>
      </c>
      <c r="E5269" t="s">
        <v>60</v>
      </c>
      <c r="F5269" t="s">
        <v>99</v>
      </c>
      <c r="G5269" t="s">
        <v>68</v>
      </c>
      <c r="H5269">
        <v>1</v>
      </c>
      <c r="I5269">
        <v>32.35</v>
      </c>
      <c r="J5269">
        <v>8.5000000000000006E-2</v>
      </c>
      <c r="K5269">
        <v>13.6</v>
      </c>
      <c r="L5269" t="s">
        <v>57</v>
      </c>
      <c r="M5269">
        <f t="shared" si="536"/>
        <v>29.6</v>
      </c>
      <c r="N5269">
        <f t="shared" si="537"/>
        <v>16</v>
      </c>
      <c r="O5269" s="7">
        <f t="shared" si="538"/>
        <v>0.54054054054054046</v>
      </c>
      <c r="P5269" t="str">
        <f t="shared" si="534"/>
        <v>Oct-2024</v>
      </c>
      <c r="Q5269" t="str">
        <f t="shared" si="535"/>
        <v>Q4-2024</v>
      </c>
    </row>
    <row r="5270" spans="1:17" x14ac:dyDescent="0.3">
      <c r="A5270" t="s">
        <v>5418</v>
      </c>
      <c r="B5270" s="15">
        <v>45847</v>
      </c>
      <c r="C5270" t="s">
        <v>84</v>
      </c>
      <c r="D5270" t="s">
        <v>196</v>
      </c>
      <c r="E5270" t="s">
        <v>71</v>
      </c>
      <c r="F5270" t="s">
        <v>97</v>
      </c>
      <c r="G5270" t="s">
        <v>68</v>
      </c>
      <c r="H5270">
        <v>1</v>
      </c>
      <c r="I5270">
        <v>266.02</v>
      </c>
      <c r="J5270">
        <v>0.03</v>
      </c>
      <c r="K5270">
        <v>178.13</v>
      </c>
      <c r="L5270" t="s">
        <v>57</v>
      </c>
      <c r="M5270">
        <f t="shared" si="536"/>
        <v>258.04000000000002</v>
      </c>
      <c r="N5270">
        <f t="shared" si="537"/>
        <v>79.91</v>
      </c>
      <c r="O5270" s="7">
        <f t="shared" si="538"/>
        <v>0.30968066966361801</v>
      </c>
      <c r="P5270" t="str">
        <f t="shared" si="534"/>
        <v>Jul-2025</v>
      </c>
      <c r="Q5270" t="str">
        <f t="shared" si="535"/>
        <v>Q3-2025</v>
      </c>
    </row>
    <row r="5271" spans="1:17" x14ac:dyDescent="0.3">
      <c r="A5271" t="s">
        <v>5419</v>
      </c>
      <c r="B5271" s="15">
        <v>45812</v>
      </c>
      <c r="C5271" t="s">
        <v>84</v>
      </c>
      <c r="D5271" t="s">
        <v>171</v>
      </c>
      <c r="E5271" t="s">
        <v>93</v>
      </c>
      <c r="F5271" t="s">
        <v>124</v>
      </c>
      <c r="G5271" t="s">
        <v>68</v>
      </c>
      <c r="H5271">
        <v>6</v>
      </c>
      <c r="I5271">
        <v>60.66</v>
      </c>
      <c r="J5271">
        <v>6.7000000000000004E-2</v>
      </c>
      <c r="K5271">
        <v>24.16</v>
      </c>
      <c r="L5271" t="s">
        <v>57</v>
      </c>
      <c r="M5271">
        <f t="shared" si="536"/>
        <v>339.57</v>
      </c>
      <c r="N5271">
        <f t="shared" si="537"/>
        <v>194.61</v>
      </c>
      <c r="O5271" s="7">
        <f t="shared" si="538"/>
        <v>0.57310716494389968</v>
      </c>
      <c r="P5271" t="str">
        <f t="shared" si="534"/>
        <v>Jun-2025</v>
      </c>
      <c r="Q5271" t="str">
        <f t="shared" si="535"/>
        <v>Q2-2025</v>
      </c>
    </row>
    <row r="5272" spans="1:17" x14ac:dyDescent="0.3">
      <c r="A5272" t="s">
        <v>5420</v>
      </c>
      <c r="B5272" s="15">
        <v>45586</v>
      </c>
      <c r="C5272" t="s">
        <v>84</v>
      </c>
      <c r="D5272" t="s">
        <v>147</v>
      </c>
      <c r="E5272" t="s">
        <v>54</v>
      </c>
      <c r="F5272" t="s">
        <v>55</v>
      </c>
      <c r="G5272" t="s">
        <v>56</v>
      </c>
      <c r="H5272">
        <v>1</v>
      </c>
      <c r="I5272">
        <v>13.35</v>
      </c>
      <c r="J5272">
        <v>8.5999999999999993E-2</v>
      </c>
      <c r="K5272">
        <v>8.25</v>
      </c>
      <c r="L5272" t="s">
        <v>57</v>
      </c>
      <c r="M5272">
        <f t="shared" si="536"/>
        <v>12.2</v>
      </c>
      <c r="N5272">
        <f t="shared" si="537"/>
        <v>3.95</v>
      </c>
      <c r="O5272" s="7">
        <f t="shared" si="538"/>
        <v>0.32377049180327871</v>
      </c>
      <c r="P5272" t="str">
        <f t="shared" si="534"/>
        <v>Oct-2024</v>
      </c>
      <c r="Q5272" t="str">
        <f t="shared" si="535"/>
        <v>Q4-2024</v>
      </c>
    </row>
    <row r="5273" spans="1:17" x14ac:dyDescent="0.3">
      <c r="A5273" t="s">
        <v>5421</v>
      </c>
      <c r="B5273" s="15">
        <v>45872</v>
      </c>
      <c r="C5273" t="s">
        <v>84</v>
      </c>
      <c r="D5273" t="s">
        <v>171</v>
      </c>
      <c r="E5273" t="s">
        <v>107</v>
      </c>
      <c r="F5273" t="s">
        <v>193</v>
      </c>
      <c r="G5273" t="s">
        <v>56</v>
      </c>
      <c r="H5273">
        <v>9</v>
      </c>
      <c r="I5273">
        <v>55.9</v>
      </c>
      <c r="J5273">
        <v>6.4000000000000001E-2</v>
      </c>
      <c r="K5273">
        <v>24.54</v>
      </c>
      <c r="L5273" t="s">
        <v>57</v>
      </c>
      <c r="M5273">
        <f t="shared" si="536"/>
        <v>470.9</v>
      </c>
      <c r="N5273">
        <f t="shared" si="537"/>
        <v>250.04</v>
      </c>
      <c r="O5273" s="7">
        <f t="shared" si="538"/>
        <v>0.53098322361435546</v>
      </c>
      <c r="P5273" t="str">
        <f t="shared" si="534"/>
        <v>Aug-2025</v>
      </c>
      <c r="Q5273" t="str">
        <f t="shared" si="535"/>
        <v>Q3-2025</v>
      </c>
    </row>
    <row r="5274" spans="1:17" x14ac:dyDescent="0.3">
      <c r="A5274" t="s">
        <v>5422</v>
      </c>
      <c r="B5274" s="15">
        <v>45743</v>
      </c>
      <c r="C5274" t="s">
        <v>84</v>
      </c>
      <c r="D5274" t="s">
        <v>572</v>
      </c>
      <c r="E5274" t="s">
        <v>107</v>
      </c>
      <c r="F5274" t="s">
        <v>193</v>
      </c>
      <c r="G5274" t="s">
        <v>56</v>
      </c>
      <c r="H5274">
        <v>3</v>
      </c>
      <c r="I5274">
        <v>53.53</v>
      </c>
      <c r="J5274">
        <v>0.11</v>
      </c>
      <c r="K5274">
        <v>18.079999999999998</v>
      </c>
      <c r="L5274" t="s">
        <v>57</v>
      </c>
      <c r="M5274">
        <f t="shared" si="536"/>
        <v>142.93</v>
      </c>
      <c r="N5274">
        <f t="shared" si="537"/>
        <v>88.69</v>
      </c>
      <c r="O5274" s="7">
        <f t="shared" si="538"/>
        <v>0.62051353809557119</v>
      </c>
      <c r="P5274" t="str">
        <f t="shared" si="534"/>
        <v>Mar-2025</v>
      </c>
      <c r="Q5274" t="str">
        <f t="shared" si="535"/>
        <v>Q1-2025</v>
      </c>
    </row>
    <row r="5275" spans="1:17" x14ac:dyDescent="0.3">
      <c r="A5275" t="s">
        <v>5423</v>
      </c>
      <c r="B5275" s="15">
        <v>45439</v>
      </c>
      <c r="C5275" t="s">
        <v>84</v>
      </c>
      <c r="D5275" t="s">
        <v>243</v>
      </c>
      <c r="E5275" t="s">
        <v>107</v>
      </c>
      <c r="F5275" t="s">
        <v>132</v>
      </c>
      <c r="G5275" t="s">
        <v>56</v>
      </c>
      <c r="H5275">
        <v>1</v>
      </c>
      <c r="I5275">
        <v>25.17</v>
      </c>
      <c r="J5275">
        <v>0.14499999999999999</v>
      </c>
      <c r="K5275">
        <v>8.19</v>
      </c>
      <c r="L5275" t="s">
        <v>57</v>
      </c>
      <c r="M5275">
        <f t="shared" si="536"/>
        <v>21.52</v>
      </c>
      <c r="N5275">
        <f t="shared" si="537"/>
        <v>13.33</v>
      </c>
      <c r="O5275" s="7">
        <f t="shared" si="538"/>
        <v>0.61942379182156138</v>
      </c>
      <c r="P5275" t="str">
        <f t="shared" si="534"/>
        <v>May-2024</v>
      </c>
      <c r="Q5275" t="str">
        <f t="shared" si="535"/>
        <v>Q2-2024</v>
      </c>
    </row>
    <row r="5276" spans="1:17" x14ac:dyDescent="0.3">
      <c r="A5276" t="s">
        <v>5424</v>
      </c>
      <c r="B5276" s="15">
        <v>46017</v>
      </c>
      <c r="C5276" t="s">
        <v>84</v>
      </c>
      <c r="D5276" t="s">
        <v>103</v>
      </c>
      <c r="E5276" t="s">
        <v>60</v>
      </c>
      <c r="F5276" t="s">
        <v>76</v>
      </c>
      <c r="G5276" t="s">
        <v>56</v>
      </c>
      <c r="H5276">
        <v>6</v>
      </c>
      <c r="I5276">
        <v>20.39</v>
      </c>
      <c r="J5276">
        <v>0</v>
      </c>
      <c r="K5276">
        <v>10.17</v>
      </c>
      <c r="L5276" t="s">
        <v>57</v>
      </c>
      <c r="M5276">
        <f t="shared" si="536"/>
        <v>122.34</v>
      </c>
      <c r="N5276">
        <f t="shared" si="537"/>
        <v>61.32</v>
      </c>
      <c r="O5276" s="7">
        <f t="shared" si="538"/>
        <v>0.50122609122118689</v>
      </c>
      <c r="P5276" t="str">
        <f t="shared" si="534"/>
        <v>Dec-2025</v>
      </c>
      <c r="Q5276" t="str">
        <f t="shared" si="535"/>
        <v>Q4-2025</v>
      </c>
    </row>
    <row r="5277" spans="1:17" x14ac:dyDescent="0.3">
      <c r="A5277" t="s">
        <v>5425</v>
      </c>
      <c r="B5277" s="15">
        <v>45955</v>
      </c>
      <c r="C5277" t="s">
        <v>63</v>
      </c>
      <c r="D5277" t="s">
        <v>263</v>
      </c>
      <c r="E5277" t="s">
        <v>71</v>
      </c>
      <c r="F5277" t="s">
        <v>126</v>
      </c>
      <c r="G5277" t="s">
        <v>68</v>
      </c>
      <c r="H5277">
        <v>1</v>
      </c>
      <c r="I5277">
        <v>186.97</v>
      </c>
      <c r="J5277">
        <v>0.186</v>
      </c>
      <c r="K5277">
        <v>139.33000000000001</v>
      </c>
      <c r="L5277" t="s">
        <v>57</v>
      </c>
      <c r="M5277">
        <f t="shared" si="536"/>
        <v>152.19</v>
      </c>
      <c r="N5277">
        <f t="shared" si="537"/>
        <v>12.86</v>
      </c>
      <c r="O5277" s="7">
        <f t="shared" si="538"/>
        <v>8.4499638609632693E-2</v>
      </c>
      <c r="P5277" t="str">
        <f t="shared" si="534"/>
        <v>Oct-2025</v>
      </c>
      <c r="Q5277" t="str">
        <f t="shared" si="535"/>
        <v>Q4-2025</v>
      </c>
    </row>
    <row r="5278" spans="1:17" x14ac:dyDescent="0.3">
      <c r="A5278" t="s">
        <v>5426</v>
      </c>
      <c r="B5278" s="15">
        <v>45458</v>
      </c>
      <c r="C5278" t="s">
        <v>84</v>
      </c>
      <c r="D5278" t="s">
        <v>150</v>
      </c>
      <c r="E5278" t="s">
        <v>54</v>
      </c>
      <c r="F5278" t="s">
        <v>268</v>
      </c>
      <c r="G5278" t="s">
        <v>56</v>
      </c>
      <c r="H5278">
        <v>1</v>
      </c>
      <c r="I5278">
        <v>10.210000000000001</v>
      </c>
      <c r="J5278">
        <v>0</v>
      </c>
      <c r="K5278">
        <v>5.86</v>
      </c>
      <c r="L5278" t="s">
        <v>57</v>
      </c>
      <c r="M5278">
        <f t="shared" si="536"/>
        <v>10.210000000000001</v>
      </c>
      <c r="N5278">
        <f t="shared" si="537"/>
        <v>4.3499999999999996</v>
      </c>
      <c r="O5278" s="7">
        <f t="shared" si="538"/>
        <v>0.42605288932419189</v>
      </c>
      <c r="P5278" t="str">
        <f t="shared" si="534"/>
        <v>Jun-2024</v>
      </c>
      <c r="Q5278" t="str">
        <f t="shared" si="535"/>
        <v>Q2-2024</v>
      </c>
    </row>
    <row r="5279" spans="1:17" x14ac:dyDescent="0.3">
      <c r="A5279" t="s">
        <v>5427</v>
      </c>
      <c r="B5279" s="15">
        <v>45983</v>
      </c>
      <c r="C5279" t="s">
        <v>88</v>
      </c>
      <c r="D5279" t="s">
        <v>183</v>
      </c>
      <c r="E5279" t="s">
        <v>71</v>
      </c>
      <c r="F5279" t="s">
        <v>86</v>
      </c>
      <c r="G5279" t="s">
        <v>68</v>
      </c>
      <c r="H5279">
        <v>4</v>
      </c>
      <c r="I5279">
        <v>180.03</v>
      </c>
      <c r="J5279">
        <v>6.5000000000000002E-2</v>
      </c>
      <c r="K5279">
        <v>118.44</v>
      </c>
      <c r="L5279" t="s">
        <v>57</v>
      </c>
      <c r="M5279">
        <f t="shared" si="536"/>
        <v>673.31</v>
      </c>
      <c r="N5279">
        <f t="shared" si="537"/>
        <v>199.55</v>
      </c>
      <c r="O5279" s="7">
        <f t="shared" si="538"/>
        <v>0.29637165644354019</v>
      </c>
      <c r="P5279" t="str">
        <f t="shared" si="534"/>
        <v>Nov-2025</v>
      </c>
      <c r="Q5279" t="str">
        <f t="shared" si="535"/>
        <v>Q4-2025</v>
      </c>
    </row>
    <row r="5280" spans="1:17" x14ac:dyDescent="0.3">
      <c r="A5280" t="s">
        <v>5428</v>
      </c>
      <c r="B5280" s="15">
        <v>45770</v>
      </c>
      <c r="C5280" t="s">
        <v>63</v>
      </c>
      <c r="D5280" t="s">
        <v>82</v>
      </c>
      <c r="E5280" t="s">
        <v>93</v>
      </c>
      <c r="F5280" t="s">
        <v>94</v>
      </c>
      <c r="G5280" t="s">
        <v>56</v>
      </c>
      <c r="H5280">
        <v>5</v>
      </c>
      <c r="I5280">
        <v>13.04</v>
      </c>
      <c r="J5280">
        <v>0.20200000000000001</v>
      </c>
      <c r="K5280">
        <v>4.57</v>
      </c>
      <c r="L5280" t="s">
        <v>57</v>
      </c>
      <c r="M5280">
        <f t="shared" si="536"/>
        <v>52.03</v>
      </c>
      <c r="N5280">
        <f t="shared" si="537"/>
        <v>29.18</v>
      </c>
      <c r="O5280" s="7">
        <f t="shared" si="538"/>
        <v>0.56083029021718234</v>
      </c>
      <c r="P5280" t="str">
        <f t="shared" si="534"/>
        <v>Apr-2025</v>
      </c>
      <c r="Q5280" t="str">
        <f t="shared" si="535"/>
        <v>Q2-2025</v>
      </c>
    </row>
    <row r="5281" spans="1:17" x14ac:dyDescent="0.3">
      <c r="A5281" t="s">
        <v>5429</v>
      </c>
      <c r="B5281" s="15">
        <v>45848</v>
      </c>
      <c r="C5281" t="s">
        <v>52</v>
      </c>
      <c r="D5281" t="s">
        <v>155</v>
      </c>
      <c r="E5281" t="s">
        <v>93</v>
      </c>
      <c r="F5281" t="s">
        <v>255</v>
      </c>
      <c r="G5281" t="s">
        <v>68</v>
      </c>
      <c r="H5281">
        <v>7</v>
      </c>
      <c r="I5281">
        <v>85.31</v>
      </c>
      <c r="J5281">
        <v>0.113</v>
      </c>
      <c r="K5281">
        <v>33.479999999999997</v>
      </c>
      <c r="L5281" t="s">
        <v>104</v>
      </c>
      <c r="M5281">
        <f t="shared" si="536"/>
        <v>529.69000000000005</v>
      </c>
      <c r="N5281">
        <f t="shared" si="537"/>
        <v>295.33</v>
      </c>
      <c r="O5281" s="7">
        <f t="shared" si="538"/>
        <v>0.55755253072551858</v>
      </c>
      <c r="P5281" t="str">
        <f t="shared" si="534"/>
        <v>Jul-2025</v>
      </c>
      <c r="Q5281" t="str">
        <f t="shared" si="535"/>
        <v>Q3-2025</v>
      </c>
    </row>
    <row r="5282" spans="1:17" x14ac:dyDescent="0.3">
      <c r="A5282" t="s">
        <v>5430</v>
      </c>
      <c r="B5282" s="15">
        <v>45813</v>
      </c>
      <c r="C5282" t="s">
        <v>84</v>
      </c>
      <c r="D5282" t="s">
        <v>572</v>
      </c>
      <c r="E5282" t="s">
        <v>107</v>
      </c>
      <c r="F5282" t="s">
        <v>132</v>
      </c>
      <c r="G5282" t="s">
        <v>68</v>
      </c>
      <c r="H5282">
        <v>1</v>
      </c>
      <c r="I5282">
        <v>51.53</v>
      </c>
      <c r="J5282">
        <v>6.2E-2</v>
      </c>
      <c r="K5282">
        <v>19.66</v>
      </c>
      <c r="L5282" t="s">
        <v>57</v>
      </c>
      <c r="M5282">
        <f t="shared" si="536"/>
        <v>48.34</v>
      </c>
      <c r="N5282">
        <f t="shared" si="537"/>
        <v>28.68</v>
      </c>
      <c r="O5282" s="7">
        <f t="shared" si="538"/>
        <v>0.59329747621017781</v>
      </c>
      <c r="P5282" t="str">
        <f t="shared" si="534"/>
        <v>Jun-2025</v>
      </c>
      <c r="Q5282" t="str">
        <f t="shared" si="535"/>
        <v>Q2-2025</v>
      </c>
    </row>
    <row r="5283" spans="1:17" x14ac:dyDescent="0.3">
      <c r="A5283" t="s">
        <v>5431</v>
      </c>
      <c r="B5283" s="15">
        <v>45984</v>
      </c>
      <c r="C5283" t="s">
        <v>63</v>
      </c>
      <c r="D5283" t="s">
        <v>82</v>
      </c>
      <c r="E5283" t="s">
        <v>107</v>
      </c>
      <c r="F5283" t="s">
        <v>193</v>
      </c>
      <c r="G5283" t="s">
        <v>68</v>
      </c>
      <c r="H5283">
        <v>1</v>
      </c>
      <c r="I5283">
        <v>20.88</v>
      </c>
      <c r="J5283">
        <v>0.35199999999999998</v>
      </c>
      <c r="K5283">
        <v>6.77</v>
      </c>
      <c r="L5283" t="s">
        <v>57</v>
      </c>
      <c r="M5283">
        <f t="shared" si="536"/>
        <v>13.53</v>
      </c>
      <c r="N5283">
        <f t="shared" si="537"/>
        <v>6.76</v>
      </c>
      <c r="O5283" s="7">
        <f t="shared" si="538"/>
        <v>0.49963045084996305</v>
      </c>
      <c r="P5283" t="str">
        <f t="shared" si="534"/>
        <v>Nov-2025</v>
      </c>
      <c r="Q5283" t="str">
        <f t="shared" si="535"/>
        <v>Q4-2025</v>
      </c>
    </row>
    <row r="5284" spans="1:17" x14ac:dyDescent="0.3">
      <c r="A5284" t="s">
        <v>5432</v>
      </c>
      <c r="B5284" s="15">
        <v>45749</v>
      </c>
      <c r="C5284" t="s">
        <v>52</v>
      </c>
      <c r="D5284" t="s">
        <v>181</v>
      </c>
      <c r="E5284" t="s">
        <v>71</v>
      </c>
      <c r="F5284" t="s">
        <v>126</v>
      </c>
      <c r="G5284" t="s">
        <v>68</v>
      </c>
      <c r="H5284">
        <v>7</v>
      </c>
      <c r="I5284">
        <v>230.66</v>
      </c>
      <c r="J5284">
        <v>0.122</v>
      </c>
      <c r="K5284">
        <v>150.68</v>
      </c>
      <c r="L5284" t="s">
        <v>57</v>
      </c>
      <c r="M5284">
        <f t="shared" si="536"/>
        <v>1417.64</v>
      </c>
      <c r="N5284">
        <f t="shared" si="537"/>
        <v>362.88</v>
      </c>
      <c r="O5284" s="7">
        <f t="shared" si="538"/>
        <v>0.25597471854631637</v>
      </c>
      <c r="P5284" t="str">
        <f t="shared" ref="P5284:P5347" si="539">IF(B5284="","",TEXT(B5284,"mmm-yyyy"))</f>
        <v>Apr-2025</v>
      </c>
      <c r="Q5284" t="str">
        <f t="shared" ref="Q5284:Q5347" si="540">IF(B5284="","","Q"&amp;ROUNDUP(MONTH(B5284)/3,0)&amp;"-"&amp;YEAR(B5284))</f>
        <v>Q2-2025</v>
      </c>
    </row>
    <row r="5285" spans="1:17" x14ac:dyDescent="0.3">
      <c r="A5285" t="s">
        <v>5433</v>
      </c>
      <c r="B5285" s="15">
        <v>45969</v>
      </c>
      <c r="C5285" t="s">
        <v>84</v>
      </c>
      <c r="D5285" t="s">
        <v>147</v>
      </c>
      <c r="E5285" t="s">
        <v>71</v>
      </c>
      <c r="F5285" t="s">
        <v>78</v>
      </c>
      <c r="G5285" t="s">
        <v>68</v>
      </c>
      <c r="H5285">
        <v>2</v>
      </c>
      <c r="I5285">
        <v>268.41000000000003</v>
      </c>
      <c r="J5285">
        <v>4.8000000000000001E-2</v>
      </c>
      <c r="K5285">
        <v>177.54</v>
      </c>
      <c r="L5285" t="s">
        <v>57</v>
      </c>
      <c r="M5285">
        <f t="shared" si="536"/>
        <v>511.05</v>
      </c>
      <c r="N5285">
        <f t="shared" si="537"/>
        <v>155.97</v>
      </c>
      <c r="O5285" s="7">
        <f t="shared" si="538"/>
        <v>0.30519518638098031</v>
      </c>
      <c r="P5285" t="str">
        <f t="shared" si="539"/>
        <v>Nov-2025</v>
      </c>
      <c r="Q5285" t="str">
        <f t="shared" si="540"/>
        <v>Q4-2025</v>
      </c>
    </row>
    <row r="5286" spans="1:17" x14ac:dyDescent="0.3">
      <c r="A5286" t="s">
        <v>5434</v>
      </c>
      <c r="B5286" s="15">
        <v>45995</v>
      </c>
      <c r="C5286" t="s">
        <v>88</v>
      </c>
      <c r="D5286" t="s">
        <v>116</v>
      </c>
      <c r="E5286" t="s">
        <v>93</v>
      </c>
      <c r="F5286" t="s">
        <v>219</v>
      </c>
      <c r="G5286" t="s">
        <v>68</v>
      </c>
      <c r="H5286">
        <v>8</v>
      </c>
      <c r="I5286">
        <v>24.36</v>
      </c>
      <c r="J5286">
        <v>0</v>
      </c>
      <c r="K5286">
        <v>9.92</v>
      </c>
      <c r="L5286" t="s">
        <v>104</v>
      </c>
      <c r="M5286">
        <f t="shared" si="536"/>
        <v>194.88</v>
      </c>
      <c r="N5286">
        <f t="shared" si="537"/>
        <v>115.52</v>
      </c>
      <c r="O5286" s="7">
        <f t="shared" si="538"/>
        <v>0.59277504105090306</v>
      </c>
      <c r="P5286" t="str">
        <f t="shared" si="539"/>
        <v>Dec-2025</v>
      </c>
      <c r="Q5286" t="str">
        <f t="shared" si="540"/>
        <v>Q4-2025</v>
      </c>
    </row>
    <row r="5287" spans="1:17" x14ac:dyDescent="0.3">
      <c r="A5287" t="s">
        <v>5435</v>
      </c>
      <c r="B5287" s="15">
        <v>45934</v>
      </c>
      <c r="C5287" t="s">
        <v>63</v>
      </c>
      <c r="D5287" t="s">
        <v>73</v>
      </c>
      <c r="E5287" t="s">
        <v>71</v>
      </c>
      <c r="F5287" t="s">
        <v>86</v>
      </c>
      <c r="G5287" t="s">
        <v>56</v>
      </c>
      <c r="H5287">
        <v>4</v>
      </c>
      <c r="I5287">
        <v>36.29</v>
      </c>
      <c r="J5287">
        <v>0.22700000000000001</v>
      </c>
      <c r="K5287">
        <v>24.15</v>
      </c>
      <c r="L5287" t="s">
        <v>57</v>
      </c>
      <c r="M5287">
        <f t="shared" si="536"/>
        <v>112.21</v>
      </c>
      <c r="N5287">
        <f t="shared" si="537"/>
        <v>15.61</v>
      </c>
      <c r="O5287" s="7">
        <f t="shared" si="538"/>
        <v>0.1391141609482221</v>
      </c>
      <c r="P5287" t="str">
        <f t="shared" si="539"/>
        <v>Oct-2025</v>
      </c>
      <c r="Q5287" t="str">
        <f t="shared" si="540"/>
        <v>Q4-2025</v>
      </c>
    </row>
    <row r="5288" spans="1:17" x14ac:dyDescent="0.3">
      <c r="A5288" t="s">
        <v>5436</v>
      </c>
      <c r="B5288" s="15">
        <v>45396</v>
      </c>
      <c r="C5288" t="s">
        <v>52</v>
      </c>
      <c r="D5288" t="s">
        <v>130</v>
      </c>
      <c r="E5288" t="s">
        <v>71</v>
      </c>
      <c r="F5288" t="s">
        <v>126</v>
      </c>
      <c r="G5288" t="s">
        <v>56</v>
      </c>
      <c r="H5288">
        <v>1</v>
      </c>
      <c r="I5288">
        <v>38.270000000000003</v>
      </c>
      <c r="J5288">
        <v>0</v>
      </c>
      <c r="K5288">
        <v>26.28</v>
      </c>
      <c r="L5288" t="s">
        <v>73</v>
      </c>
      <c r="M5288">
        <f t="shared" si="536"/>
        <v>38.270000000000003</v>
      </c>
      <c r="N5288">
        <f t="shared" si="537"/>
        <v>11.99</v>
      </c>
      <c r="O5288" s="7">
        <f t="shared" si="538"/>
        <v>0.3133002351711523</v>
      </c>
      <c r="P5288" t="str">
        <f t="shared" si="539"/>
        <v>Apr-2024</v>
      </c>
      <c r="Q5288" t="str">
        <f t="shared" si="540"/>
        <v>Q2-2024</v>
      </c>
    </row>
    <row r="5289" spans="1:17" x14ac:dyDescent="0.3">
      <c r="A5289" t="s">
        <v>5437</v>
      </c>
      <c r="B5289" s="15">
        <v>45995</v>
      </c>
      <c r="C5289" t="s">
        <v>63</v>
      </c>
      <c r="D5289" t="s">
        <v>137</v>
      </c>
      <c r="E5289" t="s">
        <v>93</v>
      </c>
      <c r="F5289" t="s">
        <v>94</v>
      </c>
      <c r="G5289" t="s">
        <v>68</v>
      </c>
      <c r="H5289">
        <v>11</v>
      </c>
      <c r="I5289">
        <v>16.95</v>
      </c>
      <c r="J5289">
        <v>0.13300000000000001</v>
      </c>
      <c r="K5289">
        <v>7.59</v>
      </c>
      <c r="L5289" t="s">
        <v>57</v>
      </c>
      <c r="M5289">
        <f t="shared" si="536"/>
        <v>161.65</v>
      </c>
      <c r="N5289">
        <f t="shared" si="537"/>
        <v>78.16</v>
      </c>
      <c r="O5289" s="7">
        <f t="shared" si="538"/>
        <v>0.4835137643055985</v>
      </c>
      <c r="P5289" t="str">
        <f t="shared" si="539"/>
        <v>Dec-2025</v>
      </c>
      <c r="Q5289" t="str">
        <f t="shared" si="540"/>
        <v>Q4-2025</v>
      </c>
    </row>
    <row r="5290" spans="1:17" x14ac:dyDescent="0.3">
      <c r="A5290" t="s">
        <v>5438</v>
      </c>
      <c r="B5290" s="15">
        <v>45774</v>
      </c>
      <c r="C5290" t="s">
        <v>88</v>
      </c>
      <c r="D5290" t="s">
        <v>270</v>
      </c>
      <c r="E5290" t="s">
        <v>54</v>
      </c>
      <c r="F5290" t="s">
        <v>114</v>
      </c>
      <c r="G5290" t="s">
        <v>68</v>
      </c>
      <c r="H5290">
        <v>6</v>
      </c>
      <c r="I5290">
        <v>16.87</v>
      </c>
      <c r="J5290">
        <v>4.1000000000000002E-2</v>
      </c>
      <c r="K5290">
        <v>11.6</v>
      </c>
      <c r="L5290" t="s">
        <v>57</v>
      </c>
      <c r="M5290">
        <f t="shared" si="536"/>
        <v>97.07</v>
      </c>
      <c r="N5290">
        <f t="shared" si="537"/>
        <v>27.47</v>
      </c>
      <c r="O5290" s="7">
        <f t="shared" si="538"/>
        <v>0.28299165550633565</v>
      </c>
      <c r="P5290" t="str">
        <f t="shared" si="539"/>
        <v>Apr-2025</v>
      </c>
      <c r="Q5290" t="str">
        <f t="shared" si="540"/>
        <v>Q2-2025</v>
      </c>
    </row>
    <row r="5291" spans="1:17" x14ac:dyDescent="0.3">
      <c r="A5291" t="s">
        <v>5439</v>
      </c>
      <c r="B5291" s="15">
        <v>45664</v>
      </c>
      <c r="C5291" t="s">
        <v>88</v>
      </c>
      <c r="D5291" t="s">
        <v>92</v>
      </c>
      <c r="E5291" t="s">
        <v>93</v>
      </c>
      <c r="F5291" t="s">
        <v>255</v>
      </c>
      <c r="G5291" t="s">
        <v>68</v>
      </c>
      <c r="H5291">
        <v>1</v>
      </c>
      <c r="I5291">
        <v>68.489999999999995</v>
      </c>
      <c r="J5291">
        <v>0.05</v>
      </c>
      <c r="K5291">
        <v>31</v>
      </c>
      <c r="L5291" t="s">
        <v>57</v>
      </c>
      <c r="M5291">
        <f t="shared" si="536"/>
        <v>65.069999999999993</v>
      </c>
      <c r="N5291">
        <f t="shared" si="537"/>
        <v>34.07</v>
      </c>
      <c r="O5291" s="7">
        <f t="shared" si="538"/>
        <v>0.52358998002151536</v>
      </c>
      <c r="P5291" t="str">
        <f t="shared" si="539"/>
        <v>Jan-2025</v>
      </c>
      <c r="Q5291" t="str">
        <f t="shared" si="540"/>
        <v>Q1-2025</v>
      </c>
    </row>
    <row r="5292" spans="1:17" x14ac:dyDescent="0.3">
      <c r="A5292" t="s">
        <v>5440</v>
      </c>
      <c r="B5292" s="15">
        <v>45573</v>
      </c>
      <c r="C5292" t="s">
        <v>63</v>
      </c>
      <c r="D5292" t="s">
        <v>258</v>
      </c>
      <c r="E5292" t="s">
        <v>93</v>
      </c>
      <c r="F5292" t="s">
        <v>219</v>
      </c>
      <c r="G5292" t="s">
        <v>68</v>
      </c>
      <c r="H5292">
        <v>20</v>
      </c>
      <c r="I5292">
        <v>49.89</v>
      </c>
      <c r="J5292">
        <v>0.3</v>
      </c>
      <c r="K5292">
        <v>20.89</v>
      </c>
      <c r="L5292" t="s">
        <v>57</v>
      </c>
      <c r="M5292">
        <f t="shared" si="536"/>
        <v>698.46</v>
      </c>
      <c r="N5292">
        <f t="shared" si="537"/>
        <v>280.66000000000003</v>
      </c>
      <c r="O5292" s="7">
        <f t="shared" si="538"/>
        <v>0.40182687627065261</v>
      </c>
      <c r="P5292" t="str">
        <f t="shared" si="539"/>
        <v>Oct-2024</v>
      </c>
      <c r="Q5292" t="str">
        <f t="shared" si="540"/>
        <v>Q4-2024</v>
      </c>
    </row>
    <row r="5293" spans="1:17" x14ac:dyDescent="0.3">
      <c r="A5293" t="s">
        <v>5441</v>
      </c>
      <c r="B5293" s="15">
        <v>45802</v>
      </c>
      <c r="C5293" t="s">
        <v>63</v>
      </c>
      <c r="D5293" t="s">
        <v>263</v>
      </c>
      <c r="E5293" t="s">
        <v>60</v>
      </c>
      <c r="F5293" t="s">
        <v>99</v>
      </c>
      <c r="G5293" t="s">
        <v>68</v>
      </c>
      <c r="H5293">
        <v>4</v>
      </c>
      <c r="I5293">
        <v>54.63</v>
      </c>
      <c r="J5293">
        <v>0.245</v>
      </c>
      <c r="K5293">
        <v>24.78</v>
      </c>
      <c r="L5293" t="s">
        <v>57</v>
      </c>
      <c r="M5293">
        <f t="shared" si="536"/>
        <v>164.98</v>
      </c>
      <c r="N5293">
        <f t="shared" si="537"/>
        <v>65.86</v>
      </c>
      <c r="O5293" s="7">
        <f t="shared" si="538"/>
        <v>0.39919990301854774</v>
      </c>
      <c r="P5293" t="str">
        <f t="shared" si="539"/>
        <v>May-2025</v>
      </c>
      <c r="Q5293" t="str">
        <f t="shared" si="540"/>
        <v>Q2-2025</v>
      </c>
    </row>
    <row r="5294" spans="1:17" x14ac:dyDescent="0.3">
      <c r="A5294" t="s">
        <v>5442</v>
      </c>
      <c r="B5294" s="15">
        <v>45939</v>
      </c>
      <c r="C5294" t="s">
        <v>52</v>
      </c>
      <c r="D5294" t="s">
        <v>121</v>
      </c>
      <c r="E5294" t="s">
        <v>71</v>
      </c>
      <c r="F5294" t="s">
        <v>86</v>
      </c>
      <c r="G5294" t="s">
        <v>56</v>
      </c>
      <c r="H5294">
        <v>8</v>
      </c>
      <c r="I5294">
        <v>55.48</v>
      </c>
      <c r="J5294">
        <v>9.5000000000000001E-2</v>
      </c>
      <c r="K5294">
        <v>38.82</v>
      </c>
      <c r="L5294" t="s">
        <v>57</v>
      </c>
      <c r="M5294">
        <f t="shared" si="536"/>
        <v>401.68</v>
      </c>
      <c r="N5294">
        <f t="shared" si="537"/>
        <v>91.12</v>
      </c>
      <c r="O5294" s="7">
        <f t="shared" si="538"/>
        <v>0.22684724158534159</v>
      </c>
      <c r="P5294" t="str">
        <f t="shared" si="539"/>
        <v>Oct-2025</v>
      </c>
      <c r="Q5294" t="str">
        <f t="shared" si="540"/>
        <v>Q4-2025</v>
      </c>
    </row>
    <row r="5295" spans="1:17" x14ac:dyDescent="0.3">
      <c r="A5295" t="s">
        <v>5443</v>
      </c>
      <c r="B5295" s="15">
        <v>45918</v>
      </c>
      <c r="C5295" t="s">
        <v>84</v>
      </c>
      <c r="D5295" t="s">
        <v>144</v>
      </c>
      <c r="E5295" t="s">
        <v>60</v>
      </c>
      <c r="F5295" t="s">
        <v>61</v>
      </c>
      <c r="G5295" t="s">
        <v>68</v>
      </c>
      <c r="H5295">
        <v>11</v>
      </c>
      <c r="I5295">
        <v>26.33</v>
      </c>
      <c r="J5295">
        <v>0.13800000000000001</v>
      </c>
      <c r="K5295">
        <v>10.73</v>
      </c>
      <c r="L5295" t="s">
        <v>57</v>
      </c>
      <c r="M5295">
        <f t="shared" si="536"/>
        <v>249.66</v>
      </c>
      <c r="N5295">
        <f t="shared" si="537"/>
        <v>131.63</v>
      </c>
      <c r="O5295" s="7">
        <f t="shared" si="538"/>
        <v>0.52723704237763358</v>
      </c>
      <c r="P5295" t="str">
        <f t="shared" si="539"/>
        <v>Sep-2025</v>
      </c>
      <c r="Q5295" t="str">
        <f t="shared" si="540"/>
        <v>Q3-2025</v>
      </c>
    </row>
    <row r="5296" spans="1:17" x14ac:dyDescent="0.3">
      <c r="A5296" t="s">
        <v>5444</v>
      </c>
      <c r="B5296" s="15">
        <v>45823</v>
      </c>
      <c r="C5296" t="s">
        <v>63</v>
      </c>
      <c r="D5296" t="s">
        <v>251</v>
      </c>
      <c r="E5296" t="s">
        <v>60</v>
      </c>
      <c r="F5296" t="s">
        <v>90</v>
      </c>
      <c r="G5296" t="s">
        <v>56</v>
      </c>
      <c r="H5296">
        <v>5</v>
      </c>
      <c r="I5296">
        <v>39.68</v>
      </c>
      <c r="J5296">
        <v>0.20300000000000001</v>
      </c>
      <c r="K5296">
        <v>16.170000000000002</v>
      </c>
      <c r="L5296" t="s">
        <v>57</v>
      </c>
      <c r="M5296">
        <f t="shared" si="536"/>
        <v>158.12</v>
      </c>
      <c r="N5296">
        <f t="shared" si="537"/>
        <v>77.27</v>
      </c>
      <c r="O5296" s="7">
        <f t="shared" si="538"/>
        <v>0.48867948393625094</v>
      </c>
      <c r="P5296" t="str">
        <f t="shared" si="539"/>
        <v>Jun-2025</v>
      </c>
      <c r="Q5296" t="str">
        <f t="shared" si="540"/>
        <v>Q2-2025</v>
      </c>
    </row>
    <row r="5297" spans="1:17" x14ac:dyDescent="0.3">
      <c r="A5297" t="s">
        <v>5445</v>
      </c>
      <c r="B5297" s="15">
        <v>45587</v>
      </c>
      <c r="C5297" t="s">
        <v>63</v>
      </c>
      <c r="D5297" t="s">
        <v>281</v>
      </c>
      <c r="E5297" t="s">
        <v>54</v>
      </c>
      <c r="F5297" t="s">
        <v>55</v>
      </c>
      <c r="G5297" t="s">
        <v>68</v>
      </c>
      <c r="H5297">
        <v>3</v>
      </c>
      <c r="I5297">
        <v>17.36</v>
      </c>
      <c r="J5297">
        <v>0.19800000000000001</v>
      </c>
      <c r="K5297">
        <v>11.84</v>
      </c>
      <c r="L5297" t="s">
        <v>57</v>
      </c>
      <c r="M5297">
        <f t="shared" si="536"/>
        <v>41.77</v>
      </c>
      <c r="N5297">
        <f t="shared" si="537"/>
        <v>6.25</v>
      </c>
      <c r="O5297" s="7">
        <f t="shared" si="538"/>
        <v>0.14962892027771127</v>
      </c>
      <c r="P5297" t="str">
        <f t="shared" si="539"/>
        <v>Oct-2024</v>
      </c>
      <c r="Q5297" t="str">
        <f t="shared" si="540"/>
        <v>Q4-2024</v>
      </c>
    </row>
    <row r="5298" spans="1:17" x14ac:dyDescent="0.3">
      <c r="A5298" t="s">
        <v>5446</v>
      </c>
      <c r="B5298" s="15">
        <v>45990</v>
      </c>
      <c r="C5298" t="s">
        <v>52</v>
      </c>
      <c r="D5298" t="s">
        <v>181</v>
      </c>
      <c r="E5298" t="s">
        <v>107</v>
      </c>
      <c r="F5298" t="s">
        <v>139</v>
      </c>
      <c r="G5298" t="s">
        <v>68</v>
      </c>
      <c r="H5298">
        <v>3</v>
      </c>
      <c r="I5298">
        <v>46.83</v>
      </c>
      <c r="J5298">
        <v>8.0000000000000002E-3</v>
      </c>
      <c r="K5298">
        <v>14.25</v>
      </c>
      <c r="L5298" t="s">
        <v>57</v>
      </c>
      <c r="M5298">
        <f t="shared" si="536"/>
        <v>139.37</v>
      </c>
      <c r="N5298">
        <f t="shared" si="537"/>
        <v>96.62</v>
      </c>
      <c r="O5298" s="7">
        <f t="shared" si="538"/>
        <v>0.69326253856640596</v>
      </c>
      <c r="P5298" t="str">
        <f t="shared" si="539"/>
        <v>Nov-2025</v>
      </c>
      <c r="Q5298" t="str">
        <f t="shared" si="540"/>
        <v>Q4-2025</v>
      </c>
    </row>
    <row r="5299" spans="1:17" x14ac:dyDescent="0.3">
      <c r="A5299" t="s">
        <v>5447</v>
      </c>
      <c r="B5299" s="15">
        <v>45849</v>
      </c>
      <c r="C5299" t="s">
        <v>88</v>
      </c>
      <c r="D5299" t="s">
        <v>135</v>
      </c>
      <c r="E5299" t="s">
        <v>71</v>
      </c>
      <c r="F5299" t="s">
        <v>78</v>
      </c>
      <c r="G5299" t="s">
        <v>68</v>
      </c>
      <c r="H5299">
        <v>9</v>
      </c>
      <c r="I5299">
        <v>245.08</v>
      </c>
      <c r="J5299">
        <v>0.13300000000000001</v>
      </c>
      <c r="K5299">
        <v>174.84</v>
      </c>
      <c r="L5299" t="s">
        <v>57</v>
      </c>
      <c r="M5299">
        <f t="shared" si="536"/>
        <v>1912.36</v>
      </c>
      <c r="N5299">
        <f t="shared" si="537"/>
        <v>338.8</v>
      </c>
      <c r="O5299" s="7">
        <f t="shared" si="538"/>
        <v>0.17716329561379657</v>
      </c>
      <c r="P5299" t="str">
        <f t="shared" si="539"/>
        <v>Jul-2025</v>
      </c>
      <c r="Q5299" t="str">
        <f t="shared" si="540"/>
        <v>Q3-2025</v>
      </c>
    </row>
    <row r="5300" spans="1:17" x14ac:dyDescent="0.3">
      <c r="A5300" t="s">
        <v>5448</v>
      </c>
      <c r="B5300" s="15">
        <v>45539</v>
      </c>
      <c r="C5300" t="s">
        <v>84</v>
      </c>
      <c r="D5300" t="s">
        <v>243</v>
      </c>
      <c r="E5300" t="s">
        <v>71</v>
      </c>
      <c r="F5300" t="s">
        <v>97</v>
      </c>
      <c r="G5300" t="s">
        <v>56</v>
      </c>
      <c r="H5300">
        <v>2</v>
      </c>
      <c r="I5300">
        <v>230.25</v>
      </c>
      <c r="J5300">
        <v>2.5999999999999999E-2</v>
      </c>
      <c r="K5300">
        <v>159.91999999999999</v>
      </c>
      <c r="L5300" t="s">
        <v>57</v>
      </c>
      <c r="M5300">
        <f t="shared" si="536"/>
        <v>448.53</v>
      </c>
      <c r="N5300">
        <f t="shared" si="537"/>
        <v>128.69</v>
      </c>
      <c r="O5300" s="7">
        <f t="shared" si="538"/>
        <v>0.28691503355405434</v>
      </c>
      <c r="P5300" t="str">
        <f t="shared" si="539"/>
        <v>Sep-2024</v>
      </c>
      <c r="Q5300" t="str">
        <f t="shared" si="540"/>
        <v>Q3-2024</v>
      </c>
    </row>
    <row r="5301" spans="1:17" x14ac:dyDescent="0.3">
      <c r="A5301" t="s">
        <v>5449</v>
      </c>
      <c r="B5301" s="15">
        <v>45770</v>
      </c>
      <c r="C5301" t="s">
        <v>88</v>
      </c>
      <c r="D5301" t="s">
        <v>73</v>
      </c>
      <c r="E5301" t="s">
        <v>71</v>
      </c>
      <c r="F5301" t="s">
        <v>126</v>
      </c>
      <c r="G5301" t="s">
        <v>68</v>
      </c>
      <c r="H5301">
        <v>2</v>
      </c>
      <c r="I5301">
        <v>288.77999999999997</v>
      </c>
      <c r="J5301">
        <v>0</v>
      </c>
      <c r="K5301">
        <v>212.07</v>
      </c>
      <c r="L5301" t="s">
        <v>57</v>
      </c>
      <c r="M5301">
        <f t="shared" si="536"/>
        <v>577.55999999999995</v>
      </c>
      <c r="N5301">
        <f t="shared" si="537"/>
        <v>153.41999999999999</v>
      </c>
      <c r="O5301" s="7">
        <f t="shared" si="538"/>
        <v>0.26563473924787034</v>
      </c>
      <c r="P5301" t="str">
        <f t="shared" si="539"/>
        <v>Apr-2025</v>
      </c>
      <c r="Q5301" t="str">
        <f t="shared" si="540"/>
        <v>Q2-2025</v>
      </c>
    </row>
    <row r="5302" spans="1:17" x14ac:dyDescent="0.3">
      <c r="A5302" t="s">
        <v>5450</v>
      </c>
      <c r="B5302" s="15">
        <v>45613</v>
      </c>
      <c r="C5302" t="s">
        <v>84</v>
      </c>
      <c r="D5302" t="s">
        <v>177</v>
      </c>
      <c r="E5302" t="s">
        <v>71</v>
      </c>
      <c r="F5302" t="s">
        <v>86</v>
      </c>
      <c r="G5302" t="s">
        <v>68</v>
      </c>
      <c r="H5302">
        <v>2</v>
      </c>
      <c r="I5302">
        <v>40</v>
      </c>
      <c r="J5302">
        <v>0.161</v>
      </c>
      <c r="K5302">
        <v>29.5</v>
      </c>
      <c r="L5302" t="s">
        <v>57</v>
      </c>
      <c r="M5302">
        <f t="shared" si="536"/>
        <v>67.12</v>
      </c>
      <c r="N5302">
        <f t="shared" si="537"/>
        <v>8.1199999999999992</v>
      </c>
      <c r="O5302" s="7">
        <f t="shared" si="538"/>
        <v>0.1209773539928486</v>
      </c>
      <c r="P5302" t="str">
        <f t="shared" si="539"/>
        <v>Nov-2024</v>
      </c>
      <c r="Q5302" t="str">
        <f t="shared" si="540"/>
        <v>Q4-2024</v>
      </c>
    </row>
    <row r="5303" spans="1:17" x14ac:dyDescent="0.3">
      <c r="A5303" t="s">
        <v>5451</v>
      </c>
      <c r="B5303" s="15">
        <v>45765</v>
      </c>
      <c r="C5303" t="s">
        <v>84</v>
      </c>
      <c r="D5303" t="s">
        <v>169</v>
      </c>
      <c r="E5303" t="s">
        <v>93</v>
      </c>
      <c r="F5303" t="s">
        <v>141</v>
      </c>
      <c r="G5303" t="s">
        <v>68</v>
      </c>
      <c r="H5303">
        <v>5</v>
      </c>
      <c r="I5303">
        <v>37.590000000000003</v>
      </c>
      <c r="J5303">
        <v>6.5000000000000002E-2</v>
      </c>
      <c r="K5303">
        <v>16.920000000000002</v>
      </c>
      <c r="L5303" t="s">
        <v>57</v>
      </c>
      <c r="M5303">
        <f t="shared" si="536"/>
        <v>175.73</v>
      </c>
      <c r="N5303">
        <f t="shared" si="537"/>
        <v>91.13</v>
      </c>
      <c r="O5303" s="7">
        <f t="shared" si="538"/>
        <v>0.51857963921925687</v>
      </c>
      <c r="P5303" t="str">
        <f t="shared" si="539"/>
        <v>Apr-2025</v>
      </c>
      <c r="Q5303" t="str">
        <f t="shared" si="540"/>
        <v>Q2-2025</v>
      </c>
    </row>
    <row r="5304" spans="1:17" x14ac:dyDescent="0.3">
      <c r="A5304" t="s">
        <v>5452</v>
      </c>
      <c r="B5304" s="15">
        <v>45842</v>
      </c>
      <c r="C5304" t="s">
        <v>84</v>
      </c>
      <c r="D5304" t="s">
        <v>225</v>
      </c>
      <c r="E5304" t="s">
        <v>93</v>
      </c>
      <c r="F5304" t="s">
        <v>219</v>
      </c>
      <c r="G5304" t="s">
        <v>68</v>
      </c>
      <c r="H5304">
        <v>4</v>
      </c>
      <c r="I5304">
        <v>46.97</v>
      </c>
      <c r="J5304">
        <v>0</v>
      </c>
      <c r="K5304">
        <v>17.23</v>
      </c>
      <c r="L5304" t="s">
        <v>57</v>
      </c>
      <c r="M5304">
        <f t="shared" si="536"/>
        <v>187.88</v>
      </c>
      <c r="N5304">
        <f t="shared" si="537"/>
        <v>118.96</v>
      </c>
      <c r="O5304" s="7">
        <f t="shared" si="538"/>
        <v>0.6331701085799446</v>
      </c>
      <c r="P5304" t="str">
        <f t="shared" si="539"/>
        <v>Jul-2025</v>
      </c>
      <c r="Q5304" t="str">
        <f t="shared" si="540"/>
        <v>Q3-2025</v>
      </c>
    </row>
    <row r="5305" spans="1:17" x14ac:dyDescent="0.3">
      <c r="A5305" t="s">
        <v>5453</v>
      </c>
      <c r="B5305" s="15">
        <v>45774</v>
      </c>
      <c r="C5305" t="s">
        <v>63</v>
      </c>
      <c r="D5305" t="s">
        <v>106</v>
      </c>
      <c r="E5305" t="s">
        <v>60</v>
      </c>
      <c r="F5305" t="s">
        <v>76</v>
      </c>
      <c r="G5305" t="s">
        <v>56</v>
      </c>
      <c r="H5305">
        <v>6</v>
      </c>
      <c r="I5305">
        <v>66.489999999999995</v>
      </c>
      <c r="J5305">
        <v>0.26500000000000001</v>
      </c>
      <c r="K5305">
        <v>32.299999999999997</v>
      </c>
      <c r="L5305" t="s">
        <v>57</v>
      </c>
      <c r="M5305">
        <f t="shared" si="536"/>
        <v>293.22000000000003</v>
      </c>
      <c r="N5305">
        <f t="shared" si="537"/>
        <v>99.42</v>
      </c>
      <c r="O5305" s="7">
        <f t="shared" si="538"/>
        <v>0.3390628197258031</v>
      </c>
      <c r="P5305" t="str">
        <f t="shared" si="539"/>
        <v>Apr-2025</v>
      </c>
      <c r="Q5305" t="str">
        <f t="shared" si="540"/>
        <v>Q2-2025</v>
      </c>
    </row>
    <row r="5306" spans="1:17" x14ac:dyDescent="0.3">
      <c r="A5306" t="s">
        <v>5454</v>
      </c>
      <c r="B5306" s="15">
        <v>45758</v>
      </c>
      <c r="C5306" t="s">
        <v>84</v>
      </c>
      <c r="D5306" t="s">
        <v>169</v>
      </c>
      <c r="E5306" t="s">
        <v>93</v>
      </c>
      <c r="F5306" t="s">
        <v>255</v>
      </c>
      <c r="G5306" t="s">
        <v>56</v>
      </c>
      <c r="H5306">
        <v>2</v>
      </c>
      <c r="I5306">
        <v>40.729999999999997</v>
      </c>
      <c r="J5306">
        <v>2.7E-2</v>
      </c>
      <c r="K5306">
        <v>18.690000000000001</v>
      </c>
      <c r="L5306" t="s">
        <v>57</v>
      </c>
      <c r="M5306">
        <f t="shared" si="536"/>
        <v>79.260000000000005</v>
      </c>
      <c r="N5306">
        <f t="shared" si="537"/>
        <v>41.88</v>
      </c>
      <c r="O5306" s="7">
        <f t="shared" si="538"/>
        <v>0.52838758516275552</v>
      </c>
      <c r="P5306" t="str">
        <f t="shared" si="539"/>
        <v>Apr-2025</v>
      </c>
      <c r="Q5306" t="str">
        <f t="shared" si="540"/>
        <v>Q2-2025</v>
      </c>
    </row>
    <row r="5307" spans="1:17" x14ac:dyDescent="0.3">
      <c r="A5307" t="s">
        <v>5455</v>
      </c>
      <c r="B5307" s="15">
        <v>45938</v>
      </c>
      <c r="C5307" t="s">
        <v>52</v>
      </c>
      <c r="D5307" t="s">
        <v>216</v>
      </c>
      <c r="E5307" t="s">
        <v>54</v>
      </c>
      <c r="F5307" t="s">
        <v>65</v>
      </c>
      <c r="G5307" t="s">
        <v>68</v>
      </c>
      <c r="H5307">
        <v>3</v>
      </c>
      <c r="I5307">
        <v>9.08</v>
      </c>
      <c r="J5307">
        <v>0.15</v>
      </c>
      <c r="K5307">
        <v>6.13</v>
      </c>
      <c r="L5307" t="s">
        <v>57</v>
      </c>
      <c r="M5307">
        <f t="shared" si="536"/>
        <v>23.15</v>
      </c>
      <c r="N5307">
        <f t="shared" si="537"/>
        <v>4.76</v>
      </c>
      <c r="O5307" s="7">
        <f t="shared" si="538"/>
        <v>0.20561555075593954</v>
      </c>
      <c r="P5307" t="str">
        <f t="shared" si="539"/>
        <v>Oct-2025</v>
      </c>
      <c r="Q5307" t="str">
        <f t="shared" si="540"/>
        <v>Q4-2025</v>
      </c>
    </row>
    <row r="5308" spans="1:17" x14ac:dyDescent="0.3">
      <c r="A5308" t="s">
        <v>5456</v>
      </c>
      <c r="B5308" s="15">
        <v>45928</v>
      </c>
      <c r="C5308" t="s">
        <v>84</v>
      </c>
      <c r="D5308" t="s">
        <v>372</v>
      </c>
      <c r="E5308" t="s">
        <v>60</v>
      </c>
      <c r="F5308" t="s">
        <v>67</v>
      </c>
      <c r="G5308" t="s">
        <v>68</v>
      </c>
      <c r="H5308">
        <v>6</v>
      </c>
      <c r="I5308">
        <v>30.16</v>
      </c>
      <c r="J5308">
        <v>7.6999999999999999E-2</v>
      </c>
      <c r="K5308">
        <v>15.79</v>
      </c>
      <c r="L5308" t="s">
        <v>57</v>
      </c>
      <c r="M5308">
        <f t="shared" si="536"/>
        <v>167.03</v>
      </c>
      <c r="N5308">
        <f t="shared" si="537"/>
        <v>72.290000000000006</v>
      </c>
      <c r="O5308" s="7">
        <f t="shared" si="538"/>
        <v>0.43279650362210387</v>
      </c>
      <c r="P5308" t="str">
        <f t="shared" si="539"/>
        <v>Sep-2025</v>
      </c>
      <c r="Q5308" t="str">
        <f t="shared" si="540"/>
        <v>Q3-2025</v>
      </c>
    </row>
    <row r="5309" spans="1:17" x14ac:dyDescent="0.3">
      <c r="A5309" t="s">
        <v>5457</v>
      </c>
      <c r="B5309" s="15">
        <v>45589</v>
      </c>
      <c r="C5309" t="s">
        <v>84</v>
      </c>
      <c r="D5309" t="s">
        <v>85</v>
      </c>
      <c r="E5309" t="s">
        <v>107</v>
      </c>
      <c r="F5309" t="s">
        <v>132</v>
      </c>
      <c r="G5309" t="s">
        <v>56</v>
      </c>
      <c r="H5309">
        <v>13</v>
      </c>
      <c r="I5309">
        <v>33.46</v>
      </c>
      <c r="J5309">
        <v>0.104</v>
      </c>
      <c r="K5309">
        <v>7.68</v>
      </c>
      <c r="L5309" t="s">
        <v>57</v>
      </c>
      <c r="M5309">
        <f t="shared" si="536"/>
        <v>389.74</v>
      </c>
      <c r="N5309">
        <f t="shared" si="537"/>
        <v>289.89999999999998</v>
      </c>
      <c r="O5309" s="7">
        <f t="shared" si="538"/>
        <v>0.74382921947965308</v>
      </c>
      <c r="P5309" t="str">
        <f t="shared" si="539"/>
        <v>Oct-2024</v>
      </c>
      <c r="Q5309" t="str">
        <f t="shared" si="540"/>
        <v>Q4-2024</v>
      </c>
    </row>
    <row r="5310" spans="1:17" x14ac:dyDescent="0.3">
      <c r="A5310" t="s">
        <v>5458</v>
      </c>
      <c r="B5310" s="15">
        <v>45563</v>
      </c>
      <c r="C5310" t="s">
        <v>88</v>
      </c>
      <c r="D5310" t="s">
        <v>183</v>
      </c>
      <c r="E5310" t="s">
        <v>93</v>
      </c>
      <c r="F5310" t="s">
        <v>94</v>
      </c>
      <c r="G5310" t="s">
        <v>56</v>
      </c>
      <c r="H5310">
        <v>5</v>
      </c>
      <c r="I5310">
        <v>30.45</v>
      </c>
      <c r="J5310">
        <v>0.129</v>
      </c>
      <c r="K5310">
        <v>14.73</v>
      </c>
      <c r="L5310" t="s">
        <v>57</v>
      </c>
      <c r="M5310">
        <f t="shared" si="536"/>
        <v>132.61000000000001</v>
      </c>
      <c r="N5310">
        <f t="shared" si="537"/>
        <v>58.96</v>
      </c>
      <c r="O5310" s="7">
        <f t="shared" si="538"/>
        <v>0.44461202020963725</v>
      </c>
      <c r="P5310" t="str">
        <f t="shared" si="539"/>
        <v>Sep-2024</v>
      </c>
      <c r="Q5310" t="str">
        <f t="shared" si="540"/>
        <v>Q3-2024</v>
      </c>
    </row>
    <row r="5311" spans="1:17" x14ac:dyDescent="0.3">
      <c r="A5311" t="s">
        <v>5459</v>
      </c>
      <c r="B5311" s="15">
        <v>45480</v>
      </c>
      <c r="C5311" t="s">
        <v>88</v>
      </c>
      <c r="D5311" t="s">
        <v>429</v>
      </c>
      <c r="E5311" t="s">
        <v>93</v>
      </c>
      <c r="F5311" t="s">
        <v>94</v>
      </c>
      <c r="G5311" t="s">
        <v>56</v>
      </c>
      <c r="H5311">
        <v>2</v>
      </c>
      <c r="I5311">
        <v>71.16</v>
      </c>
      <c r="J5311">
        <v>9.5000000000000001E-2</v>
      </c>
      <c r="K5311">
        <v>26.24</v>
      </c>
      <c r="L5311" t="s">
        <v>57</v>
      </c>
      <c r="M5311">
        <f t="shared" si="536"/>
        <v>128.80000000000001</v>
      </c>
      <c r="N5311">
        <f t="shared" si="537"/>
        <v>76.319999999999993</v>
      </c>
      <c r="O5311" s="7">
        <f t="shared" si="538"/>
        <v>0.59254658385093162</v>
      </c>
      <c r="P5311" t="str">
        <f t="shared" si="539"/>
        <v>Jul-2024</v>
      </c>
      <c r="Q5311" t="str">
        <f t="shared" si="540"/>
        <v>Q3-2024</v>
      </c>
    </row>
    <row r="5312" spans="1:17" x14ac:dyDescent="0.3">
      <c r="A5312" t="s">
        <v>5460</v>
      </c>
      <c r="B5312" s="15">
        <v>45369</v>
      </c>
      <c r="C5312" t="s">
        <v>88</v>
      </c>
      <c r="D5312" t="s">
        <v>183</v>
      </c>
      <c r="E5312" t="s">
        <v>107</v>
      </c>
      <c r="F5312" t="s">
        <v>139</v>
      </c>
      <c r="G5312" t="s">
        <v>68</v>
      </c>
      <c r="H5312">
        <v>1</v>
      </c>
      <c r="I5312">
        <v>43.31</v>
      </c>
      <c r="J5312">
        <v>0.113</v>
      </c>
      <c r="K5312">
        <v>14.48</v>
      </c>
      <c r="L5312" t="s">
        <v>104</v>
      </c>
      <c r="M5312">
        <f t="shared" si="536"/>
        <v>38.42</v>
      </c>
      <c r="N5312">
        <f t="shared" si="537"/>
        <v>23.94</v>
      </c>
      <c r="O5312" s="7">
        <f t="shared" si="538"/>
        <v>0.62311296199895894</v>
      </c>
      <c r="P5312" t="str">
        <f t="shared" si="539"/>
        <v>Mar-2024</v>
      </c>
      <c r="Q5312" t="str">
        <f t="shared" si="540"/>
        <v>Q1-2024</v>
      </c>
    </row>
    <row r="5313" spans="1:17" x14ac:dyDescent="0.3">
      <c r="A5313" t="s">
        <v>5461</v>
      </c>
      <c r="B5313" s="15">
        <v>45913</v>
      </c>
      <c r="C5313" t="s">
        <v>84</v>
      </c>
      <c r="D5313" t="s">
        <v>196</v>
      </c>
      <c r="E5313" t="s">
        <v>71</v>
      </c>
      <c r="F5313" t="s">
        <v>78</v>
      </c>
      <c r="G5313" t="s">
        <v>68</v>
      </c>
      <c r="H5313">
        <v>2</v>
      </c>
      <c r="I5313">
        <v>274.58999999999997</v>
      </c>
      <c r="J5313">
        <v>0</v>
      </c>
      <c r="K5313">
        <v>207.22</v>
      </c>
      <c r="L5313" t="s">
        <v>57</v>
      </c>
      <c r="M5313">
        <f t="shared" si="536"/>
        <v>549.17999999999995</v>
      </c>
      <c r="N5313">
        <f t="shared" si="537"/>
        <v>134.74</v>
      </c>
      <c r="O5313" s="7">
        <f t="shared" si="538"/>
        <v>0.24534760916275178</v>
      </c>
      <c r="P5313" t="str">
        <f t="shared" si="539"/>
        <v>Sep-2025</v>
      </c>
      <c r="Q5313" t="str">
        <f t="shared" si="540"/>
        <v>Q3-2025</v>
      </c>
    </row>
    <row r="5314" spans="1:17" x14ac:dyDescent="0.3">
      <c r="A5314" t="s">
        <v>5462</v>
      </c>
      <c r="B5314" s="15">
        <v>45770</v>
      </c>
      <c r="C5314" t="s">
        <v>84</v>
      </c>
      <c r="D5314" t="s">
        <v>177</v>
      </c>
      <c r="E5314" t="s">
        <v>71</v>
      </c>
      <c r="F5314" t="s">
        <v>126</v>
      </c>
      <c r="G5314" t="s">
        <v>56</v>
      </c>
      <c r="H5314">
        <v>1</v>
      </c>
      <c r="I5314">
        <v>272.58</v>
      </c>
      <c r="J5314">
        <v>9.1999999999999998E-2</v>
      </c>
      <c r="K5314">
        <v>178.5</v>
      </c>
      <c r="L5314" t="s">
        <v>57</v>
      </c>
      <c r="M5314">
        <f t="shared" ref="M5314:M5377" si="541">ROUND(H5314*I5314*(1-J5314),2)</f>
        <v>247.5</v>
      </c>
      <c r="N5314">
        <f t="shared" ref="N5314:N5377" si="542">ROUND(M5314-(H5314*K5314),2)</f>
        <v>69</v>
      </c>
      <c r="O5314" s="7">
        <f t="shared" ref="O5314:O5377" si="543">IFERROR(N5314/M5314,0)</f>
        <v>0.27878787878787881</v>
      </c>
      <c r="P5314" t="str">
        <f t="shared" si="539"/>
        <v>Apr-2025</v>
      </c>
      <c r="Q5314" t="str">
        <f t="shared" si="540"/>
        <v>Q2-2025</v>
      </c>
    </row>
    <row r="5315" spans="1:17" x14ac:dyDescent="0.3">
      <c r="A5315" t="s">
        <v>5463</v>
      </c>
      <c r="B5315" s="15">
        <v>45697</v>
      </c>
      <c r="C5315" t="s">
        <v>63</v>
      </c>
      <c r="D5315" t="s">
        <v>165</v>
      </c>
      <c r="E5315" t="s">
        <v>54</v>
      </c>
      <c r="F5315" t="s">
        <v>268</v>
      </c>
      <c r="G5315" t="s">
        <v>68</v>
      </c>
      <c r="H5315">
        <v>2</v>
      </c>
      <c r="I5315">
        <v>3.94</v>
      </c>
      <c r="J5315">
        <v>0.19800000000000001</v>
      </c>
      <c r="K5315">
        <v>2.31</v>
      </c>
      <c r="L5315" t="s">
        <v>57</v>
      </c>
      <c r="M5315">
        <f t="shared" si="541"/>
        <v>6.32</v>
      </c>
      <c r="N5315">
        <f t="shared" si="542"/>
        <v>1.7</v>
      </c>
      <c r="O5315" s="7">
        <f t="shared" si="543"/>
        <v>0.26898734177215189</v>
      </c>
      <c r="P5315" t="str">
        <f t="shared" si="539"/>
        <v>Feb-2025</v>
      </c>
      <c r="Q5315" t="str">
        <f t="shared" si="540"/>
        <v>Q1-2025</v>
      </c>
    </row>
    <row r="5316" spans="1:17" x14ac:dyDescent="0.3">
      <c r="A5316" t="s">
        <v>5464</v>
      </c>
      <c r="B5316" s="15">
        <v>45681</v>
      </c>
      <c r="C5316" t="s">
        <v>63</v>
      </c>
      <c r="D5316" t="s">
        <v>82</v>
      </c>
      <c r="E5316" t="s">
        <v>60</v>
      </c>
      <c r="F5316" t="s">
        <v>99</v>
      </c>
      <c r="G5316" t="s">
        <v>56</v>
      </c>
      <c r="H5316">
        <v>1</v>
      </c>
      <c r="I5316">
        <v>76.680000000000007</v>
      </c>
      <c r="J5316">
        <v>0.189</v>
      </c>
      <c r="K5316">
        <v>32.14</v>
      </c>
      <c r="L5316" t="s">
        <v>57</v>
      </c>
      <c r="M5316">
        <f t="shared" si="541"/>
        <v>62.19</v>
      </c>
      <c r="N5316">
        <f t="shared" si="542"/>
        <v>30.05</v>
      </c>
      <c r="O5316" s="7">
        <f t="shared" si="543"/>
        <v>0.48319665541083778</v>
      </c>
      <c r="P5316" t="str">
        <f t="shared" si="539"/>
        <v>Jan-2025</v>
      </c>
      <c r="Q5316" t="str">
        <f t="shared" si="540"/>
        <v>Q1-2025</v>
      </c>
    </row>
    <row r="5317" spans="1:17" x14ac:dyDescent="0.3">
      <c r="A5317" t="s">
        <v>5465</v>
      </c>
      <c r="B5317" s="15">
        <v>45541</v>
      </c>
      <c r="C5317" t="s">
        <v>52</v>
      </c>
      <c r="D5317" t="s">
        <v>70</v>
      </c>
      <c r="E5317" t="s">
        <v>107</v>
      </c>
      <c r="F5317" t="s">
        <v>108</v>
      </c>
      <c r="G5317" t="s">
        <v>68</v>
      </c>
      <c r="H5317">
        <v>5</v>
      </c>
      <c r="I5317">
        <v>33.03</v>
      </c>
      <c r="J5317">
        <v>8.5999999999999993E-2</v>
      </c>
      <c r="K5317">
        <v>14.09</v>
      </c>
      <c r="L5317" t="s">
        <v>57</v>
      </c>
      <c r="M5317">
        <f t="shared" si="541"/>
        <v>150.94999999999999</v>
      </c>
      <c r="N5317">
        <f t="shared" si="542"/>
        <v>80.5</v>
      </c>
      <c r="O5317" s="7">
        <f t="shared" si="543"/>
        <v>0.53328916859887388</v>
      </c>
      <c r="P5317" t="str">
        <f t="shared" si="539"/>
        <v>Sep-2024</v>
      </c>
      <c r="Q5317" t="str">
        <f t="shared" si="540"/>
        <v>Q3-2024</v>
      </c>
    </row>
    <row r="5318" spans="1:17" x14ac:dyDescent="0.3">
      <c r="A5318" t="s">
        <v>5466</v>
      </c>
      <c r="B5318" s="15">
        <v>45804</v>
      </c>
      <c r="C5318" t="s">
        <v>84</v>
      </c>
      <c r="D5318" t="s">
        <v>177</v>
      </c>
      <c r="E5318" t="s">
        <v>71</v>
      </c>
      <c r="F5318" t="s">
        <v>86</v>
      </c>
      <c r="G5318" t="s">
        <v>68</v>
      </c>
      <c r="H5318">
        <v>2</v>
      </c>
      <c r="I5318">
        <v>220.7</v>
      </c>
      <c r="J5318">
        <v>8.1000000000000003E-2</v>
      </c>
      <c r="K5318">
        <v>165.52</v>
      </c>
      <c r="L5318" t="s">
        <v>57</v>
      </c>
      <c r="M5318">
        <f t="shared" si="541"/>
        <v>405.65</v>
      </c>
      <c r="N5318">
        <f t="shared" si="542"/>
        <v>74.61</v>
      </c>
      <c r="O5318" s="7">
        <f t="shared" si="543"/>
        <v>0.18392703069148281</v>
      </c>
      <c r="P5318" t="str">
        <f t="shared" si="539"/>
        <v>May-2025</v>
      </c>
      <c r="Q5318" t="str">
        <f t="shared" si="540"/>
        <v>Q2-2025</v>
      </c>
    </row>
    <row r="5319" spans="1:17" x14ac:dyDescent="0.3">
      <c r="A5319" t="s">
        <v>5467</v>
      </c>
      <c r="B5319" s="15">
        <v>45779</v>
      </c>
      <c r="C5319" t="s">
        <v>63</v>
      </c>
      <c r="D5319" t="s">
        <v>302</v>
      </c>
      <c r="E5319" t="s">
        <v>93</v>
      </c>
      <c r="F5319" t="s">
        <v>219</v>
      </c>
      <c r="G5319" t="s">
        <v>68</v>
      </c>
      <c r="H5319">
        <v>3</v>
      </c>
      <c r="I5319">
        <v>49.19</v>
      </c>
      <c r="J5319">
        <v>8.8999999999999996E-2</v>
      </c>
      <c r="K5319">
        <v>23.85</v>
      </c>
      <c r="L5319" t="s">
        <v>104</v>
      </c>
      <c r="M5319">
        <f t="shared" si="541"/>
        <v>134.44</v>
      </c>
      <c r="N5319">
        <f t="shared" si="542"/>
        <v>62.89</v>
      </c>
      <c r="O5319" s="7">
        <f t="shared" si="543"/>
        <v>0.46779232371318064</v>
      </c>
      <c r="P5319" t="str">
        <f t="shared" si="539"/>
        <v>May-2025</v>
      </c>
      <c r="Q5319" t="str">
        <f t="shared" si="540"/>
        <v>Q2-2025</v>
      </c>
    </row>
    <row r="5320" spans="1:17" x14ac:dyDescent="0.3">
      <c r="A5320" t="s">
        <v>5468</v>
      </c>
      <c r="B5320" s="15">
        <v>45928</v>
      </c>
      <c r="C5320" t="s">
        <v>52</v>
      </c>
      <c r="D5320" t="s">
        <v>155</v>
      </c>
      <c r="E5320" t="s">
        <v>54</v>
      </c>
      <c r="F5320" t="s">
        <v>268</v>
      </c>
      <c r="G5320" t="s">
        <v>56</v>
      </c>
      <c r="H5320">
        <v>6</v>
      </c>
      <c r="I5320">
        <v>22.96</v>
      </c>
      <c r="J5320">
        <v>7.5999999999999998E-2</v>
      </c>
      <c r="K5320">
        <v>13.98</v>
      </c>
      <c r="L5320" t="s">
        <v>57</v>
      </c>
      <c r="M5320">
        <f t="shared" si="541"/>
        <v>127.29</v>
      </c>
      <c r="N5320">
        <f t="shared" si="542"/>
        <v>43.41</v>
      </c>
      <c r="O5320" s="7">
        <f t="shared" si="543"/>
        <v>0.34103228847513545</v>
      </c>
      <c r="P5320" t="str">
        <f t="shared" si="539"/>
        <v>Sep-2025</v>
      </c>
      <c r="Q5320" t="str">
        <f t="shared" si="540"/>
        <v>Q3-2025</v>
      </c>
    </row>
    <row r="5321" spans="1:17" x14ac:dyDescent="0.3">
      <c r="A5321" t="s">
        <v>5469</v>
      </c>
      <c r="B5321" s="15">
        <v>45844</v>
      </c>
      <c r="C5321" t="s">
        <v>52</v>
      </c>
      <c r="D5321" t="s">
        <v>155</v>
      </c>
      <c r="E5321" t="s">
        <v>60</v>
      </c>
      <c r="F5321" t="s">
        <v>99</v>
      </c>
      <c r="G5321" t="s">
        <v>56</v>
      </c>
      <c r="H5321">
        <v>1</v>
      </c>
      <c r="I5321">
        <v>26.53</v>
      </c>
      <c r="J5321">
        <v>6.5000000000000002E-2</v>
      </c>
      <c r="K5321">
        <v>11.91</v>
      </c>
      <c r="L5321" t="s">
        <v>57</v>
      </c>
      <c r="M5321">
        <f t="shared" si="541"/>
        <v>24.81</v>
      </c>
      <c r="N5321">
        <f t="shared" si="542"/>
        <v>12.9</v>
      </c>
      <c r="O5321" s="7">
        <f t="shared" si="543"/>
        <v>0.51995163240628783</v>
      </c>
      <c r="P5321" t="str">
        <f t="shared" si="539"/>
        <v>Jul-2025</v>
      </c>
      <c r="Q5321" t="str">
        <f t="shared" si="540"/>
        <v>Q3-2025</v>
      </c>
    </row>
    <row r="5322" spans="1:17" x14ac:dyDescent="0.3">
      <c r="A5322" t="s">
        <v>5470</v>
      </c>
      <c r="B5322" s="15">
        <v>45764</v>
      </c>
      <c r="C5322" t="s">
        <v>88</v>
      </c>
      <c r="D5322" t="s">
        <v>234</v>
      </c>
      <c r="E5322" t="s">
        <v>107</v>
      </c>
      <c r="F5322" t="s">
        <v>193</v>
      </c>
      <c r="G5322" t="s">
        <v>68</v>
      </c>
      <c r="H5322">
        <v>6</v>
      </c>
      <c r="I5322">
        <v>37.1</v>
      </c>
      <c r="J5322">
        <v>9.1999999999999998E-2</v>
      </c>
      <c r="K5322">
        <v>14.37</v>
      </c>
      <c r="L5322" t="s">
        <v>57</v>
      </c>
      <c r="M5322">
        <f t="shared" si="541"/>
        <v>202.12</v>
      </c>
      <c r="N5322">
        <f t="shared" si="542"/>
        <v>115.9</v>
      </c>
      <c r="O5322" s="7">
        <f t="shared" si="543"/>
        <v>0.57342172966554528</v>
      </c>
      <c r="P5322" t="str">
        <f t="shared" si="539"/>
        <v>Apr-2025</v>
      </c>
      <c r="Q5322" t="str">
        <f t="shared" si="540"/>
        <v>Q2-2025</v>
      </c>
    </row>
    <row r="5323" spans="1:17" x14ac:dyDescent="0.3">
      <c r="A5323" t="s">
        <v>5471</v>
      </c>
      <c r="B5323" s="15">
        <v>45929</v>
      </c>
      <c r="C5323" t="s">
        <v>52</v>
      </c>
      <c r="D5323" t="s">
        <v>59</v>
      </c>
      <c r="E5323" t="s">
        <v>71</v>
      </c>
      <c r="F5323" t="s">
        <v>78</v>
      </c>
      <c r="G5323" t="s">
        <v>68</v>
      </c>
      <c r="H5323">
        <v>9</v>
      </c>
      <c r="I5323">
        <v>131.69999999999999</v>
      </c>
      <c r="J5323">
        <v>6.3E-2</v>
      </c>
      <c r="K5323">
        <v>93.65</v>
      </c>
      <c r="L5323" t="s">
        <v>57</v>
      </c>
      <c r="M5323">
        <f t="shared" si="541"/>
        <v>1110.6300000000001</v>
      </c>
      <c r="N5323">
        <f t="shared" si="542"/>
        <v>267.77999999999997</v>
      </c>
      <c r="O5323" s="7">
        <f t="shared" si="543"/>
        <v>0.24110639907079762</v>
      </c>
      <c r="P5323" t="str">
        <f t="shared" si="539"/>
        <v>Sep-2025</v>
      </c>
      <c r="Q5323" t="str">
        <f t="shared" si="540"/>
        <v>Q3-2025</v>
      </c>
    </row>
    <row r="5324" spans="1:17" x14ac:dyDescent="0.3">
      <c r="A5324" t="s">
        <v>5472</v>
      </c>
      <c r="B5324" s="15">
        <v>45860</v>
      </c>
      <c r="C5324" t="s">
        <v>84</v>
      </c>
      <c r="D5324" t="s">
        <v>229</v>
      </c>
      <c r="E5324" t="s">
        <v>71</v>
      </c>
      <c r="F5324" t="s">
        <v>126</v>
      </c>
      <c r="G5324" t="s">
        <v>68</v>
      </c>
      <c r="H5324">
        <v>1</v>
      </c>
      <c r="I5324">
        <v>57.06</v>
      </c>
      <c r="J5324">
        <v>0.121</v>
      </c>
      <c r="K5324">
        <v>44.85</v>
      </c>
      <c r="L5324" t="s">
        <v>73</v>
      </c>
      <c r="M5324">
        <f t="shared" si="541"/>
        <v>50.16</v>
      </c>
      <c r="N5324">
        <f t="shared" si="542"/>
        <v>5.31</v>
      </c>
      <c r="O5324" s="7">
        <f t="shared" si="543"/>
        <v>0.10586124401913875</v>
      </c>
      <c r="P5324" t="str">
        <f t="shared" si="539"/>
        <v>Jul-2025</v>
      </c>
      <c r="Q5324" t="str">
        <f t="shared" si="540"/>
        <v>Q3-2025</v>
      </c>
    </row>
    <row r="5325" spans="1:17" x14ac:dyDescent="0.3">
      <c r="A5325" t="s">
        <v>5473</v>
      </c>
      <c r="B5325" s="15">
        <v>45604</v>
      </c>
      <c r="C5325" t="s">
        <v>84</v>
      </c>
      <c r="D5325" t="s">
        <v>103</v>
      </c>
      <c r="E5325" t="s">
        <v>107</v>
      </c>
      <c r="F5325" t="s">
        <v>132</v>
      </c>
      <c r="G5325" t="s">
        <v>68</v>
      </c>
      <c r="H5325">
        <v>1</v>
      </c>
      <c r="I5325">
        <v>55.13</v>
      </c>
      <c r="J5325">
        <v>3.7999999999999999E-2</v>
      </c>
      <c r="K5325">
        <v>24.24</v>
      </c>
      <c r="L5325" t="s">
        <v>57</v>
      </c>
      <c r="M5325">
        <f t="shared" si="541"/>
        <v>53.04</v>
      </c>
      <c r="N5325">
        <f t="shared" si="542"/>
        <v>28.8</v>
      </c>
      <c r="O5325" s="7">
        <f t="shared" si="543"/>
        <v>0.54298642533936659</v>
      </c>
      <c r="P5325" t="str">
        <f t="shared" si="539"/>
        <v>Nov-2024</v>
      </c>
      <c r="Q5325" t="str">
        <f t="shared" si="540"/>
        <v>Q4-2024</v>
      </c>
    </row>
    <row r="5326" spans="1:17" x14ac:dyDescent="0.3">
      <c r="A5326" t="s">
        <v>5474</v>
      </c>
      <c r="B5326" s="15">
        <v>45806</v>
      </c>
      <c r="C5326" t="s">
        <v>84</v>
      </c>
      <c r="D5326" t="s">
        <v>103</v>
      </c>
      <c r="E5326" t="s">
        <v>93</v>
      </c>
      <c r="F5326" t="s">
        <v>255</v>
      </c>
      <c r="G5326" t="s">
        <v>68</v>
      </c>
      <c r="H5326">
        <v>100</v>
      </c>
      <c r="I5326">
        <v>57.48</v>
      </c>
      <c r="J5326">
        <v>0.14699999999999999</v>
      </c>
      <c r="K5326">
        <v>21.2</v>
      </c>
      <c r="L5326" t="s">
        <v>57</v>
      </c>
      <c r="M5326">
        <f t="shared" si="541"/>
        <v>4903.04</v>
      </c>
      <c r="N5326">
        <f t="shared" si="542"/>
        <v>2783.04</v>
      </c>
      <c r="O5326" s="7">
        <f t="shared" si="543"/>
        <v>0.56761519383892445</v>
      </c>
      <c r="P5326" t="str">
        <f t="shared" si="539"/>
        <v>May-2025</v>
      </c>
      <c r="Q5326" t="str">
        <f t="shared" si="540"/>
        <v>Q2-2025</v>
      </c>
    </row>
    <row r="5327" spans="1:17" x14ac:dyDescent="0.3">
      <c r="A5327" t="s">
        <v>5475</v>
      </c>
      <c r="B5327" s="15">
        <v>45533</v>
      </c>
      <c r="C5327" t="s">
        <v>88</v>
      </c>
      <c r="D5327" t="s">
        <v>92</v>
      </c>
      <c r="E5327" t="s">
        <v>93</v>
      </c>
      <c r="F5327" t="s">
        <v>94</v>
      </c>
      <c r="G5327" t="s">
        <v>56</v>
      </c>
      <c r="H5327">
        <v>2</v>
      </c>
      <c r="I5327">
        <v>54.64</v>
      </c>
      <c r="J5327">
        <v>1.7999999999999999E-2</v>
      </c>
      <c r="K5327">
        <v>25.35</v>
      </c>
      <c r="L5327" t="s">
        <v>57</v>
      </c>
      <c r="M5327">
        <f t="shared" si="541"/>
        <v>107.31</v>
      </c>
      <c r="N5327">
        <f t="shared" si="542"/>
        <v>56.61</v>
      </c>
      <c r="O5327" s="7">
        <f t="shared" si="543"/>
        <v>0.52753704221414588</v>
      </c>
      <c r="P5327" t="str">
        <f t="shared" si="539"/>
        <v>Aug-2024</v>
      </c>
      <c r="Q5327" t="str">
        <f t="shared" si="540"/>
        <v>Q3-2024</v>
      </c>
    </row>
    <row r="5328" spans="1:17" x14ac:dyDescent="0.3">
      <c r="A5328" t="s">
        <v>5476</v>
      </c>
      <c r="B5328" s="15">
        <v>45669</v>
      </c>
      <c r="C5328" t="s">
        <v>88</v>
      </c>
      <c r="D5328" t="s">
        <v>116</v>
      </c>
      <c r="E5328" t="s">
        <v>60</v>
      </c>
      <c r="F5328" t="s">
        <v>99</v>
      </c>
      <c r="G5328" t="s">
        <v>56</v>
      </c>
      <c r="H5328">
        <v>1</v>
      </c>
      <c r="I5328">
        <v>74.959999999999994</v>
      </c>
      <c r="J5328">
        <v>0.104</v>
      </c>
      <c r="K5328">
        <v>39.29</v>
      </c>
      <c r="L5328" t="s">
        <v>57</v>
      </c>
      <c r="M5328">
        <f t="shared" si="541"/>
        <v>67.16</v>
      </c>
      <c r="N5328">
        <f t="shared" si="542"/>
        <v>27.87</v>
      </c>
      <c r="O5328" s="7">
        <f t="shared" si="543"/>
        <v>0.41497915425848725</v>
      </c>
      <c r="P5328" t="str">
        <f t="shared" si="539"/>
        <v>Jan-2025</v>
      </c>
      <c r="Q5328" t="str">
        <f t="shared" si="540"/>
        <v>Q1-2025</v>
      </c>
    </row>
    <row r="5329" spans="1:17" x14ac:dyDescent="0.3">
      <c r="A5329" t="s">
        <v>5477</v>
      </c>
      <c r="B5329" s="15">
        <v>45558</v>
      </c>
      <c r="C5329" t="s">
        <v>88</v>
      </c>
      <c r="D5329" t="s">
        <v>73</v>
      </c>
      <c r="E5329" t="s">
        <v>71</v>
      </c>
      <c r="F5329" t="s">
        <v>86</v>
      </c>
      <c r="G5329" t="s">
        <v>68</v>
      </c>
      <c r="H5329">
        <v>8</v>
      </c>
      <c r="I5329">
        <v>141.84</v>
      </c>
      <c r="J5329">
        <v>5.3999999999999999E-2</v>
      </c>
      <c r="K5329">
        <v>96.97</v>
      </c>
      <c r="L5329" t="s">
        <v>57</v>
      </c>
      <c r="M5329">
        <f t="shared" si="541"/>
        <v>1073.45</v>
      </c>
      <c r="N5329">
        <f t="shared" si="542"/>
        <v>297.69</v>
      </c>
      <c r="O5329" s="7">
        <f t="shared" si="543"/>
        <v>0.2773207881130933</v>
      </c>
      <c r="P5329" t="str">
        <f t="shared" si="539"/>
        <v>Sep-2024</v>
      </c>
      <c r="Q5329" t="str">
        <f t="shared" si="540"/>
        <v>Q3-2024</v>
      </c>
    </row>
    <row r="5330" spans="1:17" x14ac:dyDescent="0.3">
      <c r="A5330" t="s">
        <v>5478</v>
      </c>
      <c r="B5330" s="15">
        <v>45815</v>
      </c>
      <c r="C5330" t="s">
        <v>88</v>
      </c>
      <c r="D5330" t="s">
        <v>179</v>
      </c>
      <c r="E5330" t="s">
        <v>71</v>
      </c>
      <c r="F5330" t="s">
        <v>78</v>
      </c>
      <c r="G5330" t="s">
        <v>56</v>
      </c>
      <c r="H5330">
        <v>3</v>
      </c>
      <c r="I5330">
        <v>131.88999999999999</v>
      </c>
      <c r="J5330">
        <v>0.109</v>
      </c>
      <c r="K5330">
        <v>103.04</v>
      </c>
      <c r="L5330" t="s">
        <v>57</v>
      </c>
      <c r="M5330">
        <f t="shared" si="541"/>
        <v>352.54</v>
      </c>
      <c r="N5330">
        <f t="shared" si="542"/>
        <v>43.42</v>
      </c>
      <c r="O5330" s="7">
        <f t="shared" si="543"/>
        <v>0.12316332898394508</v>
      </c>
      <c r="P5330" t="str">
        <f t="shared" si="539"/>
        <v>Jun-2025</v>
      </c>
      <c r="Q5330" t="str">
        <f t="shared" si="540"/>
        <v>Q2-2025</v>
      </c>
    </row>
    <row r="5331" spans="1:17" x14ac:dyDescent="0.3">
      <c r="A5331" t="s">
        <v>5479</v>
      </c>
      <c r="B5331" s="15">
        <v>45571</v>
      </c>
      <c r="C5331" t="s">
        <v>63</v>
      </c>
      <c r="D5331" t="s">
        <v>302</v>
      </c>
      <c r="E5331" t="s">
        <v>60</v>
      </c>
      <c r="F5331" t="s">
        <v>76</v>
      </c>
      <c r="G5331" t="s">
        <v>68</v>
      </c>
      <c r="H5331">
        <v>2</v>
      </c>
      <c r="I5331">
        <v>91.84</v>
      </c>
      <c r="J5331">
        <v>0.30399999999999999</v>
      </c>
      <c r="K5331">
        <v>42.55</v>
      </c>
      <c r="L5331" t="s">
        <v>57</v>
      </c>
      <c r="M5331">
        <f t="shared" si="541"/>
        <v>127.84</v>
      </c>
      <c r="N5331">
        <f t="shared" si="542"/>
        <v>42.74</v>
      </c>
      <c r="O5331" s="7">
        <f t="shared" si="543"/>
        <v>0.3343241551939925</v>
      </c>
      <c r="P5331" t="str">
        <f t="shared" si="539"/>
        <v>Oct-2024</v>
      </c>
      <c r="Q5331" t="str">
        <f t="shared" si="540"/>
        <v>Q4-2024</v>
      </c>
    </row>
    <row r="5332" spans="1:17" x14ac:dyDescent="0.3">
      <c r="A5332" t="s">
        <v>5480</v>
      </c>
      <c r="B5332" s="15">
        <v>45391</v>
      </c>
      <c r="C5332" t="s">
        <v>52</v>
      </c>
      <c r="D5332" t="s">
        <v>113</v>
      </c>
      <c r="E5332" t="s">
        <v>71</v>
      </c>
      <c r="F5332" t="s">
        <v>72</v>
      </c>
      <c r="G5332" t="s">
        <v>56</v>
      </c>
      <c r="H5332">
        <v>2</v>
      </c>
      <c r="I5332">
        <v>136.47999999999999</v>
      </c>
      <c r="J5332">
        <v>0.16400000000000001</v>
      </c>
      <c r="K5332">
        <v>107.48</v>
      </c>
      <c r="L5332" t="s">
        <v>57</v>
      </c>
      <c r="M5332">
        <f t="shared" si="541"/>
        <v>228.19</v>
      </c>
      <c r="N5332">
        <f t="shared" si="542"/>
        <v>13.23</v>
      </c>
      <c r="O5332" s="7">
        <f t="shared" si="543"/>
        <v>5.797800078881634E-2</v>
      </c>
      <c r="P5332" t="str">
        <f t="shared" si="539"/>
        <v>Apr-2024</v>
      </c>
      <c r="Q5332" t="str">
        <f t="shared" si="540"/>
        <v>Q2-2024</v>
      </c>
    </row>
    <row r="5333" spans="1:17" x14ac:dyDescent="0.3">
      <c r="A5333" t="s">
        <v>5481</v>
      </c>
      <c r="B5333" s="15">
        <v>45781</v>
      </c>
      <c r="C5333" t="s">
        <v>52</v>
      </c>
      <c r="D5333" t="s">
        <v>130</v>
      </c>
      <c r="E5333" t="s">
        <v>60</v>
      </c>
      <c r="F5333" t="s">
        <v>61</v>
      </c>
      <c r="G5333" t="s">
        <v>56</v>
      </c>
      <c r="H5333">
        <v>3</v>
      </c>
      <c r="I5333">
        <v>94.08</v>
      </c>
      <c r="J5333">
        <v>0.111</v>
      </c>
      <c r="K5333">
        <v>38.909999999999997</v>
      </c>
      <c r="L5333" t="s">
        <v>104</v>
      </c>
      <c r="M5333">
        <f t="shared" si="541"/>
        <v>250.91</v>
      </c>
      <c r="N5333">
        <f t="shared" si="542"/>
        <v>134.18</v>
      </c>
      <c r="O5333" s="7">
        <f t="shared" si="543"/>
        <v>0.53477342473396838</v>
      </c>
      <c r="P5333" t="str">
        <f t="shared" si="539"/>
        <v>May-2025</v>
      </c>
      <c r="Q5333" t="str">
        <f t="shared" si="540"/>
        <v>Q2-2025</v>
      </c>
    </row>
    <row r="5334" spans="1:17" x14ac:dyDescent="0.3">
      <c r="A5334" t="s">
        <v>5482</v>
      </c>
      <c r="B5334" s="15">
        <v>45760</v>
      </c>
      <c r="C5334" t="s">
        <v>88</v>
      </c>
      <c r="D5334" t="s">
        <v>123</v>
      </c>
      <c r="E5334" t="s">
        <v>93</v>
      </c>
      <c r="F5334" t="s">
        <v>255</v>
      </c>
      <c r="G5334" t="s">
        <v>68</v>
      </c>
      <c r="H5334">
        <v>9</v>
      </c>
      <c r="I5334">
        <v>76.95</v>
      </c>
      <c r="J5334">
        <v>8.6999999999999994E-2</v>
      </c>
      <c r="K5334">
        <v>31.12</v>
      </c>
      <c r="L5334" t="s">
        <v>57</v>
      </c>
      <c r="M5334">
        <f t="shared" si="541"/>
        <v>632.29999999999995</v>
      </c>
      <c r="N5334">
        <f t="shared" si="542"/>
        <v>352.22</v>
      </c>
      <c r="O5334" s="7">
        <f t="shared" si="543"/>
        <v>0.55704570615214311</v>
      </c>
      <c r="P5334" t="str">
        <f t="shared" si="539"/>
        <v>Apr-2025</v>
      </c>
      <c r="Q5334" t="str">
        <f t="shared" si="540"/>
        <v>Q2-2025</v>
      </c>
    </row>
    <row r="5335" spans="1:17" x14ac:dyDescent="0.3">
      <c r="A5335" t="s">
        <v>5483</v>
      </c>
      <c r="B5335" s="15">
        <v>45991</v>
      </c>
      <c r="C5335" t="s">
        <v>88</v>
      </c>
      <c r="D5335" t="s">
        <v>270</v>
      </c>
      <c r="E5335" t="s">
        <v>60</v>
      </c>
      <c r="F5335" t="s">
        <v>90</v>
      </c>
      <c r="G5335" t="s">
        <v>68</v>
      </c>
      <c r="H5335">
        <v>4</v>
      </c>
      <c r="I5335">
        <v>16.27</v>
      </c>
      <c r="J5335">
        <v>8.7999999999999995E-2</v>
      </c>
      <c r="K5335">
        <v>6.97</v>
      </c>
      <c r="L5335" t="s">
        <v>57</v>
      </c>
      <c r="M5335">
        <f t="shared" si="541"/>
        <v>59.35</v>
      </c>
      <c r="N5335">
        <f t="shared" si="542"/>
        <v>31.47</v>
      </c>
      <c r="O5335" s="7">
        <f t="shared" si="543"/>
        <v>0.53024431339511369</v>
      </c>
      <c r="P5335" t="str">
        <f t="shared" si="539"/>
        <v>Nov-2025</v>
      </c>
      <c r="Q5335" t="str">
        <f t="shared" si="540"/>
        <v>Q4-2025</v>
      </c>
    </row>
    <row r="5336" spans="1:17" x14ac:dyDescent="0.3">
      <c r="A5336" t="s">
        <v>5484</v>
      </c>
      <c r="B5336" s="15">
        <v>46000</v>
      </c>
      <c r="C5336" t="s">
        <v>63</v>
      </c>
      <c r="D5336" t="s">
        <v>82</v>
      </c>
      <c r="E5336" t="s">
        <v>54</v>
      </c>
      <c r="F5336" t="s">
        <v>268</v>
      </c>
      <c r="G5336" t="s">
        <v>68</v>
      </c>
      <c r="H5336">
        <v>11</v>
      </c>
      <c r="I5336">
        <v>11.62</v>
      </c>
      <c r="J5336">
        <v>0.22500000000000001</v>
      </c>
      <c r="K5336">
        <v>7.67</v>
      </c>
      <c r="L5336" t="s">
        <v>57</v>
      </c>
      <c r="M5336">
        <f t="shared" si="541"/>
        <v>99.06</v>
      </c>
      <c r="N5336">
        <f t="shared" si="542"/>
        <v>14.69</v>
      </c>
      <c r="O5336" s="7">
        <f t="shared" si="543"/>
        <v>0.14829396325459318</v>
      </c>
      <c r="P5336" t="str">
        <f t="shared" si="539"/>
        <v>Dec-2025</v>
      </c>
      <c r="Q5336" t="str">
        <f t="shared" si="540"/>
        <v>Q4-2025</v>
      </c>
    </row>
    <row r="5337" spans="1:17" x14ac:dyDescent="0.3">
      <c r="A5337" t="s">
        <v>5485</v>
      </c>
      <c r="B5337" s="15">
        <v>45657</v>
      </c>
      <c r="C5337" t="s">
        <v>84</v>
      </c>
      <c r="D5337" t="s">
        <v>110</v>
      </c>
      <c r="E5337" t="s">
        <v>71</v>
      </c>
      <c r="F5337" t="s">
        <v>72</v>
      </c>
      <c r="G5337" t="s">
        <v>68</v>
      </c>
      <c r="H5337">
        <v>3</v>
      </c>
      <c r="I5337">
        <v>255.48</v>
      </c>
      <c r="J5337">
        <v>8.5000000000000006E-2</v>
      </c>
      <c r="K5337">
        <v>193.27</v>
      </c>
      <c r="L5337" t="s">
        <v>57</v>
      </c>
      <c r="M5337">
        <f t="shared" si="541"/>
        <v>701.29</v>
      </c>
      <c r="N5337">
        <f t="shared" si="542"/>
        <v>121.48</v>
      </c>
      <c r="O5337" s="7">
        <f t="shared" si="543"/>
        <v>0.17322363073764066</v>
      </c>
      <c r="P5337" t="str">
        <f t="shared" si="539"/>
        <v>Dec-2024</v>
      </c>
      <c r="Q5337" t="str">
        <f t="shared" si="540"/>
        <v>Q4-2024</v>
      </c>
    </row>
    <row r="5338" spans="1:17" x14ac:dyDescent="0.3">
      <c r="A5338" t="s">
        <v>5486</v>
      </c>
      <c r="B5338" s="15">
        <v>45972</v>
      </c>
      <c r="C5338" t="s">
        <v>63</v>
      </c>
      <c r="D5338" t="s">
        <v>204</v>
      </c>
      <c r="E5338" t="s">
        <v>71</v>
      </c>
      <c r="F5338" t="s">
        <v>78</v>
      </c>
      <c r="G5338" t="s">
        <v>56</v>
      </c>
      <c r="H5338">
        <v>5</v>
      </c>
      <c r="I5338">
        <v>109.85</v>
      </c>
      <c r="J5338">
        <v>0.25700000000000001</v>
      </c>
      <c r="K5338">
        <v>80.03</v>
      </c>
      <c r="L5338" t="s">
        <v>57</v>
      </c>
      <c r="M5338">
        <f t="shared" si="541"/>
        <v>408.09</v>
      </c>
      <c r="N5338">
        <f t="shared" si="542"/>
        <v>7.94</v>
      </c>
      <c r="O5338" s="7">
        <f t="shared" si="543"/>
        <v>1.9456492440393054E-2</v>
      </c>
      <c r="P5338" t="str">
        <f t="shared" si="539"/>
        <v>Nov-2025</v>
      </c>
      <c r="Q5338" t="str">
        <f t="shared" si="540"/>
        <v>Q4-2025</v>
      </c>
    </row>
    <row r="5339" spans="1:17" x14ac:dyDescent="0.3">
      <c r="A5339" t="s">
        <v>5487</v>
      </c>
      <c r="B5339" s="15">
        <v>45941</v>
      </c>
      <c r="C5339" t="s">
        <v>84</v>
      </c>
      <c r="D5339" t="s">
        <v>169</v>
      </c>
      <c r="E5339" t="s">
        <v>54</v>
      </c>
      <c r="F5339" t="s">
        <v>268</v>
      </c>
      <c r="G5339" t="s">
        <v>68</v>
      </c>
      <c r="H5339">
        <v>1</v>
      </c>
      <c r="I5339">
        <v>7.55</v>
      </c>
      <c r="J5339">
        <v>5.3999999999999999E-2</v>
      </c>
      <c r="K5339">
        <v>5.05</v>
      </c>
      <c r="L5339" t="s">
        <v>57</v>
      </c>
      <c r="M5339">
        <f t="shared" si="541"/>
        <v>7.14</v>
      </c>
      <c r="N5339">
        <f t="shared" si="542"/>
        <v>2.09</v>
      </c>
      <c r="O5339" s="7">
        <f t="shared" si="543"/>
        <v>0.29271708683473391</v>
      </c>
      <c r="P5339" t="str">
        <f t="shared" si="539"/>
        <v>Oct-2025</v>
      </c>
      <c r="Q5339" t="str">
        <f t="shared" si="540"/>
        <v>Q4-2025</v>
      </c>
    </row>
    <row r="5340" spans="1:17" x14ac:dyDescent="0.3">
      <c r="A5340" t="s">
        <v>5488</v>
      </c>
      <c r="B5340" s="15">
        <v>45437</v>
      </c>
      <c r="C5340" t="s">
        <v>63</v>
      </c>
      <c r="D5340" t="s">
        <v>302</v>
      </c>
      <c r="E5340" t="s">
        <v>60</v>
      </c>
      <c r="F5340" t="s">
        <v>99</v>
      </c>
      <c r="G5340" t="s">
        <v>56</v>
      </c>
      <c r="H5340">
        <v>1</v>
      </c>
      <c r="I5340">
        <v>23.49</v>
      </c>
      <c r="J5340">
        <v>0.29899999999999999</v>
      </c>
      <c r="K5340">
        <v>11.36</v>
      </c>
      <c r="L5340" t="s">
        <v>104</v>
      </c>
      <c r="M5340">
        <f t="shared" si="541"/>
        <v>16.47</v>
      </c>
      <c r="N5340">
        <f t="shared" si="542"/>
        <v>5.1100000000000003</v>
      </c>
      <c r="O5340" s="7">
        <f t="shared" si="543"/>
        <v>0.31026108075288406</v>
      </c>
      <c r="P5340" t="str">
        <f t="shared" si="539"/>
        <v>May-2024</v>
      </c>
      <c r="Q5340" t="str">
        <f t="shared" si="540"/>
        <v>Q2-2024</v>
      </c>
    </row>
    <row r="5341" spans="1:17" x14ac:dyDescent="0.3">
      <c r="A5341" t="s">
        <v>5489</v>
      </c>
      <c r="B5341" s="15">
        <v>45965</v>
      </c>
      <c r="C5341" t="s">
        <v>63</v>
      </c>
      <c r="D5341" t="s">
        <v>137</v>
      </c>
      <c r="E5341" t="s">
        <v>107</v>
      </c>
      <c r="F5341" t="s">
        <v>139</v>
      </c>
      <c r="G5341" t="s">
        <v>56</v>
      </c>
      <c r="H5341">
        <v>4</v>
      </c>
      <c r="I5341">
        <v>51.84</v>
      </c>
      <c r="J5341">
        <v>7.4999999999999997E-2</v>
      </c>
      <c r="K5341">
        <v>22.22</v>
      </c>
      <c r="L5341" t="s">
        <v>57</v>
      </c>
      <c r="M5341">
        <f t="shared" si="541"/>
        <v>191.81</v>
      </c>
      <c r="N5341">
        <f t="shared" si="542"/>
        <v>102.93</v>
      </c>
      <c r="O5341" s="7">
        <f t="shared" si="543"/>
        <v>0.53662478494343369</v>
      </c>
      <c r="P5341" t="str">
        <f t="shared" si="539"/>
        <v>Nov-2025</v>
      </c>
      <c r="Q5341" t="str">
        <f t="shared" si="540"/>
        <v>Q4-2025</v>
      </c>
    </row>
    <row r="5342" spans="1:17" x14ac:dyDescent="0.3">
      <c r="A5342" t="s">
        <v>5490</v>
      </c>
      <c r="B5342" s="15">
        <v>45851</v>
      </c>
      <c r="C5342" t="s">
        <v>84</v>
      </c>
      <c r="D5342" t="s">
        <v>225</v>
      </c>
      <c r="E5342" t="s">
        <v>54</v>
      </c>
      <c r="F5342" t="s">
        <v>268</v>
      </c>
      <c r="G5342" t="s">
        <v>56</v>
      </c>
      <c r="H5342">
        <v>1</v>
      </c>
      <c r="I5342">
        <v>24.26</v>
      </c>
      <c r="J5342">
        <v>1.2E-2</v>
      </c>
      <c r="K5342">
        <v>15.75</v>
      </c>
      <c r="L5342" t="s">
        <v>57</v>
      </c>
      <c r="M5342">
        <f t="shared" si="541"/>
        <v>23.97</v>
      </c>
      <c r="N5342">
        <f t="shared" si="542"/>
        <v>8.2200000000000006</v>
      </c>
      <c r="O5342" s="7">
        <f t="shared" si="543"/>
        <v>0.34292866082603257</v>
      </c>
      <c r="P5342" t="str">
        <f t="shared" si="539"/>
        <v>Jul-2025</v>
      </c>
      <c r="Q5342" t="str">
        <f t="shared" si="540"/>
        <v>Q3-2025</v>
      </c>
    </row>
    <row r="5343" spans="1:17" x14ac:dyDescent="0.3">
      <c r="A5343" t="s">
        <v>5491</v>
      </c>
      <c r="B5343" s="15">
        <v>45584</v>
      </c>
      <c r="C5343" t="s">
        <v>63</v>
      </c>
      <c r="D5343" t="s">
        <v>258</v>
      </c>
      <c r="E5343" t="s">
        <v>54</v>
      </c>
      <c r="F5343" t="s">
        <v>114</v>
      </c>
      <c r="G5343" t="s">
        <v>73</v>
      </c>
      <c r="H5343">
        <v>10</v>
      </c>
      <c r="I5343">
        <v>18.62</v>
      </c>
      <c r="J5343">
        <v>0.30299999999999999</v>
      </c>
      <c r="K5343">
        <v>10.5</v>
      </c>
      <c r="L5343" t="s">
        <v>57</v>
      </c>
      <c r="M5343">
        <f t="shared" si="541"/>
        <v>129.78</v>
      </c>
      <c r="N5343">
        <f t="shared" si="542"/>
        <v>24.78</v>
      </c>
      <c r="O5343" s="7">
        <f t="shared" si="543"/>
        <v>0.19093851132686085</v>
      </c>
      <c r="P5343" t="str">
        <f t="shared" si="539"/>
        <v>Oct-2024</v>
      </c>
      <c r="Q5343" t="str">
        <f t="shared" si="540"/>
        <v>Q4-2024</v>
      </c>
    </row>
    <row r="5344" spans="1:17" x14ac:dyDescent="0.3">
      <c r="A5344" t="s">
        <v>5492</v>
      </c>
      <c r="B5344" s="15">
        <v>45374</v>
      </c>
      <c r="C5344" t="s">
        <v>52</v>
      </c>
      <c r="D5344" t="s">
        <v>130</v>
      </c>
      <c r="E5344" t="s">
        <v>93</v>
      </c>
      <c r="F5344" t="s">
        <v>124</v>
      </c>
      <c r="G5344" t="s">
        <v>56</v>
      </c>
      <c r="H5344">
        <v>11</v>
      </c>
      <c r="I5344">
        <v>12.4</v>
      </c>
      <c r="J5344">
        <v>0.156</v>
      </c>
      <c r="K5344">
        <v>6.09</v>
      </c>
      <c r="L5344" t="s">
        <v>57</v>
      </c>
      <c r="M5344">
        <f t="shared" si="541"/>
        <v>115.12</v>
      </c>
      <c r="N5344">
        <f t="shared" si="542"/>
        <v>48.13</v>
      </c>
      <c r="O5344" s="7">
        <f t="shared" si="543"/>
        <v>0.41808547602501739</v>
      </c>
      <c r="P5344" t="str">
        <f t="shared" si="539"/>
        <v>Mar-2024</v>
      </c>
      <c r="Q5344" t="str">
        <f t="shared" si="540"/>
        <v>Q1-2024</v>
      </c>
    </row>
    <row r="5345" spans="1:17" x14ac:dyDescent="0.3">
      <c r="A5345" t="s">
        <v>5493</v>
      </c>
      <c r="B5345" s="15">
        <v>45951</v>
      </c>
      <c r="C5345" t="s">
        <v>88</v>
      </c>
      <c r="D5345" t="s">
        <v>198</v>
      </c>
      <c r="E5345" t="s">
        <v>60</v>
      </c>
      <c r="F5345" t="s">
        <v>99</v>
      </c>
      <c r="G5345" t="s">
        <v>68</v>
      </c>
      <c r="H5345">
        <v>7</v>
      </c>
      <c r="I5345">
        <v>83.35</v>
      </c>
      <c r="J5345">
        <v>7.5999999999999998E-2</v>
      </c>
      <c r="K5345">
        <v>45.07</v>
      </c>
      <c r="L5345" t="s">
        <v>57</v>
      </c>
      <c r="M5345">
        <f t="shared" si="541"/>
        <v>539.11</v>
      </c>
      <c r="N5345">
        <f t="shared" si="542"/>
        <v>223.62</v>
      </c>
      <c r="O5345" s="7">
        <f t="shared" si="543"/>
        <v>0.41479475431730073</v>
      </c>
      <c r="P5345" t="str">
        <f t="shared" si="539"/>
        <v>Oct-2025</v>
      </c>
      <c r="Q5345" t="str">
        <f t="shared" si="540"/>
        <v>Q4-2025</v>
      </c>
    </row>
    <row r="5346" spans="1:17" x14ac:dyDescent="0.3">
      <c r="A5346" t="s">
        <v>5494</v>
      </c>
      <c r="B5346" s="15">
        <v>45746</v>
      </c>
      <c r="C5346" t="s">
        <v>63</v>
      </c>
      <c r="D5346" t="s">
        <v>106</v>
      </c>
      <c r="E5346" t="s">
        <v>71</v>
      </c>
      <c r="F5346" t="s">
        <v>78</v>
      </c>
      <c r="G5346" t="s">
        <v>68</v>
      </c>
      <c r="H5346">
        <v>3</v>
      </c>
      <c r="I5346">
        <v>68.55</v>
      </c>
      <c r="J5346">
        <v>0.123</v>
      </c>
      <c r="K5346">
        <v>54.34</v>
      </c>
      <c r="L5346" t="s">
        <v>57</v>
      </c>
      <c r="M5346">
        <f t="shared" si="541"/>
        <v>180.36</v>
      </c>
      <c r="N5346">
        <f t="shared" si="542"/>
        <v>17.34</v>
      </c>
      <c r="O5346" s="7">
        <f t="shared" si="543"/>
        <v>9.6141051230871577E-2</v>
      </c>
      <c r="P5346" t="str">
        <f t="shared" si="539"/>
        <v>Mar-2025</v>
      </c>
      <c r="Q5346" t="str">
        <f t="shared" si="540"/>
        <v>Q1-2025</v>
      </c>
    </row>
    <row r="5347" spans="1:17" x14ac:dyDescent="0.3">
      <c r="A5347" t="s">
        <v>5495</v>
      </c>
      <c r="B5347" s="15">
        <v>45468</v>
      </c>
      <c r="C5347" t="s">
        <v>84</v>
      </c>
      <c r="D5347" t="s">
        <v>229</v>
      </c>
      <c r="E5347" t="s">
        <v>71</v>
      </c>
      <c r="F5347" t="s">
        <v>78</v>
      </c>
      <c r="G5347" t="s">
        <v>68</v>
      </c>
      <c r="H5347">
        <v>3</v>
      </c>
      <c r="I5347">
        <v>167.83</v>
      </c>
      <c r="J5347">
        <v>5.7000000000000002E-2</v>
      </c>
      <c r="K5347">
        <v>98.03</v>
      </c>
      <c r="L5347" t="s">
        <v>57</v>
      </c>
      <c r="M5347">
        <f t="shared" si="541"/>
        <v>474.79</v>
      </c>
      <c r="N5347">
        <f t="shared" si="542"/>
        <v>180.7</v>
      </c>
      <c r="O5347" s="7">
        <f t="shared" si="543"/>
        <v>0.38058931317003303</v>
      </c>
      <c r="P5347" t="str">
        <f t="shared" si="539"/>
        <v>Jun-2024</v>
      </c>
      <c r="Q5347" t="str">
        <f t="shared" si="540"/>
        <v>Q2-2024</v>
      </c>
    </row>
    <row r="5348" spans="1:17" x14ac:dyDescent="0.3">
      <c r="A5348" t="s">
        <v>5496</v>
      </c>
      <c r="B5348" s="15">
        <v>45814</v>
      </c>
      <c r="C5348" t="s">
        <v>63</v>
      </c>
      <c r="D5348" t="s">
        <v>82</v>
      </c>
      <c r="E5348" t="s">
        <v>54</v>
      </c>
      <c r="F5348" t="s">
        <v>156</v>
      </c>
      <c r="G5348" t="s">
        <v>68</v>
      </c>
      <c r="H5348">
        <v>5</v>
      </c>
      <c r="I5348">
        <v>24.73</v>
      </c>
      <c r="J5348">
        <v>0.24299999999999999</v>
      </c>
      <c r="K5348">
        <v>13.72</v>
      </c>
      <c r="L5348" t="s">
        <v>57</v>
      </c>
      <c r="M5348">
        <f t="shared" si="541"/>
        <v>93.6</v>
      </c>
      <c r="N5348">
        <f t="shared" si="542"/>
        <v>25</v>
      </c>
      <c r="O5348" s="7">
        <f t="shared" si="543"/>
        <v>0.26709401709401709</v>
      </c>
      <c r="P5348" t="str">
        <f t="shared" ref="P5348:P5411" si="544">IF(B5348="","",TEXT(B5348,"mmm-yyyy"))</f>
        <v>Jun-2025</v>
      </c>
      <c r="Q5348" t="str">
        <f t="shared" ref="Q5348:Q5411" si="545">IF(B5348="","","Q"&amp;ROUNDUP(MONTH(B5348)/3,0)&amp;"-"&amp;YEAR(B5348))</f>
        <v>Q2-2025</v>
      </c>
    </row>
    <row r="5349" spans="1:17" x14ac:dyDescent="0.3">
      <c r="A5349" t="s">
        <v>5497</v>
      </c>
      <c r="B5349" s="15">
        <v>45668</v>
      </c>
      <c r="C5349" t="s">
        <v>84</v>
      </c>
      <c r="D5349" t="s">
        <v>144</v>
      </c>
      <c r="E5349" t="s">
        <v>60</v>
      </c>
      <c r="F5349" t="s">
        <v>90</v>
      </c>
      <c r="G5349" t="s">
        <v>68</v>
      </c>
      <c r="H5349">
        <v>6</v>
      </c>
      <c r="I5349">
        <v>84.96</v>
      </c>
      <c r="J5349">
        <v>8.1000000000000003E-2</v>
      </c>
      <c r="K5349">
        <v>35.36</v>
      </c>
      <c r="L5349" t="s">
        <v>57</v>
      </c>
      <c r="M5349">
        <f t="shared" si="541"/>
        <v>468.47</v>
      </c>
      <c r="N5349">
        <f t="shared" si="542"/>
        <v>256.31</v>
      </c>
      <c r="O5349" s="7">
        <f t="shared" si="543"/>
        <v>0.54712148056439047</v>
      </c>
      <c r="P5349" t="str">
        <f t="shared" si="544"/>
        <v>Jan-2025</v>
      </c>
      <c r="Q5349" t="str">
        <f t="shared" si="545"/>
        <v>Q1-2025</v>
      </c>
    </row>
    <row r="5350" spans="1:17" x14ac:dyDescent="0.3">
      <c r="A5350" t="s">
        <v>5498</v>
      </c>
      <c r="B5350" s="15">
        <v>45924</v>
      </c>
      <c r="C5350" t="s">
        <v>84</v>
      </c>
      <c r="D5350" t="s">
        <v>243</v>
      </c>
      <c r="E5350" t="s">
        <v>60</v>
      </c>
      <c r="F5350" t="s">
        <v>99</v>
      </c>
      <c r="G5350" t="s">
        <v>68</v>
      </c>
      <c r="H5350">
        <v>7</v>
      </c>
      <c r="I5350">
        <v>115.05</v>
      </c>
      <c r="J5350">
        <v>0</v>
      </c>
      <c r="K5350">
        <v>51.72</v>
      </c>
      <c r="L5350" t="s">
        <v>57</v>
      </c>
      <c r="M5350">
        <f t="shared" si="541"/>
        <v>805.35</v>
      </c>
      <c r="N5350">
        <f t="shared" si="542"/>
        <v>443.31</v>
      </c>
      <c r="O5350" s="7">
        <f t="shared" si="543"/>
        <v>0.55045632333767924</v>
      </c>
      <c r="P5350" t="str">
        <f t="shared" si="544"/>
        <v>Sep-2025</v>
      </c>
      <c r="Q5350" t="str">
        <f t="shared" si="545"/>
        <v>Q3-2025</v>
      </c>
    </row>
    <row r="5351" spans="1:17" x14ac:dyDescent="0.3">
      <c r="A5351" t="s">
        <v>5499</v>
      </c>
      <c r="B5351" s="15">
        <v>45917</v>
      </c>
      <c r="C5351" t="s">
        <v>52</v>
      </c>
      <c r="D5351" t="s">
        <v>59</v>
      </c>
      <c r="E5351" t="s">
        <v>93</v>
      </c>
      <c r="F5351" t="s">
        <v>255</v>
      </c>
      <c r="G5351" t="s">
        <v>56</v>
      </c>
      <c r="H5351">
        <v>1</v>
      </c>
      <c r="I5351">
        <v>75.06</v>
      </c>
      <c r="J5351">
        <v>9.5000000000000001E-2</v>
      </c>
      <c r="K5351">
        <v>35.6</v>
      </c>
      <c r="L5351" t="s">
        <v>73</v>
      </c>
      <c r="M5351">
        <f t="shared" si="541"/>
        <v>67.930000000000007</v>
      </c>
      <c r="N5351">
        <f t="shared" si="542"/>
        <v>32.33</v>
      </c>
      <c r="O5351" s="7">
        <f t="shared" si="543"/>
        <v>0.47593110554983065</v>
      </c>
      <c r="P5351" t="str">
        <f t="shared" si="544"/>
        <v>Sep-2025</v>
      </c>
      <c r="Q5351" t="str">
        <f t="shared" si="545"/>
        <v>Q3-2025</v>
      </c>
    </row>
    <row r="5352" spans="1:17" x14ac:dyDescent="0.3">
      <c r="A5352" t="s">
        <v>5500</v>
      </c>
      <c r="B5352" s="15">
        <v>45954</v>
      </c>
      <c r="C5352" t="s">
        <v>52</v>
      </c>
      <c r="D5352" t="s">
        <v>155</v>
      </c>
      <c r="E5352" t="s">
        <v>60</v>
      </c>
      <c r="F5352" t="s">
        <v>99</v>
      </c>
      <c r="G5352" t="s">
        <v>68</v>
      </c>
      <c r="H5352">
        <v>11</v>
      </c>
      <c r="I5352">
        <v>73.319999999999993</v>
      </c>
      <c r="J5352">
        <v>7.0999999999999994E-2</v>
      </c>
      <c r="K5352">
        <v>34.340000000000003</v>
      </c>
      <c r="L5352" t="s">
        <v>57</v>
      </c>
      <c r="M5352">
        <f t="shared" si="541"/>
        <v>749.26</v>
      </c>
      <c r="N5352">
        <f t="shared" si="542"/>
        <v>371.52</v>
      </c>
      <c r="O5352" s="7">
        <f t="shared" si="543"/>
        <v>0.4958492379147425</v>
      </c>
      <c r="P5352" t="str">
        <f t="shared" si="544"/>
        <v>Oct-2025</v>
      </c>
      <c r="Q5352" t="str">
        <f t="shared" si="545"/>
        <v>Q4-2025</v>
      </c>
    </row>
    <row r="5353" spans="1:17" x14ac:dyDescent="0.3">
      <c r="A5353" t="s">
        <v>5501</v>
      </c>
      <c r="B5353" s="15">
        <v>45551</v>
      </c>
      <c r="C5353" t="s">
        <v>88</v>
      </c>
      <c r="D5353" t="s">
        <v>167</v>
      </c>
      <c r="E5353" t="s">
        <v>71</v>
      </c>
      <c r="F5353" t="s">
        <v>86</v>
      </c>
      <c r="G5353" t="s">
        <v>68</v>
      </c>
      <c r="H5353">
        <v>1</v>
      </c>
      <c r="I5353">
        <v>105.33</v>
      </c>
      <c r="J5353">
        <v>5.6000000000000001E-2</v>
      </c>
      <c r="K5353">
        <v>77.02</v>
      </c>
      <c r="L5353" t="s">
        <v>57</v>
      </c>
      <c r="M5353">
        <f t="shared" si="541"/>
        <v>99.43</v>
      </c>
      <c r="N5353">
        <f t="shared" si="542"/>
        <v>22.41</v>
      </c>
      <c r="O5353" s="7">
        <f t="shared" si="543"/>
        <v>0.2253846927486674</v>
      </c>
      <c r="P5353" t="str">
        <f t="shared" si="544"/>
        <v>Sep-2024</v>
      </c>
      <c r="Q5353" t="str">
        <f t="shared" si="545"/>
        <v>Q3-2024</v>
      </c>
    </row>
    <row r="5354" spans="1:17" x14ac:dyDescent="0.3">
      <c r="A5354" t="s">
        <v>5502</v>
      </c>
      <c r="B5354" s="15">
        <v>45914</v>
      </c>
      <c r="C5354" t="s">
        <v>84</v>
      </c>
      <c r="D5354" t="s">
        <v>147</v>
      </c>
      <c r="E5354" t="s">
        <v>54</v>
      </c>
      <c r="F5354" t="s">
        <v>65</v>
      </c>
      <c r="G5354" t="s">
        <v>68</v>
      </c>
      <c r="H5354">
        <v>6</v>
      </c>
      <c r="I5354">
        <v>24.04</v>
      </c>
      <c r="J5354">
        <v>4.7E-2</v>
      </c>
      <c r="K5354">
        <v>14.08</v>
      </c>
      <c r="L5354" t="s">
        <v>57</v>
      </c>
      <c r="M5354">
        <f t="shared" si="541"/>
        <v>137.46</v>
      </c>
      <c r="N5354">
        <f t="shared" si="542"/>
        <v>52.98</v>
      </c>
      <c r="O5354" s="7">
        <f t="shared" si="543"/>
        <v>0.38542121344391089</v>
      </c>
      <c r="P5354" t="str">
        <f t="shared" si="544"/>
        <v>Sep-2025</v>
      </c>
      <c r="Q5354" t="str">
        <f t="shared" si="545"/>
        <v>Q3-2025</v>
      </c>
    </row>
    <row r="5355" spans="1:17" x14ac:dyDescent="0.3">
      <c r="A5355" t="s">
        <v>5503</v>
      </c>
      <c r="B5355" s="15">
        <v>45583</v>
      </c>
      <c r="C5355" t="s">
        <v>63</v>
      </c>
      <c r="D5355" t="s">
        <v>258</v>
      </c>
      <c r="E5355" t="s">
        <v>71</v>
      </c>
      <c r="F5355" t="s">
        <v>97</v>
      </c>
      <c r="G5355" t="s">
        <v>68</v>
      </c>
      <c r="H5355">
        <v>1</v>
      </c>
      <c r="I5355">
        <v>115.2</v>
      </c>
      <c r="J5355">
        <v>0.20799999999999999</v>
      </c>
      <c r="K5355">
        <v>79.66</v>
      </c>
      <c r="L5355" t="s">
        <v>57</v>
      </c>
      <c r="M5355">
        <f t="shared" si="541"/>
        <v>91.24</v>
      </c>
      <c r="N5355">
        <f t="shared" si="542"/>
        <v>11.58</v>
      </c>
      <c r="O5355" s="7">
        <f t="shared" si="543"/>
        <v>0.12691801841297679</v>
      </c>
      <c r="P5355" t="str">
        <f t="shared" si="544"/>
        <v>Oct-2024</v>
      </c>
      <c r="Q5355" t="str">
        <f t="shared" si="545"/>
        <v>Q4-2024</v>
      </c>
    </row>
    <row r="5356" spans="1:17" x14ac:dyDescent="0.3">
      <c r="A5356" t="s">
        <v>5504</v>
      </c>
      <c r="B5356" s="15">
        <v>45788</v>
      </c>
      <c r="C5356" t="s">
        <v>88</v>
      </c>
      <c r="D5356" t="s">
        <v>198</v>
      </c>
      <c r="E5356" t="s">
        <v>60</v>
      </c>
      <c r="F5356" t="s">
        <v>61</v>
      </c>
      <c r="G5356" t="s">
        <v>68</v>
      </c>
      <c r="H5356">
        <v>1</v>
      </c>
      <c r="I5356">
        <v>40.840000000000003</v>
      </c>
      <c r="J5356">
        <v>4.1000000000000002E-2</v>
      </c>
      <c r="K5356">
        <v>20.78</v>
      </c>
      <c r="L5356" t="s">
        <v>57</v>
      </c>
      <c r="M5356">
        <f t="shared" si="541"/>
        <v>39.17</v>
      </c>
      <c r="N5356">
        <f t="shared" si="542"/>
        <v>18.39</v>
      </c>
      <c r="O5356" s="7">
        <f t="shared" si="543"/>
        <v>0.46949195813122285</v>
      </c>
      <c r="P5356" t="str">
        <f t="shared" si="544"/>
        <v>May-2025</v>
      </c>
      <c r="Q5356" t="str">
        <f t="shared" si="545"/>
        <v>Q2-2025</v>
      </c>
    </row>
    <row r="5357" spans="1:17" x14ac:dyDescent="0.3">
      <c r="A5357" t="s">
        <v>5505</v>
      </c>
      <c r="B5357" s="15">
        <v>45961</v>
      </c>
      <c r="C5357" t="s">
        <v>84</v>
      </c>
      <c r="D5357" t="s">
        <v>572</v>
      </c>
      <c r="E5357" t="s">
        <v>60</v>
      </c>
      <c r="F5357" t="s">
        <v>67</v>
      </c>
      <c r="G5357" t="s">
        <v>68</v>
      </c>
      <c r="H5357">
        <v>7</v>
      </c>
      <c r="I5357">
        <v>29.45</v>
      </c>
      <c r="J5357">
        <v>0.11700000000000001</v>
      </c>
      <c r="K5357">
        <v>15.77</v>
      </c>
      <c r="L5357" t="s">
        <v>57</v>
      </c>
      <c r="M5357">
        <f t="shared" si="541"/>
        <v>182.03</v>
      </c>
      <c r="N5357">
        <f t="shared" si="542"/>
        <v>71.64</v>
      </c>
      <c r="O5357" s="7">
        <f t="shared" si="543"/>
        <v>0.39356150085150798</v>
      </c>
      <c r="P5357" t="str">
        <f t="shared" si="544"/>
        <v>Oct-2025</v>
      </c>
      <c r="Q5357" t="str">
        <f t="shared" si="545"/>
        <v>Q4-2025</v>
      </c>
    </row>
    <row r="5358" spans="1:17" x14ac:dyDescent="0.3">
      <c r="A5358" t="s">
        <v>5506</v>
      </c>
      <c r="B5358" s="15">
        <v>45531</v>
      </c>
      <c r="C5358" t="s">
        <v>63</v>
      </c>
      <c r="D5358" t="s">
        <v>64</v>
      </c>
      <c r="E5358" t="s">
        <v>107</v>
      </c>
      <c r="F5358" t="s">
        <v>193</v>
      </c>
      <c r="G5358" t="s">
        <v>68</v>
      </c>
      <c r="H5358">
        <v>4</v>
      </c>
      <c r="I5358">
        <v>13.64</v>
      </c>
      <c r="J5358">
        <v>0.20100000000000001</v>
      </c>
      <c r="K5358">
        <v>5.25</v>
      </c>
      <c r="L5358" t="s">
        <v>57</v>
      </c>
      <c r="M5358">
        <f t="shared" si="541"/>
        <v>43.59</v>
      </c>
      <c r="N5358">
        <f t="shared" si="542"/>
        <v>22.59</v>
      </c>
      <c r="O5358" s="7">
        <f t="shared" si="543"/>
        <v>0.51823812801101166</v>
      </c>
      <c r="P5358" t="str">
        <f t="shared" si="544"/>
        <v>Aug-2024</v>
      </c>
      <c r="Q5358" t="str">
        <f t="shared" si="545"/>
        <v>Q3-2024</v>
      </c>
    </row>
    <row r="5359" spans="1:17" x14ac:dyDescent="0.3">
      <c r="A5359" t="s">
        <v>5507</v>
      </c>
      <c r="B5359" s="15">
        <v>45635</v>
      </c>
      <c r="C5359" t="s">
        <v>84</v>
      </c>
      <c r="D5359" t="s">
        <v>243</v>
      </c>
      <c r="E5359" t="s">
        <v>107</v>
      </c>
      <c r="F5359" t="s">
        <v>148</v>
      </c>
      <c r="G5359" t="s">
        <v>56</v>
      </c>
      <c r="H5359">
        <v>13</v>
      </c>
      <c r="I5359">
        <v>57.76</v>
      </c>
      <c r="J5359">
        <v>7.4999999999999997E-2</v>
      </c>
      <c r="K5359">
        <v>22.2</v>
      </c>
      <c r="L5359" t="s">
        <v>57</v>
      </c>
      <c r="M5359">
        <f t="shared" si="541"/>
        <v>694.56</v>
      </c>
      <c r="N5359">
        <f t="shared" si="542"/>
        <v>405.96</v>
      </c>
      <c r="O5359" s="7">
        <f t="shared" si="543"/>
        <v>0.58448514167242571</v>
      </c>
      <c r="P5359" t="str">
        <f t="shared" si="544"/>
        <v>Dec-2024</v>
      </c>
      <c r="Q5359" t="str">
        <f t="shared" si="545"/>
        <v>Q4-2024</v>
      </c>
    </row>
    <row r="5360" spans="1:17" x14ac:dyDescent="0.3">
      <c r="A5360" t="s">
        <v>5508</v>
      </c>
      <c r="B5360" s="15">
        <v>45955</v>
      </c>
      <c r="C5360" t="s">
        <v>84</v>
      </c>
      <c r="D5360" t="s">
        <v>150</v>
      </c>
      <c r="E5360" t="s">
        <v>54</v>
      </c>
      <c r="F5360" t="s">
        <v>55</v>
      </c>
      <c r="G5360" t="s">
        <v>68</v>
      </c>
      <c r="H5360">
        <v>6</v>
      </c>
      <c r="I5360">
        <v>17.760000000000002</v>
      </c>
      <c r="J5360">
        <v>0.159</v>
      </c>
      <c r="K5360">
        <v>11.75</v>
      </c>
      <c r="L5360" t="s">
        <v>57</v>
      </c>
      <c r="M5360">
        <f t="shared" si="541"/>
        <v>89.62</v>
      </c>
      <c r="N5360">
        <f t="shared" si="542"/>
        <v>19.12</v>
      </c>
      <c r="O5360" s="7">
        <f t="shared" si="543"/>
        <v>0.21334523543851819</v>
      </c>
      <c r="P5360" t="str">
        <f t="shared" si="544"/>
        <v>Oct-2025</v>
      </c>
      <c r="Q5360" t="str">
        <f t="shared" si="545"/>
        <v>Q4-2025</v>
      </c>
    </row>
    <row r="5361" spans="1:17" x14ac:dyDescent="0.3">
      <c r="A5361" t="s">
        <v>5509</v>
      </c>
      <c r="B5361" s="15">
        <v>45863</v>
      </c>
      <c r="C5361" t="s">
        <v>84</v>
      </c>
      <c r="D5361" t="s">
        <v>572</v>
      </c>
      <c r="E5361" t="s">
        <v>93</v>
      </c>
      <c r="F5361" t="s">
        <v>219</v>
      </c>
      <c r="G5361" t="s">
        <v>56</v>
      </c>
      <c r="H5361">
        <v>1</v>
      </c>
      <c r="I5361">
        <v>79.08</v>
      </c>
      <c r="J5361">
        <v>6.9000000000000006E-2</v>
      </c>
      <c r="K5361">
        <v>28.59</v>
      </c>
      <c r="L5361" t="s">
        <v>57</v>
      </c>
      <c r="M5361">
        <f t="shared" si="541"/>
        <v>73.62</v>
      </c>
      <c r="N5361">
        <f t="shared" si="542"/>
        <v>45.03</v>
      </c>
      <c r="O5361" s="7">
        <f t="shared" si="543"/>
        <v>0.61165444172779138</v>
      </c>
      <c r="P5361" t="str">
        <f t="shared" si="544"/>
        <v>Jul-2025</v>
      </c>
      <c r="Q5361" t="str">
        <f t="shared" si="545"/>
        <v>Q3-2025</v>
      </c>
    </row>
    <row r="5362" spans="1:17" x14ac:dyDescent="0.3">
      <c r="A5362" t="s">
        <v>5510</v>
      </c>
      <c r="B5362" s="15">
        <v>45941</v>
      </c>
      <c r="C5362" t="s">
        <v>88</v>
      </c>
      <c r="D5362" t="s">
        <v>167</v>
      </c>
      <c r="E5362" t="s">
        <v>93</v>
      </c>
      <c r="F5362" t="s">
        <v>255</v>
      </c>
      <c r="G5362" t="s">
        <v>56</v>
      </c>
      <c r="H5362">
        <v>2</v>
      </c>
      <c r="I5362">
        <v>72.16</v>
      </c>
      <c r="J5362">
        <v>9.4E-2</v>
      </c>
      <c r="K5362">
        <v>35.61</v>
      </c>
      <c r="L5362" t="s">
        <v>57</v>
      </c>
      <c r="M5362">
        <f t="shared" si="541"/>
        <v>130.75</v>
      </c>
      <c r="N5362">
        <f t="shared" si="542"/>
        <v>59.53</v>
      </c>
      <c r="O5362" s="7">
        <f t="shared" si="543"/>
        <v>0.45529636711281074</v>
      </c>
      <c r="P5362" t="str">
        <f t="shared" si="544"/>
        <v>Oct-2025</v>
      </c>
      <c r="Q5362" t="str">
        <f t="shared" si="545"/>
        <v>Q4-2025</v>
      </c>
    </row>
    <row r="5363" spans="1:17" x14ac:dyDescent="0.3">
      <c r="A5363" t="s">
        <v>5511</v>
      </c>
      <c r="B5363" s="15">
        <v>45805</v>
      </c>
      <c r="C5363" t="s">
        <v>52</v>
      </c>
      <c r="D5363" t="s">
        <v>216</v>
      </c>
      <c r="E5363" t="s">
        <v>60</v>
      </c>
      <c r="F5363" t="s">
        <v>67</v>
      </c>
      <c r="G5363" t="s">
        <v>68</v>
      </c>
      <c r="H5363">
        <v>1</v>
      </c>
      <c r="I5363">
        <v>90.63</v>
      </c>
      <c r="J5363">
        <v>5.0999999999999997E-2</v>
      </c>
      <c r="K5363">
        <v>46.38</v>
      </c>
      <c r="L5363" t="s">
        <v>57</v>
      </c>
      <c r="M5363">
        <f t="shared" si="541"/>
        <v>86.01</v>
      </c>
      <c r="N5363">
        <f t="shared" si="542"/>
        <v>39.630000000000003</v>
      </c>
      <c r="O5363" s="7">
        <f t="shared" si="543"/>
        <v>0.46076037670038367</v>
      </c>
      <c r="P5363" t="str">
        <f t="shared" si="544"/>
        <v>May-2025</v>
      </c>
      <c r="Q5363" t="str">
        <f t="shared" si="545"/>
        <v>Q2-2025</v>
      </c>
    </row>
    <row r="5364" spans="1:17" x14ac:dyDescent="0.3">
      <c r="A5364" t="s">
        <v>5512</v>
      </c>
      <c r="B5364" s="15">
        <v>45586</v>
      </c>
      <c r="C5364" t="s">
        <v>63</v>
      </c>
      <c r="D5364" t="s">
        <v>281</v>
      </c>
      <c r="E5364" t="s">
        <v>93</v>
      </c>
      <c r="F5364" t="s">
        <v>94</v>
      </c>
      <c r="G5364" t="s">
        <v>56</v>
      </c>
      <c r="H5364">
        <v>1</v>
      </c>
      <c r="I5364">
        <v>86.74</v>
      </c>
      <c r="J5364">
        <v>0.154</v>
      </c>
      <c r="K5364">
        <v>40.21</v>
      </c>
      <c r="L5364" t="s">
        <v>57</v>
      </c>
      <c r="M5364">
        <f t="shared" si="541"/>
        <v>73.38</v>
      </c>
      <c r="N5364">
        <f t="shared" si="542"/>
        <v>33.17</v>
      </c>
      <c r="O5364" s="7">
        <f t="shared" si="543"/>
        <v>0.45203052602889077</v>
      </c>
      <c r="P5364" t="str">
        <f t="shared" si="544"/>
        <v>Oct-2024</v>
      </c>
      <c r="Q5364" t="str">
        <f t="shared" si="545"/>
        <v>Q4-2024</v>
      </c>
    </row>
    <row r="5365" spans="1:17" x14ac:dyDescent="0.3">
      <c r="A5365" t="s">
        <v>5513</v>
      </c>
      <c r="B5365" s="15">
        <v>45412</v>
      </c>
      <c r="C5365" t="s">
        <v>88</v>
      </c>
      <c r="D5365" t="s">
        <v>429</v>
      </c>
      <c r="E5365" t="s">
        <v>71</v>
      </c>
      <c r="F5365" t="s">
        <v>97</v>
      </c>
      <c r="G5365" t="s">
        <v>68</v>
      </c>
      <c r="H5365">
        <v>3</v>
      </c>
      <c r="I5365">
        <v>184.27</v>
      </c>
      <c r="J5365">
        <v>0.14499999999999999</v>
      </c>
      <c r="K5365">
        <v>127.65</v>
      </c>
      <c r="L5365" t="s">
        <v>57</v>
      </c>
      <c r="M5365">
        <f t="shared" si="541"/>
        <v>472.65</v>
      </c>
      <c r="N5365">
        <f t="shared" si="542"/>
        <v>89.7</v>
      </c>
      <c r="O5365" s="7">
        <f t="shared" si="543"/>
        <v>0.18978102189781024</v>
      </c>
      <c r="P5365" t="str">
        <f t="shared" si="544"/>
        <v>Apr-2024</v>
      </c>
      <c r="Q5365" t="str">
        <f t="shared" si="545"/>
        <v>Q2-2024</v>
      </c>
    </row>
    <row r="5366" spans="1:17" x14ac:dyDescent="0.3">
      <c r="A5366" t="s">
        <v>5514</v>
      </c>
      <c r="B5366" s="15">
        <v>45711</v>
      </c>
      <c r="C5366" t="s">
        <v>88</v>
      </c>
      <c r="D5366" t="s">
        <v>270</v>
      </c>
      <c r="E5366" t="s">
        <v>60</v>
      </c>
      <c r="F5366" t="s">
        <v>61</v>
      </c>
      <c r="G5366" t="s">
        <v>73</v>
      </c>
      <c r="H5366">
        <v>6</v>
      </c>
      <c r="I5366">
        <v>74</v>
      </c>
      <c r="J5366">
        <v>0.17599999999999999</v>
      </c>
      <c r="K5366">
        <v>33.229999999999997</v>
      </c>
      <c r="L5366" t="s">
        <v>57</v>
      </c>
      <c r="M5366">
        <f t="shared" si="541"/>
        <v>365.86</v>
      </c>
      <c r="N5366">
        <f t="shared" si="542"/>
        <v>166.48</v>
      </c>
      <c r="O5366" s="7">
        <f t="shared" si="543"/>
        <v>0.45503744601760232</v>
      </c>
      <c r="P5366" t="str">
        <f t="shared" si="544"/>
        <v>Feb-2025</v>
      </c>
      <c r="Q5366" t="str">
        <f t="shared" si="545"/>
        <v>Q1-2025</v>
      </c>
    </row>
    <row r="5367" spans="1:17" x14ac:dyDescent="0.3">
      <c r="A5367" t="s">
        <v>5515</v>
      </c>
      <c r="B5367" s="15">
        <v>45741</v>
      </c>
      <c r="C5367" t="s">
        <v>52</v>
      </c>
      <c r="D5367" t="s">
        <v>216</v>
      </c>
      <c r="E5367" t="s">
        <v>93</v>
      </c>
      <c r="F5367" t="s">
        <v>124</v>
      </c>
      <c r="G5367" t="s">
        <v>68</v>
      </c>
      <c r="H5367">
        <v>4</v>
      </c>
      <c r="I5367">
        <v>13.33</v>
      </c>
      <c r="J5367">
        <v>2E-3</v>
      </c>
      <c r="K5367">
        <v>6.54</v>
      </c>
      <c r="L5367" t="s">
        <v>57</v>
      </c>
      <c r="M5367">
        <f t="shared" si="541"/>
        <v>53.21</v>
      </c>
      <c r="N5367">
        <f t="shared" si="542"/>
        <v>27.05</v>
      </c>
      <c r="O5367" s="7">
        <f t="shared" si="543"/>
        <v>0.50836308964480359</v>
      </c>
      <c r="P5367" t="str">
        <f t="shared" si="544"/>
        <v>Mar-2025</v>
      </c>
      <c r="Q5367" t="str">
        <f t="shared" si="545"/>
        <v>Q1-2025</v>
      </c>
    </row>
    <row r="5368" spans="1:17" x14ac:dyDescent="0.3">
      <c r="A5368" t="s">
        <v>5516</v>
      </c>
      <c r="B5368" s="15">
        <v>45508</v>
      </c>
      <c r="C5368" t="s">
        <v>63</v>
      </c>
      <c r="D5368" t="s">
        <v>137</v>
      </c>
      <c r="E5368" t="s">
        <v>107</v>
      </c>
      <c r="F5368" t="s">
        <v>132</v>
      </c>
      <c r="G5368" t="s">
        <v>56</v>
      </c>
      <c r="H5368">
        <v>2</v>
      </c>
      <c r="I5368">
        <v>56.17</v>
      </c>
      <c r="J5368">
        <v>0.30299999999999999</v>
      </c>
      <c r="K5368">
        <v>22.85</v>
      </c>
      <c r="L5368" t="s">
        <v>57</v>
      </c>
      <c r="M5368">
        <f t="shared" si="541"/>
        <v>78.3</v>
      </c>
      <c r="N5368">
        <f t="shared" si="542"/>
        <v>32.6</v>
      </c>
      <c r="O5368" s="7">
        <f t="shared" si="543"/>
        <v>0.41634738186462328</v>
      </c>
      <c r="P5368" t="str">
        <f t="shared" si="544"/>
        <v>Aug-2024</v>
      </c>
      <c r="Q5368" t="str">
        <f t="shared" si="545"/>
        <v>Q3-2024</v>
      </c>
    </row>
    <row r="5369" spans="1:17" x14ac:dyDescent="0.3">
      <c r="A5369" t="s">
        <v>5517</v>
      </c>
      <c r="B5369" s="15">
        <v>45514</v>
      </c>
      <c r="C5369" t="s">
        <v>52</v>
      </c>
      <c r="D5369" t="s">
        <v>113</v>
      </c>
      <c r="E5369" t="s">
        <v>71</v>
      </c>
      <c r="F5369" t="s">
        <v>86</v>
      </c>
      <c r="G5369" t="s">
        <v>68</v>
      </c>
      <c r="H5369">
        <v>8</v>
      </c>
      <c r="I5369">
        <v>194.9</v>
      </c>
      <c r="J5369">
        <v>3.4000000000000002E-2</v>
      </c>
      <c r="K5369">
        <v>138.26</v>
      </c>
      <c r="L5369" t="s">
        <v>57</v>
      </c>
      <c r="M5369">
        <f t="shared" si="541"/>
        <v>1506.19</v>
      </c>
      <c r="N5369">
        <f t="shared" si="542"/>
        <v>400.11</v>
      </c>
      <c r="O5369" s="7">
        <f t="shared" si="543"/>
        <v>0.26564377668156075</v>
      </c>
      <c r="P5369" t="str">
        <f t="shared" si="544"/>
        <v>Aug-2024</v>
      </c>
      <c r="Q5369" t="str">
        <f t="shared" si="545"/>
        <v>Q3-2024</v>
      </c>
    </row>
    <row r="5370" spans="1:17" x14ac:dyDescent="0.3">
      <c r="A5370" t="s">
        <v>5518</v>
      </c>
      <c r="B5370" s="15">
        <v>45790</v>
      </c>
      <c r="C5370" t="s">
        <v>63</v>
      </c>
      <c r="D5370" t="s">
        <v>204</v>
      </c>
      <c r="E5370" t="s">
        <v>71</v>
      </c>
      <c r="F5370" t="s">
        <v>97</v>
      </c>
      <c r="G5370" t="s">
        <v>68</v>
      </c>
      <c r="H5370">
        <v>1</v>
      </c>
      <c r="I5370">
        <v>79.819999999999993</v>
      </c>
      <c r="J5370">
        <v>0.255</v>
      </c>
      <c r="K5370">
        <v>57.2</v>
      </c>
      <c r="L5370" t="s">
        <v>57</v>
      </c>
      <c r="M5370">
        <f t="shared" si="541"/>
        <v>59.47</v>
      </c>
      <c r="N5370">
        <f t="shared" si="542"/>
        <v>2.27</v>
      </c>
      <c r="O5370" s="7">
        <f t="shared" si="543"/>
        <v>3.8170506137548348E-2</v>
      </c>
      <c r="P5370" t="str">
        <f t="shared" si="544"/>
        <v>May-2025</v>
      </c>
      <c r="Q5370" t="str">
        <f t="shared" si="545"/>
        <v>Q2-2025</v>
      </c>
    </row>
    <row r="5371" spans="1:17" x14ac:dyDescent="0.3">
      <c r="A5371" t="s">
        <v>5519</v>
      </c>
      <c r="B5371" s="15">
        <v>45738</v>
      </c>
      <c r="C5371" t="s">
        <v>84</v>
      </c>
      <c r="D5371" t="s">
        <v>225</v>
      </c>
      <c r="E5371" t="s">
        <v>71</v>
      </c>
      <c r="F5371" t="s">
        <v>126</v>
      </c>
      <c r="G5371" t="s">
        <v>68</v>
      </c>
      <c r="H5371">
        <v>3</v>
      </c>
      <c r="I5371">
        <v>124.44</v>
      </c>
      <c r="J5371">
        <v>0.108</v>
      </c>
      <c r="K5371">
        <v>89.9</v>
      </c>
      <c r="L5371" t="s">
        <v>57</v>
      </c>
      <c r="M5371">
        <f t="shared" si="541"/>
        <v>333</v>
      </c>
      <c r="N5371">
        <f t="shared" si="542"/>
        <v>63.3</v>
      </c>
      <c r="O5371" s="7">
        <f t="shared" si="543"/>
        <v>0.19009009009009009</v>
      </c>
      <c r="P5371" t="str">
        <f t="shared" si="544"/>
        <v>Mar-2025</v>
      </c>
      <c r="Q5371" t="str">
        <f t="shared" si="545"/>
        <v>Q1-2025</v>
      </c>
    </row>
    <row r="5372" spans="1:17" x14ac:dyDescent="0.3">
      <c r="A5372" t="s">
        <v>5520</v>
      </c>
      <c r="B5372" s="15">
        <v>45404</v>
      </c>
      <c r="C5372" t="s">
        <v>52</v>
      </c>
      <c r="D5372" t="s">
        <v>59</v>
      </c>
      <c r="E5372" t="s">
        <v>54</v>
      </c>
      <c r="F5372" t="s">
        <v>114</v>
      </c>
      <c r="G5372" t="s">
        <v>68</v>
      </c>
      <c r="H5372">
        <v>5</v>
      </c>
      <c r="I5372">
        <v>10.65</v>
      </c>
      <c r="J5372">
        <v>2.5999999999999999E-2</v>
      </c>
      <c r="K5372">
        <v>9.11</v>
      </c>
      <c r="L5372" t="s">
        <v>57</v>
      </c>
      <c r="M5372">
        <f t="shared" si="541"/>
        <v>51.87</v>
      </c>
      <c r="N5372">
        <f t="shared" si="542"/>
        <v>6.32</v>
      </c>
      <c r="O5372" s="7">
        <f t="shared" si="543"/>
        <v>0.12184306921149028</v>
      </c>
      <c r="P5372" t="str">
        <f t="shared" si="544"/>
        <v>Apr-2024</v>
      </c>
      <c r="Q5372" t="str">
        <f t="shared" si="545"/>
        <v>Q2-2024</v>
      </c>
    </row>
    <row r="5373" spans="1:17" x14ac:dyDescent="0.3">
      <c r="A5373" t="s">
        <v>5521</v>
      </c>
      <c r="B5373" s="15">
        <v>45572</v>
      </c>
      <c r="C5373" t="s">
        <v>84</v>
      </c>
      <c r="D5373" t="s">
        <v>169</v>
      </c>
      <c r="E5373" t="s">
        <v>107</v>
      </c>
      <c r="F5373" t="s">
        <v>132</v>
      </c>
      <c r="G5373" t="s">
        <v>68</v>
      </c>
      <c r="H5373">
        <v>8</v>
      </c>
      <c r="I5373">
        <v>38.630000000000003</v>
      </c>
      <c r="J5373">
        <v>4.4999999999999998E-2</v>
      </c>
      <c r="K5373">
        <v>14.42</v>
      </c>
      <c r="L5373" t="s">
        <v>57</v>
      </c>
      <c r="M5373">
        <f t="shared" si="541"/>
        <v>295.13</v>
      </c>
      <c r="N5373">
        <f t="shared" si="542"/>
        <v>179.77</v>
      </c>
      <c r="O5373" s="7">
        <f t="shared" si="543"/>
        <v>0.60912140412699489</v>
      </c>
      <c r="P5373" t="str">
        <f t="shared" si="544"/>
        <v>Oct-2024</v>
      </c>
      <c r="Q5373" t="str">
        <f t="shared" si="545"/>
        <v>Q4-2024</v>
      </c>
    </row>
    <row r="5374" spans="1:17" x14ac:dyDescent="0.3">
      <c r="A5374" t="s">
        <v>5522</v>
      </c>
      <c r="B5374" s="15">
        <v>45471</v>
      </c>
      <c r="C5374" t="s">
        <v>84</v>
      </c>
      <c r="D5374" t="s">
        <v>103</v>
      </c>
      <c r="E5374" t="s">
        <v>107</v>
      </c>
      <c r="F5374" t="s">
        <v>132</v>
      </c>
      <c r="G5374" t="s">
        <v>68</v>
      </c>
      <c r="H5374">
        <v>6</v>
      </c>
      <c r="I5374">
        <v>39.25</v>
      </c>
      <c r="J5374">
        <v>7.0999999999999994E-2</v>
      </c>
      <c r="K5374">
        <v>12.22</v>
      </c>
      <c r="L5374" t="s">
        <v>57</v>
      </c>
      <c r="M5374">
        <f t="shared" si="541"/>
        <v>218.78</v>
      </c>
      <c r="N5374">
        <f t="shared" si="542"/>
        <v>145.46</v>
      </c>
      <c r="O5374" s="7">
        <f t="shared" si="543"/>
        <v>0.66486881799067554</v>
      </c>
      <c r="P5374" t="str">
        <f t="shared" si="544"/>
        <v>Jun-2024</v>
      </c>
      <c r="Q5374" t="str">
        <f t="shared" si="545"/>
        <v>Q2-2024</v>
      </c>
    </row>
    <row r="5375" spans="1:17" x14ac:dyDescent="0.3">
      <c r="A5375" t="s">
        <v>5523</v>
      </c>
      <c r="B5375" s="15">
        <v>45715</v>
      </c>
      <c r="C5375" t="s">
        <v>52</v>
      </c>
      <c r="D5375" t="s">
        <v>59</v>
      </c>
      <c r="E5375" t="s">
        <v>107</v>
      </c>
      <c r="F5375" t="s">
        <v>108</v>
      </c>
      <c r="G5375" t="s">
        <v>68</v>
      </c>
      <c r="H5375">
        <v>11</v>
      </c>
      <c r="I5375">
        <v>22.07</v>
      </c>
      <c r="J5375">
        <v>0.187</v>
      </c>
      <c r="K5375">
        <v>8.0299999999999994</v>
      </c>
      <c r="L5375" t="s">
        <v>57</v>
      </c>
      <c r="M5375">
        <f t="shared" si="541"/>
        <v>197.37</v>
      </c>
      <c r="N5375">
        <f t="shared" si="542"/>
        <v>109.04</v>
      </c>
      <c r="O5375" s="7">
        <f t="shared" si="543"/>
        <v>0.55246491361402439</v>
      </c>
      <c r="P5375" t="str">
        <f t="shared" si="544"/>
        <v>Feb-2025</v>
      </c>
      <c r="Q5375" t="str">
        <f t="shared" si="545"/>
        <v>Q1-2025</v>
      </c>
    </row>
    <row r="5376" spans="1:17" x14ac:dyDescent="0.3">
      <c r="A5376" t="s">
        <v>5524</v>
      </c>
      <c r="B5376" s="15">
        <v>45768</v>
      </c>
      <c r="C5376" t="s">
        <v>88</v>
      </c>
      <c r="D5376" t="s">
        <v>206</v>
      </c>
      <c r="E5376" t="s">
        <v>107</v>
      </c>
      <c r="F5376" t="s">
        <v>148</v>
      </c>
      <c r="G5376" t="s">
        <v>68</v>
      </c>
      <c r="H5376">
        <v>2</v>
      </c>
      <c r="I5376">
        <v>47.26</v>
      </c>
      <c r="J5376">
        <v>0.13600000000000001</v>
      </c>
      <c r="K5376">
        <v>17.850000000000001</v>
      </c>
      <c r="L5376" t="s">
        <v>57</v>
      </c>
      <c r="M5376">
        <f t="shared" si="541"/>
        <v>81.67</v>
      </c>
      <c r="N5376">
        <f t="shared" si="542"/>
        <v>45.97</v>
      </c>
      <c r="O5376" s="7">
        <f t="shared" si="543"/>
        <v>0.56287498469450226</v>
      </c>
      <c r="P5376" t="str">
        <f t="shared" si="544"/>
        <v>Apr-2025</v>
      </c>
      <c r="Q5376" t="str">
        <f t="shared" si="545"/>
        <v>Q2-2025</v>
      </c>
    </row>
    <row r="5377" spans="1:17" x14ac:dyDescent="0.3">
      <c r="A5377" t="s">
        <v>5525</v>
      </c>
      <c r="B5377" s="15">
        <v>45710</v>
      </c>
      <c r="C5377" t="s">
        <v>52</v>
      </c>
      <c r="D5377" t="s">
        <v>53</v>
      </c>
      <c r="E5377" t="s">
        <v>107</v>
      </c>
      <c r="F5377" t="s">
        <v>108</v>
      </c>
      <c r="G5377" t="s">
        <v>56</v>
      </c>
      <c r="H5377">
        <v>2</v>
      </c>
      <c r="I5377">
        <v>19.04</v>
      </c>
      <c r="J5377">
        <v>5.6000000000000001E-2</v>
      </c>
      <c r="K5377">
        <v>5.98</v>
      </c>
      <c r="L5377" t="s">
        <v>57</v>
      </c>
      <c r="M5377">
        <f t="shared" si="541"/>
        <v>35.950000000000003</v>
      </c>
      <c r="N5377">
        <f t="shared" si="542"/>
        <v>23.99</v>
      </c>
      <c r="O5377" s="7">
        <f t="shared" si="543"/>
        <v>0.66731571627260078</v>
      </c>
      <c r="P5377" t="str">
        <f t="shared" si="544"/>
        <v>Feb-2025</v>
      </c>
      <c r="Q5377" t="str">
        <f t="shared" si="545"/>
        <v>Q1-2025</v>
      </c>
    </row>
    <row r="5378" spans="1:17" x14ac:dyDescent="0.3">
      <c r="A5378" t="s">
        <v>5526</v>
      </c>
      <c r="B5378" s="15">
        <v>45939</v>
      </c>
      <c r="C5378" t="s">
        <v>63</v>
      </c>
      <c r="D5378" t="s">
        <v>159</v>
      </c>
      <c r="E5378" t="s">
        <v>107</v>
      </c>
      <c r="F5378" t="s">
        <v>193</v>
      </c>
      <c r="G5378" t="s">
        <v>68</v>
      </c>
      <c r="H5378">
        <v>2</v>
      </c>
      <c r="I5378">
        <v>33.81</v>
      </c>
      <c r="J5378">
        <v>0.33700000000000002</v>
      </c>
      <c r="K5378">
        <v>4.99</v>
      </c>
      <c r="L5378" t="s">
        <v>57</v>
      </c>
      <c r="M5378">
        <f t="shared" ref="M5378:M5441" si="546">ROUND(H5378*I5378*(1-J5378),2)</f>
        <v>44.83</v>
      </c>
      <c r="N5378">
        <f t="shared" ref="N5378:N5441" si="547">ROUND(M5378-(H5378*K5378),2)</f>
        <v>34.85</v>
      </c>
      <c r="O5378" s="7">
        <f t="shared" ref="O5378:O5441" si="548">IFERROR(N5378/M5378,0)</f>
        <v>0.77738121793441894</v>
      </c>
      <c r="P5378" t="str">
        <f t="shared" si="544"/>
        <v>Oct-2025</v>
      </c>
      <c r="Q5378" t="str">
        <f t="shared" si="545"/>
        <v>Q4-2025</v>
      </c>
    </row>
    <row r="5379" spans="1:17" x14ac:dyDescent="0.3">
      <c r="A5379" t="s">
        <v>5527</v>
      </c>
      <c r="B5379" s="15">
        <v>45815</v>
      </c>
      <c r="C5379" t="s">
        <v>52</v>
      </c>
      <c r="D5379" t="s">
        <v>101</v>
      </c>
      <c r="E5379" t="s">
        <v>71</v>
      </c>
      <c r="F5379" t="s">
        <v>72</v>
      </c>
      <c r="G5379" t="s">
        <v>56</v>
      </c>
      <c r="H5379">
        <v>3</v>
      </c>
      <c r="I5379">
        <v>166.81</v>
      </c>
      <c r="J5379">
        <v>0.18</v>
      </c>
      <c r="K5379">
        <v>116.08</v>
      </c>
      <c r="L5379" t="s">
        <v>57</v>
      </c>
      <c r="M5379">
        <f t="shared" si="546"/>
        <v>410.35</v>
      </c>
      <c r="N5379">
        <f t="shared" si="547"/>
        <v>62.11</v>
      </c>
      <c r="O5379" s="7">
        <f t="shared" si="548"/>
        <v>0.15135859632021445</v>
      </c>
      <c r="P5379" t="str">
        <f t="shared" si="544"/>
        <v>Jun-2025</v>
      </c>
      <c r="Q5379" t="str">
        <f t="shared" si="545"/>
        <v>Q2-2025</v>
      </c>
    </row>
    <row r="5380" spans="1:17" x14ac:dyDescent="0.3">
      <c r="A5380" t="s">
        <v>5528</v>
      </c>
      <c r="B5380" s="15">
        <v>45890</v>
      </c>
      <c r="C5380" t="s">
        <v>84</v>
      </c>
      <c r="D5380" t="s">
        <v>103</v>
      </c>
      <c r="E5380" t="s">
        <v>71</v>
      </c>
      <c r="F5380" t="s">
        <v>72</v>
      </c>
      <c r="G5380" t="s">
        <v>56</v>
      </c>
      <c r="H5380">
        <v>3</v>
      </c>
      <c r="I5380">
        <v>192.31</v>
      </c>
      <c r="J5380">
        <v>0</v>
      </c>
      <c r="K5380">
        <v>138.47</v>
      </c>
      <c r="L5380" t="s">
        <v>57</v>
      </c>
      <c r="M5380">
        <f t="shared" si="546"/>
        <v>576.92999999999995</v>
      </c>
      <c r="N5380">
        <f t="shared" si="547"/>
        <v>161.52000000000001</v>
      </c>
      <c r="O5380" s="7">
        <f t="shared" si="548"/>
        <v>0.27996464042431496</v>
      </c>
      <c r="P5380" t="str">
        <f t="shared" si="544"/>
        <v>Aug-2025</v>
      </c>
      <c r="Q5380" t="str">
        <f t="shared" si="545"/>
        <v>Q3-2025</v>
      </c>
    </row>
    <row r="5381" spans="1:17" x14ac:dyDescent="0.3">
      <c r="A5381" t="s">
        <v>5529</v>
      </c>
      <c r="B5381" s="15">
        <v>45356</v>
      </c>
      <c r="C5381" t="s">
        <v>52</v>
      </c>
      <c r="D5381" t="s">
        <v>53</v>
      </c>
      <c r="E5381" t="s">
        <v>71</v>
      </c>
      <c r="F5381" t="s">
        <v>86</v>
      </c>
      <c r="G5381" t="s">
        <v>56</v>
      </c>
      <c r="H5381">
        <v>3</v>
      </c>
      <c r="I5381">
        <v>209.67</v>
      </c>
      <c r="J5381">
        <v>7.0000000000000007E-2</v>
      </c>
      <c r="K5381">
        <v>166.67</v>
      </c>
      <c r="L5381" t="s">
        <v>57</v>
      </c>
      <c r="M5381">
        <f t="shared" si="546"/>
        <v>584.98</v>
      </c>
      <c r="N5381">
        <f t="shared" si="547"/>
        <v>84.97</v>
      </c>
      <c r="O5381" s="7">
        <f t="shared" si="548"/>
        <v>0.14525282915655235</v>
      </c>
      <c r="P5381" t="str">
        <f t="shared" si="544"/>
        <v>Mar-2024</v>
      </c>
      <c r="Q5381" t="str">
        <f t="shared" si="545"/>
        <v>Q1-2024</v>
      </c>
    </row>
    <row r="5382" spans="1:17" x14ac:dyDescent="0.3">
      <c r="A5382" t="s">
        <v>5530</v>
      </c>
      <c r="B5382" s="15">
        <v>45585</v>
      </c>
      <c r="C5382" t="s">
        <v>88</v>
      </c>
      <c r="D5382" t="s">
        <v>123</v>
      </c>
      <c r="E5382" t="s">
        <v>93</v>
      </c>
      <c r="F5382" t="s">
        <v>94</v>
      </c>
      <c r="G5382" t="s">
        <v>56</v>
      </c>
      <c r="H5382">
        <v>4</v>
      </c>
      <c r="I5382">
        <v>30.61</v>
      </c>
      <c r="J5382">
        <v>8.3000000000000004E-2</v>
      </c>
      <c r="K5382">
        <v>12.74</v>
      </c>
      <c r="L5382" t="s">
        <v>57</v>
      </c>
      <c r="M5382">
        <f t="shared" si="546"/>
        <v>112.28</v>
      </c>
      <c r="N5382">
        <f t="shared" si="547"/>
        <v>61.32</v>
      </c>
      <c r="O5382" s="7">
        <f t="shared" si="548"/>
        <v>0.54613466334164584</v>
      </c>
      <c r="P5382" t="str">
        <f t="shared" si="544"/>
        <v>Oct-2024</v>
      </c>
      <c r="Q5382" t="str">
        <f t="shared" si="545"/>
        <v>Q4-2024</v>
      </c>
    </row>
    <row r="5383" spans="1:17" x14ac:dyDescent="0.3">
      <c r="A5383" t="s">
        <v>5531</v>
      </c>
      <c r="B5383" s="15">
        <v>45557</v>
      </c>
      <c r="C5383" t="s">
        <v>63</v>
      </c>
      <c r="D5383" t="s">
        <v>82</v>
      </c>
      <c r="E5383" t="s">
        <v>60</v>
      </c>
      <c r="F5383" t="s">
        <v>99</v>
      </c>
      <c r="G5383" t="s">
        <v>56</v>
      </c>
      <c r="H5383">
        <v>8</v>
      </c>
      <c r="I5383">
        <v>44.72</v>
      </c>
      <c r="J5383">
        <v>0.33500000000000002</v>
      </c>
      <c r="K5383">
        <v>23.55</v>
      </c>
      <c r="L5383" t="s">
        <v>57</v>
      </c>
      <c r="M5383">
        <f t="shared" si="546"/>
        <v>237.91</v>
      </c>
      <c r="N5383">
        <f t="shared" si="547"/>
        <v>49.51</v>
      </c>
      <c r="O5383" s="7">
        <f t="shared" si="548"/>
        <v>0.20810390483796393</v>
      </c>
      <c r="P5383" t="str">
        <f t="shared" si="544"/>
        <v>Sep-2024</v>
      </c>
      <c r="Q5383" t="str">
        <f t="shared" si="545"/>
        <v>Q3-2024</v>
      </c>
    </row>
    <row r="5384" spans="1:17" x14ac:dyDescent="0.3">
      <c r="A5384" t="s">
        <v>5532</v>
      </c>
      <c r="B5384" s="15">
        <v>45793</v>
      </c>
      <c r="C5384" t="s">
        <v>63</v>
      </c>
      <c r="D5384" t="s">
        <v>263</v>
      </c>
      <c r="E5384" t="s">
        <v>93</v>
      </c>
      <c r="F5384" t="s">
        <v>255</v>
      </c>
      <c r="G5384" t="s">
        <v>68</v>
      </c>
      <c r="H5384">
        <v>3</v>
      </c>
      <c r="I5384">
        <v>54.36</v>
      </c>
      <c r="J5384">
        <v>0.127</v>
      </c>
      <c r="K5384">
        <v>21.28</v>
      </c>
      <c r="L5384" t="s">
        <v>57</v>
      </c>
      <c r="M5384">
        <f t="shared" si="546"/>
        <v>142.37</v>
      </c>
      <c r="N5384">
        <f t="shared" si="547"/>
        <v>78.53</v>
      </c>
      <c r="O5384" s="7">
        <f t="shared" si="548"/>
        <v>0.55159092505443563</v>
      </c>
      <c r="P5384" t="str">
        <f t="shared" si="544"/>
        <v>May-2025</v>
      </c>
      <c r="Q5384" t="str">
        <f t="shared" si="545"/>
        <v>Q2-2025</v>
      </c>
    </row>
    <row r="5385" spans="1:17" x14ac:dyDescent="0.3">
      <c r="A5385" t="s">
        <v>5533</v>
      </c>
      <c r="B5385" s="15">
        <v>45892</v>
      </c>
      <c r="C5385" t="s">
        <v>84</v>
      </c>
      <c r="D5385" t="s">
        <v>150</v>
      </c>
      <c r="E5385" t="s">
        <v>60</v>
      </c>
      <c r="F5385" t="s">
        <v>61</v>
      </c>
      <c r="G5385" t="s">
        <v>68</v>
      </c>
      <c r="H5385">
        <v>1</v>
      </c>
      <c r="I5385">
        <v>69.989999999999995</v>
      </c>
      <c r="J5385">
        <v>0.13500000000000001</v>
      </c>
      <c r="K5385">
        <v>29.5</v>
      </c>
      <c r="L5385" t="s">
        <v>57</v>
      </c>
      <c r="M5385">
        <f t="shared" si="546"/>
        <v>60.54</v>
      </c>
      <c r="N5385">
        <f t="shared" si="547"/>
        <v>31.04</v>
      </c>
      <c r="O5385" s="7">
        <f t="shared" si="548"/>
        <v>0.51271886356128182</v>
      </c>
      <c r="P5385" t="str">
        <f t="shared" si="544"/>
        <v>Aug-2025</v>
      </c>
      <c r="Q5385" t="str">
        <f t="shared" si="545"/>
        <v>Q3-2025</v>
      </c>
    </row>
    <row r="5386" spans="1:17" x14ac:dyDescent="0.3">
      <c r="A5386" t="s">
        <v>5534</v>
      </c>
      <c r="B5386" s="15">
        <v>45485</v>
      </c>
      <c r="C5386" t="s">
        <v>52</v>
      </c>
      <c r="D5386" t="s">
        <v>155</v>
      </c>
      <c r="E5386" t="s">
        <v>60</v>
      </c>
      <c r="F5386" t="s">
        <v>76</v>
      </c>
      <c r="G5386" t="s">
        <v>56</v>
      </c>
      <c r="H5386">
        <v>1</v>
      </c>
      <c r="I5386">
        <v>81.93</v>
      </c>
      <c r="J5386">
        <v>0.16300000000000001</v>
      </c>
      <c r="K5386">
        <v>40.82</v>
      </c>
      <c r="L5386" t="s">
        <v>57</v>
      </c>
      <c r="M5386">
        <f t="shared" si="546"/>
        <v>68.58</v>
      </c>
      <c r="N5386">
        <f t="shared" si="547"/>
        <v>27.76</v>
      </c>
      <c r="O5386" s="7">
        <f t="shared" si="548"/>
        <v>0.40478273549139693</v>
      </c>
      <c r="P5386" t="str">
        <f t="shared" si="544"/>
        <v>Jul-2024</v>
      </c>
      <c r="Q5386" t="str">
        <f t="shared" si="545"/>
        <v>Q3-2024</v>
      </c>
    </row>
    <row r="5387" spans="1:17" x14ac:dyDescent="0.3">
      <c r="A5387" t="s">
        <v>5535</v>
      </c>
      <c r="B5387" s="15">
        <v>45966</v>
      </c>
      <c r="C5387" t="s">
        <v>84</v>
      </c>
      <c r="D5387" t="s">
        <v>177</v>
      </c>
      <c r="E5387" t="s">
        <v>71</v>
      </c>
      <c r="F5387" t="s">
        <v>97</v>
      </c>
      <c r="G5387" t="s">
        <v>56</v>
      </c>
      <c r="H5387">
        <v>4</v>
      </c>
      <c r="I5387">
        <v>185.3</v>
      </c>
      <c r="J5387">
        <v>0.17199999999999999</v>
      </c>
      <c r="K5387">
        <v>121.61</v>
      </c>
      <c r="L5387" t="s">
        <v>57</v>
      </c>
      <c r="M5387">
        <f t="shared" si="546"/>
        <v>613.71</v>
      </c>
      <c r="N5387">
        <f t="shared" si="547"/>
        <v>127.27</v>
      </c>
      <c r="O5387" s="7">
        <f t="shared" si="548"/>
        <v>0.20737807759365171</v>
      </c>
      <c r="P5387" t="str">
        <f t="shared" si="544"/>
        <v>Nov-2025</v>
      </c>
      <c r="Q5387" t="str">
        <f t="shared" si="545"/>
        <v>Q4-2025</v>
      </c>
    </row>
    <row r="5388" spans="1:17" x14ac:dyDescent="0.3">
      <c r="A5388" t="s">
        <v>5536</v>
      </c>
      <c r="B5388" s="15">
        <v>45469</v>
      </c>
      <c r="C5388" t="s">
        <v>84</v>
      </c>
      <c r="D5388" t="s">
        <v>169</v>
      </c>
      <c r="E5388" t="s">
        <v>54</v>
      </c>
      <c r="F5388" t="s">
        <v>65</v>
      </c>
      <c r="G5388" t="s">
        <v>68</v>
      </c>
      <c r="H5388">
        <v>4</v>
      </c>
      <c r="I5388">
        <v>9.4600000000000009</v>
      </c>
      <c r="J5388">
        <v>5.0999999999999997E-2</v>
      </c>
      <c r="K5388">
        <v>6.14</v>
      </c>
      <c r="L5388" t="s">
        <v>57</v>
      </c>
      <c r="M5388">
        <f t="shared" si="546"/>
        <v>35.909999999999997</v>
      </c>
      <c r="N5388">
        <f t="shared" si="547"/>
        <v>11.35</v>
      </c>
      <c r="O5388" s="7">
        <f t="shared" si="548"/>
        <v>0.31606794764689505</v>
      </c>
      <c r="P5388" t="str">
        <f t="shared" si="544"/>
        <v>Jun-2024</v>
      </c>
      <c r="Q5388" t="str">
        <f t="shared" si="545"/>
        <v>Q2-2024</v>
      </c>
    </row>
    <row r="5389" spans="1:17" x14ac:dyDescent="0.3">
      <c r="A5389" t="s">
        <v>5537</v>
      </c>
      <c r="B5389" s="15">
        <v>45752</v>
      </c>
      <c r="C5389" t="s">
        <v>63</v>
      </c>
      <c r="D5389" t="s">
        <v>175</v>
      </c>
      <c r="E5389" t="s">
        <v>93</v>
      </c>
      <c r="F5389" t="s">
        <v>124</v>
      </c>
      <c r="G5389" t="s">
        <v>68</v>
      </c>
      <c r="H5389">
        <v>1</v>
      </c>
      <c r="I5389">
        <v>49.92</v>
      </c>
      <c r="J5389">
        <v>0.153</v>
      </c>
      <c r="K5389">
        <v>28.38</v>
      </c>
      <c r="L5389" t="s">
        <v>57</v>
      </c>
      <c r="M5389">
        <f t="shared" si="546"/>
        <v>42.28</v>
      </c>
      <c r="N5389">
        <f t="shared" si="547"/>
        <v>13.9</v>
      </c>
      <c r="O5389" s="7">
        <f t="shared" si="548"/>
        <v>0.32876064333017974</v>
      </c>
      <c r="P5389" t="str">
        <f t="shared" si="544"/>
        <v>Apr-2025</v>
      </c>
      <c r="Q5389" t="str">
        <f t="shared" si="545"/>
        <v>Q2-2025</v>
      </c>
    </row>
    <row r="5390" spans="1:17" x14ac:dyDescent="0.3">
      <c r="A5390" t="s">
        <v>5538</v>
      </c>
      <c r="B5390" s="15">
        <v>45488</v>
      </c>
      <c r="C5390" t="s">
        <v>63</v>
      </c>
      <c r="D5390" t="s">
        <v>302</v>
      </c>
      <c r="E5390" t="s">
        <v>54</v>
      </c>
      <c r="F5390" t="s">
        <v>55</v>
      </c>
      <c r="G5390" t="s">
        <v>56</v>
      </c>
      <c r="H5390">
        <v>13</v>
      </c>
      <c r="I5390">
        <v>15.27</v>
      </c>
      <c r="J5390">
        <v>0.108</v>
      </c>
      <c r="K5390">
        <v>10.02</v>
      </c>
      <c r="L5390" t="s">
        <v>57</v>
      </c>
      <c r="M5390">
        <f t="shared" si="546"/>
        <v>177.07</v>
      </c>
      <c r="N5390">
        <f t="shared" si="547"/>
        <v>46.81</v>
      </c>
      <c r="O5390" s="7">
        <f t="shared" si="548"/>
        <v>0.2643587281865929</v>
      </c>
      <c r="P5390" t="str">
        <f t="shared" si="544"/>
        <v>Jul-2024</v>
      </c>
      <c r="Q5390" t="str">
        <f t="shared" si="545"/>
        <v>Q3-2024</v>
      </c>
    </row>
    <row r="5391" spans="1:17" x14ac:dyDescent="0.3">
      <c r="A5391" t="s">
        <v>5539</v>
      </c>
      <c r="B5391" s="15">
        <v>45993</v>
      </c>
      <c r="C5391" t="s">
        <v>88</v>
      </c>
      <c r="D5391" t="s">
        <v>198</v>
      </c>
      <c r="E5391" t="s">
        <v>107</v>
      </c>
      <c r="F5391" t="s">
        <v>148</v>
      </c>
      <c r="G5391" t="s">
        <v>56</v>
      </c>
      <c r="H5391">
        <v>17</v>
      </c>
      <c r="I5391">
        <v>28.14</v>
      </c>
      <c r="J5391">
        <v>9.9000000000000005E-2</v>
      </c>
      <c r="K5391">
        <v>9.14</v>
      </c>
      <c r="L5391" t="s">
        <v>57</v>
      </c>
      <c r="M5391">
        <f t="shared" si="546"/>
        <v>431.02</v>
      </c>
      <c r="N5391">
        <f t="shared" si="547"/>
        <v>275.64</v>
      </c>
      <c r="O5391" s="7">
        <f t="shared" si="548"/>
        <v>0.63950628741125704</v>
      </c>
      <c r="P5391" t="str">
        <f t="shared" si="544"/>
        <v>Dec-2025</v>
      </c>
      <c r="Q5391" t="str">
        <f t="shared" si="545"/>
        <v>Q4-2025</v>
      </c>
    </row>
    <row r="5392" spans="1:17" x14ac:dyDescent="0.3">
      <c r="A5392" t="s">
        <v>5540</v>
      </c>
      <c r="B5392" s="15">
        <v>45807</v>
      </c>
      <c r="C5392" t="s">
        <v>84</v>
      </c>
      <c r="D5392" t="s">
        <v>196</v>
      </c>
      <c r="E5392" t="s">
        <v>107</v>
      </c>
      <c r="F5392" t="s">
        <v>148</v>
      </c>
      <c r="G5392" t="s">
        <v>56</v>
      </c>
      <c r="H5392">
        <v>3</v>
      </c>
      <c r="I5392">
        <v>54.5</v>
      </c>
      <c r="J5392">
        <v>4.3999999999999997E-2</v>
      </c>
      <c r="K5392">
        <v>22.74</v>
      </c>
      <c r="L5392" t="s">
        <v>57</v>
      </c>
      <c r="M5392">
        <f t="shared" si="546"/>
        <v>156.31</v>
      </c>
      <c r="N5392">
        <f t="shared" si="547"/>
        <v>88.09</v>
      </c>
      <c r="O5392" s="7">
        <f t="shared" si="548"/>
        <v>0.56355959311624337</v>
      </c>
      <c r="P5392" t="str">
        <f t="shared" si="544"/>
        <v>May-2025</v>
      </c>
      <c r="Q5392" t="str">
        <f t="shared" si="545"/>
        <v>Q2-2025</v>
      </c>
    </row>
    <row r="5393" spans="1:17" x14ac:dyDescent="0.3">
      <c r="A5393" t="s">
        <v>5541</v>
      </c>
      <c r="B5393" s="15">
        <v>45916</v>
      </c>
      <c r="C5393" t="s">
        <v>52</v>
      </c>
      <c r="D5393" t="s">
        <v>101</v>
      </c>
      <c r="E5393" t="s">
        <v>71</v>
      </c>
      <c r="F5393" t="s">
        <v>86</v>
      </c>
      <c r="G5393" t="s">
        <v>68</v>
      </c>
      <c r="H5393">
        <v>4</v>
      </c>
      <c r="I5393">
        <v>249.98</v>
      </c>
      <c r="J5393">
        <v>5.8999999999999997E-2</v>
      </c>
      <c r="K5393">
        <v>180.13</v>
      </c>
      <c r="L5393" t="s">
        <v>57</v>
      </c>
      <c r="M5393">
        <f t="shared" si="546"/>
        <v>940.92</v>
      </c>
      <c r="N5393">
        <f t="shared" si="547"/>
        <v>220.4</v>
      </c>
      <c r="O5393" s="7">
        <f t="shared" si="548"/>
        <v>0.23423883008119714</v>
      </c>
      <c r="P5393" t="str">
        <f t="shared" si="544"/>
        <v>Sep-2025</v>
      </c>
      <c r="Q5393" t="str">
        <f t="shared" si="545"/>
        <v>Q3-2025</v>
      </c>
    </row>
    <row r="5394" spans="1:17" x14ac:dyDescent="0.3">
      <c r="A5394" t="s">
        <v>5542</v>
      </c>
      <c r="B5394" s="15">
        <v>45577</v>
      </c>
      <c r="C5394" t="s">
        <v>88</v>
      </c>
      <c r="D5394" t="s">
        <v>135</v>
      </c>
      <c r="E5394" t="s">
        <v>60</v>
      </c>
      <c r="F5394" t="s">
        <v>90</v>
      </c>
      <c r="G5394" t="s">
        <v>68</v>
      </c>
      <c r="H5394">
        <v>5</v>
      </c>
      <c r="I5394">
        <v>17.239999999999998</v>
      </c>
      <c r="J5394">
        <v>3.5999999999999997E-2</v>
      </c>
      <c r="K5394">
        <v>7.15</v>
      </c>
      <c r="L5394" t="s">
        <v>57</v>
      </c>
      <c r="M5394">
        <f t="shared" si="546"/>
        <v>83.1</v>
      </c>
      <c r="N5394">
        <f t="shared" si="547"/>
        <v>47.35</v>
      </c>
      <c r="O5394" s="7">
        <f t="shared" si="548"/>
        <v>0.56979542719614928</v>
      </c>
      <c r="P5394" t="str">
        <f t="shared" si="544"/>
        <v>Oct-2024</v>
      </c>
      <c r="Q5394" t="str">
        <f t="shared" si="545"/>
        <v>Q4-2024</v>
      </c>
    </row>
    <row r="5395" spans="1:17" x14ac:dyDescent="0.3">
      <c r="A5395" t="s">
        <v>5543</v>
      </c>
      <c r="B5395" s="15">
        <v>45791</v>
      </c>
      <c r="C5395" t="s">
        <v>63</v>
      </c>
      <c r="D5395" t="s">
        <v>188</v>
      </c>
      <c r="E5395" t="s">
        <v>54</v>
      </c>
      <c r="F5395" t="s">
        <v>65</v>
      </c>
      <c r="G5395" t="s">
        <v>56</v>
      </c>
      <c r="H5395">
        <v>1</v>
      </c>
      <c r="I5395">
        <v>17.62</v>
      </c>
      <c r="J5395">
        <v>0.26600000000000001</v>
      </c>
      <c r="K5395">
        <v>11.37</v>
      </c>
      <c r="L5395" t="s">
        <v>57</v>
      </c>
      <c r="M5395">
        <f t="shared" si="546"/>
        <v>12.93</v>
      </c>
      <c r="N5395">
        <f t="shared" si="547"/>
        <v>1.56</v>
      </c>
      <c r="O5395" s="7">
        <f t="shared" si="548"/>
        <v>0.12064965197215778</v>
      </c>
      <c r="P5395" t="str">
        <f t="shared" si="544"/>
        <v>May-2025</v>
      </c>
      <c r="Q5395" t="str">
        <f t="shared" si="545"/>
        <v>Q2-2025</v>
      </c>
    </row>
    <row r="5396" spans="1:17" x14ac:dyDescent="0.3">
      <c r="A5396" t="s">
        <v>5544</v>
      </c>
      <c r="B5396" s="15">
        <v>45843</v>
      </c>
      <c r="C5396" t="s">
        <v>88</v>
      </c>
      <c r="D5396" t="s">
        <v>73</v>
      </c>
      <c r="E5396" t="s">
        <v>71</v>
      </c>
      <c r="F5396" t="s">
        <v>126</v>
      </c>
      <c r="G5396" t="s">
        <v>68</v>
      </c>
      <c r="H5396">
        <v>5</v>
      </c>
      <c r="I5396">
        <v>231.83</v>
      </c>
      <c r="J5396">
        <v>4.2000000000000003E-2</v>
      </c>
      <c r="K5396">
        <v>159.12</v>
      </c>
      <c r="L5396" t="s">
        <v>57</v>
      </c>
      <c r="M5396">
        <f t="shared" si="546"/>
        <v>1110.47</v>
      </c>
      <c r="N5396">
        <f t="shared" si="547"/>
        <v>314.87</v>
      </c>
      <c r="O5396" s="7">
        <f t="shared" si="548"/>
        <v>0.28354660639188811</v>
      </c>
      <c r="P5396" t="str">
        <f t="shared" si="544"/>
        <v>Jul-2025</v>
      </c>
      <c r="Q5396" t="str">
        <f t="shared" si="545"/>
        <v>Q3-2025</v>
      </c>
    </row>
    <row r="5397" spans="1:17" x14ac:dyDescent="0.3">
      <c r="A5397" t="s">
        <v>5545</v>
      </c>
      <c r="B5397" s="15">
        <v>45631</v>
      </c>
      <c r="C5397" t="s">
        <v>52</v>
      </c>
      <c r="D5397" t="s">
        <v>130</v>
      </c>
      <c r="E5397" t="s">
        <v>71</v>
      </c>
      <c r="F5397" t="s">
        <v>72</v>
      </c>
      <c r="G5397" t="s">
        <v>68</v>
      </c>
      <c r="H5397">
        <v>1</v>
      </c>
      <c r="I5397">
        <v>176.51</v>
      </c>
      <c r="J5397">
        <v>0.107</v>
      </c>
      <c r="K5397">
        <v>117.84</v>
      </c>
      <c r="L5397" t="s">
        <v>57</v>
      </c>
      <c r="M5397">
        <f t="shared" si="546"/>
        <v>157.62</v>
      </c>
      <c r="N5397">
        <f t="shared" si="547"/>
        <v>39.78</v>
      </c>
      <c r="O5397" s="7">
        <f t="shared" si="548"/>
        <v>0.25237913970308334</v>
      </c>
      <c r="P5397" t="str">
        <f t="shared" si="544"/>
        <v>Dec-2024</v>
      </c>
      <c r="Q5397" t="str">
        <f t="shared" si="545"/>
        <v>Q4-2024</v>
      </c>
    </row>
    <row r="5398" spans="1:17" x14ac:dyDescent="0.3">
      <c r="A5398" t="s">
        <v>5546</v>
      </c>
      <c r="B5398" s="15">
        <v>45352</v>
      </c>
      <c r="C5398" t="s">
        <v>52</v>
      </c>
      <c r="D5398" t="s">
        <v>113</v>
      </c>
      <c r="E5398" t="s">
        <v>107</v>
      </c>
      <c r="F5398" t="s">
        <v>139</v>
      </c>
      <c r="G5398" t="s">
        <v>56</v>
      </c>
      <c r="H5398">
        <v>3</v>
      </c>
      <c r="I5398">
        <v>29.58</v>
      </c>
      <c r="J5398">
        <v>0</v>
      </c>
      <c r="K5398">
        <v>12.82</v>
      </c>
      <c r="L5398" t="s">
        <v>57</v>
      </c>
      <c r="M5398">
        <f t="shared" si="546"/>
        <v>88.74</v>
      </c>
      <c r="N5398">
        <f t="shared" si="547"/>
        <v>50.28</v>
      </c>
      <c r="O5398" s="7">
        <f t="shared" si="548"/>
        <v>0.56659905341446926</v>
      </c>
      <c r="P5398" t="str">
        <f t="shared" si="544"/>
        <v>Mar-2024</v>
      </c>
      <c r="Q5398" t="str">
        <f t="shared" si="545"/>
        <v>Q1-2024</v>
      </c>
    </row>
    <row r="5399" spans="1:17" x14ac:dyDescent="0.3">
      <c r="A5399" t="s">
        <v>5547</v>
      </c>
      <c r="B5399" s="15">
        <v>45685</v>
      </c>
      <c r="C5399" t="s">
        <v>88</v>
      </c>
      <c r="D5399" t="s">
        <v>202</v>
      </c>
      <c r="E5399" t="s">
        <v>93</v>
      </c>
      <c r="F5399" t="s">
        <v>255</v>
      </c>
      <c r="G5399" t="s">
        <v>56</v>
      </c>
      <c r="H5399">
        <v>2</v>
      </c>
      <c r="I5399">
        <v>57.43</v>
      </c>
      <c r="J5399">
        <v>0.03</v>
      </c>
      <c r="K5399">
        <v>28.61</v>
      </c>
      <c r="L5399" t="s">
        <v>57</v>
      </c>
      <c r="M5399">
        <f t="shared" si="546"/>
        <v>111.41</v>
      </c>
      <c r="N5399">
        <f t="shared" si="547"/>
        <v>54.19</v>
      </c>
      <c r="O5399" s="7">
        <f t="shared" si="548"/>
        <v>0.48640157975047121</v>
      </c>
      <c r="P5399" t="str">
        <f t="shared" si="544"/>
        <v>Jan-2025</v>
      </c>
      <c r="Q5399" t="str">
        <f t="shared" si="545"/>
        <v>Q1-2025</v>
      </c>
    </row>
    <row r="5400" spans="1:17" x14ac:dyDescent="0.3">
      <c r="A5400" t="s">
        <v>5548</v>
      </c>
      <c r="B5400" s="15">
        <v>45992</v>
      </c>
      <c r="C5400" t="s">
        <v>63</v>
      </c>
      <c r="D5400" t="s">
        <v>302</v>
      </c>
      <c r="E5400" t="s">
        <v>71</v>
      </c>
      <c r="F5400" t="s">
        <v>78</v>
      </c>
      <c r="G5400" t="s">
        <v>56</v>
      </c>
      <c r="H5400">
        <v>4</v>
      </c>
      <c r="I5400">
        <v>67.92</v>
      </c>
      <c r="J5400">
        <v>0.189</v>
      </c>
      <c r="K5400">
        <v>54.03</v>
      </c>
      <c r="L5400" t="s">
        <v>104</v>
      </c>
      <c r="M5400">
        <f t="shared" si="546"/>
        <v>220.33</v>
      </c>
      <c r="N5400">
        <f t="shared" si="547"/>
        <v>4.21</v>
      </c>
      <c r="O5400" s="7">
        <f t="shared" si="548"/>
        <v>1.9107702083238778E-2</v>
      </c>
      <c r="P5400" t="str">
        <f t="shared" si="544"/>
        <v>Dec-2025</v>
      </c>
      <c r="Q5400" t="str">
        <f t="shared" si="545"/>
        <v>Q4-2025</v>
      </c>
    </row>
    <row r="5401" spans="1:17" x14ac:dyDescent="0.3">
      <c r="A5401" t="s">
        <v>5549</v>
      </c>
      <c r="B5401" s="15">
        <v>45689</v>
      </c>
      <c r="C5401" t="s">
        <v>84</v>
      </c>
      <c r="D5401" t="s">
        <v>110</v>
      </c>
      <c r="E5401" t="s">
        <v>93</v>
      </c>
      <c r="F5401" t="s">
        <v>255</v>
      </c>
      <c r="G5401" t="s">
        <v>56</v>
      </c>
      <c r="H5401">
        <v>7</v>
      </c>
      <c r="I5401">
        <v>38.6</v>
      </c>
      <c r="J5401">
        <v>5.2999999999999999E-2</v>
      </c>
      <c r="K5401">
        <v>17.12</v>
      </c>
      <c r="L5401" t="s">
        <v>57</v>
      </c>
      <c r="M5401">
        <f t="shared" si="546"/>
        <v>255.88</v>
      </c>
      <c r="N5401">
        <f t="shared" si="547"/>
        <v>136.04</v>
      </c>
      <c r="O5401" s="7">
        <f t="shared" si="548"/>
        <v>0.53165546349851489</v>
      </c>
      <c r="P5401" t="str">
        <f t="shared" si="544"/>
        <v>Feb-2025</v>
      </c>
      <c r="Q5401" t="str">
        <f t="shared" si="545"/>
        <v>Q1-2025</v>
      </c>
    </row>
    <row r="5402" spans="1:17" x14ac:dyDescent="0.3">
      <c r="A5402" t="s">
        <v>5550</v>
      </c>
      <c r="B5402" s="15">
        <v>45565</v>
      </c>
      <c r="C5402" t="s">
        <v>63</v>
      </c>
      <c r="D5402" t="s">
        <v>82</v>
      </c>
      <c r="E5402" t="s">
        <v>107</v>
      </c>
      <c r="F5402" t="s">
        <v>132</v>
      </c>
      <c r="G5402" t="s">
        <v>68</v>
      </c>
      <c r="H5402">
        <v>3</v>
      </c>
      <c r="I5402">
        <v>29.72</v>
      </c>
      <c r="J5402">
        <v>0.41599999999999998</v>
      </c>
      <c r="K5402">
        <v>10.6</v>
      </c>
      <c r="L5402" t="s">
        <v>73</v>
      </c>
      <c r="M5402">
        <f t="shared" si="546"/>
        <v>52.07</v>
      </c>
      <c r="N5402">
        <f t="shared" si="547"/>
        <v>20.27</v>
      </c>
      <c r="O5402" s="7">
        <f t="shared" si="548"/>
        <v>0.38928365661609371</v>
      </c>
      <c r="P5402" t="str">
        <f t="shared" si="544"/>
        <v>Sep-2024</v>
      </c>
      <c r="Q5402" t="str">
        <f t="shared" si="545"/>
        <v>Q3-2024</v>
      </c>
    </row>
    <row r="5403" spans="1:17" x14ac:dyDescent="0.3">
      <c r="A5403" t="s">
        <v>5551</v>
      </c>
      <c r="B5403" s="15">
        <v>45987</v>
      </c>
      <c r="C5403" t="s">
        <v>88</v>
      </c>
      <c r="D5403" t="s">
        <v>234</v>
      </c>
      <c r="E5403" t="s">
        <v>93</v>
      </c>
      <c r="F5403" t="s">
        <v>141</v>
      </c>
      <c r="G5403" t="s">
        <v>68</v>
      </c>
      <c r="H5403">
        <v>6</v>
      </c>
      <c r="I5403">
        <v>57.77</v>
      </c>
      <c r="J5403">
        <v>9.1999999999999998E-2</v>
      </c>
      <c r="K5403">
        <v>25.96</v>
      </c>
      <c r="L5403" t="s">
        <v>57</v>
      </c>
      <c r="M5403">
        <f t="shared" si="546"/>
        <v>314.73</v>
      </c>
      <c r="N5403">
        <f t="shared" si="547"/>
        <v>158.97</v>
      </c>
      <c r="O5403" s="7">
        <f t="shared" si="548"/>
        <v>0.50509960918882846</v>
      </c>
      <c r="P5403" t="str">
        <f t="shared" si="544"/>
        <v>Nov-2025</v>
      </c>
      <c r="Q5403" t="str">
        <f t="shared" si="545"/>
        <v>Q4-2025</v>
      </c>
    </row>
    <row r="5404" spans="1:17" x14ac:dyDescent="0.3">
      <c r="A5404" t="s">
        <v>5552</v>
      </c>
      <c r="B5404" s="15">
        <v>45977</v>
      </c>
      <c r="C5404" t="s">
        <v>84</v>
      </c>
      <c r="D5404" t="s">
        <v>73</v>
      </c>
      <c r="E5404" t="s">
        <v>54</v>
      </c>
      <c r="F5404" t="s">
        <v>268</v>
      </c>
      <c r="G5404" t="s">
        <v>56</v>
      </c>
      <c r="H5404">
        <v>3</v>
      </c>
      <c r="I5404">
        <v>23.32</v>
      </c>
      <c r="J5404">
        <v>0.14099999999999999</v>
      </c>
      <c r="K5404">
        <v>13.81</v>
      </c>
      <c r="L5404" t="s">
        <v>57</v>
      </c>
      <c r="M5404">
        <f t="shared" si="546"/>
        <v>60.1</v>
      </c>
      <c r="N5404">
        <f t="shared" si="547"/>
        <v>18.670000000000002</v>
      </c>
      <c r="O5404" s="7">
        <f t="shared" si="548"/>
        <v>0.31064891846921799</v>
      </c>
      <c r="P5404" t="str">
        <f t="shared" si="544"/>
        <v>Nov-2025</v>
      </c>
      <c r="Q5404" t="str">
        <f t="shared" si="545"/>
        <v>Q4-2025</v>
      </c>
    </row>
    <row r="5405" spans="1:17" x14ac:dyDescent="0.3">
      <c r="A5405" t="s">
        <v>5553</v>
      </c>
      <c r="B5405" s="15">
        <v>45656</v>
      </c>
      <c r="C5405" t="s">
        <v>88</v>
      </c>
      <c r="D5405" t="s">
        <v>135</v>
      </c>
      <c r="E5405" t="s">
        <v>54</v>
      </c>
      <c r="F5405" t="s">
        <v>114</v>
      </c>
      <c r="G5405" t="s">
        <v>68</v>
      </c>
      <c r="H5405">
        <v>7</v>
      </c>
      <c r="I5405">
        <v>9.8000000000000007</v>
      </c>
      <c r="J5405">
        <v>0.01</v>
      </c>
      <c r="K5405">
        <v>5.73</v>
      </c>
      <c r="L5405" t="s">
        <v>57</v>
      </c>
      <c r="M5405">
        <f t="shared" si="546"/>
        <v>67.91</v>
      </c>
      <c r="N5405">
        <f t="shared" si="547"/>
        <v>27.8</v>
      </c>
      <c r="O5405" s="7">
        <f t="shared" si="548"/>
        <v>0.40936533647474604</v>
      </c>
      <c r="P5405" t="str">
        <f t="shared" si="544"/>
        <v>Dec-2024</v>
      </c>
      <c r="Q5405" t="str">
        <f t="shared" si="545"/>
        <v>Q4-2024</v>
      </c>
    </row>
    <row r="5406" spans="1:17" x14ac:dyDescent="0.3">
      <c r="A5406" t="s">
        <v>5554</v>
      </c>
      <c r="B5406" s="15">
        <v>45900</v>
      </c>
      <c r="C5406" t="s">
        <v>63</v>
      </c>
      <c r="D5406" t="s">
        <v>175</v>
      </c>
      <c r="E5406" t="s">
        <v>60</v>
      </c>
      <c r="F5406" t="s">
        <v>67</v>
      </c>
      <c r="G5406" t="s">
        <v>56</v>
      </c>
      <c r="H5406">
        <v>3</v>
      </c>
      <c r="I5406">
        <v>117.12</v>
      </c>
      <c r="J5406">
        <v>0.36699999999999999</v>
      </c>
      <c r="K5406">
        <v>52.07</v>
      </c>
      <c r="L5406" t="s">
        <v>57</v>
      </c>
      <c r="M5406">
        <f t="shared" si="546"/>
        <v>222.41</v>
      </c>
      <c r="N5406">
        <f t="shared" si="547"/>
        <v>66.2</v>
      </c>
      <c r="O5406" s="7">
        <f t="shared" si="548"/>
        <v>0.29764848702846097</v>
      </c>
      <c r="P5406" t="str">
        <f t="shared" si="544"/>
        <v>Aug-2025</v>
      </c>
      <c r="Q5406" t="str">
        <f t="shared" si="545"/>
        <v>Q3-2025</v>
      </c>
    </row>
    <row r="5407" spans="1:17" x14ac:dyDescent="0.3">
      <c r="A5407" t="s">
        <v>5555</v>
      </c>
      <c r="B5407" s="15">
        <v>45814</v>
      </c>
      <c r="C5407" t="s">
        <v>63</v>
      </c>
      <c r="D5407" t="s">
        <v>263</v>
      </c>
      <c r="E5407" t="s">
        <v>60</v>
      </c>
      <c r="F5407" t="s">
        <v>99</v>
      </c>
      <c r="G5407" t="s">
        <v>56</v>
      </c>
      <c r="H5407">
        <v>7</v>
      </c>
      <c r="I5407">
        <v>83.74</v>
      </c>
      <c r="J5407">
        <v>0.13400000000000001</v>
      </c>
      <c r="K5407">
        <v>45.41</v>
      </c>
      <c r="L5407" t="s">
        <v>57</v>
      </c>
      <c r="M5407">
        <f t="shared" si="546"/>
        <v>507.63</v>
      </c>
      <c r="N5407">
        <f t="shared" si="547"/>
        <v>189.76</v>
      </c>
      <c r="O5407" s="7">
        <f t="shared" si="548"/>
        <v>0.37381557433563817</v>
      </c>
      <c r="P5407" t="str">
        <f t="shared" si="544"/>
        <v>Jun-2025</v>
      </c>
      <c r="Q5407" t="str">
        <f t="shared" si="545"/>
        <v>Q2-2025</v>
      </c>
    </row>
    <row r="5408" spans="1:17" x14ac:dyDescent="0.3">
      <c r="A5408" t="s">
        <v>5556</v>
      </c>
      <c r="B5408" s="15">
        <v>45724</v>
      </c>
      <c r="C5408" t="s">
        <v>52</v>
      </c>
      <c r="D5408" t="s">
        <v>216</v>
      </c>
      <c r="E5408" t="s">
        <v>71</v>
      </c>
      <c r="F5408" t="s">
        <v>86</v>
      </c>
      <c r="G5408" t="s">
        <v>56</v>
      </c>
      <c r="H5408">
        <v>4</v>
      </c>
      <c r="I5408">
        <v>125.46</v>
      </c>
      <c r="J5408">
        <v>3.5999999999999997E-2</v>
      </c>
      <c r="K5408">
        <v>83.51</v>
      </c>
      <c r="L5408" t="s">
        <v>57</v>
      </c>
      <c r="M5408">
        <f t="shared" si="546"/>
        <v>483.77</v>
      </c>
      <c r="N5408">
        <f t="shared" si="547"/>
        <v>149.72999999999999</v>
      </c>
      <c r="O5408" s="7">
        <f t="shared" si="548"/>
        <v>0.30950658370713352</v>
      </c>
      <c r="P5408" t="str">
        <f t="shared" si="544"/>
        <v>Mar-2025</v>
      </c>
      <c r="Q5408" t="str">
        <f t="shared" si="545"/>
        <v>Q1-2025</v>
      </c>
    </row>
    <row r="5409" spans="1:17" x14ac:dyDescent="0.3">
      <c r="A5409" t="s">
        <v>5557</v>
      </c>
      <c r="B5409" s="15">
        <v>45692</v>
      </c>
      <c r="C5409" t="s">
        <v>52</v>
      </c>
      <c r="D5409" t="s">
        <v>155</v>
      </c>
      <c r="E5409" t="s">
        <v>54</v>
      </c>
      <c r="F5409" t="s">
        <v>268</v>
      </c>
      <c r="G5409" t="s">
        <v>68</v>
      </c>
      <c r="H5409">
        <v>2</v>
      </c>
      <c r="I5409">
        <v>22.65</v>
      </c>
      <c r="J5409">
        <v>5.8999999999999997E-2</v>
      </c>
      <c r="K5409">
        <v>15.13</v>
      </c>
      <c r="L5409" t="s">
        <v>57</v>
      </c>
      <c r="M5409">
        <f t="shared" si="546"/>
        <v>42.63</v>
      </c>
      <c r="N5409">
        <f t="shared" si="547"/>
        <v>12.37</v>
      </c>
      <c r="O5409" s="7">
        <f t="shared" si="548"/>
        <v>0.29017124091015711</v>
      </c>
      <c r="P5409" t="str">
        <f t="shared" si="544"/>
        <v>Feb-2025</v>
      </c>
      <c r="Q5409" t="str">
        <f t="shared" si="545"/>
        <v>Q1-2025</v>
      </c>
    </row>
    <row r="5410" spans="1:17" x14ac:dyDescent="0.3">
      <c r="A5410" t="s">
        <v>5558</v>
      </c>
      <c r="B5410" s="15">
        <v>45485</v>
      </c>
      <c r="C5410" t="s">
        <v>84</v>
      </c>
      <c r="D5410" t="s">
        <v>85</v>
      </c>
      <c r="E5410" t="s">
        <v>60</v>
      </c>
      <c r="F5410" t="s">
        <v>99</v>
      </c>
      <c r="G5410" t="s">
        <v>56</v>
      </c>
      <c r="H5410">
        <v>2</v>
      </c>
      <c r="I5410">
        <v>45.12</v>
      </c>
      <c r="J5410">
        <v>7.8E-2</v>
      </c>
      <c r="K5410">
        <v>20.89</v>
      </c>
      <c r="L5410" t="s">
        <v>57</v>
      </c>
      <c r="M5410">
        <f t="shared" si="546"/>
        <v>83.2</v>
      </c>
      <c r="N5410">
        <f t="shared" si="547"/>
        <v>41.42</v>
      </c>
      <c r="O5410" s="7">
        <f t="shared" si="548"/>
        <v>0.49783653846153847</v>
      </c>
      <c r="P5410" t="str">
        <f t="shared" si="544"/>
        <v>Jul-2024</v>
      </c>
      <c r="Q5410" t="str">
        <f t="shared" si="545"/>
        <v>Q3-2024</v>
      </c>
    </row>
    <row r="5411" spans="1:17" x14ac:dyDescent="0.3">
      <c r="A5411" t="s">
        <v>5559</v>
      </c>
      <c r="B5411" s="15">
        <v>45696</v>
      </c>
      <c r="C5411" t="s">
        <v>84</v>
      </c>
      <c r="D5411" t="s">
        <v>171</v>
      </c>
      <c r="E5411" t="s">
        <v>54</v>
      </c>
      <c r="F5411" t="s">
        <v>65</v>
      </c>
      <c r="G5411" t="s">
        <v>68</v>
      </c>
      <c r="H5411">
        <v>1</v>
      </c>
      <c r="I5411">
        <v>3.2</v>
      </c>
      <c r="J5411">
        <v>2.5000000000000001E-2</v>
      </c>
      <c r="K5411">
        <v>2.0499999999999998</v>
      </c>
      <c r="L5411" t="s">
        <v>57</v>
      </c>
      <c r="M5411">
        <f t="shared" si="546"/>
        <v>3.12</v>
      </c>
      <c r="N5411">
        <f t="shared" si="547"/>
        <v>1.07</v>
      </c>
      <c r="O5411" s="7">
        <f t="shared" si="548"/>
        <v>0.34294871794871795</v>
      </c>
      <c r="P5411" t="str">
        <f t="shared" si="544"/>
        <v>Feb-2025</v>
      </c>
      <c r="Q5411" t="str">
        <f t="shared" si="545"/>
        <v>Q1-2025</v>
      </c>
    </row>
    <row r="5412" spans="1:17" x14ac:dyDescent="0.3">
      <c r="A5412" t="s">
        <v>5560</v>
      </c>
      <c r="B5412" s="15">
        <v>45863</v>
      </c>
      <c r="C5412" t="s">
        <v>63</v>
      </c>
      <c r="D5412" t="s">
        <v>119</v>
      </c>
      <c r="E5412" t="s">
        <v>107</v>
      </c>
      <c r="F5412" t="s">
        <v>132</v>
      </c>
      <c r="G5412" t="s">
        <v>68</v>
      </c>
      <c r="H5412">
        <v>9</v>
      </c>
      <c r="I5412">
        <v>21.48</v>
      </c>
      <c r="J5412">
        <v>9.7000000000000003E-2</v>
      </c>
      <c r="K5412">
        <v>7.49</v>
      </c>
      <c r="L5412" t="s">
        <v>57</v>
      </c>
      <c r="M5412">
        <f t="shared" si="546"/>
        <v>174.57</v>
      </c>
      <c r="N5412">
        <f t="shared" si="547"/>
        <v>107.16</v>
      </c>
      <c r="O5412" s="7">
        <f t="shared" si="548"/>
        <v>0.61385117717820936</v>
      </c>
      <c r="P5412" t="str">
        <f t="shared" ref="P5412:P5475" si="549">IF(B5412="","",TEXT(B5412,"mmm-yyyy"))</f>
        <v>Jul-2025</v>
      </c>
      <c r="Q5412" t="str">
        <f t="shared" ref="Q5412:Q5475" si="550">IF(B5412="","","Q"&amp;ROUNDUP(MONTH(B5412)/3,0)&amp;"-"&amp;YEAR(B5412))</f>
        <v>Q3-2025</v>
      </c>
    </row>
    <row r="5413" spans="1:17" x14ac:dyDescent="0.3">
      <c r="A5413" t="s">
        <v>5561</v>
      </c>
      <c r="B5413" s="15">
        <v>45579</v>
      </c>
      <c r="C5413" t="s">
        <v>88</v>
      </c>
      <c r="D5413" t="s">
        <v>167</v>
      </c>
      <c r="E5413" t="s">
        <v>93</v>
      </c>
      <c r="F5413" t="s">
        <v>219</v>
      </c>
      <c r="G5413" t="s">
        <v>68</v>
      </c>
      <c r="H5413">
        <v>3</v>
      </c>
      <c r="I5413">
        <v>14.13</v>
      </c>
      <c r="J5413">
        <v>4.1000000000000002E-2</v>
      </c>
      <c r="K5413">
        <v>6.9</v>
      </c>
      <c r="L5413" t="s">
        <v>57</v>
      </c>
      <c r="M5413">
        <f t="shared" si="546"/>
        <v>40.65</v>
      </c>
      <c r="N5413">
        <f t="shared" si="547"/>
        <v>19.95</v>
      </c>
      <c r="O5413" s="7">
        <f t="shared" si="548"/>
        <v>0.4907749077490775</v>
      </c>
      <c r="P5413" t="str">
        <f t="shared" si="549"/>
        <v>Oct-2024</v>
      </c>
      <c r="Q5413" t="str">
        <f t="shared" si="550"/>
        <v>Q4-2024</v>
      </c>
    </row>
    <row r="5414" spans="1:17" x14ac:dyDescent="0.3">
      <c r="A5414" t="s">
        <v>5562</v>
      </c>
      <c r="B5414" s="15">
        <v>45626</v>
      </c>
      <c r="C5414" t="s">
        <v>84</v>
      </c>
      <c r="D5414" t="s">
        <v>103</v>
      </c>
      <c r="E5414" t="s">
        <v>71</v>
      </c>
      <c r="F5414" t="s">
        <v>78</v>
      </c>
      <c r="G5414" t="s">
        <v>68</v>
      </c>
      <c r="H5414">
        <v>4</v>
      </c>
      <c r="I5414">
        <v>238.79</v>
      </c>
      <c r="J5414">
        <v>0.126</v>
      </c>
      <c r="K5414">
        <v>175.92</v>
      </c>
      <c r="L5414" t="s">
        <v>57</v>
      </c>
      <c r="M5414">
        <f t="shared" si="546"/>
        <v>834.81</v>
      </c>
      <c r="N5414">
        <f t="shared" si="547"/>
        <v>131.13</v>
      </c>
      <c r="O5414" s="7">
        <f t="shared" si="548"/>
        <v>0.1570776583893341</v>
      </c>
      <c r="P5414" t="str">
        <f t="shared" si="549"/>
        <v>Nov-2024</v>
      </c>
      <c r="Q5414" t="str">
        <f t="shared" si="550"/>
        <v>Q4-2024</v>
      </c>
    </row>
    <row r="5415" spans="1:17" x14ac:dyDescent="0.3">
      <c r="A5415" t="s">
        <v>5563</v>
      </c>
      <c r="B5415" s="15">
        <v>45535</v>
      </c>
      <c r="C5415" t="s">
        <v>84</v>
      </c>
      <c r="D5415" t="s">
        <v>147</v>
      </c>
      <c r="E5415" t="s">
        <v>60</v>
      </c>
      <c r="F5415" t="s">
        <v>67</v>
      </c>
      <c r="G5415" t="s">
        <v>68</v>
      </c>
      <c r="H5415">
        <v>4</v>
      </c>
      <c r="I5415">
        <v>62.47</v>
      </c>
      <c r="J5415">
        <v>3.2000000000000001E-2</v>
      </c>
      <c r="K5415">
        <v>28.16</v>
      </c>
      <c r="L5415" t="s">
        <v>57</v>
      </c>
      <c r="M5415">
        <f t="shared" si="546"/>
        <v>241.88</v>
      </c>
      <c r="N5415">
        <f t="shared" si="547"/>
        <v>129.24</v>
      </c>
      <c r="O5415" s="7">
        <f t="shared" si="548"/>
        <v>0.53431453613362001</v>
      </c>
      <c r="P5415" t="str">
        <f t="shared" si="549"/>
        <v>Aug-2024</v>
      </c>
      <c r="Q5415" t="str">
        <f t="shared" si="550"/>
        <v>Q3-2024</v>
      </c>
    </row>
    <row r="5416" spans="1:17" x14ac:dyDescent="0.3">
      <c r="A5416" t="s">
        <v>5564</v>
      </c>
      <c r="B5416" s="15">
        <v>45807</v>
      </c>
      <c r="C5416" t="s">
        <v>84</v>
      </c>
      <c r="D5416" t="s">
        <v>243</v>
      </c>
      <c r="E5416" t="s">
        <v>93</v>
      </c>
      <c r="F5416" t="s">
        <v>124</v>
      </c>
      <c r="G5416" t="s">
        <v>68</v>
      </c>
      <c r="H5416">
        <v>3</v>
      </c>
      <c r="I5416">
        <v>85.09</v>
      </c>
      <c r="J5416">
        <v>7.8E-2</v>
      </c>
      <c r="K5416">
        <v>37.92</v>
      </c>
      <c r="L5416" t="s">
        <v>57</v>
      </c>
      <c r="M5416">
        <f t="shared" si="546"/>
        <v>235.36</v>
      </c>
      <c r="N5416">
        <f t="shared" si="547"/>
        <v>121.6</v>
      </c>
      <c r="O5416" s="7">
        <f t="shared" si="548"/>
        <v>0.51665533650577833</v>
      </c>
      <c r="P5416" t="str">
        <f t="shared" si="549"/>
        <v>May-2025</v>
      </c>
      <c r="Q5416" t="str">
        <f t="shared" si="550"/>
        <v>Q2-2025</v>
      </c>
    </row>
    <row r="5417" spans="1:17" x14ac:dyDescent="0.3">
      <c r="A5417" t="s">
        <v>5565</v>
      </c>
      <c r="B5417" s="15">
        <v>45614</v>
      </c>
      <c r="C5417" t="s">
        <v>52</v>
      </c>
      <c r="D5417" t="s">
        <v>200</v>
      </c>
      <c r="E5417" t="s">
        <v>54</v>
      </c>
      <c r="F5417" t="s">
        <v>55</v>
      </c>
      <c r="G5417" t="s">
        <v>56</v>
      </c>
      <c r="H5417">
        <v>4</v>
      </c>
      <c r="I5417">
        <v>24.9</v>
      </c>
      <c r="J5417">
        <v>1.9E-2</v>
      </c>
      <c r="K5417">
        <v>16.46</v>
      </c>
      <c r="L5417" t="s">
        <v>57</v>
      </c>
      <c r="M5417">
        <f t="shared" si="546"/>
        <v>97.71</v>
      </c>
      <c r="N5417">
        <f t="shared" si="547"/>
        <v>31.87</v>
      </c>
      <c r="O5417" s="7">
        <f t="shared" si="548"/>
        <v>0.32616927643025284</v>
      </c>
      <c r="P5417" t="str">
        <f t="shared" si="549"/>
        <v>Nov-2024</v>
      </c>
      <c r="Q5417" t="str">
        <f t="shared" si="550"/>
        <v>Q4-2024</v>
      </c>
    </row>
    <row r="5418" spans="1:17" x14ac:dyDescent="0.3">
      <c r="A5418" t="s">
        <v>5566</v>
      </c>
      <c r="B5418" s="15">
        <v>46004</v>
      </c>
      <c r="C5418" t="s">
        <v>88</v>
      </c>
      <c r="D5418" t="s">
        <v>234</v>
      </c>
      <c r="E5418" t="s">
        <v>60</v>
      </c>
      <c r="F5418" t="s">
        <v>76</v>
      </c>
      <c r="G5418" t="s">
        <v>56</v>
      </c>
      <c r="H5418">
        <v>7</v>
      </c>
      <c r="I5418">
        <v>55.92</v>
      </c>
      <c r="J5418">
        <v>2.5000000000000001E-2</v>
      </c>
      <c r="K5418">
        <v>23.72</v>
      </c>
      <c r="L5418" t="s">
        <v>57</v>
      </c>
      <c r="M5418">
        <f t="shared" si="546"/>
        <v>381.65</v>
      </c>
      <c r="N5418">
        <f t="shared" si="547"/>
        <v>215.61</v>
      </c>
      <c r="O5418" s="7">
        <f t="shared" si="548"/>
        <v>0.56494170051093939</v>
      </c>
      <c r="P5418" t="str">
        <f t="shared" si="549"/>
        <v>Dec-2025</v>
      </c>
      <c r="Q5418" t="str">
        <f t="shared" si="550"/>
        <v>Q4-2025</v>
      </c>
    </row>
    <row r="5419" spans="1:17" x14ac:dyDescent="0.3">
      <c r="A5419" t="s">
        <v>5567</v>
      </c>
      <c r="B5419" s="15">
        <v>45887</v>
      </c>
      <c r="C5419" t="s">
        <v>88</v>
      </c>
      <c r="D5419" t="s">
        <v>162</v>
      </c>
      <c r="E5419" t="s">
        <v>107</v>
      </c>
      <c r="F5419" t="s">
        <v>108</v>
      </c>
      <c r="G5419" t="s">
        <v>68</v>
      </c>
      <c r="H5419">
        <v>13</v>
      </c>
      <c r="I5419">
        <v>33.03</v>
      </c>
      <c r="J5419">
        <v>0.14499999999999999</v>
      </c>
      <c r="K5419">
        <v>13.49</v>
      </c>
      <c r="L5419" t="s">
        <v>57</v>
      </c>
      <c r="M5419">
        <f t="shared" si="546"/>
        <v>367.13</v>
      </c>
      <c r="N5419">
        <f t="shared" si="547"/>
        <v>191.76</v>
      </c>
      <c r="O5419" s="7">
        <f t="shared" si="548"/>
        <v>0.5223217933701958</v>
      </c>
      <c r="P5419" t="str">
        <f t="shared" si="549"/>
        <v>Aug-2025</v>
      </c>
      <c r="Q5419" t="str">
        <f t="shared" si="550"/>
        <v>Q3-2025</v>
      </c>
    </row>
    <row r="5420" spans="1:17" x14ac:dyDescent="0.3">
      <c r="A5420" t="s">
        <v>5568</v>
      </c>
      <c r="B5420" s="15">
        <v>45646</v>
      </c>
      <c r="C5420" t="s">
        <v>63</v>
      </c>
      <c r="D5420" t="s">
        <v>82</v>
      </c>
      <c r="E5420" t="s">
        <v>93</v>
      </c>
      <c r="F5420" t="s">
        <v>141</v>
      </c>
      <c r="G5420" t="s">
        <v>68</v>
      </c>
      <c r="H5420">
        <v>5</v>
      </c>
      <c r="I5420">
        <v>37.56</v>
      </c>
      <c r="J5420">
        <v>0.13900000000000001</v>
      </c>
      <c r="K5420">
        <v>18.739999999999998</v>
      </c>
      <c r="L5420" t="s">
        <v>57</v>
      </c>
      <c r="M5420">
        <f t="shared" si="546"/>
        <v>161.69999999999999</v>
      </c>
      <c r="N5420">
        <f t="shared" si="547"/>
        <v>68</v>
      </c>
      <c r="O5420" s="7">
        <f t="shared" si="548"/>
        <v>0.42053184910327768</v>
      </c>
      <c r="P5420" t="str">
        <f t="shared" si="549"/>
        <v>Dec-2024</v>
      </c>
      <c r="Q5420" t="str">
        <f t="shared" si="550"/>
        <v>Q4-2024</v>
      </c>
    </row>
    <row r="5421" spans="1:17" x14ac:dyDescent="0.3">
      <c r="A5421" t="s">
        <v>5569</v>
      </c>
      <c r="B5421" s="15">
        <v>45390</v>
      </c>
      <c r="C5421" t="s">
        <v>88</v>
      </c>
      <c r="D5421" t="s">
        <v>429</v>
      </c>
      <c r="E5421" t="s">
        <v>107</v>
      </c>
      <c r="F5421" t="s">
        <v>132</v>
      </c>
      <c r="G5421" t="s">
        <v>56</v>
      </c>
      <c r="H5421">
        <v>1</v>
      </c>
      <c r="I5421">
        <v>29.49</v>
      </c>
      <c r="J5421">
        <v>4.8000000000000001E-2</v>
      </c>
      <c r="K5421">
        <v>9.27</v>
      </c>
      <c r="L5421" t="s">
        <v>57</v>
      </c>
      <c r="M5421">
        <f t="shared" si="546"/>
        <v>28.07</v>
      </c>
      <c r="N5421">
        <f t="shared" si="547"/>
        <v>18.8</v>
      </c>
      <c r="O5421" s="7">
        <f t="shared" si="548"/>
        <v>0.66975418596366232</v>
      </c>
      <c r="P5421" t="str">
        <f t="shared" si="549"/>
        <v>Apr-2024</v>
      </c>
      <c r="Q5421" t="str">
        <f t="shared" si="550"/>
        <v>Q2-2024</v>
      </c>
    </row>
    <row r="5422" spans="1:17" x14ac:dyDescent="0.3">
      <c r="A5422" t="s">
        <v>5570</v>
      </c>
      <c r="B5422" s="15">
        <v>45998</v>
      </c>
      <c r="C5422" t="s">
        <v>63</v>
      </c>
      <c r="D5422" t="s">
        <v>258</v>
      </c>
      <c r="E5422" t="s">
        <v>71</v>
      </c>
      <c r="F5422" t="s">
        <v>86</v>
      </c>
      <c r="G5422" t="s">
        <v>68</v>
      </c>
      <c r="H5422">
        <v>2</v>
      </c>
      <c r="I5422">
        <v>224.07</v>
      </c>
      <c r="J5422">
        <v>0.20699999999999999</v>
      </c>
      <c r="K5422">
        <v>177.62</v>
      </c>
      <c r="L5422" t="s">
        <v>57</v>
      </c>
      <c r="M5422">
        <f t="shared" si="546"/>
        <v>355.38</v>
      </c>
      <c r="N5422">
        <f t="shared" si="547"/>
        <v>0.14000000000000001</v>
      </c>
      <c r="O5422" s="7">
        <f t="shared" si="548"/>
        <v>3.9394451010186284E-4</v>
      </c>
      <c r="P5422" t="str">
        <f t="shared" si="549"/>
        <v>Dec-2025</v>
      </c>
      <c r="Q5422" t="str">
        <f t="shared" si="550"/>
        <v>Q4-2025</v>
      </c>
    </row>
    <row r="5423" spans="1:17" x14ac:dyDescent="0.3">
      <c r="A5423" t="s">
        <v>5571</v>
      </c>
      <c r="B5423" s="15">
        <v>45789</v>
      </c>
      <c r="C5423" t="s">
        <v>63</v>
      </c>
      <c r="D5423" t="s">
        <v>258</v>
      </c>
      <c r="E5423" t="s">
        <v>107</v>
      </c>
      <c r="F5423" t="s">
        <v>132</v>
      </c>
      <c r="G5423" t="s">
        <v>68</v>
      </c>
      <c r="H5423">
        <v>3</v>
      </c>
      <c r="I5423">
        <v>15.25</v>
      </c>
      <c r="J5423">
        <v>0.21299999999999999</v>
      </c>
      <c r="K5423">
        <v>6.3</v>
      </c>
      <c r="L5423" t="s">
        <v>57</v>
      </c>
      <c r="M5423">
        <f t="shared" si="546"/>
        <v>36.01</v>
      </c>
      <c r="N5423">
        <f t="shared" si="547"/>
        <v>17.11</v>
      </c>
      <c r="O5423" s="7">
        <f t="shared" si="548"/>
        <v>0.47514579283532354</v>
      </c>
      <c r="P5423" t="str">
        <f t="shared" si="549"/>
        <v>May-2025</v>
      </c>
      <c r="Q5423" t="str">
        <f t="shared" si="550"/>
        <v>Q2-2025</v>
      </c>
    </row>
    <row r="5424" spans="1:17" x14ac:dyDescent="0.3">
      <c r="A5424" t="s">
        <v>5572</v>
      </c>
      <c r="B5424" s="15">
        <v>45760</v>
      </c>
      <c r="C5424" t="s">
        <v>88</v>
      </c>
      <c r="D5424" t="s">
        <v>89</v>
      </c>
      <c r="E5424" t="s">
        <v>60</v>
      </c>
      <c r="F5424" t="s">
        <v>76</v>
      </c>
      <c r="G5424" t="s">
        <v>56</v>
      </c>
      <c r="H5424">
        <v>1</v>
      </c>
      <c r="I5424">
        <v>41.32</v>
      </c>
      <c r="J5424">
        <v>0.124</v>
      </c>
      <c r="K5424">
        <v>21.07</v>
      </c>
      <c r="L5424" t="s">
        <v>57</v>
      </c>
      <c r="M5424">
        <f t="shared" si="546"/>
        <v>36.200000000000003</v>
      </c>
      <c r="N5424">
        <f t="shared" si="547"/>
        <v>15.13</v>
      </c>
      <c r="O5424" s="7">
        <f t="shared" si="548"/>
        <v>0.41795580110497238</v>
      </c>
      <c r="P5424" t="str">
        <f t="shared" si="549"/>
        <v>Apr-2025</v>
      </c>
      <c r="Q5424" t="str">
        <f t="shared" si="550"/>
        <v>Q2-2025</v>
      </c>
    </row>
    <row r="5425" spans="1:17" x14ac:dyDescent="0.3">
      <c r="A5425" t="s">
        <v>5573</v>
      </c>
      <c r="B5425" s="15">
        <v>45561</v>
      </c>
      <c r="C5425" t="s">
        <v>84</v>
      </c>
      <c r="D5425" t="s">
        <v>372</v>
      </c>
      <c r="E5425" t="s">
        <v>60</v>
      </c>
      <c r="F5425" t="s">
        <v>67</v>
      </c>
      <c r="G5425" t="s">
        <v>68</v>
      </c>
      <c r="H5425">
        <v>3</v>
      </c>
      <c r="I5425">
        <v>21.76</v>
      </c>
      <c r="J5425">
        <v>0.13</v>
      </c>
      <c r="K5425">
        <v>10.46</v>
      </c>
      <c r="L5425" t="s">
        <v>57</v>
      </c>
      <c r="M5425">
        <f t="shared" si="546"/>
        <v>56.79</v>
      </c>
      <c r="N5425">
        <f t="shared" si="547"/>
        <v>25.41</v>
      </c>
      <c r="O5425" s="7">
        <f t="shared" si="548"/>
        <v>0.44743792921288961</v>
      </c>
      <c r="P5425" t="str">
        <f t="shared" si="549"/>
        <v>Sep-2024</v>
      </c>
      <c r="Q5425" t="str">
        <f t="shared" si="550"/>
        <v>Q3-2024</v>
      </c>
    </row>
    <row r="5426" spans="1:17" x14ac:dyDescent="0.3">
      <c r="A5426" t="s">
        <v>5574</v>
      </c>
      <c r="B5426" s="15">
        <v>45950</v>
      </c>
      <c r="C5426" t="s">
        <v>63</v>
      </c>
      <c r="D5426" t="s">
        <v>119</v>
      </c>
      <c r="E5426" t="s">
        <v>71</v>
      </c>
      <c r="F5426" t="s">
        <v>97</v>
      </c>
      <c r="G5426" t="s">
        <v>68</v>
      </c>
      <c r="H5426">
        <v>1</v>
      </c>
      <c r="I5426">
        <v>39.07</v>
      </c>
      <c r="J5426">
        <v>0.314</v>
      </c>
      <c r="K5426">
        <v>26.76</v>
      </c>
      <c r="L5426" t="s">
        <v>104</v>
      </c>
      <c r="M5426">
        <f t="shared" si="546"/>
        <v>26.8</v>
      </c>
      <c r="N5426">
        <f t="shared" si="547"/>
        <v>0.04</v>
      </c>
      <c r="O5426" s="7">
        <f t="shared" si="548"/>
        <v>1.4925373134328358E-3</v>
      </c>
      <c r="P5426" t="str">
        <f t="shared" si="549"/>
        <v>Oct-2025</v>
      </c>
      <c r="Q5426" t="str">
        <f t="shared" si="550"/>
        <v>Q4-2025</v>
      </c>
    </row>
    <row r="5427" spans="1:17" x14ac:dyDescent="0.3">
      <c r="A5427" t="s">
        <v>5575</v>
      </c>
      <c r="B5427" s="15">
        <v>45643</v>
      </c>
      <c r="C5427" t="s">
        <v>52</v>
      </c>
      <c r="D5427" t="s">
        <v>121</v>
      </c>
      <c r="E5427" t="s">
        <v>107</v>
      </c>
      <c r="F5427" t="s">
        <v>132</v>
      </c>
      <c r="G5427" t="s">
        <v>56</v>
      </c>
      <c r="H5427">
        <v>1</v>
      </c>
      <c r="I5427">
        <v>30.42</v>
      </c>
      <c r="J5427">
        <v>5.5E-2</v>
      </c>
      <c r="K5427">
        <v>10</v>
      </c>
      <c r="L5427" t="s">
        <v>57</v>
      </c>
      <c r="M5427">
        <f t="shared" si="546"/>
        <v>28.75</v>
      </c>
      <c r="N5427">
        <f t="shared" si="547"/>
        <v>18.75</v>
      </c>
      <c r="O5427" s="7">
        <f t="shared" si="548"/>
        <v>0.65217391304347827</v>
      </c>
      <c r="P5427" t="str">
        <f t="shared" si="549"/>
        <v>Dec-2024</v>
      </c>
      <c r="Q5427" t="str">
        <f t="shared" si="550"/>
        <v>Q4-2024</v>
      </c>
    </row>
    <row r="5428" spans="1:17" x14ac:dyDescent="0.3">
      <c r="A5428" t="s">
        <v>5576</v>
      </c>
      <c r="B5428" s="15">
        <v>45650</v>
      </c>
      <c r="C5428" t="s">
        <v>52</v>
      </c>
      <c r="D5428" t="s">
        <v>181</v>
      </c>
      <c r="E5428" t="s">
        <v>107</v>
      </c>
      <c r="F5428" t="s">
        <v>139</v>
      </c>
      <c r="G5428" t="s">
        <v>68</v>
      </c>
      <c r="H5428">
        <v>1</v>
      </c>
      <c r="I5428">
        <v>36.43</v>
      </c>
      <c r="J5428">
        <v>0.123</v>
      </c>
      <c r="K5428">
        <v>13.01</v>
      </c>
      <c r="L5428" t="s">
        <v>57</v>
      </c>
      <c r="M5428">
        <f t="shared" si="546"/>
        <v>31.95</v>
      </c>
      <c r="N5428">
        <f t="shared" si="547"/>
        <v>18.940000000000001</v>
      </c>
      <c r="O5428" s="7">
        <f t="shared" si="548"/>
        <v>0.59280125195618161</v>
      </c>
      <c r="P5428" t="str">
        <f t="shared" si="549"/>
        <v>Dec-2024</v>
      </c>
      <c r="Q5428" t="str">
        <f t="shared" si="550"/>
        <v>Q4-2024</v>
      </c>
    </row>
    <row r="5429" spans="1:17" x14ac:dyDescent="0.3">
      <c r="A5429" t="s">
        <v>5577</v>
      </c>
      <c r="B5429" s="15">
        <v>45745</v>
      </c>
      <c r="C5429" t="s">
        <v>88</v>
      </c>
      <c r="D5429" t="s">
        <v>202</v>
      </c>
      <c r="E5429" t="s">
        <v>54</v>
      </c>
      <c r="F5429" t="s">
        <v>65</v>
      </c>
      <c r="G5429" t="s">
        <v>68</v>
      </c>
      <c r="H5429">
        <v>4</v>
      </c>
      <c r="I5429">
        <v>18.7</v>
      </c>
      <c r="J5429">
        <v>6.6000000000000003E-2</v>
      </c>
      <c r="K5429">
        <v>12.12</v>
      </c>
      <c r="L5429" t="s">
        <v>57</v>
      </c>
      <c r="M5429">
        <f t="shared" si="546"/>
        <v>69.86</v>
      </c>
      <c r="N5429">
        <f t="shared" si="547"/>
        <v>21.38</v>
      </c>
      <c r="O5429" s="7">
        <f t="shared" si="548"/>
        <v>0.30604065273403952</v>
      </c>
      <c r="P5429" t="str">
        <f t="shared" si="549"/>
        <v>Mar-2025</v>
      </c>
      <c r="Q5429" t="str">
        <f t="shared" si="550"/>
        <v>Q1-2025</v>
      </c>
    </row>
    <row r="5430" spans="1:17" x14ac:dyDescent="0.3">
      <c r="A5430" t="s">
        <v>5578</v>
      </c>
      <c r="B5430" s="15">
        <v>45703</v>
      </c>
      <c r="C5430" t="s">
        <v>63</v>
      </c>
      <c r="D5430" t="s">
        <v>302</v>
      </c>
      <c r="E5430" t="s">
        <v>54</v>
      </c>
      <c r="F5430" t="s">
        <v>156</v>
      </c>
      <c r="G5430" t="s">
        <v>56</v>
      </c>
      <c r="H5430">
        <v>2</v>
      </c>
      <c r="I5430">
        <v>4.3099999999999996</v>
      </c>
      <c r="J5430">
        <v>0.16400000000000001</v>
      </c>
      <c r="K5430">
        <v>2.64</v>
      </c>
      <c r="L5430" t="s">
        <v>57</v>
      </c>
      <c r="M5430">
        <f t="shared" si="546"/>
        <v>7.21</v>
      </c>
      <c r="N5430">
        <f t="shared" si="547"/>
        <v>1.93</v>
      </c>
      <c r="O5430" s="7">
        <f t="shared" si="548"/>
        <v>0.26768377253814146</v>
      </c>
      <c r="P5430" t="str">
        <f t="shared" si="549"/>
        <v>Feb-2025</v>
      </c>
      <c r="Q5430" t="str">
        <f t="shared" si="550"/>
        <v>Q1-2025</v>
      </c>
    </row>
    <row r="5431" spans="1:17" x14ac:dyDescent="0.3">
      <c r="A5431" t="s">
        <v>5579</v>
      </c>
      <c r="B5431" s="15">
        <v>45758</v>
      </c>
      <c r="C5431" t="s">
        <v>88</v>
      </c>
      <c r="D5431" t="s">
        <v>92</v>
      </c>
      <c r="E5431" t="s">
        <v>93</v>
      </c>
      <c r="F5431" t="s">
        <v>219</v>
      </c>
      <c r="G5431" t="s">
        <v>68</v>
      </c>
      <c r="H5431">
        <v>5</v>
      </c>
      <c r="I5431">
        <v>33.369999999999997</v>
      </c>
      <c r="J5431">
        <v>0.06</v>
      </c>
      <c r="K5431">
        <v>14.81</v>
      </c>
      <c r="L5431" t="s">
        <v>73</v>
      </c>
      <c r="M5431">
        <f t="shared" si="546"/>
        <v>156.84</v>
      </c>
      <c r="N5431">
        <f t="shared" si="547"/>
        <v>82.79</v>
      </c>
      <c r="O5431" s="7">
        <f t="shared" si="548"/>
        <v>0.52786279010456516</v>
      </c>
      <c r="P5431" t="str">
        <f t="shared" si="549"/>
        <v>Apr-2025</v>
      </c>
      <c r="Q5431" t="str">
        <f t="shared" si="550"/>
        <v>Q2-2025</v>
      </c>
    </row>
    <row r="5432" spans="1:17" x14ac:dyDescent="0.3">
      <c r="A5432" t="s">
        <v>5580</v>
      </c>
      <c r="B5432" s="15">
        <v>45696</v>
      </c>
      <c r="C5432" t="s">
        <v>88</v>
      </c>
      <c r="D5432" t="s">
        <v>270</v>
      </c>
      <c r="E5432" t="s">
        <v>54</v>
      </c>
      <c r="F5432" t="s">
        <v>65</v>
      </c>
      <c r="G5432" t="s">
        <v>68</v>
      </c>
      <c r="H5432">
        <v>3</v>
      </c>
      <c r="I5432">
        <v>21.13</v>
      </c>
      <c r="J5432">
        <v>0.09</v>
      </c>
      <c r="K5432">
        <v>14.61</v>
      </c>
      <c r="L5432" t="s">
        <v>57</v>
      </c>
      <c r="M5432">
        <f t="shared" si="546"/>
        <v>57.68</v>
      </c>
      <c r="N5432">
        <f t="shared" si="547"/>
        <v>13.85</v>
      </c>
      <c r="O5432" s="7">
        <f t="shared" si="548"/>
        <v>0.24011789181692095</v>
      </c>
      <c r="P5432" t="str">
        <f t="shared" si="549"/>
        <v>Feb-2025</v>
      </c>
      <c r="Q5432" t="str">
        <f t="shared" si="550"/>
        <v>Q1-2025</v>
      </c>
    </row>
    <row r="5433" spans="1:17" x14ac:dyDescent="0.3">
      <c r="A5433" t="s">
        <v>5581</v>
      </c>
      <c r="B5433" s="15">
        <v>45671</v>
      </c>
      <c r="C5433" t="s">
        <v>52</v>
      </c>
      <c r="D5433" t="s">
        <v>59</v>
      </c>
      <c r="E5433" t="s">
        <v>71</v>
      </c>
      <c r="F5433" t="s">
        <v>72</v>
      </c>
      <c r="G5433" t="s">
        <v>56</v>
      </c>
      <c r="H5433">
        <v>3</v>
      </c>
      <c r="I5433">
        <v>174.7</v>
      </c>
      <c r="J5433">
        <v>4.7E-2</v>
      </c>
      <c r="K5433">
        <v>118.2</v>
      </c>
      <c r="L5433" t="s">
        <v>57</v>
      </c>
      <c r="M5433">
        <f t="shared" si="546"/>
        <v>499.47</v>
      </c>
      <c r="N5433">
        <f t="shared" si="547"/>
        <v>144.87</v>
      </c>
      <c r="O5433" s="7">
        <f t="shared" si="548"/>
        <v>0.29004745029731516</v>
      </c>
      <c r="P5433" t="str">
        <f t="shared" si="549"/>
        <v>Jan-2025</v>
      </c>
      <c r="Q5433" t="str">
        <f t="shared" si="550"/>
        <v>Q1-2025</v>
      </c>
    </row>
    <row r="5434" spans="1:17" x14ac:dyDescent="0.3">
      <c r="A5434" t="s">
        <v>5582</v>
      </c>
      <c r="B5434" s="15">
        <v>45849</v>
      </c>
      <c r="C5434" t="s">
        <v>84</v>
      </c>
      <c r="D5434" t="s">
        <v>103</v>
      </c>
      <c r="E5434" t="s">
        <v>93</v>
      </c>
      <c r="F5434" t="s">
        <v>141</v>
      </c>
      <c r="G5434" t="s">
        <v>68</v>
      </c>
      <c r="H5434">
        <v>1</v>
      </c>
      <c r="I5434">
        <v>41.43</v>
      </c>
      <c r="J5434">
        <v>0.14099999999999999</v>
      </c>
      <c r="K5434">
        <v>14.99</v>
      </c>
      <c r="L5434" t="s">
        <v>57</v>
      </c>
      <c r="M5434">
        <f t="shared" si="546"/>
        <v>35.590000000000003</v>
      </c>
      <c r="N5434">
        <f t="shared" si="547"/>
        <v>20.6</v>
      </c>
      <c r="O5434" s="7">
        <f t="shared" si="548"/>
        <v>0.57881427367237992</v>
      </c>
      <c r="P5434" t="str">
        <f t="shared" si="549"/>
        <v>Jul-2025</v>
      </c>
      <c r="Q5434" t="str">
        <f t="shared" si="550"/>
        <v>Q3-2025</v>
      </c>
    </row>
    <row r="5435" spans="1:17" x14ac:dyDescent="0.3">
      <c r="A5435" t="s">
        <v>5583</v>
      </c>
      <c r="B5435" s="15">
        <v>45586</v>
      </c>
      <c r="C5435" t="s">
        <v>52</v>
      </c>
      <c r="D5435" t="s">
        <v>200</v>
      </c>
      <c r="E5435" t="s">
        <v>93</v>
      </c>
      <c r="F5435" t="s">
        <v>219</v>
      </c>
      <c r="G5435" t="s">
        <v>56</v>
      </c>
      <c r="H5435">
        <v>5</v>
      </c>
      <c r="I5435">
        <v>13.35</v>
      </c>
      <c r="J5435">
        <v>7.8E-2</v>
      </c>
      <c r="K5435">
        <v>5.61</v>
      </c>
      <c r="L5435" t="s">
        <v>57</v>
      </c>
      <c r="M5435">
        <f t="shared" si="546"/>
        <v>61.54</v>
      </c>
      <c r="N5435">
        <f t="shared" si="547"/>
        <v>33.49</v>
      </c>
      <c r="O5435" s="7">
        <f t="shared" si="548"/>
        <v>0.54419889502762431</v>
      </c>
      <c r="P5435" t="str">
        <f t="shared" si="549"/>
        <v>Oct-2024</v>
      </c>
      <c r="Q5435" t="str">
        <f t="shared" si="550"/>
        <v>Q4-2024</v>
      </c>
    </row>
    <row r="5436" spans="1:17" x14ac:dyDescent="0.3">
      <c r="A5436" t="s">
        <v>5584</v>
      </c>
      <c r="B5436" s="15">
        <v>45742</v>
      </c>
      <c r="C5436" t="s">
        <v>63</v>
      </c>
      <c r="D5436" t="s">
        <v>106</v>
      </c>
      <c r="E5436" t="s">
        <v>54</v>
      </c>
      <c r="F5436" t="s">
        <v>55</v>
      </c>
      <c r="G5436" t="s">
        <v>68</v>
      </c>
      <c r="H5436">
        <v>1</v>
      </c>
      <c r="I5436">
        <v>23.78</v>
      </c>
      <c r="J5436">
        <v>0.27400000000000002</v>
      </c>
      <c r="K5436">
        <v>15.58</v>
      </c>
      <c r="L5436" t="s">
        <v>57</v>
      </c>
      <c r="M5436">
        <f t="shared" si="546"/>
        <v>17.260000000000002</v>
      </c>
      <c r="N5436">
        <f t="shared" si="547"/>
        <v>1.68</v>
      </c>
      <c r="O5436" s="7">
        <f t="shared" si="548"/>
        <v>9.7334878331402072E-2</v>
      </c>
      <c r="P5436" t="str">
        <f t="shared" si="549"/>
        <v>Mar-2025</v>
      </c>
      <c r="Q5436" t="str">
        <f t="shared" si="550"/>
        <v>Q1-2025</v>
      </c>
    </row>
    <row r="5437" spans="1:17" x14ac:dyDescent="0.3">
      <c r="A5437" t="s">
        <v>5585</v>
      </c>
      <c r="B5437" s="15">
        <v>45908</v>
      </c>
      <c r="C5437" t="s">
        <v>52</v>
      </c>
      <c r="D5437" t="s">
        <v>272</v>
      </c>
      <c r="E5437" t="s">
        <v>107</v>
      </c>
      <c r="F5437" t="s">
        <v>108</v>
      </c>
      <c r="G5437" t="s">
        <v>68</v>
      </c>
      <c r="H5437">
        <v>5</v>
      </c>
      <c r="I5437">
        <v>48.71</v>
      </c>
      <c r="J5437">
        <v>0.182</v>
      </c>
      <c r="K5437">
        <v>19.489999999999998</v>
      </c>
      <c r="L5437" t="s">
        <v>57</v>
      </c>
      <c r="M5437">
        <f t="shared" si="546"/>
        <v>199.22</v>
      </c>
      <c r="N5437">
        <f t="shared" si="547"/>
        <v>101.77</v>
      </c>
      <c r="O5437" s="7">
        <f t="shared" si="548"/>
        <v>0.51084228491115347</v>
      </c>
      <c r="P5437" t="str">
        <f t="shared" si="549"/>
        <v>Sep-2025</v>
      </c>
      <c r="Q5437" t="str">
        <f t="shared" si="550"/>
        <v>Q3-2025</v>
      </c>
    </row>
    <row r="5438" spans="1:17" x14ac:dyDescent="0.3">
      <c r="A5438" t="s">
        <v>5586</v>
      </c>
      <c r="B5438" s="15">
        <v>45665</v>
      </c>
      <c r="C5438" t="s">
        <v>52</v>
      </c>
      <c r="D5438" t="s">
        <v>101</v>
      </c>
      <c r="E5438" t="s">
        <v>71</v>
      </c>
      <c r="F5438" t="s">
        <v>78</v>
      </c>
      <c r="G5438" t="s">
        <v>68</v>
      </c>
      <c r="H5438">
        <v>4</v>
      </c>
      <c r="I5438">
        <v>94.88</v>
      </c>
      <c r="J5438">
        <v>8.5999999999999993E-2</v>
      </c>
      <c r="K5438">
        <v>70.95</v>
      </c>
      <c r="L5438" t="s">
        <v>57</v>
      </c>
      <c r="M5438">
        <f t="shared" si="546"/>
        <v>346.88</v>
      </c>
      <c r="N5438">
        <f t="shared" si="547"/>
        <v>63.08</v>
      </c>
      <c r="O5438" s="7">
        <f t="shared" si="548"/>
        <v>0.18184963099630996</v>
      </c>
      <c r="P5438" t="str">
        <f t="shared" si="549"/>
        <v>Jan-2025</v>
      </c>
      <c r="Q5438" t="str">
        <f t="shared" si="550"/>
        <v>Q1-2025</v>
      </c>
    </row>
    <row r="5439" spans="1:17" x14ac:dyDescent="0.3">
      <c r="A5439" t="s">
        <v>5587</v>
      </c>
      <c r="B5439" s="15">
        <v>46001</v>
      </c>
      <c r="C5439" t="s">
        <v>52</v>
      </c>
      <c r="D5439" t="s">
        <v>121</v>
      </c>
      <c r="E5439" t="s">
        <v>107</v>
      </c>
      <c r="F5439" t="s">
        <v>148</v>
      </c>
      <c r="G5439" t="s">
        <v>68</v>
      </c>
      <c r="H5439">
        <v>4</v>
      </c>
      <c r="I5439">
        <v>43.86</v>
      </c>
      <c r="J5439">
        <v>7.4999999999999997E-2</v>
      </c>
      <c r="K5439">
        <v>15.71</v>
      </c>
      <c r="L5439" t="s">
        <v>57</v>
      </c>
      <c r="M5439">
        <f t="shared" si="546"/>
        <v>162.28</v>
      </c>
      <c r="N5439">
        <f t="shared" si="547"/>
        <v>99.44</v>
      </c>
      <c r="O5439" s="7">
        <f t="shared" si="548"/>
        <v>0.61276805521321176</v>
      </c>
      <c r="P5439" t="str">
        <f t="shared" si="549"/>
        <v>Dec-2025</v>
      </c>
      <c r="Q5439" t="str">
        <f t="shared" si="550"/>
        <v>Q4-2025</v>
      </c>
    </row>
    <row r="5440" spans="1:17" x14ac:dyDescent="0.3">
      <c r="A5440" t="s">
        <v>5588</v>
      </c>
      <c r="B5440" s="15">
        <v>45892</v>
      </c>
      <c r="C5440" t="s">
        <v>88</v>
      </c>
      <c r="D5440" t="s">
        <v>198</v>
      </c>
      <c r="E5440" t="s">
        <v>71</v>
      </c>
      <c r="F5440" t="s">
        <v>78</v>
      </c>
      <c r="G5440" t="s">
        <v>68</v>
      </c>
      <c r="H5440">
        <v>6</v>
      </c>
      <c r="I5440">
        <v>169.14</v>
      </c>
      <c r="J5440">
        <v>0.114</v>
      </c>
      <c r="K5440">
        <v>119.15</v>
      </c>
      <c r="L5440" t="s">
        <v>57</v>
      </c>
      <c r="M5440">
        <f t="shared" si="546"/>
        <v>899.15</v>
      </c>
      <c r="N5440">
        <f t="shared" si="547"/>
        <v>184.25</v>
      </c>
      <c r="O5440" s="7">
        <f t="shared" si="548"/>
        <v>0.20491575376744703</v>
      </c>
      <c r="P5440" t="str">
        <f t="shared" si="549"/>
        <v>Aug-2025</v>
      </c>
      <c r="Q5440" t="str">
        <f t="shared" si="550"/>
        <v>Q3-2025</v>
      </c>
    </row>
    <row r="5441" spans="1:17" x14ac:dyDescent="0.3">
      <c r="A5441" t="s">
        <v>5589</v>
      </c>
      <c r="B5441" s="15">
        <v>45742</v>
      </c>
      <c r="C5441" t="s">
        <v>52</v>
      </c>
      <c r="D5441" t="s">
        <v>181</v>
      </c>
      <c r="E5441" t="s">
        <v>54</v>
      </c>
      <c r="F5441" t="s">
        <v>65</v>
      </c>
      <c r="G5441" t="s">
        <v>56</v>
      </c>
      <c r="H5441">
        <v>1</v>
      </c>
      <c r="I5441">
        <v>16.98</v>
      </c>
      <c r="J5441">
        <v>6.5000000000000002E-2</v>
      </c>
      <c r="K5441">
        <v>10.49</v>
      </c>
      <c r="L5441" t="s">
        <v>57</v>
      </c>
      <c r="M5441">
        <f t="shared" si="546"/>
        <v>15.88</v>
      </c>
      <c r="N5441">
        <f t="shared" si="547"/>
        <v>5.39</v>
      </c>
      <c r="O5441" s="7">
        <f t="shared" si="548"/>
        <v>0.33942065491183876</v>
      </c>
      <c r="P5441" t="str">
        <f t="shared" si="549"/>
        <v>Mar-2025</v>
      </c>
      <c r="Q5441" t="str">
        <f t="shared" si="550"/>
        <v>Q1-2025</v>
      </c>
    </row>
    <row r="5442" spans="1:17" x14ac:dyDescent="0.3">
      <c r="A5442" t="s">
        <v>5590</v>
      </c>
      <c r="B5442" s="15">
        <v>45957</v>
      </c>
      <c r="C5442" t="s">
        <v>88</v>
      </c>
      <c r="D5442" t="s">
        <v>73</v>
      </c>
      <c r="E5442" t="s">
        <v>71</v>
      </c>
      <c r="F5442" t="s">
        <v>86</v>
      </c>
      <c r="G5442" t="s">
        <v>68</v>
      </c>
      <c r="H5442">
        <v>2</v>
      </c>
      <c r="I5442">
        <v>121.8</v>
      </c>
      <c r="J5442">
        <v>0.17399999999999999</v>
      </c>
      <c r="K5442">
        <v>93.12</v>
      </c>
      <c r="L5442" t="s">
        <v>57</v>
      </c>
      <c r="M5442">
        <f t="shared" ref="M5442:M5505" si="551">ROUND(H5442*I5442*(1-J5442),2)</f>
        <v>201.21</v>
      </c>
      <c r="N5442">
        <f t="shared" ref="N5442:N5505" si="552">ROUND(M5442-(H5442*K5442),2)</f>
        <v>14.97</v>
      </c>
      <c r="O5442" s="7">
        <f t="shared" ref="O5442:O5505" si="553">IFERROR(N5442/M5442,0)</f>
        <v>7.4399880721634115E-2</v>
      </c>
      <c r="P5442" t="str">
        <f t="shared" si="549"/>
        <v>Oct-2025</v>
      </c>
      <c r="Q5442" t="str">
        <f t="shared" si="550"/>
        <v>Q4-2025</v>
      </c>
    </row>
    <row r="5443" spans="1:17" x14ac:dyDescent="0.3">
      <c r="A5443" t="s">
        <v>5591</v>
      </c>
      <c r="B5443" s="15">
        <v>45589</v>
      </c>
      <c r="C5443" t="s">
        <v>52</v>
      </c>
      <c r="D5443" t="s">
        <v>272</v>
      </c>
      <c r="E5443" t="s">
        <v>60</v>
      </c>
      <c r="F5443" t="s">
        <v>99</v>
      </c>
      <c r="G5443" t="s">
        <v>56</v>
      </c>
      <c r="H5443">
        <v>4</v>
      </c>
      <c r="I5443">
        <v>23.38</v>
      </c>
      <c r="J5443">
        <v>0</v>
      </c>
      <c r="K5443">
        <v>10.69</v>
      </c>
      <c r="L5443" t="s">
        <v>57</v>
      </c>
      <c r="M5443">
        <f t="shared" si="551"/>
        <v>93.52</v>
      </c>
      <c r="N5443">
        <f t="shared" si="552"/>
        <v>50.76</v>
      </c>
      <c r="O5443" s="7">
        <f t="shared" si="553"/>
        <v>0.54277159965782718</v>
      </c>
      <c r="P5443" t="str">
        <f t="shared" si="549"/>
        <v>Oct-2024</v>
      </c>
      <c r="Q5443" t="str">
        <f t="shared" si="550"/>
        <v>Q4-2024</v>
      </c>
    </row>
    <row r="5444" spans="1:17" x14ac:dyDescent="0.3">
      <c r="A5444" t="s">
        <v>5592</v>
      </c>
      <c r="B5444" s="15">
        <v>45932</v>
      </c>
      <c r="C5444" t="s">
        <v>88</v>
      </c>
      <c r="D5444" t="s">
        <v>206</v>
      </c>
      <c r="E5444" t="s">
        <v>71</v>
      </c>
      <c r="F5444" t="s">
        <v>97</v>
      </c>
      <c r="G5444" t="s">
        <v>68</v>
      </c>
      <c r="H5444">
        <v>4</v>
      </c>
      <c r="I5444">
        <v>75.23</v>
      </c>
      <c r="J5444">
        <v>7.5999999999999998E-2</v>
      </c>
      <c r="K5444">
        <v>53.29</v>
      </c>
      <c r="L5444" t="s">
        <v>104</v>
      </c>
      <c r="M5444">
        <f t="shared" si="551"/>
        <v>278.05</v>
      </c>
      <c r="N5444">
        <f t="shared" si="552"/>
        <v>64.89</v>
      </c>
      <c r="O5444" s="7">
        <f t="shared" si="553"/>
        <v>0.23337529221363063</v>
      </c>
      <c r="P5444" t="str">
        <f t="shared" si="549"/>
        <v>Oct-2025</v>
      </c>
      <c r="Q5444" t="str">
        <f t="shared" si="550"/>
        <v>Q4-2025</v>
      </c>
    </row>
    <row r="5445" spans="1:17" x14ac:dyDescent="0.3">
      <c r="A5445" t="s">
        <v>5593</v>
      </c>
      <c r="B5445" s="15">
        <v>45731</v>
      </c>
      <c r="C5445" t="s">
        <v>88</v>
      </c>
      <c r="D5445" t="s">
        <v>162</v>
      </c>
      <c r="E5445" t="s">
        <v>71</v>
      </c>
      <c r="F5445" t="s">
        <v>97</v>
      </c>
      <c r="G5445" t="s">
        <v>68</v>
      </c>
      <c r="H5445">
        <v>2</v>
      </c>
      <c r="I5445">
        <v>146.6</v>
      </c>
      <c r="J5445">
        <v>4.2000000000000003E-2</v>
      </c>
      <c r="K5445">
        <v>108.76</v>
      </c>
      <c r="L5445" t="s">
        <v>57</v>
      </c>
      <c r="M5445">
        <f t="shared" si="551"/>
        <v>280.89</v>
      </c>
      <c r="N5445">
        <f t="shared" si="552"/>
        <v>63.37</v>
      </c>
      <c r="O5445" s="7">
        <f t="shared" si="553"/>
        <v>0.22560432909679945</v>
      </c>
      <c r="P5445" t="str">
        <f t="shared" si="549"/>
        <v>Mar-2025</v>
      </c>
      <c r="Q5445" t="str">
        <f t="shared" si="550"/>
        <v>Q1-2025</v>
      </c>
    </row>
    <row r="5446" spans="1:17" x14ac:dyDescent="0.3">
      <c r="A5446" t="s">
        <v>5594</v>
      </c>
      <c r="B5446" s="15">
        <v>45700</v>
      </c>
      <c r="C5446" t="s">
        <v>52</v>
      </c>
      <c r="D5446" t="s">
        <v>75</v>
      </c>
      <c r="E5446" t="s">
        <v>107</v>
      </c>
      <c r="F5446" t="s">
        <v>193</v>
      </c>
      <c r="G5446" t="s">
        <v>68</v>
      </c>
      <c r="H5446">
        <v>1</v>
      </c>
      <c r="I5446">
        <v>33.81</v>
      </c>
      <c r="J5446">
        <v>0.08</v>
      </c>
      <c r="K5446">
        <v>17.399999999999999</v>
      </c>
      <c r="L5446" t="s">
        <v>57</v>
      </c>
      <c r="M5446">
        <f t="shared" si="551"/>
        <v>31.11</v>
      </c>
      <c r="N5446">
        <f t="shared" si="552"/>
        <v>13.71</v>
      </c>
      <c r="O5446" s="7">
        <f t="shared" si="553"/>
        <v>0.4406943105110897</v>
      </c>
      <c r="P5446" t="str">
        <f t="shared" si="549"/>
        <v>Feb-2025</v>
      </c>
      <c r="Q5446" t="str">
        <f t="shared" si="550"/>
        <v>Q1-2025</v>
      </c>
    </row>
    <row r="5447" spans="1:17" x14ac:dyDescent="0.3">
      <c r="A5447" t="s">
        <v>5595</v>
      </c>
      <c r="B5447" s="15">
        <v>45927</v>
      </c>
      <c r="C5447" t="s">
        <v>52</v>
      </c>
      <c r="D5447" t="s">
        <v>53</v>
      </c>
      <c r="E5447" t="s">
        <v>60</v>
      </c>
      <c r="F5447" t="s">
        <v>99</v>
      </c>
      <c r="G5447" t="s">
        <v>56</v>
      </c>
      <c r="H5447">
        <v>6</v>
      </c>
      <c r="I5447">
        <v>72.3</v>
      </c>
      <c r="J5447">
        <v>0.11600000000000001</v>
      </c>
      <c r="K5447">
        <v>32.04</v>
      </c>
      <c r="L5447" t="s">
        <v>57</v>
      </c>
      <c r="M5447">
        <f t="shared" si="551"/>
        <v>383.48</v>
      </c>
      <c r="N5447">
        <f t="shared" si="552"/>
        <v>191.24</v>
      </c>
      <c r="O5447" s="7">
        <f t="shared" si="553"/>
        <v>0.4986961510378638</v>
      </c>
      <c r="P5447" t="str">
        <f t="shared" si="549"/>
        <v>Sep-2025</v>
      </c>
      <c r="Q5447" t="str">
        <f t="shared" si="550"/>
        <v>Q3-2025</v>
      </c>
    </row>
    <row r="5448" spans="1:17" x14ac:dyDescent="0.3">
      <c r="A5448" t="s">
        <v>5596</v>
      </c>
      <c r="B5448" s="15">
        <v>45640</v>
      </c>
      <c r="C5448" t="s">
        <v>63</v>
      </c>
      <c r="D5448" t="s">
        <v>263</v>
      </c>
      <c r="E5448" t="s">
        <v>107</v>
      </c>
      <c r="F5448" t="s">
        <v>148</v>
      </c>
      <c r="G5448" t="s">
        <v>56</v>
      </c>
      <c r="H5448">
        <v>3</v>
      </c>
      <c r="I5448">
        <v>10.91</v>
      </c>
      <c r="J5448">
        <v>0.18099999999999999</v>
      </c>
      <c r="K5448">
        <v>3.56</v>
      </c>
      <c r="L5448" t="s">
        <v>104</v>
      </c>
      <c r="M5448">
        <f t="shared" si="551"/>
        <v>26.81</v>
      </c>
      <c r="N5448">
        <f t="shared" si="552"/>
        <v>16.13</v>
      </c>
      <c r="O5448" s="7">
        <f t="shared" si="553"/>
        <v>0.60164117866467737</v>
      </c>
      <c r="P5448" t="str">
        <f t="shared" si="549"/>
        <v>Dec-2024</v>
      </c>
      <c r="Q5448" t="str">
        <f t="shared" si="550"/>
        <v>Q4-2024</v>
      </c>
    </row>
    <row r="5449" spans="1:17" x14ac:dyDescent="0.3">
      <c r="A5449" t="s">
        <v>5597</v>
      </c>
      <c r="B5449" s="15">
        <v>45698</v>
      </c>
      <c r="C5449" t="s">
        <v>63</v>
      </c>
      <c r="D5449" t="s">
        <v>258</v>
      </c>
      <c r="E5449" t="s">
        <v>71</v>
      </c>
      <c r="F5449" t="s">
        <v>86</v>
      </c>
      <c r="G5449" t="s">
        <v>56</v>
      </c>
      <c r="H5449">
        <v>3</v>
      </c>
      <c r="I5449">
        <v>182.36</v>
      </c>
      <c r="J5449">
        <v>0.28699999999999998</v>
      </c>
      <c r="K5449">
        <v>128.01</v>
      </c>
      <c r="L5449" t="s">
        <v>57</v>
      </c>
      <c r="M5449">
        <f t="shared" si="551"/>
        <v>390.07</v>
      </c>
      <c r="N5449">
        <f t="shared" si="552"/>
        <v>6.04</v>
      </c>
      <c r="O5449" s="7">
        <f t="shared" si="553"/>
        <v>1.5484400235855103E-2</v>
      </c>
      <c r="P5449" t="str">
        <f t="shared" si="549"/>
        <v>Feb-2025</v>
      </c>
      <c r="Q5449" t="str">
        <f t="shared" si="550"/>
        <v>Q1-2025</v>
      </c>
    </row>
    <row r="5450" spans="1:17" x14ac:dyDescent="0.3">
      <c r="A5450" t="s">
        <v>5598</v>
      </c>
      <c r="B5450" s="15">
        <v>45773</v>
      </c>
      <c r="C5450" t="s">
        <v>52</v>
      </c>
      <c r="D5450" t="s">
        <v>130</v>
      </c>
      <c r="E5450" t="s">
        <v>71</v>
      </c>
      <c r="F5450" t="s">
        <v>97</v>
      </c>
      <c r="G5450" t="s">
        <v>68</v>
      </c>
      <c r="H5450">
        <v>1</v>
      </c>
      <c r="I5450">
        <v>201.62</v>
      </c>
      <c r="J5450">
        <v>2.1999999999999999E-2</v>
      </c>
      <c r="K5450">
        <v>131.52000000000001</v>
      </c>
      <c r="L5450" t="s">
        <v>57</v>
      </c>
      <c r="M5450">
        <f t="shared" si="551"/>
        <v>197.18</v>
      </c>
      <c r="N5450">
        <f t="shared" si="552"/>
        <v>65.66</v>
      </c>
      <c r="O5450" s="7">
        <f t="shared" si="553"/>
        <v>0.33299523278222942</v>
      </c>
      <c r="P5450" t="str">
        <f t="shared" si="549"/>
        <v>Apr-2025</v>
      </c>
      <c r="Q5450" t="str">
        <f t="shared" si="550"/>
        <v>Q2-2025</v>
      </c>
    </row>
    <row r="5451" spans="1:17" x14ac:dyDescent="0.3">
      <c r="A5451" t="s">
        <v>5599</v>
      </c>
      <c r="B5451" s="15">
        <v>45836</v>
      </c>
      <c r="C5451" t="s">
        <v>63</v>
      </c>
      <c r="D5451" t="s">
        <v>251</v>
      </c>
      <c r="E5451" t="s">
        <v>93</v>
      </c>
      <c r="F5451" t="s">
        <v>255</v>
      </c>
      <c r="G5451" t="s">
        <v>68</v>
      </c>
      <c r="H5451">
        <v>8</v>
      </c>
      <c r="I5451">
        <v>23.51</v>
      </c>
      <c r="J5451">
        <v>0.21</v>
      </c>
      <c r="K5451">
        <v>10.56</v>
      </c>
      <c r="L5451" t="s">
        <v>57</v>
      </c>
      <c r="M5451">
        <f t="shared" si="551"/>
        <v>148.58000000000001</v>
      </c>
      <c r="N5451">
        <f t="shared" si="552"/>
        <v>64.099999999999994</v>
      </c>
      <c r="O5451" s="7">
        <f t="shared" si="553"/>
        <v>0.43141741822587149</v>
      </c>
      <c r="P5451" t="str">
        <f t="shared" si="549"/>
        <v>Jun-2025</v>
      </c>
      <c r="Q5451" t="str">
        <f t="shared" si="550"/>
        <v>Q2-2025</v>
      </c>
    </row>
    <row r="5452" spans="1:17" x14ac:dyDescent="0.3">
      <c r="A5452" t="s">
        <v>5600</v>
      </c>
      <c r="B5452" s="15">
        <v>45935</v>
      </c>
      <c r="C5452" t="s">
        <v>84</v>
      </c>
      <c r="D5452" t="s">
        <v>177</v>
      </c>
      <c r="E5452" t="s">
        <v>107</v>
      </c>
      <c r="F5452" t="s">
        <v>148</v>
      </c>
      <c r="G5452" t="s">
        <v>68</v>
      </c>
      <c r="H5452">
        <v>3</v>
      </c>
      <c r="I5452">
        <v>51.71</v>
      </c>
      <c r="J5452">
        <v>3.0000000000000001E-3</v>
      </c>
      <c r="K5452">
        <v>18.88</v>
      </c>
      <c r="L5452" t="s">
        <v>57</v>
      </c>
      <c r="M5452">
        <f t="shared" si="551"/>
        <v>154.66</v>
      </c>
      <c r="N5452">
        <f t="shared" si="552"/>
        <v>98.02</v>
      </c>
      <c r="O5452" s="7">
        <f t="shared" si="553"/>
        <v>0.63377731798784431</v>
      </c>
      <c r="P5452" t="str">
        <f t="shared" si="549"/>
        <v>Oct-2025</v>
      </c>
      <c r="Q5452" t="str">
        <f t="shared" si="550"/>
        <v>Q4-2025</v>
      </c>
    </row>
    <row r="5453" spans="1:17" x14ac:dyDescent="0.3">
      <c r="A5453" t="s">
        <v>5601</v>
      </c>
      <c r="B5453" s="15">
        <v>45649</v>
      </c>
      <c r="C5453" t="s">
        <v>84</v>
      </c>
      <c r="D5453" t="s">
        <v>144</v>
      </c>
      <c r="E5453" t="s">
        <v>107</v>
      </c>
      <c r="F5453" t="s">
        <v>132</v>
      </c>
      <c r="G5453" t="s">
        <v>68</v>
      </c>
      <c r="H5453">
        <v>16</v>
      </c>
      <c r="I5453">
        <v>33.979999999999997</v>
      </c>
      <c r="J5453">
        <v>8.4000000000000005E-2</v>
      </c>
      <c r="K5453">
        <v>10.6</v>
      </c>
      <c r="L5453" t="s">
        <v>57</v>
      </c>
      <c r="M5453">
        <f t="shared" si="551"/>
        <v>498.01</v>
      </c>
      <c r="N5453">
        <f t="shared" si="552"/>
        <v>328.41</v>
      </c>
      <c r="O5453" s="7">
        <f t="shared" si="553"/>
        <v>0.65944458946607509</v>
      </c>
      <c r="P5453" t="str">
        <f t="shared" si="549"/>
        <v>Dec-2024</v>
      </c>
      <c r="Q5453" t="str">
        <f t="shared" si="550"/>
        <v>Q4-2024</v>
      </c>
    </row>
    <row r="5454" spans="1:17" x14ac:dyDescent="0.3">
      <c r="A5454" t="s">
        <v>5602</v>
      </c>
      <c r="B5454" s="15">
        <v>45669</v>
      </c>
      <c r="C5454" t="s">
        <v>84</v>
      </c>
      <c r="D5454" t="s">
        <v>229</v>
      </c>
      <c r="E5454" t="s">
        <v>60</v>
      </c>
      <c r="F5454" t="s">
        <v>61</v>
      </c>
      <c r="G5454" t="s">
        <v>56</v>
      </c>
      <c r="H5454">
        <v>5</v>
      </c>
      <c r="I5454">
        <v>32.92</v>
      </c>
      <c r="J5454">
        <v>6.8000000000000005E-2</v>
      </c>
      <c r="K5454">
        <v>17.71</v>
      </c>
      <c r="L5454" t="s">
        <v>57</v>
      </c>
      <c r="M5454">
        <f t="shared" si="551"/>
        <v>153.41</v>
      </c>
      <c r="N5454">
        <f t="shared" si="552"/>
        <v>64.86</v>
      </c>
      <c r="O5454" s="7">
        <f t="shared" si="553"/>
        <v>0.42278860569715143</v>
      </c>
      <c r="P5454" t="str">
        <f t="shared" si="549"/>
        <v>Jan-2025</v>
      </c>
      <c r="Q5454" t="str">
        <f t="shared" si="550"/>
        <v>Q1-2025</v>
      </c>
    </row>
    <row r="5455" spans="1:17" x14ac:dyDescent="0.3">
      <c r="A5455" t="s">
        <v>5603</v>
      </c>
      <c r="B5455" s="15">
        <v>45733</v>
      </c>
      <c r="C5455" t="s">
        <v>63</v>
      </c>
      <c r="D5455" t="s">
        <v>165</v>
      </c>
      <c r="E5455" t="s">
        <v>54</v>
      </c>
      <c r="F5455" t="s">
        <v>65</v>
      </c>
      <c r="G5455" t="s">
        <v>56</v>
      </c>
      <c r="H5455">
        <v>3</v>
      </c>
      <c r="I5455">
        <v>6.91</v>
      </c>
      <c r="J5455">
        <v>0.13100000000000001</v>
      </c>
      <c r="K5455">
        <v>3.81</v>
      </c>
      <c r="L5455" t="s">
        <v>57</v>
      </c>
      <c r="M5455">
        <f t="shared" si="551"/>
        <v>18.010000000000002</v>
      </c>
      <c r="N5455">
        <f t="shared" si="552"/>
        <v>6.58</v>
      </c>
      <c r="O5455" s="7">
        <f t="shared" si="553"/>
        <v>0.36535258189894498</v>
      </c>
      <c r="P5455" t="str">
        <f t="shared" si="549"/>
        <v>Mar-2025</v>
      </c>
      <c r="Q5455" t="str">
        <f t="shared" si="550"/>
        <v>Q1-2025</v>
      </c>
    </row>
    <row r="5456" spans="1:17" x14ac:dyDescent="0.3">
      <c r="A5456" t="s">
        <v>5604</v>
      </c>
      <c r="B5456" s="15">
        <v>45900</v>
      </c>
      <c r="C5456" t="s">
        <v>52</v>
      </c>
      <c r="D5456" t="s">
        <v>155</v>
      </c>
      <c r="E5456" t="s">
        <v>54</v>
      </c>
      <c r="F5456" t="s">
        <v>55</v>
      </c>
      <c r="G5456" t="s">
        <v>56</v>
      </c>
      <c r="H5456">
        <v>3</v>
      </c>
      <c r="I5456">
        <v>4.05</v>
      </c>
      <c r="J5456">
        <v>8.9999999999999993E-3</v>
      </c>
      <c r="K5456">
        <v>2.58</v>
      </c>
      <c r="L5456" t="s">
        <v>57</v>
      </c>
      <c r="M5456">
        <f t="shared" si="551"/>
        <v>12.04</v>
      </c>
      <c r="N5456">
        <f t="shared" si="552"/>
        <v>4.3</v>
      </c>
      <c r="O5456" s="7">
        <f t="shared" si="553"/>
        <v>0.35714285714285715</v>
      </c>
      <c r="P5456" t="str">
        <f t="shared" si="549"/>
        <v>Aug-2025</v>
      </c>
      <c r="Q5456" t="str">
        <f t="shared" si="550"/>
        <v>Q3-2025</v>
      </c>
    </row>
    <row r="5457" spans="1:17" x14ac:dyDescent="0.3">
      <c r="A5457" t="s">
        <v>5605</v>
      </c>
      <c r="B5457" s="15">
        <v>45864</v>
      </c>
      <c r="C5457" t="s">
        <v>84</v>
      </c>
      <c r="D5457" t="s">
        <v>147</v>
      </c>
      <c r="E5457" t="s">
        <v>71</v>
      </c>
      <c r="F5457" t="s">
        <v>126</v>
      </c>
      <c r="G5457" t="s">
        <v>68</v>
      </c>
      <c r="H5457">
        <v>2</v>
      </c>
      <c r="I5457">
        <v>265.06</v>
      </c>
      <c r="J5457">
        <v>0.13400000000000001</v>
      </c>
      <c r="K5457">
        <v>194.06</v>
      </c>
      <c r="L5457" t="s">
        <v>57</v>
      </c>
      <c r="M5457">
        <f t="shared" si="551"/>
        <v>459.08</v>
      </c>
      <c r="N5457">
        <f t="shared" si="552"/>
        <v>70.959999999999994</v>
      </c>
      <c r="O5457" s="7">
        <f t="shared" si="553"/>
        <v>0.15457000958438616</v>
      </c>
      <c r="P5457" t="str">
        <f t="shared" si="549"/>
        <v>Jul-2025</v>
      </c>
      <c r="Q5457" t="str">
        <f t="shared" si="550"/>
        <v>Q3-2025</v>
      </c>
    </row>
    <row r="5458" spans="1:17" x14ac:dyDescent="0.3">
      <c r="A5458" t="s">
        <v>5606</v>
      </c>
      <c r="B5458" s="15">
        <v>45854</v>
      </c>
      <c r="C5458" t="s">
        <v>63</v>
      </c>
      <c r="D5458" t="s">
        <v>159</v>
      </c>
      <c r="E5458" t="s">
        <v>93</v>
      </c>
      <c r="F5458" t="s">
        <v>141</v>
      </c>
      <c r="G5458" t="s">
        <v>68</v>
      </c>
      <c r="H5458">
        <v>8</v>
      </c>
      <c r="I5458">
        <v>36.729999999999997</v>
      </c>
      <c r="J5458">
        <v>0.22600000000000001</v>
      </c>
      <c r="K5458">
        <v>13.11</v>
      </c>
      <c r="L5458" t="s">
        <v>57</v>
      </c>
      <c r="M5458">
        <f t="shared" si="551"/>
        <v>227.43</v>
      </c>
      <c r="N5458">
        <f t="shared" si="552"/>
        <v>122.55</v>
      </c>
      <c r="O5458" s="7">
        <f t="shared" si="553"/>
        <v>0.53884711779448624</v>
      </c>
      <c r="P5458" t="str">
        <f t="shared" si="549"/>
        <v>Jul-2025</v>
      </c>
      <c r="Q5458" t="str">
        <f t="shared" si="550"/>
        <v>Q3-2025</v>
      </c>
    </row>
    <row r="5459" spans="1:17" x14ac:dyDescent="0.3">
      <c r="A5459" t="s">
        <v>5607</v>
      </c>
      <c r="B5459" s="15">
        <v>45716</v>
      </c>
      <c r="C5459" t="s">
        <v>52</v>
      </c>
      <c r="D5459" t="s">
        <v>130</v>
      </c>
      <c r="E5459" t="s">
        <v>54</v>
      </c>
      <c r="F5459" t="s">
        <v>55</v>
      </c>
      <c r="G5459" t="s">
        <v>68</v>
      </c>
      <c r="H5459">
        <v>11</v>
      </c>
      <c r="I5459">
        <v>9.1300000000000008</v>
      </c>
      <c r="J5459">
        <v>5.0000000000000001E-3</v>
      </c>
      <c r="K5459">
        <v>6.28</v>
      </c>
      <c r="L5459" t="s">
        <v>57</v>
      </c>
      <c r="M5459">
        <f t="shared" si="551"/>
        <v>99.93</v>
      </c>
      <c r="N5459">
        <f t="shared" si="552"/>
        <v>30.85</v>
      </c>
      <c r="O5459" s="7">
        <f t="shared" si="553"/>
        <v>0.30871610127088961</v>
      </c>
      <c r="P5459" t="str">
        <f t="shared" si="549"/>
        <v>Feb-2025</v>
      </c>
      <c r="Q5459" t="str">
        <f t="shared" si="550"/>
        <v>Q1-2025</v>
      </c>
    </row>
    <row r="5460" spans="1:17" x14ac:dyDescent="0.3">
      <c r="A5460" t="s">
        <v>5608</v>
      </c>
      <c r="B5460" s="15">
        <v>45822</v>
      </c>
      <c r="C5460" t="s">
        <v>84</v>
      </c>
      <c r="D5460" t="s">
        <v>144</v>
      </c>
      <c r="E5460" t="s">
        <v>71</v>
      </c>
      <c r="F5460" t="s">
        <v>78</v>
      </c>
      <c r="G5460" t="s">
        <v>68</v>
      </c>
      <c r="H5460">
        <v>2</v>
      </c>
      <c r="I5460">
        <v>125.48</v>
      </c>
      <c r="J5460">
        <v>6.2E-2</v>
      </c>
      <c r="K5460">
        <v>95.53</v>
      </c>
      <c r="L5460" t="s">
        <v>57</v>
      </c>
      <c r="M5460">
        <f t="shared" si="551"/>
        <v>235.4</v>
      </c>
      <c r="N5460">
        <f t="shared" si="552"/>
        <v>44.34</v>
      </c>
      <c r="O5460" s="7">
        <f t="shared" si="553"/>
        <v>0.18836023789294817</v>
      </c>
      <c r="P5460" t="str">
        <f t="shared" si="549"/>
        <v>Jun-2025</v>
      </c>
      <c r="Q5460" t="str">
        <f t="shared" si="550"/>
        <v>Q2-2025</v>
      </c>
    </row>
    <row r="5461" spans="1:17" x14ac:dyDescent="0.3">
      <c r="A5461" t="s">
        <v>5609</v>
      </c>
      <c r="B5461" s="15">
        <v>45711</v>
      </c>
      <c r="C5461" t="s">
        <v>84</v>
      </c>
      <c r="D5461" t="s">
        <v>150</v>
      </c>
      <c r="E5461" t="s">
        <v>60</v>
      </c>
      <c r="F5461" t="s">
        <v>90</v>
      </c>
      <c r="G5461" t="s">
        <v>68</v>
      </c>
      <c r="H5461">
        <v>7</v>
      </c>
      <c r="I5461">
        <v>97.77</v>
      </c>
      <c r="J5461">
        <v>0.08</v>
      </c>
      <c r="K5461">
        <v>42.62</v>
      </c>
      <c r="L5461" t="s">
        <v>57</v>
      </c>
      <c r="M5461">
        <f t="shared" si="551"/>
        <v>629.64</v>
      </c>
      <c r="N5461">
        <f t="shared" si="552"/>
        <v>331.3</v>
      </c>
      <c r="O5461" s="7">
        <f t="shared" si="553"/>
        <v>0.52617368655104502</v>
      </c>
      <c r="P5461" t="str">
        <f t="shared" si="549"/>
        <v>Feb-2025</v>
      </c>
      <c r="Q5461" t="str">
        <f t="shared" si="550"/>
        <v>Q1-2025</v>
      </c>
    </row>
    <row r="5462" spans="1:17" x14ac:dyDescent="0.3">
      <c r="A5462" t="s">
        <v>5610</v>
      </c>
      <c r="B5462" s="15">
        <v>46006</v>
      </c>
      <c r="C5462" t="s">
        <v>84</v>
      </c>
      <c r="D5462" t="s">
        <v>372</v>
      </c>
      <c r="E5462" t="s">
        <v>71</v>
      </c>
      <c r="F5462" t="s">
        <v>78</v>
      </c>
      <c r="G5462" t="s">
        <v>56</v>
      </c>
      <c r="H5462">
        <v>2</v>
      </c>
      <c r="I5462">
        <v>133.07</v>
      </c>
      <c r="J5462">
        <v>0.16500000000000001</v>
      </c>
      <c r="K5462">
        <v>91.62</v>
      </c>
      <c r="L5462" t="s">
        <v>57</v>
      </c>
      <c r="M5462">
        <f t="shared" si="551"/>
        <v>222.23</v>
      </c>
      <c r="N5462">
        <f t="shared" si="552"/>
        <v>38.99</v>
      </c>
      <c r="O5462" s="7">
        <f t="shared" si="553"/>
        <v>0.17544885928992487</v>
      </c>
      <c r="P5462" t="str">
        <f t="shared" si="549"/>
        <v>Dec-2025</v>
      </c>
      <c r="Q5462" t="str">
        <f t="shared" si="550"/>
        <v>Q4-2025</v>
      </c>
    </row>
    <row r="5463" spans="1:17" x14ac:dyDescent="0.3">
      <c r="A5463" t="s">
        <v>5611</v>
      </c>
      <c r="B5463" s="15">
        <v>45735</v>
      </c>
      <c r="C5463" t="s">
        <v>84</v>
      </c>
      <c r="D5463" t="s">
        <v>147</v>
      </c>
      <c r="E5463" t="s">
        <v>107</v>
      </c>
      <c r="F5463" t="s">
        <v>139</v>
      </c>
      <c r="G5463" t="s">
        <v>68</v>
      </c>
      <c r="H5463">
        <v>2</v>
      </c>
      <c r="I5463">
        <v>47.39</v>
      </c>
      <c r="J5463">
        <v>5.8000000000000003E-2</v>
      </c>
      <c r="K5463">
        <v>19.46</v>
      </c>
      <c r="L5463" t="s">
        <v>57</v>
      </c>
      <c r="M5463">
        <f t="shared" si="551"/>
        <v>89.28</v>
      </c>
      <c r="N5463">
        <f t="shared" si="552"/>
        <v>50.36</v>
      </c>
      <c r="O5463" s="7">
        <f t="shared" si="553"/>
        <v>0.56406810035842292</v>
      </c>
      <c r="P5463" t="str">
        <f t="shared" si="549"/>
        <v>Mar-2025</v>
      </c>
      <c r="Q5463" t="str">
        <f t="shared" si="550"/>
        <v>Q1-2025</v>
      </c>
    </row>
    <row r="5464" spans="1:17" x14ac:dyDescent="0.3">
      <c r="A5464" t="s">
        <v>5612</v>
      </c>
      <c r="B5464" s="15">
        <v>45767</v>
      </c>
      <c r="C5464" t="s">
        <v>63</v>
      </c>
      <c r="D5464" t="s">
        <v>137</v>
      </c>
      <c r="E5464" t="s">
        <v>93</v>
      </c>
      <c r="F5464" t="s">
        <v>94</v>
      </c>
      <c r="G5464" t="s">
        <v>68</v>
      </c>
      <c r="H5464">
        <v>5</v>
      </c>
      <c r="I5464">
        <v>75.69</v>
      </c>
      <c r="J5464">
        <v>0.23499999999999999</v>
      </c>
      <c r="K5464">
        <v>29.76</v>
      </c>
      <c r="L5464" t="s">
        <v>57</v>
      </c>
      <c r="M5464">
        <f t="shared" si="551"/>
        <v>289.51</v>
      </c>
      <c r="N5464">
        <f t="shared" si="552"/>
        <v>140.71</v>
      </c>
      <c r="O5464" s="7">
        <f t="shared" si="553"/>
        <v>0.48602811647266075</v>
      </c>
      <c r="P5464" t="str">
        <f t="shared" si="549"/>
        <v>Apr-2025</v>
      </c>
      <c r="Q5464" t="str">
        <f t="shared" si="550"/>
        <v>Q2-2025</v>
      </c>
    </row>
    <row r="5465" spans="1:17" x14ac:dyDescent="0.3">
      <c r="A5465" t="s">
        <v>5613</v>
      </c>
      <c r="B5465" s="15">
        <v>45956</v>
      </c>
      <c r="C5465" t="s">
        <v>63</v>
      </c>
      <c r="D5465" t="s">
        <v>263</v>
      </c>
      <c r="E5465" t="s">
        <v>71</v>
      </c>
      <c r="F5465" t="s">
        <v>97</v>
      </c>
      <c r="G5465" t="s">
        <v>68</v>
      </c>
      <c r="H5465">
        <v>10</v>
      </c>
      <c r="I5465">
        <v>166.72</v>
      </c>
      <c r="J5465">
        <v>0.19700000000000001</v>
      </c>
      <c r="K5465">
        <v>128.68</v>
      </c>
      <c r="L5465" t="s">
        <v>57</v>
      </c>
      <c r="M5465">
        <f t="shared" si="551"/>
        <v>1338.76</v>
      </c>
      <c r="N5465">
        <f t="shared" si="552"/>
        <v>51.96</v>
      </c>
      <c r="O5465" s="7">
        <f t="shared" si="553"/>
        <v>3.881203501747886E-2</v>
      </c>
      <c r="P5465" t="str">
        <f t="shared" si="549"/>
        <v>Oct-2025</v>
      </c>
      <c r="Q5465" t="str">
        <f t="shared" si="550"/>
        <v>Q4-2025</v>
      </c>
    </row>
    <row r="5466" spans="1:17" x14ac:dyDescent="0.3">
      <c r="A5466" t="s">
        <v>5614</v>
      </c>
      <c r="B5466" s="15">
        <v>45857</v>
      </c>
      <c r="C5466" t="s">
        <v>52</v>
      </c>
      <c r="D5466" t="s">
        <v>96</v>
      </c>
      <c r="E5466" t="s">
        <v>107</v>
      </c>
      <c r="F5466" t="s">
        <v>139</v>
      </c>
      <c r="G5466" t="s">
        <v>68</v>
      </c>
      <c r="H5466">
        <v>3</v>
      </c>
      <c r="I5466">
        <v>52.46</v>
      </c>
      <c r="J5466">
        <v>0.108</v>
      </c>
      <c r="K5466">
        <v>20.94</v>
      </c>
      <c r="L5466" t="s">
        <v>57</v>
      </c>
      <c r="M5466">
        <f t="shared" si="551"/>
        <v>140.38</v>
      </c>
      <c r="N5466">
        <f t="shared" si="552"/>
        <v>77.56</v>
      </c>
      <c r="O5466" s="7">
        <f t="shared" si="553"/>
        <v>0.5525003561760935</v>
      </c>
      <c r="P5466" t="str">
        <f t="shared" si="549"/>
        <v>Jul-2025</v>
      </c>
      <c r="Q5466" t="str">
        <f t="shared" si="550"/>
        <v>Q3-2025</v>
      </c>
    </row>
    <row r="5467" spans="1:17" x14ac:dyDescent="0.3">
      <c r="A5467" t="s">
        <v>5615</v>
      </c>
      <c r="B5467" s="15">
        <v>45445</v>
      </c>
      <c r="C5467" t="s">
        <v>52</v>
      </c>
      <c r="D5467" t="s">
        <v>200</v>
      </c>
      <c r="E5467" t="s">
        <v>60</v>
      </c>
      <c r="F5467" t="s">
        <v>76</v>
      </c>
      <c r="G5467" t="s">
        <v>68</v>
      </c>
      <c r="H5467">
        <v>7</v>
      </c>
      <c r="I5467">
        <v>28.15</v>
      </c>
      <c r="J5467">
        <v>0.10299999999999999</v>
      </c>
      <c r="K5467">
        <v>12.15</v>
      </c>
      <c r="L5467" t="s">
        <v>57</v>
      </c>
      <c r="M5467">
        <f t="shared" si="551"/>
        <v>176.75</v>
      </c>
      <c r="N5467">
        <f t="shared" si="552"/>
        <v>91.7</v>
      </c>
      <c r="O5467" s="7">
        <f t="shared" si="553"/>
        <v>0.51881188118811883</v>
      </c>
      <c r="P5467" t="str">
        <f t="shared" si="549"/>
        <v>Jun-2024</v>
      </c>
      <c r="Q5467" t="str">
        <f t="shared" si="550"/>
        <v>Q2-2024</v>
      </c>
    </row>
    <row r="5468" spans="1:17" x14ac:dyDescent="0.3">
      <c r="A5468" t="s">
        <v>5616</v>
      </c>
      <c r="B5468" s="15">
        <v>45814</v>
      </c>
      <c r="C5468" t="s">
        <v>52</v>
      </c>
      <c r="D5468" t="s">
        <v>53</v>
      </c>
      <c r="E5468" t="s">
        <v>93</v>
      </c>
      <c r="F5468" t="s">
        <v>219</v>
      </c>
      <c r="G5468" t="s">
        <v>56</v>
      </c>
      <c r="H5468">
        <v>2</v>
      </c>
      <c r="I5468">
        <v>30.25</v>
      </c>
      <c r="J5468">
        <v>7.6999999999999999E-2</v>
      </c>
      <c r="K5468">
        <v>11.75</v>
      </c>
      <c r="L5468" t="s">
        <v>57</v>
      </c>
      <c r="M5468">
        <f t="shared" si="551"/>
        <v>55.84</v>
      </c>
      <c r="N5468">
        <f t="shared" si="552"/>
        <v>32.340000000000003</v>
      </c>
      <c r="O5468" s="7">
        <f t="shared" si="553"/>
        <v>0.57915472779369626</v>
      </c>
      <c r="P5468" t="str">
        <f t="shared" si="549"/>
        <v>Jun-2025</v>
      </c>
      <c r="Q5468" t="str">
        <f t="shared" si="550"/>
        <v>Q2-2025</v>
      </c>
    </row>
    <row r="5469" spans="1:17" x14ac:dyDescent="0.3">
      <c r="A5469" t="s">
        <v>5617</v>
      </c>
      <c r="B5469" s="15">
        <v>45679</v>
      </c>
      <c r="C5469" t="s">
        <v>63</v>
      </c>
      <c r="D5469" t="s">
        <v>251</v>
      </c>
      <c r="E5469" t="s">
        <v>71</v>
      </c>
      <c r="F5469" t="s">
        <v>97</v>
      </c>
      <c r="G5469" t="s">
        <v>68</v>
      </c>
      <c r="H5469">
        <v>5</v>
      </c>
      <c r="I5469">
        <v>154.71</v>
      </c>
      <c r="J5469">
        <v>0.2</v>
      </c>
      <c r="K5469">
        <v>111.8</v>
      </c>
      <c r="L5469" t="s">
        <v>57</v>
      </c>
      <c r="M5469">
        <f t="shared" si="551"/>
        <v>618.84</v>
      </c>
      <c r="N5469">
        <f t="shared" si="552"/>
        <v>59.84</v>
      </c>
      <c r="O5469" s="7">
        <f t="shared" si="553"/>
        <v>9.6697046086225841E-2</v>
      </c>
      <c r="P5469" t="str">
        <f t="shared" si="549"/>
        <v>Jan-2025</v>
      </c>
      <c r="Q5469" t="str">
        <f t="shared" si="550"/>
        <v>Q1-2025</v>
      </c>
    </row>
    <row r="5470" spans="1:17" x14ac:dyDescent="0.3">
      <c r="A5470" t="s">
        <v>5618</v>
      </c>
      <c r="B5470" s="15">
        <v>45793</v>
      </c>
      <c r="C5470" t="s">
        <v>52</v>
      </c>
      <c r="D5470" t="s">
        <v>53</v>
      </c>
      <c r="E5470" t="s">
        <v>71</v>
      </c>
      <c r="F5470" t="s">
        <v>72</v>
      </c>
      <c r="G5470" t="s">
        <v>56</v>
      </c>
      <c r="H5470">
        <v>1</v>
      </c>
      <c r="I5470">
        <v>123.05</v>
      </c>
      <c r="J5470">
        <v>0.129</v>
      </c>
      <c r="K5470">
        <v>89.73</v>
      </c>
      <c r="L5470" t="s">
        <v>57</v>
      </c>
      <c r="M5470">
        <f t="shared" si="551"/>
        <v>107.18</v>
      </c>
      <c r="N5470">
        <f t="shared" si="552"/>
        <v>17.45</v>
      </c>
      <c r="O5470" s="7">
        <f t="shared" si="553"/>
        <v>0.16281022578839335</v>
      </c>
      <c r="P5470" t="str">
        <f t="shared" si="549"/>
        <v>May-2025</v>
      </c>
      <c r="Q5470" t="str">
        <f t="shared" si="550"/>
        <v>Q2-2025</v>
      </c>
    </row>
    <row r="5471" spans="1:17" x14ac:dyDescent="0.3">
      <c r="A5471" t="s">
        <v>5619</v>
      </c>
      <c r="B5471" s="15">
        <v>45888</v>
      </c>
      <c r="C5471" t="s">
        <v>84</v>
      </c>
      <c r="D5471" t="s">
        <v>196</v>
      </c>
      <c r="E5471" t="s">
        <v>107</v>
      </c>
      <c r="F5471" t="s">
        <v>193</v>
      </c>
      <c r="G5471" t="s">
        <v>56</v>
      </c>
      <c r="H5471">
        <v>4</v>
      </c>
      <c r="I5471">
        <v>25.14</v>
      </c>
      <c r="J5471">
        <v>0.113</v>
      </c>
      <c r="K5471">
        <v>11.06</v>
      </c>
      <c r="L5471" t="s">
        <v>57</v>
      </c>
      <c r="M5471">
        <f t="shared" si="551"/>
        <v>89.2</v>
      </c>
      <c r="N5471">
        <f t="shared" si="552"/>
        <v>44.96</v>
      </c>
      <c r="O5471" s="7">
        <f t="shared" si="553"/>
        <v>0.50403587443946185</v>
      </c>
      <c r="P5471" t="str">
        <f t="shared" si="549"/>
        <v>Aug-2025</v>
      </c>
      <c r="Q5471" t="str">
        <f t="shared" si="550"/>
        <v>Q3-2025</v>
      </c>
    </row>
    <row r="5472" spans="1:17" x14ac:dyDescent="0.3">
      <c r="A5472" t="s">
        <v>5620</v>
      </c>
      <c r="B5472" s="15">
        <v>45424</v>
      </c>
      <c r="C5472" t="s">
        <v>88</v>
      </c>
      <c r="D5472" t="s">
        <v>135</v>
      </c>
      <c r="E5472" t="s">
        <v>54</v>
      </c>
      <c r="F5472" t="s">
        <v>65</v>
      </c>
      <c r="G5472" t="s">
        <v>68</v>
      </c>
      <c r="H5472">
        <v>6</v>
      </c>
      <c r="I5472">
        <v>11.32</v>
      </c>
      <c r="J5472">
        <v>9.0999999999999998E-2</v>
      </c>
      <c r="K5472">
        <v>6.87</v>
      </c>
      <c r="L5472" t="s">
        <v>104</v>
      </c>
      <c r="M5472">
        <f t="shared" si="551"/>
        <v>61.74</v>
      </c>
      <c r="N5472">
        <f t="shared" si="552"/>
        <v>20.52</v>
      </c>
      <c r="O5472" s="7">
        <f t="shared" si="553"/>
        <v>0.33236151603498543</v>
      </c>
      <c r="P5472" t="str">
        <f t="shared" si="549"/>
        <v>May-2024</v>
      </c>
      <c r="Q5472" t="str">
        <f t="shared" si="550"/>
        <v>Q2-2024</v>
      </c>
    </row>
    <row r="5473" spans="1:17" x14ac:dyDescent="0.3">
      <c r="A5473" t="s">
        <v>5621</v>
      </c>
      <c r="B5473" s="15">
        <v>45626</v>
      </c>
      <c r="C5473" t="s">
        <v>63</v>
      </c>
      <c r="D5473" t="s">
        <v>281</v>
      </c>
      <c r="E5473" t="s">
        <v>60</v>
      </c>
      <c r="F5473" t="s">
        <v>61</v>
      </c>
      <c r="G5473" t="s">
        <v>68</v>
      </c>
      <c r="H5473">
        <v>2</v>
      </c>
      <c r="I5473">
        <v>104.38</v>
      </c>
      <c r="J5473">
        <v>0.31900000000000001</v>
      </c>
      <c r="K5473">
        <v>54.2</v>
      </c>
      <c r="L5473" t="s">
        <v>57</v>
      </c>
      <c r="M5473">
        <f t="shared" si="551"/>
        <v>142.16999999999999</v>
      </c>
      <c r="N5473">
        <f t="shared" si="552"/>
        <v>33.770000000000003</v>
      </c>
      <c r="O5473" s="7">
        <f t="shared" si="553"/>
        <v>0.23753253147640152</v>
      </c>
      <c r="P5473" t="str">
        <f t="shared" si="549"/>
        <v>Nov-2024</v>
      </c>
      <c r="Q5473" t="str">
        <f t="shared" si="550"/>
        <v>Q4-2024</v>
      </c>
    </row>
    <row r="5474" spans="1:17" x14ac:dyDescent="0.3">
      <c r="A5474" t="s">
        <v>5622</v>
      </c>
      <c r="B5474" s="15">
        <v>45431</v>
      </c>
      <c r="C5474" t="s">
        <v>63</v>
      </c>
      <c r="D5474" t="s">
        <v>137</v>
      </c>
      <c r="E5474" t="s">
        <v>93</v>
      </c>
      <c r="F5474" t="s">
        <v>124</v>
      </c>
      <c r="G5474" t="s">
        <v>56</v>
      </c>
      <c r="H5474">
        <v>3</v>
      </c>
      <c r="I5474">
        <v>10.130000000000001</v>
      </c>
      <c r="J5474">
        <v>0.128</v>
      </c>
      <c r="K5474">
        <v>7.15</v>
      </c>
      <c r="L5474" t="s">
        <v>104</v>
      </c>
      <c r="M5474">
        <f t="shared" si="551"/>
        <v>26.5</v>
      </c>
      <c r="N5474">
        <f t="shared" si="552"/>
        <v>5.05</v>
      </c>
      <c r="O5474" s="7">
        <f t="shared" si="553"/>
        <v>0.19056603773584904</v>
      </c>
      <c r="P5474" t="str">
        <f t="shared" si="549"/>
        <v>May-2024</v>
      </c>
      <c r="Q5474" t="str">
        <f t="shared" si="550"/>
        <v>Q2-2024</v>
      </c>
    </row>
    <row r="5475" spans="1:17" x14ac:dyDescent="0.3">
      <c r="A5475" t="s">
        <v>5623</v>
      </c>
      <c r="B5475" s="15">
        <v>45911</v>
      </c>
      <c r="C5475" t="s">
        <v>63</v>
      </c>
      <c r="D5475" t="s">
        <v>73</v>
      </c>
      <c r="E5475" t="s">
        <v>107</v>
      </c>
      <c r="F5475" t="s">
        <v>132</v>
      </c>
      <c r="G5475" t="s">
        <v>56</v>
      </c>
      <c r="H5475">
        <v>6</v>
      </c>
      <c r="I5475">
        <v>49.11</v>
      </c>
      <c r="J5475">
        <v>0.27</v>
      </c>
      <c r="K5475">
        <v>19.73</v>
      </c>
      <c r="L5475" t="s">
        <v>57</v>
      </c>
      <c r="M5475">
        <f t="shared" si="551"/>
        <v>215.1</v>
      </c>
      <c r="N5475">
        <f t="shared" si="552"/>
        <v>96.72</v>
      </c>
      <c r="O5475" s="7">
        <f t="shared" si="553"/>
        <v>0.44965132496513249</v>
      </c>
      <c r="P5475" t="str">
        <f t="shared" si="549"/>
        <v>Sep-2025</v>
      </c>
      <c r="Q5475" t="str">
        <f t="shared" si="550"/>
        <v>Q3-2025</v>
      </c>
    </row>
    <row r="5476" spans="1:17" x14ac:dyDescent="0.3">
      <c r="A5476" t="s">
        <v>5624</v>
      </c>
      <c r="B5476" s="15">
        <v>45958</v>
      </c>
      <c r="C5476" t="s">
        <v>84</v>
      </c>
      <c r="D5476" t="s">
        <v>171</v>
      </c>
      <c r="E5476" t="s">
        <v>60</v>
      </c>
      <c r="F5476" t="s">
        <v>76</v>
      </c>
      <c r="G5476" t="s">
        <v>68</v>
      </c>
      <c r="H5476">
        <v>4</v>
      </c>
      <c r="I5476">
        <v>40.94</v>
      </c>
      <c r="J5476">
        <v>0.113</v>
      </c>
      <c r="K5476">
        <v>18.62</v>
      </c>
      <c r="L5476" t="s">
        <v>57</v>
      </c>
      <c r="M5476">
        <f t="shared" si="551"/>
        <v>145.26</v>
      </c>
      <c r="N5476">
        <f t="shared" si="552"/>
        <v>70.78</v>
      </c>
      <c r="O5476" s="7">
        <f t="shared" si="553"/>
        <v>0.48726421588875124</v>
      </c>
      <c r="P5476" t="str">
        <f t="shared" ref="P5476:P5539" si="554">IF(B5476="","",TEXT(B5476,"mmm-yyyy"))</f>
        <v>Oct-2025</v>
      </c>
      <c r="Q5476" t="str">
        <f t="shared" ref="Q5476:Q5539" si="555">IF(B5476="","","Q"&amp;ROUNDUP(MONTH(B5476)/3,0)&amp;"-"&amp;YEAR(B5476))</f>
        <v>Q4-2025</v>
      </c>
    </row>
    <row r="5477" spans="1:17" x14ac:dyDescent="0.3">
      <c r="A5477" t="s">
        <v>5625</v>
      </c>
      <c r="B5477" s="15">
        <v>45899</v>
      </c>
      <c r="C5477" t="s">
        <v>63</v>
      </c>
      <c r="D5477" t="s">
        <v>159</v>
      </c>
      <c r="E5477" t="s">
        <v>93</v>
      </c>
      <c r="F5477" t="s">
        <v>94</v>
      </c>
      <c r="G5477" t="s">
        <v>68</v>
      </c>
      <c r="H5477">
        <v>11</v>
      </c>
      <c r="I5477">
        <v>48.65</v>
      </c>
      <c r="J5477">
        <v>0.223</v>
      </c>
      <c r="K5477">
        <v>20.25</v>
      </c>
      <c r="L5477" t="s">
        <v>57</v>
      </c>
      <c r="M5477">
        <f t="shared" si="551"/>
        <v>415.81</v>
      </c>
      <c r="N5477">
        <f t="shared" si="552"/>
        <v>193.06</v>
      </c>
      <c r="O5477" s="7">
        <f t="shared" si="553"/>
        <v>0.46429859791731803</v>
      </c>
      <c r="P5477" t="str">
        <f t="shared" si="554"/>
        <v>Aug-2025</v>
      </c>
      <c r="Q5477" t="str">
        <f t="shared" si="555"/>
        <v>Q3-2025</v>
      </c>
    </row>
    <row r="5478" spans="1:17" x14ac:dyDescent="0.3">
      <c r="A5478" t="s">
        <v>5626</v>
      </c>
      <c r="B5478" s="15">
        <v>45392</v>
      </c>
      <c r="C5478" t="s">
        <v>88</v>
      </c>
      <c r="D5478" t="s">
        <v>198</v>
      </c>
      <c r="E5478" t="s">
        <v>93</v>
      </c>
      <c r="F5478" t="s">
        <v>124</v>
      </c>
      <c r="G5478" t="s">
        <v>56</v>
      </c>
      <c r="H5478">
        <v>2</v>
      </c>
      <c r="I5478">
        <v>84.83</v>
      </c>
      <c r="J5478">
        <v>0.115</v>
      </c>
      <c r="K5478">
        <v>32.450000000000003</v>
      </c>
      <c r="L5478" t="s">
        <v>57</v>
      </c>
      <c r="M5478">
        <f t="shared" si="551"/>
        <v>150.15</v>
      </c>
      <c r="N5478">
        <f t="shared" si="552"/>
        <v>85.25</v>
      </c>
      <c r="O5478" s="7">
        <f t="shared" si="553"/>
        <v>0.56776556776556775</v>
      </c>
      <c r="P5478" t="str">
        <f t="shared" si="554"/>
        <v>Apr-2024</v>
      </c>
      <c r="Q5478" t="str">
        <f t="shared" si="555"/>
        <v>Q2-2024</v>
      </c>
    </row>
    <row r="5479" spans="1:17" x14ac:dyDescent="0.3">
      <c r="A5479" t="s">
        <v>5627</v>
      </c>
      <c r="B5479" s="15">
        <v>45625</v>
      </c>
      <c r="C5479" t="s">
        <v>88</v>
      </c>
      <c r="D5479" t="s">
        <v>123</v>
      </c>
      <c r="E5479" t="s">
        <v>60</v>
      </c>
      <c r="F5479" t="s">
        <v>76</v>
      </c>
      <c r="G5479" t="s">
        <v>56</v>
      </c>
      <c r="H5479">
        <v>1</v>
      </c>
      <c r="I5479">
        <v>48.09</v>
      </c>
      <c r="J5479">
        <v>7.9000000000000001E-2</v>
      </c>
      <c r="K5479">
        <v>21.12</v>
      </c>
      <c r="L5479" t="s">
        <v>57</v>
      </c>
      <c r="M5479">
        <f t="shared" si="551"/>
        <v>44.29</v>
      </c>
      <c r="N5479">
        <f t="shared" si="552"/>
        <v>23.17</v>
      </c>
      <c r="O5479" s="7">
        <f t="shared" si="553"/>
        <v>0.52314292165274334</v>
      </c>
      <c r="P5479" t="str">
        <f t="shared" si="554"/>
        <v>Nov-2024</v>
      </c>
      <c r="Q5479" t="str">
        <f t="shared" si="555"/>
        <v>Q4-2024</v>
      </c>
    </row>
    <row r="5480" spans="1:17" x14ac:dyDescent="0.3">
      <c r="A5480" t="s">
        <v>5628</v>
      </c>
      <c r="B5480" s="15">
        <v>45687</v>
      </c>
      <c r="C5480" t="s">
        <v>52</v>
      </c>
      <c r="D5480" t="s">
        <v>121</v>
      </c>
      <c r="E5480" t="s">
        <v>60</v>
      </c>
      <c r="F5480" t="s">
        <v>99</v>
      </c>
      <c r="G5480" t="s">
        <v>56</v>
      </c>
      <c r="H5480">
        <v>2</v>
      </c>
      <c r="I5480">
        <v>55.47</v>
      </c>
      <c r="J5480">
        <v>0.13300000000000001</v>
      </c>
      <c r="K5480">
        <v>24.41</v>
      </c>
      <c r="L5480" t="s">
        <v>57</v>
      </c>
      <c r="M5480">
        <f t="shared" si="551"/>
        <v>96.18</v>
      </c>
      <c r="N5480">
        <f t="shared" si="552"/>
        <v>47.36</v>
      </c>
      <c r="O5480" s="7">
        <f t="shared" si="553"/>
        <v>0.49241006446246616</v>
      </c>
      <c r="P5480" t="str">
        <f t="shared" si="554"/>
        <v>Jan-2025</v>
      </c>
      <c r="Q5480" t="str">
        <f t="shared" si="555"/>
        <v>Q1-2025</v>
      </c>
    </row>
    <row r="5481" spans="1:17" x14ac:dyDescent="0.3">
      <c r="A5481" t="s">
        <v>5629</v>
      </c>
      <c r="B5481" s="15">
        <v>45935</v>
      </c>
      <c r="C5481" t="s">
        <v>63</v>
      </c>
      <c r="D5481" t="s">
        <v>302</v>
      </c>
      <c r="E5481" t="s">
        <v>93</v>
      </c>
      <c r="F5481" t="s">
        <v>255</v>
      </c>
      <c r="G5481" t="s">
        <v>56</v>
      </c>
      <c r="H5481">
        <v>7</v>
      </c>
      <c r="I5481">
        <v>26.74</v>
      </c>
      <c r="J5481">
        <v>0.378</v>
      </c>
      <c r="K5481">
        <v>11.86</v>
      </c>
      <c r="L5481" t="s">
        <v>57</v>
      </c>
      <c r="M5481">
        <f t="shared" si="551"/>
        <v>116.43</v>
      </c>
      <c r="N5481">
        <f t="shared" si="552"/>
        <v>33.409999999999997</v>
      </c>
      <c r="O5481" s="7">
        <f t="shared" si="553"/>
        <v>0.2869535343124624</v>
      </c>
      <c r="P5481" t="str">
        <f t="shared" si="554"/>
        <v>Oct-2025</v>
      </c>
      <c r="Q5481" t="str">
        <f t="shared" si="555"/>
        <v>Q4-2025</v>
      </c>
    </row>
    <row r="5482" spans="1:17" x14ac:dyDescent="0.3">
      <c r="A5482" t="s">
        <v>5630</v>
      </c>
      <c r="B5482" s="15">
        <v>45592</v>
      </c>
      <c r="C5482" t="s">
        <v>63</v>
      </c>
      <c r="D5482" t="s">
        <v>251</v>
      </c>
      <c r="E5482" t="s">
        <v>60</v>
      </c>
      <c r="F5482" t="s">
        <v>99</v>
      </c>
      <c r="G5482" t="s">
        <v>56</v>
      </c>
      <c r="H5482">
        <v>2</v>
      </c>
      <c r="I5482">
        <v>19.39</v>
      </c>
      <c r="J5482">
        <v>0.374</v>
      </c>
      <c r="K5482">
        <v>9.66</v>
      </c>
      <c r="L5482" t="s">
        <v>57</v>
      </c>
      <c r="M5482">
        <f t="shared" si="551"/>
        <v>24.28</v>
      </c>
      <c r="N5482">
        <f t="shared" si="552"/>
        <v>4.96</v>
      </c>
      <c r="O5482" s="7">
        <f t="shared" si="553"/>
        <v>0.20428336079077428</v>
      </c>
      <c r="P5482" t="str">
        <f t="shared" si="554"/>
        <v>Oct-2024</v>
      </c>
      <c r="Q5482" t="str">
        <f t="shared" si="555"/>
        <v>Q4-2024</v>
      </c>
    </row>
    <row r="5483" spans="1:17" x14ac:dyDescent="0.3">
      <c r="A5483" t="s">
        <v>5631</v>
      </c>
      <c r="B5483" s="15">
        <v>45523</v>
      </c>
      <c r="C5483" t="s">
        <v>63</v>
      </c>
      <c r="D5483" t="s">
        <v>188</v>
      </c>
      <c r="E5483" t="s">
        <v>54</v>
      </c>
      <c r="F5483" t="s">
        <v>65</v>
      </c>
      <c r="G5483" t="s">
        <v>68</v>
      </c>
      <c r="H5483">
        <v>5</v>
      </c>
      <c r="I5483">
        <v>21.41</v>
      </c>
      <c r="J5483">
        <v>0.29499999999999998</v>
      </c>
      <c r="K5483">
        <v>14.6</v>
      </c>
      <c r="L5483" t="s">
        <v>57</v>
      </c>
      <c r="M5483">
        <f t="shared" si="551"/>
        <v>75.47</v>
      </c>
      <c r="N5483">
        <f t="shared" si="552"/>
        <v>2.4700000000000002</v>
      </c>
      <c r="O5483" s="7">
        <f t="shared" si="553"/>
        <v>3.2728236385318674E-2</v>
      </c>
      <c r="P5483" t="str">
        <f t="shared" si="554"/>
        <v>Aug-2024</v>
      </c>
      <c r="Q5483" t="str">
        <f t="shared" si="555"/>
        <v>Q3-2024</v>
      </c>
    </row>
    <row r="5484" spans="1:17" x14ac:dyDescent="0.3">
      <c r="A5484" t="s">
        <v>5632</v>
      </c>
      <c r="B5484" s="15">
        <v>45666</v>
      </c>
      <c r="C5484" t="s">
        <v>52</v>
      </c>
      <c r="D5484" t="s">
        <v>113</v>
      </c>
      <c r="E5484" t="s">
        <v>71</v>
      </c>
      <c r="F5484" t="s">
        <v>86</v>
      </c>
      <c r="G5484" t="s">
        <v>56</v>
      </c>
      <c r="H5484">
        <v>4</v>
      </c>
      <c r="I5484">
        <v>247.66</v>
      </c>
      <c r="J5484">
        <v>0.11</v>
      </c>
      <c r="K5484">
        <v>179.14</v>
      </c>
      <c r="L5484" t="s">
        <v>57</v>
      </c>
      <c r="M5484">
        <f t="shared" si="551"/>
        <v>881.67</v>
      </c>
      <c r="N5484">
        <f t="shared" si="552"/>
        <v>165.11</v>
      </c>
      <c r="O5484" s="7">
        <f t="shared" si="553"/>
        <v>0.18726961334739758</v>
      </c>
      <c r="P5484" t="str">
        <f t="shared" si="554"/>
        <v>Jan-2025</v>
      </c>
      <c r="Q5484" t="str">
        <f t="shared" si="555"/>
        <v>Q1-2025</v>
      </c>
    </row>
    <row r="5485" spans="1:17" x14ac:dyDescent="0.3">
      <c r="A5485" t="s">
        <v>5633</v>
      </c>
      <c r="B5485" s="15">
        <v>45343</v>
      </c>
      <c r="C5485" t="s">
        <v>88</v>
      </c>
      <c r="D5485" t="s">
        <v>167</v>
      </c>
      <c r="E5485" t="s">
        <v>60</v>
      </c>
      <c r="F5485" t="s">
        <v>99</v>
      </c>
      <c r="G5485" t="s">
        <v>68</v>
      </c>
      <c r="H5485">
        <v>5</v>
      </c>
      <c r="I5485">
        <v>36.18</v>
      </c>
      <c r="J5485">
        <v>7.5999999999999998E-2</v>
      </c>
      <c r="K5485">
        <v>19.190000000000001</v>
      </c>
      <c r="L5485" t="s">
        <v>57</v>
      </c>
      <c r="M5485">
        <f t="shared" si="551"/>
        <v>167.15</v>
      </c>
      <c r="N5485">
        <f t="shared" si="552"/>
        <v>71.2</v>
      </c>
      <c r="O5485" s="7">
        <f t="shared" si="553"/>
        <v>0.42596470236314687</v>
      </c>
      <c r="P5485" t="str">
        <f t="shared" si="554"/>
        <v>Feb-2024</v>
      </c>
      <c r="Q5485" t="str">
        <f t="shared" si="555"/>
        <v>Q1-2024</v>
      </c>
    </row>
    <row r="5486" spans="1:17" x14ac:dyDescent="0.3">
      <c r="A5486" t="s">
        <v>5634</v>
      </c>
      <c r="B5486" s="15">
        <v>45860</v>
      </c>
      <c r="C5486" t="s">
        <v>88</v>
      </c>
      <c r="D5486" t="s">
        <v>270</v>
      </c>
      <c r="E5486" t="s">
        <v>60</v>
      </c>
      <c r="F5486" t="s">
        <v>76</v>
      </c>
      <c r="G5486" t="s">
        <v>56</v>
      </c>
      <c r="H5486">
        <v>7</v>
      </c>
      <c r="I5486">
        <v>115.04</v>
      </c>
      <c r="J5486">
        <v>5.7000000000000002E-2</v>
      </c>
      <c r="K5486">
        <v>46.7</v>
      </c>
      <c r="L5486" t="s">
        <v>57</v>
      </c>
      <c r="M5486">
        <f t="shared" si="551"/>
        <v>759.38</v>
      </c>
      <c r="N5486">
        <f t="shared" si="552"/>
        <v>432.48</v>
      </c>
      <c r="O5486" s="7">
        <f t="shared" si="553"/>
        <v>0.56951723774658281</v>
      </c>
      <c r="P5486" t="str">
        <f t="shared" si="554"/>
        <v>Jul-2025</v>
      </c>
      <c r="Q5486" t="str">
        <f t="shared" si="555"/>
        <v>Q3-2025</v>
      </c>
    </row>
    <row r="5487" spans="1:17" x14ac:dyDescent="0.3">
      <c r="A5487" t="s">
        <v>5635</v>
      </c>
      <c r="B5487" s="15">
        <v>45873</v>
      </c>
      <c r="C5487" t="s">
        <v>88</v>
      </c>
      <c r="D5487" t="s">
        <v>116</v>
      </c>
      <c r="E5487" t="s">
        <v>71</v>
      </c>
      <c r="F5487" t="s">
        <v>72</v>
      </c>
      <c r="G5487" t="s">
        <v>56</v>
      </c>
      <c r="H5487">
        <v>10</v>
      </c>
      <c r="I5487">
        <v>125.26</v>
      </c>
      <c r="J5487">
        <v>0.188</v>
      </c>
      <c r="K5487">
        <v>96.3</v>
      </c>
      <c r="L5487" t="s">
        <v>57</v>
      </c>
      <c r="M5487">
        <f t="shared" si="551"/>
        <v>1017.11</v>
      </c>
      <c r="N5487">
        <f t="shared" si="552"/>
        <v>54.11</v>
      </c>
      <c r="O5487" s="7">
        <f t="shared" si="553"/>
        <v>5.3199752239187499E-2</v>
      </c>
      <c r="P5487" t="str">
        <f t="shared" si="554"/>
        <v>Aug-2025</v>
      </c>
      <c r="Q5487" t="str">
        <f t="shared" si="555"/>
        <v>Q3-2025</v>
      </c>
    </row>
    <row r="5488" spans="1:17" x14ac:dyDescent="0.3">
      <c r="A5488" t="s">
        <v>5636</v>
      </c>
      <c r="B5488" s="15">
        <v>46020</v>
      </c>
      <c r="C5488" t="s">
        <v>84</v>
      </c>
      <c r="D5488" t="s">
        <v>150</v>
      </c>
      <c r="E5488" t="s">
        <v>93</v>
      </c>
      <c r="F5488" t="s">
        <v>219</v>
      </c>
      <c r="G5488" t="s">
        <v>68</v>
      </c>
      <c r="H5488">
        <v>1</v>
      </c>
      <c r="I5488">
        <v>40.799999999999997</v>
      </c>
      <c r="J5488">
        <v>0.02</v>
      </c>
      <c r="K5488">
        <v>19.05</v>
      </c>
      <c r="L5488" t="s">
        <v>57</v>
      </c>
      <c r="M5488">
        <f t="shared" si="551"/>
        <v>39.979999999999997</v>
      </c>
      <c r="N5488">
        <f t="shared" si="552"/>
        <v>20.93</v>
      </c>
      <c r="O5488" s="7">
        <f t="shared" si="553"/>
        <v>0.52351175587793897</v>
      </c>
      <c r="P5488" t="str">
        <f t="shared" si="554"/>
        <v>Dec-2025</v>
      </c>
      <c r="Q5488" t="str">
        <f t="shared" si="555"/>
        <v>Q4-2025</v>
      </c>
    </row>
    <row r="5489" spans="1:17" x14ac:dyDescent="0.3">
      <c r="A5489" t="s">
        <v>5637</v>
      </c>
      <c r="B5489" s="15">
        <v>45529</v>
      </c>
      <c r="C5489" t="s">
        <v>63</v>
      </c>
      <c r="D5489" t="s">
        <v>302</v>
      </c>
      <c r="E5489" t="s">
        <v>54</v>
      </c>
      <c r="F5489" t="s">
        <v>114</v>
      </c>
      <c r="G5489" t="s">
        <v>56</v>
      </c>
      <c r="H5489">
        <v>2</v>
      </c>
      <c r="I5489">
        <v>10.55</v>
      </c>
      <c r="J5489">
        <v>0.25800000000000001</v>
      </c>
      <c r="K5489">
        <v>6.13</v>
      </c>
      <c r="L5489" t="s">
        <v>57</v>
      </c>
      <c r="M5489">
        <f t="shared" si="551"/>
        <v>15.66</v>
      </c>
      <c r="N5489">
        <f t="shared" si="552"/>
        <v>3.4</v>
      </c>
      <c r="O5489" s="7">
        <f t="shared" si="553"/>
        <v>0.21711366538952745</v>
      </c>
      <c r="P5489" t="str">
        <f t="shared" si="554"/>
        <v>Aug-2024</v>
      </c>
      <c r="Q5489" t="str">
        <f t="shared" si="555"/>
        <v>Q3-2024</v>
      </c>
    </row>
    <row r="5490" spans="1:17" x14ac:dyDescent="0.3">
      <c r="A5490" t="s">
        <v>5638</v>
      </c>
      <c r="B5490" s="15">
        <v>45740</v>
      </c>
      <c r="C5490" t="s">
        <v>52</v>
      </c>
      <c r="D5490" t="s">
        <v>75</v>
      </c>
      <c r="E5490" t="s">
        <v>71</v>
      </c>
      <c r="F5490" t="s">
        <v>97</v>
      </c>
      <c r="G5490" t="s">
        <v>56</v>
      </c>
      <c r="H5490">
        <v>1</v>
      </c>
      <c r="I5490">
        <v>105.67</v>
      </c>
      <c r="J5490">
        <v>3.6999999999999998E-2</v>
      </c>
      <c r="K5490">
        <v>70.42</v>
      </c>
      <c r="L5490" t="s">
        <v>57</v>
      </c>
      <c r="M5490">
        <f t="shared" si="551"/>
        <v>101.76</v>
      </c>
      <c r="N5490">
        <f t="shared" si="552"/>
        <v>31.34</v>
      </c>
      <c r="O5490" s="7">
        <f t="shared" si="553"/>
        <v>0.30797955974842767</v>
      </c>
      <c r="P5490" t="str">
        <f t="shared" si="554"/>
        <v>Mar-2025</v>
      </c>
      <c r="Q5490" t="str">
        <f t="shared" si="555"/>
        <v>Q1-2025</v>
      </c>
    </row>
    <row r="5491" spans="1:17" x14ac:dyDescent="0.3">
      <c r="A5491" t="s">
        <v>5639</v>
      </c>
      <c r="B5491" s="15">
        <v>45804</v>
      </c>
      <c r="C5491" t="s">
        <v>84</v>
      </c>
      <c r="D5491" t="s">
        <v>103</v>
      </c>
      <c r="E5491" t="s">
        <v>93</v>
      </c>
      <c r="F5491" t="s">
        <v>94</v>
      </c>
      <c r="G5491" t="s">
        <v>56</v>
      </c>
      <c r="H5491">
        <v>3</v>
      </c>
      <c r="I5491">
        <v>81.23</v>
      </c>
      <c r="J5491">
        <v>4.4999999999999998E-2</v>
      </c>
      <c r="K5491">
        <v>28.82</v>
      </c>
      <c r="L5491" t="s">
        <v>57</v>
      </c>
      <c r="M5491">
        <f t="shared" si="551"/>
        <v>232.72</v>
      </c>
      <c r="N5491">
        <f t="shared" si="552"/>
        <v>146.26</v>
      </c>
      <c r="O5491" s="7">
        <f t="shared" si="553"/>
        <v>0.62848057751804742</v>
      </c>
      <c r="P5491" t="str">
        <f t="shared" si="554"/>
        <v>May-2025</v>
      </c>
      <c r="Q5491" t="str">
        <f t="shared" si="555"/>
        <v>Q2-2025</v>
      </c>
    </row>
    <row r="5492" spans="1:17" x14ac:dyDescent="0.3">
      <c r="A5492" t="s">
        <v>5640</v>
      </c>
      <c r="B5492" s="15">
        <v>45671</v>
      </c>
      <c r="C5492" t="s">
        <v>63</v>
      </c>
      <c r="D5492" t="s">
        <v>302</v>
      </c>
      <c r="E5492" t="s">
        <v>71</v>
      </c>
      <c r="F5492" t="s">
        <v>86</v>
      </c>
      <c r="G5492" t="s">
        <v>56</v>
      </c>
      <c r="H5492">
        <v>1</v>
      </c>
      <c r="I5492">
        <v>206.56</v>
      </c>
      <c r="J5492">
        <v>0.17599999999999999</v>
      </c>
      <c r="K5492">
        <v>149.94999999999999</v>
      </c>
      <c r="L5492" t="s">
        <v>57</v>
      </c>
      <c r="M5492">
        <f t="shared" si="551"/>
        <v>170.21</v>
      </c>
      <c r="N5492">
        <f t="shared" si="552"/>
        <v>20.260000000000002</v>
      </c>
      <c r="O5492" s="7">
        <f t="shared" si="553"/>
        <v>0.11902943422830621</v>
      </c>
      <c r="P5492" t="str">
        <f t="shared" si="554"/>
        <v>Jan-2025</v>
      </c>
      <c r="Q5492" t="str">
        <f t="shared" si="555"/>
        <v>Q1-2025</v>
      </c>
    </row>
    <row r="5493" spans="1:17" x14ac:dyDescent="0.3">
      <c r="A5493" t="s">
        <v>5641</v>
      </c>
      <c r="B5493" s="15">
        <v>45635</v>
      </c>
      <c r="C5493" t="s">
        <v>52</v>
      </c>
      <c r="D5493" t="s">
        <v>101</v>
      </c>
      <c r="E5493" t="s">
        <v>54</v>
      </c>
      <c r="F5493" t="s">
        <v>65</v>
      </c>
      <c r="G5493" t="s">
        <v>68</v>
      </c>
      <c r="H5493">
        <v>4</v>
      </c>
      <c r="I5493">
        <v>11.52</v>
      </c>
      <c r="J5493">
        <v>0.14199999999999999</v>
      </c>
      <c r="K5493">
        <v>7.21</v>
      </c>
      <c r="L5493" t="s">
        <v>57</v>
      </c>
      <c r="M5493">
        <f t="shared" si="551"/>
        <v>39.54</v>
      </c>
      <c r="N5493">
        <f t="shared" si="552"/>
        <v>10.7</v>
      </c>
      <c r="O5493" s="7">
        <f t="shared" si="553"/>
        <v>0.27061203844208398</v>
      </c>
      <c r="P5493" t="str">
        <f t="shared" si="554"/>
        <v>Dec-2024</v>
      </c>
      <c r="Q5493" t="str">
        <f t="shared" si="555"/>
        <v>Q4-2024</v>
      </c>
    </row>
    <row r="5494" spans="1:17" x14ac:dyDescent="0.3">
      <c r="A5494" t="s">
        <v>5642</v>
      </c>
      <c r="B5494" s="15">
        <v>45915</v>
      </c>
      <c r="C5494" t="s">
        <v>88</v>
      </c>
      <c r="D5494" t="s">
        <v>123</v>
      </c>
      <c r="E5494" t="s">
        <v>60</v>
      </c>
      <c r="F5494" t="s">
        <v>61</v>
      </c>
      <c r="G5494" t="s">
        <v>56</v>
      </c>
      <c r="H5494">
        <v>2</v>
      </c>
      <c r="I5494">
        <v>27.47</v>
      </c>
      <c r="J5494">
        <v>7.0999999999999994E-2</v>
      </c>
      <c r="K5494">
        <v>12.07</v>
      </c>
      <c r="L5494" t="s">
        <v>57</v>
      </c>
      <c r="M5494">
        <f t="shared" si="551"/>
        <v>51.04</v>
      </c>
      <c r="N5494">
        <f t="shared" si="552"/>
        <v>26.9</v>
      </c>
      <c r="O5494" s="7">
        <f t="shared" si="553"/>
        <v>0.52703761755485889</v>
      </c>
      <c r="P5494" t="str">
        <f t="shared" si="554"/>
        <v>Sep-2025</v>
      </c>
      <c r="Q5494" t="str">
        <f t="shared" si="555"/>
        <v>Q3-2025</v>
      </c>
    </row>
    <row r="5495" spans="1:17" x14ac:dyDescent="0.3">
      <c r="A5495" t="s">
        <v>5643</v>
      </c>
      <c r="B5495" s="15">
        <v>45655</v>
      </c>
      <c r="C5495" t="s">
        <v>88</v>
      </c>
      <c r="D5495" t="s">
        <v>116</v>
      </c>
      <c r="E5495" t="s">
        <v>107</v>
      </c>
      <c r="F5495" t="s">
        <v>193</v>
      </c>
      <c r="G5495" t="s">
        <v>68</v>
      </c>
      <c r="H5495">
        <v>6</v>
      </c>
      <c r="I5495">
        <v>55.47</v>
      </c>
      <c r="J5495">
        <v>9.2999999999999999E-2</v>
      </c>
      <c r="K5495">
        <v>24.47</v>
      </c>
      <c r="L5495" t="s">
        <v>57</v>
      </c>
      <c r="M5495">
        <f t="shared" si="551"/>
        <v>301.87</v>
      </c>
      <c r="N5495">
        <f t="shared" si="552"/>
        <v>155.05000000000001</v>
      </c>
      <c r="O5495" s="7">
        <f t="shared" si="553"/>
        <v>0.51363169576307688</v>
      </c>
      <c r="P5495" t="str">
        <f t="shared" si="554"/>
        <v>Dec-2024</v>
      </c>
      <c r="Q5495" t="str">
        <f t="shared" si="555"/>
        <v>Q4-2024</v>
      </c>
    </row>
    <row r="5496" spans="1:17" x14ac:dyDescent="0.3">
      <c r="A5496" t="s">
        <v>5644</v>
      </c>
      <c r="B5496" s="15">
        <v>45522</v>
      </c>
      <c r="C5496" t="s">
        <v>88</v>
      </c>
      <c r="D5496" t="s">
        <v>206</v>
      </c>
      <c r="E5496" t="s">
        <v>71</v>
      </c>
      <c r="F5496" t="s">
        <v>97</v>
      </c>
      <c r="G5496" t="s">
        <v>56</v>
      </c>
      <c r="H5496">
        <v>6</v>
      </c>
      <c r="I5496">
        <v>177.14</v>
      </c>
      <c r="J5496">
        <v>0.08</v>
      </c>
      <c r="K5496">
        <v>118.96</v>
      </c>
      <c r="L5496" t="s">
        <v>104</v>
      </c>
      <c r="M5496">
        <f t="shared" si="551"/>
        <v>977.81</v>
      </c>
      <c r="N5496">
        <f t="shared" si="552"/>
        <v>264.05</v>
      </c>
      <c r="O5496" s="7">
        <f t="shared" si="553"/>
        <v>0.27004223724445447</v>
      </c>
      <c r="P5496" t="str">
        <f t="shared" si="554"/>
        <v>Aug-2024</v>
      </c>
      <c r="Q5496" t="str">
        <f t="shared" si="555"/>
        <v>Q3-2024</v>
      </c>
    </row>
    <row r="5497" spans="1:17" x14ac:dyDescent="0.3">
      <c r="A5497" t="s">
        <v>5645</v>
      </c>
      <c r="B5497" s="15">
        <v>45959</v>
      </c>
      <c r="C5497" t="s">
        <v>52</v>
      </c>
      <c r="D5497" t="s">
        <v>237</v>
      </c>
      <c r="E5497" t="s">
        <v>107</v>
      </c>
      <c r="F5497" t="s">
        <v>139</v>
      </c>
      <c r="G5497" t="s">
        <v>68</v>
      </c>
      <c r="H5497">
        <v>8</v>
      </c>
      <c r="I5497">
        <v>40.44</v>
      </c>
      <c r="J5497">
        <v>1.6E-2</v>
      </c>
      <c r="K5497">
        <v>17.28</v>
      </c>
      <c r="L5497" t="s">
        <v>104</v>
      </c>
      <c r="M5497">
        <f t="shared" si="551"/>
        <v>318.33999999999997</v>
      </c>
      <c r="N5497">
        <f t="shared" si="552"/>
        <v>180.1</v>
      </c>
      <c r="O5497" s="7">
        <f t="shared" si="553"/>
        <v>0.56574731419237301</v>
      </c>
      <c r="P5497" t="str">
        <f t="shared" si="554"/>
        <v>Oct-2025</v>
      </c>
      <c r="Q5497" t="str">
        <f t="shared" si="555"/>
        <v>Q4-2025</v>
      </c>
    </row>
    <row r="5498" spans="1:17" x14ac:dyDescent="0.3">
      <c r="A5498" t="s">
        <v>5646</v>
      </c>
      <c r="B5498" s="15">
        <v>45862</v>
      </c>
      <c r="C5498" t="s">
        <v>63</v>
      </c>
      <c r="D5498" t="s">
        <v>165</v>
      </c>
      <c r="E5498" t="s">
        <v>93</v>
      </c>
      <c r="F5498" t="s">
        <v>124</v>
      </c>
      <c r="G5498" t="s">
        <v>68</v>
      </c>
      <c r="H5498">
        <v>10</v>
      </c>
      <c r="I5498">
        <v>15.12</v>
      </c>
      <c r="J5498">
        <v>0.28799999999999998</v>
      </c>
      <c r="K5498">
        <v>7.29</v>
      </c>
      <c r="L5498" t="s">
        <v>57</v>
      </c>
      <c r="M5498">
        <f t="shared" si="551"/>
        <v>107.65</v>
      </c>
      <c r="N5498">
        <f t="shared" si="552"/>
        <v>34.75</v>
      </c>
      <c r="O5498" s="7">
        <f t="shared" si="553"/>
        <v>0.32280538783093354</v>
      </c>
      <c r="P5498" t="str">
        <f t="shared" si="554"/>
        <v>Jul-2025</v>
      </c>
      <c r="Q5498" t="str">
        <f t="shared" si="555"/>
        <v>Q3-2025</v>
      </c>
    </row>
    <row r="5499" spans="1:17" x14ac:dyDescent="0.3">
      <c r="A5499" t="s">
        <v>5647</v>
      </c>
      <c r="B5499" s="15">
        <v>45873</v>
      </c>
      <c r="C5499" t="s">
        <v>84</v>
      </c>
      <c r="D5499" t="s">
        <v>85</v>
      </c>
      <c r="E5499" t="s">
        <v>54</v>
      </c>
      <c r="F5499" t="s">
        <v>156</v>
      </c>
      <c r="G5499" t="s">
        <v>68</v>
      </c>
      <c r="H5499">
        <v>3</v>
      </c>
      <c r="I5499">
        <v>17.899999999999999</v>
      </c>
      <c r="J5499">
        <v>7.3999999999999996E-2</v>
      </c>
      <c r="K5499">
        <v>11.35</v>
      </c>
      <c r="L5499" t="s">
        <v>57</v>
      </c>
      <c r="M5499">
        <f t="shared" si="551"/>
        <v>49.73</v>
      </c>
      <c r="N5499">
        <f t="shared" si="552"/>
        <v>15.68</v>
      </c>
      <c r="O5499" s="7">
        <f t="shared" si="553"/>
        <v>0.31530263422481403</v>
      </c>
      <c r="P5499" t="str">
        <f t="shared" si="554"/>
        <v>Aug-2025</v>
      </c>
      <c r="Q5499" t="str">
        <f t="shared" si="555"/>
        <v>Q3-2025</v>
      </c>
    </row>
    <row r="5500" spans="1:17" x14ac:dyDescent="0.3">
      <c r="A5500" t="s">
        <v>5648</v>
      </c>
      <c r="B5500" s="15">
        <v>45596</v>
      </c>
      <c r="C5500" t="s">
        <v>84</v>
      </c>
      <c r="D5500" t="s">
        <v>144</v>
      </c>
      <c r="E5500" t="s">
        <v>93</v>
      </c>
      <c r="F5500" t="s">
        <v>141</v>
      </c>
      <c r="G5500" t="s">
        <v>68</v>
      </c>
      <c r="H5500">
        <v>1</v>
      </c>
      <c r="I5500">
        <v>14.94</v>
      </c>
      <c r="J5500">
        <v>5.3999999999999999E-2</v>
      </c>
      <c r="K5500">
        <v>7.01</v>
      </c>
      <c r="L5500" t="s">
        <v>57</v>
      </c>
      <c r="M5500">
        <f t="shared" si="551"/>
        <v>14.13</v>
      </c>
      <c r="N5500">
        <f t="shared" si="552"/>
        <v>7.12</v>
      </c>
      <c r="O5500" s="7">
        <f t="shared" si="553"/>
        <v>0.5038924274593064</v>
      </c>
      <c r="P5500" t="str">
        <f t="shared" si="554"/>
        <v>Oct-2024</v>
      </c>
      <c r="Q5500" t="str">
        <f t="shared" si="555"/>
        <v>Q4-2024</v>
      </c>
    </row>
    <row r="5501" spans="1:17" x14ac:dyDescent="0.3">
      <c r="A5501" t="s">
        <v>5649</v>
      </c>
      <c r="B5501" s="15">
        <v>45763</v>
      </c>
      <c r="C5501" t="s">
        <v>88</v>
      </c>
      <c r="D5501" t="s">
        <v>123</v>
      </c>
      <c r="E5501" t="s">
        <v>71</v>
      </c>
      <c r="F5501" t="s">
        <v>72</v>
      </c>
      <c r="G5501" t="s">
        <v>68</v>
      </c>
      <c r="H5501">
        <v>1</v>
      </c>
      <c r="I5501">
        <v>126.31</v>
      </c>
      <c r="J5501">
        <v>6.0000000000000001E-3</v>
      </c>
      <c r="K5501">
        <v>89.75</v>
      </c>
      <c r="L5501" t="s">
        <v>57</v>
      </c>
      <c r="M5501">
        <f t="shared" si="551"/>
        <v>125.55</v>
      </c>
      <c r="N5501">
        <f t="shared" si="552"/>
        <v>35.799999999999997</v>
      </c>
      <c r="O5501" s="7">
        <f t="shared" si="553"/>
        <v>0.2851453604141776</v>
      </c>
      <c r="P5501" t="str">
        <f t="shared" si="554"/>
        <v>Apr-2025</v>
      </c>
      <c r="Q5501" t="str">
        <f t="shared" si="555"/>
        <v>Q2-2025</v>
      </c>
    </row>
    <row r="5502" spans="1:17" x14ac:dyDescent="0.3">
      <c r="A5502" t="s">
        <v>5650</v>
      </c>
      <c r="B5502" s="15">
        <v>45524</v>
      </c>
      <c r="C5502" t="s">
        <v>88</v>
      </c>
      <c r="D5502" t="s">
        <v>202</v>
      </c>
      <c r="E5502" t="s">
        <v>71</v>
      </c>
      <c r="F5502" t="s">
        <v>86</v>
      </c>
      <c r="G5502" t="s">
        <v>56</v>
      </c>
      <c r="H5502">
        <v>2</v>
      </c>
      <c r="I5502">
        <v>254.52</v>
      </c>
      <c r="J5502">
        <v>7.0000000000000007E-2</v>
      </c>
      <c r="K5502">
        <v>175.18</v>
      </c>
      <c r="L5502" t="s">
        <v>57</v>
      </c>
      <c r="M5502">
        <f t="shared" si="551"/>
        <v>473.41</v>
      </c>
      <c r="N5502">
        <f t="shared" si="552"/>
        <v>123.05</v>
      </c>
      <c r="O5502" s="7">
        <f t="shared" si="553"/>
        <v>0.25992268857861051</v>
      </c>
      <c r="P5502" t="str">
        <f t="shared" si="554"/>
        <v>Aug-2024</v>
      </c>
      <c r="Q5502" t="str">
        <f t="shared" si="555"/>
        <v>Q3-2024</v>
      </c>
    </row>
    <row r="5503" spans="1:17" x14ac:dyDescent="0.3">
      <c r="A5503" t="s">
        <v>5651</v>
      </c>
      <c r="B5503" s="15">
        <v>45646</v>
      </c>
      <c r="C5503" t="s">
        <v>52</v>
      </c>
      <c r="D5503" t="s">
        <v>181</v>
      </c>
      <c r="E5503" t="s">
        <v>54</v>
      </c>
      <c r="F5503" t="s">
        <v>114</v>
      </c>
      <c r="G5503" t="s">
        <v>56</v>
      </c>
      <c r="H5503">
        <v>9</v>
      </c>
      <c r="I5503">
        <v>14.41</v>
      </c>
      <c r="J5503">
        <v>0.154</v>
      </c>
      <c r="K5503">
        <v>11.47</v>
      </c>
      <c r="L5503" t="s">
        <v>57</v>
      </c>
      <c r="M5503">
        <f t="shared" si="551"/>
        <v>109.72</v>
      </c>
      <c r="N5503">
        <f t="shared" si="552"/>
        <v>6.49</v>
      </c>
      <c r="O5503" s="7">
        <f t="shared" si="553"/>
        <v>5.9150565074735692E-2</v>
      </c>
      <c r="P5503" t="str">
        <f t="shared" si="554"/>
        <v>Dec-2024</v>
      </c>
      <c r="Q5503" t="str">
        <f t="shared" si="555"/>
        <v>Q4-2024</v>
      </c>
    </row>
    <row r="5504" spans="1:17" x14ac:dyDescent="0.3">
      <c r="A5504" t="s">
        <v>5652</v>
      </c>
      <c r="B5504" s="15">
        <v>45676</v>
      </c>
      <c r="C5504" t="s">
        <v>84</v>
      </c>
      <c r="D5504" t="s">
        <v>103</v>
      </c>
      <c r="E5504" t="s">
        <v>71</v>
      </c>
      <c r="F5504" t="s">
        <v>78</v>
      </c>
      <c r="G5504" t="s">
        <v>68</v>
      </c>
      <c r="H5504">
        <v>7</v>
      </c>
      <c r="I5504">
        <v>237.91</v>
      </c>
      <c r="J5504">
        <v>0.14499999999999999</v>
      </c>
      <c r="K5504">
        <v>190.14</v>
      </c>
      <c r="L5504" t="s">
        <v>57</v>
      </c>
      <c r="M5504">
        <f t="shared" si="551"/>
        <v>1423.89</v>
      </c>
      <c r="N5504">
        <f t="shared" si="552"/>
        <v>92.91</v>
      </c>
      <c r="O5504" s="7">
        <f t="shared" si="553"/>
        <v>6.5250826959947744E-2</v>
      </c>
      <c r="P5504" t="str">
        <f t="shared" si="554"/>
        <v>Jan-2025</v>
      </c>
      <c r="Q5504" t="str">
        <f t="shared" si="555"/>
        <v>Q1-2025</v>
      </c>
    </row>
    <row r="5505" spans="1:17" x14ac:dyDescent="0.3">
      <c r="A5505" t="s">
        <v>5653</v>
      </c>
      <c r="B5505" s="15">
        <v>45617</v>
      </c>
      <c r="C5505" t="s">
        <v>88</v>
      </c>
      <c r="D5505" t="s">
        <v>135</v>
      </c>
      <c r="E5505" t="s">
        <v>107</v>
      </c>
      <c r="F5505" t="s">
        <v>148</v>
      </c>
      <c r="G5505" t="s">
        <v>56</v>
      </c>
      <c r="H5505">
        <v>3</v>
      </c>
      <c r="I5505">
        <v>59.58</v>
      </c>
      <c r="J5505">
        <v>1.7000000000000001E-2</v>
      </c>
      <c r="K5505">
        <v>22.22</v>
      </c>
      <c r="L5505" t="s">
        <v>57</v>
      </c>
      <c r="M5505">
        <f t="shared" si="551"/>
        <v>175.7</v>
      </c>
      <c r="N5505">
        <f t="shared" si="552"/>
        <v>109.04</v>
      </c>
      <c r="O5505" s="7">
        <f t="shared" si="553"/>
        <v>0.62060330108138884</v>
      </c>
      <c r="P5505" t="str">
        <f t="shared" si="554"/>
        <v>Nov-2024</v>
      </c>
      <c r="Q5505" t="str">
        <f t="shared" si="555"/>
        <v>Q4-2024</v>
      </c>
    </row>
    <row r="5506" spans="1:17" x14ac:dyDescent="0.3">
      <c r="A5506" t="s">
        <v>5654</v>
      </c>
      <c r="B5506" s="15">
        <v>45450</v>
      </c>
      <c r="C5506" t="s">
        <v>63</v>
      </c>
      <c r="D5506" t="s">
        <v>188</v>
      </c>
      <c r="E5506" t="s">
        <v>54</v>
      </c>
      <c r="F5506" t="s">
        <v>65</v>
      </c>
      <c r="G5506" t="s">
        <v>56</v>
      </c>
      <c r="H5506">
        <v>1</v>
      </c>
      <c r="I5506">
        <v>17.559999999999999</v>
      </c>
      <c r="J5506">
        <v>0.26</v>
      </c>
      <c r="K5506">
        <v>10.53</v>
      </c>
      <c r="L5506" t="s">
        <v>57</v>
      </c>
      <c r="M5506">
        <f t="shared" ref="M5506:M5569" si="556">ROUND(H5506*I5506*(1-J5506),2)</f>
        <v>12.99</v>
      </c>
      <c r="N5506">
        <f t="shared" ref="N5506:N5569" si="557">ROUND(M5506-(H5506*K5506),2)</f>
        <v>2.46</v>
      </c>
      <c r="O5506" s="7">
        <f t="shared" ref="O5506:O5569" si="558">IFERROR(N5506/M5506,0)</f>
        <v>0.18937644341801385</v>
      </c>
      <c r="P5506" t="str">
        <f t="shared" si="554"/>
        <v>Jun-2024</v>
      </c>
      <c r="Q5506" t="str">
        <f t="shared" si="555"/>
        <v>Q2-2024</v>
      </c>
    </row>
    <row r="5507" spans="1:17" x14ac:dyDescent="0.3">
      <c r="A5507" t="s">
        <v>5655</v>
      </c>
      <c r="B5507" s="15">
        <v>45831</v>
      </c>
      <c r="C5507" t="s">
        <v>63</v>
      </c>
      <c r="D5507" t="s">
        <v>204</v>
      </c>
      <c r="E5507" t="s">
        <v>107</v>
      </c>
      <c r="F5507" t="s">
        <v>108</v>
      </c>
      <c r="G5507" t="s">
        <v>73</v>
      </c>
      <c r="H5507">
        <v>3</v>
      </c>
      <c r="I5507">
        <v>21.45</v>
      </c>
      <c r="J5507">
        <v>0.18</v>
      </c>
      <c r="K5507">
        <v>8.33</v>
      </c>
      <c r="L5507" t="s">
        <v>57</v>
      </c>
      <c r="M5507">
        <f t="shared" si="556"/>
        <v>52.77</v>
      </c>
      <c r="N5507">
        <f t="shared" si="557"/>
        <v>27.78</v>
      </c>
      <c r="O5507" s="7">
        <f t="shared" si="558"/>
        <v>0.52643547470153496</v>
      </c>
      <c r="P5507" t="str">
        <f t="shared" si="554"/>
        <v>Jun-2025</v>
      </c>
      <c r="Q5507" t="str">
        <f t="shared" si="555"/>
        <v>Q2-2025</v>
      </c>
    </row>
    <row r="5508" spans="1:17" x14ac:dyDescent="0.3">
      <c r="A5508" t="s">
        <v>5656</v>
      </c>
      <c r="B5508" s="15">
        <v>45504</v>
      </c>
      <c r="C5508" t="s">
        <v>63</v>
      </c>
      <c r="D5508" t="s">
        <v>258</v>
      </c>
      <c r="E5508" t="s">
        <v>107</v>
      </c>
      <c r="F5508" t="s">
        <v>148</v>
      </c>
      <c r="G5508" t="s">
        <v>56</v>
      </c>
      <c r="H5508">
        <v>3</v>
      </c>
      <c r="I5508">
        <v>49.44</v>
      </c>
      <c r="J5508">
        <v>0</v>
      </c>
      <c r="K5508">
        <v>19.59</v>
      </c>
      <c r="L5508" t="s">
        <v>57</v>
      </c>
      <c r="M5508">
        <f t="shared" si="556"/>
        <v>148.32</v>
      </c>
      <c r="N5508">
        <f t="shared" si="557"/>
        <v>89.55</v>
      </c>
      <c r="O5508" s="7">
        <f t="shared" si="558"/>
        <v>0.60376213592233008</v>
      </c>
      <c r="P5508" t="str">
        <f t="shared" si="554"/>
        <v>Jul-2024</v>
      </c>
      <c r="Q5508" t="str">
        <f t="shared" si="555"/>
        <v>Q3-2024</v>
      </c>
    </row>
    <row r="5509" spans="1:17" x14ac:dyDescent="0.3">
      <c r="A5509" t="s">
        <v>5657</v>
      </c>
      <c r="B5509" s="15">
        <v>45563</v>
      </c>
      <c r="C5509" t="s">
        <v>63</v>
      </c>
      <c r="D5509" t="s">
        <v>302</v>
      </c>
      <c r="E5509" t="s">
        <v>93</v>
      </c>
      <c r="F5509" t="s">
        <v>94</v>
      </c>
      <c r="G5509" t="s">
        <v>56</v>
      </c>
      <c r="H5509">
        <v>1</v>
      </c>
      <c r="I5509">
        <v>89.34</v>
      </c>
      <c r="J5509">
        <v>0.22600000000000001</v>
      </c>
      <c r="K5509">
        <v>37.24</v>
      </c>
      <c r="L5509" t="s">
        <v>57</v>
      </c>
      <c r="M5509">
        <f t="shared" si="556"/>
        <v>69.150000000000006</v>
      </c>
      <c r="N5509">
        <f t="shared" si="557"/>
        <v>31.91</v>
      </c>
      <c r="O5509" s="7">
        <f t="shared" si="558"/>
        <v>0.46146059291395514</v>
      </c>
      <c r="P5509" t="str">
        <f t="shared" si="554"/>
        <v>Sep-2024</v>
      </c>
      <c r="Q5509" t="str">
        <f t="shared" si="555"/>
        <v>Q3-2024</v>
      </c>
    </row>
    <row r="5510" spans="1:17" x14ac:dyDescent="0.3">
      <c r="A5510" t="s">
        <v>5658</v>
      </c>
      <c r="B5510" s="15">
        <v>45625</v>
      </c>
      <c r="C5510" t="s">
        <v>88</v>
      </c>
      <c r="D5510" t="s">
        <v>202</v>
      </c>
      <c r="E5510" t="s">
        <v>93</v>
      </c>
      <c r="F5510" t="s">
        <v>141</v>
      </c>
      <c r="G5510" t="s">
        <v>68</v>
      </c>
      <c r="H5510">
        <v>1</v>
      </c>
      <c r="I5510">
        <v>48.75</v>
      </c>
      <c r="J5510">
        <v>8.0000000000000002E-3</v>
      </c>
      <c r="K5510">
        <v>17.55</v>
      </c>
      <c r="L5510" t="s">
        <v>57</v>
      </c>
      <c r="M5510">
        <f t="shared" si="556"/>
        <v>48.36</v>
      </c>
      <c r="N5510">
        <f t="shared" si="557"/>
        <v>30.81</v>
      </c>
      <c r="O5510" s="7">
        <f t="shared" si="558"/>
        <v>0.63709677419354838</v>
      </c>
      <c r="P5510" t="str">
        <f t="shared" si="554"/>
        <v>Nov-2024</v>
      </c>
      <c r="Q5510" t="str">
        <f t="shared" si="555"/>
        <v>Q4-2024</v>
      </c>
    </row>
    <row r="5511" spans="1:17" x14ac:dyDescent="0.3">
      <c r="A5511" t="s">
        <v>5659</v>
      </c>
      <c r="B5511" s="15">
        <v>45354</v>
      </c>
      <c r="C5511" t="s">
        <v>84</v>
      </c>
      <c r="D5511" t="s">
        <v>144</v>
      </c>
      <c r="E5511" t="s">
        <v>107</v>
      </c>
      <c r="F5511" t="s">
        <v>132</v>
      </c>
      <c r="G5511" t="s">
        <v>68</v>
      </c>
      <c r="H5511">
        <v>4</v>
      </c>
      <c r="I5511">
        <v>26.44</v>
      </c>
      <c r="J5511">
        <v>3.9E-2</v>
      </c>
      <c r="K5511">
        <v>10.76</v>
      </c>
      <c r="L5511" t="s">
        <v>57</v>
      </c>
      <c r="M5511">
        <f t="shared" si="556"/>
        <v>101.64</v>
      </c>
      <c r="N5511">
        <f t="shared" si="557"/>
        <v>58.6</v>
      </c>
      <c r="O5511" s="7">
        <f t="shared" si="558"/>
        <v>0.57654466745375832</v>
      </c>
      <c r="P5511" t="str">
        <f t="shared" si="554"/>
        <v>Mar-2024</v>
      </c>
      <c r="Q5511" t="str">
        <f t="shared" si="555"/>
        <v>Q1-2024</v>
      </c>
    </row>
    <row r="5512" spans="1:17" x14ac:dyDescent="0.3">
      <c r="A5512" t="s">
        <v>5660</v>
      </c>
      <c r="B5512" s="15">
        <v>45501</v>
      </c>
      <c r="C5512" t="s">
        <v>88</v>
      </c>
      <c r="D5512" t="s">
        <v>206</v>
      </c>
      <c r="E5512" t="s">
        <v>107</v>
      </c>
      <c r="F5512" t="s">
        <v>193</v>
      </c>
      <c r="G5512" t="s">
        <v>56</v>
      </c>
      <c r="H5512">
        <v>6</v>
      </c>
      <c r="I5512">
        <v>14.26</v>
      </c>
      <c r="J5512">
        <v>0.13300000000000001</v>
      </c>
      <c r="K5512">
        <v>4.97</v>
      </c>
      <c r="L5512" t="s">
        <v>57</v>
      </c>
      <c r="M5512">
        <f t="shared" si="556"/>
        <v>74.180000000000007</v>
      </c>
      <c r="N5512">
        <f t="shared" si="557"/>
        <v>44.36</v>
      </c>
      <c r="O5512" s="7">
        <f t="shared" si="558"/>
        <v>0.59800485306012396</v>
      </c>
      <c r="P5512" t="str">
        <f t="shared" si="554"/>
        <v>Jul-2024</v>
      </c>
      <c r="Q5512" t="str">
        <f t="shared" si="555"/>
        <v>Q3-2024</v>
      </c>
    </row>
    <row r="5513" spans="1:17" x14ac:dyDescent="0.3">
      <c r="A5513" t="s">
        <v>5661</v>
      </c>
      <c r="B5513" s="15">
        <v>45585</v>
      </c>
      <c r="C5513" t="s">
        <v>52</v>
      </c>
      <c r="D5513" t="s">
        <v>96</v>
      </c>
      <c r="E5513" t="s">
        <v>54</v>
      </c>
      <c r="F5513" t="s">
        <v>268</v>
      </c>
      <c r="G5513" t="s">
        <v>68</v>
      </c>
      <c r="H5513">
        <v>3</v>
      </c>
      <c r="I5513">
        <v>9.3699999999999992</v>
      </c>
      <c r="J5513">
        <v>2.1000000000000001E-2</v>
      </c>
      <c r="K5513">
        <v>5.47</v>
      </c>
      <c r="L5513" t="s">
        <v>57</v>
      </c>
      <c r="M5513">
        <f t="shared" si="556"/>
        <v>27.52</v>
      </c>
      <c r="N5513">
        <f t="shared" si="557"/>
        <v>11.11</v>
      </c>
      <c r="O5513" s="7">
        <f t="shared" si="558"/>
        <v>0.40370639534883718</v>
      </c>
      <c r="P5513" t="str">
        <f t="shared" si="554"/>
        <v>Oct-2024</v>
      </c>
      <c r="Q5513" t="str">
        <f t="shared" si="555"/>
        <v>Q4-2024</v>
      </c>
    </row>
    <row r="5514" spans="1:17" x14ac:dyDescent="0.3">
      <c r="A5514" t="s">
        <v>5662</v>
      </c>
      <c r="B5514" s="15">
        <v>45371</v>
      </c>
      <c r="C5514" t="s">
        <v>52</v>
      </c>
      <c r="D5514" t="s">
        <v>73</v>
      </c>
      <c r="E5514" t="s">
        <v>71</v>
      </c>
      <c r="F5514" t="s">
        <v>126</v>
      </c>
      <c r="G5514" t="s">
        <v>68</v>
      </c>
      <c r="H5514">
        <v>4</v>
      </c>
      <c r="I5514">
        <v>287.38</v>
      </c>
      <c r="J5514">
        <v>8.1000000000000003E-2</v>
      </c>
      <c r="K5514">
        <v>189.33</v>
      </c>
      <c r="L5514" t="s">
        <v>57</v>
      </c>
      <c r="M5514">
        <f t="shared" si="556"/>
        <v>1056.4100000000001</v>
      </c>
      <c r="N5514">
        <f t="shared" si="557"/>
        <v>299.08999999999997</v>
      </c>
      <c r="O5514" s="7">
        <f t="shared" si="558"/>
        <v>0.28311924347554451</v>
      </c>
      <c r="P5514" t="str">
        <f t="shared" si="554"/>
        <v>Mar-2024</v>
      </c>
      <c r="Q5514" t="str">
        <f t="shared" si="555"/>
        <v>Q1-2024</v>
      </c>
    </row>
    <row r="5515" spans="1:17" x14ac:dyDescent="0.3">
      <c r="A5515" t="s">
        <v>5663</v>
      </c>
      <c r="B5515" s="15">
        <v>45914</v>
      </c>
      <c r="C5515" t="s">
        <v>63</v>
      </c>
      <c r="D5515" t="s">
        <v>258</v>
      </c>
      <c r="E5515" t="s">
        <v>71</v>
      </c>
      <c r="F5515" t="s">
        <v>126</v>
      </c>
      <c r="G5515" t="s">
        <v>68</v>
      </c>
      <c r="H5515">
        <v>7</v>
      </c>
      <c r="I5515">
        <v>257.85000000000002</v>
      </c>
      <c r="J5515">
        <v>6.9000000000000006E-2</v>
      </c>
      <c r="K5515">
        <v>185.58</v>
      </c>
      <c r="L5515" t="s">
        <v>104</v>
      </c>
      <c r="M5515">
        <f t="shared" si="556"/>
        <v>1680.41</v>
      </c>
      <c r="N5515">
        <f t="shared" si="557"/>
        <v>381.35</v>
      </c>
      <c r="O5515" s="7">
        <f t="shared" si="558"/>
        <v>0.22693866377848262</v>
      </c>
      <c r="P5515" t="str">
        <f t="shared" si="554"/>
        <v>Sep-2025</v>
      </c>
      <c r="Q5515" t="str">
        <f t="shared" si="555"/>
        <v>Q3-2025</v>
      </c>
    </row>
    <row r="5516" spans="1:17" x14ac:dyDescent="0.3">
      <c r="A5516" t="s">
        <v>5664</v>
      </c>
      <c r="B5516" s="15">
        <v>45645</v>
      </c>
      <c r="C5516" t="s">
        <v>52</v>
      </c>
      <c r="D5516" t="s">
        <v>130</v>
      </c>
      <c r="E5516" t="s">
        <v>71</v>
      </c>
      <c r="F5516" t="s">
        <v>78</v>
      </c>
      <c r="G5516" t="s">
        <v>56</v>
      </c>
      <c r="H5516">
        <v>6</v>
      </c>
      <c r="I5516">
        <v>183.3</v>
      </c>
      <c r="J5516">
        <v>0</v>
      </c>
      <c r="K5516">
        <v>138.57</v>
      </c>
      <c r="L5516" t="s">
        <v>57</v>
      </c>
      <c r="M5516">
        <f t="shared" si="556"/>
        <v>1099.8</v>
      </c>
      <c r="N5516">
        <f t="shared" si="557"/>
        <v>268.38</v>
      </c>
      <c r="O5516" s="7">
        <f t="shared" si="558"/>
        <v>0.24402618657937808</v>
      </c>
      <c r="P5516" t="str">
        <f t="shared" si="554"/>
        <v>Dec-2024</v>
      </c>
      <c r="Q5516" t="str">
        <f t="shared" si="555"/>
        <v>Q4-2024</v>
      </c>
    </row>
    <row r="5517" spans="1:17" x14ac:dyDescent="0.3">
      <c r="A5517" t="s">
        <v>5665</v>
      </c>
      <c r="B5517" s="15">
        <v>45726</v>
      </c>
      <c r="C5517" t="s">
        <v>52</v>
      </c>
      <c r="D5517" t="s">
        <v>130</v>
      </c>
      <c r="E5517" t="s">
        <v>93</v>
      </c>
      <c r="F5517" t="s">
        <v>94</v>
      </c>
      <c r="G5517" t="s">
        <v>56</v>
      </c>
      <c r="H5517">
        <v>3</v>
      </c>
      <c r="I5517">
        <v>48.7</v>
      </c>
      <c r="J5517">
        <v>0.08</v>
      </c>
      <c r="K5517">
        <v>5.17</v>
      </c>
      <c r="L5517" t="s">
        <v>57</v>
      </c>
      <c r="M5517">
        <f t="shared" si="556"/>
        <v>134.41</v>
      </c>
      <c r="N5517">
        <f t="shared" si="557"/>
        <v>118.9</v>
      </c>
      <c r="O5517" s="7">
        <f t="shared" si="558"/>
        <v>0.88460680008927917</v>
      </c>
      <c r="P5517" t="str">
        <f t="shared" si="554"/>
        <v>Mar-2025</v>
      </c>
      <c r="Q5517" t="str">
        <f t="shared" si="555"/>
        <v>Q1-2025</v>
      </c>
    </row>
    <row r="5518" spans="1:17" x14ac:dyDescent="0.3">
      <c r="A5518" t="s">
        <v>5666</v>
      </c>
      <c r="B5518" s="15">
        <v>45935</v>
      </c>
      <c r="C5518" t="s">
        <v>63</v>
      </c>
      <c r="D5518" t="s">
        <v>64</v>
      </c>
      <c r="E5518" t="s">
        <v>60</v>
      </c>
      <c r="F5518" t="s">
        <v>76</v>
      </c>
      <c r="G5518" t="s">
        <v>56</v>
      </c>
      <c r="H5518">
        <v>1</v>
      </c>
      <c r="I5518">
        <v>90.67</v>
      </c>
      <c r="J5518">
        <v>0.316</v>
      </c>
      <c r="K5518">
        <v>48.74</v>
      </c>
      <c r="L5518" t="s">
        <v>57</v>
      </c>
      <c r="M5518">
        <f t="shared" si="556"/>
        <v>62.02</v>
      </c>
      <c r="N5518">
        <f t="shared" si="557"/>
        <v>13.28</v>
      </c>
      <c r="O5518" s="7">
        <f t="shared" si="558"/>
        <v>0.21412447597549175</v>
      </c>
      <c r="P5518" t="str">
        <f t="shared" si="554"/>
        <v>Oct-2025</v>
      </c>
      <c r="Q5518" t="str">
        <f t="shared" si="555"/>
        <v>Q4-2025</v>
      </c>
    </row>
    <row r="5519" spans="1:17" x14ac:dyDescent="0.3">
      <c r="A5519" t="s">
        <v>5667</v>
      </c>
      <c r="B5519" s="15">
        <v>45833</v>
      </c>
      <c r="C5519" t="s">
        <v>63</v>
      </c>
      <c r="D5519" t="s">
        <v>106</v>
      </c>
      <c r="E5519" t="s">
        <v>93</v>
      </c>
      <c r="F5519" t="s">
        <v>255</v>
      </c>
      <c r="G5519" t="s">
        <v>68</v>
      </c>
      <c r="H5519">
        <v>3</v>
      </c>
      <c r="I5519">
        <v>48.97</v>
      </c>
      <c r="J5519">
        <v>0.26600000000000001</v>
      </c>
      <c r="K5519">
        <v>22.42</v>
      </c>
      <c r="L5519" t="s">
        <v>57</v>
      </c>
      <c r="M5519">
        <f t="shared" si="556"/>
        <v>107.83</v>
      </c>
      <c r="N5519">
        <f t="shared" si="557"/>
        <v>40.57</v>
      </c>
      <c r="O5519" s="7">
        <f t="shared" si="558"/>
        <v>0.37624037837336549</v>
      </c>
      <c r="P5519" t="str">
        <f t="shared" si="554"/>
        <v>Jun-2025</v>
      </c>
      <c r="Q5519" t="str">
        <f t="shared" si="555"/>
        <v>Q2-2025</v>
      </c>
    </row>
    <row r="5520" spans="1:17" x14ac:dyDescent="0.3">
      <c r="A5520" t="s">
        <v>5668</v>
      </c>
      <c r="B5520" s="15">
        <v>45402</v>
      </c>
      <c r="C5520" t="s">
        <v>63</v>
      </c>
      <c r="D5520" t="s">
        <v>258</v>
      </c>
      <c r="E5520" t="s">
        <v>107</v>
      </c>
      <c r="F5520" t="s">
        <v>193</v>
      </c>
      <c r="G5520" t="s">
        <v>68</v>
      </c>
      <c r="H5520">
        <v>4</v>
      </c>
      <c r="I5520">
        <v>9.8000000000000007</v>
      </c>
      <c r="J5520">
        <v>7.0000000000000007E-2</v>
      </c>
      <c r="K5520">
        <v>4.03</v>
      </c>
      <c r="L5520" t="s">
        <v>57</v>
      </c>
      <c r="M5520">
        <f t="shared" si="556"/>
        <v>36.46</v>
      </c>
      <c r="N5520">
        <f t="shared" si="557"/>
        <v>20.34</v>
      </c>
      <c r="O5520" s="7">
        <f t="shared" si="558"/>
        <v>0.55787164015359292</v>
      </c>
      <c r="P5520" t="str">
        <f t="shared" si="554"/>
        <v>Apr-2024</v>
      </c>
      <c r="Q5520" t="str">
        <f t="shared" si="555"/>
        <v>Q2-2024</v>
      </c>
    </row>
    <row r="5521" spans="1:17" x14ac:dyDescent="0.3">
      <c r="A5521" t="s">
        <v>5669</v>
      </c>
      <c r="B5521" s="15">
        <v>45955</v>
      </c>
      <c r="C5521" t="s">
        <v>52</v>
      </c>
      <c r="D5521" t="s">
        <v>70</v>
      </c>
      <c r="E5521" t="s">
        <v>93</v>
      </c>
      <c r="F5521" t="s">
        <v>141</v>
      </c>
      <c r="G5521" t="s">
        <v>68</v>
      </c>
      <c r="H5521">
        <v>5</v>
      </c>
      <c r="I5521">
        <v>55.96</v>
      </c>
      <c r="J5521">
        <v>0.1</v>
      </c>
      <c r="K5521">
        <v>22.26</v>
      </c>
      <c r="L5521" t="s">
        <v>57</v>
      </c>
      <c r="M5521">
        <f t="shared" si="556"/>
        <v>251.82</v>
      </c>
      <c r="N5521">
        <f t="shared" si="557"/>
        <v>140.52000000000001</v>
      </c>
      <c r="O5521" s="7">
        <f t="shared" si="558"/>
        <v>0.55801763164164886</v>
      </c>
      <c r="P5521" t="str">
        <f t="shared" si="554"/>
        <v>Oct-2025</v>
      </c>
      <c r="Q5521" t="str">
        <f t="shared" si="555"/>
        <v>Q4-2025</v>
      </c>
    </row>
    <row r="5522" spans="1:17" x14ac:dyDescent="0.3">
      <c r="A5522" t="s">
        <v>5670</v>
      </c>
      <c r="B5522" s="15">
        <v>45876</v>
      </c>
      <c r="C5522" t="s">
        <v>88</v>
      </c>
      <c r="D5522" t="s">
        <v>135</v>
      </c>
      <c r="E5522" t="s">
        <v>107</v>
      </c>
      <c r="F5522" t="s">
        <v>132</v>
      </c>
      <c r="G5522" t="s">
        <v>68</v>
      </c>
      <c r="H5522">
        <v>8</v>
      </c>
      <c r="I5522">
        <v>25.44</v>
      </c>
      <c r="J5522">
        <v>0.128</v>
      </c>
      <c r="K5522">
        <v>7.84</v>
      </c>
      <c r="L5522" t="s">
        <v>57</v>
      </c>
      <c r="M5522">
        <f t="shared" si="556"/>
        <v>177.47</v>
      </c>
      <c r="N5522">
        <f t="shared" si="557"/>
        <v>114.75</v>
      </c>
      <c r="O5522" s="7">
        <f t="shared" si="558"/>
        <v>0.64658815574463291</v>
      </c>
      <c r="P5522" t="str">
        <f t="shared" si="554"/>
        <v>Aug-2025</v>
      </c>
      <c r="Q5522" t="str">
        <f t="shared" si="555"/>
        <v>Q3-2025</v>
      </c>
    </row>
    <row r="5523" spans="1:17" x14ac:dyDescent="0.3">
      <c r="A5523" t="s">
        <v>5671</v>
      </c>
      <c r="B5523" s="15">
        <v>45461</v>
      </c>
      <c r="C5523" t="s">
        <v>88</v>
      </c>
      <c r="D5523" t="s">
        <v>92</v>
      </c>
      <c r="E5523" t="s">
        <v>93</v>
      </c>
      <c r="F5523" t="s">
        <v>255</v>
      </c>
      <c r="G5523" t="s">
        <v>68</v>
      </c>
      <c r="H5523">
        <v>7</v>
      </c>
      <c r="I5523">
        <v>64.56</v>
      </c>
      <c r="J5523">
        <v>3.1E-2</v>
      </c>
      <c r="K5523">
        <v>26.82</v>
      </c>
      <c r="L5523" t="s">
        <v>57</v>
      </c>
      <c r="M5523">
        <f t="shared" si="556"/>
        <v>437.91</v>
      </c>
      <c r="N5523">
        <f t="shared" si="557"/>
        <v>250.17</v>
      </c>
      <c r="O5523" s="7">
        <f t="shared" si="558"/>
        <v>0.57128177022675886</v>
      </c>
      <c r="P5523" t="str">
        <f t="shared" si="554"/>
        <v>Jun-2024</v>
      </c>
      <c r="Q5523" t="str">
        <f t="shared" si="555"/>
        <v>Q2-2024</v>
      </c>
    </row>
    <row r="5524" spans="1:17" x14ac:dyDescent="0.3">
      <c r="A5524" t="s">
        <v>5672</v>
      </c>
      <c r="B5524" s="15">
        <v>45865</v>
      </c>
      <c r="C5524" t="s">
        <v>52</v>
      </c>
      <c r="D5524" t="s">
        <v>155</v>
      </c>
      <c r="E5524" t="s">
        <v>54</v>
      </c>
      <c r="F5524" t="s">
        <v>156</v>
      </c>
      <c r="G5524" t="s">
        <v>68</v>
      </c>
      <c r="H5524">
        <v>4</v>
      </c>
      <c r="I5524">
        <v>3.72</v>
      </c>
      <c r="J5524">
        <v>0.08</v>
      </c>
      <c r="K5524">
        <v>2.5</v>
      </c>
      <c r="L5524" t="s">
        <v>57</v>
      </c>
      <c r="M5524">
        <f t="shared" si="556"/>
        <v>13.69</v>
      </c>
      <c r="N5524">
        <f t="shared" si="557"/>
        <v>3.69</v>
      </c>
      <c r="O5524" s="7">
        <f t="shared" si="558"/>
        <v>0.26953981008035061</v>
      </c>
      <c r="P5524" t="str">
        <f t="shared" si="554"/>
        <v>Jul-2025</v>
      </c>
      <c r="Q5524" t="str">
        <f t="shared" si="555"/>
        <v>Q3-2025</v>
      </c>
    </row>
    <row r="5525" spans="1:17" x14ac:dyDescent="0.3">
      <c r="A5525" t="s">
        <v>5673</v>
      </c>
      <c r="B5525" s="15">
        <v>45467</v>
      </c>
      <c r="C5525" t="s">
        <v>52</v>
      </c>
      <c r="D5525" t="s">
        <v>121</v>
      </c>
      <c r="E5525" t="s">
        <v>60</v>
      </c>
      <c r="F5525" t="s">
        <v>76</v>
      </c>
      <c r="G5525" t="s">
        <v>68</v>
      </c>
      <c r="H5525">
        <v>1</v>
      </c>
      <c r="I5525">
        <v>106.44</v>
      </c>
      <c r="J5525">
        <v>2.8000000000000001E-2</v>
      </c>
      <c r="K5525">
        <v>50.1</v>
      </c>
      <c r="L5525" t="s">
        <v>57</v>
      </c>
      <c r="M5525">
        <f t="shared" si="556"/>
        <v>103.46</v>
      </c>
      <c r="N5525">
        <f t="shared" si="557"/>
        <v>53.36</v>
      </c>
      <c r="O5525" s="7">
        <f t="shared" si="558"/>
        <v>0.51575488111347378</v>
      </c>
      <c r="P5525" t="str">
        <f t="shared" si="554"/>
        <v>Jun-2024</v>
      </c>
      <c r="Q5525" t="str">
        <f t="shared" si="555"/>
        <v>Q2-2024</v>
      </c>
    </row>
    <row r="5526" spans="1:17" x14ac:dyDescent="0.3">
      <c r="A5526" t="s">
        <v>5674</v>
      </c>
      <c r="B5526" s="15">
        <v>45581</v>
      </c>
      <c r="C5526" t="s">
        <v>63</v>
      </c>
      <c r="D5526" t="s">
        <v>188</v>
      </c>
      <c r="E5526" t="s">
        <v>54</v>
      </c>
      <c r="F5526" t="s">
        <v>114</v>
      </c>
      <c r="G5526" t="s">
        <v>68</v>
      </c>
      <c r="H5526">
        <v>3</v>
      </c>
      <c r="I5526">
        <v>20.94</v>
      </c>
      <c r="J5526">
        <v>6.9000000000000006E-2</v>
      </c>
      <c r="K5526">
        <v>13.75</v>
      </c>
      <c r="L5526" t="s">
        <v>104</v>
      </c>
      <c r="M5526">
        <f t="shared" si="556"/>
        <v>58.49</v>
      </c>
      <c r="N5526">
        <f t="shared" si="557"/>
        <v>17.239999999999998</v>
      </c>
      <c r="O5526" s="7">
        <f t="shared" si="558"/>
        <v>0.29475123952812443</v>
      </c>
      <c r="P5526" t="str">
        <f t="shared" si="554"/>
        <v>Oct-2024</v>
      </c>
      <c r="Q5526" t="str">
        <f t="shared" si="555"/>
        <v>Q4-2024</v>
      </c>
    </row>
    <row r="5527" spans="1:17" x14ac:dyDescent="0.3">
      <c r="A5527" t="s">
        <v>5675</v>
      </c>
      <c r="B5527" s="15">
        <v>46003</v>
      </c>
      <c r="C5527" t="s">
        <v>88</v>
      </c>
      <c r="D5527" t="s">
        <v>198</v>
      </c>
      <c r="E5527" t="s">
        <v>107</v>
      </c>
      <c r="F5527" t="s">
        <v>108</v>
      </c>
      <c r="G5527" t="s">
        <v>68</v>
      </c>
      <c r="H5527">
        <v>2</v>
      </c>
      <c r="I5527">
        <v>24.86</v>
      </c>
      <c r="J5527">
        <v>6.2E-2</v>
      </c>
      <c r="K5527">
        <v>10.199999999999999</v>
      </c>
      <c r="L5527" t="s">
        <v>57</v>
      </c>
      <c r="M5527">
        <f t="shared" si="556"/>
        <v>46.64</v>
      </c>
      <c r="N5527">
        <f t="shared" si="557"/>
        <v>26.24</v>
      </c>
      <c r="O5527" s="7">
        <f t="shared" si="558"/>
        <v>0.562607204116638</v>
      </c>
      <c r="P5527" t="str">
        <f t="shared" si="554"/>
        <v>Dec-2025</v>
      </c>
      <c r="Q5527" t="str">
        <f t="shared" si="555"/>
        <v>Q4-2025</v>
      </c>
    </row>
    <row r="5528" spans="1:17" x14ac:dyDescent="0.3">
      <c r="A5528" t="s">
        <v>5676</v>
      </c>
      <c r="B5528" s="15">
        <v>45560</v>
      </c>
      <c r="C5528" t="s">
        <v>63</v>
      </c>
      <c r="D5528" t="s">
        <v>82</v>
      </c>
      <c r="E5528" t="s">
        <v>107</v>
      </c>
      <c r="F5528" t="s">
        <v>148</v>
      </c>
      <c r="G5528" t="s">
        <v>56</v>
      </c>
      <c r="H5528">
        <v>5</v>
      </c>
      <c r="I5528">
        <v>43.96</v>
      </c>
      <c r="J5528">
        <v>0.311</v>
      </c>
      <c r="K5528">
        <v>14.1</v>
      </c>
      <c r="L5528" t="s">
        <v>57</v>
      </c>
      <c r="M5528">
        <f t="shared" si="556"/>
        <v>151.44</v>
      </c>
      <c r="N5528">
        <f t="shared" si="557"/>
        <v>80.94</v>
      </c>
      <c r="O5528" s="7">
        <f t="shared" si="558"/>
        <v>0.53446909667194931</v>
      </c>
      <c r="P5528" t="str">
        <f t="shared" si="554"/>
        <v>Sep-2024</v>
      </c>
      <c r="Q5528" t="str">
        <f t="shared" si="555"/>
        <v>Q3-2024</v>
      </c>
    </row>
    <row r="5529" spans="1:17" x14ac:dyDescent="0.3">
      <c r="A5529" t="s">
        <v>5677</v>
      </c>
      <c r="B5529" s="15">
        <v>45822</v>
      </c>
      <c r="C5529" t="s">
        <v>63</v>
      </c>
      <c r="D5529" t="s">
        <v>175</v>
      </c>
      <c r="E5529" t="s">
        <v>71</v>
      </c>
      <c r="F5529" t="s">
        <v>78</v>
      </c>
      <c r="G5529" t="s">
        <v>68</v>
      </c>
      <c r="H5529">
        <v>1</v>
      </c>
      <c r="I5529">
        <v>284.89</v>
      </c>
      <c r="J5529">
        <v>0.22700000000000001</v>
      </c>
      <c r="K5529">
        <v>206.57</v>
      </c>
      <c r="L5529" t="s">
        <v>57</v>
      </c>
      <c r="M5529">
        <f t="shared" si="556"/>
        <v>220.22</v>
      </c>
      <c r="N5529">
        <f t="shared" si="557"/>
        <v>13.65</v>
      </c>
      <c r="O5529" s="7">
        <f t="shared" si="558"/>
        <v>6.1983471074380167E-2</v>
      </c>
      <c r="P5529" t="str">
        <f t="shared" si="554"/>
        <v>Jun-2025</v>
      </c>
      <c r="Q5529" t="str">
        <f t="shared" si="555"/>
        <v>Q2-2025</v>
      </c>
    </row>
    <row r="5530" spans="1:17" x14ac:dyDescent="0.3">
      <c r="A5530" t="s">
        <v>5678</v>
      </c>
      <c r="B5530" s="15">
        <v>45950</v>
      </c>
      <c r="C5530" t="s">
        <v>52</v>
      </c>
      <c r="D5530" t="s">
        <v>130</v>
      </c>
      <c r="E5530" t="s">
        <v>93</v>
      </c>
      <c r="F5530" t="s">
        <v>255</v>
      </c>
      <c r="G5530" t="s">
        <v>68</v>
      </c>
      <c r="H5530">
        <v>1</v>
      </c>
      <c r="I5530">
        <v>39.26</v>
      </c>
      <c r="J5530">
        <v>3.9E-2</v>
      </c>
      <c r="K5530">
        <v>18.98</v>
      </c>
      <c r="L5530" t="s">
        <v>57</v>
      </c>
      <c r="M5530">
        <f t="shared" si="556"/>
        <v>37.729999999999997</v>
      </c>
      <c r="N5530">
        <f t="shared" si="557"/>
        <v>18.75</v>
      </c>
      <c r="O5530" s="7">
        <f t="shared" si="558"/>
        <v>0.49695202756427248</v>
      </c>
      <c r="P5530" t="str">
        <f t="shared" si="554"/>
        <v>Oct-2025</v>
      </c>
      <c r="Q5530" t="str">
        <f t="shared" si="555"/>
        <v>Q4-2025</v>
      </c>
    </row>
    <row r="5531" spans="1:17" x14ac:dyDescent="0.3">
      <c r="A5531" t="s">
        <v>5679</v>
      </c>
      <c r="B5531" s="15">
        <v>45731</v>
      </c>
      <c r="C5531" t="s">
        <v>52</v>
      </c>
      <c r="D5531" t="s">
        <v>155</v>
      </c>
      <c r="E5531" t="s">
        <v>93</v>
      </c>
      <c r="F5531" t="s">
        <v>141</v>
      </c>
      <c r="G5531" t="s">
        <v>56</v>
      </c>
      <c r="H5531">
        <v>5</v>
      </c>
      <c r="I5531">
        <v>19.260000000000002</v>
      </c>
      <c r="J5531">
        <v>0.13100000000000001</v>
      </c>
      <c r="K5531">
        <v>7.83</v>
      </c>
      <c r="L5531" t="s">
        <v>57</v>
      </c>
      <c r="M5531">
        <f t="shared" si="556"/>
        <v>83.68</v>
      </c>
      <c r="N5531">
        <f t="shared" si="557"/>
        <v>44.53</v>
      </c>
      <c r="O5531" s="7">
        <f t="shared" si="558"/>
        <v>0.53214627151051619</v>
      </c>
      <c r="P5531" t="str">
        <f t="shared" si="554"/>
        <v>Mar-2025</v>
      </c>
      <c r="Q5531" t="str">
        <f t="shared" si="555"/>
        <v>Q1-2025</v>
      </c>
    </row>
    <row r="5532" spans="1:17" x14ac:dyDescent="0.3">
      <c r="A5532" t="s">
        <v>5680</v>
      </c>
      <c r="B5532" s="15">
        <v>45950</v>
      </c>
      <c r="C5532" t="s">
        <v>88</v>
      </c>
      <c r="D5532" t="s">
        <v>135</v>
      </c>
      <c r="E5532" t="s">
        <v>60</v>
      </c>
      <c r="F5532" t="s">
        <v>67</v>
      </c>
      <c r="G5532" t="s">
        <v>68</v>
      </c>
      <c r="H5532">
        <v>4</v>
      </c>
      <c r="I5532">
        <v>29.01</v>
      </c>
      <c r="J5532">
        <v>3.5999999999999997E-2</v>
      </c>
      <c r="K5532">
        <v>12.08</v>
      </c>
      <c r="L5532" t="s">
        <v>57</v>
      </c>
      <c r="M5532">
        <f t="shared" si="556"/>
        <v>111.86</v>
      </c>
      <c r="N5532">
        <f t="shared" si="557"/>
        <v>63.54</v>
      </c>
      <c r="O5532" s="7">
        <f t="shared" si="558"/>
        <v>0.56803146790631143</v>
      </c>
      <c r="P5532" t="str">
        <f t="shared" si="554"/>
        <v>Oct-2025</v>
      </c>
      <c r="Q5532" t="str">
        <f t="shared" si="555"/>
        <v>Q4-2025</v>
      </c>
    </row>
    <row r="5533" spans="1:17" x14ac:dyDescent="0.3">
      <c r="A5533" t="s">
        <v>5681</v>
      </c>
      <c r="B5533" s="15">
        <v>45838</v>
      </c>
      <c r="C5533" t="s">
        <v>88</v>
      </c>
      <c r="D5533" t="s">
        <v>270</v>
      </c>
      <c r="E5533" t="s">
        <v>107</v>
      </c>
      <c r="F5533" t="s">
        <v>108</v>
      </c>
      <c r="G5533" t="s">
        <v>68</v>
      </c>
      <c r="H5533">
        <v>3</v>
      </c>
      <c r="I5533">
        <v>42.61</v>
      </c>
      <c r="J5533">
        <v>0.17799999999999999</v>
      </c>
      <c r="K5533">
        <v>19.059999999999999</v>
      </c>
      <c r="L5533" t="s">
        <v>57</v>
      </c>
      <c r="M5533">
        <f t="shared" si="556"/>
        <v>105.08</v>
      </c>
      <c r="N5533">
        <f t="shared" si="557"/>
        <v>47.9</v>
      </c>
      <c r="O5533" s="7">
        <f t="shared" si="558"/>
        <v>0.45584316711077272</v>
      </c>
      <c r="P5533" t="str">
        <f t="shared" si="554"/>
        <v>Jun-2025</v>
      </c>
      <c r="Q5533" t="str">
        <f t="shared" si="555"/>
        <v>Q2-2025</v>
      </c>
    </row>
    <row r="5534" spans="1:17" x14ac:dyDescent="0.3">
      <c r="A5534" t="s">
        <v>5682</v>
      </c>
      <c r="B5534" s="15">
        <v>45367</v>
      </c>
      <c r="C5534" t="s">
        <v>63</v>
      </c>
      <c r="D5534" t="s">
        <v>251</v>
      </c>
      <c r="E5534" t="s">
        <v>107</v>
      </c>
      <c r="F5534" t="s">
        <v>148</v>
      </c>
      <c r="G5534" t="s">
        <v>56</v>
      </c>
      <c r="H5534">
        <v>3</v>
      </c>
      <c r="I5534">
        <v>37.229999999999997</v>
      </c>
      <c r="J5534">
        <v>0.20599999999999999</v>
      </c>
      <c r="K5534">
        <v>14.14</v>
      </c>
      <c r="L5534" t="s">
        <v>57</v>
      </c>
      <c r="M5534">
        <f t="shared" si="556"/>
        <v>88.68</v>
      </c>
      <c r="N5534">
        <f t="shared" si="557"/>
        <v>46.26</v>
      </c>
      <c r="O5534" s="7">
        <f t="shared" si="558"/>
        <v>0.52165087956698231</v>
      </c>
      <c r="P5534" t="str">
        <f t="shared" si="554"/>
        <v>Mar-2024</v>
      </c>
      <c r="Q5534" t="str">
        <f t="shared" si="555"/>
        <v>Q1-2024</v>
      </c>
    </row>
    <row r="5535" spans="1:17" x14ac:dyDescent="0.3">
      <c r="A5535" t="s">
        <v>5683</v>
      </c>
      <c r="B5535" s="15">
        <v>45615</v>
      </c>
      <c r="C5535" t="s">
        <v>84</v>
      </c>
      <c r="D5535" t="s">
        <v>372</v>
      </c>
      <c r="E5535" t="s">
        <v>71</v>
      </c>
      <c r="F5535" t="s">
        <v>78</v>
      </c>
      <c r="G5535" t="s">
        <v>56</v>
      </c>
      <c r="H5535">
        <v>3</v>
      </c>
      <c r="I5535">
        <v>210.25</v>
      </c>
      <c r="J5535">
        <v>0.109</v>
      </c>
      <c r="K5535">
        <v>155.03</v>
      </c>
      <c r="L5535" t="s">
        <v>57</v>
      </c>
      <c r="M5535">
        <f t="shared" si="556"/>
        <v>562</v>
      </c>
      <c r="N5535">
        <f t="shared" si="557"/>
        <v>96.91</v>
      </c>
      <c r="O5535" s="7">
        <f t="shared" si="558"/>
        <v>0.17243772241992883</v>
      </c>
      <c r="P5535" t="str">
        <f t="shared" si="554"/>
        <v>Nov-2024</v>
      </c>
      <c r="Q5535" t="str">
        <f t="shared" si="555"/>
        <v>Q4-2024</v>
      </c>
    </row>
    <row r="5536" spans="1:17" x14ac:dyDescent="0.3">
      <c r="A5536" t="s">
        <v>5684</v>
      </c>
      <c r="B5536" s="15">
        <v>45605</v>
      </c>
      <c r="C5536" t="s">
        <v>88</v>
      </c>
      <c r="D5536" t="s">
        <v>179</v>
      </c>
      <c r="E5536" t="s">
        <v>71</v>
      </c>
      <c r="F5536" t="s">
        <v>72</v>
      </c>
      <c r="G5536" t="s">
        <v>68</v>
      </c>
      <c r="H5536">
        <v>2</v>
      </c>
      <c r="I5536">
        <v>189.09</v>
      </c>
      <c r="J5536">
        <v>0.17799999999999999</v>
      </c>
      <c r="K5536">
        <v>147.71</v>
      </c>
      <c r="L5536" t="s">
        <v>57</v>
      </c>
      <c r="M5536">
        <f t="shared" si="556"/>
        <v>310.86</v>
      </c>
      <c r="N5536">
        <f t="shared" si="557"/>
        <v>15.44</v>
      </c>
      <c r="O5536" s="7">
        <f t="shared" si="558"/>
        <v>4.9668661133629284E-2</v>
      </c>
      <c r="P5536" t="str">
        <f t="shared" si="554"/>
        <v>Nov-2024</v>
      </c>
      <c r="Q5536" t="str">
        <f t="shared" si="555"/>
        <v>Q4-2024</v>
      </c>
    </row>
    <row r="5537" spans="1:17" x14ac:dyDescent="0.3">
      <c r="A5537" t="s">
        <v>5685</v>
      </c>
      <c r="B5537" s="15">
        <v>45867</v>
      </c>
      <c r="C5537" t="s">
        <v>88</v>
      </c>
      <c r="D5537" t="s">
        <v>270</v>
      </c>
      <c r="E5537" t="s">
        <v>71</v>
      </c>
      <c r="F5537" t="s">
        <v>78</v>
      </c>
      <c r="G5537" t="s">
        <v>68</v>
      </c>
      <c r="H5537">
        <v>1</v>
      </c>
      <c r="I5537">
        <v>117.05</v>
      </c>
      <c r="J5537">
        <v>0</v>
      </c>
      <c r="K5537">
        <v>82.15</v>
      </c>
      <c r="L5537" t="s">
        <v>57</v>
      </c>
      <c r="M5537">
        <f t="shared" si="556"/>
        <v>117.05</v>
      </c>
      <c r="N5537">
        <f t="shared" si="557"/>
        <v>34.9</v>
      </c>
      <c r="O5537" s="7">
        <f t="shared" si="558"/>
        <v>0.29816317812900467</v>
      </c>
      <c r="P5537" t="str">
        <f t="shared" si="554"/>
        <v>Jul-2025</v>
      </c>
      <c r="Q5537" t="str">
        <f t="shared" si="555"/>
        <v>Q3-2025</v>
      </c>
    </row>
    <row r="5538" spans="1:17" x14ac:dyDescent="0.3">
      <c r="A5538" t="s">
        <v>5686</v>
      </c>
      <c r="B5538" s="15">
        <v>45788</v>
      </c>
      <c r="C5538" t="s">
        <v>88</v>
      </c>
      <c r="D5538" t="s">
        <v>429</v>
      </c>
      <c r="E5538" t="s">
        <v>54</v>
      </c>
      <c r="F5538" t="s">
        <v>65</v>
      </c>
      <c r="G5538" t="s">
        <v>56</v>
      </c>
      <c r="H5538">
        <v>4</v>
      </c>
      <c r="I5538">
        <v>22.2</v>
      </c>
      <c r="J5538">
        <v>0</v>
      </c>
      <c r="K5538">
        <v>13.7</v>
      </c>
      <c r="L5538" t="s">
        <v>57</v>
      </c>
      <c r="M5538">
        <f t="shared" si="556"/>
        <v>88.8</v>
      </c>
      <c r="N5538">
        <f t="shared" si="557"/>
        <v>34</v>
      </c>
      <c r="O5538" s="7">
        <f t="shared" si="558"/>
        <v>0.38288288288288291</v>
      </c>
      <c r="P5538" t="str">
        <f t="shared" si="554"/>
        <v>May-2025</v>
      </c>
      <c r="Q5538" t="str">
        <f t="shared" si="555"/>
        <v>Q2-2025</v>
      </c>
    </row>
    <row r="5539" spans="1:17" x14ac:dyDescent="0.3">
      <c r="A5539" t="s">
        <v>5687</v>
      </c>
      <c r="B5539" s="15">
        <v>45817</v>
      </c>
      <c r="C5539" t="s">
        <v>52</v>
      </c>
      <c r="D5539" t="s">
        <v>200</v>
      </c>
      <c r="E5539" t="s">
        <v>93</v>
      </c>
      <c r="F5539" t="s">
        <v>219</v>
      </c>
      <c r="G5539" t="s">
        <v>68</v>
      </c>
      <c r="H5539">
        <v>1</v>
      </c>
      <c r="I5539">
        <v>80.2</v>
      </c>
      <c r="J5539">
        <v>8.9999999999999993E-3</v>
      </c>
      <c r="K5539">
        <v>31.08</v>
      </c>
      <c r="L5539" t="s">
        <v>57</v>
      </c>
      <c r="M5539">
        <f t="shared" si="556"/>
        <v>79.48</v>
      </c>
      <c r="N5539">
        <f t="shared" si="557"/>
        <v>48.4</v>
      </c>
      <c r="O5539" s="7">
        <f t="shared" si="558"/>
        <v>0.60895822848515346</v>
      </c>
      <c r="P5539" t="str">
        <f t="shared" si="554"/>
        <v>Jun-2025</v>
      </c>
      <c r="Q5539" t="str">
        <f t="shared" si="555"/>
        <v>Q2-2025</v>
      </c>
    </row>
    <row r="5540" spans="1:17" x14ac:dyDescent="0.3">
      <c r="A5540" t="s">
        <v>5688</v>
      </c>
      <c r="B5540" s="15">
        <v>45505</v>
      </c>
      <c r="C5540" t="s">
        <v>52</v>
      </c>
      <c r="D5540" t="s">
        <v>200</v>
      </c>
      <c r="E5540" t="s">
        <v>107</v>
      </c>
      <c r="F5540" t="s">
        <v>193</v>
      </c>
      <c r="G5540" t="s">
        <v>56</v>
      </c>
      <c r="H5540">
        <v>8</v>
      </c>
      <c r="I5540">
        <v>49.74</v>
      </c>
      <c r="J5540">
        <v>0.105</v>
      </c>
      <c r="K5540">
        <v>16.91</v>
      </c>
      <c r="L5540" t="s">
        <v>57</v>
      </c>
      <c r="M5540">
        <f t="shared" si="556"/>
        <v>356.14</v>
      </c>
      <c r="N5540">
        <f t="shared" si="557"/>
        <v>220.86</v>
      </c>
      <c r="O5540" s="7">
        <f t="shared" si="558"/>
        <v>0.6201493794575168</v>
      </c>
      <c r="P5540" t="str">
        <f t="shared" ref="P5540:P5603" si="559">IF(B5540="","",TEXT(B5540,"mmm-yyyy"))</f>
        <v>Aug-2024</v>
      </c>
      <c r="Q5540" t="str">
        <f t="shared" ref="Q5540:Q5603" si="560">IF(B5540="","","Q"&amp;ROUNDUP(MONTH(B5540)/3,0)&amp;"-"&amp;YEAR(B5540))</f>
        <v>Q3-2024</v>
      </c>
    </row>
    <row r="5541" spans="1:17" x14ac:dyDescent="0.3">
      <c r="A5541" t="s">
        <v>5689</v>
      </c>
      <c r="B5541" s="15">
        <v>45846</v>
      </c>
      <c r="C5541" t="s">
        <v>84</v>
      </c>
      <c r="D5541" t="s">
        <v>225</v>
      </c>
      <c r="E5541" t="s">
        <v>54</v>
      </c>
      <c r="F5541" t="s">
        <v>114</v>
      </c>
      <c r="G5541" t="s">
        <v>56</v>
      </c>
      <c r="H5541">
        <v>3</v>
      </c>
      <c r="I5541">
        <v>16.739999999999998</v>
      </c>
      <c r="J5541">
        <v>4.3999999999999997E-2</v>
      </c>
      <c r="K5541">
        <v>10.44</v>
      </c>
      <c r="L5541" t="s">
        <v>57</v>
      </c>
      <c r="M5541">
        <f t="shared" si="556"/>
        <v>48.01</v>
      </c>
      <c r="N5541">
        <f t="shared" si="557"/>
        <v>16.690000000000001</v>
      </c>
      <c r="O5541" s="7">
        <f t="shared" si="558"/>
        <v>0.3476359091855864</v>
      </c>
      <c r="P5541" t="str">
        <f t="shared" si="559"/>
        <v>Jul-2025</v>
      </c>
      <c r="Q5541" t="str">
        <f t="shared" si="560"/>
        <v>Q3-2025</v>
      </c>
    </row>
    <row r="5542" spans="1:17" x14ac:dyDescent="0.3">
      <c r="A5542" t="s">
        <v>5690</v>
      </c>
      <c r="B5542" s="15">
        <v>45792</v>
      </c>
      <c r="C5542" t="s">
        <v>52</v>
      </c>
      <c r="D5542" t="s">
        <v>121</v>
      </c>
      <c r="E5542" t="s">
        <v>107</v>
      </c>
      <c r="F5542" t="s">
        <v>193</v>
      </c>
      <c r="G5542" t="s">
        <v>56</v>
      </c>
      <c r="H5542">
        <v>2</v>
      </c>
      <c r="I5542">
        <v>47.69</v>
      </c>
      <c r="J5542">
        <v>0</v>
      </c>
      <c r="K5542">
        <v>17.14</v>
      </c>
      <c r="L5542" t="s">
        <v>57</v>
      </c>
      <c r="M5542">
        <f t="shared" si="556"/>
        <v>95.38</v>
      </c>
      <c r="N5542">
        <f t="shared" si="557"/>
        <v>61.1</v>
      </c>
      <c r="O5542" s="7">
        <f t="shared" si="558"/>
        <v>0.64059551268609771</v>
      </c>
      <c r="P5542" t="str">
        <f t="shared" si="559"/>
        <v>May-2025</v>
      </c>
      <c r="Q5542" t="str">
        <f t="shared" si="560"/>
        <v>Q2-2025</v>
      </c>
    </row>
    <row r="5543" spans="1:17" x14ac:dyDescent="0.3">
      <c r="A5543" t="s">
        <v>5691</v>
      </c>
      <c r="B5543" s="15">
        <v>45631</v>
      </c>
      <c r="C5543" t="s">
        <v>52</v>
      </c>
      <c r="D5543" t="s">
        <v>155</v>
      </c>
      <c r="E5543" t="s">
        <v>71</v>
      </c>
      <c r="F5543" t="s">
        <v>126</v>
      </c>
      <c r="G5543" t="s">
        <v>68</v>
      </c>
      <c r="H5543">
        <v>2</v>
      </c>
      <c r="I5543">
        <v>93.27</v>
      </c>
      <c r="J5543">
        <v>1.2E-2</v>
      </c>
      <c r="K5543">
        <v>71.989999999999995</v>
      </c>
      <c r="L5543" t="s">
        <v>57</v>
      </c>
      <c r="M5543">
        <f t="shared" si="556"/>
        <v>184.3</v>
      </c>
      <c r="N5543">
        <f t="shared" si="557"/>
        <v>40.32</v>
      </c>
      <c r="O5543" s="7">
        <f t="shared" si="558"/>
        <v>0.21877373846988604</v>
      </c>
      <c r="P5543" t="str">
        <f t="shared" si="559"/>
        <v>Dec-2024</v>
      </c>
      <c r="Q5543" t="str">
        <f t="shared" si="560"/>
        <v>Q4-2024</v>
      </c>
    </row>
    <row r="5544" spans="1:17" x14ac:dyDescent="0.3">
      <c r="A5544" t="s">
        <v>5692</v>
      </c>
      <c r="B5544" s="15">
        <v>45883</v>
      </c>
      <c r="C5544" t="s">
        <v>84</v>
      </c>
      <c r="D5544" t="s">
        <v>196</v>
      </c>
      <c r="E5544" t="s">
        <v>107</v>
      </c>
      <c r="F5544" t="s">
        <v>193</v>
      </c>
      <c r="G5544" t="s">
        <v>68</v>
      </c>
      <c r="H5544">
        <v>2</v>
      </c>
      <c r="I5544">
        <v>10.029999999999999</v>
      </c>
      <c r="J5544">
        <v>0.11</v>
      </c>
      <c r="K5544">
        <v>4.03</v>
      </c>
      <c r="L5544" t="s">
        <v>57</v>
      </c>
      <c r="M5544">
        <f t="shared" si="556"/>
        <v>17.850000000000001</v>
      </c>
      <c r="N5544">
        <f t="shared" si="557"/>
        <v>9.7899999999999991</v>
      </c>
      <c r="O5544" s="7">
        <f t="shared" si="558"/>
        <v>0.54845938375350134</v>
      </c>
      <c r="P5544" t="str">
        <f t="shared" si="559"/>
        <v>Aug-2025</v>
      </c>
      <c r="Q5544" t="str">
        <f t="shared" si="560"/>
        <v>Q3-2025</v>
      </c>
    </row>
    <row r="5545" spans="1:17" x14ac:dyDescent="0.3">
      <c r="A5545" t="s">
        <v>5693</v>
      </c>
      <c r="B5545" s="15">
        <v>45742</v>
      </c>
      <c r="C5545" t="s">
        <v>52</v>
      </c>
      <c r="D5545" t="s">
        <v>113</v>
      </c>
      <c r="E5545" t="s">
        <v>60</v>
      </c>
      <c r="F5545" t="s">
        <v>61</v>
      </c>
      <c r="G5545" t="s">
        <v>68</v>
      </c>
      <c r="H5545">
        <v>4</v>
      </c>
      <c r="I5545">
        <v>32.619999999999997</v>
      </c>
      <c r="J5545">
        <v>0.14000000000000001</v>
      </c>
      <c r="K5545">
        <v>16.57</v>
      </c>
      <c r="L5545" t="s">
        <v>57</v>
      </c>
      <c r="M5545">
        <f t="shared" si="556"/>
        <v>112.21</v>
      </c>
      <c r="N5545">
        <f t="shared" si="557"/>
        <v>45.93</v>
      </c>
      <c r="O5545" s="7">
        <f t="shared" si="558"/>
        <v>0.40932180732555035</v>
      </c>
      <c r="P5545" t="str">
        <f t="shared" si="559"/>
        <v>Mar-2025</v>
      </c>
      <c r="Q5545" t="str">
        <f t="shared" si="560"/>
        <v>Q1-2025</v>
      </c>
    </row>
    <row r="5546" spans="1:17" x14ac:dyDescent="0.3">
      <c r="A5546" t="s">
        <v>5694</v>
      </c>
      <c r="B5546" s="15">
        <v>45966</v>
      </c>
      <c r="C5546" t="s">
        <v>84</v>
      </c>
      <c r="D5546" t="s">
        <v>171</v>
      </c>
      <c r="E5546" t="s">
        <v>54</v>
      </c>
      <c r="F5546" t="s">
        <v>65</v>
      </c>
      <c r="G5546" t="s">
        <v>68</v>
      </c>
      <c r="H5546">
        <v>21</v>
      </c>
      <c r="I5546">
        <v>24.28</v>
      </c>
      <c r="J5546">
        <v>7.9000000000000001E-2</v>
      </c>
      <c r="K5546">
        <v>14.27</v>
      </c>
      <c r="L5546" t="s">
        <v>57</v>
      </c>
      <c r="M5546">
        <f t="shared" si="556"/>
        <v>469.6</v>
      </c>
      <c r="N5546">
        <f t="shared" si="557"/>
        <v>169.93</v>
      </c>
      <c r="O5546" s="7">
        <f t="shared" si="558"/>
        <v>0.36186115843270866</v>
      </c>
      <c r="P5546" t="str">
        <f t="shared" si="559"/>
        <v>Nov-2025</v>
      </c>
      <c r="Q5546" t="str">
        <f t="shared" si="560"/>
        <v>Q4-2025</v>
      </c>
    </row>
    <row r="5547" spans="1:17" x14ac:dyDescent="0.3">
      <c r="A5547" t="s">
        <v>5695</v>
      </c>
      <c r="B5547" s="15">
        <v>45464</v>
      </c>
      <c r="C5547" t="s">
        <v>84</v>
      </c>
      <c r="D5547" t="s">
        <v>225</v>
      </c>
      <c r="E5547" t="s">
        <v>54</v>
      </c>
      <c r="F5547" t="s">
        <v>114</v>
      </c>
      <c r="G5547" t="s">
        <v>68</v>
      </c>
      <c r="H5547">
        <v>1</v>
      </c>
      <c r="I5547">
        <v>20.81</v>
      </c>
      <c r="J5547">
        <v>0.14299999999999999</v>
      </c>
      <c r="K5547">
        <v>14.24</v>
      </c>
      <c r="L5547" t="s">
        <v>57</v>
      </c>
      <c r="M5547">
        <f t="shared" si="556"/>
        <v>17.829999999999998</v>
      </c>
      <c r="N5547">
        <f t="shared" si="557"/>
        <v>3.59</v>
      </c>
      <c r="O5547" s="7">
        <f t="shared" si="558"/>
        <v>0.20134604598990466</v>
      </c>
      <c r="P5547" t="str">
        <f t="shared" si="559"/>
        <v>Jun-2024</v>
      </c>
      <c r="Q5547" t="str">
        <f t="shared" si="560"/>
        <v>Q2-2024</v>
      </c>
    </row>
    <row r="5548" spans="1:17" x14ac:dyDescent="0.3">
      <c r="A5548" t="s">
        <v>5696</v>
      </c>
      <c r="B5548" s="15">
        <v>45759</v>
      </c>
      <c r="C5548" t="s">
        <v>88</v>
      </c>
      <c r="D5548" t="s">
        <v>429</v>
      </c>
      <c r="E5548" t="s">
        <v>107</v>
      </c>
      <c r="F5548" t="s">
        <v>132</v>
      </c>
      <c r="G5548" t="s">
        <v>56</v>
      </c>
      <c r="H5548">
        <v>3</v>
      </c>
      <c r="I5548">
        <v>8.43</v>
      </c>
      <c r="J5548">
        <v>0.106</v>
      </c>
      <c r="K5548">
        <v>2.5499999999999998</v>
      </c>
      <c r="L5548" t="s">
        <v>57</v>
      </c>
      <c r="M5548">
        <f t="shared" si="556"/>
        <v>22.61</v>
      </c>
      <c r="N5548">
        <f t="shared" si="557"/>
        <v>14.96</v>
      </c>
      <c r="O5548" s="7">
        <f t="shared" si="558"/>
        <v>0.66165413533834594</v>
      </c>
      <c r="P5548" t="str">
        <f t="shared" si="559"/>
        <v>Apr-2025</v>
      </c>
      <c r="Q5548" t="str">
        <f t="shared" si="560"/>
        <v>Q2-2025</v>
      </c>
    </row>
    <row r="5549" spans="1:17" x14ac:dyDescent="0.3">
      <c r="A5549" t="s">
        <v>5697</v>
      </c>
      <c r="B5549" s="15">
        <v>45930</v>
      </c>
      <c r="C5549" t="s">
        <v>84</v>
      </c>
      <c r="D5549" t="s">
        <v>225</v>
      </c>
      <c r="E5549" t="s">
        <v>93</v>
      </c>
      <c r="F5549" t="s">
        <v>124</v>
      </c>
      <c r="G5549" t="s">
        <v>56</v>
      </c>
      <c r="H5549">
        <v>9</v>
      </c>
      <c r="I5549">
        <v>58.64</v>
      </c>
      <c r="J5549">
        <v>0</v>
      </c>
      <c r="K5549">
        <v>20.63</v>
      </c>
      <c r="L5549" t="s">
        <v>104</v>
      </c>
      <c r="M5549">
        <f t="shared" si="556"/>
        <v>527.76</v>
      </c>
      <c r="N5549">
        <f t="shared" si="557"/>
        <v>342.09</v>
      </c>
      <c r="O5549" s="7">
        <f t="shared" si="558"/>
        <v>0.64819236016371073</v>
      </c>
      <c r="P5549" t="str">
        <f t="shared" si="559"/>
        <v>Sep-2025</v>
      </c>
      <c r="Q5549" t="str">
        <f t="shared" si="560"/>
        <v>Q3-2025</v>
      </c>
    </row>
    <row r="5550" spans="1:17" x14ac:dyDescent="0.3">
      <c r="A5550" t="s">
        <v>5698</v>
      </c>
      <c r="B5550" s="15">
        <v>46009</v>
      </c>
      <c r="C5550" t="s">
        <v>52</v>
      </c>
      <c r="D5550" t="s">
        <v>272</v>
      </c>
      <c r="E5550" t="s">
        <v>71</v>
      </c>
      <c r="F5550" t="s">
        <v>97</v>
      </c>
      <c r="G5550" t="s">
        <v>68</v>
      </c>
      <c r="H5550">
        <v>1</v>
      </c>
      <c r="I5550">
        <v>102.72</v>
      </c>
      <c r="J5550">
        <v>8.1000000000000003E-2</v>
      </c>
      <c r="K5550">
        <v>79.7</v>
      </c>
      <c r="L5550" t="s">
        <v>57</v>
      </c>
      <c r="M5550">
        <f t="shared" si="556"/>
        <v>94.4</v>
      </c>
      <c r="N5550">
        <f t="shared" si="557"/>
        <v>14.7</v>
      </c>
      <c r="O5550" s="7">
        <f t="shared" si="558"/>
        <v>0.15572033898305082</v>
      </c>
      <c r="P5550" t="str">
        <f t="shared" si="559"/>
        <v>Dec-2025</v>
      </c>
      <c r="Q5550" t="str">
        <f t="shared" si="560"/>
        <v>Q4-2025</v>
      </c>
    </row>
    <row r="5551" spans="1:17" x14ac:dyDescent="0.3">
      <c r="A5551" t="s">
        <v>5699</v>
      </c>
      <c r="B5551" s="15">
        <v>45890</v>
      </c>
      <c r="C5551" t="s">
        <v>52</v>
      </c>
      <c r="D5551" t="s">
        <v>272</v>
      </c>
      <c r="E5551" t="s">
        <v>107</v>
      </c>
      <c r="F5551" t="s">
        <v>148</v>
      </c>
      <c r="G5551" t="s">
        <v>68</v>
      </c>
      <c r="H5551">
        <v>4</v>
      </c>
      <c r="I5551">
        <v>44.13</v>
      </c>
      <c r="J5551">
        <v>0</v>
      </c>
      <c r="K5551">
        <v>19.149999999999999</v>
      </c>
      <c r="L5551" t="s">
        <v>57</v>
      </c>
      <c r="M5551">
        <f t="shared" si="556"/>
        <v>176.52</v>
      </c>
      <c r="N5551">
        <f t="shared" si="557"/>
        <v>99.92</v>
      </c>
      <c r="O5551" s="7">
        <f t="shared" si="558"/>
        <v>0.56605483797869927</v>
      </c>
      <c r="P5551" t="str">
        <f t="shared" si="559"/>
        <v>Aug-2025</v>
      </c>
      <c r="Q5551" t="str">
        <f t="shared" si="560"/>
        <v>Q3-2025</v>
      </c>
    </row>
    <row r="5552" spans="1:17" x14ac:dyDescent="0.3">
      <c r="A5552" t="s">
        <v>5700</v>
      </c>
      <c r="B5552" s="15">
        <v>45916</v>
      </c>
      <c r="C5552" t="s">
        <v>63</v>
      </c>
      <c r="D5552" t="s">
        <v>175</v>
      </c>
      <c r="E5552" t="s">
        <v>107</v>
      </c>
      <c r="F5552" t="s">
        <v>139</v>
      </c>
      <c r="G5552" t="s">
        <v>56</v>
      </c>
      <c r="H5552">
        <v>1</v>
      </c>
      <c r="I5552">
        <v>45.47</v>
      </c>
      <c r="J5552">
        <v>0.23499999999999999</v>
      </c>
      <c r="K5552">
        <v>18.12</v>
      </c>
      <c r="L5552" t="s">
        <v>57</v>
      </c>
      <c r="M5552">
        <f t="shared" si="556"/>
        <v>34.78</v>
      </c>
      <c r="N5552">
        <f t="shared" si="557"/>
        <v>16.66</v>
      </c>
      <c r="O5552" s="7">
        <f t="shared" si="558"/>
        <v>0.47901092581943644</v>
      </c>
      <c r="P5552" t="str">
        <f t="shared" si="559"/>
        <v>Sep-2025</v>
      </c>
      <c r="Q5552" t="str">
        <f t="shared" si="560"/>
        <v>Q3-2025</v>
      </c>
    </row>
    <row r="5553" spans="1:17" x14ac:dyDescent="0.3">
      <c r="A5553" t="s">
        <v>5701</v>
      </c>
      <c r="B5553" s="15">
        <v>45744</v>
      </c>
      <c r="C5553" t="s">
        <v>52</v>
      </c>
      <c r="D5553" t="s">
        <v>101</v>
      </c>
      <c r="E5553" t="s">
        <v>71</v>
      </c>
      <c r="F5553" t="s">
        <v>97</v>
      </c>
      <c r="G5553" t="s">
        <v>68</v>
      </c>
      <c r="H5553">
        <v>1</v>
      </c>
      <c r="I5553">
        <v>238.92</v>
      </c>
      <c r="J5553">
        <v>7.5999999999999998E-2</v>
      </c>
      <c r="K5553">
        <v>191.12</v>
      </c>
      <c r="L5553" t="s">
        <v>57</v>
      </c>
      <c r="M5553">
        <f t="shared" si="556"/>
        <v>220.76</v>
      </c>
      <c r="N5553">
        <f t="shared" si="557"/>
        <v>29.64</v>
      </c>
      <c r="O5553" s="7">
        <f t="shared" si="558"/>
        <v>0.13426345352418917</v>
      </c>
      <c r="P5553" t="str">
        <f t="shared" si="559"/>
        <v>Mar-2025</v>
      </c>
      <c r="Q5553" t="str">
        <f t="shared" si="560"/>
        <v>Q1-2025</v>
      </c>
    </row>
    <row r="5554" spans="1:17" x14ac:dyDescent="0.3">
      <c r="A5554" t="s">
        <v>5702</v>
      </c>
      <c r="B5554" s="15">
        <v>45887</v>
      </c>
      <c r="C5554" t="s">
        <v>88</v>
      </c>
      <c r="D5554" t="s">
        <v>162</v>
      </c>
      <c r="E5554" t="s">
        <v>60</v>
      </c>
      <c r="F5554" t="s">
        <v>61</v>
      </c>
      <c r="G5554" t="s">
        <v>68</v>
      </c>
      <c r="H5554">
        <v>6</v>
      </c>
      <c r="I5554">
        <v>108.42</v>
      </c>
      <c r="J5554">
        <v>0.14599999999999999</v>
      </c>
      <c r="K5554">
        <v>58.99</v>
      </c>
      <c r="L5554" t="s">
        <v>57</v>
      </c>
      <c r="M5554">
        <f t="shared" si="556"/>
        <v>555.54</v>
      </c>
      <c r="N5554">
        <f t="shared" si="557"/>
        <v>201.6</v>
      </c>
      <c r="O5554" s="7">
        <f t="shared" si="558"/>
        <v>0.36289016092450588</v>
      </c>
      <c r="P5554" t="str">
        <f t="shared" si="559"/>
        <v>Aug-2025</v>
      </c>
      <c r="Q5554" t="str">
        <f t="shared" si="560"/>
        <v>Q3-2025</v>
      </c>
    </row>
    <row r="5555" spans="1:17" x14ac:dyDescent="0.3">
      <c r="A5555" t="s">
        <v>5703</v>
      </c>
      <c r="B5555" s="15">
        <v>45765</v>
      </c>
      <c r="C5555" t="s">
        <v>84</v>
      </c>
      <c r="D5555" t="s">
        <v>73</v>
      </c>
      <c r="E5555" t="s">
        <v>60</v>
      </c>
      <c r="F5555" t="s">
        <v>99</v>
      </c>
      <c r="G5555" t="s">
        <v>68</v>
      </c>
      <c r="H5555">
        <v>2</v>
      </c>
      <c r="I5555">
        <v>102.09</v>
      </c>
      <c r="J5555">
        <v>7.0999999999999994E-2</v>
      </c>
      <c r="K5555">
        <v>52.72</v>
      </c>
      <c r="L5555" t="s">
        <v>57</v>
      </c>
      <c r="M5555">
        <f t="shared" si="556"/>
        <v>189.68</v>
      </c>
      <c r="N5555">
        <f t="shared" si="557"/>
        <v>84.24</v>
      </c>
      <c r="O5555" s="7">
        <f t="shared" si="558"/>
        <v>0.4441164065795023</v>
      </c>
      <c r="P5555" t="str">
        <f t="shared" si="559"/>
        <v>Apr-2025</v>
      </c>
      <c r="Q5555" t="str">
        <f t="shared" si="560"/>
        <v>Q2-2025</v>
      </c>
    </row>
    <row r="5556" spans="1:17" x14ac:dyDescent="0.3">
      <c r="A5556" t="s">
        <v>5704</v>
      </c>
      <c r="B5556" s="15">
        <v>45620</v>
      </c>
      <c r="C5556" t="s">
        <v>52</v>
      </c>
      <c r="D5556" t="s">
        <v>237</v>
      </c>
      <c r="E5556" t="s">
        <v>54</v>
      </c>
      <c r="F5556" t="s">
        <v>156</v>
      </c>
      <c r="G5556" t="s">
        <v>68</v>
      </c>
      <c r="H5556">
        <v>5</v>
      </c>
      <c r="I5556">
        <v>22.01</v>
      </c>
      <c r="J5556">
        <v>0</v>
      </c>
      <c r="K5556">
        <v>13.41</v>
      </c>
      <c r="L5556" t="s">
        <v>57</v>
      </c>
      <c r="M5556">
        <f t="shared" si="556"/>
        <v>110.05</v>
      </c>
      <c r="N5556">
        <f t="shared" si="557"/>
        <v>43</v>
      </c>
      <c r="O5556" s="7">
        <f t="shared" si="558"/>
        <v>0.3907314856883235</v>
      </c>
      <c r="P5556" t="str">
        <f t="shared" si="559"/>
        <v>Nov-2024</v>
      </c>
      <c r="Q5556" t="str">
        <f t="shared" si="560"/>
        <v>Q4-2024</v>
      </c>
    </row>
    <row r="5557" spans="1:17" x14ac:dyDescent="0.3">
      <c r="A5557" t="s">
        <v>5705</v>
      </c>
      <c r="B5557" s="15">
        <v>45827</v>
      </c>
      <c r="C5557" t="s">
        <v>88</v>
      </c>
      <c r="D5557" t="s">
        <v>202</v>
      </c>
      <c r="E5557" t="s">
        <v>54</v>
      </c>
      <c r="F5557" t="s">
        <v>65</v>
      </c>
      <c r="G5557" t="s">
        <v>56</v>
      </c>
      <c r="H5557">
        <v>2</v>
      </c>
      <c r="I5557">
        <v>14</v>
      </c>
      <c r="J5557">
        <v>8.3000000000000004E-2</v>
      </c>
      <c r="K5557">
        <v>9</v>
      </c>
      <c r="L5557" t="s">
        <v>57</v>
      </c>
      <c r="M5557">
        <f t="shared" si="556"/>
        <v>25.68</v>
      </c>
      <c r="N5557">
        <f t="shared" si="557"/>
        <v>7.68</v>
      </c>
      <c r="O5557" s="7">
        <f t="shared" si="558"/>
        <v>0.29906542056074764</v>
      </c>
      <c r="P5557" t="str">
        <f t="shared" si="559"/>
        <v>Jun-2025</v>
      </c>
      <c r="Q5557" t="str">
        <f t="shared" si="560"/>
        <v>Q2-2025</v>
      </c>
    </row>
    <row r="5558" spans="1:17" x14ac:dyDescent="0.3">
      <c r="A5558" t="s">
        <v>5706</v>
      </c>
      <c r="B5558" s="15">
        <v>45483</v>
      </c>
      <c r="C5558" t="s">
        <v>84</v>
      </c>
      <c r="D5558" t="s">
        <v>150</v>
      </c>
      <c r="E5558" t="s">
        <v>71</v>
      </c>
      <c r="F5558" t="s">
        <v>78</v>
      </c>
      <c r="G5558" t="s">
        <v>68</v>
      </c>
      <c r="H5558">
        <v>5</v>
      </c>
      <c r="I5558">
        <v>131.91999999999999</v>
      </c>
      <c r="J5558">
        <v>0</v>
      </c>
      <c r="K5558">
        <v>102.8</v>
      </c>
      <c r="L5558" t="s">
        <v>57</v>
      </c>
      <c r="M5558">
        <f t="shared" si="556"/>
        <v>659.6</v>
      </c>
      <c r="N5558">
        <f t="shared" si="557"/>
        <v>145.6</v>
      </c>
      <c r="O5558" s="7">
        <f t="shared" si="558"/>
        <v>0.22073984232868404</v>
      </c>
      <c r="P5558" t="str">
        <f t="shared" si="559"/>
        <v>Jul-2024</v>
      </c>
      <c r="Q5558" t="str">
        <f t="shared" si="560"/>
        <v>Q3-2024</v>
      </c>
    </row>
    <row r="5559" spans="1:17" x14ac:dyDescent="0.3">
      <c r="A5559" t="s">
        <v>5707</v>
      </c>
      <c r="B5559" s="15">
        <v>45971</v>
      </c>
      <c r="C5559" t="s">
        <v>63</v>
      </c>
      <c r="D5559" t="s">
        <v>281</v>
      </c>
      <c r="E5559" t="s">
        <v>71</v>
      </c>
      <c r="F5559" t="s">
        <v>72</v>
      </c>
      <c r="G5559" t="s">
        <v>68</v>
      </c>
      <c r="H5559">
        <v>10</v>
      </c>
      <c r="I5559">
        <v>126.6</v>
      </c>
      <c r="J5559">
        <v>0.375</v>
      </c>
      <c r="K5559">
        <v>100.68</v>
      </c>
      <c r="L5559" t="s">
        <v>57</v>
      </c>
      <c r="M5559">
        <f t="shared" si="556"/>
        <v>791.25</v>
      </c>
      <c r="N5559">
        <f t="shared" si="557"/>
        <v>-215.55</v>
      </c>
      <c r="O5559" s="7">
        <f t="shared" si="558"/>
        <v>-0.27241706161137441</v>
      </c>
      <c r="P5559" t="str">
        <f t="shared" si="559"/>
        <v>Nov-2025</v>
      </c>
      <c r="Q5559" t="str">
        <f t="shared" si="560"/>
        <v>Q4-2025</v>
      </c>
    </row>
    <row r="5560" spans="1:17" x14ac:dyDescent="0.3">
      <c r="A5560" t="s">
        <v>5708</v>
      </c>
      <c r="B5560" s="15">
        <v>45724</v>
      </c>
      <c r="C5560" t="s">
        <v>52</v>
      </c>
      <c r="D5560" t="s">
        <v>96</v>
      </c>
      <c r="E5560" t="s">
        <v>60</v>
      </c>
      <c r="F5560" t="s">
        <v>67</v>
      </c>
      <c r="G5560" t="s">
        <v>68</v>
      </c>
      <c r="H5560">
        <v>2</v>
      </c>
      <c r="I5560">
        <v>66.55</v>
      </c>
      <c r="J5560">
        <v>7.0999999999999994E-2</v>
      </c>
      <c r="K5560">
        <v>35.21</v>
      </c>
      <c r="L5560" t="s">
        <v>57</v>
      </c>
      <c r="M5560">
        <f t="shared" si="556"/>
        <v>123.65</v>
      </c>
      <c r="N5560">
        <f t="shared" si="557"/>
        <v>53.23</v>
      </c>
      <c r="O5560" s="7">
        <f t="shared" si="558"/>
        <v>0.43048928427011723</v>
      </c>
      <c r="P5560" t="str">
        <f t="shared" si="559"/>
        <v>Mar-2025</v>
      </c>
      <c r="Q5560" t="str">
        <f t="shared" si="560"/>
        <v>Q1-2025</v>
      </c>
    </row>
    <row r="5561" spans="1:17" x14ac:dyDescent="0.3">
      <c r="A5561" t="s">
        <v>5709</v>
      </c>
      <c r="B5561" s="15">
        <v>45900</v>
      </c>
      <c r="C5561" t="s">
        <v>52</v>
      </c>
      <c r="D5561" t="s">
        <v>121</v>
      </c>
      <c r="E5561" t="s">
        <v>71</v>
      </c>
      <c r="F5561" t="s">
        <v>86</v>
      </c>
      <c r="G5561" t="s">
        <v>68</v>
      </c>
      <c r="H5561">
        <v>3</v>
      </c>
      <c r="I5561">
        <v>196.5</v>
      </c>
      <c r="J5561">
        <v>8.7999999999999995E-2</v>
      </c>
      <c r="K5561">
        <v>152.76</v>
      </c>
      <c r="L5561" t="s">
        <v>57</v>
      </c>
      <c r="M5561">
        <f t="shared" si="556"/>
        <v>537.62</v>
      </c>
      <c r="N5561">
        <f t="shared" si="557"/>
        <v>79.34</v>
      </c>
      <c r="O5561" s="7">
        <f t="shared" si="558"/>
        <v>0.14757635504631525</v>
      </c>
      <c r="P5561" t="str">
        <f t="shared" si="559"/>
        <v>Aug-2025</v>
      </c>
      <c r="Q5561" t="str">
        <f t="shared" si="560"/>
        <v>Q3-2025</v>
      </c>
    </row>
    <row r="5562" spans="1:17" x14ac:dyDescent="0.3">
      <c r="A5562" t="s">
        <v>5710</v>
      </c>
      <c r="B5562" s="15">
        <v>45550</v>
      </c>
      <c r="C5562" t="s">
        <v>88</v>
      </c>
      <c r="D5562" t="s">
        <v>135</v>
      </c>
      <c r="E5562" t="s">
        <v>54</v>
      </c>
      <c r="F5562" t="s">
        <v>268</v>
      </c>
      <c r="G5562" t="s">
        <v>68</v>
      </c>
      <c r="H5562">
        <v>6</v>
      </c>
      <c r="I5562">
        <v>8.9499999999999993</v>
      </c>
      <c r="J5562">
        <v>0.152</v>
      </c>
      <c r="K5562">
        <v>4.9800000000000004</v>
      </c>
      <c r="L5562" t="s">
        <v>57</v>
      </c>
      <c r="M5562">
        <f t="shared" si="556"/>
        <v>45.54</v>
      </c>
      <c r="N5562">
        <f t="shared" si="557"/>
        <v>15.66</v>
      </c>
      <c r="O5562" s="7">
        <f t="shared" si="558"/>
        <v>0.34387351778656128</v>
      </c>
      <c r="P5562" t="str">
        <f t="shared" si="559"/>
        <v>Sep-2024</v>
      </c>
      <c r="Q5562" t="str">
        <f t="shared" si="560"/>
        <v>Q3-2024</v>
      </c>
    </row>
    <row r="5563" spans="1:17" x14ac:dyDescent="0.3">
      <c r="A5563" t="s">
        <v>5711</v>
      </c>
      <c r="B5563" s="15">
        <v>45833</v>
      </c>
      <c r="C5563" t="s">
        <v>84</v>
      </c>
      <c r="D5563" t="s">
        <v>144</v>
      </c>
      <c r="E5563" t="s">
        <v>54</v>
      </c>
      <c r="F5563" t="s">
        <v>55</v>
      </c>
      <c r="G5563" t="s">
        <v>68</v>
      </c>
      <c r="H5563">
        <v>1</v>
      </c>
      <c r="I5563">
        <v>19.91</v>
      </c>
      <c r="J5563">
        <v>0</v>
      </c>
      <c r="K5563">
        <v>13.48</v>
      </c>
      <c r="L5563" t="s">
        <v>57</v>
      </c>
      <c r="M5563">
        <f t="shared" si="556"/>
        <v>19.91</v>
      </c>
      <c r="N5563">
        <f t="shared" si="557"/>
        <v>6.43</v>
      </c>
      <c r="O5563" s="7">
        <f t="shared" si="558"/>
        <v>0.32295328980411853</v>
      </c>
      <c r="P5563" t="str">
        <f t="shared" si="559"/>
        <v>Jun-2025</v>
      </c>
      <c r="Q5563" t="str">
        <f t="shared" si="560"/>
        <v>Q2-2025</v>
      </c>
    </row>
    <row r="5564" spans="1:17" x14ac:dyDescent="0.3">
      <c r="A5564" t="s">
        <v>5712</v>
      </c>
      <c r="B5564" s="15">
        <v>45817</v>
      </c>
      <c r="C5564" t="s">
        <v>63</v>
      </c>
      <c r="D5564" t="s">
        <v>165</v>
      </c>
      <c r="E5564" t="s">
        <v>107</v>
      </c>
      <c r="F5564" t="s">
        <v>139</v>
      </c>
      <c r="G5564" t="s">
        <v>68</v>
      </c>
      <c r="H5564">
        <v>5</v>
      </c>
      <c r="I5564">
        <v>55.71</v>
      </c>
      <c r="J5564">
        <v>0.24</v>
      </c>
      <c r="K5564">
        <v>19.93</v>
      </c>
      <c r="L5564" t="s">
        <v>57</v>
      </c>
      <c r="M5564">
        <f t="shared" si="556"/>
        <v>211.7</v>
      </c>
      <c r="N5564">
        <f t="shared" si="557"/>
        <v>112.05</v>
      </c>
      <c r="O5564" s="7">
        <f t="shared" si="558"/>
        <v>0.52928672649976383</v>
      </c>
      <c r="P5564" t="str">
        <f t="shared" si="559"/>
        <v>Jun-2025</v>
      </c>
      <c r="Q5564" t="str">
        <f t="shared" si="560"/>
        <v>Q2-2025</v>
      </c>
    </row>
    <row r="5565" spans="1:17" x14ac:dyDescent="0.3">
      <c r="A5565" t="s">
        <v>5713</v>
      </c>
      <c r="B5565" s="15">
        <v>45568</v>
      </c>
      <c r="C5565" t="s">
        <v>63</v>
      </c>
      <c r="D5565" t="s">
        <v>159</v>
      </c>
      <c r="E5565" t="s">
        <v>71</v>
      </c>
      <c r="F5565" t="s">
        <v>78</v>
      </c>
      <c r="G5565" t="s">
        <v>56</v>
      </c>
      <c r="H5565">
        <v>1</v>
      </c>
      <c r="I5565">
        <v>209.11</v>
      </c>
      <c r="J5565">
        <v>0.31</v>
      </c>
      <c r="K5565">
        <v>153.75</v>
      </c>
      <c r="L5565" t="s">
        <v>57</v>
      </c>
      <c r="M5565">
        <f t="shared" si="556"/>
        <v>144.29</v>
      </c>
      <c r="N5565">
        <f t="shared" si="557"/>
        <v>-9.4600000000000009</v>
      </c>
      <c r="O5565" s="7">
        <f t="shared" si="558"/>
        <v>-6.5562409037355329E-2</v>
      </c>
      <c r="P5565" t="str">
        <f t="shared" si="559"/>
        <v>Oct-2024</v>
      </c>
      <c r="Q5565" t="str">
        <f t="shared" si="560"/>
        <v>Q4-2024</v>
      </c>
    </row>
    <row r="5566" spans="1:17" x14ac:dyDescent="0.3">
      <c r="A5566" t="s">
        <v>5714</v>
      </c>
      <c r="B5566" s="15">
        <v>45722</v>
      </c>
      <c r="C5566" t="s">
        <v>84</v>
      </c>
      <c r="D5566" t="s">
        <v>572</v>
      </c>
      <c r="E5566" t="s">
        <v>60</v>
      </c>
      <c r="F5566" t="s">
        <v>76</v>
      </c>
      <c r="G5566" t="s">
        <v>68</v>
      </c>
      <c r="H5566">
        <v>2</v>
      </c>
      <c r="I5566">
        <v>56.67</v>
      </c>
      <c r="J5566">
        <v>0.121</v>
      </c>
      <c r="K5566">
        <v>26.95</v>
      </c>
      <c r="L5566" t="s">
        <v>57</v>
      </c>
      <c r="M5566">
        <f t="shared" si="556"/>
        <v>99.63</v>
      </c>
      <c r="N5566">
        <f t="shared" si="557"/>
        <v>45.73</v>
      </c>
      <c r="O5566" s="7">
        <f t="shared" si="558"/>
        <v>0.45899829368664058</v>
      </c>
      <c r="P5566" t="str">
        <f t="shared" si="559"/>
        <v>Mar-2025</v>
      </c>
      <c r="Q5566" t="str">
        <f t="shared" si="560"/>
        <v>Q1-2025</v>
      </c>
    </row>
    <row r="5567" spans="1:17" x14ac:dyDescent="0.3">
      <c r="A5567" t="s">
        <v>5715</v>
      </c>
      <c r="B5567" s="15">
        <v>45644</v>
      </c>
      <c r="C5567" t="s">
        <v>84</v>
      </c>
      <c r="D5567" t="s">
        <v>169</v>
      </c>
      <c r="E5567" t="s">
        <v>93</v>
      </c>
      <c r="F5567" t="s">
        <v>124</v>
      </c>
      <c r="G5567" t="s">
        <v>68</v>
      </c>
      <c r="H5567">
        <v>14</v>
      </c>
      <c r="I5567">
        <v>80.760000000000005</v>
      </c>
      <c r="J5567">
        <v>0.04</v>
      </c>
      <c r="K5567">
        <v>28.7</v>
      </c>
      <c r="L5567" t="s">
        <v>57</v>
      </c>
      <c r="M5567">
        <f t="shared" si="556"/>
        <v>1085.4100000000001</v>
      </c>
      <c r="N5567">
        <f t="shared" si="557"/>
        <v>683.61</v>
      </c>
      <c r="O5567" s="7">
        <f t="shared" si="558"/>
        <v>0.62981730406021685</v>
      </c>
      <c r="P5567" t="str">
        <f t="shared" si="559"/>
        <v>Dec-2024</v>
      </c>
      <c r="Q5567" t="str">
        <f t="shared" si="560"/>
        <v>Q4-2024</v>
      </c>
    </row>
    <row r="5568" spans="1:17" x14ac:dyDescent="0.3">
      <c r="A5568" t="s">
        <v>5716</v>
      </c>
      <c r="B5568" s="15">
        <v>45845</v>
      </c>
      <c r="C5568" t="s">
        <v>84</v>
      </c>
      <c r="D5568" t="s">
        <v>177</v>
      </c>
      <c r="E5568" t="s">
        <v>54</v>
      </c>
      <c r="F5568" t="s">
        <v>156</v>
      </c>
      <c r="G5568" t="s">
        <v>68</v>
      </c>
      <c r="H5568">
        <v>6</v>
      </c>
      <c r="I5568">
        <v>21.49</v>
      </c>
      <c r="J5568">
        <v>0.153</v>
      </c>
      <c r="K5568">
        <v>14</v>
      </c>
      <c r="L5568" t="s">
        <v>57</v>
      </c>
      <c r="M5568">
        <f t="shared" si="556"/>
        <v>109.21</v>
      </c>
      <c r="N5568">
        <f t="shared" si="557"/>
        <v>25.21</v>
      </c>
      <c r="O5568" s="7">
        <f t="shared" si="558"/>
        <v>0.23083966669718892</v>
      </c>
      <c r="P5568" t="str">
        <f t="shared" si="559"/>
        <v>Jul-2025</v>
      </c>
      <c r="Q5568" t="str">
        <f t="shared" si="560"/>
        <v>Q3-2025</v>
      </c>
    </row>
    <row r="5569" spans="1:17" x14ac:dyDescent="0.3">
      <c r="A5569" t="s">
        <v>5717</v>
      </c>
      <c r="B5569" s="15">
        <v>46016</v>
      </c>
      <c r="C5569" t="s">
        <v>84</v>
      </c>
      <c r="D5569" t="s">
        <v>150</v>
      </c>
      <c r="E5569" t="s">
        <v>93</v>
      </c>
      <c r="F5569" t="s">
        <v>124</v>
      </c>
      <c r="G5569" t="s">
        <v>68</v>
      </c>
      <c r="H5569">
        <v>2</v>
      </c>
      <c r="I5569">
        <v>23.76</v>
      </c>
      <c r="J5569">
        <v>0.159</v>
      </c>
      <c r="K5569">
        <v>9.86</v>
      </c>
      <c r="L5569" t="s">
        <v>57</v>
      </c>
      <c r="M5569">
        <f t="shared" si="556"/>
        <v>39.96</v>
      </c>
      <c r="N5569">
        <f t="shared" si="557"/>
        <v>20.239999999999998</v>
      </c>
      <c r="O5569" s="7">
        <f t="shared" si="558"/>
        <v>0.50650650650650642</v>
      </c>
      <c r="P5569" t="str">
        <f t="shared" si="559"/>
        <v>Dec-2025</v>
      </c>
      <c r="Q5569" t="str">
        <f t="shared" si="560"/>
        <v>Q4-2025</v>
      </c>
    </row>
    <row r="5570" spans="1:17" x14ac:dyDescent="0.3">
      <c r="A5570" t="s">
        <v>5718</v>
      </c>
      <c r="B5570" s="15">
        <v>45608</v>
      </c>
      <c r="C5570" t="s">
        <v>88</v>
      </c>
      <c r="D5570" t="s">
        <v>162</v>
      </c>
      <c r="E5570" t="s">
        <v>71</v>
      </c>
      <c r="F5570" t="s">
        <v>72</v>
      </c>
      <c r="G5570" t="s">
        <v>56</v>
      </c>
      <c r="H5570">
        <v>2</v>
      </c>
      <c r="I5570">
        <v>189.42</v>
      </c>
      <c r="J5570">
        <v>4.4999999999999998E-2</v>
      </c>
      <c r="K5570">
        <v>146.13999999999999</v>
      </c>
      <c r="L5570" t="s">
        <v>57</v>
      </c>
      <c r="M5570">
        <f t="shared" ref="M5570:M5633" si="561">ROUND(H5570*I5570*(1-J5570),2)</f>
        <v>361.79</v>
      </c>
      <c r="N5570">
        <f t="shared" ref="N5570:N5633" si="562">ROUND(M5570-(H5570*K5570),2)</f>
        <v>69.510000000000005</v>
      </c>
      <c r="O5570" s="7">
        <f t="shared" ref="O5570:O5633" si="563">IFERROR(N5570/M5570,0)</f>
        <v>0.19212803007269411</v>
      </c>
      <c r="P5570" t="str">
        <f t="shared" si="559"/>
        <v>Nov-2024</v>
      </c>
      <c r="Q5570" t="str">
        <f t="shared" si="560"/>
        <v>Q4-2024</v>
      </c>
    </row>
    <row r="5571" spans="1:17" x14ac:dyDescent="0.3">
      <c r="A5571" t="s">
        <v>5719</v>
      </c>
      <c r="B5571" s="15">
        <v>45492</v>
      </c>
      <c r="C5571" t="s">
        <v>88</v>
      </c>
      <c r="D5571" t="s">
        <v>206</v>
      </c>
      <c r="E5571" t="s">
        <v>71</v>
      </c>
      <c r="F5571" t="s">
        <v>78</v>
      </c>
      <c r="G5571" t="s">
        <v>56</v>
      </c>
      <c r="H5571">
        <v>4</v>
      </c>
      <c r="I5571">
        <v>138.94</v>
      </c>
      <c r="J5571">
        <v>2.5000000000000001E-2</v>
      </c>
      <c r="K5571">
        <v>95.23</v>
      </c>
      <c r="L5571" t="s">
        <v>57</v>
      </c>
      <c r="M5571">
        <f t="shared" si="561"/>
        <v>541.87</v>
      </c>
      <c r="N5571">
        <f t="shared" si="562"/>
        <v>160.94999999999999</v>
      </c>
      <c r="O5571" s="7">
        <f t="shared" si="563"/>
        <v>0.29702696218650226</v>
      </c>
      <c r="P5571" t="str">
        <f t="shared" si="559"/>
        <v>Jul-2024</v>
      </c>
      <c r="Q5571" t="str">
        <f t="shared" si="560"/>
        <v>Q3-2024</v>
      </c>
    </row>
    <row r="5572" spans="1:17" x14ac:dyDescent="0.3">
      <c r="A5572" t="s">
        <v>5720</v>
      </c>
      <c r="B5572" s="15">
        <v>45846</v>
      </c>
      <c r="C5572" t="s">
        <v>88</v>
      </c>
      <c r="D5572" t="s">
        <v>167</v>
      </c>
      <c r="E5572" t="s">
        <v>71</v>
      </c>
      <c r="F5572" t="s">
        <v>72</v>
      </c>
      <c r="G5572" t="s">
        <v>56</v>
      </c>
      <c r="H5572">
        <v>1</v>
      </c>
      <c r="I5572">
        <v>58.76</v>
      </c>
      <c r="J5572">
        <v>0.123</v>
      </c>
      <c r="K5572">
        <v>40.01</v>
      </c>
      <c r="L5572" t="s">
        <v>57</v>
      </c>
      <c r="M5572">
        <f t="shared" si="561"/>
        <v>51.53</v>
      </c>
      <c r="N5572">
        <f t="shared" si="562"/>
        <v>11.52</v>
      </c>
      <c r="O5572" s="7">
        <f t="shared" si="563"/>
        <v>0.22355909179118957</v>
      </c>
      <c r="P5572" t="str">
        <f t="shared" si="559"/>
        <v>Jul-2025</v>
      </c>
      <c r="Q5572" t="str">
        <f t="shared" si="560"/>
        <v>Q3-2025</v>
      </c>
    </row>
    <row r="5573" spans="1:17" x14ac:dyDescent="0.3">
      <c r="A5573" t="s">
        <v>5721</v>
      </c>
      <c r="B5573" s="15">
        <v>45772</v>
      </c>
      <c r="C5573" t="s">
        <v>84</v>
      </c>
      <c r="D5573" t="s">
        <v>229</v>
      </c>
      <c r="E5573" t="s">
        <v>54</v>
      </c>
      <c r="F5573" t="s">
        <v>268</v>
      </c>
      <c r="G5573" t="s">
        <v>56</v>
      </c>
      <c r="H5573">
        <v>1</v>
      </c>
      <c r="I5573">
        <v>21.37</v>
      </c>
      <c r="J5573">
        <v>0.14899999999999999</v>
      </c>
      <c r="K5573">
        <v>14.39</v>
      </c>
      <c r="L5573" t="s">
        <v>57</v>
      </c>
      <c r="M5573">
        <f t="shared" si="561"/>
        <v>18.190000000000001</v>
      </c>
      <c r="N5573">
        <f t="shared" si="562"/>
        <v>3.8</v>
      </c>
      <c r="O5573" s="7">
        <f t="shared" si="563"/>
        <v>0.20890599230346341</v>
      </c>
      <c r="P5573" t="str">
        <f t="shared" si="559"/>
        <v>Apr-2025</v>
      </c>
      <c r="Q5573" t="str">
        <f t="shared" si="560"/>
        <v>Q2-2025</v>
      </c>
    </row>
    <row r="5574" spans="1:17" x14ac:dyDescent="0.3">
      <c r="A5574" t="s">
        <v>5722</v>
      </c>
      <c r="B5574" s="15">
        <v>45500</v>
      </c>
      <c r="C5574" t="s">
        <v>52</v>
      </c>
      <c r="D5574" t="s">
        <v>237</v>
      </c>
      <c r="E5574" t="s">
        <v>107</v>
      </c>
      <c r="F5574" t="s">
        <v>132</v>
      </c>
      <c r="G5574" t="s">
        <v>56</v>
      </c>
      <c r="H5574">
        <v>4</v>
      </c>
      <c r="I5574">
        <v>54.49</v>
      </c>
      <c r="J5574">
        <v>6.5000000000000002E-2</v>
      </c>
      <c r="K5574">
        <v>16.489999999999998</v>
      </c>
      <c r="L5574" t="s">
        <v>57</v>
      </c>
      <c r="M5574">
        <f t="shared" si="561"/>
        <v>203.79</v>
      </c>
      <c r="N5574">
        <f t="shared" si="562"/>
        <v>137.83000000000001</v>
      </c>
      <c r="O5574" s="7">
        <f t="shared" si="563"/>
        <v>0.67633348054369702</v>
      </c>
      <c r="P5574" t="str">
        <f t="shared" si="559"/>
        <v>Jul-2024</v>
      </c>
      <c r="Q5574" t="str">
        <f t="shared" si="560"/>
        <v>Q3-2024</v>
      </c>
    </row>
    <row r="5575" spans="1:17" x14ac:dyDescent="0.3">
      <c r="A5575" t="s">
        <v>5723</v>
      </c>
      <c r="B5575" s="15">
        <v>45636</v>
      </c>
      <c r="C5575" t="s">
        <v>88</v>
      </c>
      <c r="D5575" t="s">
        <v>234</v>
      </c>
      <c r="E5575" t="s">
        <v>54</v>
      </c>
      <c r="F5575" t="s">
        <v>114</v>
      </c>
      <c r="G5575" t="s">
        <v>56</v>
      </c>
      <c r="H5575">
        <v>5</v>
      </c>
      <c r="I5575">
        <v>15.41</v>
      </c>
      <c r="J5575">
        <v>5.0999999999999997E-2</v>
      </c>
      <c r="K5575">
        <v>9.31</v>
      </c>
      <c r="L5575" t="s">
        <v>104</v>
      </c>
      <c r="M5575">
        <f t="shared" si="561"/>
        <v>73.12</v>
      </c>
      <c r="N5575">
        <f t="shared" si="562"/>
        <v>26.57</v>
      </c>
      <c r="O5575" s="7">
        <f t="shared" si="563"/>
        <v>0.36337527352297594</v>
      </c>
      <c r="P5575" t="str">
        <f t="shared" si="559"/>
        <v>Dec-2024</v>
      </c>
      <c r="Q5575" t="str">
        <f t="shared" si="560"/>
        <v>Q4-2024</v>
      </c>
    </row>
    <row r="5576" spans="1:17" x14ac:dyDescent="0.3">
      <c r="A5576" t="s">
        <v>5724</v>
      </c>
      <c r="B5576" s="15">
        <v>45848</v>
      </c>
      <c r="C5576" t="s">
        <v>63</v>
      </c>
      <c r="D5576" t="s">
        <v>73</v>
      </c>
      <c r="E5576" t="s">
        <v>60</v>
      </c>
      <c r="F5576" t="s">
        <v>76</v>
      </c>
      <c r="G5576" t="s">
        <v>56</v>
      </c>
      <c r="H5576">
        <v>7</v>
      </c>
      <c r="I5576">
        <v>45.06</v>
      </c>
      <c r="J5576">
        <v>0.26500000000000001</v>
      </c>
      <c r="K5576">
        <v>21.1</v>
      </c>
      <c r="L5576" t="s">
        <v>57</v>
      </c>
      <c r="M5576">
        <f t="shared" si="561"/>
        <v>231.83</v>
      </c>
      <c r="N5576">
        <f t="shared" si="562"/>
        <v>84.13</v>
      </c>
      <c r="O5576" s="7">
        <f t="shared" si="563"/>
        <v>0.36289522494931625</v>
      </c>
      <c r="P5576" t="str">
        <f t="shared" si="559"/>
        <v>Jul-2025</v>
      </c>
      <c r="Q5576" t="str">
        <f t="shared" si="560"/>
        <v>Q3-2025</v>
      </c>
    </row>
    <row r="5577" spans="1:17" x14ac:dyDescent="0.3">
      <c r="A5577" t="s">
        <v>5725</v>
      </c>
      <c r="B5577" s="15">
        <v>45957</v>
      </c>
      <c r="C5577" t="s">
        <v>63</v>
      </c>
      <c r="D5577" t="s">
        <v>165</v>
      </c>
      <c r="E5577" t="s">
        <v>71</v>
      </c>
      <c r="F5577" t="s">
        <v>72</v>
      </c>
      <c r="G5577" t="s">
        <v>68</v>
      </c>
      <c r="H5577">
        <v>3</v>
      </c>
      <c r="I5577">
        <v>216.54</v>
      </c>
      <c r="J5577">
        <v>7.2999999999999995E-2</v>
      </c>
      <c r="K5577">
        <v>160.93</v>
      </c>
      <c r="L5577" t="s">
        <v>57</v>
      </c>
      <c r="M5577">
        <f t="shared" si="561"/>
        <v>602.20000000000005</v>
      </c>
      <c r="N5577">
        <f t="shared" si="562"/>
        <v>119.41</v>
      </c>
      <c r="O5577" s="7">
        <f t="shared" si="563"/>
        <v>0.19828960478246427</v>
      </c>
      <c r="P5577" t="str">
        <f t="shared" si="559"/>
        <v>Oct-2025</v>
      </c>
      <c r="Q5577" t="str">
        <f t="shared" si="560"/>
        <v>Q4-2025</v>
      </c>
    </row>
    <row r="5578" spans="1:17" x14ac:dyDescent="0.3">
      <c r="A5578" t="s">
        <v>5726</v>
      </c>
      <c r="B5578" s="15">
        <v>45646</v>
      </c>
      <c r="C5578" t="s">
        <v>63</v>
      </c>
      <c r="D5578" t="s">
        <v>188</v>
      </c>
      <c r="E5578" t="s">
        <v>107</v>
      </c>
      <c r="F5578" t="s">
        <v>148</v>
      </c>
      <c r="G5578" t="s">
        <v>68</v>
      </c>
      <c r="H5578">
        <v>3</v>
      </c>
      <c r="I5578">
        <v>30.42</v>
      </c>
      <c r="J5578">
        <v>0.314</v>
      </c>
      <c r="K5578">
        <v>12.15</v>
      </c>
      <c r="L5578" t="s">
        <v>57</v>
      </c>
      <c r="M5578">
        <f t="shared" si="561"/>
        <v>62.6</v>
      </c>
      <c r="N5578">
        <f t="shared" si="562"/>
        <v>26.15</v>
      </c>
      <c r="O5578" s="7">
        <f t="shared" si="563"/>
        <v>0.4177316293929712</v>
      </c>
      <c r="P5578" t="str">
        <f t="shared" si="559"/>
        <v>Dec-2024</v>
      </c>
      <c r="Q5578" t="str">
        <f t="shared" si="560"/>
        <v>Q4-2024</v>
      </c>
    </row>
    <row r="5579" spans="1:17" x14ac:dyDescent="0.3">
      <c r="A5579" t="s">
        <v>5727</v>
      </c>
      <c r="B5579" s="15">
        <v>45489</v>
      </c>
      <c r="C5579" t="s">
        <v>88</v>
      </c>
      <c r="D5579" t="s">
        <v>202</v>
      </c>
      <c r="E5579" t="s">
        <v>93</v>
      </c>
      <c r="F5579" t="s">
        <v>255</v>
      </c>
      <c r="G5579" t="s">
        <v>68</v>
      </c>
      <c r="H5579">
        <v>2</v>
      </c>
      <c r="I5579">
        <v>81.069999999999993</v>
      </c>
      <c r="J5579">
        <v>7.0999999999999994E-2</v>
      </c>
      <c r="K5579">
        <v>33.51</v>
      </c>
      <c r="L5579" t="s">
        <v>57</v>
      </c>
      <c r="M5579">
        <f t="shared" si="561"/>
        <v>150.63</v>
      </c>
      <c r="N5579">
        <f t="shared" si="562"/>
        <v>83.61</v>
      </c>
      <c r="O5579" s="7">
        <f t="shared" si="563"/>
        <v>0.55506871141206937</v>
      </c>
      <c r="P5579" t="str">
        <f t="shared" si="559"/>
        <v>Jul-2024</v>
      </c>
      <c r="Q5579" t="str">
        <f t="shared" si="560"/>
        <v>Q3-2024</v>
      </c>
    </row>
    <row r="5580" spans="1:17" x14ac:dyDescent="0.3">
      <c r="A5580" t="s">
        <v>5728</v>
      </c>
      <c r="B5580" s="15">
        <v>45731</v>
      </c>
      <c r="C5580" t="s">
        <v>84</v>
      </c>
      <c r="D5580" t="s">
        <v>572</v>
      </c>
      <c r="E5580" t="s">
        <v>93</v>
      </c>
      <c r="F5580" t="s">
        <v>141</v>
      </c>
      <c r="G5580" t="s">
        <v>68</v>
      </c>
      <c r="H5580">
        <v>3</v>
      </c>
      <c r="I5580">
        <v>70.09</v>
      </c>
      <c r="J5580">
        <v>4.9000000000000002E-2</v>
      </c>
      <c r="K5580">
        <v>32.020000000000003</v>
      </c>
      <c r="L5580" t="s">
        <v>57</v>
      </c>
      <c r="M5580">
        <f t="shared" si="561"/>
        <v>199.97</v>
      </c>
      <c r="N5580">
        <f t="shared" si="562"/>
        <v>103.91</v>
      </c>
      <c r="O5580" s="7">
        <f t="shared" si="563"/>
        <v>0.51962794419162872</v>
      </c>
      <c r="P5580" t="str">
        <f t="shared" si="559"/>
        <v>Mar-2025</v>
      </c>
      <c r="Q5580" t="str">
        <f t="shared" si="560"/>
        <v>Q1-2025</v>
      </c>
    </row>
    <row r="5581" spans="1:17" x14ac:dyDescent="0.3">
      <c r="A5581" t="s">
        <v>5729</v>
      </c>
      <c r="B5581" s="15">
        <v>45431</v>
      </c>
      <c r="C5581" t="s">
        <v>52</v>
      </c>
      <c r="D5581" t="s">
        <v>181</v>
      </c>
      <c r="E5581" t="s">
        <v>71</v>
      </c>
      <c r="F5581" t="s">
        <v>78</v>
      </c>
      <c r="G5581" t="s">
        <v>68</v>
      </c>
      <c r="H5581">
        <v>2</v>
      </c>
      <c r="I5581">
        <v>165.06</v>
      </c>
      <c r="J5581">
        <v>2.8000000000000001E-2</v>
      </c>
      <c r="K5581">
        <v>113.4</v>
      </c>
      <c r="L5581" t="s">
        <v>57</v>
      </c>
      <c r="M5581">
        <f t="shared" si="561"/>
        <v>320.88</v>
      </c>
      <c r="N5581">
        <f t="shared" si="562"/>
        <v>94.08</v>
      </c>
      <c r="O5581" s="7">
        <f t="shared" si="563"/>
        <v>0.29319371727748689</v>
      </c>
      <c r="P5581" t="str">
        <f t="shared" si="559"/>
        <v>May-2024</v>
      </c>
      <c r="Q5581" t="str">
        <f t="shared" si="560"/>
        <v>Q2-2024</v>
      </c>
    </row>
    <row r="5582" spans="1:17" x14ac:dyDescent="0.3">
      <c r="A5582" t="s">
        <v>5730</v>
      </c>
      <c r="B5582" s="15">
        <v>45663</v>
      </c>
      <c r="C5582" t="s">
        <v>63</v>
      </c>
      <c r="D5582" t="s">
        <v>159</v>
      </c>
      <c r="E5582" t="s">
        <v>71</v>
      </c>
      <c r="F5582" t="s">
        <v>97</v>
      </c>
      <c r="G5582" t="s">
        <v>56</v>
      </c>
      <c r="H5582">
        <v>1</v>
      </c>
      <c r="I5582">
        <v>201.66</v>
      </c>
      <c r="J5582">
        <v>0.32400000000000001</v>
      </c>
      <c r="K5582">
        <v>144.6</v>
      </c>
      <c r="L5582" t="s">
        <v>57</v>
      </c>
      <c r="M5582">
        <f t="shared" si="561"/>
        <v>136.32</v>
      </c>
      <c r="N5582">
        <f t="shared" si="562"/>
        <v>-8.2799999999999994</v>
      </c>
      <c r="O5582" s="7">
        <f t="shared" si="563"/>
        <v>-6.0739436619718305E-2</v>
      </c>
      <c r="P5582" t="str">
        <f t="shared" si="559"/>
        <v>Jan-2025</v>
      </c>
      <c r="Q5582" t="str">
        <f t="shared" si="560"/>
        <v>Q1-2025</v>
      </c>
    </row>
    <row r="5583" spans="1:17" x14ac:dyDescent="0.3">
      <c r="A5583" t="s">
        <v>5731</v>
      </c>
      <c r="B5583" s="15">
        <v>45807</v>
      </c>
      <c r="C5583" t="s">
        <v>84</v>
      </c>
      <c r="D5583" t="s">
        <v>177</v>
      </c>
      <c r="E5583" t="s">
        <v>71</v>
      </c>
      <c r="F5583" t="s">
        <v>72</v>
      </c>
      <c r="G5583" t="s">
        <v>56</v>
      </c>
      <c r="H5583">
        <v>6</v>
      </c>
      <c r="I5583">
        <v>64.180000000000007</v>
      </c>
      <c r="J5583">
        <v>0.14599999999999999</v>
      </c>
      <c r="K5583">
        <v>44.84</v>
      </c>
      <c r="L5583" t="s">
        <v>104</v>
      </c>
      <c r="M5583">
        <f t="shared" si="561"/>
        <v>328.86</v>
      </c>
      <c r="N5583">
        <f t="shared" si="562"/>
        <v>59.82</v>
      </c>
      <c r="O5583" s="7">
        <f t="shared" si="563"/>
        <v>0.18190111293559569</v>
      </c>
      <c r="P5583" t="str">
        <f t="shared" si="559"/>
        <v>May-2025</v>
      </c>
      <c r="Q5583" t="str">
        <f t="shared" si="560"/>
        <v>Q2-2025</v>
      </c>
    </row>
    <row r="5584" spans="1:17" x14ac:dyDescent="0.3">
      <c r="A5584" t="s">
        <v>5732</v>
      </c>
      <c r="B5584" s="15">
        <v>45840</v>
      </c>
      <c r="C5584" t="s">
        <v>63</v>
      </c>
      <c r="D5584" t="s">
        <v>188</v>
      </c>
      <c r="E5584" t="s">
        <v>60</v>
      </c>
      <c r="F5584" t="s">
        <v>67</v>
      </c>
      <c r="G5584" t="s">
        <v>68</v>
      </c>
      <c r="H5584">
        <v>4</v>
      </c>
      <c r="I5584">
        <v>107.93</v>
      </c>
      <c r="J5584">
        <v>0.28399999999999997</v>
      </c>
      <c r="K5584">
        <v>51.15</v>
      </c>
      <c r="L5584" t="s">
        <v>73</v>
      </c>
      <c r="M5584">
        <f t="shared" si="561"/>
        <v>309.11</v>
      </c>
      <c r="N5584">
        <f t="shared" si="562"/>
        <v>104.51</v>
      </c>
      <c r="O5584" s="7">
        <f t="shared" si="563"/>
        <v>0.33809970560641844</v>
      </c>
      <c r="P5584" t="str">
        <f t="shared" si="559"/>
        <v>Jul-2025</v>
      </c>
      <c r="Q5584" t="str">
        <f t="shared" si="560"/>
        <v>Q3-2025</v>
      </c>
    </row>
    <row r="5585" spans="1:17" x14ac:dyDescent="0.3">
      <c r="A5585" t="s">
        <v>5733</v>
      </c>
      <c r="B5585" s="15">
        <v>45952</v>
      </c>
      <c r="C5585" t="s">
        <v>63</v>
      </c>
      <c r="D5585" t="s">
        <v>204</v>
      </c>
      <c r="E5585" t="s">
        <v>60</v>
      </c>
      <c r="F5585" t="s">
        <v>67</v>
      </c>
      <c r="G5585" t="s">
        <v>68</v>
      </c>
      <c r="H5585">
        <v>1</v>
      </c>
      <c r="I5585">
        <v>61.82</v>
      </c>
      <c r="J5585">
        <v>0.23899999999999999</v>
      </c>
      <c r="K5585">
        <v>27.87</v>
      </c>
      <c r="L5585" t="s">
        <v>57</v>
      </c>
      <c r="M5585">
        <f t="shared" si="561"/>
        <v>47.05</v>
      </c>
      <c r="N5585">
        <f t="shared" si="562"/>
        <v>19.18</v>
      </c>
      <c r="O5585" s="7">
        <f t="shared" si="563"/>
        <v>0.40765143464399578</v>
      </c>
      <c r="P5585" t="str">
        <f t="shared" si="559"/>
        <v>Oct-2025</v>
      </c>
      <c r="Q5585" t="str">
        <f t="shared" si="560"/>
        <v>Q4-2025</v>
      </c>
    </row>
    <row r="5586" spans="1:17" x14ac:dyDescent="0.3">
      <c r="A5586" t="s">
        <v>5734</v>
      </c>
      <c r="B5586" s="15">
        <v>45971</v>
      </c>
      <c r="C5586" t="s">
        <v>52</v>
      </c>
      <c r="D5586" t="s">
        <v>101</v>
      </c>
      <c r="E5586" t="s">
        <v>54</v>
      </c>
      <c r="F5586" t="s">
        <v>65</v>
      </c>
      <c r="G5586" t="s">
        <v>56</v>
      </c>
      <c r="H5586">
        <v>3</v>
      </c>
      <c r="I5586">
        <v>7.11</v>
      </c>
      <c r="J5586">
        <v>3.6999999999999998E-2</v>
      </c>
      <c r="K5586">
        <v>4.0199999999999996</v>
      </c>
      <c r="L5586" t="s">
        <v>57</v>
      </c>
      <c r="M5586">
        <f t="shared" si="561"/>
        <v>20.54</v>
      </c>
      <c r="N5586">
        <f t="shared" si="562"/>
        <v>8.48</v>
      </c>
      <c r="O5586" s="7">
        <f t="shared" si="563"/>
        <v>0.4128529698149952</v>
      </c>
      <c r="P5586" t="str">
        <f t="shared" si="559"/>
        <v>Nov-2025</v>
      </c>
      <c r="Q5586" t="str">
        <f t="shared" si="560"/>
        <v>Q4-2025</v>
      </c>
    </row>
    <row r="5587" spans="1:17" x14ac:dyDescent="0.3">
      <c r="A5587" t="s">
        <v>5735</v>
      </c>
      <c r="B5587" s="15">
        <v>45905</v>
      </c>
      <c r="C5587" t="s">
        <v>84</v>
      </c>
      <c r="D5587" t="s">
        <v>103</v>
      </c>
      <c r="E5587" t="s">
        <v>107</v>
      </c>
      <c r="F5587" t="s">
        <v>132</v>
      </c>
      <c r="G5587" t="s">
        <v>68</v>
      </c>
      <c r="H5587">
        <v>1</v>
      </c>
      <c r="I5587">
        <v>44.97</v>
      </c>
      <c r="J5587">
        <v>9.2999999999999999E-2</v>
      </c>
      <c r="K5587">
        <v>14.77</v>
      </c>
      <c r="L5587" t="s">
        <v>57</v>
      </c>
      <c r="M5587">
        <f t="shared" si="561"/>
        <v>40.79</v>
      </c>
      <c r="N5587">
        <f t="shared" si="562"/>
        <v>26.02</v>
      </c>
      <c r="O5587" s="7">
        <f t="shared" si="563"/>
        <v>0.63790144643294922</v>
      </c>
      <c r="P5587" t="str">
        <f t="shared" si="559"/>
        <v>Sep-2025</v>
      </c>
      <c r="Q5587" t="str">
        <f t="shared" si="560"/>
        <v>Q3-2025</v>
      </c>
    </row>
    <row r="5588" spans="1:17" x14ac:dyDescent="0.3">
      <c r="A5588" t="s">
        <v>5736</v>
      </c>
      <c r="B5588" s="15">
        <v>45766</v>
      </c>
      <c r="C5588" t="s">
        <v>88</v>
      </c>
      <c r="D5588" t="s">
        <v>206</v>
      </c>
      <c r="E5588" t="s">
        <v>54</v>
      </c>
      <c r="F5588" t="s">
        <v>268</v>
      </c>
      <c r="G5588" t="s">
        <v>68</v>
      </c>
      <c r="H5588">
        <v>3</v>
      </c>
      <c r="I5588">
        <v>14.92</v>
      </c>
      <c r="J5588">
        <v>7.8E-2</v>
      </c>
      <c r="K5588">
        <v>9.34</v>
      </c>
      <c r="L5588" t="s">
        <v>57</v>
      </c>
      <c r="M5588">
        <f t="shared" si="561"/>
        <v>41.27</v>
      </c>
      <c r="N5588">
        <f t="shared" si="562"/>
        <v>13.25</v>
      </c>
      <c r="O5588" s="7">
        <f t="shared" si="563"/>
        <v>0.32105645747516354</v>
      </c>
      <c r="P5588" t="str">
        <f t="shared" si="559"/>
        <v>Apr-2025</v>
      </c>
      <c r="Q5588" t="str">
        <f t="shared" si="560"/>
        <v>Q2-2025</v>
      </c>
    </row>
    <row r="5589" spans="1:17" x14ac:dyDescent="0.3">
      <c r="A5589" t="s">
        <v>5737</v>
      </c>
      <c r="B5589" s="15">
        <v>45783</v>
      </c>
      <c r="C5589" t="s">
        <v>52</v>
      </c>
      <c r="D5589" t="s">
        <v>96</v>
      </c>
      <c r="E5589" t="s">
        <v>54</v>
      </c>
      <c r="F5589" t="s">
        <v>156</v>
      </c>
      <c r="G5589" t="s">
        <v>56</v>
      </c>
      <c r="H5589">
        <v>3</v>
      </c>
      <c r="I5589">
        <v>13.17</v>
      </c>
      <c r="J5589">
        <v>8.1000000000000003E-2</v>
      </c>
      <c r="K5589">
        <v>9.02</v>
      </c>
      <c r="L5589" t="s">
        <v>57</v>
      </c>
      <c r="M5589">
        <f t="shared" si="561"/>
        <v>36.31</v>
      </c>
      <c r="N5589">
        <f t="shared" si="562"/>
        <v>9.25</v>
      </c>
      <c r="O5589" s="7">
        <f t="shared" si="563"/>
        <v>0.2547507573671165</v>
      </c>
      <c r="P5589" t="str">
        <f t="shared" si="559"/>
        <v>May-2025</v>
      </c>
      <c r="Q5589" t="str">
        <f t="shared" si="560"/>
        <v>Q2-2025</v>
      </c>
    </row>
    <row r="5590" spans="1:17" x14ac:dyDescent="0.3">
      <c r="A5590" t="s">
        <v>5738</v>
      </c>
      <c r="B5590" s="15">
        <v>45641</v>
      </c>
      <c r="C5590" t="s">
        <v>63</v>
      </c>
      <c r="D5590" t="s">
        <v>175</v>
      </c>
      <c r="E5590" t="s">
        <v>54</v>
      </c>
      <c r="F5590" t="s">
        <v>65</v>
      </c>
      <c r="G5590" t="s">
        <v>68</v>
      </c>
      <c r="H5590">
        <v>3</v>
      </c>
      <c r="I5590">
        <v>19.559999999999999</v>
      </c>
      <c r="J5590">
        <v>0.23300000000000001</v>
      </c>
      <c r="K5590">
        <v>10.92</v>
      </c>
      <c r="L5590" t="s">
        <v>57</v>
      </c>
      <c r="M5590">
        <f t="shared" si="561"/>
        <v>45.01</v>
      </c>
      <c r="N5590">
        <f t="shared" si="562"/>
        <v>12.25</v>
      </c>
      <c r="O5590" s="7">
        <f t="shared" si="563"/>
        <v>0.27216174183514774</v>
      </c>
      <c r="P5590" t="str">
        <f t="shared" si="559"/>
        <v>Dec-2024</v>
      </c>
      <c r="Q5590" t="str">
        <f t="shared" si="560"/>
        <v>Q4-2024</v>
      </c>
    </row>
    <row r="5591" spans="1:17" x14ac:dyDescent="0.3">
      <c r="A5591" t="s">
        <v>5739</v>
      </c>
      <c r="B5591" s="15">
        <v>45984</v>
      </c>
      <c r="C5591" t="s">
        <v>63</v>
      </c>
      <c r="D5591" t="s">
        <v>82</v>
      </c>
      <c r="E5591" t="s">
        <v>93</v>
      </c>
      <c r="F5591" t="s">
        <v>124</v>
      </c>
      <c r="G5591" t="s">
        <v>68</v>
      </c>
      <c r="H5591">
        <v>2</v>
      </c>
      <c r="I5591">
        <v>20.46</v>
      </c>
      <c r="J5591">
        <v>0.442</v>
      </c>
      <c r="K5591">
        <v>9.1199999999999992</v>
      </c>
      <c r="L5591" t="s">
        <v>57</v>
      </c>
      <c r="M5591">
        <f t="shared" si="561"/>
        <v>22.83</v>
      </c>
      <c r="N5591">
        <f t="shared" si="562"/>
        <v>4.59</v>
      </c>
      <c r="O5591" s="7">
        <f t="shared" si="563"/>
        <v>0.20105124835742444</v>
      </c>
      <c r="P5591" t="str">
        <f t="shared" si="559"/>
        <v>Nov-2025</v>
      </c>
      <c r="Q5591" t="str">
        <f t="shared" si="560"/>
        <v>Q4-2025</v>
      </c>
    </row>
    <row r="5592" spans="1:17" x14ac:dyDescent="0.3">
      <c r="A5592" t="s">
        <v>5740</v>
      </c>
      <c r="B5592" s="15">
        <v>45711</v>
      </c>
      <c r="C5592" t="s">
        <v>84</v>
      </c>
      <c r="D5592" t="s">
        <v>372</v>
      </c>
      <c r="E5592" t="s">
        <v>60</v>
      </c>
      <c r="F5592" t="s">
        <v>99</v>
      </c>
      <c r="G5592" t="s">
        <v>68</v>
      </c>
      <c r="H5592">
        <v>3</v>
      </c>
      <c r="I5592">
        <v>89.83</v>
      </c>
      <c r="J5592">
        <v>0.10100000000000001</v>
      </c>
      <c r="K5592">
        <v>45.42</v>
      </c>
      <c r="L5592" t="s">
        <v>57</v>
      </c>
      <c r="M5592">
        <f t="shared" si="561"/>
        <v>242.27</v>
      </c>
      <c r="N5592">
        <f t="shared" si="562"/>
        <v>106.01</v>
      </c>
      <c r="O5592" s="7">
        <f t="shared" si="563"/>
        <v>0.43756965369216166</v>
      </c>
      <c r="P5592" t="str">
        <f t="shared" si="559"/>
        <v>Feb-2025</v>
      </c>
      <c r="Q5592" t="str">
        <f t="shared" si="560"/>
        <v>Q1-2025</v>
      </c>
    </row>
    <row r="5593" spans="1:17" x14ac:dyDescent="0.3">
      <c r="A5593" t="s">
        <v>5741</v>
      </c>
      <c r="B5593" s="15">
        <v>45993</v>
      </c>
      <c r="C5593" t="s">
        <v>84</v>
      </c>
      <c r="D5593" t="s">
        <v>103</v>
      </c>
      <c r="E5593" t="s">
        <v>54</v>
      </c>
      <c r="F5593" t="s">
        <v>268</v>
      </c>
      <c r="G5593" t="s">
        <v>68</v>
      </c>
      <c r="H5593">
        <v>9</v>
      </c>
      <c r="I5593">
        <v>14.56</v>
      </c>
      <c r="J5593">
        <v>0</v>
      </c>
      <c r="K5593">
        <v>9.74</v>
      </c>
      <c r="L5593" t="s">
        <v>57</v>
      </c>
      <c r="M5593">
        <f t="shared" si="561"/>
        <v>131.04</v>
      </c>
      <c r="N5593">
        <f t="shared" si="562"/>
        <v>43.38</v>
      </c>
      <c r="O5593" s="7">
        <f t="shared" si="563"/>
        <v>0.33104395604395609</v>
      </c>
      <c r="P5593" t="str">
        <f t="shared" si="559"/>
        <v>Dec-2025</v>
      </c>
      <c r="Q5593" t="str">
        <f t="shared" si="560"/>
        <v>Q4-2025</v>
      </c>
    </row>
    <row r="5594" spans="1:17" x14ac:dyDescent="0.3">
      <c r="A5594" t="s">
        <v>5742</v>
      </c>
      <c r="B5594" s="15">
        <v>45865</v>
      </c>
      <c r="C5594" t="s">
        <v>88</v>
      </c>
      <c r="D5594" t="s">
        <v>123</v>
      </c>
      <c r="E5594" t="s">
        <v>54</v>
      </c>
      <c r="F5594" t="s">
        <v>114</v>
      </c>
      <c r="G5594" t="s">
        <v>68</v>
      </c>
      <c r="H5594">
        <v>1</v>
      </c>
      <c r="I5594">
        <v>22.21</v>
      </c>
      <c r="J5594">
        <v>4.4999999999999998E-2</v>
      </c>
      <c r="K5594">
        <v>15.11</v>
      </c>
      <c r="L5594" t="s">
        <v>57</v>
      </c>
      <c r="M5594">
        <f t="shared" si="561"/>
        <v>21.21</v>
      </c>
      <c r="N5594">
        <f t="shared" si="562"/>
        <v>6.1</v>
      </c>
      <c r="O5594" s="7">
        <f t="shared" si="563"/>
        <v>0.28760018859028758</v>
      </c>
      <c r="P5594" t="str">
        <f t="shared" si="559"/>
        <v>Jul-2025</v>
      </c>
      <c r="Q5594" t="str">
        <f t="shared" si="560"/>
        <v>Q3-2025</v>
      </c>
    </row>
    <row r="5595" spans="1:17" x14ac:dyDescent="0.3">
      <c r="A5595" t="s">
        <v>5743</v>
      </c>
      <c r="B5595" s="15">
        <v>45604</v>
      </c>
      <c r="C5595" t="s">
        <v>84</v>
      </c>
      <c r="D5595" t="s">
        <v>110</v>
      </c>
      <c r="E5595" t="s">
        <v>54</v>
      </c>
      <c r="F5595" t="s">
        <v>65</v>
      </c>
      <c r="G5595" t="s">
        <v>56</v>
      </c>
      <c r="H5595">
        <v>1</v>
      </c>
      <c r="I5595">
        <v>24.39</v>
      </c>
      <c r="J5595">
        <v>0.121</v>
      </c>
      <c r="K5595">
        <v>13.83</v>
      </c>
      <c r="L5595" t="s">
        <v>57</v>
      </c>
      <c r="M5595">
        <f t="shared" si="561"/>
        <v>21.44</v>
      </c>
      <c r="N5595">
        <f t="shared" si="562"/>
        <v>7.61</v>
      </c>
      <c r="O5595" s="7">
        <f t="shared" si="563"/>
        <v>0.35494402985074625</v>
      </c>
      <c r="P5595" t="str">
        <f t="shared" si="559"/>
        <v>Nov-2024</v>
      </c>
      <c r="Q5595" t="str">
        <f t="shared" si="560"/>
        <v>Q4-2024</v>
      </c>
    </row>
    <row r="5596" spans="1:17" x14ac:dyDescent="0.3">
      <c r="A5596" t="s">
        <v>5744</v>
      </c>
      <c r="B5596" s="15">
        <v>46004</v>
      </c>
      <c r="C5596" t="s">
        <v>88</v>
      </c>
      <c r="D5596" t="s">
        <v>89</v>
      </c>
      <c r="E5596" t="s">
        <v>71</v>
      </c>
      <c r="F5596" t="s">
        <v>72</v>
      </c>
      <c r="G5596" t="s">
        <v>68</v>
      </c>
      <c r="H5596">
        <v>1</v>
      </c>
      <c r="I5596">
        <v>39.21</v>
      </c>
      <c r="J5596">
        <v>2.9000000000000001E-2</v>
      </c>
      <c r="K5596">
        <v>29.13</v>
      </c>
      <c r="L5596" t="s">
        <v>57</v>
      </c>
      <c r="M5596">
        <f t="shared" si="561"/>
        <v>38.07</v>
      </c>
      <c r="N5596">
        <f t="shared" si="562"/>
        <v>8.94</v>
      </c>
      <c r="O5596" s="7">
        <f t="shared" si="563"/>
        <v>0.23483057525610715</v>
      </c>
      <c r="P5596" t="str">
        <f t="shared" si="559"/>
        <v>Dec-2025</v>
      </c>
      <c r="Q5596" t="str">
        <f t="shared" si="560"/>
        <v>Q4-2025</v>
      </c>
    </row>
    <row r="5597" spans="1:17" x14ac:dyDescent="0.3">
      <c r="A5597" t="s">
        <v>5745</v>
      </c>
      <c r="B5597" s="15">
        <v>45424</v>
      </c>
      <c r="C5597" t="s">
        <v>88</v>
      </c>
      <c r="D5597" t="s">
        <v>183</v>
      </c>
      <c r="E5597" t="s">
        <v>93</v>
      </c>
      <c r="F5597" t="s">
        <v>141</v>
      </c>
      <c r="G5597" t="s">
        <v>56</v>
      </c>
      <c r="H5597">
        <v>1</v>
      </c>
      <c r="I5597">
        <v>42.08</v>
      </c>
      <c r="J5597">
        <v>0.16400000000000001</v>
      </c>
      <c r="K5597">
        <v>15.97</v>
      </c>
      <c r="L5597" t="s">
        <v>57</v>
      </c>
      <c r="M5597">
        <f t="shared" si="561"/>
        <v>35.18</v>
      </c>
      <c r="N5597">
        <f t="shared" si="562"/>
        <v>19.21</v>
      </c>
      <c r="O5597" s="7">
        <f t="shared" si="563"/>
        <v>0.54604889141557711</v>
      </c>
      <c r="P5597" t="str">
        <f t="shared" si="559"/>
        <v>May-2024</v>
      </c>
      <c r="Q5597" t="str">
        <f t="shared" si="560"/>
        <v>Q2-2024</v>
      </c>
    </row>
    <row r="5598" spans="1:17" x14ac:dyDescent="0.3">
      <c r="A5598" t="s">
        <v>5746</v>
      </c>
      <c r="B5598" s="15">
        <v>45696</v>
      </c>
      <c r="C5598" t="s">
        <v>88</v>
      </c>
      <c r="D5598" t="s">
        <v>92</v>
      </c>
      <c r="E5598" t="s">
        <v>107</v>
      </c>
      <c r="F5598" t="s">
        <v>108</v>
      </c>
      <c r="G5598" t="s">
        <v>56</v>
      </c>
      <c r="H5598">
        <v>3</v>
      </c>
      <c r="I5598">
        <v>47.82</v>
      </c>
      <c r="J5598">
        <v>3.5000000000000003E-2</v>
      </c>
      <c r="K5598">
        <v>18.38</v>
      </c>
      <c r="L5598" t="s">
        <v>57</v>
      </c>
      <c r="M5598">
        <f t="shared" si="561"/>
        <v>138.44</v>
      </c>
      <c r="N5598">
        <f t="shared" si="562"/>
        <v>83.3</v>
      </c>
      <c r="O5598" s="7">
        <f t="shared" si="563"/>
        <v>0.60170470962149669</v>
      </c>
      <c r="P5598" t="str">
        <f t="shared" si="559"/>
        <v>Feb-2025</v>
      </c>
      <c r="Q5598" t="str">
        <f t="shared" si="560"/>
        <v>Q1-2025</v>
      </c>
    </row>
    <row r="5599" spans="1:17" x14ac:dyDescent="0.3">
      <c r="A5599" t="s">
        <v>5747</v>
      </c>
      <c r="B5599" s="15">
        <v>45448</v>
      </c>
      <c r="C5599" t="s">
        <v>88</v>
      </c>
      <c r="D5599" t="s">
        <v>179</v>
      </c>
      <c r="E5599" t="s">
        <v>93</v>
      </c>
      <c r="F5599" t="s">
        <v>255</v>
      </c>
      <c r="G5599" t="s">
        <v>56</v>
      </c>
      <c r="H5599">
        <v>5</v>
      </c>
      <c r="I5599">
        <v>66.64</v>
      </c>
      <c r="J5599">
        <v>0.109</v>
      </c>
      <c r="K5599">
        <v>28.86</v>
      </c>
      <c r="L5599" t="s">
        <v>104</v>
      </c>
      <c r="M5599">
        <f t="shared" si="561"/>
        <v>296.88</v>
      </c>
      <c r="N5599">
        <f t="shared" si="562"/>
        <v>152.58000000000001</v>
      </c>
      <c r="O5599" s="7">
        <f t="shared" si="563"/>
        <v>0.51394502829426036</v>
      </c>
      <c r="P5599" t="str">
        <f t="shared" si="559"/>
        <v>Jun-2024</v>
      </c>
      <c r="Q5599" t="str">
        <f t="shared" si="560"/>
        <v>Q2-2024</v>
      </c>
    </row>
    <row r="5600" spans="1:17" x14ac:dyDescent="0.3">
      <c r="A5600" t="s">
        <v>5748</v>
      </c>
      <c r="B5600" s="15">
        <v>45781</v>
      </c>
      <c r="C5600" t="s">
        <v>63</v>
      </c>
      <c r="D5600" t="s">
        <v>137</v>
      </c>
      <c r="E5600" t="s">
        <v>71</v>
      </c>
      <c r="F5600" t="s">
        <v>97</v>
      </c>
      <c r="G5600" t="s">
        <v>56</v>
      </c>
      <c r="H5600">
        <v>1</v>
      </c>
      <c r="I5600">
        <v>31.39</v>
      </c>
      <c r="J5600">
        <v>0.16400000000000001</v>
      </c>
      <c r="K5600">
        <v>20.55</v>
      </c>
      <c r="L5600" t="s">
        <v>57</v>
      </c>
      <c r="M5600">
        <f t="shared" si="561"/>
        <v>26.24</v>
      </c>
      <c r="N5600">
        <f t="shared" si="562"/>
        <v>5.69</v>
      </c>
      <c r="O5600" s="7">
        <f t="shared" si="563"/>
        <v>0.21684451219512199</v>
      </c>
      <c r="P5600" t="str">
        <f t="shared" si="559"/>
        <v>May-2025</v>
      </c>
      <c r="Q5600" t="str">
        <f t="shared" si="560"/>
        <v>Q2-2025</v>
      </c>
    </row>
    <row r="5601" spans="1:17" x14ac:dyDescent="0.3">
      <c r="A5601" t="s">
        <v>5749</v>
      </c>
      <c r="B5601" s="15">
        <v>45507</v>
      </c>
      <c r="C5601" t="s">
        <v>63</v>
      </c>
      <c r="D5601" t="s">
        <v>106</v>
      </c>
      <c r="E5601" t="s">
        <v>107</v>
      </c>
      <c r="F5601" t="s">
        <v>193</v>
      </c>
      <c r="G5601" t="s">
        <v>68</v>
      </c>
      <c r="H5601">
        <v>6</v>
      </c>
      <c r="I5601">
        <v>39</v>
      </c>
      <c r="J5601">
        <v>0.17899999999999999</v>
      </c>
      <c r="K5601">
        <v>14.01</v>
      </c>
      <c r="L5601" t="s">
        <v>104</v>
      </c>
      <c r="M5601">
        <f t="shared" si="561"/>
        <v>192.11</v>
      </c>
      <c r="N5601">
        <f t="shared" si="562"/>
        <v>108.05</v>
      </c>
      <c r="O5601" s="7">
        <f t="shared" si="563"/>
        <v>0.56243818645567634</v>
      </c>
      <c r="P5601" t="str">
        <f t="shared" si="559"/>
        <v>Aug-2024</v>
      </c>
      <c r="Q5601" t="str">
        <f t="shared" si="560"/>
        <v>Q3-2024</v>
      </c>
    </row>
    <row r="5602" spans="1:17" x14ac:dyDescent="0.3">
      <c r="A5602" t="s">
        <v>5750</v>
      </c>
      <c r="B5602" s="15">
        <v>45935</v>
      </c>
      <c r="C5602" t="s">
        <v>84</v>
      </c>
      <c r="D5602" t="s">
        <v>572</v>
      </c>
      <c r="E5602" t="s">
        <v>60</v>
      </c>
      <c r="F5602" t="s">
        <v>67</v>
      </c>
      <c r="G5602" t="s">
        <v>56</v>
      </c>
      <c r="H5602">
        <v>2</v>
      </c>
      <c r="I5602">
        <v>26.31</v>
      </c>
      <c r="J5602">
        <v>0.114</v>
      </c>
      <c r="K5602">
        <v>13.95</v>
      </c>
      <c r="L5602" t="s">
        <v>57</v>
      </c>
      <c r="M5602">
        <f t="shared" si="561"/>
        <v>46.62</v>
      </c>
      <c r="N5602">
        <f t="shared" si="562"/>
        <v>18.72</v>
      </c>
      <c r="O5602" s="7">
        <f t="shared" si="563"/>
        <v>0.40154440154440152</v>
      </c>
      <c r="P5602" t="str">
        <f t="shared" si="559"/>
        <v>Oct-2025</v>
      </c>
      <c r="Q5602" t="str">
        <f t="shared" si="560"/>
        <v>Q4-2025</v>
      </c>
    </row>
    <row r="5603" spans="1:17" x14ac:dyDescent="0.3">
      <c r="A5603" t="s">
        <v>5751</v>
      </c>
      <c r="B5603" s="15">
        <v>45936</v>
      </c>
      <c r="C5603" t="s">
        <v>52</v>
      </c>
      <c r="D5603" t="s">
        <v>59</v>
      </c>
      <c r="E5603" t="s">
        <v>54</v>
      </c>
      <c r="F5603" t="s">
        <v>268</v>
      </c>
      <c r="G5603" t="s">
        <v>56</v>
      </c>
      <c r="H5603">
        <v>2</v>
      </c>
      <c r="I5603">
        <v>5.16</v>
      </c>
      <c r="J5603">
        <v>0.13300000000000001</v>
      </c>
      <c r="K5603">
        <v>3.38</v>
      </c>
      <c r="L5603" t="s">
        <v>57</v>
      </c>
      <c r="M5603">
        <f t="shared" si="561"/>
        <v>8.9499999999999993</v>
      </c>
      <c r="N5603">
        <f t="shared" si="562"/>
        <v>2.19</v>
      </c>
      <c r="O5603" s="7">
        <f t="shared" si="563"/>
        <v>0.24469273743016762</v>
      </c>
      <c r="P5603" t="str">
        <f t="shared" si="559"/>
        <v>Oct-2025</v>
      </c>
      <c r="Q5603" t="str">
        <f t="shared" si="560"/>
        <v>Q4-2025</v>
      </c>
    </row>
    <row r="5604" spans="1:17" x14ac:dyDescent="0.3">
      <c r="A5604" t="s">
        <v>5752</v>
      </c>
      <c r="B5604" s="15">
        <v>45850</v>
      </c>
      <c r="C5604" t="s">
        <v>52</v>
      </c>
      <c r="D5604" t="s">
        <v>101</v>
      </c>
      <c r="E5604" t="s">
        <v>93</v>
      </c>
      <c r="F5604" t="s">
        <v>255</v>
      </c>
      <c r="G5604" t="s">
        <v>68</v>
      </c>
      <c r="H5604">
        <v>6</v>
      </c>
      <c r="I5604">
        <v>67.05</v>
      </c>
      <c r="J5604">
        <v>9.5000000000000001E-2</v>
      </c>
      <c r="K5604">
        <v>29.82</v>
      </c>
      <c r="L5604" t="s">
        <v>57</v>
      </c>
      <c r="M5604">
        <f t="shared" si="561"/>
        <v>364.08</v>
      </c>
      <c r="N5604">
        <f t="shared" si="562"/>
        <v>185.16</v>
      </c>
      <c r="O5604" s="7">
        <f t="shared" si="563"/>
        <v>0.50856954515491104</v>
      </c>
      <c r="P5604" t="str">
        <f t="shared" ref="P5604:P5667" si="564">IF(B5604="","",TEXT(B5604,"mmm-yyyy"))</f>
        <v>Jul-2025</v>
      </c>
      <c r="Q5604" t="str">
        <f t="shared" ref="Q5604:Q5667" si="565">IF(B5604="","","Q"&amp;ROUNDUP(MONTH(B5604)/3,0)&amp;"-"&amp;YEAR(B5604))</f>
        <v>Q3-2025</v>
      </c>
    </row>
    <row r="5605" spans="1:17" x14ac:dyDescent="0.3">
      <c r="A5605" t="s">
        <v>5753</v>
      </c>
      <c r="B5605" s="15">
        <v>45990</v>
      </c>
      <c r="C5605" t="s">
        <v>88</v>
      </c>
      <c r="D5605" t="s">
        <v>92</v>
      </c>
      <c r="E5605" t="s">
        <v>71</v>
      </c>
      <c r="F5605" t="s">
        <v>78</v>
      </c>
      <c r="G5605" t="s">
        <v>56</v>
      </c>
      <c r="H5605">
        <v>1</v>
      </c>
      <c r="I5605">
        <v>158.04</v>
      </c>
      <c r="J5605">
        <v>8.4000000000000005E-2</v>
      </c>
      <c r="K5605">
        <v>118.69</v>
      </c>
      <c r="L5605" t="s">
        <v>57</v>
      </c>
      <c r="M5605">
        <f t="shared" si="561"/>
        <v>144.76</v>
      </c>
      <c r="N5605">
        <f t="shared" si="562"/>
        <v>26.07</v>
      </c>
      <c r="O5605" s="7">
        <f t="shared" si="563"/>
        <v>0.18009118541033436</v>
      </c>
      <c r="P5605" t="str">
        <f t="shared" si="564"/>
        <v>Nov-2025</v>
      </c>
      <c r="Q5605" t="str">
        <f t="shared" si="565"/>
        <v>Q4-2025</v>
      </c>
    </row>
    <row r="5606" spans="1:17" x14ac:dyDescent="0.3">
      <c r="A5606" t="s">
        <v>5754</v>
      </c>
      <c r="B5606" s="15">
        <v>45601</v>
      </c>
      <c r="C5606" t="s">
        <v>88</v>
      </c>
      <c r="D5606" t="s">
        <v>198</v>
      </c>
      <c r="E5606" t="s">
        <v>60</v>
      </c>
      <c r="F5606" t="s">
        <v>90</v>
      </c>
      <c r="G5606" t="s">
        <v>68</v>
      </c>
      <c r="H5606">
        <v>4</v>
      </c>
      <c r="I5606">
        <v>100.69</v>
      </c>
      <c r="J5606">
        <v>2.7E-2</v>
      </c>
      <c r="K5606">
        <v>43.27</v>
      </c>
      <c r="L5606" t="s">
        <v>57</v>
      </c>
      <c r="M5606">
        <f t="shared" si="561"/>
        <v>391.89</v>
      </c>
      <c r="N5606">
        <f t="shared" si="562"/>
        <v>218.81</v>
      </c>
      <c r="O5606" s="7">
        <f t="shared" si="563"/>
        <v>0.55834545408150249</v>
      </c>
      <c r="P5606" t="str">
        <f t="shared" si="564"/>
        <v>Nov-2024</v>
      </c>
      <c r="Q5606" t="str">
        <f t="shared" si="565"/>
        <v>Q4-2024</v>
      </c>
    </row>
    <row r="5607" spans="1:17" x14ac:dyDescent="0.3">
      <c r="A5607" t="s">
        <v>5755</v>
      </c>
      <c r="B5607" s="15">
        <v>45892</v>
      </c>
      <c r="C5607" t="s">
        <v>84</v>
      </c>
      <c r="D5607" t="s">
        <v>85</v>
      </c>
      <c r="E5607" t="s">
        <v>93</v>
      </c>
      <c r="F5607" t="s">
        <v>124</v>
      </c>
      <c r="G5607" t="s">
        <v>68</v>
      </c>
      <c r="H5607">
        <v>6</v>
      </c>
      <c r="I5607">
        <v>47.18</v>
      </c>
      <c r="J5607">
        <v>6.7000000000000004E-2</v>
      </c>
      <c r="K5607">
        <v>21.77</v>
      </c>
      <c r="L5607" t="s">
        <v>57</v>
      </c>
      <c r="M5607">
        <f t="shared" si="561"/>
        <v>264.11</v>
      </c>
      <c r="N5607">
        <f t="shared" si="562"/>
        <v>133.49</v>
      </c>
      <c r="O5607" s="7">
        <f t="shared" si="563"/>
        <v>0.50543334216803604</v>
      </c>
      <c r="P5607" t="str">
        <f t="shared" si="564"/>
        <v>Aug-2025</v>
      </c>
      <c r="Q5607" t="str">
        <f t="shared" si="565"/>
        <v>Q3-2025</v>
      </c>
    </row>
    <row r="5608" spans="1:17" x14ac:dyDescent="0.3">
      <c r="A5608" t="s">
        <v>5756</v>
      </c>
      <c r="B5608" s="15">
        <v>45869</v>
      </c>
      <c r="C5608" t="s">
        <v>63</v>
      </c>
      <c r="D5608" t="s">
        <v>263</v>
      </c>
      <c r="E5608" t="s">
        <v>107</v>
      </c>
      <c r="F5608" t="s">
        <v>132</v>
      </c>
      <c r="G5608" t="s">
        <v>68</v>
      </c>
      <c r="H5608">
        <v>1</v>
      </c>
      <c r="I5608">
        <v>47.46</v>
      </c>
      <c r="J5608">
        <v>0.19</v>
      </c>
      <c r="K5608">
        <v>15.91</v>
      </c>
      <c r="L5608" t="s">
        <v>57</v>
      </c>
      <c r="M5608">
        <f t="shared" si="561"/>
        <v>38.44</v>
      </c>
      <c r="N5608">
        <f t="shared" si="562"/>
        <v>22.53</v>
      </c>
      <c r="O5608" s="7">
        <f t="shared" si="563"/>
        <v>0.58610822060353807</v>
      </c>
      <c r="P5608" t="str">
        <f t="shared" si="564"/>
        <v>Jul-2025</v>
      </c>
      <c r="Q5608" t="str">
        <f t="shared" si="565"/>
        <v>Q3-2025</v>
      </c>
    </row>
    <row r="5609" spans="1:17" x14ac:dyDescent="0.3">
      <c r="A5609" t="s">
        <v>5757</v>
      </c>
      <c r="B5609" s="15">
        <v>45675</v>
      </c>
      <c r="C5609" t="s">
        <v>88</v>
      </c>
      <c r="D5609" t="s">
        <v>183</v>
      </c>
      <c r="E5609" t="s">
        <v>60</v>
      </c>
      <c r="F5609" t="s">
        <v>99</v>
      </c>
      <c r="G5609" t="s">
        <v>68</v>
      </c>
      <c r="H5609">
        <v>2</v>
      </c>
      <c r="I5609">
        <v>86.38</v>
      </c>
      <c r="J5609">
        <v>5.3999999999999999E-2</v>
      </c>
      <c r="K5609">
        <v>41</v>
      </c>
      <c r="L5609" t="s">
        <v>57</v>
      </c>
      <c r="M5609">
        <f t="shared" si="561"/>
        <v>163.43</v>
      </c>
      <c r="N5609">
        <f t="shared" si="562"/>
        <v>81.430000000000007</v>
      </c>
      <c r="O5609" s="7">
        <f t="shared" si="563"/>
        <v>0.49825613412470171</v>
      </c>
      <c r="P5609" t="str">
        <f t="shared" si="564"/>
        <v>Jan-2025</v>
      </c>
      <c r="Q5609" t="str">
        <f t="shared" si="565"/>
        <v>Q1-2025</v>
      </c>
    </row>
    <row r="5610" spans="1:17" x14ac:dyDescent="0.3">
      <c r="A5610" t="s">
        <v>5758</v>
      </c>
      <c r="B5610" s="15">
        <v>45615</v>
      </c>
      <c r="C5610" t="s">
        <v>63</v>
      </c>
      <c r="D5610" t="s">
        <v>159</v>
      </c>
      <c r="E5610" t="s">
        <v>54</v>
      </c>
      <c r="F5610" t="s">
        <v>156</v>
      </c>
      <c r="G5610" t="s">
        <v>56</v>
      </c>
      <c r="H5610">
        <v>2</v>
      </c>
      <c r="I5610">
        <v>13.61</v>
      </c>
      <c r="J5610">
        <v>0.14499999999999999</v>
      </c>
      <c r="K5610">
        <v>7.58</v>
      </c>
      <c r="L5610" t="s">
        <v>57</v>
      </c>
      <c r="M5610">
        <f t="shared" si="561"/>
        <v>23.27</v>
      </c>
      <c r="N5610">
        <f t="shared" si="562"/>
        <v>8.11</v>
      </c>
      <c r="O5610" s="7">
        <f t="shared" si="563"/>
        <v>0.34851740438332618</v>
      </c>
      <c r="P5610" t="str">
        <f t="shared" si="564"/>
        <v>Nov-2024</v>
      </c>
      <c r="Q5610" t="str">
        <f t="shared" si="565"/>
        <v>Q4-2024</v>
      </c>
    </row>
    <row r="5611" spans="1:17" x14ac:dyDescent="0.3">
      <c r="A5611" t="s">
        <v>5759</v>
      </c>
      <c r="B5611" s="15">
        <v>45925</v>
      </c>
      <c r="C5611" t="s">
        <v>52</v>
      </c>
      <c r="D5611" t="s">
        <v>181</v>
      </c>
      <c r="E5611" t="s">
        <v>54</v>
      </c>
      <c r="F5611" t="s">
        <v>65</v>
      </c>
      <c r="G5611" t="s">
        <v>68</v>
      </c>
      <c r="H5611">
        <v>9</v>
      </c>
      <c r="I5611">
        <v>12.63</v>
      </c>
      <c r="J5611">
        <v>2.1000000000000001E-2</v>
      </c>
      <c r="K5611">
        <v>7.12</v>
      </c>
      <c r="L5611" t="s">
        <v>57</v>
      </c>
      <c r="M5611">
        <f t="shared" si="561"/>
        <v>111.28</v>
      </c>
      <c r="N5611">
        <f t="shared" si="562"/>
        <v>47.2</v>
      </c>
      <c r="O5611" s="7">
        <f t="shared" si="563"/>
        <v>0.4241552839683681</v>
      </c>
      <c r="P5611" t="str">
        <f t="shared" si="564"/>
        <v>Sep-2025</v>
      </c>
      <c r="Q5611" t="str">
        <f t="shared" si="565"/>
        <v>Q3-2025</v>
      </c>
    </row>
    <row r="5612" spans="1:17" x14ac:dyDescent="0.3">
      <c r="A5612" t="s">
        <v>5760</v>
      </c>
      <c r="B5612" s="15">
        <v>45430</v>
      </c>
      <c r="C5612" t="s">
        <v>88</v>
      </c>
      <c r="D5612" t="s">
        <v>234</v>
      </c>
      <c r="E5612" t="s">
        <v>54</v>
      </c>
      <c r="F5612" t="s">
        <v>55</v>
      </c>
      <c r="G5612" t="s">
        <v>56</v>
      </c>
      <c r="H5612">
        <v>3</v>
      </c>
      <c r="I5612">
        <v>22.08</v>
      </c>
      <c r="J5612">
        <v>0.15</v>
      </c>
      <c r="K5612">
        <v>12.24</v>
      </c>
      <c r="L5612" t="s">
        <v>57</v>
      </c>
      <c r="M5612">
        <f t="shared" si="561"/>
        <v>56.3</v>
      </c>
      <c r="N5612">
        <f t="shared" si="562"/>
        <v>19.579999999999998</v>
      </c>
      <c r="O5612" s="7">
        <f t="shared" si="563"/>
        <v>0.34777975133214917</v>
      </c>
      <c r="P5612" t="str">
        <f t="shared" si="564"/>
        <v>May-2024</v>
      </c>
      <c r="Q5612" t="str">
        <f t="shared" si="565"/>
        <v>Q2-2024</v>
      </c>
    </row>
    <row r="5613" spans="1:17" x14ac:dyDescent="0.3">
      <c r="A5613" t="s">
        <v>5761</v>
      </c>
      <c r="B5613" s="15">
        <v>45875</v>
      </c>
      <c r="C5613" t="s">
        <v>52</v>
      </c>
      <c r="D5613" t="s">
        <v>101</v>
      </c>
      <c r="E5613" t="s">
        <v>107</v>
      </c>
      <c r="F5613" t="s">
        <v>139</v>
      </c>
      <c r="G5613" t="s">
        <v>56</v>
      </c>
      <c r="H5613">
        <v>4</v>
      </c>
      <c r="I5613">
        <v>9.83</v>
      </c>
      <c r="J5613">
        <v>6.5000000000000002E-2</v>
      </c>
      <c r="K5613">
        <v>4.1900000000000004</v>
      </c>
      <c r="L5613" t="s">
        <v>57</v>
      </c>
      <c r="M5613">
        <f t="shared" si="561"/>
        <v>36.76</v>
      </c>
      <c r="N5613">
        <f t="shared" si="562"/>
        <v>20</v>
      </c>
      <c r="O5613" s="7">
        <f t="shared" si="563"/>
        <v>0.54406964091403698</v>
      </c>
      <c r="P5613" t="str">
        <f t="shared" si="564"/>
        <v>Aug-2025</v>
      </c>
      <c r="Q5613" t="str">
        <f t="shared" si="565"/>
        <v>Q3-2025</v>
      </c>
    </row>
    <row r="5614" spans="1:17" x14ac:dyDescent="0.3">
      <c r="A5614" t="s">
        <v>5762</v>
      </c>
      <c r="B5614" s="15">
        <v>45640</v>
      </c>
      <c r="C5614" t="s">
        <v>88</v>
      </c>
      <c r="D5614" t="s">
        <v>92</v>
      </c>
      <c r="E5614" t="s">
        <v>54</v>
      </c>
      <c r="F5614" t="s">
        <v>268</v>
      </c>
      <c r="G5614" t="s">
        <v>68</v>
      </c>
      <c r="H5614">
        <v>4</v>
      </c>
      <c r="I5614">
        <v>13.95</v>
      </c>
      <c r="J5614">
        <v>6.6000000000000003E-2</v>
      </c>
      <c r="K5614">
        <v>9.07</v>
      </c>
      <c r="L5614" t="s">
        <v>57</v>
      </c>
      <c r="M5614">
        <f t="shared" si="561"/>
        <v>52.12</v>
      </c>
      <c r="N5614">
        <f t="shared" si="562"/>
        <v>15.84</v>
      </c>
      <c r="O5614" s="7">
        <f t="shared" si="563"/>
        <v>0.30391404451266307</v>
      </c>
      <c r="P5614" t="str">
        <f t="shared" si="564"/>
        <v>Dec-2024</v>
      </c>
      <c r="Q5614" t="str">
        <f t="shared" si="565"/>
        <v>Q4-2024</v>
      </c>
    </row>
    <row r="5615" spans="1:17" x14ac:dyDescent="0.3">
      <c r="A5615" t="s">
        <v>5763</v>
      </c>
      <c r="B5615" s="15">
        <v>45581</v>
      </c>
      <c r="C5615" t="s">
        <v>52</v>
      </c>
      <c r="D5615" t="s">
        <v>130</v>
      </c>
      <c r="E5615" t="s">
        <v>71</v>
      </c>
      <c r="F5615" t="s">
        <v>78</v>
      </c>
      <c r="G5615" t="s">
        <v>68</v>
      </c>
      <c r="H5615">
        <v>2</v>
      </c>
      <c r="I5615">
        <v>104.7</v>
      </c>
      <c r="J5615">
        <v>0.13</v>
      </c>
      <c r="K5615">
        <v>71.67</v>
      </c>
      <c r="L5615" t="s">
        <v>57</v>
      </c>
      <c r="M5615">
        <f t="shared" si="561"/>
        <v>182.18</v>
      </c>
      <c r="N5615">
        <f t="shared" si="562"/>
        <v>38.840000000000003</v>
      </c>
      <c r="O5615" s="7">
        <f t="shared" si="563"/>
        <v>0.21319574047645187</v>
      </c>
      <c r="P5615" t="str">
        <f t="shared" si="564"/>
        <v>Oct-2024</v>
      </c>
      <c r="Q5615" t="str">
        <f t="shared" si="565"/>
        <v>Q4-2024</v>
      </c>
    </row>
    <row r="5616" spans="1:17" x14ac:dyDescent="0.3">
      <c r="A5616" t="s">
        <v>5764</v>
      </c>
      <c r="B5616" s="15">
        <v>45670</v>
      </c>
      <c r="C5616" t="s">
        <v>63</v>
      </c>
      <c r="D5616" t="s">
        <v>302</v>
      </c>
      <c r="E5616" t="s">
        <v>107</v>
      </c>
      <c r="F5616" t="s">
        <v>148</v>
      </c>
      <c r="G5616" t="s">
        <v>68</v>
      </c>
      <c r="H5616">
        <v>4</v>
      </c>
      <c r="I5616">
        <v>19.34</v>
      </c>
      <c r="J5616">
        <v>0.26300000000000001</v>
      </c>
      <c r="K5616">
        <v>6.81</v>
      </c>
      <c r="L5616" t="s">
        <v>57</v>
      </c>
      <c r="M5616">
        <f t="shared" si="561"/>
        <v>57.01</v>
      </c>
      <c r="N5616">
        <f t="shared" si="562"/>
        <v>29.77</v>
      </c>
      <c r="O5616" s="7">
        <f t="shared" si="563"/>
        <v>0.52218908963339761</v>
      </c>
      <c r="P5616" t="str">
        <f t="shared" si="564"/>
        <v>Jan-2025</v>
      </c>
      <c r="Q5616" t="str">
        <f t="shared" si="565"/>
        <v>Q1-2025</v>
      </c>
    </row>
    <row r="5617" spans="1:17" x14ac:dyDescent="0.3">
      <c r="A5617" t="s">
        <v>5765</v>
      </c>
      <c r="B5617" s="15">
        <v>45697</v>
      </c>
      <c r="C5617" t="s">
        <v>84</v>
      </c>
      <c r="D5617" t="s">
        <v>243</v>
      </c>
      <c r="E5617" t="s">
        <v>71</v>
      </c>
      <c r="F5617" t="s">
        <v>72</v>
      </c>
      <c r="G5617" t="s">
        <v>56</v>
      </c>
      <c r="H5617">
        <v>3</v>
      </c>
      <c r="I5617">
        <v>114.63</v>
      </c>
      <c r="J5617">
        <v>5.8000000000000003E-2</v>
      </c>
      <c r="K5617">
        <v>82.17</v>
      </c>
      <c r="L5617" t="s">
        <v>57</v>
      </c>
      <c r="M5617">
        <f t="shared" si="561"/>
        <v>323.94</v>
      </c>
      <c r="N5617">
        <f t="shared" si="562"/>
        <v>77.430000000000007</v>
      </c>
      <c r="O5617" s="7">
        <f t="shared" si="563"/>
        <v>0.23902574550842751</v>
      </c>
      <c r="P5617" t="str">
        <f t="shared" si="564"/>
        <v>Feb-2025</v>
      </c>
      <c r="Q5617" t="str">
        <f t="shared" si="565"/>
        <v>Q1-2025</v>
      </c>
    </row>
    <row r="5618" spans="1:17" x14ac:dyDescent="0.3">
      <c r="A5618" t="s">
        <v>5766</v>
      </c>
      <c r="B5618" s="15">
        <v>45952</v>
      </c>
      <c r="C5618" t="s">
        <v>88</v>
      </c>
      <c r="D5618" t="s">
        <v>183</v>
      </c>
      <c r="E5618" t="s">
        <v>71</v>
      </c>
      <c r="F5618" t="s">
        <v>97</v>
      </c>
      <c r="G5618" t="s">
        <v>68</v>
      </c>
      <c r="H5618">
        <v>8</v>
      </c>
      <c r="I5618">
        <v>155.5</v>
      </c>
      <c r="J5618">
        <v>5.0000000000000001E-3</v>
      </c>
      <c r="K5618">
        <v>114.14</v>
      </c>
      <c r="L5618" t="s">
        <v>57</v>
      </c>
      <c r="M5618">
        <f t="shared" si="561"/>
        <v>1237.78</v>
      </c>
      <c r="N5618">
        <f t="shared" si="562"/>
        <v>324.66000000000003</v>
      </c>
      <c r="O5618" s="7">
        <f t="shared" si="563"/>
        <v>0.26229216823668183</v>
      </c>
      <c r="P5618" t="str">
        <f t="shared" si="564"/>
        <v>Oct-2025</v>
      </c>
      <c r="Q5618" t="str">
        <f t="shared" si="565"/>
        <v>Q4-2025</v>
      </c>
    </row>
    <row r="5619" spans="1:17" x14ac:dyDescent="0.3">
      <c r="A5619" t="s">
        <v>5767</v>
      </c>
      <c r="B5619" s="15">
        <v>45786</v>
      </c>
      <c r="C5619" t="s">
        <v>52</v>
      </c>
      <c r="D5619" t="s">
        <v>101</v>
      </c>
      <c r="E5619" t="s">
        <v>93</v>
      </c>
      <c r="F5619" t="s">
        <v>124</v>
      </c>
      <c r="G5619" t="s">
        <v>68</v>
      </c>
      <c r="H5619">
        <v>1</v>
      </c>
      <c r="I5619">
        <v>65.09</v>
      </c>
      <c r="J5619">
        <v>0.152</v>
      </c>
      <c r="K5619">
        <v>29.15</v>
      </c>
      <c r="L5619" t="s">
        <v>57</v>
      </c>
      <c r="M5619">
        <f t="shared" si="561"/>
        <v>55.2</v>
      </c>
      <c r="N5619">
        <f t="shared" si="562"/>
        <v>26.05</v>
      </c>
      <c r="O5619" s="7">
        <f t="shared" si="563"/>
        <v>0.47192028985507245</v>
      </c>
      <c r="P5619" t="str">
        <f t="shared" si="564"/>
        <v>May-2025</v>
      </c>
      <c r="Q5619" t="str">
        <f t="shared" si="565"/>
        <v>Q2-2025</v>
      </c>
    </row>
    <row r="5620" spans="1:17" x14ac:dyDescent="0.3">
      <c r="A5620" t="s">
        <v>5768</v>
      </c>
      <c r="B5620" s="15">
        <v>46001</v>
      </c>
      <c r="C5620" t="s">
        <v>88</v>
      </c>
      <c r="D5620" t="s">
        <v>202</v>
      </c>
      <c r="E5620" t="s">
        <v>60</v>
      </c>
      <c r="F5620" t="s">
        <v>99</v>
      </c>
      <c r="G5620" t="s">
        <v>56</v>
      </c>
      <c r="H5620">
        <v>1</v>
      </c>
      <c r="I5620">
        <v>116.34</v>
      </c>
      <c r="J5620">
        <v>0.09</v>
      </c>
      <c r="K5620">
        <v>47.79</v>
      </c>
      <c r="L5620" t="s">
        <v>57</v>
      </c>
      <c r="M5620">
        <f t="shared" si="561"/>
        <v>105.87</v>
      </c>
      <c r="N5620">
        <f t="shared" si="562"/>
        <v>58.08</v>
      </c>
      <c r="O5620" s="7">
        <f t="shared" si="563"/>
        <v>0.54859733635590813</v>
      </c>
      <c r="P5620" t="str">
        <f t="shared" si="564"/>
        <v>Dec-2025</v>
      </c>
      <c r="Q5620" t="str">
        <f t="shared" si="565"/>
        <v>Q4-2025</v>
      </c>
    </row>
    <row r="5621" spans="1:17" x14ac:dyDescent="0.3">
      <c r="A5621" t="s">
        <v>5769</v>
      </c>
      <c r="B5621" s="15">
        <v>45923</v>
      </c>
      <c r="C5621" t="s">
        <v>52</v>
      </c>
      <c r="D5621" t="s">
        <v>181</v>
      </c>
      <c r="E5621" t="s">
        <v>93</v>
      </c>
      <c r="F5621" t="s">
        <v>124</v>
      </c>
      <c r="G5621" t="s">
        <v>56</v>
      </c>
      <c r="H5621">
        <v>6</v>
      </c>
      <c r="I5621">
        <v>26.37</v>
      </c>
      <c r="J5621">
        <v>0</v>
      </c>
      <c r="K5621">
        <v>10.83</v>
      </c>
      <c r="L5621" t="s">
        <v>57</v>
      </c>
      <c r="M5621">
        <f t="shared" si="561"/>
        <v>158.22</v>
      </c>
      <c r="N5621">
        <f t="shared" si="562"/>
        <v>93.24</v>
      </c>
      <c r="O5621" s="7">
        <f t="shared" si="563"/>
        <v>0.58930602957906708</v>
      </c>
      <c r="P5621" t="str">
        <f t="shared" si="564"/>
        <v>Sep-2025</v>
      </c>
      <c r="Q5621" t="str">
        <f t="shared" si="565"/>
        <v>Q3-2025</v>
      </c>
    </row>
    <row r="5622" spans="1:17" x14ac:dyDescent="0.3">
      <c r="A5622" t="s">
        <v>5770</v>
      </c>
      <c r="B5622" s="15">
        <v>45456</v>
      </c>
      <c r="C5622" t="s">
        <v>52</v>
      </c>
      <c r="D5622" t="s">
        <v>96</v>
      </c>
      <c r="E5622" t="s">
        <v>93</v>
      </c>
      <c r="F5622" t="s">
        <v>141</v>
      </c>
      <c r="G5622" t="s">
        <v>68</v>
      </c>
      <c r="H5622">
        <v>5</v>
      </c>
      <c r="I5622">
        <v>78.849999999999994</v>
      </c>
      <c r="J5622">
        <v>8.9999999999999993E-3</v>
      </c>
      <c r="K5622">
        <v>38.44</v>
      </c>
      <c r="L5622" t="s">
        <v>57</v>
      </c>
      <c r="M5622">
        <f t="shared" si="561"/>
        <v>390.7</v>
      </c>
      <c r="N5622">
        <f t="shared" si="562"/>
        <v>198.5</v>
      </c>
      <c r="O5622" s="7">
        <f t="shared" si="563"/>
        <v>0.50806245200921429</v>
      </c>
      <c r="P5622" t="str">
        <f t="shared" si="564"/>
        <v>Jun-2024</v>
      </c>
      <c r="Q5622" t="str">
        <f t="shared" si="565"/>
        <v>Q2-2024</v>
      </c>
    </row>
    <row r="5623" spans="1:17" x14ac:dyDescent="0.3">
      <c r="A5623" t="s">
        <v>5771</v>
      </c>
      <c r="B5623" s="15">
        <v>45849</v>
      </c>
      <c r="C5623" t="s">
        <v>84</v>
      </c>
      <c r="D5623" t="s">
        <v>372</v>
      </c>
      <c r="E5623" t="s">
        <v>71</v>
      </c>
      <c r="F5623" t="s">
        <v>97</v>
      </c>
      <c r="G5623" t="s">
        <v>56</v>
      </c>
      <c r="H5623">
        <v>1</v>
      </c>
      <c r="I5623">
        <v>185.34</v>
      </c>
      <c r="J5623">
        <v>0.11899999999999999</v>
      </c>
      <c r="K5623">
        <v>122.24</v>
      </c>
      <c r="L5623" t="s">
        <v>57</v>
      </c>
      <c r="M5623">
        <f t="shared" si="561"/>
        <v>163.28</v>
      </c>
      <c r="N5623">
        <f t="shared" si="562"/>
        <v>41.04</v>
      </c>
      <c r="O5623" s="7">
        <f t="shared" si="563"/>
        <v>0.25134737873591378</v>
      </c>
      <c r="P5623" t="str">
        <f t="shared" si="564"/>
        <v>Jul-2025</v>
      </c>
      <c r="Q5623" t="str">
        <f t="shared" si="565"/>
        <v>Q3-2025</v>
      </c>
    </row>
    <row r="5624" spans="1:17" x14ac:dyDescent="0.3">
      <c r="A5624" t="s">
        <v>5772</v>
      </c>
      <c r="B5624" s="15">
        <v>45750</v>
      </c>
      <c r="C5624" t="s">
        <v>84</v>
      </c>
      <c r="D5624" t="s">
        <v>103</v>
      </c>
      <c r="E5624" t="s">
        <v>107</v>
      </c>
      <c r="F5624" t="s">
        <v>193</v>
      </c>
      <c r="G5624" t="s">
        <v>56</v>
      </c>
      <c r="H5624">
        <v>2</v>
      </c>
      <c r="I5624">
        <v>19.32</v>
      </c>
      <c r="J5624">
        <v>4.7E-2</v>
      </c>
      <c r="K5624">
        <v>5.84</v>
      </c>
      <c r="L5624" t="s">
        <v>57</v>
      </c>
      <c r="M5624">
        <f t="shared" si="561"/>
        <v>36.82</v>
      </c>
      <c r="N5624">
        <f t="shared" si="562"/>
        <v>25.14</v>
      </c>
      <c r="O5624" s="7">
        <f t="shared" si="563"/>
        <v>0.68278109722976643</v>
      </c>
      <c r="P5624" t="str">
        <f t="shared" si="564"/>
        <v>Apr-2025</v>
      </c>
      <c r="Q5624" t="str">
        <f t="shared" si="565"/>
        <v>Q2-2025</v>
      </c>
    </row>
    <row r="5625" spans="1:17" x14ac:dyDescent="0.3">
      <c r="A5625" t="s">
        <v>5773</v>
      </c>
      <c r="B5625" s="15">
        <v>45705</v>
      </c>
      <c r="C5625" t="s">
        <v>63</v>
      </c>
      <c r="D5625" t="s">
        <v>159</v>
      </c>
      <c r="E5625" t="s">
        <v>71</v>
      </c>
      <c r="F5625" t="s">
        <v>97</v>
      </c>
      <c r="G5625" t="s">
        <v>56</v>
      </c>
      <c r="H5625">
        <v>4</v>
      </c>
      <c r="I5625">
        <v>242.95</v>
      </c>
      <c r="J5625">
        <v>0.20499999999999999</v>
      </c>
      <c r="K5625">
        <v>159.88</v>
      </c>
      <c r="L5625" t="s">
        <v>57</v>
      </c>
      <c r="M5625">
        <f t="shared" si="561"/>
        <v>772.58</v>
      </c>
      <c r="N5625">
        <f t="shared" si="562"/>
        <v>133.06</v>
      </c>
      <c r="O5625" s="7">
        <f t="shared" si="563"/>
        <v>0.17222811877087163</v>
      </c>
      <c r="P5625" t="str">
        <f t="shared" si="564"/>
        <v>Feb-2025</v>
      </c>
      <c r="Q5625" t="str">
        <f t="shared" si="565"/>
        <v>Q1-2025</v>
      </c>
    </row>
    <row r="5626" spans="1:17" x14ac:dyDescent="0.3">
      <c r="A5626" t="s">
        <v>5774</v>
      </c>
      <c r="B5626" s="15">
        <v>45867</v>
      </c>
      <c r="C5626" t="s">
        <v>88</v>
      </c>
      <c r="D5626" t="s">
        <v>135</v>
      </c>
      <c r="E5626" t="s">
        <v>71</v>
      </c>
      <c r="F5626" t="s">
        <v>86</v>
      </c>
      <c r="G5626" t="s">
        <v>56</v>
      </c>
      <c r="H5626">
        <v>2</v>
      </c>
      <c r="I5626">
        <v>152.13999999999999</v>
      </c>
      <c r="J5626">
        <v>4.1000000000000002E-2</v>
      </c>
      <c r="K5626">
        <v>115.8</v>
      </c>
      <c r="L5626" t="s">
        <v>57</v>
      </c>
      <c r="M5626">
        <f t="shared" si="561"/>
        <v>291.8</v>
      </c>
      <c r="N5626">
        <f t="shared" si="562"/>
        <v>60.2</v>
      </c>
      <c r="O5626" s="7">
        <f t="shared" si="563"/>
        <v>0.20630568882796435</v>
      </c>
      <c r="P5626" t="str">
        <f t="shared" si="564"/>
        <v>Jul-2025</v>
      </c>
      <c r="Q5626" t="str">
        <f t="shared" si="565"/>
        <v>Q3-2025</v>
      </c>
    </row>
    <row r="5627" spans="1:17" x14ac:dyDescent="0.3">
      <c r="A5627" t="s">
        <v>5775</v>
      </c>
      <c r="B5627" s="15">
        <v>45889</v>
      </c>
      <c r="C5627" t="s">
        <v>52</v>
      </c>
      <c r="D5627" t="s">
        <v>200</v>
      </c>
      <c r="E5627" t="s">
        <v>60</v>
      </c>
      <c r="F5627" t="s">
        <v>76</v>
      </c>
      <c r="G5627" t="s">
        <v>56</v>
      </c>
      <c r="H5627">
        <v>8</v>
      </c>
      <c r="I5627">
        <v>26.35</v>
      </c>
      <c r="J5627">
        <v>0.13300000000000001</v>
      </c>
      <c r="K5627">
        <v>11.35</v>
      </c>
      <c r="L5627" t="s">
        <v>57</v>
      </c>
      <c r="M5627">
        <f t="shared" si="561"/>
        <v>182.76</v>
      </c>
      <c r="N5627">
        <f t="shared" si="562"/>
        <v>91.96</v>
      </c>
      <c r="O5627" s="7">
        <f t="shared" si="563"/>
        <v>0.50317356095425692</v>
      </c>
      <c r="P5627" t="str">
        <f t="shared" si="564"/>
        <v>Aug-2025</v>
      </c>
      <c r="Q5627" t="str">
        <f t="shared" si="565"/>
        <v>Q3-2025</v>
      </c>
    </row>
    <row r="5628" spans="1:17" x14ac:dyDescent="0.3">
      <c r="A5628" t="s">
        <v>5776</v>
      </c>
      <c r="B5628" s="15">
        <v>46007</v>
      </c>
      <c r="C5628" t="s">
        <v>63</v>
      </c>
      <c r="D5628" t="s">
        <v>263</v>
      </c>
      <c r="E5628" t="s">
        <v>107</v>
      </c>
      <c r="F5628" t="s">
        <v>193</v>
      </c>
      <c r="G5628" t="s">
        <v>56</v>
      </c>
      <c r="H5628">
        <v>11</v>
      </c>
      <c r="I5628">
        <v>33.81</v>
      </c>
      <c r="J5628">
        <v>0.13600000000000001</v>
      </c>
      <c r="K5628">
        <v>23.55</v>
      </c>
      <c r="L5628" t="s">
        <v>57</v>
      </c>
      <c r="M5628">
        <f t="shared" si="561"/>
        <v>321.33</v>
      </c>
      <c r="N5628">
        <f t="shared" si="562"/>
        <v>62.28</v>
      </c>
      <c r="O5628" s="7">
        <f t="shared" si="563"/>
        <v>0.1938194379609747</v>
      </c>
      <c r="P5628" t="str">
        <f t="shared" si="564"/>
        <v>Dec-2025</v>
      </c>
      <c r="Q5628" t="str">
        <f t="shared" si="565"/>
        <v>Q4-2025</v>
      </c>
    </row>
    <row r="5629" spans="1:17" x14ac:dyDescent="0.3">
      <c r="A5629" t="s">
        <v>5777</v>
      </c>
      <c r="B5629" s="15">
        <v>45531</v>
      </c>
      <c r="C5629" t="s">
        <v>84</v>
      </c>
      <c r="D5629" t="s">
        <v>196</v>
      </c>
      <c r="E5629" t="s">
        <v>71</v>
      </c>
      <c r="F5629" t="s">
        <v>78</v>
      </c>
      <c r="G5629" t="s">
        <v>56</v>
      </c>
      <c r="H5629">
        <v>4</v>
      </c>
      <c r="I5629">
        <v>235.49</v>
      </c>
      <c r="J5629">
        <v>9.7000000000000003E-2</v>
      </c>
      <c r="K5629">
        <v>174.11</v>
      </c>
      <c r="L5629" t="s">
        <v>57</v>
      </c>
      <c r="M5629">
        <f t="shared" si="561"/>
        <v>850.59</v>
      </c>
      <c r="N5629">
        <f t="shared" si="562"/>
        <v>154.15</v>
      </c>
      <c r="O5629" s="7">
        <f t="shared" si="563"/>
        <v>0.18122714821476857</v>
      </c>
      <c r="P5629" t="str">
        <f t="shared" si="564"/>
        <v>Aug-2024</v>
      </c>
      <c r="Q5629" t="str">
        <f t="shared" si="565"/>
        <v>Q3-2024</v>
      </c>
    </row>
    <row r="5630" spans="1:17" x14ac:dyDescent="0.3">
      <c r="A5630" t="s">
        <v>5778</v>
      </c>
      <c r="B5630" s="15">
        <v>45887</v>
      </c>
      <c r="C5630" t="s">
        <v>88</v>
      </c>
      <c r="D5630" t="s">
        <v>183</v>
      </c>
      <c r="E5630" t="s">
        <v>93</v>
      </c>
      <c r="F5630" t="s">
        <v>255</v>
      </c>
      <c r="G5630" t="s">
        <v>56</v>
      </c>
      <c r="H5630">
        <v>8</v>
      </c>
      <c r="I5630">
        <v>36.770000000000003</v>
      </c>
      <c r="J5630">
        <v>0.108</v>
      </c>
      <c r="K5630">
        <v>14.51</v>
      </c>
      <c r="L5630" t="s">
        <v>57</v>
      </c>
      <c r="M5630">
        <f t="shared" si="561"/>
        <v>262.39</v>
      </c>
      <c r="N5630">
        <f t="shared" si="562"/>
        <v>146.31</v>
      </c>
      <c r="O5630" s="7">
        <f t="shared" si="563"/>
        <v>0.55760509165745653</v>
      </c>
      <c r="P5630" t="str">
        <f t="shared" si="564"/>
        <v>Aug-2025</v>
      </c>
      <c r="Q5630" t="str">
        <f t="shared" si="565"/>
        <v>Q3-2025</v>
      </c>
    </row>
    <row r="5631" spans="1:17" x14ac:dyDescent="0.3">
      <c r="A5631" t="s">
        <v>5779</v>
      </c>
      <c r="B5631" s="15">
        <v>45522</v>
      </c>
      <c r="C5631" t="s">
        <v>52</v>
      </c>
      <c r="D5631" t="s">
        <v>130</v>
      </c>
      <c r="E5631" t="s">
        <v>71</v>
      </c>
      <c r="F5631" t="s">
        <v>78</v>
      </c>
      <c r="G5631" t="s">
        <v>68</v>
      </c>
      <c r="H5631">
        <v>7</v>
      </c>
      <c r="I5631">
        <v>215.68</v>
      </c>
      <c r="J5631">
        <v>0.14099999999999999</v>
      </c>
      <c r="K5631">
        <v>169.95</v>
      </c>
      <c r="L5631" t="s">
        <v>57</v>
      </c>
      <c r="M5631">
        <f t="shared" si="561"/>
        <v>1296.8800000000001</v>
      </c>
      <c r="N5631">
        <f t="shared" si="562"/>
        <v>107.23</v>
      </c>
      <c r="O5631" s="7">
        <f t="shared" si="563"/>
        <v>8.2683054715933624E-2</v>
      </c>
      <c r="P5631" t="str">
        <f t="shared" si="564"/>
        <v>Aug-2024</v>
      </c>
      <c r="Q5631" t="str">
        <f t="shared" si="565"/>
        <v>Q3-2024</v>
      </c>
    </row>
    <row r="5632" spans="1:17" x14ac:dyDescent="0.3">
      <c r="A5632" t="s">
        <v>5780</v>
      </c>
      <c r="B5632" s="15">
        <v>45983</v>
      </c>
      <c r="C5632" t="s">
        <v>52</v>
      </c>
      <c r="D5632" t="s">
        <v>155</v>
      </c>
      <c r="E5632" t="s">
        <v>60</v>
      </c>
      <c r="F5632" t="s">
        <v>76</v>
      </c>
      <c r="G5632" t="s">
        <v>68</v>
      </c>
      <c r="H5632">
        <v>1</v>
      </c>
      <c r="I5632">
        <v>101.32</v>
      </c>
      <c r="J5632">
        <v>1.0999999999999999E-2</v>
      </c>
      <c r="K5632">
        <v>47.8</v>
      </c>
      <c r="L5632" t="s">
        <v>104</v>
      </c>
      <c r="M5632">
        <f t="shared" si="561"/>
        <v>100.21</v>
      </c>
      <c r="N5632">
        <f t="shared" si="562"/>
        <v>52.41</v>
      </c>
      <c r="O5632" s="7">
        <f t="shared" si="563"/>
        <v>0.52300169643748129</v>
      </c>
      <c r="P5632" t="str">
        <f t="shared" si="564"/>
        <v>Nov-2025</v>
      </c>
      <c r="Q5632" t="str">
        <f t="shared" si="565"/>
        <v>Q4-2025</v>
      </c>
    </row>
    <row r="5633" spans="1:17" x14ac:dyDescent="0.3">
      <c r="A5633" t="s">
        <v>5781</v>
      </c>
      <c r="B5633" s="15">
        <v>45549</v>
      </c>
      <c r="C5633" t="s">
        <v>63</v>
      </c>
      <c r="D5633" t="s">
        <v>251</v>
      </c>
      <c r="E5633" t="s">
        <v>60</v>
      </c>
      <c r="F5633" t="s">
        <v>61</v>
      </c>
      <c r="G5633" t="s">
        <v>68</v>
      </c>
      <c r="H5633">
        <v>2</v>
      </c>
      <c r="I5633">
        <v>37.28</v>
      </c>
      <c r="J5633">
        <v>0.25700000000000001</v>
      </c>
      <c r="K5633">
        <v>15.63</v>
      </c>
      <c r="L5633" t="s">
        <v>57</v>
      </c>
      <c r="M5633">
        <f t="shared" si="561"/>
        <v>55.4</v>
      </c>
      <c r="N5633">
        <f t="shared" si="562"/>
        <v>24.14</v>
      </c>
      <c r="O5633" s="7">
        <f t="shared" si="563"/>
        <v>0.4357400722021661</v>
      </c>
      <c r="P5633" t="str">
        <f t="shared" si="564"/>
        <v>Sep-2024</v>
      </c>
      <c r="Q5633" t="str">
        <f t="shared" si="565"/>
        <v>Q3-2024</v>
      </c>
    </row>
    <row r="5634" spans="1:17" x14ac:dyDescent="0.3">
      <c r="A5634" t="s">
        <v>5782</v>
      </c>
      <c r="B5634" s="15">
        <v>45666</v>
      </c>
      <c r="C5634" t="s">
        <v>63</v>
      </c>
      <c r="D5634" t="s">
        <v>204</v>
      </c>
      <c r="E5634" t="s">
        <v>107</v>
      </c>
      <c r="F5634" t="s">
        <v>193</v>
      </c>
      <c r="G5634" t="s">
        <v>68</v>
      </c>
      <c r="H5634">
        <v>1</v>
      </c>
      <c r="I5634">
        <v>9.02</v>
      </c>
      <c r="J5634">
        <v>0.22900000000000001</v>
      </c>
      <c r="K5634">
        <v>2.79</v>
      </c>
      <c r="L5634" t="s">
        <v>57</v>
      </c>
      <c r="M5634">
        <f t="shared" ref="M5634:M5697" si="566">ROUND(H5634*I5634*(1-J5634),2)</f>
        <v>6.95</v>
      </c>
      <c r="N5634">
        <f t="shared" ref="N5634:N5697" si="567">ROUND(M5634-(H5634*K5634),2)</f>
        <v>4.16</v>
      </c>
      <c r="O5634" s="7">
        <f t="shared" ref="O5634:O5697" si="568">IFERROR(N5634/M5634,0)</f>
        <v>0.59856115107913666</v>
      </c>
      <c r="P5634" t="str">
        <f t="shared" si="564"/>
        <v>Jan-2025</v>
      </c>
      <c r="Q5634" t="str">
        <f t="shared" si="565"/>
        <v>Q1-2025</v>
      </c>
    </row>
    <row r="5635" spans="1:17" x14ac:dyDescent="0.3">
      <c r="A5635" t="s">
        <v>5783</v>
      </c>
      <c r="B5635" s="15">
        <v>45799</v>
      </c>
      <c r="C5635" t="s">
        <v>84</v>
      </c>
      <c r="D5635" t="s">
        <v>85</v>
      </c>
      <c r="E5635" t="s">
        <v>60</v>
      </c>
      <c r="F5635" t="s">
        <v>99</v>
      </c>
      <c r="G5635" t="s">
        <v>56</v>
      </c>
      <c r="H5635">
        <v>4</v>
      </c>
      <c r="I5635">
        <v>23.78</v>
      </c>
      <c r="J5635">
        <v>0</v>
      </c>
      <c r="K5635">
        <v>9.99</v>
      </c>
      <c r="L5635" t="s">
        <v>57</v>
      </c>
      <c r="M5635">
        <f t="shared" si="566"/>
        <v>95.12</v>
      </c>
      <c r="N5635">
        <f t="shared" si="567"/>
        <v>55.16</v>
      </c>
      <c r="O5635" s="7">
        <f t="shared" si="568"/>
        <v>0.57989907485281744</v>
      </c>
      <c r="P5635" t="str">
        <f t="shared" si="564"/>
        <v>May-2025</v>
      </c>
      <c r="Q5635" t="str">
        <f t="shared" si="565"/>
        <v>Q2-2025</v>
      </c>
    </row>
    <row r="5636" spans="1:17" x14ac:dyDescent="0.3">
      <c r="A5636" t="s">
        <v>5784</v>
      </c>
      <c r="B5636" s="15">
        <v>45780</v>
      </c>
      <c r="C5636" t="s">
        <v>52</v>
      </c>
      <c r="D5636" t="s">
        <v>272</v>
      </c>
      <c r="E5636" t="s">
        <v>60</v>
      </c>
      <c r="F5636" t="s">
        <v>67</v>
      </c>
      <c r="G5636" t="s">
        <v>56</v>
      </c>
      <c r="H5636">
        <v>6</v>
      </c>
      <c r="I5636">
        <v>21.63</v>
      </c>
      <c r="J5636">
        <v>9.2999999999999999E-2</v>
      </c>
      <c r="K5636">
        <v>10.57</v>
      </c>
      <c r="L5636" t="s">
        <v>57</v>
      </c>
      <c r="M5636">
        <f t="shared" si="566"/>
        <v>117.71</v>
      </c>
      <c r="N5636">
        <f t="shared" si="567"/>
        <v>54.29</v>
      </c>
      <c r="O5636" s="7">
        <f t="shared" si="568"/>
        <v>0.4612182482371931</v>
      </c>
      <c r="P5636" t="str">
        <f t="shared" si="564"/>
        <v>May-2025</v>
      </c>
      <c r="Q5636" t="str">
        <f t="shared" si="565"/>
        <v>Q2-2025</v>
      </c>
    </row>
    <row r="5637" spans="1:17" x14ac:dyDescent="0.3">
      <c r="A5637" t="s">
        <v>5785</v>
      </c>
      <c r="B5637" s="15">
        <v>45851</v>
      </c>
      <c r="C5637" t="s">
        <v>52</v>
      </c>
      <c r="D5637" t="s">
        <v>130</v>
      </c>
      <c r="E5637" t="s">
        <v>60</v>
      </c>
      <c r="F5637" t="s">
        <v>67</v>
      </c>
      <c r="G5637" t="s">
        <v>68</v>
      </c>
      <c r="H5637">
        <v>1</v>
      </c>
      <c r="I5637">
        <v>50.28</v>
      </c>
      <c r="J5637">
        <v>5.8999999999999997E-2</v>
      </c>
      <c r="K5637">
        <v>24.64</v>
      </c>
      <c r="L5637" t="s">
        <v>57</v>
      </c>
      <c r="M5637">
        <f t="shared" si="566"/>
        <v>47.31</v>
      </c>
      <c r="N5637">
        <f t="shared" si="567"/>
        <v>22.67</v>
      </c>
      <c r="O5637" s="7">
        <f t="shared" si="568"/>
        <v>0.47917987740435425</v>
      </c>
      <c r="P5637" t="str">
        <f t="shared" si="564"/>
        <v>Jul-2025</v>
      </c>
      <c r="Q5637" t="str">
        <f t="shared" si="565"/>
        <v>Q3-2025</v>
      </c>
    </row>
    <row r="5638" spans="1:17" x14ac:dyDescent="0.3">
      <c r="A5638" t="s">
        <v>5786</v>
      </c>
      <c r="B5638" s="15">
        <v>45774</v>
      </c>
      <c r="C5638" t="s">
        <v>84</v>
      </c>
      <c r="D5638" t="s">
        <v>229</v>
      </c>
      <c r="E5638" t="s">
        <v>107</v>
      </c>
      <c r="F5638" t="s">
        <v>139</v>
      </c>
      <c r="G5638" t="s">
        <v>68</v>
      </c>
      <c r="H5638">
        <v>1</v>
      </c>
      <c r="I5638">
        <v>24.8</v>
      </c>
      <c r="J5638">
        <v>6.8000000000000005E-2</v>
      </c>
      <c r="K5638">
        <v>9.26</v>
      </c>
      <c r="L5638" t="s">
        <v>104</v>
      </c>
      <c r="M5638">
        <f t="shared" si="566"/>
        <v>23.11</v>
      </c>
      <c r="N5638">
        <f t="shared" si="567"/>
        <v>13.85</v>
      </c>
      <c r="O5638" s="7">
        <f t="shared" si="568"/>
        <v>0.5993076590220684</v>
      </c>
      <c r="P5638" t="str">
        <f t="shared" si="564"/>
        <v>Apr-2025</v>
      </c>
      <c r="Q5638" t="str">
        <f t="shared" si="565"/>
        <v>Q2-2025</v>
      </c>
    </row>
    <row r="5639" spans="1:17" x14ac:dyDescent="0.3">
      <c r="A5639" t="s">
        <v>5787</v>
      </c>
      <c r="B5639" s="15">
        <v>45883</v>
      </c>
      <c r="C5639" t="s">
        <v>88</v>
      </c>
      <c r="D5639" t="s">
        <v>123</v>
      </c>
      <c r="E5639" t="s">
        <v>71</v>
      </c>
      <c r="F5639" t="s">
        <v>78</v>
      </c>
      <c r="G5639" t="s">
        <v>56</v>
      </c>
      <c r="H5639">
        <v>5</v>
      </c>
      <c r="I5639">
        <v>236.14</v>
      </c>
      <c r="J5639">
        <v>5.2999999999999999E-2</v>
      </c>
      <c r="K5639">
        <v>172.86</v>
      </c>
      <c r="L5639" t="s">
        <v>57</v>
      </c>
      <c r="M5639">
        <f t="shared" si="566"/>
        <v>1118.1199999999999</v>
      </c>
      <c r="N5639">
        <f t="shared" si="567"/>
        <v>253.82</v>
      </c>
      <c r="O5639" s="7">
        <f t="shared" si="568"/>
        <v>0.22700604586269812</v>
      </c>
      <c r="P5639" t="str">
        <f t="shared" si="564"/>
        <v>Aug-2025</v>
      </c>
      <c r="Q5639" t="str">
        <f t="shared" si="565"/>
        <v>Q3-2025</v>
      </c>
    </row>
    <row r="5640" spans="1:17" x14ac:dyDescent="0.3">
      <c r="A5640" t="s">
        <v>5788</v>
      </c>
      <c r="B5640" s="15">
        <v>45878</v>
      </c>
      <c r="C5640" t="s">
        <v>63</v>
      </c>
      <c r="D5640" t="s">
        <v>251</v>
      </c>
      <c r="E5640" t="s">
        <v>107</v>
      </c>
      <c r="F5640" t="s">
        <v>132</v>
      </c>
      <c r="G5640" t="s">
        <v>56</v>
      </c>
      <c r="H5640">
        <v>4</v>
      </c>
      <c r="I5640">
        <v>26.55</v>
      </c>
      <c r="J5640">
        <v>0.16800000000000001</v>
      </c>
      <c r="K5640">
        <v>8.5399999999999991</v>
      </c>
      <c r="L5640" t="s">
        <v>57</v>
      </c>
      <c r="M5640">
        <f t="shared" si="566"/>
        <v>88.36</v>
      </c>
      <c r="N5640">
        <f t="shared" si="567"/>
        <v>54.2</v>
      </c>
      <c r="O5640" s="7">
        <f t="shared" si="568"/>
        <v>0.61339972838388412</v>
      </c>
      <c r="P5640" t="str">
        <f t="shared" si="564"/>
        <v>Aug-2025</v>
      </c>
      <c r="Q5640" t="str">
        <f t="shared" si="565"/>
        <v>Q3-2025</v>
      </c>
    </row>
    <row r="5641" spans="1:17" x14ac:dyDescent="0.3">
      <c r="A5641" t="s">
        <v>5789</v>
      </c>
      <c r="B5641" s="15">
        <v>45962</v>
      </c>
      <c r="C5641" t="s">
        <v>88</v>
      </c>
      <c r="D5641" t="s">
        <v>234</v>
      </c>
      <c r="E5641" t="s">
        <v>60</v>
      </c>
      <c r="F5641" t="s">
        <v>90</v>
      </c>
      <c r="G5641" t="s">
        <v>68</v>
      </c>
      <c r="H5641">
        <v>2</v>
      </c>
      <c r="I5641">
        <v>110.07</v>
      </c>
      <c r="J5641">
        <v>7.4999999999999997E-2</v>
      </c>
      <c r="K5641">
        <v>54.74</v>
      </c>
      <c r="L5641" t="s">
        <v>57</v>
      </c>
      <c r="M5641">
        <f t="shared" si="566"/>
        <v>203.63</v>
      </c>
      <c r="N5641">
        <f t="shared" si="567"/>
        <v>94.15</v>
      </c>
      <c r="O5641" s="7">
        <f t="shared" si="568"/>
        <v>0.4623581986937092</v>
      </c>
      <c r="P5641" t="str">
        <f t="shared" si="564"/>
        <v>Nov-2025</v>
      </c>
      <c r="Q5641" t="str">
        <f t="shared" si="565"/>
        <v>Q4-2025</v>
      </c>
    </row>
    <row r="5642" spans="1:17" x14ac:dyDescent="0.3">
      <c r="A5642" t="s">
        <v>5790</v>
      </c>
      <c r="B5642" s="15">
        <v>45992</v>
      </c>
      <c r="C5642" t="s">
        <v>63</v>
      </c>
      <c r="D5642" t="s">
        <v>159</v>
      </c>
      <c r="E5642" t="s">
        <v>93</v>
      </c>
      <c r="F5642" t="s">
        <v>94</v>
      </c>
      <c r="G5642" t="s">
        <v>56</v>
      </c>
      <c r="H5642">
        <v>3</v>
      </c>
      <c r="I5642">
        <v>49.91</v>
      </c>
      <c r="J5642">
        <v>0.24099999999999999</v>
      </c>
      <c r="K5642">
        <v>20.56</v>
      </c>
      <c r="L5642" t="s">
        <v>57</v>
      </c>
      <c r="M5642">
        <f t="shared" si="566"/>
        <v>113.65</v>
      </c>
      <c r="N5642">
        <f t="shared" si="567"/>
        <v>51.97</v>
      </c>
      <c r="O5642" s="7">
        <f t="shared" si="568"/>
        <v>0.45728112626484818</v>
      </c>
      <c r="P5642" t="str">
        <f t="shared" si="564"/>
        <v>Dec-2025</v>
      </c>
      <c r="Q5642" t="str">
        <f t="shared" si="565"/>
        <v>Q4-2025</v>
      </c>
    </row>
    <row r="5643" spans="1:17" x14ac:dyDescent="0.3">
      <c r="A5643" t="s">
        <v>5791</v>
      </c>
      <c r="B5643" s="15">
        <v>45921</v>
      </c>
      <c r="C5643" t="s">
        <v>84</v>
      </c>
      <c r="D5643" t="s">
        <v>171</v>
      </c>
      <c r="E5643" t="s">
        <v>60</v>
      </c>
      <c r="F5643" t="s">
        <v>90</v>
      </c>
      <c r="G5643" t="s">
        <v>56</v>
      </c>
      <c r="H5643">
        <v>6</v>
      </c>
      <c r="I5643">
        <v>109.17</v>
      </c>
      <c r="J5643">
        <v>5.7000000000000002E-2</v>
      </c>
      <c r="K5643">
        <v>47.69</v>
      </c>
      <c r="L5643" t="s">
        <v>57</v>
      </c>
      <c r="M5643">
        <f t="shared" si="566"/>
        <v>617.67999999999995</v>
      </c>
      <c r="N5643">
        <f t="shared" si="567"/>
        <v>331.54</v>
      </c>
      <c r="O5643" s="7">
        <f t="shared" si="568"/>
        <v>0.53675042092993142</v>
      </c>
      <c r="P5643" t="str">
        <f t="shared" si="564"/>
        <v>Sep-2025</v>
      </c>
      <c r="Q5643" t="str">
        <f t="shared" si="565"/>
        <v>Q3-2025</v>
      </c>
    </row>
    <row r="5644" spans="1:17" x14ac:dyDescent="0.3">
      <c r="A5644" t="s">
        <v>5792</v>
      </c>
      <c r="B5644" s="15">
        <v>45897</v>
      </c>
      <c r="C5644" t="s">
        <v>52</v>
      </c>
      <c r="D5644" t="s">
        <v>272</v>
      </c>
      <c r="E5644" t="s">
        <v>107</v>
      </c>
      <c r="F5644" t="s">
        <v>148</v>
      </c>
      <c r="G5644" t="s">
        <v>68</v>
      </c>
      <c r="H5644">
        <v>5</v>
      </c>
      <c r="I5644">
        <v>35.369999999999997</v>
      </c>
      <c r="J5644">
        <v>0.14399999999999999</v>
      </c>
      <c r="K5644">
        <v>10.87</v>
      </c>
      <c r="L5644" t="s">
        <v>57</v>
      </c>
      <c r="M5644">
        <f t="shared" si="566"/>
        <v>151.38</v>
      </c>
      <c r="N5644">
        <f t="shared" si="567"/>
        <v>97.03</v>
      </c>
      <c r="O5644" s="7">
        <f t="shared" si="568"/>
        <v>0.64096974501255122</v>
      </c>
      <c r="P5644" t="str">
        <f t="shared" si="564"/>
        <v>Aug-2025</v>
      </c>
      <c r="Q5644" t="str">
        <f t="shared" si="565"/>
        <v>Q3-2025</v>
      </c>
    </row>
    <row r="5645" spans="1:17" x14ac:dyDescent="0.3">
      <c r="A5645" t="s">
        <v>5793</v>
      </c>
      <c r="B5645" s="15">
        <v>45868</v>
      </c>
      <c r="C5645" t="s">
        <v>84</v>
      </c>
      <c r="D5645" t="s">
        <v>103</v>
      </c>
      <c r="E5645" t="s">
        <v>54</v>
      </c>
      <c r="F5645" t="s">
        <v>156</v>
      </c>
      <c r="G5645" t="s">
        <v>68</v>
      </c>
      <c r="H5645">
        <v>3</v>
      </c>
      <c r="I5645">
        <v>19.5</v>
      </c>
      <c r="J5645">
        <v>7.3999999999999996E-2</v>
      </c>
      <c r="K5645">
        <v>12.91</v>
      </c>
      <c r="L5645" t="s">
        <v>57</v>
      </c>
      <c r="M5645">
        <f t="shared" si="566"/>
        <v>54.17</v>
      </c>
      <c r="N5645">
        <f t="shared" si="567"/>
        <v>15.44</v>
      </c>
      <c r="O5645" s="7">
        <f t="shared" si="568"/>
        <v>0.28502861362377696</v>
      </c>
      <c r="P5645" t="str">
        <f t="shared" si="564"/>
        <v>Jul-2025</v>
      </c>
      <c r="Q5645" t="str">
        <f t="shared" si="565"/>
        <v>Q3-2025</v>
      </c>
    </row>
    <row r="5646" spans="1:17" x14ac:dyDescent="0.3">
      <c r="A5646" t="s">
        <v>5794</v>
      </c>
      <c r="B5646" s="15">
        <v>45748</v>
      </c>
      <c r="C5646" t="s">
        <v>52</v>
      </c>
      <c r="D5646" t="s">
        <v>101</v>
      </c>
      <c r="E5646" t="s">
        <v>71</v>
      </c>
      <c r="F5646" t="s">
        <v>86</v>
      </c>
      <c r="G5646" t="s">
        <v>56</v>
      </c>
      <c r="H5646">
        <v>1</v>
      </c>
      <c r="I5646">
        <v>27.9</v>
      </c>
      <c r="J5646">
        <v>0.13700000000000001</v>
      </c>
      <c r="K5646">
        <v>23.3</v>
      </c>
      <c r="L5646" t="s">
        <v>57</v>
      </c>
      <c r="M5646">
        <f t="shared" si="566"/>
        <v>24.08</v>
      </c>
      <c r="N5646">
        <f t="shared" si="567"/>
        <v>0.78</v>
      </c>
      <c r="O5646" s="7">
        <f t="shared" si="568"/>
        <v>3.2392026578073094E-2</v>
      </c>
      <c r="P5646" t="str">
        <f t="shared" si="564"/>
        <v>Apr-2025</v>
      </c>
      <c r="Q5646" t="str">
        <f t="shared" si="565"/>
        <v>Q2-2025</v>
      </c>
    </row>
    <row r="5647" spans="1:17" x14ac:dyDescent="0.3">
      <c r="A5647" t="s">
        <v>5795</v>
      </c>
      <c r="B5647" s="15">
        <v>45487</v>
      </c>
      <c r="C5647" t="s">
        <v>88</v>
      </c>
      <c r="D5647" t="s">
        <v>183</v>
      </c>
      <c r="E5647" t="s">
        <v>93</v>
      </c>
      <c r="F5647" t="s">
        <v>94</v>
      </c>
      <c r="G5647" t="s">
        <v>56</v>
      </c>
      <c r="H5647">
        <v>1</v>
      </c>
      <c r="I5647">
        <v>30.29</v>
      </c>
      <c r="J5647">
        <v>0.16600000000000001</v>
      </c>
      <c r="K5647">
        <v>12.58</v>
      </c>
      <c r="L5647" t="s">
        <v>57</v>
      </c>
      <c r="M5647">
        <f t="shared" si="566"/>
        <v>25.26</v>
      </c>
      <c r="N5647">
        <f t="shared" si="567"/>
        <v>12.68</v>
      </c>
      <c r="O5647" s="7">
        <f t="shared" si="568"/>
        <v>0.50197941409342828</v>
      </c>
      <c r="P5647" t="str">
        <f t="shared" si="564"/>
        <v>Jul-2024</v>
      </c>
      <c r="Q5647" t="str">
        <f t="shared" si="565"/>
        <v>Q3-2024</v>
      </c>
    </row>
    <row r="5648" spans="1:17" x14ac:dyDescent="0.3">
      <c r="A5648" t="s">
        <v>5796</v>
      </c>
      <c r="B5648" s="15">
        <v>45848</v>
      </c>
      <c r="C5648" t="s">
        <v>88</v>
      </c>
      <c r="D5648" t="s">
        <v>116</v>
      </c>
      <c r="E5648" t="s">
        <v>54</v>
      </c>
      <c r="F5648" t="s">
        <v>65</v>
      </c>
      <c r="G5648" t="s">
        <v>56</v>
      </c>
      <c r="H5648">
        <v>5</v>
      </c>
      <c r="I5648">
        <v>24.01</v>
      </c>
      <c r="J5648">
        <v>0</v>
      </c>
      <c r="K5648">
        <v>14.56</v>
      </c>
      <c r="L5648" t="s">
        <v>57</v>
      </c>
      <c r="M5648">
        <f t="shared" si="566"/>
        <v>120.05</v>
      </c>
      <c r="N5648">
        <f t="shared" si="567"/>
        <v>47.25</v>
      </c>
      <c r="O5648" s="7">
        <f t="shared" si="568"/>
        <v>0.39358600583090381</v>
      </c>
      <c r="P5648" t="str">
        <f t="shared" si="564"/>
        <v>Jul-2025</v>
      </c>
      <c r="Q5648" t="str">
        <f t="shared" si="565"/>
        <v>Q3-2025</v>
      </c>
    </row>
    <row r="5649" spans="1:17" x14ac:dyDescent="0.3">
      <c r="A5649" t="s">
        <v>5797</v>
      </c>
      <c r="B5649" s="15">
        <v>45432</v>
      </c>
      <c r="C5649" t="s">
        <v>84</v>
      </c>
      <c r="D5649" t="s">
        <v>103</v>
      </c>
      <c r="E5649" t="s">
        <v>54</v>
      </c>
      <c r="F5649" t="s">
        <v>55</v>
      </c>
      <c r="G5649" t="s">
        <v>73</v>
      </c>
      <c r="H5649">
        <v>10</v>
      </c>
      <c r="I5649">
        <v>23.59</v>
      </c>
      <c r="J5649">
        <v>0.13800000000000001</v>
      </c>
      <c r="K5649">
        <v>13.8</v>
      </c>
      <c r="L5649" t="s">
        <v>104</v>
      </c>
      <c r="M5649">
        <f t="shared" si="566"/>
        <v>203.35</v>
      </c>
      <c r="N5649">
        <f t="shared" si="567"/>
        <v>65.349999999999994</v>
      </c>
      <c r="O5649" s="7">
        <f t="shared" si="568"/>
        <v>0.32136710105729038</v>
      </c>
      <c r="P5649" t="str">
        <f t="shared" si="564"/>
        <v>May-2024</v>
      </c>
      <c r="Q5649" t="str">
        <f t="shared" si="565"/>
        <v>Q2-2024</v>
      </c>
    </row>
    <row r="5650" spans="1:17" x14ac:dyDescent="0.3">
      <c r="A5650" t="s">
        <v>5798</v>
      </c>
      <c r="B5650" s="15">
        <v>45719</v>
      </c>
      <c r="C5650" t="s">
        <v>88</v>
      </c>
      <c r="D5650" t="s">
        <v>135</v>
      </c>
      <c r="E5650" t="s">
        <v>54</v>
      </c>
      <c r="F5650" t="s">
        <v>268</v>
      </c>
      <c r="G5650" t="s">
        <v>68</v>
      </c>
      <c r="H5650">
        <v>2</v>
      </c>
      <c r="I5650">
        <v>24.43</v>
      </c>
      <c r="J5650">
        <v>0.02</v>
      </c>
      <c r="K5650">
        <v>14.16</v>
      </c>
      <c r="L5650" t="s">
        <v>104</v>
      </c>
      <c r="M5650">
        <f t="shared" si="566"/>
        <v>47.88</v>
      </c>
      <c r="N5650">
        <f t="shared" si="567"/>
        <v>19.559999999999999</v>
      </c>
      <c r="O5650" s="7">
        <f t="shared" si="568"/>
        <v>0.40852130325814534</v>
      </c>
      <c r="P5650" t="str">
        <f t="shared" si="564"/>
        <v>Mar-2025</v>
      </c>
      <c r="Q5650" t="str">
        <f t="shared" si="565"/>
        <v>Q1-2025</v>
      </c>
    </row>
    <row r="5651" spans="1:17" x14ac:dyDescent="0.3">
      <c r="A5651" t="s">
        <v>5799</v>
      </c>
      <c r="B5651" s="15">
        <v>45885</v>
      </c>
      <c r="C5651" t="s">
        <v>63</v>
      </c>
      <c r="D5651" t="s">
        <v>188</v>
      </c>
      <c r="E5651" t="s">
        <v>54</v>
      </c>
      <c r="F5651" t="s">
        <v>268</v>
      </c>
      <c r="G5651" t="s">
        <v>68</v>
      </c>
      <c r="H5651">
        <v>4</v>
      </c>
      <c r="I5651">
        <v>23.24</v>
      </c>
      <c r="J5651">
        <v>0.33</v>
      </c>
      <c r="K5651">
        <v>13.38</v>
      </c>
      <c r="L5651" t="s">
        <v>57</v>
      </c>
      <c r="M5651">
        <f t="shared" si="566"/>
        <v>62.28</v>
      </c>
      <c r="N5651">
        <f t="shared" si="567"/>
        <v>8.76</v>
      </c>
      <c r="O5651" s="7">
        <f t="shared" si="568"/>
        <v>0.14065510597302505</v>
      </c>
      <c r="P5651" t="str">
        <f t="shared" si="564"/>
        <v>Aug-2025</v>
      </c>
      <c r="Q5651" t="str">
        <f t="shared" si="565"/>
        <v>Q3-2025</v>
      </c>
    </row>
    <row r="5652" spans="1:17" x14ac:dyDescent="0.3">
      <c r="A5652" t="s">
        <v>5800</v>
      </c>
      <c r="B5652" s="15">
        <v>45959</v>
      </c>
      <c r="C5652" t="s">
        <v>52</v>
      </c>
      <c r="D5652" t="s">
        <v>155</v>
      </c>
      <c r="E5652" t="s">
        <v>71</v>
      </c>
      <c r="F5652" t="s">
        <v>78</v>
      </c>
      <c r="G5652" t="s">
        <v>56</v>
      </c>
      <c r="H5652">
        <v>12</v>
      </c>
      <c r="I5652">
        <v>158.35</v>
      </c>
      <c r="J5652">
        <v>0.14199999999999999</v>
      </c>
      <c r="K5652">
        <v>107.84</v>
      </c>
      <c r="L5652" t="s">
        <v>57</v>
      </c>
      <c r="M5652">
        <f t="shared" si="566"/>
        <v>1630.37</v>
      </c>
      <c r="N5652">
        <f t="shared" si="567"/>
        <v>336.29</v>
      </c>
      <c r="O5652" s="7">
        <f t="shared" si="568"/>
        <v>0.2062660623048756</v>
      </c>
      <c r="P5652" t="str">
        <f t="shared" si="564"/>
        <v>Oct-2025</v>
      </c>
      <c r="Q5652" t="str">
        <f t="shared" si="565"/>
        <v>Q4-2025</v>
      </c>
    </row>
    <row r="5653" spans="1:17" x14ac:dyDescent="0.3">
      <c r="A5653" t="s">
        <v>5801</v>
      </c>
      <c r="B5653" s="15">
        <v>45360</v>
      </c>
      <c r="C5653" t="s">
        <v>88</v>
      </c>
      <c r="D5653" t="s">
        <v>123</v>
      </c>
      <c r="E5653" t="s">
        <v>60</v>
      </c>
      <c r="F5653" t="s">
        <v>67</v>
      </c>
      <c r="G5653" t="s">
        <v>68</v>
      </c>
      <c r="H5653">
        <v>3</v>
      </c>
      <c r="I5653">
        <v>20.28</v>
      </c>
      <c r="J5653">
        <v>0.151</v>
      </c>
      <c r="K5653">
        <v>11.04</v>
      </c>
      <c r="L5653" t="s">
        <v>57</v>
      </c>
      <c r="M5653">
        <f t="shared" si="566"/>
        <v>51.65</v>
      </c>
      <c r="N5653">
        <f t="shared" si="567"/>
        <v>18.53</v>
      </c>
      <c r="O5653" s="7">
        <f t="shared" si="568"/>
        <v>0.35876089060987421</v>
      </c>
      <c r="P5653" t="str">
        <f t="shared" si="564"/>
        <v>Mar-2024</v>
      </c>
      <c r="Q5653" t="str">
        <f t="shared" si="565"/>
        <v>Q1-2024</v>
      </c>
    </row>
    <row r="5654" spans="1:17" x14ac:dyDescent="0.3">
      <c r="A5654" t="s">
        <v>5802</v>
      </c>
      <c r="B5654" s="15">
        <v>45708</v>
      </c>
      <c r="C5654" t="s">
        <v>84</v>
      </c>
      <c r="D5654" t="s">
        <v>171</v>
      </c>
      <c r="E5654" t="s">
        <v>60</v>
      </c>
      <c r="F5654" t="s">
        <v>61</v>
      </c>
      <c r="G5654" t="s">
        <v>68</v>
      </c>
      <c r="H5654">
        <v>6</v>
      </c>
      <c r="I5654">
        <v>41.51</v>
      </c>
      <c r="J5654">
        <v>0</v>
      </c>
      <c r="K5654">
        <v>17.420000000000002</v>
      </c>
      <c r="L5654" t="s">
        <v>57</v>
      </c>
      <c r="M5654">
        <f t="shared" si="566"/>
        <v>249.06</v>
      </c>
      <c r="N5654">
        <f t="shared" si="567"/>
        <v>144.54</v>
      </c>
      <c r="O5654" s="7">
        <f t="shared" si="568"/>
        <v>0.58034208624427841</v>
      </c>
      <c r="P5654" t="str">
        <f t="shared" si="564"/>
        <v>Feb-2025</v>
      </c>
      <c r="Q5654" t="str">
        <f t="shared" si="565"/>
        <v>Q1-2025</v>
      </c>
    </row>
    <row r="5655" spans="1:17" x14ac:dyDescent="0.3">
      <c r="A5655" t="s">
        <v>5803</v>
      </c>
      <c r="B5655" s="15">
        <v>45632</v>
      </c>
      <c r="C5655" t="s">
        <v>88</v>
      </c>
      <c r="D5655" t="s">
        <v>202</v>
      </c>
      <c r="E5655" t="s">
        <v>107</v>
      </c>
      <c r="F5655" t="s">
        <v>139</v>
      </c>
      <c r="G5655" t="s">
        <v>56</v>
      </c>
      <c r="H5655">
        <v>3</v>
      </c>
      <c r="I5655">
        <v>38.950000000000003</v>
      </c>
      <c r="J5655">
        <v>2.1999999999999999E-2</v>
      </c>
      <c r="K5655">
        <v>13.26</v>
      </c>
      <c r="L5655" t="s">
        <v>104</v>
      </c>
      <c r="M5655">
        <f t="shared" si="566"/>
        <v>114.28</v>
      </c>
      <c r="N5655">
        <f t="shared" si="567"/>
        <v>74.5</v>
      </c>
      <c r="O5655" s="7">
        <f t="shared" si="568"/>
        <v>0.65190759537976894</v>
      </c>
      <c r="P5655" t="str">
        <f t="shared" si="564"/>
        <v>Dec-2024</v>
      </c>
      <c r="Q5655" t="str">
        <f t="shared" si="565"/>
        <v>Q4-2024</v>
      </c>
    </row>
    <row r="5656" spans="1:17" x14ac:dyDescent="0.3">
      <c r="A5656" t="s">
        <v>5804</v>
      </c>
      <c r="B5656" s="15">
        <v>45783</v>
      </c>
      <c r="C5656" t="s">
        <v>88</v>
      </c>
      <c r="D5656" t="s">
        <v>183</v>
      </c>
      <c r="E5656" t="s">
        <v>71</v>
      </c>
      <c r="F5656" t="s">
        <v>126</v>
      </c>
      <c r="G5656" t="s">
        <v>56</v>
      </c>
      <c r="H5656">
        <v>3</v>
      </c>
      <c r="I5656">
        <v>128.85</v>
      </c>
      <c r="J5656">
        <v>0.16200000000000001</v>
      </c>
      <c r="K5656">
        <v>94.81</v>
      </c>
      <c r="L5656" t="s">
        <v>57</v>
      </c>
      <c r="M5656">
        <f t="shared" si="566"/>
        <v>323.93</v>
      </c>
      <c r="N5656">
        <f t="shared" si="567"/>
        <v>39.5</v>
      </c>
      <c r="O5656" s="7">
        <f t="shared" si="568"/>
        <v>0.12193992529250146</v>
      </c>
      <c r="P5656" t="str">
        <f t="shared" si="564"/>
        <v>May-2025</v>
      </c>
      <c r="Q5656" t="str">
        <f t="shared" si="565"/>
        <v>Q2-2025</v>
      </c>
    </row>
    <row r="5657" spans="1:17" x14ac:dyDescent="0.3">
      <c r="A5657" t="s">
        <v>5805</v>
      </c>
      <c r="B5657" s="15">
        <v>45853</v>
      </c>
      <c r="C5657" t="s">
        <v>84</v>
      </c>
      <c r="D5657" t="s">
        <v>150</v>
      </c>
      <c r="E5657" t="s">
        <v>71</v>
      </c>
      <c r="F5657" t="s">
        <v>86</v>
      </c>
      <c r="G5657" t="s">
        <v>68</v>
      </c>
      <c r="H5657">
        <v>7</v>
      </c>
      <c r="I5657">
        <v>50.61</v>
      </c>
      <c r="J5657">
        <v>4.3999999999999997E-2</v>
      </c>
      <c r="K5657">
        <v>38.6</v>
      </c>
      <c r="L5657" t="s">
        <v>57</v>
      </c>
      <c r="M5657">
        <f t="shared" si="566"/>
        <v>338.68</v>
      </c>
      <c r="N5657">
        <f t="shared" si="567"/>
        <v>68.48</v>
      </c>
      <c r="O5657" s="7">
        <f t="shared" si="568"/>
        <v>0.20219676390693281</v>
      </c>
      <c r="P5657" t="str">
        <f t="shared" si="564"/>
        <v>Jul-2025</v>
      </c>
      <c r="Q5657" t="str">
        <f t="shared" si="565"/>
        <v>Q3-2025</v>
      </c>
    </row>
    <row r="5658" spans="1:17" x14ac:dyDescent="0.3">
      <c r="A5658" t="s">
        <v>5806</v>
      </c>
      <c r="B5658" s="15">
        <v>45573</v>
      </c>
      <c r="C5658" t="s">
        <v>63</v>
      </c>
      <c r="D5658" t="s">
        <v>159</v>
      </c>
      <c r="E5658" t="s">
        <v>93</v>
      </c>
      <c r="F5658" t="s">
        <v>141</v>
      </c>
      <c r="G5658" t="s">
        <v>68</v>
      </c>
      <c r="H5658">
        <v>2</v>
      </c>
      <c r="I5658">
        <v>59.12</v>
      </c>
      <c r="J5658">
        <v>0.28899999999999998</v>
      </c>
      <c r="K5658">
        <v>26.42</v>
      </c>
      <c r="L5658" t="s">
        <v>57</v>
      </c>
      <c r="M5658">
        <f t="shared" si="566"/>
        <v>84.07</v>
      </c>
      <c r="N5658">
        <f t="shared" si="567"/>
        <v>31.23</v>
      </c>
      <c r="O5658" s="7">
        <f t="shared" si="568"/>
        <v>0.37147615082669205</v>
      </c>
      <c r="P5658" t="str">
        <f t="shared" si="564"/>
        <v>Oct-2024</v>
      </c>
      <c r="Q5658" t="str">
        <f t="shared" si="565"/>
        <v>Q4-2024</v>
      </c>
    </row>
    <row r="5659" spans="1:17" x14ac:dyDescent="0.3">
      <c r="A5659" t="s">
        <v>5807</v>
      </c>
      <c r="B5659" s="15">
        <v>45954</v>
      </c>
      <c r="C5659" t="s">
        <v>88</v>
      </c>
      <c r="D5659" t="s">
        <v>429</v>
      </c>
      <c r="E5659" t="s">
        <v>60</v>
      </c>
      <c r="F5659" t="s">
        <v>76</v>
      </c>
      <c r="G5659" t="s">
        <v>56</v>
      </c>
      <c r="H5659">
        <v>4</v>
      </c>
      <c r="I5659">
        <v>86.72</v>
      </c>
      <c r="J5659">
        <v>9.2999999999999999E-2</v>
      </c>
      <c r="K5659">
        <v>39.19</v>
      </c>
      <c r="L5659" t="s">
        <v>57</v>
      </c>
      <c r="M5659">
        <f t="shared" si="566"/>
        <v>314.62</v>
      </c>
      <c r="N5659">
        <f t="shared" si="567"/>
        <v>157.86000000000001</v>
      </c>
      <c r="O5659" s="7">
        <f t="shared" si="568"/>
        <v>0.50174814061407413</v>
      </c>
      <c r="P5659" t="str">
        <f t="shared" si="564"/>
        <v>Oct-2025</v>
      </c>
      <c r="Q5659" t="str">
        <f t="shared" si="565"/>
        <v>Q4-2025</v>
      </c>
    </row>
    <row r="5660" spans="1:17" x14ac:dyDescent="0.3">
      <c r="A5660" t="s">
        <v>5808</v>
      </c>
      <c r="B5660" s="15">
        <v>45973</v>
      </c>
      <c r="C5660" t="s">
        <v>84</v>
      </c>
      <c r="D5660" t="s">
        <v>572</v>
      </c>
      <c r="E5660" t="s">
        <v>71</v>
      </c>
      <c r="F5660" t="s">
        <v>97</v>
      </c>
      <c r="G5660" t="s">
        <v>68</v>
      </c>
      <c r="H5660">
        <v>5</v>
      </c>
      <c r="I5660">
        <v>193.32</v>
      </c>
      <c r="J5660">
        <v>0.10199999999999999</v>
      </c>
      <c r="K5660">
        <v>133</v>
      </c>
      <c r="L5660" t="s">
        <v>57</v>
      </c>
      <c r="M5660">
        <f t="shared" si="566"/>
        <v>868.01</v>
      </c>
      <c r="N5660">
        <f t="shared" si="567"/>
        <v>203.01</v>
      </c>
      <c r="O5660" s="7">
        <f t="shared" si="568"/>
        <v>0.23387979401158973</v>
      </c>
      <c r="P5660" t="str">
        <f t="shared" si="564"/>
        <v>Nov-2025</v>
      </c>
      <c r="Q5660" t="str">
        <f t="shared" si="565"/>
        <v>Q4-2025</v>
      </c>
    </row>
    <row r="5661" spans="1:17" x14ac:dyDescent="0.3">
      <c r="A5661" t="s">
        <v>5809</v>
      </c>
      <c r="B5661" s="15">
        <v>45850</v>
      </c>
      <c r="C5661" t="s">
        <v>88</v>
      </c>
      <c r="D5661" t="s">
        <v>234</v>
      </c>
      <c r="E5661" t="s">
        <v>107</v>
      </c>
      <c r="F5661" t="s">
        <v>132</v>
      </c>
      <c r="G5661" t="s">
        <v>68</v>
      </c>
      <c r="H5661">
        <v>1</v>
      </c>
      <c r="I5661">
        <v>51.9</v>
      </c>
      <c r="J5661">
        <v>0.13</v>
      </c>
      <c r="K5661">
        <v>18.059999999999999</v>
      </c>
      <c r="L5661" t="s">
        <v>57</v>
      </c>
      <c r="M5661">
        <f t="shared" si="566"/>
        <v>45.15</v>
      </c>
      <c r="N5661">
        <f t="shared" si="567"/>
        <v>27.09</v>
      </c>
      <c r="O5661" s="7">
        <f t="shared" si="568"/>
        <v>0.6</v>
      </c>
      <c r="P5661" t="str">
        <f t="shared" si="564"/>
        <v>Jul-2025</v>
      </c>
      <c r="Q5661" t="str">
        <f t="shared" si="565"/>
        <v>Q3-2025</v>
      </c>
    </row>
    <row r="5662" spans="1:17" x14ac:dyDescent="0.3">
      <c r="A5662" t="s">
        <v>5810</v>
      </c>
      <c r="B5662" s="15">
        <v>45832</v>
      </c>
      <c r="C5662" t="s">
        <v>84</v>
      </c>
      <c r="D5662" t="s">
        <v>572</v>
      </c>
      <c r="E5662" t="s">
        <v>93</v>
      </c>
      <c r="F5662" t="s">
        <v>94</v>
      </c>
      <c r="G5662" t="s">
        <v>68</v>
      </c>
      <c r="H5662">
        <v>3</v>
      </c>
      <c r="I5662">
        <v>28.96</v>
      </c>
      <c r="J5662">
        <v>1.2999999999999999E-2</v>
      </c>
      <c r="K5662">
        <v>12.92</v>
      </c>
      <c r="L5662" t="s">
        <v>57</v>
      </c>
      <c r="M5662">
        <f t="shared" si="566"/>
        <v>85.75</v>
      </c>
      <c r="N5662">
        <f t="shared" si="567"/>
        <v>46.99</v>
      </c>
      <c r="O5662" s="7">
        <f t="shared" si="568"/>
        <v>0.54798833819241988</v>
      </c>
      <c r="P5662" t="str">
        <f t="shared" si="564"/>
        <v>Jun-2025</v>
      </c>
      <c r="Q5662" t="str">
        <f t="shared" si="565"/>
        <v>Q2-2025</v>
      </c>
    </row>
    <row r="5663" spans="1:17" x14ac:dyDescent="0.3">
      <c r="A5663" t="s">
        <v>5811</v>
      </c>
      <c r="B5663" s="15">
        <v>45569</v>
      </c>
      <c r="C5663" t="s">
        <v>63</v>
      </c>
      <c r="D5663" t="s">
        <v>106</v>
      </c>
      <c r="E5663" t="s">
        <v>60</v>
      </c>
      <c r="F5663" t="s">
        <v>99</v>
      </c>
      <c r="G5663" t="s">
        <v>56</v>
      </c>
      <c r="H5663">
        <v>2</v>
      </c>
      <c r="I5663">
        <v>61.66</v>
      </c>
      <c r="J5663">
        <v>0.104</v>
      </c>
      <c r="K5663">
        <v>33.96</v>
      </c>
      <c r="L5663" t="s">
        <v>57</v>
      </c>
      <c r="M5663">
        <f t="shared" si="566"/>
        <v>110.49</v>
      </c>
      <c r="N5663">
        <f t="shared" si="567"/>
        <v>42.57</v>
      </c>
      <c r="O5663" s="7">
        <f t="shared" si="568"/>
        <v>0.38528373608471356</v>
      </c>
      <c r="P5663" t="str">
        <f t="shared" si="564"/>
        <v>Oct-2024</v>
      </c>
      <c r="Q5663" t="str">
        <f t="shared" si="565"/>
        <v>Q4-2024</v>
      </c>
    </row>
    <row r="5664" spans="1:17" x14ac:dyDescent="0.3">
      <c r="A5664" t="s">
        <v>5812</v>
      </c>
      <c r="B5664" s="15">
        <v>45822</v>
      </c>
      <c r="C5664" t="s">
        <v>52</v>
      </c>
      <c r="D5664" t="s">
        <v>75</v>
      </c>
      <c r="E5664" t="s">
        <v>93</v>
      </c>
      <c r="F5664" t="s">
        <v>124</v>
      </c>
      <c r="G5664" t="s">
        <v>68</v>
      </c>
      <c r="H5664">
        <v>2</v>
      </c>
      <c r="I5664">
        <v>76.61</v>
      </c>
      <c r="J5664">
        <v>3.9E-2</v>
      </c>
      <c r="K5664">
        <v>32.200000000000003</v>
      </c>
      <c r="L5664" t="s">
        <v>57</v>
      </c>
      <c r="M5664">
        <f t="shared" si="566"/>
        <v>147.24</v>
      </c>
      <c r="N5664">
        <f t="shared" si="567"/>
        <v>82.84</v>
      </c>
      <c r="O5664" s="7">
        <f t="shared" si="568"/>
        <v>0.56261885357239882</v>
      </c>
      <c r="P5664" t="str">
        <f t="shared" si="564"/>
        <v>Jun-2025</v>
      </c>
      <c r="Q5664" t="str">
        <f t="shared" si="565"/>
        <v>Q2-2025</v>
      </c>
    </row>
    <row r="5665" spans="1:17" x14ac:dyDescent="0.3">
      <c r="A5665" t="s">
        <v>5813</v>
      </c>
      <c r="B5665" s="15">
        <v>45899</v>
      </c>
      <c r="C5665" t="s">
        <v>63</v>
      </c>
      <c r="D5665" t="s">
        <v>188</v>
      </c>
      <c r="E5665" t="s">
        <v>54</v>
      </c>
      <c r="F5665" t="s">
        <v>65</v>
      </c>
      <c r="G5665" t="s">
        <v>56</v>
      </c>
      <c r="H5665">
        <v>4</v>
      </c>
      <c r="I5665">
        <v>3.89</v>
      </c>
      <c r="J5665">
        <v>0.154</v>
      </c>
      <c r="K5665">
        <v>2.95</v>
      </c>
      <c r="L5665" t="s">
        <v>104</v>
      </c>
      <c r="M5665">
        <f t="shared" si="566"/>
        <v>13.16</v>
      </c>
      <c r="N5665">
        <f t="shared" si="567"/>
        <v>1.36</v>
      </c>
      <c r="O5665" s="7">
        <f t="shared" si="568"/>
        <v>0.10334346504559271</v>
      </c>
      <c r="P5665" t="str">
        <f t="shared" si="564"/>
        <v>Aug-2025</v>
      </c>
      <c r="Q5665" t="str">
        <f t="shared" si="565"/>
        <v>Q3-2025</v>
      </c>
    </row>
    <row r="5666" spans="1:17" x14ac:dyDescent="0.3">
      <c r="A5666" t="s">
        <v>5814</v>
      </c>
      <c r="B5666" s="15">
        <v>45353</v>
      </c>
      <c r="C5666" t="s">
        <v>84</v>
      </c>
      <c r="D5666" t="s">
        <v>150</v>
      </c>
      <c r="E5666" t="s">
        <v>71</v>
      </c>
      <c r="F5666" t="s">
        <v>72</v>
      </c>
      <c r="G5666" t="s">
        <v>68</v>
      </c>
      <c r="H5666">
        <v>4</v>
      </c>
      <c r="I5666">
        <v>121.44</v>
      </c>
      <c r="J5666">
        <v>6.9000000000000006E-2</v>
      </c>
      <c r="K5666">
        <v>81</v>
      </c>
      <c r="L5666" t="s">
        <v>57</v>
      </c>
      <c r="M5666">
        <f t="shared" si="566"/>
        <v>452.24</v>
      </c>
      <c r="N5666">
        <f t="shared" si="567"/>
        <v>128.24</v>
      </c>
      <c r="O5666" s="7">
        <f t="shared" si="568"/>
        <v>0.28356624800990626</v>
      </c>
      <c r="P5666" t="str">
        <f t="shared" si="564"/>
        <v>Mar-2024</v>
      </c>
      <c r="Q5666" t="str">
        <f t="shared" si="565"/>
        <v>Q1-2024</v>
      </c>
    </row>
    <row r="5667" spans="1:17" x14ac:dyDescent="0.3">
      <c r="A5667" t="s">
        <v>5815</v>
      </c>
      <c r="B5667" s="15">
        <v>45398</v>
      </c>
      <c r="C5667" t="s">
        <v>84</v>
      </c>
      <c r="D5667" t="s">
        <v>225</v>
      </c>
      <c r="E5667" t="s">
        <v>60</v>
      </c>
      <c r="F5667" t="s">
        <v>61</v>
      </c>
      <c r="G5667" t="s">
        <v>56</v>
      </c>
      <c r="H5667">
        <v>6</v>
      </c>
      <c r="I5667">
        <v>48.86</v>
      </c>
      <c r="J5667">
        <v>7.0000000000000001E-3</v>
      </c>
      <c r="K5667">
        <v>23.7</v>
      </c>
      <c r="L5667" t="s">
        <v>57</v>
      </c>
      <c r="M5667">
        <f t="shared" si="566"/>
        <v>291.11</v>
      </c>
      <c r="N5667">
        <f t="shared" si="567"/>
        <v>148.91</v>
      </c>
      <c r="O5667" s="7">
        <f t="shared" si="568"/>
        <v>0.51152485314829443</v>
      </c>
      <c r="P5667" t="str">
        <f t="shared" si="564"/>
        <v>Apr-2024</v>
      </c>
      <c r="Q5667" t="str">
        <f t="shared" si="565"/>
        <v>Q2-2024</v>
      </c>
    </row>
    <row r="5668" spans="1:17" x14ac:dyDescent="0.3">
      <c r="A5668" t="s">
        <v>5816</v>
      </c>
      <c r="B5668" s="15">
        <v>45877</v>
      </c>
      <c r="C5668" t="s">
        <v>84</v>
      </c>
      <c r="D5668" t="s">
        <v>372</v>
      </c>
      <c r="E5668" t="s">
        <v>107</v>
      </c>
      <c r="F5668" t="s">
        <v>108</v>
      </c>
      <c r="G5668" t="s">
        <v>56</v>
      </c>
      <c r="H5668">
        <v>1</v>
      </c>
      <c r="I5668">
        <v>29.25</v>
      </c>
      <c r="J5668">
        <v>0.14000000000000001</v>
      </c>
      <c r="K5668">
        <v>12.55</v>
      </c>
      <c r="L5668" t="s">
        <v>57</v>
      </c>
      <c r="M5668">
        <f t="shared" si="566"/>
        <v>25.16</v>
      </c>
      <c r="N5668">
        <f t="shared" si="567"/>
        <v>12.61</v>
      </c>
      <c r="O5668" s="7">
        <f t="shared" si="568"/>
        <v>0.50119236883942764</v>
      </c>
      <c r="P5668" t="str">
        <f t="shared" ref="P5668:P5720" si="569">IF(B5668="","",TEXT(B5668,"mmm-yyyy"))</f>
        <v>Aug-2025</v>
      </c>
      <c r="Q5668" t="str">
        <f t="shared" ref="Q5668:Q5720" si="570">IF(B5668="","","Q"&amp;ROUNDUP(MONTH(B5668)/3,0)&amp;"-"&amp;YEAR(B5668))</f>
        <v>Q3-2025</v>
      </c>
    </row>
    <row r="5669" spans="1:17" x14ac:dyDescent="0.3">
      <c r="A5669" t="s">
        <v>5817</v>
      </c>
      <c r="B5669" s="15">
        <v>45955</v>
      </c>
      <c r="C5669" t="s">
        <v>88</v>
      </c>
      <c r="D5669" t="s">
        <v>234</v>
      </c>
      <c r="E5669" t="s">
        <v>107</v>
      </c>
      <c r="F5669" t="s">
        <v>132</v>
      </c>
      <c r="G5669" t="s">
        <v>56</v>
      </c>
      <c r="H5669">
        <v>2</v>
      </c>
      <c r="I5669">
        <v>39.72</v>
      </c>
      <c r="J5669">
        <v>5.7000000000000002E-2</v>
      </c>
      <c r="K5669">
        <v>13.39</v>
      </c>
      <c r="L5669" t="s">
        <v>57</v>
      </c>
      <c r="M5669">
        <f t="shared" si="566"/>
        <v>74.91</v>
      </c>
      <c r="N5669">
        <f t="shared" si="567"/>
        <v>48.13</v>
      </c>
      <c r="O5669" s="7">
        <f t="shared" si="568"/>
        <v>0.64250433853958089</v>
      </c>
      <c r="P5669" t="str">
        <f t="shared" si="569"/>
        <v>Oct-2025</v>
      </c>
      <c r="Q5669" t="str">
        <f t="shared" si="570"/>
        <v>Q4-2025</v>
      </c>
    </row>
    <row r="5670" spans="1:17" x14ac:dyDescent="0.3">
      <c r="A5670" t="s">
        <v>5818</v>
      </c>
      <c r="B5670" s="15">
        <v>45619</v>
      </c>
      <c r="C5670" t="s">
        <v>52</v>
      </c>
      <c r="D5670" t="s">
        <v>96</v>
      </c>
      <c r="E5670" t="s">
        <v>107</v>
      </c>
      <c r="F5670" t="s">
        <v>193</v>
      </c>
      <c r="G5670" t="s">
        <v>68</v>
      </c>
      <c r="H5670">
        <v>1</v>
      </c>
      <c r="I5670">
        <v>18.510000000000002</v>
      </c>
      <c r="J5670">
        <v>1.7000000000000001E-2</v>
      </c>
      <c r="K5670">
        <v>7.99</v>
      </c>
      <c r="L5670" t="s">
        <v>57</v>
      </c>
      <c r="M5670">
        <f t="shared" si="566"/>
        <v>18.2</v>
      </c>
      <c r="N5670">
        <f t="shared" si="567"/>
        <v>10.210000000000001</v>
      </c>
      <c r="O5670" s="7">
        <f t="shared" si="568"/>
        <v>0.56098901098901111</v>
      </c>
      <c r="P5670" t="str">
        <f t="shared" si="569"/>
        <v>Nov-2024</v>
      </c>
      <c r="Q5670" t="str">
        <f t="shared" si="570"/>
        <v>Q4-2024</v>
      </c>
    </row>
    <row r="5671" spans="1:17" x14ac:dyDescent="0.3">
      <c r="A5671" t="s">
        <v>5819</v>
      </c>
      <c r="B5671" s="15">
        <v>45787</v>
      </c>
      <c r="C5671" t="s">
        <v>84</v>
      </c>
      <c r="D5671" t="s">
        <v>150</v>
      </c>
      <c r="E5671" t="s">
        <v>107</v>
      </c>
      <c r="F5671" t="s">
        <v>108</v>
      </c>
      <c r="G5671" t="s">
        <v>56</v>
      </c>
      <c r="H5671">
        <v>1</v>
      </c>
      <c r="I5671">
        <v>56.5</v>
      </c>
      <c r="J5671">
        <v>0.129</v>
      </c>
      <c r="K5671">
        <v>23.91</v>
      </c>
      <c r="L5671" t="s">
        <v>57</v>
      </c>
      <c r="M5671">
        <f t="shared" si="566"/>
        <v>49.21</v>
      </c>
      <c r="N5671">
        <f t="shared" si="567"/>
        <v>25.3</v>
      </c>
      <c r="O5671" s="7">
        <f t="shared" si="568"/>
        <v>0.51412314570209305</v>
      </c>
      <c r="P5671" t="str">
        <f t="shared" si="569"/>
        <v>May-2025</v>
      </c>
      <c r="Q5671" t="str">
        <f t="shared" si="570"/>
        <v>Q2-2025</v>
      </c>
    </row>
    <row r="5672" spans="1:17" x14ac:dyDescent="0.3">
      <c r="A5672" t="s">
        <v>5820</v>
      </c>
      <c r="B5672" s="15">
        <v>45797</v>
      </c>
      <c r="C5672" t="s">
        <v>52</v>
      </c>
      <c r="D5672" t="s">
        <v>59</v>
      </c>
      <c r="E5672" t="s">
        <v>60</v>
      </c>
      <c r="F5672" t="s">
        <v>90</v>
      </c>
      <c r="G5672" t="s">
        <v>68</v>
      </c>
      <c r="H5672">
        <v>1</v>
      </c>
      <c r="I5672">
        <v>67.900000000000006</v>
      </c>
      <c r="J5672">
        <v>0.13800000000000001</v>
      </c>
      <c r="K5672">
        <v>34.6</v>
      </c>
      <c r="L5672" t="s">
        <v>57</v>
      </c>
      <c r="M5672">
        <f t="shared" si="566"/>
        <v>58.53</v>
      </c>
      <c r="N5672">
        <f t="shared" si="567"/>
        <v>23.93</v>
      </c>
      <c r="O5672" s="7">
        <f t="shared" si="568"/>
        <v>0.40885016230992655</v>
      </c>
      <c r="P5672" t="str">
        <f t="shared" si="569"/>
        <v>May-2025</v>
      </c>
      <c r="Q5672" t="str">
        <f t="shared" si="570"/>
        <v>Q2-2025</v>
      </c>
    </row>
    <row r="5673" spans="1:17" x14ac:dyDescent="0.3">
      <c r="A5673" t="s">
        <v>5821</v>
      </c>
      <c r="B5673" s="15">
        <v>45498</v>
      </c>
      <c r="C5673" t="s">
        <v>88</v>
      </c>
      <c r="D5673" t="s">
        <v>92</v>
      </c>
      <c r="E5673" t="s">
        <v>71</v>
      </c>
      <c r="F5673" t="s">
        <v>126</v>
      </c>
      <c r="G5673" t="s">
        <v>68</v>
      </c>
      <c r="H5673">
        <v>2</v>
      </c>
      <c r="I5673">
        <v>179.04</v>
      </c>
      <c r="J5673">
        <v>0.112</v>
      </c>
      <c r="K5673">
        <v>136.88999999999999</v>
      </c>
      <c r="L5673" t="s">
        <v>57</v>
      </c>
      <c r="M5673">
        <f t="shared" si="566"/>
        <v>317.98</v>
      </c>
      <c r="N5673">
        <f t="shared" si="567"/>
        <v>44.2</v>
      </c>
      <c r="O5673" s="7">
        <f t="shared" si="568"/>
        <v>0.13900245298446443</v>
      </c>
      <c r="P5673" t="str">
        <f t="shared" si="569"/>
        <v>Jul-2024</v>
      </c>
      <c r="Q5673" t="str">
        <f t="shared" si="570"/>
        <v>Q3-2024</v>
      </c>
    </row>
    <row r="5674" spans="1:17" x14ac:dyDescent="0.3">
      <c r="A5674" t="s">
        <v>5822</v>
      </c>
      <c r="B5674" s="15">
        <v>45600</v>
      </c>
      <c r="C5674" t="s">
        <v>88</v>
      </c>
      <c r="D5674" t="s">
        <v>116</v>
      </c>
      <c r="E5674" t="s">
        <v>54</v>
      </c>
      <c r="F5674" t="s">
        <v>65</v>
      </c>
      <c r="G5674" t="s">
        <v>68</v>
      </c>
      <c r="H5674">
        <v>9</v>
      </c>
      <c r="I5674">
        <v>14</v>
      </c>
      <c r="J5674">
        <v>8.5000000000000006E-2</v>
      </c>
      <c r="K5674">
        <v>11.45</v>
      </c>
      <c r="L5674" t="s">
        <v>57</v>
      </c>
      <c r="M5674">
        <f t="shared" si="566"/>
        <v>115.29</v>
      </c>
      <c r="N5674">
        <f t="shared" si="567"/>
        <v>12.24</v>
      </c>
      <c r="O5674" s="7">
        <f t="shared" si="568"/>
        <v>0.10616705698672911</v>
      </c>
      <c r="P5674" t="str">
        <f t="shared" si="569"/>
        <v>Nov-2024</v>
      </c>
      <c r="Q5674" t="str">
        <f t="shared" si="570"/>
        <v>Q4-2024</v>
      </c>
    </row>
    <row r="5675" spans="1:17" x14ac:dyDescent="0.3">
      <c r="A5675" t="s">
        <v>5823</v>
      </c>
      <c r="B5675" s="15">
        <v>45570</v>
      </c>
      <c r="C5675" t="s">
        <v>88</v>
      </c>
      <c r="D5675" t="s">
        <v>123</v>
      </c>
      <c r="E5675" t="s">
        <v>71</v>
      </c>
      <c r="F5675" t="s">
        <v>126</v>
      </c>
      <c r="G5675" t="s">
        <v>56</v>
      </c>
      <c r="H5675">
        <v>14</v>
      </c>
      <c r="I5675">
        <v>150.31</v>
      </c>
      <c r="J5675">
        <v>0.03</v>
      </c>
      <c r="K5675">
        <v>110.8</v>
      </c>
      <c r="L5675" t="s">
        <v>57</v>
      </c>
      <c r="M5675">
        <f t="shared" si="566"/>
        <v>2041.21</v>
      </c>
      <c r="N5675">
        <f t="shared" si="567"/>
        <v>490.01</v>
      </c>
      <c r="O5675" s="7">
        <f t="shared" si="568"/>
        <v>0.24005859269746865</v>
      </c>
      <c r="P5675" t="str">
        <f t="shared" si="569"/>
        <v>Oct-2024</v>
      </c>
      <c r="Q5675" t="str">
        <f t="shared" si="570"/>
        <v>Q4-2024</v>
      </c>
    </row>
    <row r="5676" spans="1:17" x14ac:dyDescent="0.3">
      <c r="A5676" t="s">
        <v>5824</v>
      </c>
      <c r="B5676" s="15">
        <v>45654</v>
      </c>
      <c r="C5676" t="s">
        <v>63</v>
      </c>
      <c r="D5676" t="s">
        <v>263</v>
      </c>
      <c r="E5676" t="s">
        <v>93</v>
      </c>
      <c r="F5676" t="s">
        <v>219</v>
      </c>
      <c r="G5676" t="s">
        <v>56</v>
      </c>
      <c r="H5676">
        <v>2</v>
      </c>
      <c r="I5676">
        <v>55.54</v>
      </c>
      <c r="J5676">
        <v>0.20499999999999999</v>
      </c>
      <c r="K5676">
        <v>24.92</v>
      </c>
      <c r="L5676" t="s">
        <v>57</v>
      </c>
      <c r="M5676">
        <f t="shared" si="566"/>
        <v>88.31</v>
      </c>
      <c r="N5676">
        <f t="shared" si="567"/>
        <v>38.47</v>
      </c>
      <c r="O5676" s="7">
        <f t="shared" si="568"/>
        <v>0.43562450458611707</v>
      </c>
      <c r="P5676" t="str">
        <f t="shared" si="569"/>
        <v>Dec-2024</v>
      </c>
      <c r="Q5676" t="str">
        <f t="shared" si="570"/>
        <v>Q4-2024</v>
      </c>
    </row>
    <row r="5677" spans="1:17" x14ac:dyDescent="0.3">
      <c r="A5677" t="s">
        <v>5825</v>
      </c>
      <c r="B5677" s="15">
        <v>45805</v>
      </c>
      <c r="C5677" t="s">
        <v>84</v>
      </c>
      <c r="D5677" t="s">
        <v>196</v>
      </c>
      <c r="E5677" t="s">
        <v>60</v>
      </c>
      <c r="F5677" t="s">
        <v>61</v>
      </c>
      <c r="G5677" t="s">
        <v>56</v>
      </c>
      <c r="H5677">
        <v>4</v>
      </c>
      <c r="I5677">
        <v>98.05</v>
      </c>
      <c r="J5677">
        <v>8.2000000000000003E-2</v>
      </c>
      <c r="K5677">
        <v>50.31</v>
      </c>
      <c r="L5677" t="s">
        <v>57</v>
      </c>
      <c r="M5677">
        <f t="shared" si="566"/>
        <v>360.04</v>
      </c>
      <c r="N5677">
        <f t="shared" si="567"/>
        <v>158.80000000000001</v>
      </c>
      <c r="O5677" s="7">
        <f t="shared" si="568"/>
        <v>0.44106210421064329</v>
      </c>
      <c r="P5677" t="str">
        <f t="shared" si="569"/>
        <v>May-2025</v>
      </c>
      <c r="Q5677" t="str">
        <f t="shared" si="570"/>
        <v>Q2-2025</v>
      </c>
    </row>
    <row r="5678" spans="1:17" x14ac:dyDescent="0.3">
      <c r="A5678" t="s">
        <v>5826</v>
      </c>
      <c r="B5678" s="15">
        <v>45705</v>
      </c>
      <c r="C5678" t="s">
        <v>84</v>
      </c>
      <c r="D5678" t="s">
        <v>372</v>
      </c>
      <c r="E5678" t="s">
        <v>107</v>
      </c>
      <c r="F5678" t="s">
        <v>148</v>
      </c>
      <c r="G5678" t="s">
        <v>68</v>
      </c>
      <c r="H5678">
        <v>2</v>
      </c>
      <c r="I5678">
        <v>31.07</v>
      </c>
      <c r="J5678">
        <v>8.1000000000000003E-2</v>
      </c>
      <c r="K5678">
        <v>9.98</v>
      </c>
      <c r="L5678" t="s">
        <v>57</v>
      </c>
      <c r="M5678">
        <f t="shared" si="566"/>
        <v>57.11</v>
      </c>
      <c r="N5678">
        <f t="shared" si="567"/>
        <v>37.15</v>
      </c>
      <c r="O5678" s="7">
        <f t="shared" si="568"/>
        <v>0.65049903694624411</v>
      </c>
      <c r="P5678" t="str">
        <f t="shared" si="569"/>
        <v>Feb-2025</v>
      </c>
      <c r="Q5678" t="str">
        <f t="shared" si="570"/>
        <v>Q1-2025</v>
      </c>
    </row>
    <row r="5679" spans="1:17" x14ac:dyDescent="0.3">
      <c r="A5679" t="s">
        <v>5827</v>
      </c>
      <c r="B5679" s="15">
        <v>45781</v>
      </c>
      <c r="C5679" t="s">
        <v>52</v>
      </c>
      <c r="D5679" t="s">
        <v>101</v>
      </c>
      <c r="E5679" t="s">
        <v>71</v>
      </c>
      <c r="F5679" t="s">
        <v>126</v>
      </c>
      <c r="G5679" t="s">
        <v>56</v>
      </c>
      <c r="H5679">
        <v>1</v>
      </c>
      <c r="I5679">
        <v>193.34</v>
      </c>
      <c r="J5679">
        <v>0</v>
      </c>
      <c r="K5679">
        <v>146.28</v>
      </c>
      <c r="L5679" t="s">
        <v>57</v>
      </c>
      <c r="M5679">
        <f t="shared" si="566"/>
        <v>193.34</v>
      </c>
      <c r="N5679">
        <f t="shared" si="567"/>
        <v>47.06</v>
      </c>
      <c r="O5679" s="7">
        <f t="shared" si="568"/>
        <v>0.24340539981379952</v>
      </c>
      <c r="P5679" t="str">
        <f t="shared" si="569"/>
        <v>May-2025</v>
      </c>
      <c r="Q5679" t="str">
        <f t="shared" si="570"/>
        <v>Q2-2025</v>
      </c>
    </row>
    <row r="5680" spans="1:17" x14ac:dyDescent="0.3">
      <c r="A5680" t="s">
        <v>5828</v>
      </c>
      <c r="B5680" s="15">
        <v>45736</v>
      </c>
      <c r="C5680" t="s">
        <v>63</v>
      </c>
      <c r="D5680" t="s">
        <v>159</v>
      </c>
      <c r="E5680" t="s">
        <v>60</v>
      </c>
      <c r="F5680" t="s">
        <v>99</v>
      </c>
      <c r="G5680" t="s">
        <v>68</v>
      </c>
      <c r="H5680">
        <v>2</v>
      </c>
      <c r="I5680">
        <v>69.260000000000005</v>
      </c>
      <c r="J5680">
        <v>0.218</v>
      </c>
      <c r="K5680">
        <v>31.29</v>
      </c>
      <c r="L5680" t="s">
        <v>57</v>
      </c>
      <c r="M5680">
        <f t="shared" si="566"/>
        <v>108.32</v>
      </c>
      <c r="N5680">
        <f t="shared" si="567"/>
        <v>45.74</v>
      </c>
      <c r="O5680" s="7">
        <f t="shared" si="568"/>
        <v>0.42226735598227477</v>
      </c>
      <c r="P5680" t="str">
        <f t="shared" si="569"/>
        <v>Mar-2025</v>
      </c>
      <c r="Q5680" t="str">
        <f t="shared" si="570"/>
        <v>Q1-2025</v>
      </c>
    </row>
    <row r="5681" spans="1:17" x14ac:dyDescent="0.3">
      <c r="A5681" t="s">
        <v>5829</v>
      </c>
      <c r="B5681" s="15">
        <v>45348</v>
      </c>
      <c r="C5681" t="s">
        <v>52</v>
      </c>
      <c r="D5681" t="s">
        <v>155</v>
      </c>
      <c r="E5681" t="s">
        <v>54</v>
      </c>
      <c r="F5681" t="s">
        <v>114</v>
      </c>
      <c r="G5681" t="s">
        <v>68</v>
      </c>
      <c r="H5681">
        <v>3</v>
      </c>
      <c r="I5681">
        <v>19.23</v>
      </c>
      <c r="J5681">
        <v>8.7999999999999995E-2</v>
      </c>
      <c r="K5681">
        <v>11.8</v>
      </c>
      <c r="L5681" t="s">
        <v>57</v>
      </c>
      <c r="M5681">
        <f t="shared" si="566"/>
        <v>52.61</v>
      </c>
      <c r="N5681">
        <f t="shared" si="567"/>
        <v>17.21</v>
      </c>
      <c r="O5681" s="7">
        <f t="shared" si="568"/>
        <v>0.32712412088956472</v>
      </c>
      <c r="P5681" t="str">
        <f t="shared" si="569"/>
        <v>Feb-2024</v>
      </c>
      <c r="Q5681" t="str">
        <f t="shared" si="570"/>
        <v>Q1-2024</v>
      </c>
    </row>
    <row r="5682" spans="1:17" x14ac:dyDescent="0.3">
      <c r="A5682" t="s">
        <v>5830</v>
      </c>
      <c r="B5682" s="15">
        <v>45647</v>
      </c>
      <c r="C5682" t="s">
        <v>88</v>
      </c>
      <c r="D5682" t="s">
        <v>183</v>
      </c>
      <c r="E5682" t="s">
        <v>60</v>
      </c>
      <c r="F5682" t="s">
        <v>76</v>
      </c>
      <c r="G5682" t="s">
        <v>73</v>
      </c>
      <c r="H5682">
        <v>5</v>
      </c>
      <c r="I5682">
        <v>95.92</v>
      </c>
      <c r="J5682">
        <v>8.3000000000000004E-2</v>
      </c>
      <c r="K5682">
        <v>48.8</v>
      </c>
      <c r="L5682" t="s">
        <v>57</v>
      </c>
      <c r="M5682">
        <f t="shared" si="566"/>
        <v>439.79</v>
      </c>
      <c r="N5682">
        <f t="shared" si="567"/>
        <v>195.79</v>
      </c>
      <c r="O5682" s="7">
        <f t="shared" si="568"/>
        <v>0.44518974965324354</v>
      </c>
      <c r="P5682" t="str">
        <f t="shared" si="569"/>
        <v>Dec-2024</v>
      </c>
      <c r="Q5682" t="str">
        <f t="shared" si="570"/>
        <v>Q4-2024</v>
      </c>
    </row>
    <row r="5683" spans="1:17" x14ac:dyDescent="0.3">
      <c r="A5683" t="s">
        <v>5831</v>
      </c>
      <c r="B5683" s="15">
        <v>45929</v>
      </c>
      <c r="C5683" t="s">
        <v>63</v>
      </c>
      <c r="D5683" t="s">
        <v>165</v>
      </c>
      <c r="E5683" t="s">
        <v>54</v>
      </c>
      <c r="F5683" t="s">
        <v>156</v>
      </c>
      <c r="G5683" t="s">
        <v>56</v>
      </c>
      <c r="H5683">
        <v>6</v>
      </c>
      <c r="I5683">
        <v>15.18</v>
      </c>
      <c r="J5683">
        <v>0.25900000000000001</v>
      </c>
      <c r="K5683">
        <v>9.98</v>
      </c>
      <c r="L5683" t="s">
        <v>73</v>
      </c>
      <c r="M5683">
        <f t="shared" si="566"/>
        <v>67.489999999999995</v>
      </c>
      <c r="N5683">
        <f t="shared" si="567"/>
        <v>7.61</v>
      </c>
      <c r="O5683" s="7">
        <f t="shared" si="568"/>
        <v>0.11275744554748852</v>
      </c>
      <c r="P5683" t="str">
        <f t="shared" si="569"/>
        <v>Sep-2025</v>
      </c>
      <c r="Q5683" t="str">
        <f t="shared" si="570"/>
        <v>Q3-2025</v>
      </c>
    </row>
    <row r="5684" spans="1:17" x14ac:dyDescent="0.3">
      <c r="A5684" t="s">
        <v>5832</v>
      </c>
      <c r="B5684" s="15">
        <v>45821</v>
      </c>
      <c r="C5684" t="s">
        <v>88</v>
      </c>
      <c r="D5684" t="s">
        <v>179</v>
      </c>
      <c r="E5684" t="s">
        <v>71</v>
      </c>
      <c r="F5684" t="s">
        <v>86</v>
      </c>
      <c r="G5684" t="s">
        <v>68</v>
      </c>
      <c r="H5684">
        <v>2</v>
      </c>
      <c r="I5684">
        <v>209.6</v>
      </c>
      <c r="J5684">
        <v>7.3999999999999996E-2</v>
      </c>
      <c r="K5684">
        <v>145.80000000000001</v>
      </c>
      <c r="L5684" t="s">
        <v>104</v>
      </c>
      <c r="M5684">
        <f t="shared" si="566"/>
        <v>388.18</v>
      </c>
      <c r="N5684">
        <f t="shared" si="567"/>
        <v>96.58</v>
      </c>
      <c r="O5684" s="7">
        <f t="shared" si="568"/>
        <v>0.24880210211757431</v>
      </c>
      <c r="P5684" t="str">
        <f t="shared" si="569"/>
        <v>Jun-2025</v>
      </c>
      <c r="Q5684" t="str">
        <f t="shared" si="570"/>
        <v>Q2-2025</v>
      </c>
    </row>
    <row r="5685" spans="1:17" x14ac:dyDescent="0.3">
      <c r="A5685" t="s">
        <v>5833</v>
      </c>
      <c r="B5685" s="15">
        <v>45534</v>
      </c>
      <c r="C5685" t="s">
        <v>84</v>
      </c>
      <c r="D5685" t="s">
        <v>110</v>
      </c>
      <c r="E5685" t="s">
        <v>60</v>
      </c>
      <c r="F5685" t="s">
        <v>76</v>
      </c>
      <c r="G5685" t="s">
        <v>56</v>
      </c>
      <c r="H5685">
        <v>1</v>
      </c>
      <c r="I5685">
        <v>99.67</v>
      </c>
      <c r="J5685">
        <v>0.124</v>
      </c>
      <c r="K5685">
        <v>45.32</v>
      </c>
      <c r="L5685" t="s">
        <v>57</v>
      </c>
      <c r="M5685">
        <f t="shared" si="566"/>
        <v>87.31</v>
      </c>
      <c r="N5685">
        <f t="shared" si="567"/>
        <v>41.99</v>
      </c>
      <c r="O5685" s="7">
        <f t="shared" si="568"/>
        <v>0.48093001947085101</v>
      </c>
      <c r="P5685" t="str">
        <f t="shared" si="569"/>
        <v>Aug-2024</v>
      </c>
      <c r="Q5685" t="str">
        <f t="shared" si="570"/>
        <v>Q3-2024</v>
      </c>
    </row>
    <row r="5686" spans="1:17" x14ac:dyDescent="0.3">
      <c r="A5686" t="s">
        <v>5834</v>
      </c>
      <c r="B5686" s="15">
        <v>45829</v>
      </c>
      <c r="C5686" t="s">
        <v>84</v>
      </c>
      <c r="D5686" t="s">
        <v>150</v>
      </c>
      <c r="E5686" t="s">
        <v>93</v>
      </c>
      <c r="F5686" t="s">
        <v>141</v>
      </c>
      <c r="G5686" t="s">
        <v>56</v>
      </c>
      <c r="H5686">
        <v>1</v>
      </c>
      <c r="I5686">
        <v>44.99</v>
      </c>
      <c r="J5686">
        <v>8.8999999999999996E-2</v>
      </c>
      <c r="K5686">
        <v>17.21</v>
      </c>
      <c r="L5686" t="s">
        <v>57</v>
      </c>
      <c r="M5686">
        <f t="shared" si="566"/>
        <v>40.99</v>
      </c>
      <c r="N5686">
        <f t="shared" si="567"/>
        <v>23.78</v>
      </c>
      <c r="O5686" s="7">
        <f t="shared" si="568"/>
        <v>0.58014149792632352</v>
      </c>
      <c r="P5686" t="str">
        <f t="shared" si="569"/>
        <v>Jun-2025</v>
      </c>
      <c r="Q5686" t="str">
        <f t="shared" si="570"/>
        <v>Q2-2025</v>
      </c>
    </row>
    <row r="5687" spans="1:17" x14ac:dyDescent="0.3">
      <c r="A5687" t="s">
        <v>5835</v>
      </c>
      <c r="B5687" s="15">
        <v>45578</v>
      </c>
      <c r="C5687" t="s">
        <v>84</v>
      </c>
      <c r="D5687" t="s">
        <v>171</v>
      </c>
      <c r="E5687" t="s">
        <v>54</v>
      </c>
      <c r="F5687" t="s">
        <v>114</v>
      </c>
      <c r="G5687" t="s">
        <v>56</v>
      </c>
      <c r="H5687">
        <v>3</v>
      </c>
      <c r="I5687">
        <v>10.68</v>
      </c>
      <c r="J5687">
        <v>0.115</v>
      </c>
      <c r="K5687">
        <v>7.15</v>
      </c>
      <c r="L5687" t="s">
        <v>57</v>
      </c>
      <c r="M5687">
        <f t="shared" si="566"/>
        <v>28.36</v>
      </c>
      <c r="N5687">
        <f t="shared" si="567"/>
        <v>6.91</v>
      </c>
      <c r="O5687" s="7">
        <f t="shared" si="568"/>
        <v>0.24365303244005643</v>
      </c>
      <c r="P5687" t="str">
        <f t="shared" si="569"/>
        <v>Oct-2024</v>
      </c>
      <c r="Q5687" t="str">
        <f t="shared" si="570"/>
        <v>Q4-2024</v>
      </c>
    </row>
    <row r="5688" spans="1:17" x14ac:dyDescent="0.3">
      <c r="A5688" t="s">
        <v>5836</v>
      </c>
      <c r="B5688" s="15">
        <v>45576</v>
      </c>
      <c r="C5688" t="s">
        <v>88</v>
      </c>
      <c r="D5688" t="s">
        <v>162</v>
      </c>
      <c r="E5688" t="s">
        <v>93</v>
      </c>
      <c r="F5688" t="s">
        <v>141</v>
      </c>
      <c r="G5688" t="s">
        <v>68</v>
      </c>
      <c r="H5688">
        <v>1</v>
      </c>
      <c r="I5688">
        <v>15.19</v>
      </c>
      <c r="J5688">
        <v>3.7999999999999999E-2</v>
      </c>
      <c r="K5688">
        <v>5.61</v>
      </c>
      <c r="L5688" t="s">
        <v>57</v>
      </c>
      <c r="M5688">
        <f t="shared" si="566"/>
        <v>14.61</v>
      </c>
      <c r="N5688">
        <f t="shared" si="567"/>
        <v>9</v>
      </c>
      <c r="O5688" s="7">
        <f t="shared" si="568"/>
        <v>0.61601642710472282</v>
      </c>
      <c r="P5688" t="str">
        <f t="shared" si="569"/>
        <v>Oct-2024</v>
      </c>
      <c r="Q5688" t="str">
        <f t="shared" si="570"/>
        <v>Q4-2024</v>
      </c>
    </row>
    <row r="5689" spans="1:17" x14ac:dyDescent="0.3">
      <c r="A5689" t="s">
        <v>5837</v>
      </c>
      <c r="B5689" s="15">
        <v>45947</v>
      </c>
      <c r="C5689" t="s">
        <v>88</v>
      </c>
      <c r="D5689" t="s">
        <v>116</v>
      </c>
      <c r="E5689" t="s">
        <v>71</v>
      </c>
      <c r="F5689" t="s">
        <v>126</v>
      </c>
      <c r="G5689" t="s">
        <v>68</v>
      </c>
      <c r="H5689">
        <v>1</v>
      </c>
      <c r="I5689">
        <v>239.88</v>
      </c>
      <c r="J5689">
        <v>8.6999999999999994E-2</v>
      </c>
      <c r="K5689">
        <v>185.71</v>
      </c>
      <c r="L5689" t="s">
        <v>57</v>
      </c>
      <c r="M5689">
        <f t="shared" si="566"/>
        <v>219.01</v>
      </c>
      <c r="N5689">
        <f t="shared" si="567"/>
        <v>33.299999999999997</v>
      </c>
      <c r="O5689" s="7">
        <f t="shared" si="568"/>
        <v>0.15204785169626958</v>
      </c>
      <c r="P5689" t="str">
        <f t="shared" si="569"/>
        <v>Oct-2025</v>
      </c>
      <c r="Q5689" t="str">
        <f t="shared" si="570"/>
        <v>Q4-2025</v>
      </c>
    </row>
    <row r="5690" spans="1:17" x14ac:dyDescent="0.3">
      <c r="A5690" t="s">
        <v>5838</v>
      </c>
      <c r="B5690" s="15">
        <v>45437</v>
      </c>
      <c r="C5690" t="s">
        <v>84</v>
      </c>
      <c r="D5690" t="s">
        <v>73</v>
      </c>
      <c r="E5690" t="s">
        <v>93</v>
      </c>
      <c r="F5690" t="s">
        <v>124</v>
      </c>
      <c r="G5690" t="s">
        <v>56</v>
      </c>
      <c r="H5690">
        <v>1</v>
      </c>
      <c r="I5690">
        <v>71.67</v>
      </c>
      <c r="J5690">
        <v>0.14000000000000001</v>
      </c>
      <c r="K5690">
        <v>26.28</v>
      </c>
      <c r="L5690" t="s">
        <v>57</v>
      </c>
      <c r="M5690">
        <f t="shared" si="566"/>
        <v>61.64</v>
      </c>
      <c r="N5690">
        <f t="shared" si="567"/>
        <v>35.36</v>
      </c>
      <c r="O5690" s="7">
        <f t="shared" si="568"/>
        <v>0.57365347177157688</v>
      </c>
      <c r="P5690" t="str">
        <f t="shared" si="569"/>
        <v>May-2024</v>
      </c>
      <c r="Q5690" t="str">
        <f t="shared" si="570"/>
        <v>Q2-2024</v>
      </c>
    </row>
    <row r="5691" spans="1:17" x14ac:dyDescent="0.3">
      <c r="A5691" t="s">
        <v>5839</v>
      </c>
      <c r="B5691" s="15">
        <v>45986</v>
      </c>
      <c r="C5691" t="s">
        <v>63</v>
      </c>
      <c r="D5691" t="s">
        <v>165</v>
      </c>
      <c r="E5691" t="s">
        <v>71</v>
      </c>
      <c r="F5691" t="s">
        <v>126</v>
      </c>
      <c r="G5691" t="s">
        <v>68</v>
      </c>
      <c r="H5691">
        <v>2</v>
      </c>
      <c r="I5691">
        <v>91.37</v>
      </c>
      <c r="J5691">
        <v>0.35299999999999998</v>
      </c>
      <c r="K5691">
        <v>71.33</v>
      </c>
      <c r="L5691" t="s">
        <v>57</v>
      </c>
      <c r="M5691">
        <f t="shared" si="566"/>
        <v>118.23</v>
      </c>
      <c r="N5691">
        <f t="shared" si="567"/>
        <v>-24.43</v>
      </c>
      <c r="O5691" s="7">
        <f t="shared" si="568"/>
        <v>-0.20663114268798105</v>
      </c>
      <c r="P5691" t="str">
        <f t="shared" si="569"/>
        <v>Nov-2025</v>
      </c>
      <c r="Q5691" t="str">
        <f t="shared" si="570"/>
        <v>Q4-2025</v>
      </c>
    </row>
    <row r="5692" spans="1:17" x14ac:dyDescent="0.3">
      <c r="A5692" t="s">
        <v>5840</v>
      </c>
      <c r="B5692" s="15">
        <v>45794</v>
      </c>
      <c r="C5692" t="s">
        <v>63</v>
      </c>
      <c r="D5692" t="s">
        <v>251</v>
      </c>
      <c r="E5692" t="s">
        <v>71</v>
      </c>
      <c r="F5692" t="s">
        <v>86</v>
      </c>
      <c r="G5692" t="s">
        <v>68</v>
      </c>
      <c r="H5692">
        <v>10</v>
      </c>
      <c r="I5692">
        <v>163.22999999999999</v>
      </c>
      <c r="J5692">
        <v>0.27800000000000002</v>
      </c>
      <c r="K5692">
        <v>86.86</v>
      </c>
      <c r="L5692" t="s">
        <v>104</v>
      </c>
      <c r="M5692">
        <f t="shared" si="566"/>
        <v>1178.52</v>
      </c>
      <c r="N5692">
        <f t="shared" si="567"/>
        <v>309.92</v>
      </c>
      <c r="O5692" s="7">
        <f t="shared" si="568"/>
        <v>0.26297389946712829</v>
      </c>
      <c r="P5692" t="str">
        <f t="shared" si="569"/>
        <v>May-2025</v>
      </c>
      <c r="Q5692" t="str">
        <f t="shared" si="570"/>
        <v>Q2-2025</v>
      </c>
    </row>
    <row r="5693" spans="1:17" x14ac:dyDescent="0.3">
      <c r="A5693" t="s">
        <v>5841</v>
      </c>
      <c r="B5693" s="15">
        <v>45648</v>
      </c>
      <c r="C5693" t="s">
        <v>84</v>
      </c>
      <c r="D5693" t="s">
        <v>177</v>
      </c>
      <c r="E5693" t="s">
        <v>107</v>
      </c>
      <c r="F5693" t="s">
        <v>132</v>
      </c>
      <c r="G5693" t="s">
        <v>68</v>
      </c>
      <c r="H5693">
        <v>3</v>
      </c>
      <c r="I5693">
        <v>30.1</v>
      </c>
      <c r="J5693">
        <v>8.5000000000000006E-2</v>
      </c>
      <c r="K5693">
        <v>13.24</v>
      </c>
      <c r="L5693" t="s">
        <v>57</v>
      </c>
      <c r="M5693">
        <f t="shared" si="566"/>
        <v>82.62</v>
      </c>
      <c r="N5693">
        <f t="shared" si="567"/>
        <v>42.9</v>
      </c>
      <c r="O5693" s="7">
        <f t="shared" si="568"/>
        <v>0.51924473493100942</v>
      </c>
      <c r="P5693" t="str">
        <f t="shared" si="569"/>
        <v>Dec-2024</v>
      </c>
      <c r="Q5693" t="str">
        <f t="shared" si="570"/>
        <v>Q4-2024</v>
      </c>
    </row>
    <row r="5694" spans="1:17" x14ac:dyDescent="0.3">
      <c r="A5694" t="s">
        <v>5842</v>
      </c>
      <c r="B5694" s="15">
        <v>45891</v>
      </c>
      <c r="C5694" t="s">
        <v>52</v>
      </c>
      <c r="D5694" t="s">
        <v>70</v>
      </c>
      <c r="E5694" t="s">
        <v>60</v>
      </c>
      <c r="F5694" t="s">
        <v>90</v>
      </c>
      <c r="G5694" t="s">
        <v>56</v>
      </c>
      <c r="H5694">
        <v>3</v>
      </c>
      <c r="I5694">
        <v>71.25</v>
      </c>
      <c r="J5694">
        <v>0.04</v>
      </c>
      <c r="K5694">
        <v>33.049999999999997</v>
      </c>
      <c r="L5694" t="s">
        <v>57</v>
      </c>
      <c r="M5694">
        <f t="shared" si="566"/>
        <v>205.2</v>
      </c>
      <c r="N5694">
        <f t="shared" si="567"/>
        <v>106.05</v>
      </c>
      <c r="O5694" s="7">
        <f t="shared" si="568"/>
        <v>0.51681286549707606</v>
      </c>
      <c r="P5694" t="str">
        <f t="shared" si="569"/>
        <v>Aug-2025</v>
      </c>
      <c r="Q5694" t="str">
        <f t="shared" si="570"/>
        <v>Q3-2025</v>
      </c>
    </row>
    <row r="5695" spans="1:17" x14ac:dyDescent="0.3">
      <c r="A5695" t="s">
        <v>5843</v>
      </c>
      <c r="B5695" s="15">
        <v>45887</v>
      </c>
      <c r="C5695" t="s">
        <v>52</v>
      </c>
      <c r="D5695" t="s">
        <v>75</v>
      </c>
      <c r="E5695" t="s">
        <v>60</v>
      </c>
      <c r="F5695" t="s">
        <v>99</v>
      </c>
      <c r="G5695" t="s">
        <v>56</v>
      </c>
      <c r="H5695">
        <v>2</v>
      </c>
      <c r="I5695">
        <v>54</v>
      </c>
      <c r="J5695">
        <v>4.9000000000000002E-2</v>
      </c>
      <c r="K5695">
        <v>29.17</v>
      </c>
      <c r="L5695" t="s">
        <v>57</v>
      </c>
      <c r="M5695">
        <f t="shared" si="566"/>
        <v>102.71</v>
      </c>
      <c r="N5695">
        <f t="shared" si="567"/>
        <v>44.37</v>
      </c>
      <c r="O5695" s="7">
        <f t="shared" si="568"/>
        <v>0.43199298997176516</v>
      </c>
      <c r="P5695" t="str">
        <f t="shared" si="569"/>
        <v>Aug-2025</v>
      </c>
      <c r="Q5695" t="str">
        <f t="shared" si="570"/>
        <v>Q3-2025</v>
      </c>
    </row>
    <row r="5696" spans="1:17" x14ac:dyDescent="0.3">
      <c r="A5696" t="s">
        <v>5844</v>
      </c>
      <c r="B5696" s="15">
        <v>45866</v>
      </c>
      <c r="C5696" t="s">
        <v>88</v>
      </c>
      <c r="D5696" t="s">
        <v>429</v>
      </c>
      <c r="E5696" t="s">
        <v>71</v>
      </c>
      <c r="F5696" t="s">
        <v>72</v>
      </c>
      <c r="G5696" t="s">
        <v>68</v>
      </c>
      <c r="H5696">
        <v>5</v>
      </c>
      <c r="I5696">
        <v>104.92</v>
      </c>
      <c r="J5696">
        <v>5.0999999999999997E-2</v>
      </c>
      <c r="K5696">
        <v>80.959999999999994</v>
      </c>
      <c r="L5696" t="s">
        <v>57</v>
      </c>
      <c r="M5696">
        <f t="shared" si="566"/>
        <v>497.85</v>
      </c>
      <c r="N5696">
        <f t="shared" si="567"/>
        <v>93.05</v>
      </c>
      <c r="O5696" s="7">
        <f t="shared" si="568"/>
        <v>0.18690368584915135</v>
      </c>
      <c r="P5696" t="str">
        <f t="shared" si="569"/>
        <v>Jul-2025</v>
      </c>
      <c r="Q5696" t="str">
        <f t="shared" si="570"/>
        <v>Q3-2025</v>
      </c>
    </row>
    <row r="5697" spans="1:17" x14ac:dyDescent="0.3">
      <c r="A5697" t="s">
        <v>5845</v>
      </c>
      <c r="B5697" s="15">
        <v>45631</v>
      </c>
      <c r="C5697" t="s">
        <v>88</v>
      </c>
      <c r="D5697" t="s">
        <v>183</v>
      </c>
      <c r="E5697" t="s">
        <v>107</v>
      </c>
      <c r="F5697" t="s">
        <v>132</v>
      </c>
      <c r="G5697" t="s">
        <v>68</v>
      </c>
      <c r="H5697">
        <v>10</v>
      </c>
      <c r="I5697">
        <v>8.6199999999999992</v>
      </c>
      <c r="J5697">
        <v>8.1000000000000003E-2</v>
      </c>
      <c r="K5697">
        <v>2.64</v>
      </c>
      <c r="L5697" t="s">
        <v>57</v>
      </c>
      <c r="M5697">
        <f t="shared" si="566"/>
        <v>79.22</v>
      </c>
      <c r="N5697">
        <f t="shared" si="567"/>
        <v>52.82</v>
      </c>
      <c r="O5697" s="7">
        <f t="shared" si="568"/>
        <v>0.66675082049987378</v>
      </c>
      <c r="P5697" t="str">
        <f t="shared" si="569"/>
        <v>Dec-2024</v>
      </c>
      <c r="Q5697" t="str">
        <f t="shared" si="570"/>
        <v>Q4-2024</v>
      </c>
    </row>
    <row r="5698" spans="1:17" x14ac:dyDescent="0.3">
      <c r="A5698" t="s">
        <v>5846</v>
      </c>
      <c r="B5698" s="15">
        <v>45630</v>
      </c>
      <c r="C5698" t="s">
        <v>52</v>
      </c>
      <c r="D5698" t="s">
        <v>53</v>
      </c>
      <c r="E5698" t="s">
        <v>54</v>
      </c>
      <c r="F5698" t="s">
        <v>156</v>
      </c>
      <c r="G5698" t="s">
        <v>68</v>
      </c>
      <c r="H5698">
        <v>3</v>
      </c>
      <c r="I5698">
        <v>14.63</v>
      </c>
      <c r="J5698">
        <v>0.104</v>
      </c>
      <c r="K5698">
        <v>8.3800000000000008</v>
      </c>
      <c r="L5698" t="s">
        <v>57</v>
      </c>
      <c r="M5698">
        <f t="shared" ref="M5698:M5761" si="571">ROUND(H5698*I5698*(1-J5698),2)</f>
        <v>39.33</v>
      </c>
      <c r="N5698">
        <f t="shared" ref="N5698:N5761" si="572">ROUND(M5698-(H5698*K5698),2)</f>
        <v>14.19</v>
      </c>
      <c r="O5698" s="7">
        <f t="shared" ref="O5698:O5761" si="573">IFERROR(N5698/M5698,0)</f>
        <v>0.36079328756674295</v>
      </c>
      <c r="P5698" t="str">
        <f t="shared" si="569"/>
        <v>Dec-2024</v>
      </c>
      <c r="Q5698" t="str">
        <f t="shared" si="570"/>
        <v>Q4-2024</v>
      </c>
    </row>
    <row r="5699" spans="1:17" x14ac:dyDescent="0.3">
      <c r="A5699" t="s">
        <v>5847</v>
      </c>
      <c r="B5699" s="15">
        <v>45993</v>
      </c>
      <c r="C5699" t="s">
        <v>84</v>
      </c>
      <c r="D5699" t="s">
        <v>110</v>
      </c>
      <c r="E5699" t="s">
        <v>60</v>
      </c>
      <c r="F5699" t="s">
        <v>99</v>
      </c>
      <c r="G5699" t="s">
        <v>68</v>
      </c>
      <c r="H5699">
        <v>7</v>
      </c>
      <c r="I5699">
        <v>19.88</v>
      </c>
      <c r="J5699">
        <v>0.13900000000000001</v>
      </c>
      <c r="K5699">
        <v>8.02</v>
      </c>
      <c r="L5699" t="s">
        <v>57</v>
      </c>
      <c r="M5699">
        <f t="shared" si="571"/>
        <v>119.82</v>
      </c>
      <c r="N5699">
        <f t="shared" si="572"/>
        <v>63.68</v>
      </c>
      <c r="O5699" s="7">
        <f t="shared" si="573"/>
        <v>0.53146386246035726</v>
      </c>
      <c r="P5699" t="str">
        <f t="shared" si="569"/>
        <v>Dec-2025</v>
      </c>
      <c r="Q5699" t="str">
        <f t="shared" si="570"/>
        <v>Q4-2025</v>
      </c>
    </row>
    <row r="5700" spans="1:17" x14ac:dyDescent="0.3">
      <c r="A5700" t="s">
        <v>5848</v>
      </c>
      <c r="B5700" s="15">
        <v>45562</v>
      </c>
      <c r="C5700" t="s">
        <v>52</v>
      </c>
      <c r="D5700" t="s">
        <v>53</v>
      </c>
      <c r="E5700" t="s">
        <v>54</v>
      </c>
      <c r="F5700" t="s">
        <v>114</v>
      </c>
      <c r="G5700" t="s">
        <v>56</v>
      </c>
      <c r="H5700">
        <v>3</v>
      </c>
      <c r="I5700">
        <v>11.14</v>
      </c>
      <c r="J5700">
        <v>0.122</v>
      </c>
      <c r="K5700">
        <v>7.45</v>
      </c>
      <c r="L5700" t="s">
        <v>57</v>
      </c>
      <c r="M5700">
        <f t="shared" si="571"/>
        <v>29.34</v>
      </c>
      <c r="N5700">
        <f t="shared" si="572"/>
        <v>6.99</v>
      </c>
      <c r="O5700" s="7">
        <f t="shared" si="573"/>
        <v>0.23824130879345604</v>
      </c>
      <c r="P5700" t="str">
        <f t="shared" si="569"/>
        <v>Sep-2024</v>
      </c>
      <c r="Q5700" t="str">
        <f t="shared" si="570"/>
        <v>Q3-2024</v>
      </c>
    </row>
    <row r="5701" spans="1:17" x14ac:dyDescent="0.3">
      <c r="A5701" t="s">
        <v>5849</v>
      </c>
      <c r="B5701" s="15">
        <v>45752</v>
      </c>
      <c r="C5701" t="s">
        <v>84</v>
      </c>
      <c r="D5701" t="s">
        <v>150</v>
      </c>
      <c r="E5701" t="s">
        <v>60</v>
      </c>
      <c r="F5701" t="s">
        <v>99</v>
      </c>
      <c r="G5701" t="s">
        <v>68</v>
      </c>
      <c r="H5701">
        <v>1</v>
      </c>
      <c r="I5701">
        <v>54.79</v>
      </c>
      <c r="J5701">
        <v>8.7999999999999995E-2</v>
      </c>
      <c r="K5701">
        <v>26.21</v>
      </c>
      <c r="L5701" t="s">
        <v>57</v>
      </c>
      <c r="M5701">
        <f t="shared" si="571"/>
        <v>49.97</v>
      </c>
      <c r="N5701">
        <f t="shared" si="572"/>
        <v>23.76</v>
      </c>
      <c r="O5701" s="7">
        <f t="shared" si="573"/>
        <v>0.47548529117470484</v>
      </c>
      <c r="P5701" t="str">
        <f t="shared" si="569"/>
        <v>Apr-2025</v>
      </c>
      <c r="Q5701" t="str">
        <f t="shared" si="570"/>
        <v>Q2-2025</v>
      </c>
    </row>
    <row r="5702" spans="1:17" x14ac:dyDescent="0.3">
      <c r="A5702" t="s">
        <v>5850</v>
      </c>
      <c r="B5702" s="15">
        <v>45977</v>
      </c>
      <c r="C5702" t="s">
        <v>52</v>
      </c>
      <c r="D5702" t="s">
        <v>113</v>
      </c>
      <c r="E5702" t="s">
        <v>60</v>
      </c>
      <c r="F5702" t="s">
        <v>67</v>
      </c>
      <c r="G5702" t="s">
        <v>56</v>
      </c>
      <c r="H5702">
        <v>9</v>
      </c>
      <c r="I5702">
        <v>116.77</v>
      </c>
      <c r="J5702">
        <v>0.16700000000000001</v>
      </c>
      <c r="K5702">
        <v>48.27</v>
      </c>
      <c r="L5702" t="s">
        <v>57</v>
      </c>
      <c r="M5702">
        <f t="shared" si="571"/>
        <v>875.42</v>
      </c>
      <c r="N5702">
        <f t="shared" si="572"/>
        <v>440.99</v>
      </c>
      <c r="O5702" s="7">
        <f t="shared" si="573"/>
        <v>0.50374677297754222</v>
      </c>
      <c r="P5702" t="str">
        <f t="shared" si="569"/>
        <v>Nov-2025</v>
      </c>
      <c r="Q5702" t="str">
        <f t="shared" si="570"/>
        <v>Q4-2025</v>
      </c>
    </row>
    <row r="5703" spans="1:17" x14ac:dyDescent="0.3">
      <c r="A5703" t="s">
        <v>5851</v>
      </c>
      <c r="B5703" s="15">
        <v>45647</v>
      </c>
      <c r="C5703" t="s">
        <v>52</v>
      </c>
      <c r="D5703" t="s">
        <v>216</v>
      </c>
      <c r="E5703" t="s">
        <v>60</v>
      </c>
      <c r="F5703" t="s">
        <v>67</v>
      </c>
      <c r="G5703" t="s">
        <v>68</v>
      </c>
      <c r="H5703">
        <v>1</v>
      </c>
      <c r="I5703">
        <v>19.350000000000001</v>
      </c>
      <c r="J5703">
        <v>0</v>
      </c>
      <c r="K5703">
        <v>10.15</v>
      </c>
      <c r="L5703" t="s">
        <v>57</v>
      </c>
      <c r="M5703">
        <f t="shared" si="571"/>
        <v>19.350000000000001</v>
      </c>
      <c r="N5703">
        <f t="shared" si="572"/>
        <v>9.1999999999999993</v>
      </c>
      <c r="O5703" s="7">
        <f t="shared" si="573"/>
        <v>0.47545219638242886</v>
      </c>
      <c r="P5703" t="str">
        <f t="shared" si="569"/>
        <v>Dec-2024</v>
      </c>
      <c r="Q5703" t="str">
        <f t="shared" si="570"/>
        <v>Q4-2024</v>
      </c>
    </row>
    <row r="5704" spans="1:17" x14ac:dyDescent="0.3">
      <c r="A5704" t="s">
        <v>5852</v>
      </c>
      <c r="B5704" s="15">
        <v>45790</v>
      </c>
      <c r="C5704" t="s">
        <v>84</v>
      </c>
      <c r="D5704" t="s">
        <v>171</v>
      </c>
      <c r="E5704" t="s">
        <v>107</v>
      </c>
      <c r="F5704" t="s">
        <v>139</v>
      </c>
      <c r="G5704" t="s">
        <v>68</v>
      </c>
      <c r="H5704">
        <v>2</v>
      </c>
      <c r="I5704">
        <v>38.53</v>
      </c>
      <c r="J5704">
        <v>0.2</v>
      </c>
      <c r="K5704">
        <v>12.82</v>
      </c>
      <c r="L5704" t="s">
        <v>57</v>
      </c>
      <c r="M5704">
        <f t="shared" si="571"/>
        <v>61.65</v>
      </c>
      <c r="N5704">
        <f t="shared" si="572"/>
        <v>36.01</v>
      </c>
      <c r="O5704" s="7">
        <f t="shared" si="573"/>
        <v>0.5841038118410381</v>
      </c>
      <c r="P5704" t="str">
        <f t="shared" si="569"/>
        <v>May-2025</v>
      </c>
      <c r="Q5704" t="str">
        <f t="shared" si="570"/>
        <v>Q2-2025</v>
      </c>
    </row>
    <row r="5705" spans="1:17" x14ac:dyDescent="0.3">
      <c r="A5705" t="s">
        <v>5853</v>
      </c>
      <c r="B5705" s="15">
        <v>45379</v>
      </c>
      <c r="C5705" t="s">
        <v>88</v>
      </c>
      <c r="D5705" t="s">
        <v>202</v>
      </c>
      <c r="E5705" t="s">
        <v>107</v>
      </c>
      <c r="F5705" t="s">
        <v>139</v>
      </c>
      <c r="G5705" t="s">
        <v>68</v>
      </c>
      <c r="H5705">
        <v>4</v>
      </c>
      <c r="I5705">
        <v>43.45</v>
      </c>
      <c r="J5705">
        <v>8.6999999999999994E-2</v>
      </c>
      <c r="K5705">
        <v>19.079999999999998</v>
      </c>
      <c r="L5705" t="s">
        <v>57</v>
      </c>
      <c r="M5705">
        <f t="shared" si="571"/>
        <v>158.68</v>
      </c>
      <c r="N5705">
        <f t="shared" si="572"/>
        <v>82.36</v>
      </c>
      <c r="O5705" s="7">
        <f t="shared" si="573"/>
        <v>0.51903201411646083</v>
      </c>
      <c r="P5705" t="str">
        <f t="shared" si="569"/>
        <v>Mar-2024</v>
      </c>
      <c r="Q5705" t="str">
        <f t="shared" si="570"/>
        <v>Q1-2024</v>
      </c>
    </row>
    <row r="5706" spans="1:17" x14ac:dyDescent="0.3">
      <c r="A5706" t="s">
        <v>5854</v>
      </c>
      <c r="B5706" s="15">
        <v>45878</v>
      </c>
      <c r="C5706" t="s">
        <v>84</v>
      </c>
      <c r="D5706" t="s">
        <v>150</v>
      </c>
      <c r="E5706" t="s">
        <v>71</v>
      </c>
      <c r="F5706" t="s">
        <v>126</v>
      </c>
      <c r="G5706" t="s">
        <v>56</v>
      </c>
      <c r="H5706">
        <v>1</v>
      </c>
      <c r="I5706">
        <v>203.51</v>
      </c>
      <c r="J5706">
        <v>0.154</v>
      </c>
      <c r="K5706">
        <v>154.84</v>
      </c>
      <c r="L5706" t="s">
        <v>57</v>
      </c>
      <c r="M5706">
        <f t="shared" si="571"/>
        <v>172.17</v>
      </c>
      <c r="N5706">
        <f t="shared" si="572"/>
        <v>17.329999999999998</v>
      </c>
      <c r="O5706" s="7">
        <f t="shared" si="573"/>
        <v>0.10065632804785968</v>
      </c>
      <c r="P5706" t="str">
        <f t="shared" si="569"/>
        <v>Aug-2025</v>
      </c>
      <c r="Q5706" t="str">
        <f t="shared" si="570"/>
        <v>Q3-2025</v>
      </c>
    </row>
    <row r="5707" spans="1:17" x14ac:dyDescent="0.3">
      <c r="A5707" t="s">
        <v>5855</v>
      </c>
      <c r="B5707" s="15">
        <v>45955</v>
      </c>
      <c r="C5707" t="s">
        <v>52</v>
      </c>
      <c r="D5707" t="s">
        <v>75</v>
      </c>
      <c r="E5707" t="s">
        <v>54</v>
      </c>
      <c r="F5707" t="s">
        <v>268</v>
      </c>
      <c r="G5707" t="s">
        <v>68</v>
      </c>
      <c r="H5707">
        <v>2</v>
      </c>
      <c r="I5707">
        <v>7.65</v>
      </c>
      <c r="J5707">
        <v>0.14599999999999999</v>
      </c>
      <c r="K5707">
        <v>4.46</v>
      </c>
      <c r="L5707" t="s">
        <v>57</v>
      </c>
      <c r="M5707">
        <f t="shared" si="571"/>
        <v>13.07</v>
      </c>
      <c r="N5707">
        <f t="shared" si="572"/>
        <v>4.1500000000000004</v>
      </c>
      <c r="O5707" s="7">
        <f t="shared" si="573"/>
        <v>0.31752104055087987</v>
      </c>
      <c r="P5707" t="str">
        <f t="shared" si="569"/>
        <v>Oct-2025</v>
      </c>
      <c r="Q5707" t="str">
        <f t="shared" si="570"/>
        <v>Q4-2025</v>
      </c>
    </row>
    <row r="5708" spans="1:17" x14ac:dyDescent="0.3">
      <c r="A5708" t="s">
        <v>5856</v>
      </c>
      <c r="B5708" s="15">
        <v>45988</v>
      </c>
      <c r="C5708" t="s">
        <v>63</v>
      </c>
      <c r="D5708" t="s">
        <v>263</v>
      </c>
      <c r="E5708" t="s">
        <v>71</v>
      </c>
      <c r="F5708" t="s">
        <v>72</v>
      </c>
      <c r="G5708" t="s">
        <v>68</v>
      </c>
      <c r="H5708">
        <v>1</v>
      </c>
      <c r="I5708">
        <v>165.25</v>
      </c>
      <c r="J5708">
        <v>0.183</v>
      </c>
      <c r="K5708">
        <v>125.85</v>
      </c>
      <c r="L5708" t="s">
        <v>57</v>
      </c>
      <c r="M5708">
        <f t="shared" si="571"/>
        <v>135.01</v>
      </c>
      <c r="N5708">
        <f t="shared" si="572"/>
        <v>9.16</v>
      </c>
      <c r="O5708" s="7">
        <f t="shared" si="573"/>
        <v>6.7846826161025109E-2</v>
      </c>
      <c r="P5708" t="str">
        <f t="shared" si="569"/>
        <v>Nov-2025</v>
      </c>
      <c r="Q5708" t="str">
        <f t="shared" si="570"/>
        <v>Q4-2025</v>
      </c>
    </row>
    <row r="5709" spans="1:17" x14ac:dyDescent="0.3">
      <c r="A5709" t="s">
        <v>5857</v>
      </c>
      <c r="B5709" s="15">
        <v>45818</v>
      </c>
      <c r="C5709" t="s">
        <v>63</v>
      </c>
      <c r="D5709" t="s">
        <v>281</v>
      </c>
      <c r="E5709" t="s">
        <v>60</v>
      </c>
      <c r="F5709" t="s">
        <v>67</v>
      </c>
      <c r="G5709" t="s">
        <v>68</v>
      </c>
      <c r="H5709">
        <v>3</v>
      </c>
      <c r="I5709">
        <v>106.47</v>
      </c>
      <c r="J5709">
        <v>0.16800000000000001</v>
      </c>
      <c r="K5709">
        <v>53.25</v>
      </c>
      <c r="L5709" t="s">
        <v>57</v>
      </c>
      <c r="M5709">
        <f t="shared" si="571"/>
        <v>265.75</v>
      </c>
      <c r="N5709">
        <f t="shared" si="572"/>
        <v>106</v>
      </c>
      <c r="O5709" s="7">
        <f t="shared" si="573"/>
        <v>0.3988711194731891</v>
      </c>
      <c r="P5709" t="str">
        <f t="shared" si="569"/>
        <v>Jun-2025</v>
      </c>
      <c r="Q5709" t="str">
        <f t="shared" si="570"/>
        <v>Q2-2025</v>
      </c>
    </row>
    <row r="5710" spans="1:17" x14ac:dyDescent="0.3">
      <c r="A5710" t="s">
        <v>5858</v>
      </c>
      <c r="B5710" s="15">
        <v>45642</v>
      </c>
      <c r="C5710" t="s">
        <v>88</v>
      </c>
      <c r="D5710" t="s">
        <v>198</v>
      </c>
      <c r="E5710" t="s">
        <v>54</v>
      </c>
      <c r="F5710" t="s">
        <v>65</v>
      </c>
      <c r="G5710" t="s">
        <v>68</v>
      </c>
      <c r="H5710">
        <v>1</v>
      </c>
      <c r="I5710">
        <v>3.89</v>
      </c>
      <c r="J5710">
        <v>7.1999999999999995E-2</v>
      </c>
      <c r="K5710">
        <v>2.16</v>
      </c>
      <c r="L5710" t="s">
        <v>57</v>
      </c>
      <c r="M5710">
        <f t="shared" si="571"/>
        <v>3.61</v>
      </c>
      <c r="N5710">
        <f t="shared" si="572"/>
        <v>1.45</v>
      </c>
      <c r="O5710" s="7">
        <f t="shared" si="573"/>
        <v>0.40166204986149584</v>
      </c>
      <c r="P5710" t="str">
        <f t="shared" si="569"/>
        <v>Dec-2024</v>
      </c>
      <c r="Q5710" t="str">
        <f t="shared" si="570"/>
        <v>Q4-2024</v>
      </c>
    </row>
    <row r="5711" spans="1:17" x14ac:dyDescent="0.3">
      <c r="A5711" t="s">
        <v>5859</v>
      </c>
      <c r="B5711" s="15">
        <v>45535</v>
      </c>
      <c r="C5711" t="s">
        <v>52</v>
      </c>
      <c r="D5711" t="s">
        <v>181</v>
      </c>
      <c r="E5711" t="s">
        <v>54</v>
      </c>
      <c r="F5711" t="s">
        <v>65</v>
      </c>
      <c r="G5711" t="s">
        <v>56</v>
      </c>
      <c r="H5711">
        <v>1</v>
      </c>
      <c r="I5711">
        <v>22.09</v>
      </c>
      <c r="J5711">
        <v>0.11600000000000001</v>
      </c>
      <c r="K5711">
        <v>13.95</v>
      </c>
      <c r="L5711" t="s">
        <v>57</v>
      </c>
      <c r="M5711">
        <f t="shared" si="571"/>
        <v>19.53</v>
      </c>
      <c r="N5711">
        <f t="shared" si="572"/>
        <v>5.58</v>
      </c>
      <c r="O5711" s="7">
        <f t="shared" si="573"/>
        <v>0.2857142857142857</v>
      </c>
      <c r="P5711" t="str">
        <f t="shared" si="569"/>
        <v>Aug-2024</v>
      </c>
      <c r="Q5711" t="str">
        <f t="shared" si="570"/>
        <v>Q3-2024</v>
      </c>
    </row>
    <row r="5712" spans="1:17" x14ac:dyDescent="0.3">
      <c r="A5712" t="s">
        <v>5860</v>
      </c>
      <c r="B5712" s="15">
        <v>45470</v>
      </c>
      <c r="C5712" t="s">
        <v>88</v>
      </c>
      <c r="D5712" t="s">
        <v>179</v>
      </c>
      <c r="E5712" t="s">
        <v>71</v>
      </c>
      <c r="F5712" t="s">
        <v>72</v>
      </c>
      <c r="G5712" t="s">
        <v>56</v>
      </c>
      <c r="H5712">
        <v>5</v>
      </c>
      <c r="I5712">
        <v>156.18</v>
      </c>
      <c r="J5712">
        <v>0.15</v>
      </c>
      <c r="K5712">
        <v>35.01</v>
      </c>
      <c r="L5712" t="s">
        <v>57</v>
      </c>
      <c r="M5712">
        <f t="shared" si="571"/>
        <v>663.77</v>
      </c>
      <c r="N5712">
        <f t="shared" si="572"/>
        <v>488.72</v>
      </c>
      <c r="O5712" s="7">
        <f t="shared" si="573"/>
        <v>0.73627913283215574</v>
      </c>
      <c r="P5712" t="str">
        <f t="shared" si="569"/>
        <v>Jun-2024</v>
      </c>
      <c r="Q5712" t="str">
        <f t="shared" si="570"/>
        <v>Q2-2024</v>
      </c>
    </row>
    <row r="5713" spans="1:17" x14ac:dyDescent="0.3">
      <c r="A5713" t="s">
        <v>5861</v>
      </c>
      <c r="B5713" s="15">
        <v>45939</v>
      </c>
      <c r="C5713" t="s">
        <v>52</v>
      </c>
      <c r="D5713" t="s">
        <v>216</v>
      </c>
      <c r="E5713" t="s">
        <v>60</v>
      </c>
      <c r="F5713" t="s">
        <v>76</v>
      </c>
      <c r="G5713" t="s">
        <v>68</v>
      </c>
      <c r="H5713">
        <v>4</v>
      </c>
      <c r="I5713">
        <v>75.849999999999994</v>
      </c>
      <c r="J5713">
        <v>0.14000000000000001</v>
      </c>
      <c r="K5713">
        <v>41.09</v>
      </c>
      <c r="L5713" t="s">
        <v>57</v>
      </c>
      <c r="M5713">
        <f t="shared" si="571"/>
        <v>260.92</v>
      </c>
      <c r="N5713">
        <f t="shared" si="572"/>
        <v>96.56</v>
      </c>
      <c r="O5713" s="7">
        <f t="shared" si="573"/>
        <v>0.37007511881036331</v>
      </c>
      <c r="P5713" t="str">
        <f t="shared" si="569"/>
        <v>Oct-2025</v>
      </c>
      <c r="Q5713" t="str">
        <f t="shared" si="570"/>
        <v>Q4-2025</v>
      </c>
    </row>
    <row r="5714" spans="1:17" x14ac:dyDescent="0.3">
      <c r="A5714" t="s">
        <v>5862</v>
      </c>
      <c r="B5714" s="15">
        <v>45981</v>
      </c>
      <c r="C5714" t="s">
        <v>88</v>
      </c>
      <c r="D5714" t="s">
        <v>202</v>
      </c>
      <c r="E5714" t="s">
        <v>71</v>
      </c>
      <c r="F5714" t="s">
        <v>86</v>
      </c>
      <c r="G5714" t="s">
        <v>68</v>
      </c>
      <c r="H5714">
        <v>2</v>
      </c>
      <c r="I5714">
        <v>56.82</v>
      </c>
      <c r="J5714">
        <v>0</v>
      </c>
      <c r="K5714">
        <v>40.33</v>
      </c>
      <c r="L5714" t="s">
        <v>57</v>
      </c>
      <c r="M5714">
        <f t="shared" si="571"/>
        <v>113.64</v>
      </c>
      <c r="N5714">
        <f t="shared" si="572"/>
        <v>32.979999999999997</v>
      </c>
      <c r="O5714" s="7">
        <f t="shared" si="573"/>
        <v>0.29021471312917985</v>
      </c>
      <c r="P5714" t="str">
        <f t="shared" si="569"/>
        <v>Nov-2025</v>
      </c>
      <c r="Q5714" t="str">
        <f t="shared" si="570"/>
        <v>Q4-2025</v>
      </c>
    </row>
    <row r="5715" spans="1:17" x14ac:dyDescent="0.3">
      <c r="A5715" t="s">
        <v>5863</v>
      </c>
      <c r="B5715" s="15">
        <v>45708</v>
      </c>
      <c r="C5715" t="s">
        <v>52</v>
      </c>
      <c r="D5715" t="s">
        <v>121</v>
      </c>
      <c r="E5715" t="s">
        <v>107</v>
      </c>
      <c r="F5715" t="s">
        <v>132</v>
      </c>
      <c r="G5715" t="s">
        <v>68</v>
      </c>
      <c r="H5715">
        <v>1</v>
      </c>
      <c r="I5715">
        <v>52.61</v>
      </c>
      <c r="J5715">
        <v>8.6999999999999994E-2</v>
      </c>
      <c r="K5715">
        <v>20.09</v>
      </c>
      <c r="L5715" t="s">
        <v>57</v>
      </c>
      <c r="M5715">
        <f t="shared" si="571"/>
        <v>48.03</v>
      </c>
      <c r="N5715">
        <f t="shared" si="572"/>
        <v>27.94</v>
      </c>
      <c r="O5715" s="7">
        <f t="shared" si="573"/>
        <v>0.5817197584842807</v>
      </c>
      <c r="P5715" t="str">
        <f t="shared" si="569"/>
        <v>Feb-2025</v>
      </c>
      <c r="Q5715" t="str">
        <f t="shared" si="570"/>
        <v>Q1-2025</v>
      </c>
    </row>
    <row r="5716" spans="1:17" x14ac:dyDescent="0.3">
      <c r="A5716" t="s">
        <v>5864</v>
      </c>
      <c r="B5716" s="15">
        <v>45533</v>
      </c>
      <c r="C5716" t="s">
        <v>52</v>
      </c>
      <c r="D5716" t="s">
        <v>101</v>
      </c>
      <c r="E5716" t="s">
        <v>71</v>
      </c>
      <c r="F5716" t="s">
        <v>97</v>
      </c>
      <c r="G5716" t="s">
        <v>68</v>
      </c>
      <c r="H5716">
        <v>2</v>
      </c>
      <c r="I5716">
        <v>125.33</v>
      </c>
      <c r="J5716">
        <v>6.0999999999999999E-2</v>
      </c>
      <c r="K5716">
        <v>83.37</v>
      </c>
      <c r="L5716" t="s">
        <v>57</v>
      </c>
      <c r="M5716">
        <f t="shared" si="571"/>
        <v>235.37</v>
      </c>
      <c r="N5716">
        <f t="shared" si="572"/>
        <v>68.63</v>
      </c>
      <c r="O5716" s="7">
        <f t="shared" si="573"/>
        <v>0.29158346433275267</v>
      </c>
      <c r="P5716" t="str">
        <f t="shared" si="569"/>
        <v>Aug-2024</v>
      </c>
      <c r="Q5716" t="str">
        <f t="shared" si="570"/>
        <v>Q3-2024</v>
      </c>
    </row>
    <row r="5717" spans="1:17" x14ac:dyDescent="0.3">
      <c r="A5717" t="s">
        <v>5865</v>
      </c>
      <c r="B5717" s="15">
        <v>45880</v>
      </c>
      <c r="C5717" t="s">
        <v>84</v>
      </c>
      <c r="D5717" t="s">
        <v>196</v>
      </c>
      <c r="E5717" t="s">
        <v>60</v>
      </c>
      <c r="F5717" t="s">
        <v>90</v>
      </c>
      <c r="G5717" t="s">
        <v>68</v>
      </c>
      <c r="H5717">
        <v>7</v>
      </c>
      <c r="I5717">
        <v>53.82</v>
      </c>
      <c r="J5717">
        <v>0.124</v>
      </c>
      <c r="K5717">
        <v>23.4</v>
      </c>
      <c r="L5717" t="s">
        <v>57</v>
      </c>
      <c r="M5717">
        <f t="shared" si="571"/>
        <v>330.02</v>
      </c>
      <c r="N5717">
        <f t="shared" si="572"/>
        <v>166.22</v>
      </c>
      <c r="O5717" s="7">
        <f t="shared" si="573"/>
        <v>0.50366644445791164</v>
      </c>
      <c r="P5717" t="str">
        <f t="shared" si="569"/>
        <v>Aug-2025</v>
      </c>
      <c r="Q5717" t="str">
        <f t="shared" si="570"/>
        <v>Q3-2025</v>
      </c>
    </row>
    <row r="5718" spans="1:17" x14ac:dyDescent="0.3">
      <c r="A5718" t="s">
        <v>5866</v>
      </c>
      <c r="B5718" s="15">
        <v>45926</v>
      </c>
      <c r="C5718" t="s">
        <v>84</v>
      </c>
      <c r="D5718" t="s">
        <v>144</v>
      </c>
      <c r="E5718" t="s">
        <v>60</v>
      </c>
      <c r="F5718" t="s">
        <v>90</v>
      </c>
      <c r="G5718" t="s">
        <v>68</v>
      </c>
      <c r="H5718">
        <v>1</v>
      </c>
      <c r="I5718">
        <v>61.34</v>
      </c>
      <c r="J5718">
        <v>7.3999999999999996E-2</v>
      </c>
      <c r="K5718">
        <v>30</v>
      </c>
      <c r="L5718" t="s">
        <v>57</v>
      </c>
      <c r="M5718">
        <f t="shared" si="571"/>
        <v>56.8</v>
      </c>
      <c r="N5718">
        <f t="shared" si="572"/>
        <v>26.8</v>
      </c>
      <c r="O5718" s="7">
        <f t="shared" si="573"/>
        <v>0.471830985915493</v>
      </c>
      <c r="P5718" t="str">
        <f t="shared" si="569"/>
        <v>Sep-2025</v>
      </c>
      <c r="Q5718" t="str">
        <f t="shared" si="570"/>
        <v>Q3-2025</v>
      </c>
    </row>
    <row r="5719" spans="1:17" x14ac:dyDescent="0.3">
      <c r="A5719" t="s">
        <v>5867</v>
      </c>
      <c r="B5719" s="15">
        <v>45952</v>
      </c>
      <c r="C5719" t="s">
        <v>63</v>
      </c>
      <c r="D5719" t="s">
        <v>302</v>
      </c>
      <c r="E5719" t="s">
        <v>107</v>
      </c>
      <c r="F5719" t="s">
        <v>139</v>
      </c>
      <c r="G5719" t="s">
        <v>56</v>
      </c>
      <c r="H5719">
        <v>3</v>
      </c>
      <c r="I5719">
        <v>26.44</v>
      </c>
      <c r="J5719">
        <v>0.152</v>
      </c>
      <c r="K5719">
        <v>9.91</v>
      </c>
      <c r="L5719" t="s">
        <v>57</v>
      </c>
      <c r="M5719">
        <f t="shared" si="571"/>
        <v>67.260000000000005</v>
      </c>
      <c r="N5719">
        <f t="shared" si="572"/>
        <v>37.53</v>
      </c>
      <c r="O5719" s="7">
        <f t="shared" si="573"/>
        <v>0.5579839429081177</v>
      </c>
      <c r="P5719" t="str">
        <f t="shared" si="569"/>
        <v>Oct-2025</v>
      </c>
      <c r="Q5719" t="str">
        <f t="shared" si="570"/>
        <v>Q4-2025</v>
      </c>
    </row>
    <row r="5720" spans="1:17" x14ac:dyDescent="0.3">
      <c r="A5720" t="s">
        <v>5868</v>
      </c>
      <c r="B5720" s="15">
        <v>45915</v>
      </c>
      <c r="C5720" t="s">
        <v>84</v>
      </c>
      <c r="D5720" t="s">
        <v>572</v>
      </c>
      <c r="E5720" t="s">
        <v>60</v>
      </c>
      <c r="F5720" t="s">
        <v>61</v>
      </c>
      <c r="G5720" t="s">
        <v>56</v>
      </c>
      <c r="H5720">
        <v>1</v>
      </c>
      <c r="I5720">
        <v>73.31</v>
      </c>
      <c r="J5720">
        <v>0.107</v>
      </c>
      <c r="K5720">
        <v>36.26</v>
      </c>
      <c r="L5720" t="s">
        <v>57</v>
      </c>
      <c r="M5720">
        <f t="shared" si="571"/>
        <v>65.47</v>
      </c>
      <c r="N5720">
        <f t="shared" si="572"/>
        <v>29.21</v>
      </c>
      <c r="O5720" s="7">
        <f t="shared" si="573"/>
        <v>0.44615854589888498</v>
      </c>
      <c r="P5720" t="str">
        <f t="shared" si="569"/>
        <v>Sep-2025</v>
      </c>
      <c r="Q5720" t="str">
        <f t="shared" si="570"/>
        <v>Q3-2025</v>
      </c>
    </row>
    <row r="5721" spans="1:17" x14ac:dyDescent="0.3">
      <c r="A5721" t="s">
        <v>5869</v>
      </c>
      <c r="C5721" t="s">
        <v>88</v>
      </c>
      <c r="D5721" t="s">
        <v>234</v>
      </c>
      <c r="E5721" t="s">
        <v>93</v>
      </c>
      <c r="F5721" t="s">
        <v>141</v>
      </c>
      <c r="G5721" t="s">
        <v>68</v>
      </c>
      <c r="H5721">
        <v>5</v>
      </c>
      <c r="I5721">
        <v>62.16</v>
      </c>
      <c r="J5721">
        <v>8.2000000000000003E-2</v>
      </c>
      <c r="K5721">
        <v>22.59</v>
      </c>
      <c r="L5721" t="s">
        <v>57</v>
      </c>
      <c r="M5721">
        <f t="shared" si="571"/>
        <v>285.31</v>
      </c>
      <c r="N5721">
        <f t="shared" si="572"/>
        <v>172.36</v>
      </c>
      <c r="O5721" s="7">
        <f t="shared" si="573"/>
        <v>0.60411482247380044</v>
      </c>
    </row>
    <row r="5722" spans="1:17" x14ac:dyDescent="0.3">
      <c r="A5722" t="s">
        <v>5870</v>
      </c>
      <c r="B5722" s="15">
        <v>45506</v>
      </c>
      <c r="C5722" t="s">
        <v>88</v>
      </c>
      <c r="D5722" t="s">
        <v>234</v>
      </c>
      <c r="E5722" t="s">
        <v>107</v>
      </c>
      <c r="F5722" t="s">
        <v>148</v>
      </c>
      <c r="G5722" t="s">
        <v>56</v>
      </c>
      <c r="H5722">
        <v>1</v>
      </c>
      <c r="I5722">
        <v>54.48</v>
      </c>
      <c r="J5722">
        <v>0.122</v>
      </c>
      <c r="K5722">
        <v>17.75</v>
      </c>
      <c r="L5722" t="s">
        <v>73</v>
      </c>
      <c r="M5722">
        <f t="shared" si="571"/>
        <v>47.83</v>
      </c>
      <c r="N5722">
        <f t="shared" si="572"/>
        <v>30.08</v>
      </c>
      <c r="O5722" s="7">
        <f t="shared" si="573"/>
        <v>0.62889399958185233</v>
      </c>
      <c r="P5722" t="str">
        <f t="shared" ref="P5722:P5753" si="574">IF(B5722="","",TEXT(B5722,"mmm-yyyy"))</f>
        <v>Aug-2024</v>
      </c>
      <c r="Q5722" t="str">
        <f t="shared" ref="Q5722:Q5753" si="575">IF(B5722="","","Q"&amp;ROUNDUP(MONTH(B5722)/3,0)&amp;"-"&amp;YEAR(B5722))</f>
        <v>Q3-2024</v>
      </c>
    </row>
    <row r="5723" spans="1:17" x14ac:dyDescent="0.3">
      <c r="A5723" t="s">
        <v>5871</v>
      </c>
      <c r="B5723" s="15">
        <v>45422</v>
      </c>
      <c r="C5723" t="s">
        <v>52</v>
      </c>
      <c r="D5723" t="s">
        <v>181</v>
      </c>
      <c r="E5723" t="s">
        <v>107</v>
      </c>
      <c r="F5723" t="s">
        <v>108</v>
      </c>
      <c r="G5723" t="s">
        <v>68</v>
      </c>
      <c r="H5723">
        <v>2</v>
      </c>
      <c r="I5723">
        <v>31.29</v>
      </c>
      <c r="J5723">
        <v>0.06</v>
      </c>
      <c r="K5723">
        <v>13.6</v>
      </c>
      <c r="L5723" t="s">
        <v>57</v>
      </c>
      <c r="M5723">
        <f t="shared" si="571"/>
        <v>58.83</v>
      </c>
      <c r="N5723">
        <f t="shared" si="572"/>
        <v>31.63</v>
      </c>
      <c r="O5723" s="7">
        <f t="shared" si="573"/>
        <v>0.53765085840557536</v>
      </c>
      <c r="P5723" t="str">
        <f t="shared" si="574"/>
        <v>May-2024</v>
      </c>
      <c r="Q5723" t="str">
        <f t="shared" si="575"/>
        <v>Q2-2024</v>
      </c>
    </row>
    <row r="5724" spans="1:17" x14ac:dyDescent="0.3">
      <c r="A5724" t="s">
        <v>5872</v>
      </c>
      <c r="B5724" s="15">
        <v>45522</v>
      </c>
      <c r="C5724" t="s">
        <v>84</v>
      </c>
      <c r="D5724" t="s">
        <v>372</v>
      </c>
      <c r="E5724" t="s">
        <v>54</v>
      </c>
      <c r="F5724" t="s">
        <v>156</v>
      </c>
      <c r="G5724" t="s">
        <v>56</v>
      </c>
      <c r="H5724">
        <v>3</v>
      </c>
      <c r="I5724">
        <v>7.08</v>
      </c>
      <c r="J5724">
        <v>0.19600000000000001</v>
      </c>
      <c r="K5724">
        <v>4.17</v>
      </c>
      <c r="L5724" t="s">
        <v>57</v>
      </c>
      <c r="M5724">
        <f t="shared" si="571"/>
        <v>17.079999999999998</v>
      </c>
      <c r="N5724">
        <f t="shared" si="572"/>
        <v>4.57</v>
      </c>
      <c r="O5724" s="7">
        <f t="shared" si="573"/>
        <v>0.26756440281030447</v>
      </c>
      <c r="P5724" t="str">
        <f t="shared" si="574"/>
        <v>Aug-2024</v>
      </c>
      <c r="Q5724" t="str">
        <f t="shared" si="575"/>
        <v>Q3-2024</v>
      </c>
    </row>
    <row r="5725" spans="1:17" x14ac:dyDescent="0.3">
      <c r="A5725" t="s">
        <v>5873</v>
      </c>
      <c r="B5725" s="15">
        <v>45944</v>
      </c>
      <c r="C5725" t="s">
        <v>63</v>
      </c>
      <c r="D5725" t="s">
        <v>251</v>
      </c>
      <c r="E5725" t="s">
        <v>107</v>
      </c>
      <c r="F5725" t="s">
        <v>193</v>
      </c>
      <c r="G5725" t="s">
        <v>56</v>
      </c>
      <c r="H5725">
        <v>4</v>
      </c>
      <c r="I5725">
        <v>46.4</v>
      </c>
      <c r="J5725">
        <v>0.20100000000000001</v>
      </c>
      <c r="K5725">
        <v>15.91</v>
      </c>
      <c r="L5725" t="s">
        <v>57</v>
      </c>
      <c r="M5725">
        <f t="shared" si="571"/>
        <v>148.29</v>
      </c>
      <c r="N5725">
        <f t="shared" si="572"/>
        <v>84.65</v>
      </c>
      <c r="O5725" s="7">
        <f t="shared" si="573"/>
        <v>0.5708409198192731</v>
      </c>
      <c r="P5725" t="str">
        <f t="shared" si="574"/>
        <v>Oct-2025</v>
      </c>
      <c r="Q5725" t="str">
        <f t="shared" si="575"/>
        <v>Q4-2025</v>
      </c>
    </row>
    <row r="5726" spans="1:17" x14ac:dyDescent="0.3">
      <c r="A5726" t="s">
        <v>5874</v>
      </c>
      <c r="B5726" s="15">
        <v>45758</v>
      </c>
      <c r="C5726" t="s">
        <v>84</v>
      </c>
      <c r="D5726" t="s">
        <v>85</v>
      </c>
      <c r="E5726" t="s">
        <v>54</v>
      </c>
      <c r="F5726" t="s">
        <v>65</v>
      </c>
      <c r="G5726" t="s">
        <v>68</v>
      </c>
      <c r="H5726">
        <v>2</v>
      </c>
      <c r="I5726">
        <v>14</v>
      </c>
      <c r="J5726">
        <v>8.3000000000000004E-2</v>
      </c>
      <c r="K5726">
        <v>11.66</v>
      </c>
      <c r="L5726" t="s">
        <v>57</v>
      </c>
      <c r="M5726">
        <f t="shared" si="571"/>
        <v>25.68</v>
      </c>
      <c r="N5726">
        <f t="shared" si="572"/>
        <v>2.36</v>
      </c>
      <c r="O5726" s="7">
        <f t="shared" si="573"/>
        <v>9.1900311526479747E-2</v>
      </c>
      <c r="P5726" t="str">
        <f t="shared" si="574"/>
        <v>Apr-2025</v>
      </c>
      <c r="Q5726" t="str">
        <f t="shared" si="575"/>
        <v>Q2-2025</v>
      </c>
    </row>
    <row r="5727" spans="1:17" x14ac:dyDescent="0.3">
      <c r="A5727" t="s">
        <v>5875</v>
      </c>
      <c r="B5727" s="15">
        <v>45724</v>
      </c>
      <c r="C5727" t="s">
        <v>88</v>
      </c>
      <c r="D5727" t="s">
        <v>116</v>
      </c>
      <c r="E5727" t="s">
        <v>71</v>
      </c>
      <c r="F5727" t="s">
        <v>86</v>
      </c>
      <c r="G5727" t="s">
        <v>68</v>
      </c>
      <c r="H5727">
        <v>3</v>
      </c>
      <c r="I5727">
        <v>164.14</v>
      </c>
      <c r="J5727">
        <v>0.127</v>
      </c>
      <c r="K5727">
        <v>127.09</v>
      </c>
      <c r="L5727" t="s">
        <v>73</v>
      </c>
      <c r="M5727">
        <f t="shared" si="571"/>
        <v>429.88</v>
      </c>
      <c r="N5727">
        <f t="shared" si="572"/>
        <v>48.61</v>
      </c>
      <c r="O5727" s="7">
        <f t="shared" si="573"/>
        <v>0.11307806829812971</v>
      </c>
      <c r="P5727" t="str">
        <f t="shared" si="574"/>
        <v>Mar-2025</v>
      </c>
      <c r="Q5727" t="str">
        <f t="shared" si="575"/>
        <v>Q1-2025</v>
      </c>
    </row>
    <row r="5728" spans="1:17" x14ac:dyDescent="0.3">
      <c r="A5728" t="s">
        <v>5876</v>
      </c>
      <c r="B5728" s="15">
        <v>45523</v>
      </c>
      <c r="C5728" t="s">
        <v>63</v>
      </c>
      <c r="D5728" t="s">
        <v>302</v>
      </c>
      <c r="E5728" t="s">
        <v>93</v>
      </c>
      <c r="F5728" t="s">
        <v>141</v>
      </c>
      <c r="G5728" t="s">
        <v>56</v>
      </c>
      <c r="H5728">
        <v>12</v>
      </c>
      <c r="I5728">
        <v>45.54</v>
      </c>
      <c r="J5728">
        <v>0.17299999999999999</v>
      </c>
      <c r="K5728">
        <v>20</v>
      </c>
      <c r="L5728" t="s">
        <v>57</v>
      </c>
      <c r="M5728">
        <f t="shared" si="571"/>
        <v>451.94</v>
      </c>
      <c r="N5728">
        <f t="shared" si="572"/>
        <v>211.94</v>
      </c>
      <c r="O5728" s="7">
        <f t="shared" si="573"/>
        <v>0.46895605611364338</v>
      </c>
      <c r="P5728" t="str">
        <f t="shared" si="574"/>
        <v>Aug-2024</v>
      </c>
      <c r="Q5728" t="str">
        <f t="shared" si="575"/>
        <v>Q3-2024</v>
      </c>
    </row>
    <row r="5729" spans="1:17" x14ac:dyDescent="0.3">
      <c r="A5729" t="s">
        <v>5877</v>
      </c>
      <c r="B5729" s="15">
        <v>45507</v>
      </c>
      <c r="C5729" t="s">
        <v>63</v>
      </c>
      <c r="D5729" t="s">
        <v>165</v>
      </c>
      <c r="E5729" t="s">
        <v>107</v>
      </c>
      <c r="F5729" t="s">
        <v>193</v>
      </c>
      <c r="G5729" t="s">
        <v>56</v>
      </c>
      <c r="H5729">
        <v>3</v>
      </c>
      <c r="I5729">
        <v>42.85</v>
      </c>
      <c r="J5729">
        <v>0.11799999999999999</v>
      </c>
      <c r="K5729">
        <v>12.87</v>
      </c>
      <c r="L5729" t="s">
        <v>57</v>
      </c>
      <c r="M5729">
        <f t="shared" si="571"/>
        <v>113.38</v>
      </c>
      <c r="N5729">
        <f t="shared" si="572"/>
        <v>74.77</v>
      </c>
      <c r="O5729" s="7">
        <f t="shared" si="573"/>
        <v>0.65946375022049741</v>
      </c>
      <c r="P5729" t="str">
        <f t="shared" si="574"/>
        <v>Aug-2024</v>
      </c>
      <c r="Q5729" t="str">
        <f t="shared" si="575"/>
        <v>Q3-2024</v>
      </c>
    </row>
    <row r="5730" spans="1:17" x14ac:dyDescent="0.3">
      <c r="A5730" t="s">
        <v>5878</v>
      </c>
      <c r="B5730" s="15">
        <v>45496</v>
      </c>
      <c r="C5730" t="s">
        <v>84</v>
      </c>
      <c r="D5730" t="s">
        <v>177</v>
      </c>
      <c r="E5730" t="s">
        <v>54</v>
      </c>
      <c r="F5730" t="s">
        <v>156</v>
      </c>
      <c r="G5730" t="s">
        <v>56</v>
      </c>
      <c r="H5730">
        <v>11</v>
      </c>
      <c r="I5730">
        <v>12.6</v>
      </c>
      <c r="J5730">
        <v>0.13100000000000001</v>
      </c>
      <c r="K5730">
        <v>8.5299999999999994</v>
      </c>
      <c r="L5730" t="s">
        <v>57</v>
      </c>
      <c r="M5730">
        <f t="shared" si="571"/>
        <v>120.44</v>
      </c>
      <c r="N5730">
        <f t="shared" si="572"/>
        <v>26.61</v>
      </c>
      <c r="O5730" s="7">
        <f t="shared" si="573"/>
        <v>0.22093988708070408</v>
      </c>
      <c r="P5730" t="str">
        <f t="shared" si="574"/>
        <v>Jul-2024</v>
      </c>
      <c r="Q5730" t="str">
        <f t="shared" si="575"/>
        <v>Q3-2024</v>
      </c>
    </row>
    <row r="5731" spans="1:17" x14ac:dyDescent="0.3">
      <c r="A5731" t="s">
        <v>5879</v>
      </c>
      <c r="B5731" s="15">
        <v>45873</v>
      </c>
      <c r="C5731" t="s">
        <v>52</v>
      </c>
      <c r="D5731" t="s">
        <v>96</v>
      </c>
      <c r="E5731" t="s">
        <v>71</v>
      </c>
      <c r="F5731" t="s">
        <v>97</v>
      </c>
      <c r="G5731" t="s">
        <v>68</v>
      </c>
      <c r="H5731">
        <v>2</v>
      </c>
      <c r="I5731">
        <v>77.34</v>
      </c>
      <c r="J5731">
        <v>3.5000000000000003E-2</v>
      </c>
      <c r="K5731">
        <v>52.49</v>
      </c>
      <c r="L5731" t="s">
        <v>57</v>
      </c>
      <c r="M5731">
        <f t="shared" si="571"/>
        <v>149.27000000000001</v>
      </c>
      <c r="N5731">
        <f t="shared" si="572"/>
        <v>44.29</v>
      </c>
      <c r="O5731" s="7">
        <f t="shared" si="573"/>
        <v>0.29671065853821932</v>
      </c>
      <c r="P5731" t="str">
        <f t="shared" si="574"/>
        <v>Aug-2025</v>
      </c>
      <c r="Q5731" t="str">
        <f t="shared" si="575"/>
        <v>Q3-2025</v>
      </c>
    </row>
    <row r="5732" spans="1:17" x14ac:dyDescent="0.3">
      <c r="A5732" t="s">
        <v>5880</v>
      </c>
      <c r="B5732" s="15">
        <v>45479</v>
      </c>
      <c r="C5732" t="s">
        <v>84</v>
      </c>
      <c r="D5732" t="s">
        <v>229</v>
      </c>
      <c r="E5732" t="s">
        <v>60</v>
      </c>
      <c r="F5732" t="s">
        <v>76</v>
      </c>
      <c r="G5732" t="s">
        <v>68</v>
      </c>
      <c r="H5732">
        <v>2</v>
      </c>
      <c r="I5732">
        <v>35.729999999999997</v>
      </c>
      <c r="J5732">
        <v>0.115</v>
      </c>
      <c r="K5732">
        <v>18.670000000000002</v>
      </c>
      <c r="L5732" t="s">
        <v>57</v>
      </c>
      <c r="M5732">
        <f t="shared" si="571"/>
        <v>63.24</v>
      </c>
      <c r="N5732">
        <f t="shared" si="572"/>
        <v>25.9</v>
      </c>
      <c r="O5732" s="7">
        <f t="shared" si="573"/>
        <v>0.40955091714104991</v>
      </c>
      <c r="P5732" t="str">
        <f t="shared" si="574"/>
        <v>Jul-2024</v>
      </c>
      <c r="Q5732" t="str">
        <f t="shared" si="575"/>
        <v>Q3-2024</v>
      </c>
    </row>
    <row r="5733" spans="1:17" x14ac:dyDescent="0.3">
      <c r="A5733" t="s">
        <v>5881</v>
      </c>
      <c r="B5733" s="15">
        <v>45601</v>
      </c>
      <c r="C5733" t="s">
        <v>63</v>
      </c>
      <c r="D5733" t="s">
        <v>263</v>
      </c>
      <c r="E5733" t="s">
        <v>71</v>
      </c>
      <c r="F5733" t="s">
        <v>86</v>
      </c>
      <c r="G5733" t="s">
        <v>68</v>
      </c>
      <c r="H5733">
        <v>1</v>
      </c>
      <c r="I5733">
        <v>58.79</v>
      </c>
      <c r="J5733">
        <v>0.34399999999999997</v>
      </c>
      <c r="K5733">
        <v>44.28</v>
      </c>
      <c r="L5733" t="s">
        <v>57</v>
      </c>
      <c r="M5733">
        <f t="shared" si="571"/>
        <v>38.57</v>
      </c>
      <c r="N5733">
        <f t="shared" si="572"/>
        <v>-5.71</v>
      </c>
      <c r="O5733" s="7">
        <f t="shared" si="573"/>
        <v>-0.14804252009333679</v>
      </c>
      <c r="P5733" t="str">
        <f t="shared" si="574"/>
        <v>Nov-2024</v>
      </c>
      <c r="Q5733" t="str">
        <f t="shared" si="575"/>
        <v>Q4-2024</v>
      </c>
    </row>
    <row r="5734" spans="1:17" x14ac:dyDescent="0.3">
      <c r="A5734" t="s">
        <v>5882</v>
      </c>
      <c r="B5734" s="15">
        <v>45838</v>
      </c>
      <c r="C5734" t="s">
        <v>52</v>
      </c>
      <c r="D5734" t="s">
        <v>59</v>
      </c>
      <c r="E5734" t="s">
        <v>54</v>
      </c>
      <c r="F5734" t="s">
        <v>156</v>
      </c>
      <c r="G5734" t="s">
        <v>56</v>
      </c>
      <c r="H5734">
        <v>8</v>
      </c>
      <c r="I5734">
        <v>23.45</v>
      </c>
      <c r="J5734">
        <v>3.5000000000000003E-2</v>
      </c>
      <c r="K5734">
        <v>15.96</v>
      </c>
      <c r="L5734" t="s">
        <v>57</v>
      </c>
      <c r="M5734">
        <f t="shared" si="571"/>
        <v>181.03</v>
      </c>
      <c r="N5734">
        <f t="shared" si="572"/>
        <v>53.35</v>
      </c>
      <c r="O5734" s="7">
        <f t="shared" si="573"/>
        <v>0.29470253549135506</v>
      </c>
      <c r="P5734" t="str">
        <f t="shared" si="574"/>
        <v>Jun-2025</v>
      </c>
      <c r="Q5734" t="str">
        <f t="shared" si="575"/>
        <v>Q2-2025</v>
      </c>
    </row>
    <row r="5735" spans="1:17" x14ac:dyDescent="0.3">
      <c r="A5735" t="s">
        <v>5883</v>
      </c>
      <c r="B5735" s="15">
        <v>45839</v>
      </c>
      <c r="C5735" t="s">
        <v>63</v>
      </c>
      <c r="D5735" t="s">
        <v>263</v>
      </c>
      <c r="E5735" t="s">
        <v>93</v>
      </c>
      <c r="F5735" t="s">
        <v>255</v>
      </c>
      <c r="G5735" t="s">
        <v>73</v>
      </c>
      <c r="H5735">
        <v>1</v>
      </c>
      <c r="I5735">
        <v>39.42</v>
      </c>
      <c r="J5735">
        <v>0.23599999999999999</v>
      </c>
      <c r="K5735">
        <v>19.13</v>
      </c>
      <c r="L5735" t="s">
        <v>57</v>
      </c>
      <c r="M5735">
        <f t="shared" si="571"/>
        <v>30.12</v>
      </c>
      <c r="N5735">
        <f t="shared" si="572"/>
        <v>10.99</v>
      </c>
      <c r="O5735" s="7">
        <f t="shared" si="573"/>
        <v>0.36487383798140771</v>
      </c>
      <c r="P5735" t="str">
        <f t="shared" si="574"/>
        <v>Jul-2025</v>
      </c>
      <c r="Q5735" t="str">
        <f t="shared" si="575"/>
        <v>Q3-2025</v>
      </c>
    </row>
    <row r="5736" spans="1:17" x14ac:dyDescent="0.3">
      <c r="A5736" t="s">
        <v>5884</v>
      </c>
      <c r="B5736" s="15">
        <v>45724</v>
      </c>
      <c r="C5736" t="s">
        <v>52</v>
      </c>
      <c r="D5736" t="s">
        <v>272</v>
      </c>
      <c r="E5736" t="s">
        <v>107</v>
      </c>
      <c r="F5736" t="s">
        <v>139</v>
      </c>
      <c r="G5736" t="s">
        <v>68</v>
      </c>
      <c r="H5736">
        <v>8</v>
      </c>
      <c r="I5736">
        <v>55.98</v>
      </c>
      <c r="J5736">
        <v>0.14799999999999999</v>
      </c>
      <c r="K5736">
        <v>22.65</v>
      </c>
      <c r="L5736" t="s">
        <v>57</v>
      </c>
      <c r="M5736">
        <f t="shared" si="571"/>
        <v>381.56</v>
      </c>
      <c r="N5736">
        <f t="shared" si="572"/>
        <v>200.36</v>
      </c>
      <c r="O5736" s="7">
        <f t="shared" si="573"/>
        <v>0.52510745361148969</v>
      </c>
      <c r="P5736" t="str">
        <f t="shared" si="574"/>
        <v>Mar-2025</v>
      </c>
      <c r="Q5736" t="str">
        <f t="shared" si="575"/>
        <v>Q1-2025</v>
      </c>
    </row>
    <row r="5737" spans="1:17" x14ac:dyDescent="0.3">
      <c r="A5737" t="s">
        <v>5885</v>
      </c>
      <c r="B5737" s="15">
        <v>45660</v>
      </c>
      <c r="C5737" t="s">
        <v>88</v>
      </c>
      <c r="D5737" t="s">
        <v>234</v>
      </c>
      <c r="E5737" t="s">
        <v>71</v>
      </c>
      <c r="F5737" t="s">
        <v>78</v>
      </c>
      <c r="G5737" t="s">
        <v>56</v>
      </c>
      <c r="H5737">
        <v>3</v>
      </c>
      <c r="I5737">
        <v>81.52</v>
      </c>
      <c r="J5737">
        <v>0.08</v>
      </c>
      <c r="K5737">
        <v>53.39</v>
      </c>
      <c r="L5737" t="s">
        <v>57</v>
      </c>
      <c r="M5737">
        <f t="shared" si="571"/>
        <v>225</v>
      </c>
      <c r="N5737">
        <f t="shared" si="572"/>
        <v>64.83</v>
      </c>
      <c r="O5737" s="7">
        <f t="shared" si="573"/>
        <v>0.28813333333333335</v>
      </c>
      <c r="P5737" t="str">
        <f t="shared" si="574"/>
        <v>Jan-2025</v>
      </c>
      <c r="Q5737" t="str">
        <f t="shared" si="575"/>
        <v>Q1-2025</v>
      </c>
    </row>
    <row r="5738" spans="1:17" x14ac:dyDescent="0.3">
      <c r="A5738" t="s">
        <v>5886</v>
      </c>
      <c r="B5738" s="15">
        <v>45706</v>
      </c>
      <c r="C5738" t="s">
        <v>63</v>
      </c>
      <c r="D5738" t="s">
        <v>204</v>
      </c>
      <c r="E5738" t="s">
        <v>93</v>
      </c>
      <c r="F5738" t="s">
        <v>255</v>
      </c>
      <c r="G5738" t="s">
        <v>68</v>
      </c>
      <c r="H5738">
        <v>14</v>
      </c>
      <c r="I5738">
        <v>68.66</v>
      </c>
      <c r="J5738">
        <v>0.27400000000000002</v>
      </c>
      <c r="K5738">
        <v>26.59</v>
      </c>
      <c r="L5738" t="s">
        <v>57</v>
      </c>
      <c r="M5738">
        <f t="shared" si="571"/>
        <v>697.86</v>
      </c>
      <c r="N5738">
        <f t="shared" si="572"/>
        <v>325.60000000000002</v>
      </c>
      <c r="O5738" s="7">
        <f t="shared" si="573"/>
        <v>0.46656922591923883</v>
      </c>
      <c r="P5738" t="str">
        <f t="shared" si="574"/>
        <v>Feb-2025</v>
      </c>
      <c r="Q5738" t="str">
        <f t="shared" si="575"/>
        <v>Q1-2025</v>
      </c>
    </row>
    <row r="5739" spans="1:17" x14ac:dyDescent="0.3">
      <c r="A5739" t="s">
        <v>5887</v>
      </c>
      <c r="B5739" s="15">
        <v>45939</v>
      </c>
      <c r="C5739" t="s">
        <v>63</v>
      </c>
      <c r="D5739" t="s">
        <v>204</v>
      </c>
      <c r="E5739" t="s">
        <v>71</v>
      </c>
      <c r="F5739" t="s">
        <v>78</v>
      </c>
      <c r="G5739" t="s">
        <v>68</v>
      </c>
      <c r="H5739">
        <v>1</v>
      </c>
      <c r="I5739">
        <v>266.56</v>
      </c>
      <c r="J5739">
        <v>0.111</v>
      </c>
      <c r="K5739">
        <v>178.28</v>
      </c>
      <c r="L5739" t="s">
        <v>57</v>
      </c>
      <c r="M5739">
        <f t="shared" si="571"/>
        <v>236.97</v>
      </c>
      <c r="N5739">
        <f t="shared" si="572"/>
        <v>58.69</v>
      </c>
      <c r="O5739" s="7">
        <f t="shared" si="573"/>
        <v>0.24766848124235136</v>
      </c>
      <c r="P5739" t="str">
        <f t="shared" si="574"/>
        <v>Oct-2025</v>
      </c>
      <c r="Q5739" t="str">
        <f t="shared" si="575"/>
        <v>Q4-2025</v>
      </c>
    </row>
    <row r="5740" spans="1:17" x14ac:dyDescent="0.3">
      <c r="A5740" t="s">
        <v>5888</v>
      </c>
      <c r="B5740" s="15">
        <v>45919</v>
      </c>
      <c r="C5740" t="s">
        <v>88</v>
      </c>
      <c r="D5740" t="s">
        <v>183</v>
      </c>
      <c r="E5740" t="s">
        <v>60</v>
      </c>
      <c r="F5740" t="s">
        <v>76</v>
      </c>
      <c r="G5740" t="s">
        <v>68</v>
      </c>
      <c r="H5740">
        <v>3</v>
      </c>
      <c r="I5740">
        <v>50.25</v>
      </c>
      <c r="J5740">
        <v>1.4999999999999999E-2</v>
      </c>
      <c r="K5740">
        <v>31.68</v>
      </c>
      <c r="L5740" t="s">
        <v>57</v>
      </c>
      <c r="M5740">
        <f t="shared" si="571"/>
        <v>148.49</v>
      </c>
      <c r="N5740">
        <f t="shared" si="572"/>
        <v>53.45</v>
      </c>
      <c r="O5740" s="7">
        <f t="shared" si="573"/>
        <v>0.35995689945450871</v>
      </c>
      <c r="P5740" t="str">
        <f t="shared" si="574"/>
        <v>Sep-2025</v>
      </c>
      <c r="Q5740" t="str">
        <f t="shared" si="575"/>
        <v>Q3-2025</v>
      </c>
    </row>
    <row r="5741" spans="1:17" x14ac:dyDescent="0.3">
      <c r="A5741" t="s">
        <v>5889</v>
      </c>
      <c r="B5741" s="15">
        <v>45936</v>
      </c>
      <c r="C5741" t="s">
        <v>52</v>
      </c>
      <c r="D5741" t="s">
        <v>59</v>
      </c>
      <c r="E5741" t="s">
        <v>93</v>
      </c>
      <c r="F5741" t="s">
        <v>94</v>
      </c>
      <c r="G5741" t="s">
        <v>68</v>
      </c>
      <c r="H5741">
        <v>1</v>
      </c>
      <c r="I5741">
        <v>70.989999999999995</v>
      </c>
      <c r="J5741">
        <v>0.08</v>
      </c>
      <c r="K5741">
        <v>30.57</v>
      </c>
      <c r="L5741" t="s">
        <v>57</v>
      </c>
      <c r="M5741">
        <f t="shared" si="571"/>
        <v>65.31</v>
      </c>
      <c r="N5741">
        <f t="shared" si="572"/>
        <v>34.74</v>
      </c>
      <c r="O5741" s="7">
        <f t="shared" si="573"/>
        <v>0.53192466697289853</v>
      </c>
      <c r="P5741" t="str">
        <f t="shared" si="574"/>
        <v>Oct-2025</v>
      </c>
      <c r="Q5741" t="str">
        <f t="shared" si="575"/>
        <v>Q4-2025</v>
      </c>
    </row>
    <row r="5742" spans="1:17" x14ac:dyDescent="0.3">
      <c r="A5742" t="s">
        <v>5890</v>
      </c>
      <c r="B5742" s="15">
        <v>45541</v>
      </c>
      <c r="C5742" t="s">
        <v>88</v>
      </c>
      <c r="D5742" t="s">
        <v>429</v>
      </c>
      <c r="E5742" t="s">
        <v>60</v>
      </c>
      <c r="F5742" t="s">
        <v>90</v>
      </c>
      <c r="G5742" t="s">
        <v>56</v>
      </c>
      <c r="H5742">
        <v>5</v>
      </c>
      <c r="I5742">
        <v>117.44</v>
      </c>
      <c r="J5742">
        <v>8.6999999999999994E-2</v>
      </c>
      <c r="K5742">
        <v>52.08</v>
      </c>
      <c r="L5742" t="s">
        <v>57</v>
      </c>
      <c r="M5742">
        <f t="shared" si="571"/>
        <v>536.11</v>
      </c>
      <c r="N5742">
        <f t="shared" si="572"/>
        <v>275.70999999999998</v>
      </c>
      <c r="O5742" s="7">
        <f t="shared" si="573"/>
        <v>0.51427878607002286</v>
      </c>
      <c r="P5742" t="str">
        <f t="shared" si="574"/>
        <v>Sep-2024</v>
      </c>
      <c r="Q5742" t="str">
        <f t="shared" si="575"/>
        <v>Q3-2024</v>
      </c>
    </row>
    <row r="5743" spans="1:17" x14ac:dyDescent="0.3">
      <c r="A5743" t="s">
        <v>5891</v>
      </c>
      <c r="B5743" s="15">
        <v>45970</v>
      </c>
      <c r="C5743" t="s">
        <v>63</v>
      </c>
      <c r="D5743" t="s">
        <v>302</v>
      </c>
      <c r="E5743" t="s">
        <v>71</v>
      </c>
      <c r="F5743" t="s">
        <v>126</v>
      </c>
      <c r="G5743" t="s">
        <v>56</v>
      </c>
      <c r="H5743">
        <v>1</v>
      </c>
      <c r="I5743">
        <v>200.23</v>
      </c>
      <c r="J5743">
        <v>0.09</v>
      </c>
      <c r="K5743">
        <v>145.01</v>
      </c>
      <c r="L5743" t="s">
        <v>57</v>
      </c>
      <c r="M5743">
        <f t="shared" si="571"/>
        <v>182.21</v>
      </c>
      <c r="N5743">
        <f t="shared" si="572"/>
        <v>37.200000000000003</v>
      </c>
      <c r="O5743" s="7">
        <f t="shared" si="573"/>
        <v>0.20416003512430714</v>
      </c>
      <c r="P5743" t="str">
        <f t="shared" si="574"/>
        <v>Nov-2025</v>
      </c>
      <c r="Q5743" t="str">
        <f t="shared" si="575"/>
        <v>Q4-2025</v>
      </c>
    </row>
    <row r="5744" spans="1:17" x14ac:dyDescent="0.3">
      <c r="A5744" t="s">
        <v>5892</v>
      </c>
      <c r="B5744" s="15">
        <v>45971</v>
      </c>
      <c r="C5744" t="s">
        <v>88</v>
      </c>
      <c r="D5744" t="s">
        <v>198</v>
      </c>
      <c r="E5744" t="s">
        <v>93</v>
      </c>
      <c r="F5744" t="s">
        <v>124</v>
      </c>
      <c r="G5744" t="s">
        <v>68</v>
      </c>
      <c r="H5744">
        <v>3</v>
      </c>
      <c r="I5744">
        <v>10.37</v>
      </c>
      <c r="J5744">
        <v>0.04</v>
      </c>
      <c r="K5744">
        <v>4.7</v>
      </c>
      <c r="L5744" t="s">
        <v>57</v>
      </c>
      <c r="M5744">
        <f t="shared" si="571"/>
        <v>29.87</v>
      </c>
      <c r="N5744">
        <f t="shared" si="572"/>
        <v>15.77</v>
      </c>
      <c r="O5744" s="7">
        <f t="shared" si="573"/>
        <v>0.52795446936725809</v>
      </c>
      <c r="P5744" t="str">
        <f t="shared" si="574"/>
        <v>Nov-2025</v>
      </c>
      <c r="Q5744" t="str">
        <f t="shared" si="575"/>
        <v>Q4-2025</v>
      </c>
    </row>
    <row r="5745" spans="1:17" x14ac:dyDescent="0.3">
      <c r="A5745" t="s">
        <v>5893</v>
      </c>
      <c r="B5745" s="15">
        <v>45571</v>
      </c>
      <c r="C5745" t="s">
        <v>88</v>
      </c>
      <c r="D5745" t="s">
        <v>92</v>
      </c>
      <c r="E5745" t="s">
        <v>93</v>
      </c>
      <c r="F5745" t="s">
        <v>124</v>
      </c>
      <c r="G5745" t="s">
        <v>68</v>
      </c>
      <c r="H5745">
        <v>1</v>
      </c>
      <c r="I5745">
        <v>26.74</v>
      </c>
      <c r="J5745">
        <v>6.6000000000000003E-2</v>
      </c>
      <c r="K5745">
        <v>10.11</v>
      </c>
      <c r="L5745" t="s">
        <v>57</v>
      </c>
      <c r="M5745">
        <f t="shared" si="571"/>
        <v>24.98</v>
      </c>
      <c r="N5745">
        <f t="shared" si="572"/>
        <v>14.87</v>
      </c>
      <c r="O5745" s="7">
        <f t="shared" si="573"/>
        <v>0.59527622097678135</v>
      </c>
      <c r="P5745" t="str">
        <f t="shared" si="574"/>
        <v>Oct-2024</v>
      </c>
      <c r="Q5745" t="str">
        <f t="shared" si="575"/>
        <v>Q4-2024</v>
      </c>
    </row>
    <row r="5746" spans="1:17" x14ac:dyDescent="0.3">
      <c r="A5746" t="s">
        <v>5894</v>
      </c>
      <c r="B5746" s="15">
        <v>45894</v>
      </c>
      <c r="C5746" t="s">
        <v>88</v>
      </c>
      <c r="D5746" t="s">
        <v>234</v>
      </c>
      <c r="E5746" t="s">
        <v>107</v>
      </c>
      <c r="F5746" t="s">
        <v>132</v>
      </c>
      <c r="G5746" t="s">
        <v>56</v>
      </c>
      <c r="H5746">
        <v>4</v>
      </c>
      <c r="I5746">
        <v>53.46</v>
      </c>
      <c r="J5746">
        <v>2.3E-2</v>
      </c>
      <c r="K5746">
        <v>19.920000000000002</v>
      </c>
      <c r="L5746" t="s">
        <v>57</v>
      </c>
      <c r="M5746">
        <f t="shared" si="571"/>
        <v>208.92</v>
      </c>
      <c r="N5746">
        <f t="shared" si="572"/>
        <v>129.24</v>
      </c>
      <c r="O5746" s="7">
        <f t="shared" si="573"/>
        <v>0.61860999425617469</v>
      </c>
      <c r="P5746" t="str">
        <f t="shared" si="574"/>
        <v>Aug-2025</v>
      </c>
      <c r="Q5746" t="str">
        <f t="shared" si="575"/>
        <v>Q3-2025</v>
      </c>
    </row>
    <row r="5747" spans="1:17" x14ac:dyDescent="0.3">
      <c r="A5747" t="s">
        <v>5895</v>
      </c>
      <c r="B5747" s="15">
        <v>45923</v>
      </c>
      <c r="C5747" t="s">
        <v>84</v>
      </c>
      <c r="D5747" t="s">
        <v>144</v>
      </c>
      <c r="E5747" t="s">
        <v>60</v>
      </c>
      <c r="F5747" t="s">
        <v>90</v>
      </c>
      <c r="G5747" t="s">
        <v>68</v>
      </c>
      <c r="H5747">
        <v>7</v>
      </c>
      <c r="I5747">
        <v>73.23</v>
      </c>
      <c r="J5747">
        <v>9.5000000000000001E-2</v>
      </c>
      <c r="K5747">
        <v>35.159999999999997</v>
      </c>
      <c r="L5747" t="s">
        <v>57</v>
      </c>
      <c r="M5747">
        <f t="shared" si="571"/>
        <v>463.91</v>
      </c>
      <c r="N5747">
        <f t="shared" si="572"/>
        <v>217.79</v>
      </c>
      <c r="O5747" s="7">
        <f t="shared" si="573"/>
        <v>0.46946606022719922</v>
      </c>
      <c r="P5747" t="str">
        <f t="shared" si="574"/>
        <v>Sep-2025</v>
      </c>
      <c r="Q5747" t="str">
        <f t="shared" si="575"/>
        <v>Q3-2025</v>
      </c>
    </row>
    <row r="5748" spans="1:17" x14ac:dyDescent="0.3">
      <c r="A5748" t="s">
        <v>5896</v>
      </c>
      <c r="B5748" s="15">
        <v>45602</v>
      </c>
      <c r="C5748" t="s">
        <v>52</v>
      </c>
      <c r="D5748" t="s">
        <v>101</v>
      </c>
      <c r="E5748" t="s">
        <v>60</v>
      </c>
      <c r="F5748" t="s">
        <v>61</v>
      </c>
      <c r="G5748" t="s">
        <v>68</v>
      </c>
      <c r="H5748">
        <v>6</v>
      </c>
      <c r="I5748">
        <v>26.07</v>
      </c>
      <c r="J5748">
        <v>0.20599999999999999</v>
      </c>
      <c r="K5748">
        <v>12</v>
      </c>
      <c r="L5748" t="s">
        <v>57</v>
      </c>
      <c r="M5748">
        <f t="shared" si="571"/>
        <v>124.2</v>
      </c>
      <c r="N5748">
        <f t="shared" si="572"/>
        <v>52.2</v>
      </c>
      <c r="O5748" s="7">
        <f t="shared" si="573"/>
        <v>0.4202898550724638</v>
      </c>
      <c r="P5748" t="str">
        <f t="shared" si="574"/>
        <v>Nov-2024</v>
      </c>
      <c r="Q5748" t="str">
        <f t="shared" si="575"/>
        <v>Q4-2024</v>
      </c>
    </row>
    <row r="5749" spans="1:17" x14ac:dyDescent="0.3">
      <c r="A5749" t="s">
        <v>5897</v>
      </c>
      <c r="B5749" s="15">
        <v>45597</v>
      </c>
      <c r="C5749" t="s">
        <v>52</v>
      </c>
      <c r="D5749" t="s">
        <v>237</v>
      </c>
      <c r="E5749" t="s">
        <v>60</v>
      </c>
      <c r="F5749" t="s">
        <v>90</v>
      </c>
      <c r="G5749" t="s">
        <v>68</v>
      </c>
      <c r="H5749">
        <v>8</v>
      </c>
      <c r="I5749">
        <v>106.22</v>
      </c>
      <c r="J5749">
        <v>0.121</v>
      </c>
      <c r="K5749">
        <v>56.37</v>
      </c>
      <c r="L5749" t="s">
        <v>57</v>
      </c>
      <c r="M5749">
        <f t="shared" si="571"/>
        <v>746.94</v>
      </c>
      <c r="N5749">
        <f t="shared" si="572"/>
        <v>295.98</v>
      </c>
      <c r="O5749" s="7">
        <f t="shared" si="573"/>
        <v>0.39625672744798779</v>
      </c>
      <c r="P5749" t="str">
        <f t="shared" si="574"/>
        <v>Nov-2024</v>
      </c>
      <c r="Q5749" t="str">
        <f t="shared" si="575"/>
        <v>Q4-2024</v>
      </c>
    </row>
    <row r="5750" spans="1:17" x14ac:dyDescent="0.3">
      <c r="A5750" t="s">
        <v>5898</v>
      </c>
      <c r="B5750" s="15">
        <v>45950</v>
      </c>
      <c r="C5750" t="s">
        <v>84</v>
      </c>
      <c r="D5750" t="s">
        <v>144</v>
      </c>
      <c r="E5750" t="s">
        <v>71</v>
      </c>
      <c r="F5750" t="s">
        <v>72</v>
      </c>
      <c r="G5750" t="s">
        <v>56</v>
      </c>
      <c r="H5750">
        <v>3</v>
      </c>
      <c r="I5750">
        <v>100.91</v>
      </c>
      <c r="J5750">
        <v>3.2000000000000001E-2</v>
      </c>
      <c r="K5750">
        <v>78.989999999999995</v>
      </c>
      <c r="L5750" t="s">
        <v>57</v>
      </c>
      <c r="M5750">
        <f t="shared" si="571"/>
        <v>293.04000000000002</v>
      </c>
      <c r="N5750">
        <f t="shared" si="572"/>
        <v>56.07</v>
      </c>
      <c r="O5750" s="7">
        <f t="shared" si="573"/>
        <v>0.19133906633906633</v>
      </c>
      <c r="P5750" t="str">
        <f t="shared" si="574"/>
        <v>Oct-2025</v>
      </c>
      <c r="Q5750" t="str">
        <f t="shared" si="575"/>
        <v>Q4-2025</v>
      </c>
    </row>
    <row r="5751" spans="1:17" x14ac:dyDescent="0.3">
      <c r="A5751" t="s">
        <v>5899</v>
      </c>
      <c r="B5751" s="15">
        <v>45720</v>
      </c>
      <c r="C5751" t="s">
        <v>88</v>
      </c>
      <c r="D5751" t="s">
        <v>116</v>
      </c>
      <c r="E5751" t="s">
        <v>107</v>
      </c>
      <c r="F5751" t="s">
        <v>108</v>
      </c>
      <c r="G5751" t="s">
        <v>68</v>
      </c>
      <c r="H5751">
        <v>1</v>
      </c>
      <c r="I5751">
        <v>33.200000000000003</v>
      </c>
      <c r="J5751">
        <v>3.6999999999999998E-2</v>
      </c>
      <c r="K5751">
        <v>11.26</v>
      </c>
      <c r="L5751" t="s">
        <v>57</v>
      </c>
      <c r="M5751">
        <f t="shared" si="571"/>
        <v>31.97</v>
      </c>
      <c r="N5751">
        <f t="shared" si="572"/>
        <v>20.71</v>
      </c>
      <c r="O5751" s="7">
        <f t="shared" si="573"/>
        <v>0.64779480763215525</v>
      </c>
      <c r="P5751" t="str">
        <f t="shared" si="574"/>
        <v>Mar-2025</v>
      </c>
      <c r="Q5751" t="str">
        <f t="shared" si="575"/>
        <v>Q1-2025</v>
      </c>
    </row>
    <row r="5752" spans="1:17" x14ac:dyDescent="0.3">
      <c r="A5752" t="s">
        <v>5900</v>
      </c>
      <c r="B5752" s="15">
        <v>45884</v>
      </c>
      <c r="C5752" t="s">
        <v>84</v>
      </c>
      <c r="D5752" t="s">
        <v>150</v>
      </c>
      <c r="E5752" t="s">
        <v>54</v>
      </c>
      <c r="F5752" t="s">
        <v>114</v>
      </c>
      <c r="G5752" t="s">
        <v>68</v>
      </c>
      <c r="H5752">
        <v>1</v>
      </c>
      <c r="I5752">
        <v>17.82</v>
      </c>
      <c r="J5752">
        <v>9.8000000000000004E-2</v>
      </c>
      <c r="K5752">
        <v>11.87</v>
      </c>
      <c r="L5752" t="s">
        <v>57</v>
      </c>
      <c r="M5752">
        <f t="shared" si="571"/>
        <v>16.07</v>
      </c>
      <c r="N5752">
        <f t="shared" si="572"/>
        <v>4.2</v>
      </c>
      <c r="O5752" s="7">
        <f t="shared" si="573"/>
        <v>0.26135656502800247</v>
      </c>
      <c r="P5752" t="str">
        <f t="shared" si="574"/>
        <v>Aug-2025</v>
      </c>
      <c r="Q5752" t="str">
        <f t="shared" si="575"/>
        <v>Q3-2025</v>
      </c>
    </row>
    <row r="5753" spans="1:17" x14ac:dyDescent="0.3">
      <c r="A5753" t="s">
        <v>5901</v>
      </c>
      <c r="B5753" s="15">
        <v>45581</v>
      </c>
      <c r="C5753" t="s">
        <v>88</v>
      </c>
      <c r="D5753" t="s">
        <v>202</v>
      </c>
      <c r="E5753" t="s">
        <v>71</v>
      </c>
      <c r="F5753" t="s">
        <v>126</v>
      </c>
      <c r="G5753" t="s">
        <v>68</v>
      </c>
      <c r="H5753">
        <v>2</v>
      </c>
      <c r="I5753">
        <v>122.13</v>
      </c>
      <c r="J5753">
        <v>0.104</v>
      </c>
      <c r="K5753">
        <v>84.69</v>
      </c>
      <c r="L5753" t="s">
        <v>57</v>
      </c>
      <c r="M5753">
        <f t="shared" si="571"/>
        <v>218.86</v>
      </c>
      <c r="N5753">
        <f t="shared" si="572"/>
        <v>49.48</v>
      </c>
      <c r="O5753" s="7">
        <f t="shared" si="573"/>
        <v>0.22608059946998077</v>
      </c>
      <c r="P5753" t="str">
        <f t="shared" si="574"/>
        <v>Oct-2024</v>
      </c>
      <c r="Q5753" t="str">
        <f t="shared" si="575"/>
        <v>Q4-2024</v>
      </c>
    </row>
    <row r="5754" spans="1:17" x14ac:dyDescent="0.3">
      <c r="A5754" t="s">
        <v>5902</v>
      </c>
      <c r="B5754" s="15">
        <v>45701</v>
      </c>
      <c r="C5754" t="s">
        <v>63</v>
      </c>
      <c r="D5754" t="s">
        <v>159</v>
      </c>
      <c r="E5754" t="s">
        <v>107</v>
      </c>
      <c r="F5754" t="s">
        <v>132</v>
      </c>
      <c r="G5754" t="s">
        <v>56</v>
      </c>
      <c r="H5754">
        <v>3</v>
      </c>
      <c r="I5754">
        <v>50.11</v>
      </c>
      <c r="J5754">
        <v>0.22</v>
      </c>
      <c r="K5754">
        <v>17.37</v>
      </c>
      <c r="L5754" t="s">
        <v>104</v>
      </c>
      <c r="M5754">
        <f t="shared" si="571"/>
        <v>117.26</v>
      </c>
      <c r="N5754">
        <f t="shared" si="572"/>
        <v>65.150000000000006</v>
      </c>
      <c r="O5754" s="7">
        <f t="shared" si="573"/>
        <v>0.5556029336517142</v>
      </c>
      <c r="P5754" t="str">
        <f t="shared" ref="P5754:P5785" si="576">IF(B5754="","",TEXT(B5754,"mmm-yyyy"))</f>
        <v>Feb-2025</v>
      </c>
      <c r="Q5754" t="str">
        <f t="shared" ref="Q5754:Q5785" si="577">IF(B5754="","","Q"&amp;ROUNDUP(MONTH(B5754)/3,0)&amp;"-"&amp;YEAR(B5754))</f>
        <v>Q1-2025</v>
      </c>
    </row>
    <row r="5755" spans="1:17" x14ac:dyDescent="0.3">
      <c r="A5755" t="s">
        <v>5903</v>
      </c>
      <c r="B5755" s="15">
        <v>45502</v>
      </c>
      <c r="C5755" t="s">
        <v>63</v>
      </c>
      <c r="D5755" t="s">
        <v>188</v>
      </c>
      <c r="E5755" t="s">
        <v>107</v>
      </c>
      <c r="F5755" t="s">
        <v>108</v>
      </c>
      <c r="G5755" t="s">
        <v>56</v>
      </c>
      <c r="H5755">
        <v>3</v>
      </c>
      <c r="I5755">
        <v>13.45</v>
      </c>
      <c r="J5755">
        <v>0.30399999999999999</v>
      </c>
      <c r="K5755">
        <v>5.61</v>
      </c>
      <c r="L5755" t="s">
        <v>57</v>
      </c>
      <c r="M5755">
        <f t="shared" si="571"/>
        <v>28.08</v>
      </c>
      <c r="N5755">
        <f t="shared" si="572"/>
        <v>11.25</v>
      </c>
      <c r="O5755" s="7">
        <f t="shared" si="573"/>
        <v>0.40064102564102566</v>
      </c>
      <c r="P5755" t="str">
        <f t="shared" si="576"/>
        <v>Jul-2024</v>
      </c>
      <c r="Q5755" t="str">
        <f t="shared" si="577"/>
        <v>Q3-2024</v>
      </c>
    </row>
    <row r="5756" spans="1:17" x14ac:dyDescent="0.3">
      <c r="A5756" t="s">
        <v>5904</v>
      </c>
      <c r="B5756" s="15">
        <v>45983</v>
      </c>
      <c r="C5756" t="s">
        <v>63</v>
      </c>
      <c r="D5756" t="s">
        <v>263</v>
      </c>
      <c r="E5756" t="s">
        <v>107</v>
      </c>
      <c r="F5756" t="s">
        <v>193</v>
      </c>
      <c r="G5756" t="s">
        <v>68</v>
      </c>
      <c r="H5756">
        <v>4</v>
      </c>
      <c r="I5756">
        <v>13.16</v>
      </c>
      <c r="J5756">
        <v>0</v>
      </c>
      <c r="K5756">
        <v>5.51</v>
      </c>
      <c r="L5756" t="s">
        <v>57</v>
      </c>
      <c r="M5756">
        <f t="shared" si="571"/>
        <v>52.64</v>
      </c>
      <c r="N5756">
        <f t="shared" si="572"/>
        <v>30.6</v>
      </c>
      <c r="O5756" s="7">
        <f t="shared" si="573"/>
        <v>0.58130699088145898</v>
      </c>
      <c r="P5756" t="str">
        <f t="shared" si="576"/>
        <v>Nov-2025</v>
      </c>
      <c r="Q5756" t="str">
        <f t="shared" si="577"/>
        <v>Q4-2025</v>
      </c>
    </row>
    <row r="5757" spans="1:17" x14ac:dyDescent="0.3">
      <c r="A5757" t="s">
        <v>5905</v>
      </c>
      <c r="B5757" s="15">
        <v>45888</v>
      </c>
      <c r="C5757" t="s">
        <v>52</v>
      </c>
      <c r="D5757" t="s">
        <v>70</v>
      </c>
      <c r="E5757" t="s">
        <v>71</v>
      </c>
      <c r="F5757" t="s">
        <v>97</v>
      </c>
      <c r="G5757" t="s">
        <v>68</v>
      </c>
      <c r="H5757">
        <v>3</v>
      </c>
      <c r="I5757">
        <v>170.58</v>
      </c>
      <c r="J5757">
        <v>4.8000000000000001E-2</v>
      </c>
      <c r="K5757">
        <v>123.22</v>
      </c>
      <c r="L5757" t="s">
        <v>57</v>
      </c>
      <c r="M5757">
        <f t="shared" si="571"/>
        <v>487.18</v>
      </c>
      <c r="N5757">
        <f t="shared" si="572"/>
        <v>117.52</v>
      </c>
      <c r="O5757" s="7">
        <f t="shared" si="573"/>
        <v>0.24122500923683238</v>
      </c>
      <c r="P5757" t="str">
        <f t="shared" si="576"/>
        <v>Aug-2025</v>
      </c>
      <c r="Q5757" t="str">
        <f t="shared" si="577"/>
        <v>Q3-2025</v>
      </c>
    </row>
    <row r="5758" spans="1:17" x14ac:dyDescent="0.3">
      <c r="A5758" t="s">
        <v>5906</v>
      </c>
      <c r="B5758" s="15">
        <v>45958</v>
      </c>
      <c r="C5758" t="s">
        <v>88</v>
      </c>
      <c r="D5758" t="s">
        <v>202</v>
      </c>
      <c r="E5758" t="s">
        <v>93</v>
      </c>
      <c r="F5758" t="s">
        <v>124</v>
      </c>
      <c r="G5758" t="s">
        <v>68</v>
      </c>
      <c r="H5758">
        <v>1</v>
      </c>
      <c r="I5758">
        <v>49.71</v>
      </c>
      <c r="J5758">
        <v>5.7000000000000002E-2</v>
      </c>
      <c r="K5758">
        <v>22.26</v>
      </c>
      <c r="L5758" t="s">
        <v>57</v>
      </c>
      <c r="M5758">
        <f t="shared" si="571"/>
        <v>46.88</v>
      </c>
      <c r="N5758">
        <f t="shared" si="572"/>
        <v>24.62</v>
      </c>
      <c r="O5758" s="7">
        <f t="shared" si="573"/>
        <v>0.52517064846416384</v>
      </c>
      <c r="P5758" t="str">
        <f t="shared" si="576"/>
        <v>Oct-2025</v>
      </c>
      <c r="Q5758" t="str">
        <f t="shared" si="577"/>
        <v>Q4-2025</v>
      </c>
    </row>
    <row r="5759" spans="1:17" x14ac:dyDescent="0.3">
      <c r="A5759" t="s">
        <v>5907</v>
      </c>
      <c r="B5759" s="15">
        <v>45492</v>
      </c>
      <c r="C5759" t="s">
        <v>52</v>
      </c>
      <c r="D5759" t="s">
        <v>53</v>
      </c>
      <c r="E5759" t="s">
        <v>93</v>
      </c>
      <c r="F5759" t="s">
        <v>124</v>
      </c>
      <c r="G5759" t="s">
        <v>56</v>
      </c>
      <c r="H5759">
        <v>3</v>
      </c>
      <c r="I5759">
        <v>48.21</v>
      </c>
      <c r="J5759">
        <v>6.0999999999999999E-2</v>
      </c>
      <c r="K5759">
        <v>19.43</v>
      </c>
      <c r="L5759" t="s">
        <v>57</v>
      </c>
      <c r="M5759">
        <f t="shared" si="571"/>
        <v>135.81</v>
      </c>
      <c r="N5759">
        <f t="shared" si="572"/>
        <v>77.52</v>
      </c>
      <c r="O5759" s="7">
        <f t="shared" si="573"/>
        <v>0.57079743759664237</v>
      </c>
      <c r="P5759" t="str">
        <f t="shared" si="576"/>
        <v>Jul-2024</v>
      </c>
      <c r="Q5759" t="str">
        <f t="shared" si="577"/>
        <v>Q3-2024</v>
      </c>
    </row>
    <row r="5760" spans="1:17" x14ac:dyDescent="0.3">
      <c r="A5760" t="s">
        <v>5908</v>
      </c>
      <c r="B5760" s="15">
        <v>45871</v>
      </c>
      <c r="C5760" t="s">
        <v>88</v>
      </c>
      <c r="D5760" t="s">
        <v>116</v>
      </c>
      <c r="E5760" t="s">
        <v>60</v>
      </c>
      <c r="F5760" t="s">
        <v>67</v>
      </c>
      <c r="G5760" t="s">
        <v>68</v>
      </c>
      <c r="H5760">
        <v>3</v>
      </c>
      <c r="I5760">
        <v>20.21</v>
      </c>
      <c r="J5760">
        <v>0.14399999999999999</v>
      </c>
      <c r="K5760">
        <v>9.6999999999999993</v>
      </c>
      <c r="L5760" t="s">
        <v>57</v>
      </c>
      <c r="M5760">
        <f t="shared" si="571"/>
        <v>51.9</v>
      </c>
      <c r="N5760">
        <f t="shared" si="572"/>
        <v>22.8</v>
      </c>
      <c r="O5760" s="7">
        <f t="shared" si="573"/>
        <v>0.43930635838150289</v>
      </c>
      <c r="P5760" t="str">
        <f t="shared" si="576"/>
        <v>Aug-2025</v>
      </c>
      <c r="Q5760" t="str">
        <f t="shared" si="577"/>
        <v>Q3-2025</v>
      </c>
    </row>
    <row r="5761" spans="1:17" x14ac:dyDescent="0.3">
      <c r="A5761" t="s">
        <v>5909</v>
      </c>
      <c r="B5761" s="15">
        <v>45716</v>
      </c>
      <c r="C5761" t="s">
        <v>52</v>
      </c>
      <c r="D5761" t="s">
        <v>96</v>
      </c>
      <c r="E5761" t="s">
        <v>60</v>
      </c>
      <c r="F5761" t="s">
        <v>90</v>
      </c>
      <c r="G5761" t="s">
        <v>56</v>
      </c>
      <c r="H5761">
        <v>1</v>
      </c>
      <c r="I5761">
        <v>26.94</v>
      </c>
      <c r="J5761">
        <v>7.8E-2</v>
      </c>
      <c r="K5761">
        <v>10.95</v>
      </c>
      <c r="L5761" t="s">
        <v>57</v>
      </c>
      <c r="M5761">
        <f t="shared" si="571"/>
        <v>24.84</v>
      </c>
      <c r="N5761">
        <f t="shared" si="572"/>
        <v>13.89</v>
      </c>
      <c r="O5761" s="7">
        <f t="shared" si="573"/>
        <v>0.5591787439613527</v>
      </c>
      <c r="P5761" t="str">
        <f t="shared" si="576"/>
        <v>Feb-2025</v>
      </c>
      <c r="Q5761" t="str">
        <f t="shared" si="577"/>
        <v>Q1-2025</v>
      </c>
    </row>
    <row r="5762" spans="1:17" x14ac:dyDescent="0.3">
      <c r="A5762" t="s">
        <v>5910</v>
      </c>
      <c r="B5762" s="15">
        <v>45960</v>
      </c>
      <c r="C5762" t="s">
        <v>88</v>
      </c>
      <c r="D5762" t="s">
        <v>123</v>
      </c>
      <c r="E5762" t="s">
        <v>71</v>
      </c>
      <c r="F5762" t="s">
        <v>126</v>
      </c>
      <c r="G5762" t="s">
        <v>68</v>
      </c>
      <c r="H5762">
        <v>2</v>
      </c>
      <c r="I5762">
        <v>47.76</v>
      </c>
      <c r="J5762">
        <v>1.6E-2</v>
      </c>
      <c r="K5762">
        <v>33.049999999999997</v>
      </c>
      <c r="L5762" t="s">
        <v>57</v>
      </c>
      <c r="M5762">
        <f t="shared" ref="M5762:M5825" si="578">ROUND(H5762*I5762*(1-J5762),2)</f>
        <v>93.99</v>
      </c>
      <c r="N5762">
        <f t="shared" ref="N5762:N5825" si="579">ROUND(M5762-(H5762*K5762),2)</f>
        <v>27.89</v>
      </c>
      <c r="O5762" s="7">
        <f t="shared" ref="O5762:O5825" si="580">IFERROR(N5762/M5762,0)</f>
        <v>0.29673369507394404</v>
      </c>
      <c r="P5762" t="str">
        <f t="shared" si="576"/>
        <v>Oct-2025</v>
      </c>
      <c r="Q5762" t="str">
        <f t="shared" si="577"/>
        <v>Q4-2025</v>
      </c>
    </row>
    <row r="5763" spans="1:17" x14ac:dyDescent="0.3">
      <c r="A5763" t="s">
        <v>5911</v>
      </c>
      <c r="B5763" s="15">
        <v>45651</v>
      </c>
      <c r="C5763" t="s">
        <v>52</v>
      </c>
      <c r="D5763" t="s">
        <v>121</v>
      </c>
      <c r="E5763" t="s">
        <v>54</v>
      </c>
      <c r="F5763" t="s">
        <v>65</v>
      </c>
      <c r="G5763" t="s">
        <v>68</v>
      </c>
      <c r="H5763">
        <v>3</v>
      </c>
      <c r="I5763">
        <v>6.41</v>
      </c>
      <c r="J5763">
        <v>0.19900000000000001</v>
      </c>
      <c r="K5763">
        <v>4.4000000000000004</v>
      </c>
      <c r="L5763" t="s">
        <v>57</v>
      </c>
      <c r="M5763">
        <f t="shared" si="578"/>
        <v>15.4</v>
      </c>
      <c r="N5763">
        <f t="shared" si="579"/>
        <v>2.2000000000000002</v>
      </c>
      <c r="O5763" s="7">
        <f t="shared" si="580"/>
        <v>0.14285714285714288</v>
      </c>
      <c r="P5763" t="str">
        <f t="shared" si="576"/>
        <v>Dec-2024</v>
      </c>
      <c r="Q5763" t="str">
        <f t="shared" si="577"/>
        <v>Q4-2024</v>
      </c>
    </row>
    <row r="5764" spans="1:17" x14ac:dyDescent="0.3">
      <c r="A5764" t="s">
        <v>5912</v>
      </c>
      <c r="B5764" s="15">
        <v>45487</v>
      </c>
      <c r="C5764" t="s">
        <v>88</v>
      </c>
      <c r="D5764" t="s">
        <v>89</v>
      </c>
      <c r="E5764" t="s">
        <v>93</v>
      </c>
      <c r="F5764" t="s">
        <v>255</v>
      </c>
      <c r="G5764" t="s">
        <v>56</v>
      </c>
      <c r="H5764">
        <v>2</v>
      </c>
      <c r="I5764">
        <v>48.59</v>
      </c>
      <c r="J5764">
        <v>0</v>
      </c>
      <c r="K5764">
        <v>21.62</v>
      </c>
      <c r="L5764" t="s">
        <v>57</v>
      </c>
      <c r="M5764">
        <f t="shared" si="578"/>
        <v>97.18</v>
      </c>
      <c r="N5764">
        <f t="shared" si="579"/>
        <v>53.94</v>
      </c>
      <c r="O5764" s="7">
        <f t="shared" si="580"/>
        <v>0.55505247993414275</v>
      </c>
      <c r="P5764" t="str">
        <f t="shared" si="576"/>
        <v>Jul-2024</v>
      </c>
      <c r="Q5764" t="str">
        <f t="shared" si="577"/>
        <v>Q3-2024</v>
      </c>
    </row>
    <row r="5765" spans="1:17" x14ac:dyDescent="0.3">
      <c r="A5765" t="s">
        <v>5913</v>
      </c>
      <c r="B5765" s="15">
        <v>45638</v>
      </c>
      <c r="C5765" t="s">
        <v>84</v>
      </c>
      <c r="D5765" t="s">
        <v>572</v>
      </c>
      <c r="E5765" t="s">
        <v>60</v>
      </c>
      <c r="F5765" t="s">
        <v>67</v>
      </c>
      <c r="G5765" t="s">
        <v>68</v>
      </c>
      <c r="H5765">
        <v>1</v>
      </c>
      <c r="I5765">
        <v>62.13</v>
      </c>
      <c r="J5765">
        <v>9.5000000000000001E-2</v>
      </c>
      <c r="K5765">
        <v>29.73</v>
      </c>
      <c r="L5765" t="s">
        <v>104</v>
      </c>
      <c r="M5765">
        <f t="shared" si="578"/>
        <v>56.23</v>
      </c>
      <c r="N5765">
        <f t="shared" si="579"/>
        <v>26.5</v>
      </c>
      <c r="O5765" s="7">
        <f t="shared" si="580"/>
        <v>0.4712786768628846</v>
      </c>
      <c r="P5765" t="str">
        <f t="shared" si="576"/>
        <v>Dec-2024</v>
      </c>
      <c r="Q5765" t="str">
        <f t="shared" si="577"/>
        <v>Q4-2024</v>
      </c>
    </row>
    <row r="5766" spans="1:17" x14ac:dyDescent="0.3">
      <c r="A5766" t="s">
        <v>5914</v>
      </c>
      <c r="B5766" s="15">
        <v>45635</v>
      </c>
      <c r="C5766" t="s">
        <v>63</v>
      </c>
      <c r="D5766" t="s">
        <v>119</v>
      </c>
      <c r="E5766" t="s">
        <v>60</v>
      </c>
      <c r="F5766" t="s">
        <v>99</v>
      </c>
      <c r="G5766" t="s">
        <v>68</v>
      </c>
      <c r="H5766">
        <v>2</v>
      </c>
      <c r="I5766">
        <v>27.31</v>
      </c>
      <c r="J5766">
        <v>0.16200000000000001</v>
      </c>
      <c r="K5766">
        <v>12.28</v>
      </c>
      <c r="L5766" t="s">
        <v>57</v>
      </c>
      <c r="M5766">
        <f t="shared" si="578"/>
        <v>45.77</v>
      </c>
      <c r="N5766">
        <f t="shared" si="579"/>
        <v>21.21</v>
      </c>
      <c r="O5766" s="7">
        <f t="shared" si="580"/>
        <v>0.46340397640375791</v>
      </c>
      <c r="P5766" t="str">
        <f t="shared" si="576"/>
        <v>Dec-2024</v>
      </c>
      <c r="Q5766" t="str">
        <f t="shared" si="577"/>
        <v>Q4-2024</v>
      </c>
    </row>
    <row r="5767" spans="1:17" x14ac:dyDescent="0.3">
      <c r="A5767" t="s">
        <v>5915</v>
      </c>
      <c r="B5767" s="15">
        <v>45564</v>
      </c>
      <c r="C5767" t="s">
        <v>63</v>
      </c>
      <c r="D5767" t="s">
        <v>188</v>
      </c>
      <c r="E5767" t="s">
        <v>71</v>
      </c>
      <c r="F5767" t="s">
        <v>126</v>
      </c>
      <c r="G5767" t="s">
        <v>56</v>
      </c>
      <c r="H5767">
        <v>1</v>
      </c>
      <c r="I5767">
        <v>209.42</v>
      </c>
      <c r="J5767">
        <v>0.17499999999999999</v>
      </c>
      <c r="K5767">
        <v>141.61000000000001</v>
      </c>
      <c r="L5767" t="s">
        <v>57</v>
      </c>
      <c r="M5767">
        <f t="shared" si="578"/>
        <v>172.77</v>
      </c>
      <c r="N5767">
        <f t="shared" si="579"/>
        <v>31.16</v>
      </c>
      <c r="O5767" s="7">
        <f t="shared" si="580"/>
        <v>0.18035538577299298</v>
      </c>
      <c r="P5767" t="str">
        <f t="shared" si="576"/>
        <v>Sep-2024</v>
      </c>
      <c r="Q5767" t="str">
        <f t="shared" si="577"/>
        <v>Q3-2024</v>
      </c>
    </row>
    <row r="5768" spans="1:17" x14ac:dyDescent="0.3">
      <c r="A5768" t="s">
        <v>5916</v>
      </c>
      <c r="B5768" s="15">
        <v>45689</v>
      </c>
      <c r="C5768" t="s">
        <v>84</v>
      </c>
      <c r="D5768" t="s">
        <v>171</v>
      </c>
      <c r="E5768" t="s">
        <v>71</v>
      </c>
      <c r="F5768" t="s">
        <v>86</v>
      </c>
      <c r="G5768" t="s">
        <v>56</v>
      </c>
      <c r="H5768">
        <v>3</v>
      </c>
      <c r="I5768">
        <v>209.46</v>
      </c>
      <c r="J5768">
        <v>0.03</v>
      </c>
      <c r="K5768">
        <v>157.38999999999999</v>
      </c>
      <c r="L5768" t="s">
        <v>73</v>
      </c>
      <c r="M5768">
        <f t="shared" si="578"/>
        <v>609.53</v>
      </c>
      <c r="N5768">
        <f t="shared" si="579"/>
        <v>137.36000000000001</v>
      </c>
      <c r="O5768" s="7">
        <f t="shared" si="580"/>
        <v>0.22535396124883109</v>
      </c>
      <c r="P5768" t="str">
        <f t="shared" si="576"/>
        <v>Feb-2025</v>
      </c>
      <c r="Q5768" t="str">
        <f t="shared" si="577"/>
        <v>Q1-2025</v>
      </c>
    </row>
    <row r="5769" spans="1:17" x14ac:dyDescent="0.3">
      <c r="A5769" t="s">
        <v>5917</v>
      </c>
      <c r="B5769" s="15">
        <v>45482</v>
      </c>
      <c r="C5769" t="s">
        <v>84</v>
      </c>
      <c r="D5769" t="s">
        <v>572</v>
      </c>
      <c r="E5769" t="s">
        <v>54</v>
      </c>
      <c r="F5769" t="s">
        <v>156</v>
      </c>
      <c r="G5769" t="s">
        <v>68</v>
      </c>
      <c r="H5769">
        <v>1</v>
      </c>
      <c r="I5769">
        <v>9.42</v>
      </c>
      <c r="J5769">
        <v>7.1999999999999995E-2</v>
      </c>
      <c r="K5769">
        <v>6.09</v>
      </c>
      <c r="L5769" t="s">
        <v>57</v>
      </c>
      <c r="M5769">
        <f t="shared" si="578"/>
        <v>8.74</v>
      </c>
      <c r="N5769">
        <f t="shared" si="579"/>
        <v>2.65</v>
      </c>
      <c r="O5769" s="7">
        <f t="shared" si="580"/>
        <v>0.30320366132723109</v>
      </c>
      <c r="P5769" t="str">
        <f t="shared" si="576"/>
        <v>Jul-2024</v>
      </c>
      <c r="Q5769" t="str">
        <f t="shared" si="577"/>
        <v>Q3-2024</v>
      </c>
    </row>
    <row r="5770" spans="1:17" x14ac:dyDescent="0.3">
      <c r="A5770" t="s">
        <v>5918</v>
      </c>
      <c r="B5770" s="15">
        <v>45805</v>
      </c>
      <c r="C5770" t="s">
        <v>88</v>
      </c>
      <c r="D5770" t="s">
        <v>429</v>
      </c>
      <c r="E5770" t="s">
        <v>60</v>
      </c>
      <c r="F5770" t="s">
        <v>76</v>
      </c>
      <c r="G5770" t="s">
        <v>68</v>
      </c>
      <c r="H5770">
        <v>4</v>
      </c>
      <c r="I5770">
        <v>43.17</v>
      </c>
      <c r="J5770">
        <v>8.4000000000000005E-2</v>
      </c>
      <c r="K5770">
        <v>20.8</v>
      </c>
      <c r="L5770" t="s">
        <v>57</v>
      </c>
      <c r="M5770">
        <f t="shared" si="578"/>
        <v>158.16999999999999</v>
      </c>
      <c r="N5770">
        <f t="shared" si="579"/>
        <v>74.97</v>
      </c>
      <c r="O5770" s="7">
        <f t="shared" si="580"/>
        <v>0.47398368843649241</v>
      </c>
      <c r="P5770" t="str">
        <f t="shared" si="576"/>
        <v>May-2025</v>
      </c>
      <c r="Q5770" t="str">
        <f t="shared" si="577"/>
        <v>Q2-2025</v>
      </c>
    </row>
    <row r="5771" spans="1:17" x14ac:dyDescent="0.3">
      <c r="A5771" t="s">
        <v>5919</v>
      </c>
      <c r="B5771" s="15">
        <v>45724</v>
      </c>
      <c r="C5771" t="s">
        <v>63</v>
      </c>
      <c r="D5771" t="s">
        <v>64</v>
      </c>
      <c r="E5771" t="s">
        <v>107</v>
      </c>
      <c r="F5771" t="s">
        <v>193</v>
      </c>
      <c r="G5771" t="s">
        <v>56</v>
      </c>
      <c r="H5771">
        <v>2</v>
      </c>
      <c r="I5771">
        <v>19.27</v>
      </c>
      <c r="J5771">
        <v>0.219</v>
      </c>
      <c r="K5771">
        <v>6.97</v>
      </c>
      <c r="L5771" t="s">
        <v>57</v>
      </c>
      <c r="M5771">
        <f t="shared" si="578"/>
        <v>30.1</v>
      </c>
      <c r="N5771">
        <f t="shared" si="579"/>
        <v>16.16</v>
      </c>
      <c r="O5771" s="7">
        <f t="shared" si="580"/>
        <v>0.53687707641196014</v>
      </c>
      <c r="P5771" t="str">
        <f t="shared" si="576"/>
        <v>Mar-2025</v>
      </c>
      <c r="Q5771" t="str">
        <f t="shared" si="577"/>
        <v>Q1-2025</v>
      </c>
    </row>
    <row r="5772" spans="1:17" x14ac:dyDescent="0.3">
      <c r="A5772" t="s">
        <v>5920</v>
      </c>
      <c r="B5772" s="15">
        <v>45501</v>
      </c>
      <c r="C5772" t="s">
        <v>63</v>
      </c>
      <c r="D5772" t="s">
        <v>73</v>
      </c>
      <c r="E5772" t="s">
        <v>107</v>
      </c>
      <c r="F5772" t="s">
        <v>108</v>
      </c>
      <c r="G5772" t="s">
        <v>56</v>
      </c>
      <c r="H5772">
        <v>2</v>
      </c>
      <c r="I5772">
        <v>58.86</v>
      </c>
      <c r="J5772">
        <v>0.155</v>
      </c>
      <c r="K5772">
        <v>23.39</v>
      </c>
      <c r="L5772" t="s">
        <v>57</v>
      </c>
      <c r="M5772">
        <f t="shared" si="578"/>
        <v>99.47</v>
      </c>
      <c r="N5772">
        <f t="shared" si="579"/>
        <v>52.69</v>
      </c>
      <c r="O5772" s="7">
        <f t="shared" si="580"/>
        <v>0.5297074494822559</v>
      </c>
      <c r="P5772" t="str">
        <f t="shared" si="576"/>
        <v>Jul-2024</v>
      </c>
      <c r="Q5772" t="str">
        <f t="shared" si="577"/>
        <v>Q3-2024</v>
      </c>
    </row>
    <row r="5773" spans="1:17" x14ac:dyDescent="0.3">
      <c r="A5773" t="s">
        <v>5921</v>
      </c>
      <c r="B5773" s="15">
        <v>45893</v>
      </c>
      <c r="C5773" t="s">
        <v>84</v>
      </c>
      <c r="D5773" t="s">
        <v>169</v>
      </c>
      <c r="E5773" t="s">
        <v>107</v>
      </c>
      <c r="F5773" t="s">
        <v>139</v>
      </c>
      <c r="G5773" t="s">
        <v>68</v>
      </c>
      <c r="H5773">
        <v>7</v>
      </c>
      <c r="I5773">
        <v>20.69</v>
      </c>
      <c r="J5773">
        <v>0.106</v>
      </c>
      <c r="K5773">
        <v>7.74</v>
      </c>
      <c r="L5773" t="s">
        <v>57</v>
      </c>
      <c r="M5773">
        <f t="shared" si="578"/>
        <v>129.47999999999999</v>
      </c>
      <c r="N5773">
        <f t="shared" si="579"/>
        <v>75.3</v>
      </c>
      <c r="O5773" s="7">
        <f t="shared" si="580"/>
        <v>0.58155699721964782</v>
      </c>
      <c r="P5773" t="str">
        <f t="shared" si="576"/>
        <v>Aug-2025</v>
      </c>
      <c r="Q5773" t="str">
        <f t="shared" si="577"/>
        <v>Q3-2025</v>
      </c>
    </row>
    <row r="5774" spans="1:17" x14ac:dyDescent="0.3">
      <c r="A5774" t="s">
        <v>5922</v>
      </c>
      <c r="B5774" s="15">
        <v>45603</v>
      </c>
      <c r="C5774" t="s">
        <v>88</v>
      </c>
      <c r="D5774" t="s">
        <v>206</v>
      </c>
      <c r="E5774" t="s">
        <v>93</v>
      </c>
      <c r="F5774" t="s">
        <v>255</v>
      </c>
      <c r="G5774" t="s">
        <v>68</v>
      </c>
      <c r="H5774">
        <v>1</v>
      </c>
      <c r="I5774">
        <v>14.34</v>
      </c>
      <c r="J5774">
        <v>0.14699999999999999</v>
      </c>
      <c r="K5774">
        <v>5.42</v>
      </c>
      <c r="L5774" t="s">
        <v>57</v>
      </c>
      <c r="M5774">
        <f t="shared" si="578"/>
        <v>12.23</v>
      </c>
      <c r="N5774">
        <f t="shared" si="579"/>
        <v>6.81</v>
      </c>
      <c r="O5774" s="7">
        <f t="shared" si="580"/>
        <v>0.55682747342600158</v>
      </c>
      <c r="P5774" t="str">
        <f t="shared" si="576"/>
        <v>Nov-2024</v>
      </c>
      <c r="Q5774" t="str">
        <f t="shared" si="577"/>
        <v>Q4-2024</v>
      </c>
    </row>
    <row r="5775" spans="1:17" x14ac:dyDescent="0.3">
      <c r="A5775" t="s">
        <v>5923</v>
      </c>
      <c r="B5775" s="15">
        <v>45843</v>
      </c>
      <c r="C5775" t="s">
        <v>63</v>
      </c>
      <c r="D5775" t="s">
        <v>119</v>
      </c>
      <c r="E5775" t="s">
        <v>93</v>
      </c>
      <c r="F5775" t="s">
        <v>255</v>
      </c>
      <c r="G5775" t="s">
        <v>56</v>
      </c>
      <c r="H5775">
        <v>9</v>
      </c>
      <c r="I5775">
        <v>73.489999999999995</v>
      </c>
      <c r="J5775">
        <v>0.245</v>
      </c>
      <c r="K5775">
        <v>34.159999999999997</v>
      </c>
      <c r="L5775" t="s">
        <v>57</v>
      </c>
      <c r="M5775">
        <f t="shared" si="578"/>
        <v>499.36</v>
      </c>
      <c r="N5775">
        <f t="shared" si="579"/>
        <v>191.92</v>
      </c>
      <c r="O5775" s="7">
        <f t="shared" si="580"/>
        <v>0.38433194488945849</v>
      </c>
      <c r="P5775" t="str">
        <f t="shared" si="576"/>
        <v>Jul-2025</v>
      </c>
      <c r="Q5775" t="str">
        <f t="shared" si="577"/>
        <v>Q3-2025</v>
      </c>
    </row>
    <row r="5776" spans="1:17" x14ac:dyDescent="0.3">
      <c r="A5776" t="s">
        <v>5924</v>
      </c>
      <c r="B5776" s="15">
        <v>45988</v>
      </c>
      <c r="C5776" t="s">
        <v>52</v>
      </c>
      <c r="D5776" t="s">
        <v>181</v>
      </c>
      <c r="E5776" t="s">
        <v>71</v>
      </c>
      <c r="F5776" t="s">
        <v>78</v>
      </c>
      <c r="G5776" t="s">
        <v>56</v>
      </c>
      <c r="H5776">
        <v>10</v>
      </c>
      <c r="I5776">
        <v>233.27</v>
      </c>
      <c r="J5776">
        <v>0.13900000000000001</v>
      </c>
      <c r="K5776">
        <v>175.19</v>
      </c>
      <c r="L5776" t="s">
        <v>57</v>
      </c>
      <c r="M5776">
        <f t="shared" si="578"/>
        <v>2008.45</v>
      </c>
      <c r="N5776">
        <f t="shared" si="579"/>
        <v>256.55</v>
      </c>
      <c r="O5776" s="7">
        <f t="shared" si="580"/>
        <v>0.12773531828026588</v>
      </c>
      <c r="P5776" t="str">
        <f t="shared" si="576"/>
        <v>Nov-2025</v>
      </c>
      <c r="Q5776" t="str">
        <f t="shared" si="577"/>
        <v>Q4-2025</v>
      </c>
    </row>
    <row r="5777" spans="1:17" x14ac:dyDescent="0.3">
      <c r="A5777" t="s">
        <v>5925</v>
      </c>
      <c r="B5777" s="15">
        <v>45484</v>
      </c>
      <c r="C5777" t="s">
        <v>84</v>
      </c>
      <c r="D5777" t="s">
        <v>171</v>
      </c>
      <c r="E5777" t="s">
        <v>71</v>
      </c>
      <c r="F5777" t="s">
        <v>97</v>
      </c>
      <c r="G5777" t="s">
        <v>56</v>
      </c>
      <c r="H5777">
        <v>6</v>
      </c>
      <c r="I5777">
        <v>110.91</v>
      </c>
      <c r="J5777">
        <v>9.8000000000000004E-2</v>
      </c>
      <c r="K5777">
        <v>72.61</v>
      </c>
      <c r="L5777" t="s">
        <v>57</v>
      </c>
      <c r="M5777">
        <f t="shared" si="578"/>
        <v>600.24</v>
      </c>
      <c r="N5777">
        <f t="shared" si="579"/>
        <v>164.58</v>
      </c>
      <c r="O5777" s="7">
        <f t="shared" si="580"/>
        <v>0.27419032387045184</v>
      </c>
      <c r="P5777" t="str">
        <f t="shared" si="576"/>
        <v>Jul-2024</v>
      </c>
      <c r="Q5777" t="str">
        <f t="shared" si="577"/>
        <v>Q3-2024</v>
      </c>
    </row>
    <row r="5778" spans="1:17" x14ac:dyDescent="0.3">
      <c r="A5778" t="s">
        <v>5926</v>
      </c>
      <c r="B5778" s="15">
        <v>45845</v>
      </c>
      <c r="C5778" t="s">
        <v>63</v>
      </c>
      <c r="D5778" t="s">
        <v>258</v>
      </c>
      <c r="E5778" t="s">
        <v>107</v>
      </c>
      <c r="F5778" t="s">
        <v>108</v>
      </c>
      <c r="G5778" t="s">
        <v>68</v>
      </c>
      <c r="H5778">
        <v>1</v>
      </c>
      <c r="I5778">
        <v>17.649999999999999</v>
      </c>
      <c r="J5778">
        <v>0.32100000000000001</v>
      </c>
      <c r="K5778">
        <v>7.54</v>
      </c>
      <c r="L5778" t="s">
        <v>104</v>
      </c>
      <c r="M5778">
        <f t="shared" si="578"/>
        <v>11.98</v>
      </c>
      <c r="N5778">
        <f t="shared" si="579"/>
        <v>4.4400000000000004</v>
      </c>
      <c r="O5778" s="7">
        <f t="shared" si="580"/>
        <v>0.37061769616026713</v>
      </c>
      <c r="P5778" t="str">
        <f t="shared" si="576"/>
        <v>Jul-2025</v>
      </c>
      <c r="Q5778" t="str">
        <f t="shared" si="577"/>
        <v>Q3-2025</v>
      </c>
    </row>
    <row r="5779" spans="1:17" x14ac:dyDescent="0.3">
      <c r="A5779" t="s">
        <v>5927</v>
      </c>
      <c r="B5779" s="15">
        <v>45658</v>
      </c>
      <c r="C5779" t="s">
        <v>63</v>
      </c>
      <c r="D5779" t="s">
        <v>302</v>
      </c>
      <c r="E5779" t="s">
        <v>107</v>
      </c>
      <c r="F5779" t="s">
        <v>148</v>
      </c>
      <c r="G5779" t="s">
        <v>56</v>
      </c>
      <c r="H5779">
        <v>4</v>
      </c>
      <c r="I5779">
        <v>43.7</v>
      </c>
      <c r="J5779">
        <v>0.20899999999999999</v>
      </c>
      <c r="K5779">
        <v>14.47</v>
      </c>
      <c r="L5779" t="s">
        <v>57</v>
      </c>
      <c r="M5779">
        <f t="shared" si="578"/>
        <v>138.27000000000001</v>
      </c>
      <c r="N5779">
        <f t="shared" si="579"/>
        <v>80.39</v>
      </c>
      <c r="O5779" s="7">
        <f t="shared" si="580"/>
        <v>0.58139871266362908</v>
      </c>
      <c r="P5779" t="str">
        <f t="shared" si="576"/>
        <v>Jan-2025</v>
      </c>
      <c r="Q5779" t="str">
        <f t="shared" si="577"/>
        <v>Q1-2025</v>
      </c>
    </row>
    <row r="5780" spans="1:17" x14ac:dyDescent="0.3">
      <c r="A5780" t="s">
        <v>5928</v>
      </c>
      <c r="B5780" s="15">
        <v>45752</v>
      </c>
      <c r="C5780" t="s">
        <v>84</v>
      </c>
      <c r="D5780" t="s">
        <v>147</v>
      </c>
      <c r="E5780" t="s">
        <v>54</v>
      </c>
      <c r="F5780" t="s">
        <v>268</v>
      </c>
      <c r="G5780" t="s">
        <v>68</v>
      </c>
      <c r="H5780">
        <v>1</v>
      </c>
      <c r="I5780">
        <v>21.43</v>
      </c>
      <c r="J5780">
        <v>0.14899999999999999</v>
      </c>
      <c r="K5780">
        <v>12.52</v>
      </c>
      <c r="L5780" t="s">
        <v>57</v>
      </c>
      <c r="M5780">
        <f t="shared" si="578"/>
        <v>18.239999999999998</v>
      </c>
      <c r="N5780">
        <f t="shared" si="579"/>
        <v>5.72</v>
      </c>
      <c r="O5780" s="7">
        <f t="shared" si="580"/>
        <v>0.31359649122807021</v>
      </c>
      <c r="P5780" t="str">
        <f t="shared" si="576"/>
        <v>Apr-2025</v>
      </c>
      <c r="Q5780" t="str">
        <f t="shared" si="577"/>
        <v>Q2-2025</v>
      </c>
    </row>
    <row r="5781" spans="1:17" x14ac:dyDescent="0.3">
      <c r="A5781" t="s">
        <v>5929</v>
      </c>
      <c r="B5781" s="15">
        <v>45887</v>
      </c>
      <c r="C5781" t="s">
        <v>52</v>
      </c>
      <c r="D5781" t="s">
        <v>181</v>
      </c>
      <c r="E5781" t="s">
        <v>71</v>
      </c>
      <c r="F5781" t="s">
        <v>86</v>
      </c>
      <c r="G5781" t="s">
        <v>68</v>
      </c>
      <c r="H5781">
        <v>16</v>
      </c>
      <c r="I5781">
        <v>287.19</v>
      </c>
      <c r="J5781">
        <v>0.13300000000000001</v>
      </c>
      <c r="K5781">
        <v>194.87</v>
      </c>
      <c r="L5781" t="s">
        <v>57</v>
      </c>
      <c r="M5781">
        <f t="shared" si="578"/>
        <v>3983.9</v>
      </c>
      <c r="N5781">
        <f t="shared" si="579"/>
        <v>865.98</v>
      </c>
      <c r="O5781" s="7">
        <f t="shared" si="580"/>
        <v>0.21736991390346144</v>
      </c>
      <c r="P5781" t="str">
        <f t="shared" si="576"/>
        <v>Aug-2025</v>
      </c>
      <c r="Q5781" t="str">
        <f t="shared" si="577"/>
        <v>Q3-2025</v>
      </c>
    </row>
    <row r="5782" spans="1:17" x14ac:dyDescent="0.3">
      <c r="A5782" t="s">
        <v>5930</v>
      </c>
      <c r="B5782" s="15">
        <v>45627</v>
      </c>
      <c r="C5782" t="s">
        <v>88</v>
      </c>
      <c r="D5782" t="s">
        <v>234</v>
      </c>
      <c r="E5782" t="s">
        <v>54</v>
      </c>
      <c r="F5782" t="s">
        <v>114</v>
      </c>
      <c r="G5782" t="s">
        <v>56</v>
      </c>
      <c r="H5782">
        <v>2</v>
      </c>
      <c r="I5782">
        <v>15.81</v>
      </c>
      <c r="J5782">
        <v>0.124</v>
      </c>
      <c r="K5782">
        <v>9.4499999999999993</v>
      </c>
      <c r="L5782" t="s">
        <v>57</v>
      </c>
      <c r="M5782">
        <f t="shared" si="578"/>
        <v>27.7</v>
      </c>
      <c r="N5782">
        <f t="shared" si="579"/>
        <v>8.8000000000000007</v>
      </c>
      <c r="O5782" s="7">
        <f t="shared" si="580"/>
        <v>0.3176895306859206</v>
      </c>
      <c r="P5782" t="str">
        <f t="shared" si="576"/>
        <v>Dec-2024</v>
      </c>
      <c r="Q5782" t="str">
        <f t="shared" si="577"/>
        <v>Q4-2024</v>
      </c>
    </row>
    <row r="5783" spans="1:17" x14ac:dyDescent="0.3">
      <c r="A5783" t="s">
        <v>5931</v>
      </c>
      <c r="B5783" s="15">
        <v>45633</v>
      </c>
      <c r="C5783" t="s">
        <v>84</v>
      </c>
      <c r="D5783" t="s">
        <v>171</v>
      </c>
      <c r="E5783" t="s">
        <v>60</v>
      </c>
      <c r="F5783" t="s">
        <v>61</v>
      </c>
      <c r="G5783" t="s">
        <v>56</v>
      </c>
      <c r="H5783">
        <v>1</v>
      </c>
      <c r="I5783">
        <v>81.87</v>
      </c>
      <c r="J5783">
        <v>0.128</v>
      </c>
      <c r="K5783">
        <v>37.19</v>
      </c>
      <c r="L5783" t="s">
        <v>57</v>
      </c>
      <c r="M5783">
        <f t="shared" si="578"/>
        <v>71.39</v>
      </c>
      <c r="N5783">
        <f t="shared" si="579"/>
        <v>34.200000000000003</v>
      </c>
      <c r="O5783" s="7">
        <f t="shared" si="580"/>
        <v>0.47905869169351456</v>
      </c>
      <c r="P5783" t="str">
        <f t="shared" si="576"/>
        <v>Dec-2024</v>
      </c>
      <c r="Q5783" t="str">
        <f t="shared" si="577"/>
        <v>Q4-2024</v>
      </c>
    </row>
    <row r="5784" spans="1:17" x14ac:dyDescent="0.3">
      <c r="A5784" t="s">
        <v>5932</v>
      </c>
      <c r="B5784" s="15">
        <v>45563</v>
      </c>
      <c r="C5784" t="s">
        <v>52</v>
      </c>
      <c r="D5784" t="s">
        <v>53</v>
      </c>
      <c r="E5784" t="s">
        <v>107</v>
      </c>
      <c r="F5784" t="s">
        <v>108</v>
      </c>
      <c r="G5784" t="s">
        <v>56</v>
      </c>
      <c r="H5784">
        <v>4</v>
      </c>
      <c r="I5784">
        <v>29.48</v>
      </c>
      <c r="J5784">
        <v>7.2999999999999995E-2</v>
      </c>
      <c r="K5784">
        <v>10.79</v>
      </c>
      <c r="L5784" t="s">
        <v>57</v>
      </c>
      <c r="M5784">
        <f t="shared" si="578"/>
        <v>109.31</v>
      </c>
      <c r="N5784">
        <f t="shared" si="579"/>
        <v>66.150000000000006</v>
      </c>
      <c r="O5784" s="7">
        <f t="shared" si="580"/>
        <v>0.60515963772756387</v>
      </c>
      <c r="P5784" t="str">
        <f t="shared" si="576"/>
        <v>Sep-2024</v>
      </c>
      <c r="Q5784" t="str">
        <f t="shared" si="577"/>
        <v>Q3-2024</v>
      </c>
    </row>
    <row r="5785" spans="1:17" x14ac:dyDescent="0.3">
      <c r="A5785" t="s">
        <v>5933</v>
      </c>
      <c r="B5785" s="15">
        <v>45545</v>
      </c>
      <c r="C5785" t="s">
        <v>84</v>
      </c>
      <c r="D5785" t="s">
        <v>147</v>
      </c>
      <c r="E5785" t="s">
        <v>107</v>
      </c>
      <c r="F5785" t="s">
        <v>132</v>
      </c>
      <c r="G5785" t="s">
        <v>68</v>
      </c>
      <c r="H5785">
        <v>6</v>
      </c>
      <c r="I5785">
        <v>26.97</v>
      </c>
      <c r="J5785">
        <v>0.191</v>
      </c>
      <c r="K5785">
        <v>9.58</v>
      </c>
      <c r="L5785" t="s">
        <v>104</v>
      </c>
      <c r="M5785">
        <f t="shared" si="578"/>
        <v>130.91</v>
      </c>
      <c r="N5785">
        <f t="shared" si="579"/>
        <v>73.430000000000007</v>
      </c>
      <c r="O5785" s="7">
        <f t="shared" si="580"/>
        <v>0.56091971583530675</v>
      </c>
      <c r="P5785" t="str">
        <f t="shared" si="576"/>
        <v>Sep-2024</v>
      </c>
      <c r="Q5785" t="str">
        <f t="shared" si="577"/>
        <v>Q3-2024</v>
      </c>
    </row>
    <row r="5786" spans="1:17" x14ac:dyDescent="0.3">
      <c r="A5786" t="s">
        <v>5934</v>
      </c>
      <c r="B5786" s="15">
        <v>45786</v>
      </c>
      <c r="C5786" t="s">
        <v>88</v>
      </c>
      <c r="D5786" t="s">
        <v>123</v>
      </c>
      <c r="E5786" t="s">
        <v>60</v>
      </c>
      <c r="F5786" t="s">
        <v>67</v>
      </c>
      <c r="G5786" t="s">
        <v>68</v>
      </c>
      <c r="H5786">
        <v>8</v>
      </c>
      <c r="I5786">
        <v>26.49</v>
      </c>
      <c r="J5786">
        <v>0.14299999999999999</v>
      </c>
      <c r="K5786">
        <v>13.19</v>
      </c>
      <c r="L5786" t="s">
        <v>57</v>
      </c>
      <c r="M5786">
        <f t="shared" si="578"/>
        <v>181.62</v>
      </c>
      <c r="N5786">
        <f t="shared" si="579"/>
        <v>76.099999999999994</v>
      </c>
      <c r="O5786" s="7">
        <f t="shared" si="580"/>
        <v>0.41900671732188083</v>
      </c>
      <c r="P5786" t="str">
        <f t="shared" ref="P5786:P5817" si="581">IF(B5786="","",TEXT(B5786,"mmm-yyyy"))</f>
        <v>May-2025</v>
      </c>
      <c r="Q5786" t="str">
        <f t="shared" ref="Q5786:Q5817" si="582">IF(B5786="","","Q"&amp;ROUNDUP(MONTH(B5786)/3,0)&amp;"-"&amp;YEAR(B5786))</f>
        <v>Q2-2025</v>
      </c>
    </row>
    <row r="5787" spans="1:17" x14ac:dyDescent="0.3">
      <c r="A5787" t="s">
        <v>5935</v>
      </c>
      <c r="B5787" s="15">
        <v>45403</v>
      </c>
      <c r="C5787" t="s">
        <v>63</v>
      </c>
      <c r="D5787" t="s">
        <v>302</v>
      </c>
      <c r="E5787" t="s">
        <v>107</v>
      </c>
      <c r="F5787" t="s">
        <v>139</v>
      </c>
      <c r="G5787" t="s">
        <v>56</v>
      </c>
      <c r="H5787">
        <v>5</v>
      </c>
      <c r="I5787">
        <v>48.74</v>
      </c>
      <c r="J5787">
        <v>0.20499999999999999</v>
      </c>
      <c r="K5787">
        <v>17.37</v>
      </c>
      <c r="L5787" t="s">
        <v>104</v>
      </c>
      <c r="M5787">
        <f t="shared" si="578"/>
        <v>193.74</v>
      </c>
      <c r="N5787">
        <f t="shared" si="579"/>
        <v>106.89</v>
      </c>
      <c r="O5787" s="7">
        <f t="shared" si="580"/>
        <v>0.55171879838959426</v>
      </c>
      <c r="P5787" t="str">
        <f t="shared" si="581"/>
        <v>Apr-2024</v>
      </c>
      <c r="Q5787" t="str">
        <f t="shared" si="582"/>
        <v>Q2-2024</v>
      </c>
    </row>
    <row r="5788" spans="1:17" x14ac:dyDescent="0.3">
      <c r="A5788" t="s">
        <v>5936</v>
      </c>
      <c r="B5788" s="15">
        <v>45971</v>
      </c>
      <c r="C5788" t="s">
        <v>52</v>
      </c>
      <c r="D5788" t="s">
        <v>70</v>
      </c>
      <c r="E5788" t="s">
        <v>60</v>
      </c>
      <c r="F5788" t="s">
        <v>99</v>
      </c>
      <c r="G5788" t="s">
        <v>68</v>
      </c>
      <c r="H5788">
        <v>6</v>
      </c>
      <c r="I5788">
        <v>45.96</v>
      </c>
      <c r="J5788">
        <v>0.115</v>
      </c>
      <c r="K5788">
        <v>19.54</v>
      </c>
      <c r="L5788" t="s">
        <v>57</v>
      </c>
      <c r="M5788">
        <f t="shared" si="578"/>
        <v>244.05</v>
      </c>
      <c r="N5788">
        <f t="shared" si="579"/>
        <v>126.81</v>
      </c>
      <c r="O5788" s="7">
        <f t="shared" si="580"/>
        <v>0.51960663798401963</v>
      </c>
      <c r="P5788" t="str">
        <f t="shared" si="581"/>
        <v>Nov-2025</v>
      </c>
      <c r="Q5788" t="str">
        <f t="shared" si="582"/>
        <v>Q4-2025</v>
      </c>
    </row>
    <row r="5789" spans="1:17" x14ac:dyDescent="0.3">
      <c r="A5789" t="s">
        <v>5937</v>
      </c>
      <c r="B5789" s="15">
        <v>45957</v>
      </c>
      <c r="C5789" t="s">
        <v>88</v>
      </c>
      <c r="D5789" t="s">
        <v>183</v>
      </c>
      <c r="E5789" t="s">
        <v>60</v>
      </c>
      <c r="F5789" t="s">
        <v>61</v>
      </c>
      <c r="G5789" t="s">
        <v>68</v>
      </c>
      <c r="H5789">
        <v>2</v>
      </c>
      <c r="I5789">
        <v>84.75</v>
      </c>
      <c r="J5789">
        <v>7.3999999999999996E-2</v>
      </c>
      <c r="K5789">
        <v>41.27</v>
      </c>
      <c r="L5789" t="s">
        <v>57</v>
      </c>
      <c r="M5789">
        <f t="shared" si="578"/>
        <v>156.96</v>
      </c>
      <c r="N5789">
        <f t="shared" si="579"/>
        <v>74.42</v>
      </c>
      <c r="O5789" s="7">
        <f t="shared" si="580"/>
        <v>0.47413353720693169</v>
      </c>
      <c r="P5789" t="str">
        <f t="shared" si="581"/>
        <v>Oct-2025</v>
      </c>
      <c r="Q5789" t="str">
        <f t="shared" si="582"/>
        <v>Q4-2025</v>
      </c>
    </row>
    <row r="5790" spans="1:17" x14ac:dyDescent="0.3">
      <c r="A5790" t="s">
        <v>5938</v>
      </c>
      <c r="B5790" s="15">
        <v>45549</v>
      </c>
      <c r="C5790" t="s">
        <v>52</v>
      </c>
      <c r="D5790" t="s">
        <v>130</v>
      </c>
      <c r="E5790" t="s">
        <v>60</v>
      </c>
      <c r="F5790" t="s">
        <v>90</v>
      </c>
      <c r="G5790" t="s">
        <v>56</v>
      </c>
      <c r="H5790">
        <v>7</v>
      </c>
      <c r="I5790">
        <v>28.49</v>
      </c>
      <c r="J5790">
        <v>0.10199999999999999</v>
      </c>
      <c r="K5790">
        <v>13.52</v>
      </c>
      <c r="L5790" t="s">
        <v>57</v>
      </c>
      <c r="M5790">
        <f t="shared" si="578"/>
        <v>179.09</v>
      </c>
      <c r="N5790">
        <f t="shared" si="579"/>
        <v>84.45</v>
      </c>
      <c r="O5790" s="7">
        <f t="shared" si="580"/>
        <v>0.47155061700820816</v>
      </c>
      <c r="P5790" t="str">
        <f t="shared" si="581"/>
        <v>Sep-2024</v>
      </c>
      <c r="Q5790" t="str">
        <f t="shared" si="582"/>
        <v>Q3-2024</v>
      </c>
    </row>
    <row r="5791" spans="1:17" x14ac:dyDescent="0.3">
      <c r="A5791" t="s">
        <v>5939</v>
      </c>
      <c r="B5791" s="15">
        <v>45623</v>
      </c>
      <c r="C5791" t="s">
        <v>88</v>
      </c>
      <c r="D5791" t="s">
        <v>206</v>
      </c>
      <c r="E5791" t="s">
        <v>54</v>
      </c>
      <c r="F5791" t="s">
        <v>156</v>
      </c>
      <c r="G5791" t="s">
        <v>68</v>
      </c>
      <c r="H5791">
        <v>1</v>
      </c>
      <c r="I5791">
        <v>24.67</v>
      </c>
      <c r="J5791">
        <v>0.16400000000000001</v>
      </c>
      <c r="K5791">
        <v>14.74</v>
      </c>
      <c r="L5791" t="s">
        <v>57</v>
      </c>
      <c r="M5791">
        <f t="shared" si="578"/>
        <v>20.62</v>
      </c>
      <c r="N5791">
        <f t="shared" si="579"/>
        <v>5.88</v>
      </c>
      <c r="O5791" s="7">
        <f t="shared" si="580"/>
        <v>0.28516003879728419</v>
      </c>
      <c r="P5791" t="str">
        <f t="shared" si="581"/>
        <v>Nov-2024</v>
      </c>
      <c r="Q5791" t="str">
        <f t="shared" si="582"/>
        <v>Q4-2024</v>
      </c>
    </row>
    <row r="5792" spans="1:17" x14ac:dyDescent="0.3">
      <c r="A5792" t="s">
        <v>5940</v>
      </c>
      <c r="B5792" s="15">
        <v>45633</v>
      </c>
      <c r="C5792" t="s">
        <v>52</v>
      </c>
      <c r="D5792" t="s">
        <v>70</v>
      </c>
      <c r="E5792" t="s">
        <v>107</v>
      </c>
      <c r="F5792" t="s">
        <v>139</v>
      </c>
      <c r="G5792" t="s">
        <v>68</v>
      </c>
      <c r="H5792">
        <v>1</v>
      </c>
      <c r="I5792">
        <v>13.13</v>
      </c>
      <c r="J5792">
        <v>7.6999999999999999E-2</v>
      </c>
      <c r="K5792">
        <v>5.85</v>
      </c>
      <c r="L5792" t="s">
        <v>104</v>
      </c>
      <c r="M5792">
        <f t="shared" si="578"/>
        <v>12.12</v>
      </c>
      <c r="N5792">
        <f t="shared" si="579"/>
        <v>6.27</v>
      </c>
      <c r="O5792" s="7">
        <f t="shared" si="580"/>
        <v>0.51732673267326734</v>
      </c>
      <c r="P5792" t="str">
        <f t="shared" si="581"/>
        <v>Dec-2024</v>
      </c>
      <c r="Q5792" t="str">
        <f t="shared" si="582"/>
        <v>Q4-2024</v>
      </c>
    </row>
    <row r="5793" spans="1:17" x14ac:dyDescent="0.3">
      <c r="A5793" t="s">
        <v>5941</v>
      </c>
      <c r="B5793" s="15">
        <v>45757</v>
      </c>
      <c r="C5793" t="s">
        <v>52</v>
      </c>
      <c r="D5793" t="s">
        <v>113</v>
      </c>
      <c r="E5793" t="s">
        <v>71</v>
      </c>
      <c r="F5793" t="s">
        <v>78</v>
      </c>
      <c r="G5793" t="s">
        <v>68</v>
      </c>
      <c r="H5793">
        <v>2</v>
      </c>
      <c r="I5793">
        <v>223.91</v>
      </c>
      <c r="J5793">
        <v>6.9000000000000006E-2</v>
      </c>
      <c r="K5793">
        <v>123</v>
      </c>
      <c r="L5793" t="s">
        <v>57</v>
      </c>
      <c r="M5793">
        <f t="shared" si="578"/>
        <v>416.92</v>
      </c>
      <c r="N5793">
        <f t="shared" si="579"/>
        <v>170.92</v>
      </c>
      <c r="O5793" s="7">
        <f t="shared" si="580"/>
        <v>0.40995874508298952</v>
      </c>
      <c r="P5793" t="str">
        <f t="shared" si="581"/>
        <v>Apr-2025</v>
      </c>
      <c r="Q5793" t="str">
        <f t="shared" si="582"/>
        <v>Q2-2025</v>
      </c>
    </row>
    <row r="5794" spans="1:17" x14ac:dyDescent="0.3">
      <c r="A5794" t="s">
        <v>5942</v>
      </c>
      <c r="B5794" s="15">
        <v>45938</v>
      </c>
      <c r="C5794" t="s">
        <v>84</v>
      </c>
      <c r="D5794" t="s">
        <v>229</v>
      </c>
      <c r="E5794" t="s">
        <v>107</v>
      </c>
      <c r="F5794" t="s">
        <v>193</v>
      </c>
      <c r="G5794" t="s">
        <v>56</v>
      </c>
      <c r="H5794">
        <v>9</v>
      </c>
      <c r="I5794">
        <v>30.86</v>
      </c>
      <c r="J5794">
        <v>8.5000000000000006E-2</v>
      </c>
      <c r="K5794">
        <v>9.6</v>
      </c>
      <c r="L5794" t="s">
        <v>57</v>
      </c>
      <c r="M5794">
        <f t="shared" si="578"/>
        <v>254.13</v>
      </c>
      <c r="N5794">
        <f t="shared" si="579"/>
        <v>167.73</v>
      </c>
      <c r="O5794" s="7">
        <f t="shared" si="580"/>
        <v>0.66001652697438318</v>
      </c>
      <c r="P5794" t="str">
        <f t="shared" si="581"/>
        <v>Oct-2025</v>
      </c>
      <c r="Q5794" t="str">
        <f t="shared" si="582"/>
        <v>Q4-2025</v>
      </c>
    </row>
    <row r="5795" spans="1:17" x14ac:dyDescent="0.3">
      <c r="A5795" t="s">
        <v>5943</v>
      </c>
      <c r="B5795" s="15">
        <v>45795</v>
      </c>
      <c r="C5795" t="s">
        <v>63</v>
      </c>
      <c r="D5795" t="s">
        <v>204</v>
      </c>
      <c r="E5795" t="s">
        <v>71</v>
      </c>
      <c r="F5795" t="s">
        <v>126</v>
      </c>
      <c r="G5795" t="s">
        <v>68</v>
      </c>
      <c r="H5795">
        <v>2</v>
      </c>
      <c r="I5795">
        <v>271.32</v>
      </c>
      <c r="J5795">
        <v>0.317</v>
      </c>
      <c r="K5795">
        <v>212.37</v>
      </c>
      <c r="L5795" t="s">
        <v>57</v>
      </c>
      <c r="M5795">
        <f t="shared" si="578"/>
        <v>370.62</v>
      </c>
      <c r="N5795">
        <f t="shared" si="579"/>
        <v>-54.12</v>
      </c>
      <c r="O5795" s="7">
        <f t="shared" si="580"/>
        <v>-0.14602557875991581</v>
      </c>
      <c r="P5795" t="str">
        <f t="shared" si="581"/>
        <v>May-2025</v>
      </c>
      <c r="Q5795" t="str">
        <f t="shared" si="582"/>
        <v>Q2-2025</v>
      </c>
    </row>
    <row r="5796" spans="1:17" x14ac:dyDescent="0.3">
      <c r="A5796" t="s">
        <v>5944</v>
      </c>
      <c r="B5796" s="15">
        <v>45665</v>
      </c>
      <c r="C5796" t="s">
        <v>52</v>
      </c>
      <c r="D5796" t="s">
        <v>101</v>
      </c>
      <c r="E5796" t="s">
        <v>60</v>
      </c>
      <c r="F5796" t="s">
        <v>76</v>
      </c>
      <c r="G5796" t="s">
        <v>68</v>
      </c>
      <c r="H5796">
        <v>2</v>
      </c>
      <c r="I5796">
        <v>48.72</v>
      </c>
      <c r="J5796">
        <v>8.1000000000000003E-2</v>
      </c>
      <c r="K5796">
        <v>26.1</v>
      </c>
      <c r="L5796" t="s">
        <v>57</v>
      </c>
      <c r="M5796">
        <f t="shared" si="578"/>
        <v>89.55</v>
      </c>
      <c r="N5796">
        <f t="shared" si="579"/>
        <v>37.35</v>
      </c>
      <c r="O5796" s="7">
        <f t="shared" si="580"/>
        <v>0.41708542713567842</v>
      </c>
      <c r="P5796" t="str">
        <f t="shared" si="581"/>
        <v>Jan-2025</v>
      </c>
      <c r="Q5796" t="str">
        <f t="shared" si="582"/>
        <v>Q1-2025</v>
      </c>
    </row>
    <row r="5797" spans="1:17" x14ac:dyDescent="0.3">
      <c r="A5797" t="s">
        <v>5945</v>
      </c>
      <c r="B5797" s="15">
        <v>45703</v>
      </c>
      <c r="C5797" t="s">
        <v>52</v>
      </c>
      <c r="D5797" t="s">
        <v>272</v>
      </c>
      <c r="E5797" t="s">
        <v>60</v>
      </c>
      <c r="F5797" t="s">
        <v>61</v>
      </c>
      <c r="G5797" t="s">
        <v>68</v>
      </c>
      <c r="H5797">
        <v>4</v>
      </c>
      <c r="I5797">
        <v>35.17</v>
      </c>
      <c r="J5797">
        <v>7.5999999999999998E-2</v>
      </c>
      <c r="K5797">
        <v>14.11</v>
      </c>
      <c r="L5797" t="s">
        <v>57</v>
      </c>
      <c r="M5797">
        <f t="shared" si="578"/>
        <v>129.99</v>
      </c>
      <c r="N5797">
        <f t="shared" si="579"/>
        <v>73.55</v>
      </c>
      <c r="O5797" s="7">
        <f t="shared" si="580"/>
        <v>0.56581275482729432</v>
      </c>
      <c r="P5797" t="str">
        <f t="shared" si="581"/>
        <v>Feb-2025</v>
      </c>
      <c r="Q5797" t="str">
        <f t="shared" si="582"/>
        <v>Q1-2025</v>
      </c>
    </row>
    <row r="5798" spans="1:17" x14ac:dyDescent="0.3">
      <c r="A5798" t="s">
        <v>5946</v>
      </c>
      <c r="B5798" s="15">
        <v>45558</v>
      </c>
      <c r="C5798" t="s">
        <v>52</v>
      </c>
      <c r="D5798" t="s">
        <v>75</v>
      </c>
      <c r="E5798" t="s">
        <v>93</v>
      </c>
      <c r="F5798" t="s">
        <v>255</v>
      </c>
      <c r="G5798" t="s">
        <v>68</v>
      </c>
      <c r="H5798">
        <v>7</v>
      </c>
      <c r="I5798">
        <v>46.92</v>
      </c>
      <c r="J5798">
        <v>0.105</v>
      </c>
      <c r="K5798">
        <v>19.149999999999999</v>
      </c>
      <c r="L5798" t="s">
        <v>57</v>
      </c>
      <c r="M5798">
        <f t="shared" si="578"/>
        <v>293.95</v>
      </c>
      <c r="N5798">
        <f t="shared" si="579"/>
        <v>159.9</v>
      </c>
      <c r="O5798" s="7">
        <f t="shared" si="580"/>
        <v>0.54397006293587347</v>
      </c>
      <c r="P5798" t="str">
        <f t="shared" si="581"/>
        <v>Sep-2024</v>
      </c>
      <c r="Q5798" t="str">
        <f t="shared" si="582"/>
        <v>Q3-2024</v>
      </c>
    </row>
    <row r="5799" spans="1:17" x14ac:dyDescent="0.3">
      <c r="A5799" t="s">
        <v>5947</v>
      </c>
      <c r="B5799" s="15">
        <v>45872</v>
      </c>
      <c r="C5799" t="s">
        <v>52</v>
      </c>
      <c r="D5799" t="s">
        <v>113</v>
      </c>
      <c r="E5799" t="s">
        <v>71</v>
      </c>
      <c r="F5799" t="s">
        <v>78</v>
      </c>
      <c r="G5799" t="s">
        <v>56</v>
      </c>
      <c r="H5799">
        <v>3</v>
      </c>
      <c r="I5799">
        <v>149.28</v>
      </c>
      <c r="J5799">
        <v>4.7E-2</v>
      </c>
      <c r="K5799">
        <v>108.95</v>
      </c>
      <c r="L5799" t="s">
        <v>57</v>
      </c>
      <c r="M5799">
        <f t="shared" si="578"/>
        <v>426.79</v>
      </c>
      <c r="N5799">
        <f t="shared" si="579"/>
        <v>99.94</v>
      </c>
      <c r="O5799" s="7">
        <f t="shared" si="580"/>
        <v>0.23416668619227252</v>
      </c>
      <c r="P5799" t="str">
        <f t="shared" si="581"/>
        <v>Aug-2025</v>
      </c>
      <c r="Q5799" t="str">
        <f t="shared" si="582"/>
        <v>Q3-2025</v>
      </c>
    </row>
    <row r="5800" spans="1:17" x14ac:dyDescent="0.3">
      <c r="A5800" t="s">
        <v>5948</v>
      </c>
      <c r="B5800" s="15">
        <v>45937</v>
      </c>
      <c r="C5800" t="s">
        <v>52</v>
      </c>
      <c r="D5800" t="s">
        <v>130</v>
      </c>
      <c r="E5800" t="s">
        <v>71</v>
      </c>
      <c r="F5800" t="s">
        <v>78</v>
      </c>
      <c r="G5800" t="s">
        <v>68</v>
      </c>
      <c r="H5800">
        <v>7</v>
      </c>
      <c r="I5800">
        <v>290.32</v>
      </c>
      <c r="J5800">
        <v>0.16800000000000001</v>
      </c>
      <c r="K5800">
        <v>209.18</v>
      </c>
      <c r="L5800" t="s">
        <v>57</v>
      </c>
      <c r="M5800">
        <f t="shared" si="578"/>
        <v>1690.82</v>
      </c>
      <c r="N5800">
        <f t="shared" si="579"/>
        <v>226.56</v>
      </c>
      <c r="O5800" s="7">
        <f t="shared" si="580"/>
        <v>0.13399415668137354</v>
      </c>
      <c r="P5800" t="str">
        <f t="shared" si="581"/>
        <v>Oct-2025</v>
      </c>
      <c r="Q5800" t="str">
        <f t="shared" si="582"/>
        <v>Q4-2025</v>
      </c>
    </row>
    <row r="5801" spans="1:17" x14ac:dyDescent="0.3">
      <c r="A5801" t="s">
        <v>5949</v>
      </c>
      <c r="B5801" s="15">
        <v>45805</v>
      </c>
      <c r="C5801" t="s">
        <v>88</v>
      </c>
      <c r="D5801" t="s">
        <v>135</v>
      </c>
      <c r="E5801" t="s">
        <v>71</v>
      </c>
      <c r="F5801" t="s">
        <v>97</v>
      </c>
      <c r="G5801" t="s">
        <v>56</v>
      </c>
      <c r="H5801">
        <v>11</v>
      </c>
      <c r="I5801">
        <v>181.68</v>
      </c>
      <c r="J5801">
        <v>0.11600000000000001</v>
      </c>
      <c r="K5801">
        <v>136.22999999999999</v>
      </c>
      <c r="L5801" t="s">
        <v>57</v>
      </c>
      <c r="M5801">
        <f t="shared" si="578"/>
        <v>1766.66</v>
      </c>
      <c r="N5801">
        <f t="shared" si="579"/>
        <v>268.13</v>
      </c>
      <c r="O5801" s="7">
        <f t="shared" si="580"/>
        <v>0.15177227083875788</v>
      </c>
      <c r="P5801" t="str">
        <f t="shared" si="581"/>
        <v>May-2025</v>
      </c>
      <c r="Q5801" t="str">
        <f t="shared" si="582"/>
        <v>Q2-2025</v>
      </c>
    </row>
    <row r="5802" spans="1:17" x14ac:dyDescent="0.3">
      <c r="A5802" t="s">
        <v>5950</v>
      </c>
      <c r="B5802" s="15">
        <v>45900</v>
      </c>
      <c r="C5802" t="s">
        <v>84</v>
      </c>
      <c r="D5802" t="s">
        <v>372</v>
      </c>
      <c r="E5802" t="s">
        <v>107</v>
      </c>
      <c r="F5802" t="s">
        <v>193</v>
      </c>
      <c r="G5802" t="s">
        <v>56</v>
      </c>
      <c r="H5802">
        <v>1</v>
      </c>
      <c r="I5802">
        <v>45.59</v>
      </c>
      <c r="J5802">
        <v>8.2000000000000003E-2</v>
      </c>
      <c r="K5802">
        <v>18.53</v>
      </c>
      <c r="L5802" t="s">
        <v>57</v>
      </c>
      <c r="M5802">
        <f t="shared" si="578"/>
        <v>41.85</v>
      </c>
      <c r="N5802">
        <f t="shared" si="579"/>
        <v>23.32</v>
      </c>
      <c r="O5802" s="7">
        <f t="shared" si="580"/>
        <v>0.55722819593787332</v>
      </c>
      <c r="P5802" t="str">
        <f t="shared" si="581"/>
        <v>Aug-2025</v>
      </c>
      <c r="Q5802" t="str">
        <f t="shared" si="582"/>
        <v>Q3-2025</v>
      </c>
    </row>
    <row r="5803" spans="1:17" x14ac:dyDescent="0.3">
      <c r="A5803" t="s">
        <v>5951</v>
      </c>
      <c r="B5803" s="15">
        <v>45768</v>
      </c>
      <c r="C5803" t="s">
        <v>63</v>
      </c>
      <c r="D5803" t="s">
        <v>263</v>
      </c>
      <c r="E5803" t="s">
        <v>60</v>
      </c>
      <c r="F5803" t="s">
        <v>61</v>
      </c>
      <c r="G5803" t="s">
        <v>68</v>
      </c>
      <c r="H5803">
        <v>2</v>
      </c>
      <c r="I5803">
        <v>59.22</v>
      </c>
      <c r="J5803">
        <v>0.128</v>
      </c>
      <c r="K5803">
        <v>26.18</v>
      </c>
      <c r="L5803" t="s">
        <v>57</v>
      </c>
      <c r="M5803">
        <f t="shared" si="578"/>
        <v>103.28</v>
      </c>
      <c r="N5803">
        <f t="shared" si="579"/>
        <v>50.92</v>
      </c>
      <c r="O5803" s="7">
        <f t="shared" si="580"/>
        <v>0.49302865995352441</v>
      </c>
      <c r="P5803" t="str">
        <f t="shared" si="581"/>
        <v>Apr-2025</v>
      </c>
      <c r="Q5803" t="str">
        <f t="shared" si="582"/>
        <v>Q2-2025</v>
      </c>
    </row>
    <row r="5804" spans="1:17" x14ac:dyDescent="0.3">
      <c r="A5804" t="s">
        <v>5952</v>
      </c>
      <c r="B5804" s="15">
        <v>45918</v>
      </c>
      <c r="C5804" t="s">
        <v>63</v>
      </c>
      <c r="D5804" t="s">
        <v>165</v>
      </c>
      <c r="E5804" t="s">
        <v>107</v>
      </c>
      <c r="F5804" t="s">
        <v>148</v>
      </c>
      <c r="G5804" t="s">
        <v>56</v>
      </c>
      <c r="H5804">
        <v>10</v>
      </c>
      <c r="I5804">
        <v>51.48</v>
      </c>
      <c r="J5804">
        <v>5.3999999999999999E-2</v>
      </c>
      <c r="K5804">
        <v>17.399999999999999</v>
      </c>
      <c r="L5804" t="s">
        <v>57</v>
      </c>
      <c r="M5804">
        <f t="shared" si="578"/>
        <v>487</v>
      </c>
      <c r="N5804">
        <f t="shared" si="579"/>
        <v>313</v>
      </c>
      <c r="O5804" s="7">
        <f t="shared" si="580"/>
        <v>0.64271047227926081</v>
      </c>
      <c r="P5804" t="str">
        <f t="shared" si="581"/>
        <v>Sep-2025</v>
      </c>
      <c r="Q5804" t="str">
        <f t="shared" si="582"/>
        <v>Q3-2025</v>
      </c>
    </row>
    <row r="5805" spans="1:17" x14ac:dyDescent="0.3">
      <c r="A5805" t="s">
        <v>5953</v>
      </c>
      <c r="B5805" s="15">
        <v>45695</v>
      </c>
      <c r="C5805" t="s">
        <v>84</v>
      </c>
      <c r="D5805" t="s">
        <v>196</v>
      </c>
      <c r="E5805" t="s">
        <v>60</v>
      </c>
      <c r="F5805" t="s">
        <v>99</v>
      </c>
      <c r="G5805" t="s">
        <v>56</v>
      </c>
      <c r="H5805">
        <v>5</v>
      </c>
      <c r="I5805">
        <v>113.98</v>
      </c>
      <c r="J5805">
        <v>9.4E-2</v>
      </c>
      <c r="K5805">
        <v>48.06</v>
      </c>
      <c r="L5805" t="s">
        <v>57</v>
      </c>
      <c r="M5805">
        <f t="shared" si="578"/>
        <v>516.33000000000004</v>
      </c>
      <c r="N5805">
        <f t="shared" si="579"/>
        <v>276.02999999999997</v>
      </c>
      <c r="O5805" s="7">
        <f t="shared" si="580"/>
        <v>0.53459996513857411</v>
      </c>
      <c r="P5805" t="str">
        <f t="shared" si="581"/>
        <v>Feb-2025</v>
      </c>
      <c r="Q5805" t="str">
        <f t="shared" si="582"/>
        <v>Q1-2025</v>
      </c>
    </row>
    <row r="5806" spans="1:17" x14ac:dyDescent="0.3">
      <c r="A5806" t="s">
        <v>5954</v>
      </c>
      <c r="B5806" s="15">
        <v>45565</v>
      </c>
      <c r="C5806" t="s">
        <v>63</v>
      </c>
      <c r="D5806" t="s">
        <v>188</v>
      </c>
      <c r="E5806" t="s">
        <v>60</v>
      </c>
      <c r="F5806" t="s">
        <v>61</v>
      </c>
      <c r="G5806" t="s">
        <v>56</v>
      </c>
      <c r="H5806">
        <v>2</v>
      </c>
      <c r="I5806">
        <v>82.64</v>
      </c>
      <c r="J5806">
        <v>0.189</v>
      </c>
      <c r="K5806">
        <v>44.14</v>
      </c>
      <c r="L5806" t="s">
        <v>104</v>
      </c>
      <c r="M5806">
        <f t="shared" si="578"/>
        <v>134.04</v>
      </c>
      <c r="N5806">
        <f t="shared" si="579"/>
        <v>45.76</v>
      </c>
      <c r="O5806" s="7">
        <f t="shared" si="580"/>
        <v>0.34139062966278722</v>
      </c>
      <c r="P5806" t="str">
        <f t="shared" si="581"/>
        <v>Sep-2024</v>
      </c>
      <c r="Q5806" t="str">
        <f t="shared" si="582"/>
        <v>Q3-2024</v>
      </c>
    </row>
    <row r="5807" spans="1:17" x14ac:dyDescent="0.3">
      <c r="A5807" t="s">
        <v>5955</v>
      </c>
      <c r="B5807" s="15">
        <v>45578</v>
      </c>
      <c r="C5807" t="s">
        <v>63</v>
      </c>
      <c r="D5807" t="s">
        <v>64</v>
      </c>
      <c r="E5807" t="s">
        <v>71</v>
      </c>
      <c r="F5807" t="s">
        <v>97</v>
      </c>
      <c r="G5807" t="s">
        <v>68</v>
      </c>
      <c r="H5807">
        <v>1</v>
      </c>
      <c r="I5807">
        <v>141.25</v>
      </c>
      <c r="J5807">
        <v>0.23300000000000001</v>
      </c>
      <c r="K5807">
        <v>102.64</v>
      </c>
      <c r="L5807" t="s">
        <v>57</v>
      </c>
      <c r="M5807">
        <f t="shared" si="578"/>
        <v>108.34</v>
      </c>
      <c r="N5807">
        <f t="shared" si="579"/>
        <v>5.7</v>
      </c>
      <c r="O5807" s="7">
        <f t="shared" si="580"/>
        <v>5.2612146944803394E-2</v>
      </c>
      <c r="P5807" t="str">
        <f t="shared" si="581"/>
        <v>Oct-2024</v>
      </c>
      <c r="Q5807" t="str">
        <f t="shared" si="582"/>
        <v>Q4-2024</v>
      </c>
    </row>
    <row r="5808" spans="1:17" x14ac:dyDescent="0.3">
      <c r="A5808" t="s">
        <v>5956</v>
      </c>
      <c r="B5808" s="15">
        <v>45443</v>
      </c>
      <c r="C5808" t="s">
        <v>63</v>
      </c>
      <c r="D5808" t="s">
        <v>106</v>
      </c>
      <c r="E5808" t="s">
        <v>107</v>
      </c>
      <c r="F5808" t="s">
        <v>139</v>
      </c>
      <c r="G5808" t="s">
        <v>56</v>
      </c>
      <c r="H5808">
        <v>4</v>
      </c>
      <c r="I5808">
        <v>50.07</v>
      </c>
      <c r="J5808">
        <v>8.5000000000000006E-2</v>
      </c>
      <c r="K5808">
        <v>15.76</v>
      </c>
      <c r="L5808" t="s">
        <v>57</v>
      </c>
      <c r="M5808">
        <f t="shared" si="578"/>
        <v>183.26</v>
      </c>
      <c r="N5808">
        <f t="shared" si="579"/>
        <v>120.22</v>
      </c>
      <c r="O5808" s="7">
        <f t="shared" si="580"/>
        <v>0.65600785768852998</v>
      </c>
      <c r="P5808" t="str">
        <f t="shared" si="581"/>
        <v>May-2024</v>
      </c>
      <c r="Q5808" t="str">
        <f t="shared" si="582"/>
        <v>Q2-2024</v>
      </c>
    </row>
    <row r="5809" spans="1:17" x14ac:dyDescent="0.3">
      <c r="A5809" t="s">
        <v>5957</v>
      </c>
      <c r="B5809" s="15">
        <v>45825</v>
      </c>
      <c r="C5809" t="s">
        <v>63</v>
      </c>
      <c r="D5809" t="s">
        <v>281</v>
      </c>
      <c r="E5809" t="s">
        <v>60</v>
      </c>
      <c r="F5809" t="s">
        <v>99</v>
      </c>
      <c r="G5809" t="s">
        <v>56</v>
      </c>
      <c r="H5809">
        <v>1</v>
      </c>
      <c r="I5809">
        <v>56.05</v>
      </c>
      <c r="J5809">
        <v>0.21</v>
      </c>
      <c r="K5809">
        <v>23.65</v>
      </c>
      <c r="L5809" t="s">
        <v>57</v>
      </c>
      <c r="M5809">
        <f t="shared" si="578"/>
        <v>44.28</v>
      </c>
      <c r="N5809">
        <f t="shared" si="579"/>
        <v>20.63</v>
      </c>
      <c r="O5809" s="7">
        <f t="shared" si="580"/>
        <v>0.46589882565492319</v>
      </c>
      <c r="P5809" t="str">
        <f t="shared" si="581"/>
        <v>Jun-2025</v>
      </c>
      <c r="Q5809" t="str">
        <f t="shared" si="582"/>
        <v>Q2-2025</v>
      </c>
    </row>
    <row r="5810" spans="1:17" x14ac:dyDescent="0.3">
      <c r="A5810" t="s">
        <v>5958</v>
      </c>
      <c r="B5810" s="15">
        <v>45465</v>
      </c>
      <c r="C5810" t="s">
        <v>88</v>
      </c>
      <c r="D5810" t="s">
        <v>135</v>
      </c>
      <c r="E5810" t="s">
        <v>93</v>
      </c>
      <c r="F5810" t="s">
        <v>94</v>
      </c>
      <c r="G5810" t="s">
        <v>68</v>
      </c>
      <c r="H5810">
        <v>1</v>
      </c>
      <c r="I5810">
        <v>25.07</v>
      </c>
      <c r="J5810">
        <v>0</v>
      </c>
      <c r="K5810">
        <v>12.25</v>
      </c>
      <c r="L5810" t="s">
        <v>57</v>
      </c>
      <c r="M5810">
        <f t="shared" si="578"/>
        <v>25.07</v>
      </c>
      <c r="N5810">
        <f t="shared" si="579"/>
        <v>12.82</v>
      </c>
      <c r="O5810" s="7">
        <f t="shared" si="580"/>
        <v>0.511368169126446</v>
      </c>
      <c r="P5810" t="str">
        <f t="shared" si="581"/>
        <v>Jun-2024</v>
      </c>
      <c r="Q5810" t="str">
        <f t="shared" si="582"/>
        <v>Q2-2024</v>
      </c>
    </row>
    <row r="5811" spans="1:17" x14ac:dyDescent="0.3">
      <c r="A5811" t="s">
        <v>5959</v>
      </c>
      <c r="B5811" s="15">
        <v>45613</v>
      </c>
      <c r="C5811" t="s">
        <v>88</v>
      </c>
      <c r="D5811" t="s">
        <v>429</v>
      </c>
      <c r="E5811" t="s">
        <v>107</v>
      </c>
      <c r="F5811" t="s">
        <v>139</v>
      </c>
      <c r="G5811" t="s">
        <v>68</v>
      </c>
      <c r="H5811">
        <v>5</v>
      </c>
      <c r="I5811">
        <v>8.5</v>
      </c>
      <c r="J5811">
        <v>8.1000000000000003E-2</v>
      </c>
      <c r="K5811">
        <v>2.59</v>
      </c>
      <c r="L5811" t="s">
        <v>57</v>
      </c>
      <c r="M5811">
        <f t="shared" si="578"/>
        <v>39.06</v>
      </c>
      <c r="N5811">
        <f t="shared" si="579"/>
        <v>26.11</v>
      </c>
      <c r="O5811" s="7">
        <f t="shared" si="580"/>
        <v>0.66845878136200709</v>
      </c>
      <c r="P5811" t="str">
        <f t="shared" si="581"/>
        <v>Nov-2024</v>
      </c>
      <c r="Q5811" t="str">
        <f t="shared" si="582"/>
        <v>Q4-2024</v>
      </c>
    </row>
    <row r="5812" spans="1:17" x14ac:dyDescent="0.3">
      <c r="A5812" t="s">
        <v>5960</v>
      </c>
      <c r="B5812" s="15">
        <v>45782</v>
      </c>
      <c r="C5812" t="s">
        <v>84</v>
      </c>
      <c r="D5812" t="s">
        <v>85</v>
      </c>
      <c r="E5812" t="s">
        <v>71</v>
      </c>
      <c r="F5812" t="s">
        <v>78</v>
      </c>
      <c r="G5812" t="s">
        <v>56</v>
      </c>
      <c r="H5812">
        <v>2</v>
      </c>
      <c r="I5812">
        <v>155.85</v>
      </c>
      <c r="J5812">
        <v>0.152</v>
      </c>
      <c r="K5812">
        <v>124.67</v>
      </c>
      <c r="L5812" t="s">
        <v>57</v>
      </c>
      <c r="M5812">
        <f t="shared" si="578"/>
        <v>264.32</v>
      </c>
      <c r="N5812">
        <f t="shared" si="579"/>
        <v>14.98</v>
      </c>
      <c r="O5812" s="7">
        <f t="shared" si="580"/>
        <v>5.6673728813559324E-2</v>
      </c>
      <c r="P5812" t="str">
        <f t="shared" si="581"/>
        <v>May-2025</v>
      </c>
      <c r="Q5812" t="str">
        <f t="shared" si="582"/>
        <v>Q2-2025</v>
      </c>
    </row>
    <row r="5813" spans="1:17" x14ac:dyDescent="0.3">
      <c r="A5813" t="s">
        <v>5961</v>
      </c>
      <c r="B5813" s="15">
        <v>45713</v>
      </c>
      <c r="C5813" t="s">
        <v>63</v>
      </c>
      <c r="D5813" t="s">
        <v>82</v>
      </c>
      <c r="E5813" t="s">
        <v>54</v>
      </c>
      <c r="F5813" t="s">
        <v>268</v>
      </c>
      <c r="G5813" t="s">
        <v>56</v>
      </c>
      <c r="H5813">
        <v>1</v>
      </c>
      <c r="I5813">
        <v>19.34</v>
      </c>
      <c r="J5813">
        <v>0.247</v>
      </c>
      <c r="K5813">
        <v>12.93</v>
      </c>
      <c r="L5813" t="s">
        <v>57</v>
      </c>
      <c r="M5813">
        <f t="shared" si="578"/>
        <v>14.56</v>
      </c>
      <c r="N5813">
        <f t="shared" si="579"/>
        <v>1.63</v>
      </c>
      <c r="O5813" s="7">
        <f t="shared" si="580"/>
        <v>0.11195054945054944</v>
      </c>
      <c r="P5813" t="str">
        <f t="shared" si="581"/>
        <v>Feb-2025</v>
      </c>
      <c r="Q5813" t="str">
        <f t="shared" si="582"/>
        <v>Q1-2025</v>
      </c>
    </row>
    <row r="5814" spans="1:17" x14ac:dyDescent="0.3">
      <c r="A5814" t="s">
        <v>5962</v>
      </c>
      <c r="B5814" s="15">
        <v>45851</v>
      </c>
      <c r="C5814" t="s">
        <v>52</v>
      </c>
      <c r="D5814" t="s">
        <v>130</v>
      </c>
      <c r="E5814" t="s">
        <v>93</v>
      </c>
      <c r="F5814" t="s">
        <v>255</v>
      </c>
      <c r="G5814" t="s">
        <v>56</v>
      </c>
      <c r="H5814">
        <v>8</v>
      </c>
      <c r="I5814">
        <v>61.12</v>
      </c>
      <c r="J5814">
        <v>7.3999999999999996E-2</v>
      </c>
      <c r="K5814">
        <v>26.3</v>
      </c>
      <c r="L5814" t="s">
        <v>57</v>
      </c>
      <c r="M5814">
        <f t="shared" si="578"/>
        <v>452.78</v>
      </c>
      <c r="N5814">
        <f t="shared" si="579"/>
        <v>242.38</v>
      </c>
      <c r="O5814" s="7">
        <f t="shared" si="580"/>
        <v>0.53531516409735413</v>
      </c>
      <c r="P5814" t="str">
        <f t="shared" si="581"/>
        <v>Jul-2025</v>
      </c>
      <c r="Q5814" t="str">
        <f t="shared" si="582"/>
        <v>Q3-2025</v>
      </c>
    </row>
    <row r="5815" spans="1:17" x14ac:dyDescent="0.3">
      <c r="A5815" t="s">
        <v>5963</v>
      </c>
      <c r="B5815" s="15">
        <v>45442</v>
      </c>
      <c r="C5815" t="s">
        <v>84</v>
      </c>
      <c r="D5815" t="s">
        <v>572</v>
      </c>
      <c r="E5815" t="s">
        <v>54</v>
      </c>
      <c r="F5815" t="s">
        <v>114</v>
      </c>
      <c r="G5815" t="s">
        <v>68</v>
      </c>
      <c r="H5815">
        <v>1</v>
      </c>
      <c r="I5815">
        <v>14.41</v>
      </c>
      <c r="J5815">
        <v>0.04</v>
      </c>
      <c r="K5815">
        <v>3.65</v>
      </c>
      <c r="L5815" t="s">
        <v>57</v>
      </c>
      <c r="M5815">
        <f t="shared" si="578"/>
        <v>13.83</v>
      </c>
      <c r="N5815">
        <f t="shared" si="579"/>
        <v>10.18</v>
      </c>
      <c r="O5815" s="7">
        <f t="shared" si="580"/>
        <v>0.73608098336948657</v>
      </c>
      <c r="P5815" t="str">
        <f t="shared" si="581"/>
        <v>May-2024</v>
      </c>
      <c r="Q5815" t="str">
        <f t="shared" si="582"/>
        <v>Q2-2024</v>
      </c>
    </row>
    <row r="5816" spans="1:17" x14ac:dyDescent="0.3">
      <c r="A5816" t="s">
        <v>5964</v>
      </c>
      <c r="B5816" s="15">
        <v>45879</v>
      </c>
      <c r="C5816" t="s">
        <v>52</v>
      </c>
      <c r="D5816" t="s">
        <v>181</v>
      </c>
      <c r="E5816" t="s">
        <v>71</v>
      </c>
      <c r="F5816" t="s">
        <v>72</v>
      </c>
      <c r="G5816" t="s">
        <v>56</v>
      </c>
      <c r="H5816">
        <v>14</v>
      </c>
      <c r="I5816">
        <v>199.35</v>
      </c>
      <c r="J5816">
        <v>8.1000000000000003E-2</v>
      </c>
      <c r="K5816">
        <v>158.49</v>
      </c>
      <c r="L5816" t="s">
        <v>57</v>
      </c>
      <c r="M5816">
        <f t="shared" si="578"/>
        <v>2564.84</v>
      </c>
      <c r="N5816">
        <f t="shared" si="579"/>
        <v>345.98</v>
      </c>
      <c r="O5816" s="7">
        <f t="shared" si="580"/>
        <v>0.1348934046568207</v>
      </c>
      <c r="P5816" t="str">
        <f t="shared" si="581"/>
        <v>Aug-2025</v>
      </c>
      <c r="Q5816" t="str">
        <f t="shared" si="582"/>
        <v>Q3-2025</v>
      </c>
    </row>
    <row r="5817" spans="1:17" x14ac:dyDescent="0.3">
      <c r="A5817" t="s">
        <v>5965</v>
      </c>
      <c r="B5817" s="15">
        <v>45674</v>
      </c>
      <c r="C5817" t="s">
        <v>88</v>
      </c>
      <c r="D5817" t="s">
        <v>135</v>
      </c>
      <c r="E5817" t="s">
        <v>107</v>
      </c>
      <c r="F5817" t="s">
        <v>132</v>
      </c>
      <c r="G5817" t="s">
        <v>68</v>
      </c>
      <c r="H5817">
        <v>1</v>
      </c>
      <c r="I5817">
        <v>20.38</v>
      </c>
      <c r="J5817">
        <v>0.11</v>
      </c>
      <c r="K5817">
        <v>8.26</v>
      </c>
      <c r="L5817" t="s">
        <v>57</v>
      </c>
      <c r="M5817">
        <f t="shared" si="578"/>
        <v>18.14</v>
      </c>
      <c r="N5817">
        <f t="shared" si="579"/>
        <v>9.8800000000000008</v>
      </c>
      <c r="O5817" s="7">
        <f t="shared" si="580"/>
        <v>0.54465270121278941</v>
      </c>
      <c r="P5817" t="str">
        <f t="shared" si="581"/>
        <v>Jan-2025</v>
      </c>
      <c r="Q5817" t="str">
        <f t="shared" si="582"/>
        <v>Q1-2025</v>
      </c>
    </row>
    <row r="5818" spans="1:17" x14ac:dyDescent="0.3">
      <c r="A5818" t="s">
        <v>5966</v>
      </c>
      <c r="B5818" s="15">
        <v>45773</v>
      </c>
      <c r="C5818" t="s">
        <v>88</v>
      </c>
      <c r="D5818" t="s">
        <v>123</v>
      </c>
      <c r="E5818" t="s">
        <v>60</v>
      </c>
      <c r="F5818" t="s">
        <v>76</v>
      </c>
      <c r="G5818" t="s">
        <v>68</v>
      </c>
      <c r="H5818">
        <v>14</v>
      </c>
      <c r="I5818">
        <v>65.17</v>
      </c>
      <c r="J5818">
        <v>5.0999999999999997E-2</v>
      </c>
      <c r="K5818">
        <v>26.98</v>
      </c>
      <c r="L5818" t="s">
        <v>57</v>
      </c>
      <c r="M5818">
        <f t="shared" si="578"/>
        <v>865.85</v>
      </c>
      <c r="N5818">
        <f t="shared" si="579"/>
        <v>488.13</v>
      </c>
      <c r="O5818" s="7">
        <f t="shared" si="580"/>
        <v>0.56375815672460583</v>
      </c>
      <c r="P5818" t="str">
        <f t="shared" ref="P5818:P5849" si="583">IF(B5818="","",TEXT(B5818,"mmm-yyyy"))</f>
        <v>Apr-2025</v>
      </c>
      <c r="Q5818" t="str">
        <f t="shared" ref="Q5818:Q5849" si="584">IF(B5818="","","Q"&amp;ROUNDUP(MONTH(B5818)/3,0)&amp;"-"&amp;YEAR(B5818))</f>
        <v>Q2-2025</v>
      </c>
    </row>
    <row r="5819" spans="1:17" x14ac:dyDescent="0.3">
      <c r="A5819" t="s">
        <v>5967</v>
      </c>
      <c r="B5819" s="15">
        <v>45964</v>
      </c>
      <c r="C5819" t="s">
        <v>84</v>
      </c>
      <c r="D5819" t="s">
        <v>147</v>
      </c>
      <c r="E5819" t="s">
        <v>107</v>
      </c>
      <c r="F5819" t="s">
        <v>108</v>
      </c>
      <c r="G5819" t="s">
        <v>73</v>
      </c>
      <c r="H5819">
        <v>3</v>
      </c>
      <c r="I5819">
        <v>11.98</v>
      </c>
      <c r="J5819">
        <v>7.6999999999999999E-2</v>
      </c>
      <c r="K5819">
        <v>5.05</v>
      </c>
      <c r="L5819" t="s">
        <v>57</v>
      </c>
      <c r="M5819">
        <f t="shared" si="578"/>
        <v>33.17</v>
      </c>
      <c r="N5819">
        <f t="shared" si="579"/>
        <v>18.02</v>
      </c>
      <c r="O5819" s="7">
        <f t="shared" si="580"/>
        <v>0.54326198372022905</v>
      </c>
      <c r="P5819" t="str">
        <f t="shared" si="583"/>
        <v>Nov-2025</v>
      </c>
      <c r="Q5819" t="str">
        <f t="shared" si="584"/>
        <v>Q4-2025</v>
      </c>
    </row>
    <row r="5820" spans="1:17" x14ac:dyDescent="0.3">
      <c r="A5820" t="s">
        <v>5968</v>
      </c>
      <c r="B5820" s="15">
        <v>45804</v>
      </c>
      <c r="C5820" t="s">
        <v>84</v>
      </c>
      <c r="D5820" t="s">
        <v>171</v>
      </c>
      <c r="E5820" t="s">
        <v>71</v>
      </c>
      <c r="F5820" t="s">
        <v>97</v>
      </c>
      <c r="G5820" t="s">
        <v>68</v>
      </c>
      <c r="H5820">
        <v>1</v>
      </c>
      <c r="I5820">
        <v>243.67</v>
      </c>
      <c r="J5820">
        <v>0.10299999999999999</v>
      </c>
      <c r="K5820">
        <v>166.22</v>
      </c>
      <c r="L5820" t="s">
        <v>57</v>
      </c>
      <c r="M5820">
        <f t="shared" si="578"/>
        <v>218.57</v>
      </c>
      <c r="N5820">
        <f t="shared" si="579"/>
        <v>52.35</v>
      </c>
      <c r="O5820" s="7">
        <f t="shared" si="580"/>
        <v>0.23951136935535527</v>
      </c>
      <c r="P5820" t="str">
        <f t="shared" si="583"/>
        <v>May-2025</v>
      </c>
      <c r="Q5820" t="str">
        <f t="shared" si="584"/>
        <v>Q2-2025</v>
      </c>
    </row>
    <row r="5821" spans="1:17" x14ac:dyDescent="0.3">
      <c r="A5821" t="s">
        <v>5969</v>
      </c>
      <c r="B5821" s="15">
        <v>45826</v>
      </c>
      <c r="C5821" t="s">
        <v>52</v>
      </c>
      <c r="D5821" t="s">
        <v>272</v>
      </c>
      <c r="E5821" t="s">
        <v>60</v>
      </c>
      <c r="F5821" t="s">
        <v>99</v>
      </c>
      <c r="G5821" t="s">
        <v>68</v>
      </c>
      <c r="H5821">
        <v>2</v>
      </c>
      <c r="I5821">
        <v>73.489999999999995</v>
      </c>
      <c r="J5821">
        <v>3.9E-2</v>
      </c>
      <c r="K5821">
        <v>37.07</v>
      </c>
      <c r="L5821" t="s">
        <v>73</v>
      </c>
      <c r="M5821">
        <f t="shared" si="578"/>
        <v>141.25</v>
      </c>
      <c r="N5821">
        <f t="shared" si="579"/>
        <v>67.11</v>
      </c>
      <c r="O5821" s="7">
        <f t="shared" si="580"/>
        <v>0.47511504424778761</v>
      </c>
      <c r="P5821" t="str">
        <f t="shared" si="583"/>
        <v>Jun-2025</v>
      </c>
      <c r="Q5821" t="str">
        <f t="shared" si="584"/>
        <v>Q2-2025</v>
      </c>
    </row>
    <row r="5822" spans="1:17" x14ac:dyDescent="0.3">
      <c r="A5822" t="s">
        <v>5970</v>
      </c>
      <c r="B5822" s="15">
        <v>45784</v>
      </c>
      <c r="C5822" t="s">
        <v>52</v>
      </c>
      <c r="D5822" t="s">
        <v>216</v>
      </c>
      <c r="E5822" t="s">
        <v>93</v>
      </c>
      <c r="F5822" t="s">
        <v>141</v>
      </c>
      <c r="G5822" t="s">
        <v>56</v>
      </c>
      <c r="H5822">
        <v>5</v>
      </c>
      <c r="I5822">
        <v>55.17</v>
      </c>
      <c r="J5822">
        <v>7.5999999999999998E-2</v>
      </c>
      <c r="K5822">
        <v>22.02</v>
      </c>
      <c r="L5822" t="s">
        <v>57</v>
      </c>
      <c r="M5822">
        <f t="shared" si="578"/>
        <v>254.89</v>
      </c>
      <c r="N5822">
        <f t="shared" si="579"/>
        <v>144.79</v>
      </c>
      <c r="O5822" s="7">
        <f t="shared" si="580"/>
        <v>0.5680489622974616</v>
      </c>
      <c r="P5822" t="str">
        <f t="shared" si="583"/>
        <v>May-2025</v>
      </c>
      <c r="Q5822" t="str">
        <f t="shared" si="584"/>
        <v>Q2-2025</v>
      </c>
    </row>
    <row r="5823" spans="1:17" x14ac:dyDescent="0.3">
      <c r="A5823" t="s">
        <v>5971</v>
      </c>
      <c r="B5823" s="15">
        <v>45830</v>
      </c>
      <c r="C5823" t="s">
        <v>84</v>
      </c>
      <c r="D5823" t="s">
        <v>171</v>
      </c>
      <c r="E5823" t="s">
        <v>93</v>
      </c>
      <c r="F5823" t="s">
        <v>219</v>
      </c>
      <c r="G5823" t="s">
        <v>68</v>
      </c>
      <c r="H5823">
        <v>3</v>
      </c>
      <c r="I5823">
        <v>83.74</v>
      </c>
      <c r="J5823">
        <v>3.7999999999999999E-2</v>
      </c>
      <c r="K5823">
        <v>31.23</v>
      </c>
      <c r="L5823" t="s">
        <v>57</v>
      </c>
      <c r="M5823">
        <f t="shared" si="578"/>
        <v>241.67</v>
      </c>
      <c r="N5823">
        <f t="shared" si="579"/>
        <v>147.97999999999999</v>
      </c>
      <c r="O5823" s="7">
        <f t="shared" si="580"/>
        <v>0.61232258865394962</v>
      </c>
      <c r="P5823" t="str">
        <f t="shared" si="583"/>
        <v>Jun-2025</v>
      </c>
      <c r="Q5823" t="str">
        <f t="shared" si="584"/>
        <v>Q2-2025</v>
      </c>
    </row>
    <row r="5824" spans="1:17" x14ac:dyDescent="0.3">
      <c r="A5824" t="s">
        <v>5972</v>
      </c>
      <c r="B5824" s="15">
        <v>45598</v>
      </c>
      <c r="C5824" t="s">
        <v>84</v>
      </c>
      <c r="D5824" t="s">
        <v>572</v>
      </c>
      <c r="E5824" t="s">
        <v>54</v>
      </c>
      <c r="F5824" t="s">
        <v>268</v>
      </c>
      <c r="G5824" t="s">
        <v>56</v>
      </c>
      <c r="H5824">
        <v>1</v>
      </c>
      <c r="I5824">
        <v>4.09</v>
      </c>
      <c r="J5824">
        <v>4.2999999999999997E-2</v>
      </c>
      <c r="K5824">
        <v>2.83</v>
      </c>
      <c r="L5824" t="s">
        <v>57</v>
      </c>
      <c r="M5824">
        <f t="shared" si="578"/>
        <v>3.91</v>
      </c>
      <c r="N5824">
        <f t="shared" si="579"/>
        <v>1.08</v>
      </c>
      <c r="O5824" s="7">
        <f t="shared" si="580"/>
        <v>0.27621483375959083</v>
      </c>
      <c r="P5824" t="str">
        <f t="shared" si="583"/>
        <v>Nov-2024</v>
      </c>
      <c r="Q5824" t="str">
        <f t="shared" si="584"/>
        <v>Q4-2024</v>
      </c>
    </row>
    <row r="5825" spans="1:17" x14ac:dyDescent="0.3">
      <c r="A5825" t="s">
        <v>5973</v>
      </c>
      <c r="B5825" s="15">
        <v>45851</v>
      </c>
      <c r="C5825" t="s">
        <v>63</v>
      </c>
      <c r="D5825" t="s">
        <v>165</v>
      </c>
      <c r="E5825" t="s">
        <v>71</v>
      </c>
      <c r="F5825" t="s">
        <v>97</v>
      </c>
      <c r="G5825" t="s">
        <v>68</v>
      </c>
      <c r="H5825">
        <v>4</v>
      </c>
      <c r="I5825">
        <v>49.86</v>
      </c>
      <c r="J5825">
        <v>0.308</v>
      </c>
      <c r="K5825">
        <v>35</v>
      </c>
      <c r="L5825" t="s">
        <v>57</v>
      </c>
      <c r="M5825">
        <f t="shared" si="578"/>
        <v>138.01</v>
      </c>
      <c r="N5825">
        <f t="shared" si="579"/>
        <v>-1.99</v>
      </c>
      <c r="O5825" s="7">
        <f t="shared" si="580"/>
        <v>-1.4419244982247665E-2</v>
      </c>
      <c r="P5825" t="str">
        <f t="shared" si="583"/>
        <v>Jul-2025</v>
      </c>
      <c r="Q5825" t="str">
        <f t="shared" si="584"/>
        <v>Q3-2025</v>
      </c>
    </row>
    <row r="5826" spans="1:17" x14ac:dyDescent="0.3">
      <c r="A5826" t="s">
        <v>5974</v>
      </c>
      <c r="B5826" s="15">
        <v>45900</v>
      </c>
      <c r="C5826" t="s">
        <v>88</v>
      </c>
      <c r="D5826" t="s">
        <v>89</v>
      </c>
      <c r="E5826" t="s">
        <v>54</v>
      </c>
      <c r="F5826" t="s">
        <v>65</v>
      </c>
      <c r="G5826" t="s">
        <v>68</v>
      </c>
      <c r="H5826">
        <v>1</v>
      </c>
      <c r="I5826">
        <v>17.21</v>
      </c>
      <c r="J5826">
        <v>0.13100000000000001</v>
      </c>
      <c r="K5826">
        <v>11.77</v>
      </c>
      <c r="L5826" t="s">
        <v>57</v>
      </c>
      <c r="M5826">
        <f t="shared" ref="M5826:M5889" si="585">ROUND(H5826*I5826*(1-J5826),2)</f>
        <v>14.96</v>
      </c>
      <c r="N5826">
        <f t="shared" ref="N5826:N5889" si="586">ROUND(M5826-(H5826*K5826),2)</f>
        <v>3.19</v>
      </c>
      <c r="O5826" s="7">
        <f t="shared" ref="O5826:O5889" si="587">IFERROR(N5826/M5826,0)</f>
        <v>0.21323529411764705</v>
      </c>
      <c r="P5826" t="str">
        <f t="shared" si="583"/>
        <v>Aug-2025</v>
      </c>
      <c r="Q5826" t="str">
        <f t="shared" si="584"/>
        <v>Q3-2025</v>
      </c>
    </row>
    <row r="5827" spans="1:17" x14ac:dyDescent="0.3">
      <c r="A5827" t="s">
        <v>5975</v>
      </c>
      <c r="B5827" s="15">
        <v>45450</v>
      </c>
      <c r="C5827" t="s">
        <v>52</v>
      </c>
      <c r="D5827" t="s">
        <v>70</v>
      </c>
      <c r="E5827" t="s">
        <v>93</v>
      </c>
      <c r="F5827" t="s">
        <v>141</v>
      </c>
      <c r="G5827" t="s">
        <v>56</v>
      </c>
      <c r="H5827">
        <v>4</v>
      </c>
      <c r="I5827">
        <v>17.12</v>
      </c>
      <c r="J5827">
        <v>9.8000000000000004E-2</v>
      </c>
      <c r="K5827">
        <v>6.31</v>
      </c>
      <c r="L5827" t="s">
        <v>57</v>
      </c>
      <c r="M5827">
        <f t="shared" si="585"/>
        <v>61.77</v>
      </c>
      <c r="N5827">
        <f t="shared" si="586"/>
        <v>36.53</v>
      </c>
      <c r="O5827" s="7">
        <f t="shared" si="587"/>
        <v>0.59138740488910468</v>
      </c>
      <c r="P5827" t="str">
        <f t="shared" si="583"/>
        <v>Jun-2024</v>
      </c>
      <c r="Q5827" t="str">
        <f t="shared" si="584"/>
        <v>Q2-2024</v>
      </c>
    </row>
    <row r="5828" spans="1:17" x14ac:dyDescent="0.3">
      <c r="A5828" t="s">
        <v>5976</v>
      </c>
      <c r="B5828" s="15">
        <v>45534</v>
      </c>
      <c r="C5828" t="s">
        <v>52</v>
      </c>
      <c r="D5828" t="s">
        <v>130</v>
      </c>
      <c r="E5828" t="s">
        <v>107</v>
      </c>
      <c r="F5828" t="s">
        <v>108</v>
      </c>
      <c r="G5828" t="s">
        <v>68</v>
      </c>
      <c r="H5828">
        <v>3</v>
      </c>
      <c r="I5828">
        <v>39.340000000000003</v>
      </c>
      <c r="J5828">
        <v>0.12</v>
      </c>
      <c r="K5828">
        <v>16.98</v>
      </c>
      <c r="L5828" t="s">
        <v>104</v>
      </c>
      <c r="M5828">
        <f t="shared" si="585"/>
        <v>103.86</v>
      </c>
      <c r="N5828">
        <f t="shared" si="586"/>
        <v>52.92</v>
      </c>
      <c r="O5828" s="7">
        <f t="shared" si="587"/>
        <v>0.50953206239168114</v>
      </c>
      <c r="P5828" t="str">
        <f t="shared" si="583"/>
        <v>Aug-2024</v>
      </c>
      <c r="Q5828" t="str">
        <f t="shared" si="584"/>
        <v>Q3-2024</v>
      </c>
    </row>
    <row r="5829" spans="1:17" x14ac:dyDescent="0.3">
      <c r="A5829" t="s">
        <v>5977</v>
      </c>
      <c r="B5829" s="15">
        <v>45966</v>
      </c>
      <c r="C5829" t="s">
        <v>63</v>
      </c>
      <c r="D5829" t="s">
        <v>281</v>
      </c>
      <c r="E5829" t="s">
        <v>71</v>
      </c>
      <c r="F5829" t="s">
        <v>97</v>
      </c>
      <c r="G5829" t="s">
        <v>68</v>
      </c>
      <c r="H5829">
        <v>14</v>
      </c>
      <c r="I5829">
        <v>132.30000000000001</v>
      </c>
      <c r="J5829">
        <v>9.1999999999999998E-2</v>
      </c>
      <c r="K5829">
        <v>95.89</v>
      </c>
      <c r="L5829" t="s">
        <v>57</v>
      </c>
      <c r="M5829">
        <f t="shared" si="585"/>
        <v>1681.8</v>
      </c>
      <c r="N5829">
        <f t="shared" si="586"/>
        <v>339.34</v>
      </c>
      <c r="O5829" s="7">
        <f t="shared" si="587"/>
        <v>0.20177191104768699</v>
      </c>
      <c r="P5829" t="str">
        <f t="shared" si="583"/>
        <v>Nov-2025</v>
      </c>
      <c r="Q5829" t="str">
        <f t="shared" si="584"/>
        <v>Q4-2025</v>
      </c>
    </row>
    <row r="5830" spans="1:17" x14ac:dyDescent="0.3">
      <c r="A5830" t="s">
        <v>5978</v>
      </c>
      <c r="B5830" s="15">
        <v>45797</v>
      </c>
      <c r="C5830" t="s">
        <v>63</v>
      </c>
      <c r="D5830" t="s">
        <v>106</v>
      </c>
      <c r="E5830" t="s">
        <v>107</v>
      </c>
      <c r="F5830" t="s">
        <v>193</v>
      </c>
      <c r="G5830" t="s">
        <v>68</v>
      </c>
      <c r="H5830">
        <v>5</v>
      </c>
      <c r="I5830">
        <v>14.41</v>
      </c>
      <c r="J5830">
        <v>7.0999999999999994E-2</v>
      </c>
      <c r="K5830">
        <v>4.7</v>
      </c>
      <c r="L5830" t="s">
        <v>57</v>
      </c>
      <c r="M5830">
        <f t="shared" si="585"/>
        <v>66.930000000000007</v>
      </c>
      <c r="N5830">
        <f t="shared" si="586"/>
        <v>43.43</v>
      </c>
      <c r="O5830" s="7">
        <f t="shared" si="587"/>
        <v>0.64888689675780664</v>
      </c>
      <c r="P5830" t="str">
        <f t="shared" si="583"/>
        <v>May-2025</v>
      </c>
      <c r="Q5830" t="str">
        <f t="shared" si="584"/>
        <v>Q2-2025</v>
      </c>
    </row>
    <row r="5831" spans="1:17" x14ac:dyDescent="0.3">
      <c r="A5831" t="s">
        <v>5979</v>
      </c>
      <c r="B5831" s="15">
        <v>45818</v>
      </c>
      <c r="C5831" t="s">
        <v>52</v>
      </c>
      <c r="D5831" t="s">
        <v>181</v>
      </c>
      <c r="E5831" t="s">
        <v>71</v>
      </c>
      <c r="F5831" t="s">
        <v>72</v>
      </c>
      <c r="G5831" t="s">
        <v>56</v>
      </c>
      <c r="H5831">
        <v>1</v>
      </c>
      <c r="I5831">
        <v>242.57</v>
      </c>
      <c r="J5831">
        <v>0.05</v>
      </c>
      <c r="K5831">
        <v>175.75</v>
      </c>
      <c r="L5831" t="s">
        <v>57</v>
      </c>
      <c r="M5831">
        <f t="shared" si="585"/>
        <v>230.44</v>
      </c>
      <c r="N5831">
        <f t="shared" si="586"/>
        <v>54.69</v>
      </c>
      <c r="O5831" s="7">
        <f t="shared" si="587"/>
        <v>0.23732858878666899</v>
      </c>
      <c r="P5831" t="str">
        <f t="shared" si="583"/>
        <v>Jun-2025</v>
      </c>
      <c r="Q5831" t="str">
        <f t="shared" si="584"/>
        <v>Q2-2025</v>
      </c>
    </row>
    <row r="5832" spans="1:17" x14ac:dyDescent="0.3">
      <c r="A5832" t="s">
        <v>5980</v>
      </c>
      <c r="B5832" s="15">
        <v>45782</v>
      </c>
      <c r="C5832" t="s">
        <v>63</v>
      </c>
      <c r="D5832" t="s">
        <v>188</v>
      </c>
      <c r="E5832" t="s">
        <v>71</v>
      </c>
      <c r="F5832" t="s">
        <v>126</v>
      </c>
      <c r="G5832" t="s">
        <v>68</v>
      </c>
      <c r="H5832">
        <v>10</v>
      </c>
      <c r="I5832">
        <v>88.94</v>
      </c>
      <c r="J5832">
        <v>0.191</v>
      </c>
      <c r="K5832">
        <v>64.349999999999994</v>
      </c>
      <c r="L5832" t="s">
        <v>57</v>
      </c>
      <c r="M5832">
        <f t="shared" si="585"/>
        <v>719.52</v>
      </c>
      <c r="N5832">
        <f t="shared" si="586"/>
        <v>76.02</v>
      </c>
      <c r="O5832" s="7">
        <f t="shared" si="587"/>
        <v>0.10565376917945296</v>
      </c>
      <c r="P5832" t="str">
        <f t="shared" si="583"/>
        <v>May-2025</v>
      </c>
      <c r="Q5832" t="str">
        <f t="shared" si="584"/>
        <v>Q2-2025</v>
      </c>
    </row>
    <row r="5833" spans="1:17" x14ac:dyDescent="0.3">
      <c r="A5833" t="s">
        <v>5981</v>
      </c>
      <c r="B5833" s="15">
        <v>45829</v>
      </c>
      <c r="C5833" t="s">
        <v>52</v>
      </c>
      <c r="D5833" t="s">
        <v>101</v>
      </c>
      <c r="E5833" t="s">
        <v>107</v>
      </c>
      <c r="F5833" t="s">
        <v>132</v>
      </c>
      <c r="G5833" t="s">
        <v>68</v>
      </c>
      <c r="H5833">
        <v>1</v>
      </c>
      <c r="I5833">
        <v>8.6199999999999992</v>
      </c>
      <c r="J5833">
        <v>1.9E-2</v>
      </c>
      <c r="K5833">
        <v>2.91</v>
      </c>
      <c r="L5833" t="s">
        <v>57</v>
      </c>
      <c r="M5833">
        <f t="shared" si="585"/>
        <v>8.4600000000000009</v>
      </c>
      <c r="N5833">
        <f t="shared" si="586"/>
        <v>5.55</v>
      </c>
      <c r="O5833" s="7">
        <f t="shared" si="587"/>
        <v>0.65602836879432613</v>
      </c>
      <c r="P5833" t="str">
        <f t="shared" si="583"/>
        <v>Jun-2025</v>
      </c>
      <c r="Q5833" t="str">
        <f t="shared" si="584"/>
        <v>Q2-2025</v>
      </c>
    </row>
    <row r="5834" spans="1:17" x14ac:dyDescent="0.3">
      <c r="A5834" t="s">
        <v>5982</v>
      </c>
      <c r="B5834" s="15">
        <v>45460</v>
      </c>
      <c r="C5834" t="s">
        <v>63</v>
      </c>
      <c r="D5834" t="s">
        <v>258</v>
      </c>
      <c r="E5834" t="s">
        <v>93</v>
      </c>
      <c r="F5834" t="s">
        <v>255</v>
      </c>
      <c r="G5834" t="s">
        <v>68</v>
      </c>
      <c r="H5834">
        <v>4</v>
      </c>
      <c r="I5834">
        <v>39.57</v>
      </c>
      <c r="J5834">
        <v>0.17</v>
      </c>
      <c r="K5834">
        <v>16.87</v>
      </c>
      <c r="L5834" t="s">
        <v>57</v>
      </c>
      <c r="M5834">
        <f t="shared" si="585"/>
        <v>131.37</v>
      </c>
      <c r="N5834">
        <f t="shared" si="586"/>
        <v>63.89</v>
      </c>
      <c r="O5834" s="7">
        <f t="shared" si="587"/>
        <v>0.48633630204765166</v>
      </c>
      <c r="P5834" t="str">
        <f t="shared" si="583"/>
        <v>Jun-2024</v>
      </c>
      <c r="Q5834" t="str">
        <f t="shared" si="584"/>
        <v>Q2-2024</v>
      </c>
    </row>
    <row r="5835" spans="1:17" x14ac:dyDescent="0.3">
      <c r="A5835" t="s">
        <v>5983</v>
      </c>
      <c r="B5835" s="15">
        <v>45789</v>
      </c>
      <c r="C5835" t="s">
        <v>84</v>
      </c>
      <c r="D5835" t="s">
        <v>147</v>
      </c>
      <c r="E5835" t="s">
        <v>60</v>
      </c>
      <c r="F5835" t="s">
        <v>67</v>
      </c>
      <c r="G5835" t="s">
        <v>56</v>
      </c>
      <c r="H5835">
        <v>6</v>
      </c>
      <c r="I5835">
        <v>119.62</v>
      </c>
      <c r="J5835">
        <v>9.6000000000000002E-2</v>
      </c>
      <c r="K5835">
        <v>50.29</v>
      </c>
      <c r="L5835" t="s">
        <v>57</v>
      </c>
      <c r="M5835">
        <f t="shared" si="585"/>
        <v>648.82000000000005</v>
      </c>
      <c r="N5835">
        <f t="shared" si="586"/>
        <v>347.08</v>
      </c>
      <c r="O5835" s="7">
        <f t="shared" si="587"/>
        <v>0.53494035325668132</v>
      </c>
      <c r="P5835" t="str">
        <f t="shared" si="583"/>
        <v>May-2025</v>
      </c>
      <c r="Q5835" t="str">
        <f t="shared" si="584"/>
        <v>Q2-2025</v>
      </c>
    </row>
    <row r="5836" spans="1:17" x14ac:dyDescent="0.3">
      <c r="A5836" t="s">
        <v>5984</v>
      </c>
      <c r="B5836" s="15">
        <v>45894</v>
      </c>
      <c r="C5836" t="s">
        <v>84</v>
      </c>
      <c r="D5836" t="s">
        <v>144</v>
      </c>
      <c r="E5836" t="s">
        <v>107</v>
      </c>
      <c r="F5836" t="s">
        <v>148</v>
      </c>
      <c r="G5836" t="s">
        <v>68</v>
      </c>
      <c r="H5836">
        <v>3</v>
      </c>
      <c r="I5836">
        <v>52.9</v>
      </c>
      <c r="J5836">
        <v>4.2999999999999997E-2</v>
      </c>
      <c r="K5836">
        <v>20.43</v>
      </c>
      <c r="L5836" t="s">
        <v>57</v>
      </c>
      <c r="M5836">
        <f t="shared" si="585"/>
        <v>151.88</v>
      </c>
      <c r="N5836">
        <f t="shared" si="586"/>
        <v>90.59</v>
      </c>
      <c r="O5836" s="7">
        <f t="shared" si="587"/>
        <v>0.59645772978667377</v>
      </c>
      <c r="P5836" t="str">
        <f t="shared" si="583"/>
        <v>Aug-2025</v>
      </c>
      <c r="Q5836" t="str">
        <f t="shared" si="584"/>
        <v>Q3-2025</v>
      </c>
    </row>
    <row r="5837" spans="1:17" x14ac:dyDescent="0.3">
      <c r="A5837" t="s">
        <v>5985</v>
      </c>
      <c r="B5837" s="15">
        <v>45836</v>
      </c>
      <c r="C5837" t="s">
        <v>88</v>
      </c>
      <c r="D5837" t="s">
        <v>183</v>
      </c>
      <c r="E5837" t="s">
        <v>93</v>
      </c>
      <c r="F5837" t="s">
        <v>124</v>
      </c>
      <c r="G5837" t="s">
        <v>56</v>
      </c>
      <c r="H5837">
        <v>4</v>
      </c>
      <c r="I5837">
        <v>27.9</v>
      </c>
      <c r="J5837">
        <v>6.0000000000000001E-3</v>
      </c>
      <c r="K5837">
        <v>11</v>
      </c>
      <c r="L5837" t="s">
        <v>57</v>
      </c>
      <c r="M5837">
        <f t="shared" si="585"/>
        <v>110.93</v>
      </c>
      <c r="N5837">
        <f t="shared" si="586"/>
        <v>66.930000000000007</v>
      </c>
      <c r="O5837" s="7">
        <f t="shared" si="587"/>
        <v>0.60335346614982421</v>
      </c>
      <c r="P5837" t="str">
        <f t="shared" si="583"/>
        <v>Jun-2025</v>
      </c>
      <c r="Q5837" t="str">
        <f t="shared" si="584"/>
        <v>Q2-2025</v>
      </c>
    </row>
    <row r="5838" spans="1:17" x14ac:dyDescent="0.3">
      <c r="A5838" t="s">
        <v>5986</v>
      </c>
      <c r="B5838" s="15">
        <v>45691</v>
      </c>
      <c r="C5838" t="s">
        <v>88</v>
      </c>
      <c r="D5838" t="s">
        <v>123</v>
      </c>
      <c r="E5838" t="s">
        <v>93</v>
      </c>
      <c r="F5838" t="s">
        <v>94</v>
      </c>
      <c r="G5838" t="s">
        <v>56</v>
      </c>
      <c r="H5838">
        <v>1</v>
      </c>
      <c r="I5838">
        <v>46.31</v>
      </c>
      <c r="J5838">
        <v>0</v>
      </c>
      <c r="K5838">
        <v>17.75</v>
      </c>
      <c r="L5838" t="s">
        <v>57</v>
      </c>
      <c r="M5838">
        <f t="shared" si="585"/>
        <v>46.31</v>
      </c>
      <c r="N5838">
        <f t="shared" si="586"/>
        <v>28.56</v>
      </c>
      <c r="O5838" s="7">
        <f t="shared" si="587"/>
        <v>0.61671345281796586</v>
      </c>
      <c r="P5838" t="str">
        <f t="shared" si="583"/>
        <v>Feb-2025</v>
      </c>
      <c r="Q5838" t="str">
        <f t="shared" si="584"/>
        <v>Q1-2025</v>
      </c>
    </row>
    <row r="5839" spans="1:17" x14ac:dyDescent="0.3">
      <c r="A5839" t="s">
        <v>5987</v>
      </c>
      <c r="B5839" s="15">
        <v>45918</v>
      </c>
      <c r="C5839" t="s">
        <v>52</v>
      </c>
      <c r="D5839" t="s">
        <v>70</v>
      </c>
      <c r="E5839" t="s">
        <v>107</v>
      </c>
      <c r="F5839" t="s">
        <v>148</v>
      </c>
      <c r="G5839" t="s">
        <v>68</v>
      </c>
      <c r="H5839">
        <v>2</v>
      </c>
      <c r="I5839">
        <v>14.64</v>
      </c>
      <c r="J5839">
        <v>5.1999999999999998E-2</v>
      </c>
      <c r="K5839">
        <v>4.72</v>
      </c>
      <c r="L5839" t="s">
        <v>57</v>
      </c>
      <c r="M5839">
        <f t="shared" si="585"/>
        <v>27.76</v>
      </c>
      <c r="N5839">
        <f t="shared" si="586"/>
        <v>18.32</v>
      </c>
      <c r="O5839" s="7">
        <f t="shared" si="587"/>
        <v>0.65994236311239185</v>
      </c>
      <c r="P5839" t="str">
        <f t="shared" si="583"/>
        <v>Sep-2025</v>
      </c>
      <c r="Q5839" t="str">
        <f t="shared" si="584"/>
        <v>Q3-2025</v>
      </c>
    </row>
    <row r="5840" spans="1:17" x14ac:dyDescent="0.3">
      <c r="A5840" t="s">
        <v>5988</v>
      </c>
      <c r="B5840" s="15">
        <v>45649</v>
      </c>
      <c r="C5840" t="s">
        <v>52</v>
      </c>
      <c r="D5840" t="s">
        <v>113</v>
      </c>
      <c r="E5840" t="s">
        <v>54</v>
      </c>
      <c r="F5840" t="s">
        <v>114</v>
      </c>
      <c r="G5840" t="s">
        <v>68</v>
      </c>
      <c r="H5840">
        <v>2</v>
      </c>
      <c r="I5840">
        <v>7.56</v>
      </c>
      <c r="J5840">
        <v>0.104</v>
      </c>
      <c r="K5840">
        <v>4.28</v>
      </c>
      <c r="L5840" t="s">
        <v>57</v>
      </c>
      <c r="M5840">
        <f t="shared" si="585"/>
        <v>13.55</v>
      </c>
      <c r="N5840">
        <f t="shared" si="586"/>
        <v>4.99</v>
      </c>
      <c r="O5840" s="7">
        <f t="shared" si="587"/>
        <v>0.36826568265682658</v>
      </c>
      <c r="P5840" t="str">
        <f t="shared" si="583"/>
        <v>Dec-2024</v>
      </c>
      <c r="Q5840" t="str">
        <f t="shared" si="584"/>
        <v>Q4-2024</v>
      </c>
    </row>
    <row r="5841" spans="1:17" x14ac:dyDescent="0.3">
      <c r="A5841" t="s">
        <v>5989</v>
      </c>
      <c r="B5841" s="15">
        <v>45366</v>
      </c>
      <c r="C5841" t="s">
        <v>63</v>
      </c>
      <c r="D5841" t="s">
        <v>175</v>
      </c>
      <c r="E5841" t="s">
        <v>107</v>
      </c>
      <c r="F5841" t="s">
        <v>148</v>
      </c>
      <c r="G5841" t="s">
        <v>56</v>
      </c>
      <c r="H5841">
        <v>4</v>
      </c>
      <c r="I5841">
        <v>17.260000000000002</v>
      </c>
      <c r="J5841">
        <v>0.23200000000000001</v>
      </c>
      <c r="K5841">
        <v>5.85</v>
      </c>
      <c r="L5841" t="s">
        <v>57</v>
      </c>
      <c r="M5841">
        <f t="shared" si="585"/>
        <v>53.02</v>
      </c>
      <c r="N5841">
        <f t="shared" si="586"/>
        <v>29.62</v>
      </c>
      <c r="O5841" s="7">
        <f t="shared" si="587"/>
        <v>0.55865711052433042</v>
      </c>
      <c r="P5841" t="str">
        <f t="shared" si="583"/>
        <v>Mar-2024</v>
      </c>
      <c r="Q5841" t="str">
        <f t="shared" si="584"/>
        <v>Q1-2024</v>
      </c>
    </row>
    <row r="5842" spans="1:17" x14ac:dyDescent="0.3">
      <c r="A5842" t="s">
        <v>5990</v>
      </c>
      <c r="B5842" s="15">
        <v>45871</v>
      </c>
      <c r="C5842" t="s">
        <v>84</v>
      </c>
      <c r="D5842" t="s">
        <v>225</v>
      </c>
      <c r="E5842" t="s">
        <v>107</v>
      </c>
      <c r="F5842" t="s">
        <v>108</v>
      </c>
      <c r="G5842" t="s">
        <v>68</v>
      </c>
      <c r="H5842">
        <v>6</v>
      </c>
      <c r="I5842">
        <v>45</v>
      </c>
      <c r="J5842">
        <v>0.11</v>
      </c>
      <c r="K5842">
        <v>19.420000000000002</v>
      </c>
      <c r="L5842" t="s">
        <v>57</v>
      </c>
      <c r="M5842">
        <f t="shared" si="585"/>
        <v>240.3</v>
      </c>
      <c r="N5842">
        <f t="shared" si="586"/>
        <v>123.78</v>
      </c>
      <c r="O5842" s="7">
        <f t="shared" si="587"/>
        <v>0.51510611735330836</v>
      </c>
      <c r="P5842" t="str">
        <f t="shared" si="583"/>
        <v>Aug-2025</v>
      </c>
      <c r="Q5842" t="str">
        <f t="shared" si="584"/>
        <v>Q3-2025</v>
      </c>
    </row>
    <row r="5843" spans="1:17" x14ac:dyDescent="0.3">
      <c r="A5843" t="s">
        <v>5991</v>
      </c>
      <c r="B5843" s="15">
        <v>45831</v>
      </c>
      <c r="C5843" t="s">
        <v>63</v>
      </c>
      <c r="D5843" t="s">
        <v>263</v>
      </c>
      <c r="E5843" t="s">
        <v>54</v>
      </c>
      <c r="F5843" t="s">
        <v>55</v>
      </c>
      <c r="G5843" t="s">
        <v>68</v>
      </c>
      <c r="H5843">
        <v>7</v>
      </c>
      <c r="I5843">
        <v>14.02</v>
      </c>
      <c r="J5843">
        <v>0.16500000000000001</v>
      </c>
      <c r="K5843">
        <v>4.62</v>
      </c>
      <c r="L5843" t="s">
        <v>57</v>
      </c>
      <c r="M5843">
        <f t="shared" si="585"/>
        <v>81.95</v>
      </c>
      <c r="N5843">
        <f t="shared" si="586"/>
        <v>49.61</v>
      </c>
      <c r="O5843" s="7">
        <f t="shared" si="587"/>
        <v>0.60536912751677852</v>
      </c>
      <c r="P5843" t="str">
        <f t="shared" si="583"/>
        <v>Jun-2025</v>
      </c>
      <c r="Q5843" t="str">
        <f t="shared" si="584"/>
        <v>Q2-2025</v>
      </c>
    </row>
    <row r="5844" spans="1:17" x14ac:dyDescent="0.3">
      <c r="A5844" t="s">
        <v>5992</v>
      </c>
      <c r="B5844" s="15">
        <v>45754</v>
      </c>
      <c r="C5844" t="s">
        <v>88</v>
      </c>
      <c r="D5844" t="s">
        <v>429</v>
      </c>
      <c r="E5844" t="s">
        <v>60</v>
      </c>
      <c r="F5844" t="s">
        <v>67</v>
      </c>
      <c r="G5844" t="s">
        <v>68</v>
      </c>
      <c r="H5844">
        <v>4</v>
      </c>
      <c r="I5844">
        <v>108.08</v>
      </c>
      <c r="J5844">
        <v>3.3000000000000002E-2</v>
      </c>
      <c r="K5844">
        <v>57.18</v>
      </c>
      <c r="L5844" t="s">
        <v>57</v>
      </c>
      <c r="M5844">
        <f t="shared" si="585"/>
        <v>418.05</v>
      </c>
      <c r="N5844">
        <f t="shared" si="586"/>
        <v>189.33</v>
      </c>
      <c r="O5844" s="7">
        <f t="shared" si="587"/>
        <v>0.45288841047721567</v>
      </c>
      <c r="P5844" t="str">
        <f t="shared" si="583"/>
        <v>Apr-2025</v>
      </c>
      <c r="Q5844" t="str">
        <f t="shared" si="584"/>
        <v>Q2-2025</v>
      </c>
    </row>
    <row r="5845" spans="1:17" x14ac:dyDescent="0.3">
      <c r="A5845" t="s">
        <v>5993</v>
      </c>
      <c r="B5845" s="15">
        <v>45944</v>
      </c>
      <c r="C5845" t="s">
        <v>84</v>
      </c>
      <c r="D5845" t="s">
        <v>144</v>
      </c>
      <c r="E5845" t="s">
        <v>93</v>
      </c>
      <c r="F5845" t="s">
        <v>255</v>
      </c>
      <c r="G5845" t="s">
        <v>68</v>
      </c>
      <c r="H5845">
        <v>2</v>
      </c>
      <c r="I5845">
        <v>29.88</v>
      </c>
      <c r="J5845">
        <v>1.6E-2</v>
      </c>
      <c r="K5845">
        <v>10.51</v>
      </c>
      <c r="L5845" t="s">
        <v>57</v>
      </c>
      <c r="M5845">
        <f t="shared" si="585"/>
        <v>58.8</v>
      </c>
      <c r="N5845">
        <f t="shared" si="586"/>
        <v>37.78</v>
      </c>
      <c r="O5845" s="7">
        <f t="shared" si="587"/>
        <v>0.64251700680272117</v>
      </c>
      <c r="P5845" t="str">
        <f t="shared" si="583"/>
        <v>Oct-2025</v>
      </c>
      <c r="Q5845" t="str">
        <f t="shared" si="584"/>
        <v>Q4-2025</v>
      </c>
    </row>
    <row r="5846" spans="1:17" x14ac:dyDescent="0.3">
      <c r="A5846" t="s">
        <v>5994</v>
      </c>
      <c r="B5846" s="15">
        <v>45575</v>
      </c>
      <c r="C5846" t="s">
        <v>84</v>
      </c>
      <c r="D5846" t="s">
        <v>225</v>
      </c>
      <c r="E5846" t="s">
        <v>107</v>
      </c>
      <c r="F5846" t="s">
        <v>139</v>
      </c>
      <c r="G5846" t="s">
        <v>68</v>
      </c>
      <c r="H5846">
        <v>9</v>
      </c>
      <c r="I5846">
        <v>18.670000000000002</v>
      </c>
      <c r="J5846">
        <v>0.10199999999999999</v>
      </c>
      <c r="K5846">
        <v>7.33</v>
      </c>
      <c r="L5846" t="s">
        <v>57</v>
      </c>
      <c r="M5846">
        <f t="shared" si="585"/>
        <v>150.88999999999999</v>
      </c>
      <c r="N5846">
        <f t="shared" si="586"/>
        <v>84.92</v>
      </c>
      <c r="O5846" s="7">
        <f t="shared" si="587"/>
        <v>0.56279408840877465</v>
      </c>
      <c r="P5846" t="str">
        <f t="shared" si="583"/>
        <v>Oct-2024</v>
      </c>
      <c r="Q5846" t="str">
        <f t="shared" si="584"/>
        <v>Q4-2024</v>
      </c>
    </row>
    <row r="5847" spans="1:17" x14ac:dyDescent="0.3">
      <c r="A5847" t="s">
        <v>5995</v>
      </c>
      <c r="B5847" s="15">
        <v>45749</v>
      </c>
      <c r="C5847" t="s">
        <v>52</v>
      </c>
      <c r="D5847" t="s">
        <v>70</v>
      </c>
      <c r="E5847" t="s">
        <v>107</v>
      </c>
      <c r="F5847" t="s">
        <v>139</v>
      </c>
      <c r="G5847" t="s">
        <v>68</v>
      </c>
      <c r="H5847">
        <v>5</v>
      </c>
      <c r="I5847">
        <v>17.66</v>
      </c>
      <c r="J5847">
        <v>0.11600000000000001</v>
      </c>
      <c r="K5847">
        <v>6.29</v>
      </c>
      <c r="L5847" t="s">
        <v>57</v>
      </c>
      <c r="M5847">
        <f t="shared" si="585"/>
        <v>78.06</v>
      </c>
      <c r="N5847">
        <f t="shared" si="586"/>
        <v>46.61</v>
      </c>
      <c r="O5847" s="7">
        <f t="shared" si="587"/>
        <v>0.59710479118626691</v>
      </c>
      <c r="P5847" t="str">
        <f t="shared" si="583"/>
        <v>Apr-2025</v>
      </c>
      <c r="Q5847" t="str">
        <f t="shared" si="584"/>
        <v>Q2-2025</v>
      </c>
    </row>
    <row r="5848" spans="1:17" x14ac:dyDescent="0.3">
      <c r="A5848" t="s">
        <v>5996</v>
      </c>
      <c r="B5848" s="15">
        <v>45680</v>
      </c>
      <c r="C5848" t="s">
        <v>52</v>
      </c>
      <c r="D5848" t="s">
        <v>59</v>
      </c>
      <c r="E5848" t="s">
        <v>107</v>
      </c>
      <c r="F5848" t="s">
        <v>139</v>
      </c>
      <c r="G5848" t="s">
        <v>68</v>
      </c>
      <c r="H5848">
        <v>2</v>
      </c>
      <c r="I5848">
        <v>18.88</v>
      </c>
      <c r="J5848">
        <v>0.129</v>
      </c>
      <c r="K5848">
        <v>5.86</v>
      </c>
      <c r="L5848" t="s">
        <v>57</v>
      </c>
      <c r="M5848">
        <f t="shared" si="585"/>
        <v>32.89</v>
      </c>
      <c r="N5848">
        <f t="shared" si="586"/>
        <v>21.17</v>
      </c>
      <c r="O5848" s="7">
        <f t="shared" si="587"/>
        <v>0.64366068713894808</v>
      </c>
      <c r="P5848" t="str">
        <f t="shared" si="583"/>
        <v>Jan-2025</v>
      </c>
      <c r="Q5848" t="str">
        <f t="shared" si="584"/>
        <v>Q1-2025</v>
      </c>
    </row>
    <row r="5849" spans="1:17" x14ac:dyDescent="0.3">
      <c r="A5849" t="s">
        <v>5997</v>
      </c>
      <c r="B5849" s="15">
        <v>45935</v>
      </c>
      <c r="C5849" t="s">
        <v>63</v>
      </c>
      <c r="D5849" t="s">
        <v>119</v>
      </c>
      <c r="E5849" t="s">
        <v>107</v>
      </c>
      <c r="F5849" t="s">
        <v>139</v>
      </c>
      <c r="G5849" t="s">
        <v>68</v>
      </c>
      <c r="H5849">
        <v>1</v>
      </c>
      <c r="I5849">
        <v>23.68</v>
      </c>
      <c r="J5849">
        <v>0.309</v>
      </c>
      <c r="K5849">
        <v>9.64</v>
      </c>
      <c r="L5849" t="s">
        <v>57</v>
      </c>
      <c r="M5849">
        <f t="shared" si="585"/>
        <v>16.36</v>
      </c>
      <c r="N5849">
        <f t="shared" si="586"/>
        <v>6.72</v>
      </c>
      <c r="O5849" s="7">
        <f t="shared" si="587"/>
        <v>0.41075794621026895</v>
      </c>
      <c r="P5849" t="str">
        <f t="shared" si="583"/>
        <v>Oct-2025</v>
      </c>
      <c r="Q5849" t="str">
        <f t="shared" si="584"/>
        <v>Q4-2025</v>
      </c>
    </row>
    <row r="5850" spans="1:17" x14ac:dyDescent="0.3">
      <c r="A5850" t="s">
        <v>5998</v>
      </c>
      <c r="B5850" s="15">
        <v>45921</v>
      </c>
      <c r="C5850" t="s">
        <v>63</v>
      </c>
      <c r="D5850" t="s">
        <v>106</v>
      </c>
      <c r="E5850" t="s">
        <v>71</v>
      </c>
      <c r="F5850" t="s">
        <v>126</v>
      </c>
      <c r="G5850" t="s">
        <v>68</v>
      </c>
      <c r="H5850">
        <v>8</v>
      </c>
      <c r="I5850">
        <v>200.44</v>
      </c>
      <c r="J5850">
        <v>0.32600000000000001</v>
      </c>
      <c r="K5850">
        <v>159.88999999999999</v>
      </c>
      <c r="L5850" t="s">
        <v>57</v>
      </c>
      <c r="M5850">
        <f t="shared" si="585"/>
        <v>1080.77</v>
      </c>
      <c r="N5850">
        <f t="shared" si="586"/>
        <v>-198.35</v>
      </c>
      <c r="O5850" s="7">
        <f t="shared" si="587"/>
        <v>-0.18352655976757312</v>
      </c>
      <c r="P5850" t="str">
        <f t="shared" ref="P5850:P5875" si="588">IF(B5850="","",TEXT(B5850,"mmm-yyyy"))</f>
        <v>Sep-2025</v>
      </c>
      <c r="Q5850" t="str">
        <f t="shared" ref="Q5850:Q5875" si="589">IF(B5850="","","Q"&amp;ROUNDUP(MONTH(B5850)/3,0)&amp;"-"&amp;YEAR(B5850))</f>
        <v>Q3-2025</v>
      </c>
    </row>
    <row r="5851" spans="1:17" x14ac:dyDescent="0.3">
      <c r="A5851" t="s">
        <v>5999</v>
      </c>
      <c r="B5851" s="15">
        <v>45839</v>
      </c>
      <c r="C5851" t="s">
        <v>63</v>
      </c>
      <c r="D5851" t="s">
        <v>106</v>
      </c>
      <c r="E5851" t="s">
        <v>71</v>
      </c>
      <c r="F5851" t="s">
        <v>78</v>
      </c>
      <c r="G5851" t="s">
        <v>56</v>
      </c>
      <c r="H5851">
        <v>2</v>
      </c>
      <c r="I5851">
        <v>243.07</v>
      </c>
      <c r="J5851">
        <v>0.23699999999999999</v>
      </c>
      <c r="K5851">
        <v>174.23</v>
      </c>
      <c r="L5851" t="s">
        <v>57</v>
      </c>
      <c r="M5851">
        <f t="shared" si="585"/>
        <v>370.92</v>
      </c>
      <c r="N5851">
        <f t="shared" si="586"/>
        <v>22.46</v>
      </c>
      <c r="O5851" s="7">
        <f t="shared" si="587"/>
        <v>6.0552140623315001E-2</v>
      </c>
      <c r="P5851" t="str">
        <f t="shared" si="588"/>
        <v>Jul-2025</v>
      </c>
      <c r="Q5851" t="str">
        <f t="shared" si="589"/>
        <v>Q3-2025</v>
      </c>
    </row>
    <row r="5852" spans="1:17" x14ac:dyDescent="0.3">
      <c r="A5852" t="s">
        <v>6000</v>
      </c>
      <c r="B5852" s="15">
        <v>45848</v>
      </c>
      <c r="C5852" t="s">
        <v>84</v>
      </c>
      <c r="D5852" t="s">
        <v>103</v>
      </c>
      <c r="E5852" t="s">
        <v>71</v>
      </c>
      <c r="F5852" t="s">
        <v>72</v>
      </c>
      <c r="G5852" t="s">
        <v>56</v>
      </c>
      <c r="H5852">
        <v>2</v>
      </c>
      <c r="I5852">
        <v>111.12</v>
      </c>
      <c r="J5852">
        <v>0.13</v>
      </c>
      <c r="K5852">
        <v>72.75</v>
      </c>
      <c r="L5852" t="s">
        <v>57</v>
      </c>
      <c r="M5852">
        <f t="shared" si="585"/>
        <v>193.35</v>
      </c>
      <c r="N5852">
        <f t="shared" si="586"/>
        <v>47.85</v>
      </c>
      <c r="O5852" s="7">
        <f t="shared" si="587"/>
        <v>0.24747866563227308</v>
      </c>
      <c r="P5852" t="str">
        <f t="shared" si="588"/>
        <v>Jul-2025</v>
      </c>
      <c r="Q5852" t="str">
        <f t="shared" si="589"/>
        <v>Q3-2025</v>
      </c>
    </row>
    <row r="5853" spans="1:17" x14ac:dyDescent="0.3">
      <c r="A5853" t="s">
        <v>6001</v>
      </c>
      <c r="B5853" s="15">
        <v>45875</v>
      </c>
      <c r="C5853" t="s">
        <v>52</v>
      </c>
      <c r="D5853" t="s">
        <v>53</v>
      </c>
      <c r="E5853" t="s">
        <v>60</v>
      </c>
      <c r="F5853" t="s">
        <v>90</v>
      </c>
      <c r="G5853" t="s">
        <v>56</v>
      </c>
      <c r="H5853">
        <v>3</v>
      </c>
      <c r="I5853">
        <v>111.41</v>
      </c>
      <c r="J5853">
        <v>9.9000000000000005E-2</v>
      </c>
      <c r="K5853">
        <v>49.94</v>
      </c>
      <c r="L5853" t="s">
        <v>57</v>
      </c>
      <c r="M5853">
        <f t="shared" si="585"/>
        <v>301.14</v>
      </c>
      <c r="N5853">
        <f t="shared" si="586"/>
        <v>151.32</v>
      </c>
      <c r="O5853" s="7">
        <f t="shared" si="587"/>
        <v>0.50249053596333926</v>
      </c>
      <c r="P5853" t="str">
        <f t="shared" si="588"/>
        <v>Aug-2025</v>
      </c>
      <c r="Q5853" t="str">
        <f t="shared" si="589"/>
        <v>Q3-2025</v>
      </c>
    </row>
    <row r="5854" spans="1:17" x14ac:dyDescent="0.3">
      <c r="A5854" t="s">
        <v>6002</v>
      </c>
      <c r="B5854" s="15">
        <v>45929</v>
      </c>
      <c r="C5854" t="s">
        <v>63</v>
      </c>
      <c r="D5854" t="s">
        <v>263</v>
      </c>
      <c r="E5854" t="s">
        <v>71</v>
      </c>
      <c r="F5854" t="s">
        <v>72</v>
      </c>
      <c r="G5854" t="s">
        <v>68</v>
      </c>
      <c r="H5854">
        <v>2</v>
      </c>
      <c r="I5854">
        <v>176.74</v>
      </c>
      <c r="J5854">
        <v>0.32500000000000001</v>
      </c>
      <c r="K5854">
        <v>117.56</v>
      </c>
      <c r="L5854" t="s">
        <v>57</v>
      </c>
      <c r="M5854">
        <f t="shared" si="585"/>
        <v>238.6</v>
      </c>
      <c r="N5854">
        <f t="shared" si="586"/>
        <v>3.48</v>
      </c>
      <c r="O5854" s="7">
        <f t="shared" si="587"/>
        <v>1.4585079631181894E-2</v>
      </c>
      <c r="P5854" t="str">
        <f t="shared" si="588"/>
        <v>Sep-2025</v>
      </c>
      <c r="Q5854" t="str">
        <f t="shared" si="589"/>
        <v>Q3-2025</v>
      </c>
    </row>
    <row r="5855" spans="1:17" x14ac:dyDescent="0.3">
      <c r="A5855" t="s">
        <v>6003</v>
      </c>
      <c r="B5855" s="15">
        <v>46011</v>
      </c>
      <c r="C5855" t="s">
        <v>52</v>
      </c>
      <c r="D5855" t="s">
        <v>101</v>
      </c>
      <c r="E5855" t="s">
        <v>93</v>
      </c>
      <c r="F5855" t="s">
        <v>141</v>
      </c>
      <c r="G5855" t="s">
        <v>68</v>
      </c>
      <c r="H5855">
        <v>5</v>
      </c>
      <c r="I5855">
        <v>69.680000000000007</v>
      </c>
      <c r="J5855">
        <v>4.2999999999999997E-2</v>
      </c>
      <c r="K5855">
        <v>29.8</v>
      </c>
      <c r="L5855" t="s">
        <v>57</v>
      </c>
      <c r="M5855">
        <f t="shared" si="585"/>
        <v>333.42</v>
      </c>
      <c r="N5855">
        <f t="shared" si="586"/>
        <v>184.42</v>
      </c>
      <c r="O5855" s="7">
        <f t="shared" si="587"/>
        <v>0.55311618979065436</v>
      </c>
      <c r="P5855" t="str">
        <f t="shared" si="588"/>
        <v>Dec-2025</v>
      </c>
      <c r="Q5855" t="str">
        <f t="shared" si="589"/>
        <v>Q4-2025</v>
      </c>
    </row>
    <row r="5856" spans="1:17" x14ac:dyDescent="0.3">
      <c r="A5856" t="s">
        <v>6004</v>
      </c>
      <c r="B5856" s="15">
        <v>45724</v>
      </c>
      <c r="C5856" t="s">
        <v>63</v>
      </c>
      <c r="D5856" t="s">
        <v>64</v>
      </c>
      <c r="E5856" t="s">
        <v>107</v>
      </c>
      <c r="F5856" t="s">
        <v>108</v>
      </c>
      <c r="G5856" t="s">
        <v>56</v>
      </c>
      <c r="H5856">
        <v>2</v>
      </c>
      <c r="I5856">
        <v>33.590000000000003</v>
      </c>
      <c r="J5856">
        <v>0.16700000000000001</v>
      </c>
      <c r="K5856">
        <v>13.06</v>
      </c>
      <c r="L5856" t="s">
        <v>57</v>
      </c>
      <c r="M5856">
        <f t="shared" si="585"/>
        <v>55.96</v>
      </c>
      <c r="N5856">
        <f t="shared" si="586"/>
        <v>29.84</v>
      </c>
      <c r="O5856" s="7">
        <f t="shared" si="587"/>
        <v>0.53323802716225877</v>
      </c>
      <c r="P5856" t="str">
        <f t="shared" si="588"/>
        <v>Mar-2025</v>
      </c>
      <c r="Q5856" t="str">
        <f t="shared" si="589"/>
        <v>Q1-2025</v>
      </c>
    </row>
    <row r="5857" spans="1:17" x14ac:dyDescent="0.3">
      <c r="A5857" t="s">
        <v>6005</v>
      </c>
      <c r="B5857" s="15">
        <v>45843</v>
      </c>
      <c r="C5857" t="s">
        <v>63</v>
      </c>
      <c r="D5857" t="s">
        <v>175</v>
      </c>
      <c r="E5857" t="s">
        <v>93</v>
      </c>
      <c r="F5857" t="s">
        <v>94</v>
      </c>
      <c r="G5857" t="s">
        <v>68</v>
      </c>
      <c r="H5857">
        <v>2</v>
      </c>
      <c r="I5857">
        <v>27.53</v>
      </c>
      <c r="J5857">
        <v>0.16900000000000001</v>
      </c>
      <c r="K5857">
        <v>9.93</v>
      </c>
      <c r="L5857" t="s">
        <v>57</v>
      </c>
      <c r="M5857">
        <f t="shared" si="585"/>
        <v>45.75</v>
      </c>
      <c r="N5857">
        <f t="shared" si="586"/>
        <v>25.89</v>
      </c>
      <c r="O5857" s="7">
        <f t="shared" si="587"/>
        <v>0.5659016393442623</v>
      </c>
      <c r="P5857" t="str">
        <f t="shared" si="588"/>
        <v>Jul-2025</v>
      </c>
      <c r="Q5857" t="str">
        <f t="shared" si="589"/>
        <v>Q3-2025</v>
      </c>
    </row>
    <row r="5858" spans="1:17" x14ac:dyDescent="0.3">
      <c r="A5858" t="s">
        <v>6006</v>
      </c>
      <c r="B5858" s="15">
        <v>45955</v>
      </c>
      <c r="C5858" t="s">
        <v>84</v>
      </c>
      <c r="D5858" t="s">
        <v>85</v>
      </c>
      <c r="E5858" t="s">
        <v>60</v>
      </c>
      <c r="F5858" t="s">
        <v>90</v>
      </c>
      <c r="G5858" t="s">
        <v>56</v>
      </c>
      <c r="H5858">
        <v>1</v>
      </c>
      <c r="I5858">
        <v>37.72</v>
      </c>
      <c r="J5858">
        <v>6.8000000000000005E-2</v>
      </c>
      <c r="K5858">
        <v>15.28</v>
      </c>
      <c r="L5858" t="s">
        <v>57</v>
      </c>
      <c r="M5858">
        <f t="shared" si="585"/>
        <v>35.159999999999997</v>
      </c>
      <c r="N5858">
        <f t="shared" si="586"/>
        <v>19.88</v>
      </c>
      <c r="O5858" s="7">
        <f t="shared" si="587"/>
        <v>0.56541524459613202</v>
      </c>
      <c r="P5858" t="str">
        <f t="shared" si="588"/>
        <v>Oct-2025</v>
      </c>
      <c r="Q5858" t="str">
        <f t="shared" si="589"/>
        <v>Q4-2025</v>
      </c>
    </row>
    <row r="5859" spans="1:17" x14ac:dyDescent="0.3">
      <c r="A5859" t="s">
        <v>6007</v>
      </c>
      <c r="B5859" s="15">
        <v>45660</v>
      </c>
      <c r="C5859" t="s">
        <v>88</v>
      </c>
      <c r="D5859" t="s">
        <v>198</v>
      </c>
      <c r="E5859" t="s">
        <v>60</v>
      </c>
      <c r="F5859" t="s">
        <v>99</v>
      </c>
      <c r="G5859" t="s">
        <v>56</v>
      </c>
      <c r="H5859">
        <v>3</v>
      </c>
      <c r="I5859">
        <v>21.39</v>
      </c>
      <c r="J5859">
        <v>3.9E-2</v>
      </c>
      <c r="K5859">
        <v>11.41</v>
      </c>
      <c r="L5859" t="s">
        <v>57</v>
      </c>
      <c r="M5859">
        <f t="shared" si="585"/>
        <v>61.67</v>
      </c>
      <c r="N5859">
        <f t="shared" si="586"/>
        <v>27.44</v>
      </c>
      <c r="O5859" s="7">
        <f t="shared" si="587"/>
        <v>0.44494892167990918</v>
      </c>
      <c r="P5859" t="str">
        <f t="shared" si="588"/>
        <v>Jan-2025</v>
      </c>
      <c r="Q5859" t="str">
        <f t="shared" si="589"/>
        <v>Q1-2025</v>
      </c>
    </row>
    <row r="5860" spans="1:17" x14ac:dyDescent="0.3">
      <c r="A5860" t="s">
        <v>6008</v>
      </c>
      <c r="B5860" s="15">
        <v>45656</v>
      </c>
      <c r="C5860" t="s">
        <v>63</v>
      </c>
      <c r="D5860" t="s">
        <v>302</v>
      </c>
      <c r="E5860" t="s">
        <v>107</v>
      </c>
      <c r="F5860" t="s">
        <v>148</v>
      </c>
      <c r="G5860" t="s">
        <v>68</v>
      </c>
      <c r="H5860">
        <v>4</v>
      </c>
      <c r="I5860">
        <v>49.02</v>
      </c>
      <c r="J5860">
        <v>0.32500000000000001</v>
      </c>
      <c r="K5860">
        <v>15.21</v>
      </c>
      <c r="L5860" t="s">
        <v>57</v>
      </c>
      <c r="M5860">
        <f t="shared" si="585"/>
        <v>132.35</v>
      </c>
      <c r="N5860">
        <f t="shared" si="586"/>
        <v>71.510000000000005</v>
      </c>
      <c r="O5860" s="7">
        <f t="shared" si="587"/>
        <v>0.5403097846618814</v>
      </c>
      <c r="P5860" t="str">
        <f t="shared" si="588"/>
        <v>Dec-2024</v>
      </c>
      <c r="Q5860" t="str">
        <f t="shared" si="589"/>
        <v>Q4-2024</v>
      </c>
    </row>
    <row r="5861" spans="1:17" x14ac:dyDescent="0.3">
      <c r="A5861" t="s">
        <v>6009</v>
      </c>
      <c r="B5861" s="15">
        <v>45823</v>
      </c>
      <c r="C5861" t="s">
        <v>52</v>
      </c>
      <c r="D5861" t="s">
        <v>113</v>
      </c>
      <c r="E5861" t="s">
        <v>107</v>
      </c>
      <c r="F5861" t="s">
        <v>139</v>
      </c>
      <c r="G5861" t="s">
        <v>68</v>
      </c>
      <c r="H5861">
        <v>3</v>
      </c>
      <c r="I5861">
        <v>25.28</v>
      </c>
      <c r="J5861">
        <v>7.9000000000000001E-2</v>
      </c>
      <c r="K5861">
        <v>10.4</v>
      </c>
      <c r="L5861" t="s">
        <v>57</v>
      </c>
      <c r="M5861">
        <f t="shared" si="585"/>
        <v>69.849999999999994</v>
      </c>
      <c r="N5861">
        <f t="shared" si="586"/>
        <v>38.65</v>
      </c>
      <c r="O5861" s="7">
        <f t="shared" si="587"/>
        <v>0.55332856120257701</v>
      </c>
      <c r="P5861" t="str">
        <f t="shared" si="588"/>
        <v>Jun-2025</v>
      </c>
      <c r="Q5861" t="str">
        <f t="shared" si="589"/>
        <v>Q2-2025</v>
      </c>
    </row>
    <row r="5862" spans="1:17" x14ac:dyDescent="0.3">
      <c r="A5862" t="s">
        <v>6010</v>
      </c>
      <c r="B5862" s="15">
        <v>45937</v>
      </c>
      <c r="C5862" t="s">
        <v>63</v>
      </c>
      <c r="D5862" t="s">
        <v>204</v>
      </c>
      <c r="E5862" t="s">
        <v>71</v>
      </c>
      <c r="F5862" t="s">
        <v>97</v>
      </c>
      <c r="G5862" t="s">
        <v>68</v>
      </c>
      <c r="H5862">
        <v>3</v>
      </c>
      <c r="I5862">
        <v>256.27999999999997</v>
      </c>
      <c r="J5862">
        <v>0.27500000000000002</v>
      </c>
      <c r="K5862">
        <v>176.41</v>
      </c>
      <c r="L5862" t="s">
        <v>57</v>
      </c>
      <c r="M5862">
        <f t="shared" si="585"/>
        <v>557.41</v>
      </c>
      <c r="N5862">
        <f t="shared" si="586"/>
        <v>28.18</v>
      </c>
      <c r="O5862" s="7">
        <f t="shared" si="587"/>
        <v>5.0555246586892956E-2</v>
      </c>
      <c r="P5862" t="str">
        <f t="shared" si="588"/>
        <v>Oct-2025</v>
      </c>
      <c r="Q5862" t="str">
        <f t="shared" si="589"/>
        <v>Q4-2025</v>
      </c>
    </row>
    <row r="5863" spans="1:17" x14ac:dyDescent="0.3">
      <c r="A5863" t="s">
        <v>6011</v>
      </c>
      <c r="B5863" s="15">
        <v>45965</v>
      </c>
      <c r="C5863" t="s">
        <v>88</v>
      </c>
      <c r="D5863" t="s">
        <v>183</v>
      </c>
      <c r="E5863" t="s">
        <v>93</v>
      </c>
      <c r="F5863" t="s">
        <v>219</v>
      </c>
      <c r="G5863" t="s">
        <v>56</v>
      </c>
      <c r="H5863">
        <v>6</v>
      </c>
      <c r="I5863">
        <v>85.83</v>
      </c>
      <c r="J5863">
        <v>4.7E-2</v>
      </c>
      <c r="K5863">
        <v>36.29</v>
      </c>
      <c r="L5863" t="s">
        <v>57</v>
      </c>
      <c r="M5863">
        <f t="shared" si="585"/>
        <v>490.78</v>
      </c>
      <c r="N5863">
        <f t="shared" si="586"/>
        <v>273.04000000000002</v>
      </c>
      <c r="O5863" s="7">
        <f t="shared" si="587"/>
        <v>0.55633888911528595</v>
      </c>
      <c r="P5863" t="str">
        <f t="shared" si="588"/>
        <v>Nov-2025</v>
      </c>
      <c r="Q5863" t="str">
        <f t="shared" si="589"/>
        <v>Q4-2025</v>
      </c>
    </row>
    <row r="5864" spans="1:17" x14ac:dyDescent="0.3">
      <c r="A5864" t="s">
        <v>6012</v>
      </c>
      <c r="B5864" s="15">
        <v>45854</v>
      </c>
      <c r="C5864" t="s">
        <v>63</v>
      </c>
      <c r="D5864" t="s">
        <v>137</v>
      </c>
      <c r="E5864" t="s">
        <v>60</v>
      </c>
      <c r="F5864" t="s">
        <v>76</v>
      </c>
      <c r="G5864" t="s">
        <v>56</v>
      </c>
      <c r="H5864">
        <v>3</v>
      </c>
      <c r="I5864">
        <v>75.97</v>
      </c>
      <c r="J5864">
        <v>0.36499999999999999</v>
      </c>
      <c r="K5864">
        <v>40.409999999999997</v>
      </c>
      <c r="L5864" t="s">
        <v>57</v>
      </c>
      <c r="M5864">
        <f t="shared" si="585"/>
        <v>144.72</v>
      </c>
      <c r="N5864">
        <f t="shared" si="586"/>
        <v>23.49</v>
      </c>
      <c r="O5864" s="7">
        <f t="shared" si="587"/>
        <v>0.16231343283582089</v>
      </c>
      <c r="P5864" t="str">
        <f t="shared" si="588"/>
        <v>Jul-2025</v>
      </c>
      <c r="Q5864" t="str">
        <f t="shared" si="589"/>
        <v>Q3-2025</v>
      </c>
    </row>
    <row r="5865" spans="1:17" x14ac:dyDescent="0.3">
      <c r="A5865" t="s">
        <v>6013</v>
      </c>
      <c r="B5865" s="15">
        <v>45864</v>
      </c>
      <c r="C5865" t="s">
        <v>84</v>
      </c>
      <c r="D5865" t="s">
        <v>196</v>
      </c>
      <c r="E5865" t="s">
        <v>60</v>
      </c>
      <c r="F5865" t="s">
        <v>90</v>
      </c>
      <c r="G5865" t="s">
        <v>68</v>
      </c>
      <c r="H5865">
        <v>7</v>
      </c>
      <c r="I5865">
        <v>19.73</v>
      </c>
      <c r="J5865">
        <v>0.13400000000000001</v>
      </c>
      <c r="K5865">
        <v>8.32</v>
      </c>
      <c r="L5865" t="s">
        <v>57</v>
      </c>
      <c r="M5865">
        <f t="shared" si="585"/>
        <v>119.6</v>
      </c>
      <c r="N5865">
        <f t="shared" si="586"/>
        <v>61.36</v>
      </c>
      <c r="O5865" s="7">
        <f t="shared" si="587"/>
        <v>0.5130434782608696</v>
      </c>
      <c r="P5865" t="str">
        <f t="shared" si="588"/>
        <v>Jul-2025</v>
      </c>
      <c r="Q5865" t="str">
        <f t="shared" si="589"/>
        <v>Q3-2025</v>
      </c>
    </row>
    <row r="5866" spans="1:17" x14ac:dyDescent="0.3">
      <c r="A5866" t="s">
        <v>6014</v>
      </c>
      <c r="B5866" s="15">
        <v>45788</v>
      </c>
      <c r="C5866" t="s">
        <v>63</v>
      </c>
      <c r="D5866" t="s">
        <v>263</v>
      </c>
      <c r="E5866" t="s">
        <v>60</v>
      </c>
      <c r="F5866" t="s">
        <v>67</v>
      </c>
      <c r="G5866" t="s">
        <v>68</v>
      </c>
      <c r="H5866">
        <v>3</v>
      </c>
      <c r="I5866">
        <v>28.33</v>
      </c>
      <c r="J5866">
        <v>0.17</v>
      </c>
      <c r="K5866">
        <v>13.17</v>
      </c>
      <c r="L5866" t="s">
        <v>57</v>
      </c>
      <c r="M5866">
        <f t="shared" si="585"/>
        <v>70.540000000000006</v>
      </c>
      <c r="N5866">
        <f t="shared" si="586"/>
        <v>31.03</v>
      </c>
      <c r="O5866" s="7">
        <f t="shared" si="587"/>
        <v>0.43989225971080237</v>
      </c>
      <c r="P5866" t="str">
        <f t="shared" si="588"/>
        <v>May-2025</v>
      </c>
      <c r="Q5866" t="str">
        <f t="shared" si="589"/>
        <v>Q2-2025</v>
      </c>
    </row>
    <row r="5867" spans="1:17" x14ac:dyDescent="0.3">
      <c r="A5867" t="s">
        <v>6015</v>
      </c>
      <c r="B5867" s="15">
        <v>45878</v>
      </c>
      <c r="C5867" t="s">
        <v>88</v>
      </c>
      <c r="D5867" t="s">
        <v>123</v>
      </c>
      <c r="E5867" t="s">
        <v>71</v>
      </c>
      <c r="F5867" t="s">
        <v>72</v>
      </c>
      <c r="G5867" t="s">
        <v>68</v>
      </c>
      <c r="H5867">
        <v>1</v>
      </c>
      <c r="I5867">
        <v>156.18</v>
      </c>
      <c r="J5867">
        <v>3.9E-2</v>
      </c>
      <c r="K5867">
        <v>29.74</v>
      </c>
      <c r="L5867" t="s">
        <v>57</v>
      </c>
      <c r="M5867">
        <f t="shared" si="585"/>
        <v>150.09</v>
      </c>
      <c r="N5867">
        <f t="shared" si="586"/>
        <v>120.35</v>
      </c>
      <c r="O5867" s="7">
        <f t="shared" si="587"/>
        <v>0.80185222200013317</v>
      </c>
      <c r="P5867" t="str">
        <f t="shared" si="588"/>
        <v>Aug-2025</v>
      </c>
      <c r="Q5867" t="str">
        <f t="shared" si="589"/>
        <v>Q3-2025</v>
      </c>
    </row>
    <row r="5868" spans="1:17" x14ac:dyDescent="0.3">
      <c r="A5868" t="s">
        <v>6016</v>
      </c>
      <c r="B5868" s="15">
        <v>45567</v>
      </c>
      <c r="C5868" t="s">
        <v>63</v>
      </c>
      <c r="D5868" t="s">
        <v>251</v>
      </c>
      <c r="E5868" t="s">
        <v>54</v>
      </c>
      <c r="F5868" t="s">
        <v>114</v>
      </c>
      <c r="G5868" t="s">
        <v>68</v>
      </c>
      <c r="H5868">
        <v>1</v>
      </c>
      <c r="I5868">
        <v>10.38</v>
      </c>
      <c r="J5868">
        <v>0.112</v>
      </c>
      <c r="K5868">
        <v>7.1</v>
      </c>
      <c r="L5868" t="s">
        <v>57</v>
      </c>
      <c r="M5868">
        <f t="shared" si="585"/>
        <v>9.2200000000000006</v>
      </c>
      <c r="N5868">
        <f t="shared" si="586"/>
        <v>2.12</v>
      </c>
      <c r="O5868" s="7">
        <f t="shared" si="587"/>
        <v>0.2299349240780911</v>
      </c>
      <c r="P5868" t="str">
        <f t="shared" si="588"/>
        <v>Oct-2024</v>
      </c>
      <c r="Q5868" t="str">
        <f t="shared" si="589"/>
        <v>Q4-2024</v>
      </c>
    </row>
    <row r="5869" spans="1:17" x14ac:dyDescent="0.3">
      <c r="A5869" t="s">
        <v>6017</v>
      </c>
      <c r="B5869" s="15">
        <v>45829</v>
      </c>
      <c r="C5869" t="s">
        <v>88</v>
      </c>
      <c r="D5869" t="s">
        <v>162</v>
      </c>
      <c r="E5869" t="s">
        <v>54</v>
      </c>
      <c r="F5869" t="s">
        <v>55</v>
      </c>
      <c r="G5869" t="s">
        <v>68</v>
      </c>
      <c r="H5869">
        <v>3</v>
      </c>
      <c r="I5869">
        <v>3.53</v>
      </c>
      <c r="J5869">
        <v>6.2E-2</v>
      </c>
      <c r="K5869">
        <v>2.1800000000000002</v>
      </c>
      <c r="L5869" t="s">
        <v>57</v>
      </c>
      <c r="M5869">
        <f t="shared" si="585"/>
        <v>9.93</v>
      </c>
      <c r="N5869">
        <f t="shared" si="586"/>
        <v>3.39</v>
      </c>
      <c r="O5869" s="7">
        <f t="shared" si="587"/>
        <v>0.34138972809667678</v>
      </c>
      <c r="P5869" t="str">
        <f t="shared" si="588"/>
        <v>Jun-2025</v>
      </c>
      <c r="Q5869" t="str">
        <f t="shared" si="589"/>
        <v>Q2-2025</v>
      </c>
    </row>
    <row r="5870" spans="1:17" x14ac:dyDescent="0.3">
      <c r="A5870" t="s">
        <v>6018</v>
      </c>
      <c r="B5870" s="15">
        <v>45579</v>
      </c>
      <c r="C5870" t="s">
        <v>52</v>
      </c>
      <c r="D5870" t="s">
        <v>59</v>
      </c>
      <c r="E5870" t="s">
        <v>60</v>
      </c>
      <c r="F5870" t="s">
        <v>76</v>
      </c>
      <c r="G5870" t="s">
        <v>68</v>
      </c>
      <c r="H5870">
        <v>6</v>
      </c>
      <c r="I5870">
        <v>100.33</v>
      </c>
      <c r="J5870">
        <v>4.7E-2</v>
      </c>
      <c r="K5870">
        <v>54.73</v>
      </c>
      <c r="L5870" t="s">
        <v>57</v>
      </c>
      <c r="M5870">
        <f t="shared" si="585"/>
        <v>573.69000000000005</v>
      </c>
      <c r="N5870">
        <f t="shared" si="586"/>
        <v>245.31</v>
      </c>
      <c r="O5870" s="7">
        <f t="shared" si="587"/>
        <v>0.4276002719238613</v>
      </c>
      <c r="P5870" t="str">
        <f t="shared" si="588"/>
        <v>Oct-2024</v>
      </c>
      <c r="Q5870" t="str">
        <f t="shared" si="589"/>
        <v>Q4-2024</v>
      </c>
    </row>
    <row r="5871" spans="1:17" x14ac:dyDescent="0.3">
      <c r="A5871" t="s">
        <v>6019</v>
      </c>
      <c r="B5871" s="15">
        <v>45934</v>
      </c>
      <c r="C5871" t="s">
        <v>63</v>
      </c>
      <c r="D5871" t="s">
        <v>175</v>
      </c>
      <c r="E5871" t="s">
        <v>54</v>
      </c>
      <c r="F5871" t="s">
        <v>156</v>
      </c>
      <c r="G5871" t="s">
        <v>68</v>
      </c>
      <c r="H5871">
        <v>5</v>
      </c>
      <c r="I5871">
        <v>3.25</v>
      </c>
      <c r="J5871">
        <v>0.13800000000000001</v>
      </c>
      <c r="K5871">
        <v>2.2599999999999998</v>
      </c>
      <c r="L5871" t="s">
        <v>57</v>
      </c>
      <c r="M5871">
        <f t="shared" si="585"/>
        <v>14.01</v>
      </c>
      <c r="N5871">
        <f t="shared" si="586"/>
        <v>2.71</v>
      </c>
      <c r="O5871" s="7">
        <f t="shared" si="587"/>
        <v>0.19343326195574589</v>
      </c>
      <c r="P5871" t="str">
        <f t="shared" si="588"/>
        <v>Oct-2025</v>
      </c>
      <c r="Q5871" t="str">
        <f t="shared" si="589"/>
        <v>Q4-2025</v>
      </c>
    </row>
    <row r="5872" spans="1:17" x14ac:dyDescent="0.3">
      <c r="A5872" t="s">
        <v>6020</v>
      </c>
      <c r="B5872" s="15">
        <v>46013</v>
      </c>
      <c r="C5872" t="s">
        <v>88</v>
      </c>
      <c r="D5872" t="s">
        <v>116</v>
      </c>
      <c r="E5872" t="s">
        <v>107</v>
      </c>
      <c r="F5872" t="s">
        <v>108</v>
      </c>
      <c r="G5872" t="s">
        <v>68</v>
      </c>
      <c r="H5872">
        <v>1</v>
      </c>
      <c r="I5872">
        <v>30.64</v>
      </c>
      <c r="J5872">
        <v>5.2999999999999999E-2</v>
      </c>
      <c r="K5872">
        <v>13.56</v>
      </c>
      <c r="L5872" t="s">
        <v>57</v>
      </c>
      <c r="M5872">
        <f t="shared" si="585"/>
        <v>29.02</v>
      </c>
      <c r="N5872">
        <f t="shared" si="586"/>
        <v>15.46</v>
      </c>
      <c r="O5872" s="7">
        <f t="shared" si="587"/>
        <v>0.53273604410751207</v>
      </c>
      <c r="P5872" t="str">
        <f t="shared" si="588"/>
        <v>Dec-2025</v>
      </c>
      <c r="Q5872" t="str">
        <f t="shared" si="589"/>
        <v>Q4-2025</v>
      </c>
    </row>
    <row r="5873" spans="1:17" x14ac:dyDescent="0.3">
      <c r="A5873" t="s">
        <v>6021</v>
      </c>
      <c r="B5873" s="15">
        <v>45917</v>
      </c>
      <c r="C5873" t="s">
        <v>52</v>
      </c>
      <c r="D5873" t="s">
        <v>200</v>
      </c>
      <c r="E5873" t="s">
        <v>54</v>
      </c>
      <c r="F5873" t="s">
        <v>156</v>
      </c>
      <c r="G5873" t="s">
        <v>56</v>
      </c>
      <c r="H5873">
        <v>1</v>
      </c>
      <c r="I5873">
        <v>9.48</v>
      </c>
      <c r="J5873">
        <v>6.8000000000000005E-2</v>
      </c>
      <c r="K5873">
        <v>5.48</v>
      </c>
      <c r="L5873" t="s">
        <v>57</v>
      </c>
      <c r="M5873">
        <f t="shared" si="585"/>
        <v>8.84</v>
      </c>
      <c r="N5873">
        <f t="shared" si="586"/>
        <v>3.36</v>
      </c>
      <c r="O5873" s="7">
        <f t="shared" si="587"/>
        <v>0.38009049773755654</v>
      </c>
      <c r="P5873" t="str">
        <f t="shared" si="588"/>
        <v>Sep-2025</v>
      </c>
      <c r="Q5873" t="str">
        <f t="shared" si="589"/>
        <v>Q3-2025</v>
      </c>
    </row>
    <row r="5874" spans="1:17" x14ac:dyDescent="0.3">
      <c r="A5874" t="s">
        <v>6022</v>
      </c>
      <c r="B5874" s="15">
        <v>45399</v>
      </c>
      <c r="C5874" t="s">
        <v>84</v>
      </c>
      <c r="D5874" t="s">
        <v>171</v>
      </c>
      <c r="E5874" t="s">
        <v>107</v>
      </c>
      <c r="F5874" t="s">
        <v>108</v>
      </c>
      <c r="G5874" t="s">
        <v>56</v>
      </c>
      <c r="H5874">
        <v>4</v>
      </c>
      <c r="I5874">
        <v>55.02</v>
      </c>
      <c r="J5874">
        <v>0.13300000000000001</v>
      </c>
      <c r="K5874">
        <v>24.54</v>
      </c>
      <c r="L5874" t="s">
        <v>57</v>
      </c>
      <c r="M5874">
        <f t="shared" si="585"/>
        <v>190.81</v>
      </c>
      <c r="N5874">
        <f t="shared" si="586"/>
        <v>92.65</v>
      </c>
      <c r="O5874" s="7">
        <f t="shared" si="587"/>
        <v>0.48556155337770557</v>
      </c>
      <c r="P5874" t="str">
        <f t="shared" si="588"/>
        <v>Apr-2024</v>
      </c>
      <c r="Q5874" t="str">
        <f t="shared" si="589"/>
        <v>Q2-2024</v>
      </c>
    </row>
    <row r="5875" spans="1:17" x14ac:dyDescent="0.3">
      <c r="A5875" t="s">
        <v>6023</v>
      </c>
      <c r="B5875" s="15">
        <v>45994</v>
      </c>
      <c r="C5875" t="s">
        <v>84</v>
      </c>
      <c r="D5875" t="s">
        <v>103</v>
      </c>
      <c r="E5875" t="s">
        <v>93</v>
      </c>
      <c r="F5875" t="s">
        <v>94</v>
      </c>
      <c r="G5875" t="s">
        <v>56</v>
      </c>
      <c r="H5875">
        <v>7</v>
      </c>
      <c r="I5875">
        <v>72.97</v>
      </c>
      <c r="J5875">
        <v>1.4E-2</v>
      </c>
      <c r="K5875">
        <v>26.07</v>
      </c>
      <c r="L5875" t="s">
        <v>57</v>
      </c>
      <c r="M5875">
        <f t="shared" si="585"/>
        <v>503.64</v>
      </c>
      <c r="N5875">
        <f t="shared" si="586"/>
        <v>321.14999999999998</v>
      </c>
      <c r="O5875" s="7">
        <f t="shared" si="587"/>
        <v>0.63765785084584226</v>
      </c>
      <c r="P5875" t="str">
        <f t="shared" si="588"/>
        <v>Dec-2025</v>
      </c>
      <c r="Q5875" t="str">
        <f t="shared" si="589"/>
        <v>Q4-2025</v>
      </c>
    </row>
    <row r="5876" spans="1:17" x14ac:dyDescent="0.3">
      <c r="A5876" t="s">
        <v>6024</v>
      </c>
      <c r="C5876" t="s">
        <v>88</v>
      </c>
      <c r="D5876" t="s">
        <v>429</v>
      </c>
      <c r="E5876" t="s">
        <v>60</v>
      </c>
      <c r="F5876" t="s">
        <v>76</v>
      </c>
      <c r="G5876" t="s">
        <v>68</v>
      </c>
      <c r="H5876">
        <v>5</v>
      </c>
      <c r="I5876">
        <v>18.72</v>
      </c>
      <c r="J5876">
        <v>0.13100000000000001</v>
      </c>
      <c r="K5876">
        <v>10.24</v>
      </c>
      <c r="L5876" t="s">
        <v>57</v>
      </c>
      <c r="M5876">
        <f t="shared" si="585"/>
        <v>81.34</v>
      </c>
      <c r="N5876">
        <f t="shared" si="586"/>
        <v>30.14</v>
      </c>
      <c r="O5876" s="7">
        <f t="shared" si="587"/>
        <v>0.37054339808212439</v>
      </c>
    </row>
    <row r="5877" spans="1:17" x14ac:dyDescent="0.3">
      <c r="A5877" t="s">
        <v>6025</v>
      </c>
      <c r="B5877" s="15">
        <v>45678</v>
      </c>
      <c r="C5877" t="s">
        <v>84</v>
      </c>
      <c r="D5877" t="s">
        <v>169</v>
      </c>
      <c r="E5877" t="s">
        <v>54</v>
      </c>
      <c r="F5877" t="s">
        <v>156</v>
      </c>
      <c r="G5877" t="s">
        <v>56</v>
      </c>
      <c r="H5877">
        <v>3</v>
      </c>
      <c r="I5877">
        <v>22.21</v>
      </c>
      <c r="J5877">
        <v>0.153</v>
      </c>
      <c r="K5877">
        <v>13.38</v>
      </c>
      <c r="L5877" t="s">
        <v>57</v>
      </c>
      <c r="M5877">
        <f t="shared" si="585"/>
        <v>56.44</v>
      </c>
      <c r="N5877">
        <f t="shared" si="586"/>
        <v>16.3</v>
      </c>
      <c r="O5877" s="7">
        <f t="shared" si="587"/>
        <v>0.28880226789510988</v>
      </c>
      <c r="P5877" t="str">
        <f t="shared" ref="P5877:P5908" si="590">IF(B5877="","",TEXT(B5877,"mmm-yyyy"))</f>
        <v>Jan-2025</v>
      </c>
      <c r="Q5877" t="str">
        <f t="shared" ref="Q5877:Q5908" si="591">IF(B5877="","","Q"&amp;ROUNDUP(MONTH(B5877)/3,0)&amp;"-"&amp;YEAR(B5877))</f>
        <v>Q1-2025</v>
      </c>
    </row>
    <row r="5878" spans="1:17" x14ac:dyDescent="0.3">
      <c r="A5878" t="s">
        <v>6026</v>
      </c>
      <c r="B5878" s="15">
        <v>45828</v>
      </c>
      <c r="C5878" t="s">
        <v>52</v>
      </c>
      <c r="D5878" t="s">
        <v>70</v>
      </c>
      <c r="E5878" t="s">
        <v>54</v>
      </c>
      <c r="F5878" t="s">
        <v>114</v>
      </c>
      <c r="G5878" t="s">
        <v>56</v>
      </c>
      <c r="H5878">
        <v>6</v>
      </c>
      <c r="I5878">
        <v>15.56</v>
      </c>
      <c r="J5878">
        <v>7.8E-2</v>
      </c>
      <c r="K5878">
        <v>10.53</v>
      </c>
      <c r="L5878" t="s">
        <v>57</v>
      </c>
      <c r="M5878">
        <f t="shared" si="585"/>
        <v>86.08</v>
      </c>
      <c r="N5878">
        <f t="shared" si="586"/>
        <v>22.9</v>
      </c>
      <c r="O5878" s="7">
        <f t="shared" si="587"/>
        <v>0.26603159851301111</v>
      </c>
      <c r="P5878" t="str">
        <f t="shared" si="590"/>
        <v>Jun-2025</v>
      </c>
      <c r="Q5878" t="str">
        <f t="shared" si="591"/>
        <v>Q2-2025</v>
      </c>
    </row>
    <row r="5879" spans="1:17" x14ac:dyDescent="0.3">
      <c r="A5879" t="s">
        <v>6027</v>
      </c>
      <c r="B5879" s="15">
        <v>45720</v>
      </c>
      <c r="C5879" t="s">
        <v>84</v>
      </c>
      <c r="D5879" t="s">
        <v>103</v>
      </c>
      <c r="E5879" t="s">
        <v>60</v>
      </c>
      <c r="F5879" t="s">
        <v>76</v>
      </c>
      <c r="G5879" t="s">
        <v>68</v>
      </c>
      <c r="H5879">
        <v>1</v>
      </c>
      <c r="I5879">
        <v>42.03</v>
      </c>
      <c r="J5879">
        <v>0.19900000000000001</v>
      </c>
      <c r="K5879">
        <v>22.97</v>
      </c>
      <c r="L5879" t="s">
        <v>57</v>
      </c>
      <c r="M5879">
        <f t="shared" si="585"/>
        <v>33.67</v>
      </c>
      <c r="N5879">
        <f t="shared" si="586"/>
        <v>10.7</v>
      </c>
      <c r="O5879" s="7">
        <f t="shared" si="587"/>
        <v>0.31779031779031774</v>
      </c>
      <c r="P5879" t="str">
        <f t="shared" si="590"/>
        <v>Mar-2025</v>
      </c>
      <c r="Q5879" t="str">
        <f t="shared" si="591"/>
        <v>Q1-2025</v>
      </c>
    </row>
    <row r="5880" spans="1:17" x14ac:dyDescent="0.3">
      <c r="A5880" t="s">
        <v>6028</v>
      </c>
      <c r="B5880" s="15">
        <v>45518</v>
      </c>
      <c r="C5880" t="s">
        <v>84</v>
      </c>
      <c r="D5880" t="s">
        <v>171</v>
      </c>
      <c r="E5880" t="s">
        <v>71</v>
      </c>
      <c r="F5880" t="s">
        <v>126</v>
      </c>
      <c r="G5880" t="s">
        <v>56</v>
      </c>
      <c r="H5880">
        <v>1</v>
      </c>
      <c r="I5880">
        <v>95.09</v>
      </c>
      <c r="J5880">
        <v>4.3999999999999997E-2</v>
      </c>
      <c r="K5880">
        <v>66.930000000000007</v>
      </c>
      <c r="L5880" t="s">
        <v>57</v>
      </c>
      <c r="M5880">
        <f t="shared" si="585"/>
        <v>90.91</v>
      </c>
      <c r="N5880">
        <f t="shared" si="586"/>
        <v>23.98</v>
      </c>
      <c r="O5880" s="7">
        <f t="shared" si="587"/>
        <v>0.26377736222637777</v>
      </c>
      <c r="P5880" t="str">
        <f t="shared" si="590"/>
        <v>Aug-2024</v>
      </c>
      <c r="Q5880" t="str">
        <f t="shared" si="591"/>
        <v>Q3-2024</v>
      </c>
    </row>
    <row r="5881" spans="1:17" x14ac:dyDescent="0.3">
      <c r="A5881" t="s">
        <v>6029</v>
      </c>
      <c r="B5881" s="15">
        <v>45460</v>
      </c>
      <c r="C5881" t="s">
        <v>88</v>
      </c>
      <c r="D5881" t="s">
        <v>116</v>
      </c>
      <c r="E5881" t="s">
        <v>54</v>
      </c>
      <c r="F5881" t="s">
        <v>156</v>
      </c>
      <c r="G5881" t="s">
        <v>68</v>
      </c>
      <c r="H5881">
        <v>2</v>
      </c>
      <c r="I5881">
        <v>19.100000000000001</v>
      </c>
      <c r="J5881">
        <v>0.14099999999999999</v>
      </c>
      <c r="K5881">
        <v>12.04</v>
      </c>
      <c r="L5881" t="s">
        <v>57</v>
      </c>
      <c r="M5881">
        <f t="shared" si="585"/>
        <v>32.81</v>
      </c>
      <c r="N5881">
        <f t="shared" si="586"/>
        <v>8.73</v>
      </c>
      <c r="O5881" s="7">
        <f t="shared" si="587"/>
        <v>0.26607741542212737</v>
      </c>
      <c r="P5881" t="str">
        <f t="shared" si="590"/>
        <v>Jun-2024</v>
      </c>
      <c r="Q5881" t="str">
        <f t="shared" si="591"/>
        <v>Q2-2024</v>
      </c>
    </row>
    <row r="5882" spans="1:17" x14ac:dyDescent="0.3">
      <c r="A5882" t="s">
        <v>6030</v>
      </c>
      <c r="B5882" s="15">
        <v>45777</v>
      </c>
      <c r="C5882" t="s">
        <v>63</v>
      </c>
      <c r="D5882" t="s">
        <v>175</v>
      </c>
      <c r="E5882" t="s">
        <v>60</v>
      </c>
      <c r="F5882" t="s">
        <v>67</v>
      </c>
      <c r="G5882" t="s">
        <v>56</v>
      </c>
      <c r="H5882">
        <v>1</v>
      </c>
      <c r="I5882">
        <v>119.32</v>
      </c>
      <c r="J5882">
        <v>0.20699999999999999</v>
      </c>
      <c r="K5882">
        <v>57.6</v>
      </c>
      <c r="L5882" t="s">
        <v>57</v>
      </c>
      <c r="M5882">
        <f t="shared" si="585"/>
        <v>94.62</v>
      </c>
      <c r="N5882">
        <f t="shared" si="586"/>
        <v>37.020000000000003</v>
      </c>
      <c r="O5882" s="7">
        <f t="shared" si="587"/>
        <v>0.39124920735573876</v>
      </c>
      <c r="P5882" t="str">
        <f t="shared" si="590"/>
        <v>Apr-2025</v>
      </c>
      <c r="Q5882" t="str">
        <f t="shared" si="591"/>
        <v>Q2-2025</v>
      </c>
    </row>
    <row r="5883" spans="1:17" x14ac:dyDescent="0.3">
      <c r="A5883" t="s">
        <v>6031</v>
      </c>
      <c r="B5883" s="15">
        <v>45347</v>
      </c>
      <c r="C5883" t="s">
        <v>84</v>
      </c>
      <c r="D5883" t="s">
        <v>103</v>
      </c>
      <c r="E5883" t="s">
        <v>93</v>
      </c>
      <c r="F5883" t="s">
        <v>94</v>
      </c>
      <c r="G5883" t="s">
        <v>56</v>
      </c>
      <c r="H5883">
        <v>4</v>
      </c>
      <c r="I5883">
        <v>45.48</v>
      </c>
      <c r="J5883">
        <v>7.9000000000000001E-2</v>
      </c>
      <c r="K5883">
        <v>16.329999999999998</v>
      </c>
      <c r="L5883" t="s">
        <v>57</v>
      </c>
      <c r="M5883">
        <f t="shared" si="585"/>
        <v>167.55</v>
      </c>
      <c r="N5883">
        <f t="shared" si="586"/>
        <v>102.23</v>
      </c>
      <c r="O5883" s="7">
        <f t="shared" si="587"/>
        <v>0.61014622500746041</v>
      </c>
      <c r="P5883" t="str">
        <f t="shared" si="590"/>
        <v>Feb-2024</v>
      </c>
      <c r="Q5883" t="str">
        <f t="shared" si="591"/>
        <v>Q1-2024</v>
      </c>
    </row>
    <row r="5884" spans="1:17" x14ac:dyDescent="0.3">
      <c r="A5884" t="s">
        <v>6032</v>
      </c>
      <c r="B5884" s="15">
        <v>45593</v>
      </c>
      <c r="C5884" t="s">
        <v>52</v>
      </c>
      <c r="D5884" t="s">
        <v>216</v>
      </c>
      <c r="E5884" t="s">
        <v>93</v>
      </c>
      <c r="F5884" t="s">
        <v>94</v>
      </c>
      <c r="G5884" t="s">
        <v>68</v>
      </c>
      <c r="H5884">
        <v>1</v>
      </c>
      <c r="I5884">
        <v>69.08</v>
      </c>
      <c r="J5884">
        <v>2.1000000000000001E-2</v>
      </c>
      <c r="K5884">
        <v>25.1</v>
      </c>
      <c r="L5884" t="s">
        <v>57</v>
      </c>
      <c r="M5884">
        <f t="shared" si="585"/>
        <v>67.63</v>
      </c>
      <c r="N5884">
        <f t="shared" si="586"/>
        <v>42.53</v>
      </c>
      <c r="O5884" s="7">
        <f t="shared" si="587"/>
        <v>0.62886293065207755</v>
      </c>
      <c r="P5884" t="str">
        <f t="shared" si="590"/>
        <v>Oct-2024</v>
      </c>
      <c r="Q5884" t="str">
        <f t="shared" si="591"/>
        <v>Q4-2024</v>
      </c>
    </row>
    <row r="5885" spans="1:17" x14ac:dyDescent="0.3">
      <c r="A5885" t="s">
        <v>6033</v>
      </c>
      <c r="B5885" s="15">
        <v>45668</v>
      </c>
      <c r="C5885" t="s">
        <v>63</v>
      </c>
      <c r="D5885" t="s">
        <v>82</v>
      </c>
      <c r="E5885" t="s">
        <v>107</v>
      </c>
      <c r="F5885" t="s">
        <v>193</v>
      </c>
      <c r="G5885" t="s">
        <v>68</v>
      </c>
      <c r="H5885">
        <v>1</v>
      </c>
      <c r="I5885">
        <v>26.35</v>
      </c>
      <c r="J5885">
        <v>0.14000000000000001</v>
      </c>
      <c r="K5885">
        <v>10.6</v>
      </c>
      <c r="L5885" t="s">
        <v>57</v>
      </c>
      <c r="M5885">
        <f t="shared" si="585"/>
        <v>22.66</v>
      </c>
      <c r="N5885">
        <f t="shared" si="586"/>
        <v>12.06</v>
      </c>
      <c r="O5885" s="7">
        <f t="shared" si="587"/>
        <v>0.53221535745807591</v>
      </c>
      <c r="P5885" t="str">
        <f t="shared" si="590"/>
        <v>Jan-2025</v>
      </c>
      <c r="Q5885" t="str">
        <f t="shared" si="591"/>
        <v>Q1-2025</v>
      </c>
    </row>
    <row r="5886" spans="1:17" x14ac:dyDescent="0.3">
      <c r="A5886" t="s">
        <v>6034</v>
      </c>
      <c r="B5886" s="15">
        <v>45825</v>
      </c>
      <c r="C5886" t="s">
        <v>52</v>
      </c>
      <c r="D5886" t="s">
        <v>155</v>
      </c>
      <c r="E5886" t="s">
        <v>93</v>
      </c>
      <c r="F5886" t="s">
        <v>124</v>
      </c>
      <c r="G5886" t="s">
        <v>68</v>
      </c>
      <c r="H5886">
        <v>5</v>
      </c>
      <c r="I5886">
        <v>11.8</v>
      </c>
      <c r="J5886">
        <v>0.152</v>
      </c>
      <c r="K5886">
        <v>4.5599999999999996</v>
      </c>
      <c r="L5886" t="s">
        <v>57</v>
      </c>
      <c r="M5886">
        <f t="shared" si="585"/>
        <v>50.03</v>
      </c>
      <c r="N5886">
        <f t="shared" si="586"/>
        <v>27.23</v>
      </c>
      <c r="O5886" s="7">
        <f t="shared" si="587"/>
        <v>0.54427343593843691</v>
      </c>
      <c r="P5886" t="str">
        <f t="shared" si="590"/>
        <v>Jun-2025</v>
      </c>
      <c r="Q5886" t="str">
        <f t="shared" si="591"/>
        <v>Q2-2025</v>
      </c>
    </row>
    <row r="5887" spans="1:17" x14ac:dyDescent="0.3">
      <c r="A5887" t="s">
        <v>6035</v>
      </c>
      <c r="B5887" s="15">
        <v>45872</v>
      </c>
      <c r="C5887" t="s">
        <v>52</v>
      </c>
      <c r="D5887" t="s">
        <v>130</v>
      </c>
      <c r="E5887" t="s">
        <v>107</v>
      </c>
      <c r="F5887" t="s">
        <v>148</v>
      </c>
      <c r="G5887" t="s">
        <v>56</v>
      </c>
      <c r="H5887">
        <v>2</v>
      </c>
      <c r="I5887">
        <v>48.35</v>
      </c>
      <c r="J5887">
        <v>7.0999999999999994E-2</v>
      </c>
      <c r="K5887">
        <v>16.37</v>
      </c>
      <c r="L5887" t="s">
        <v>57</v>
      </c>
      <c r="M5887">
        <f t="shared" si="585"/>
        <v>89.83</v>
      </c>
      <c r="N5887">
        <f t="shared" si="586"/>
        <v>57.09</v>
      </c>
      <c r="O5887" s="7">
        <f t="shared" si="587"/>
        <v>0.63553378604029842</v>
      </c>
      <c r="P5887" t="str">
        <f t="shared" si="590"/>
        <v>Aug-2025</v>
      </c>
      <c r="Q5887" t="str">
        <f t="shared" si="591"/>
        <v>Q3-2025</v>
      </c>
    </row>
    <row r="5888" spans="1:17" x14ac:dyDescent="0.3">
      <c r="A5888" t="s">
        <v>6036</v>
      </c>
      <c r="B5888" s="15">
        <v>45646</v>
      </c>
      <c r="C5888" t="s">
        <v>84</v>
      </c>
      <c r="D5888" t="s">
        <v>572</v>
      </c>
      <c r="E5888" t="s">
        <v>107</v>
      </c>
      <c r="F5888" t="s">
        <v>193</v>
      </c>
      <c r="G5888" t="s">
        <v>56</v>
      </c>
      <c r="H5888">
        <v>4</v>
      </c>
      <c r="I5888">
        <v>58.47</v>
      </c>
      <c r="J5888">
        <v>3.1E-2</v>
      </c>
      <c r="K5888">
        <v>23.34</v>
      </c>
      <c r="L5888" t="s">
        <v>57</v>
      </c>
      <c r="M5888">
        <f t="shared" si="585"/>
        <v>226.63</v>
      </c>
      <c r="N5888">
        <f t="shared" si="586"/>
        <v>133.27000000000001</v>
      </c>
      <c r="O5888" s="7">
        <f t="shared" si="587"/>
        <v>0.58805100825133483</v>
      </c>
      <c r="P5888" t="str">
        <f t="shared" si="590"/>
        <v>Dec-2024</v>
      </c>
      <c r="Q5888" t="str">
        <f t="shared" si="591"/>
        <v>Q4-2024</v>
      </c>
    </row>
    <row r="5889" spans="1:17" x14ac:dyDescent="0.3">
      <c r="A5889" t="s">
        <v>6037</v>
      </c>
      <c r="B5889" s="15">
        <v>45557</v>
      </c>
      <c r="C5889" t="s">
        <v>52</v>
      </c>
      <c r="D5889" t="s">
        <v>101</v>
      </c>
      <c r="E5889" t="s">
        <v>71</v>
      </c>
      <c r="F5889" t="s">
        <v>78</v>
      </c>
      <c r="G5889" t="s">
        <v>68</v>
      </c>
      <c r="H5889">
        <v>1</v>
      </c>
      <c r="I5889">
        <v>238.65</v>
      </c>
      <c r="J5889">
        <v>0.13400000000000001</v>
      </c>
      <c r="K5889">
        <v>160.72</v>
      </c>
      <c r="L5889" t="s">
        <v>57</v>
      </c>
      <c r="M5889">
        <f t="shared" si="585"/>
        <v>206.67</v>
      </c>
      <c r="N5889">
        <f t="shared" si="586"/>
        <v>45.95</v>
      </c>
      <c r="O5889" s="7">
        <f t="shared" si="587"/>
        <v>0.22233512362703831</v>
      </c>
      <c r="P5889" t="str">
        <f t="shared" si="590"/>
        <v>Sep-2024</v>
      </c>
      <c r="Q5889" t="str">
        <f t="shared" si="591"/>
        <v>Q3-2024</v>
      </c>
    </row>
    <row r="5890" spans="1:17" x14ac:dyDescent="0.3">
      <c r="A5890" t="s">
        <v>6038</v>
      </c>
      <c r="B5890" s="15">
        <v>45440</v>
      </c>
      <c r="C5890" t="s">
        <v>88</v>
      </c>
      <c r="D5890" t="s">
        <v>198</v>
      </c>
      <c r="E5890" t="s">
        <v>93</v>
      </c>
      <c r="F5890" t="s">
        <v>141</v>
      </c>
      <c r="G5890" t="s">
        <v>68</v>
      </c>
      <c r="H5890">
        <v>7</v>
      </c>
      <c r="I5890">
        <v>38.979999999999997</v>
      </c>
      <c r="J5890">
        <v>0.14599999999999999</v>
      </c>
      <c r="K5890">
        <v>19.28</v>
      </c>
      <c r="L5890" t="s">
        <v>73</v>
      </c>
      <c r="M5890">
        <f t="shared" ref="M5890:M5953" si="592">ROUND(H5890*I5890*(1-J5890),2)</f>
        <v>233.02</v>
      </c>
      <c r="N5890">
        <f t="shared" ref="N5890:N5953" si="593">ROUND(M5890-(H5890*K5890),2)</f>
        <v>98.06</v>
      </c>
      <c r="O5890" s="7">
        <f t="shared" ref="O5890:O5953" si="594">IFERROR(N5890/M5890,0)</f>
        <v>0.42082224701742338</v>
      </c>
      <c r="P5890" t="str">
        <f t="shared" si="590"/>
        <v>May-2024</v>
      </c>
      <c r="Q5890" t="str">
        <f t="shared" si="591"/>
        <v>Q2-2024</v>
      </c>
    </row>
    <row r="5891" spans="1:17" x14ac:dyDescent="0.3">
      <c r="A5891" t="s">
        <v>6039</v>
      </c>
      <c r="B5891" s="15">
        <v>45914</v>
      </c>
      <c r="C5891" t="s">
        <v>84</v>
      </c>
      <c r="D5891" t="s">
        <v>196</v>
      </c>
      <c r="E5891" t="s">
        <v>60</v>
      </c>
      <c r="F5891" t="s">
        <v>99</v>
      </c>
      <c r="G5891" t="s">
        <v>56</v>
      </c>
      <c r="H5891">
        <v>4</v>
      </c>
      <c r="I5891">
        <v>77.34</v>
      </c>
      <c r="J5891">
        <v>0.109</v>
      </c>
      <c r="K5891">
        <v>34.22</v>
      </c>
      <c r="L5891" t="s">
        <v>57</v>
      </c>
      <c r="M5891">
        <f t="shared" si="592"/>
        <v>275.64</v>
      </c>
      <c r="N5891">
        <f t="shared" si="593"/>
        <v>138.76</v>
      </c>
      <c r="O5891" s="7">
        <f t="shared" si="594"/>
        <v>0.50341024524742417</v>
      </c>
      <c r="P5891" t="str">
        <f t="shared" si="590"/>
        <v>Sep-2025</v>
      </c>
      <c r="Q5891" t="str">
        <f t="shared" si="591"/>
        <v>Q3-2025</v>
      </c>
    </row>
    <row r="5892" spans="1:17" x14ac:dyDescent="0.3">
      <c r="A5892" t="s">
        <v>6040</v>
      </c>
      <c r="B5892" s="15">
        <v>45748</v>
      </c>
      <c r="C5892" t="s">
        <v>63</v>
      </c>
      <c r="D5892" t="s">
        <v>165</v>
      </c>
      <c r="E5892" t="s">
        <v>54</v>
      </c>
      <c r="F5892" t="s">
        <v>114</v>
      </c>
      <c r="G5892" t="s">
        <v>68</v>
      </c>
      <c r="H5892">
        <v>2</v>
      </c>
      <c r="I5892">
        <v>23.71</v>
      </c>
      <c r="J5892">
        <v>0.27200000000000002</v>
      </c>
      <c r="K5892">
        <v>14.97</v>
      </c>
      <c r="L5892" t="s">
        <v>57</v>
      </c>
      <c r="M5892">
        <f t="shared" si="592"/>
        <v>34.520000000000003</v>
      </c>
      <c r="N5892">
        <f t="shared" si="593"/>
        <v>4.58</v>
      </c>
      <c r="O5892" s="7">
        <f t="shared" si="594"/>
        <v>0.13267670915411356</v>
      </c>
      <c r="P5892" t="str">
        <f t="shared" si="590"/>
        <v>Apr-2025</v>
      </c>
      <c r="Q5892" t="str">
        <f t="shared" si="591"/>
        <v>Q2-2025</v>
      </c>
    </row>
    <row r="5893" spans="1:17" x14ac:dyDescent="0.3">
      <c r="A5893" t="s">
        <v>6041</v>
      </c>
      <c r="B5893" s="15">
        <v>45865</v>
      </c>
      <c r="C5893" t="s">
        <v>52</v>
      </c>
      <c r="D5893" t="s">
        <v>200</v>
      </c>
      <c r="E5893" t="s">
        <v>71</v>
      </c>
      <c r="F5893" t="s">
        <v>78</v>
      </c>
      <c r="G5893" t="s">
        <v>68</v>
      </c>
      <c r="H5893">
        <v>2</v>
      </c>
      <c r="I5893">
        <v>262.58999999999997</v>
      </c>
      <c r="J5893">
        <v>5.8999999999999997E-2</v>
      </c>
      <c r="K5893">
        <v>195.61</v>
      </c>
      <c r="L5893" t="s">
        <v>57</v>
      </c>
      <c r="M5893">
        <f t="shared" si="592"/>
        <v>494.19</v>
      </c>
      <c r="N5893">
        <f t="shared" si="593"/>
        <v>102.97</v>
      </c>
      <c r="O5893" s="7">
        <f t="shared" si="594"/>
        <v>0.20836115664015864</v>
      </c>
      <c r="P5893" t="str">
        <f t="shared" si="590"/>
        <v>Jul-2025</v>
      </c>
      <c r="Q5893" t="str">
        <f t="shared" si="591"/>
        <v>Q3-2025</v>
      </c>
    </row>
    <row r="5894" spans="1:17" x14ac:dyDescent="0.3">
      <c r="A5894" t="s">
        <v>6042</v>
      </c>
      <c r="B5894" s="15">
        <v>45826</v>
      </c>
      <c r="C5894" t="s">
        <v>84</v>
      </c>
      <c r="D5894" t="s">
        <v>110</v>
      </c>
      <c r="E5894" t="s">
        <v>93</v>
      </c>
      <c r="F5894" t="s">
        <v>124</v>
      </c>
      <c r="G5894" t="s">
        <v>56</v>
      </c>
      <c r="H5894">
        <v>1</v>
      </c>
      <c r="I5894">
        <v>75.36</v>
      </c>
      <c r="J5894">
        <v>7.4999999999999997E-2</v>
      </c>
      <c r="K5894">
        <v>28.15</v>
      </c>
      <c r="L5894" t="s">
        <v>57</v>
      </c>
      <c r="M5894">
        <f t="shared" si="592"/>
        <v>69.709999999999994</v>
      </c>
      <c r="N5894">
        <f t="shared" si="593"/>
        <v>41.56</v>
      </c>
      <c r="O5894" s="7">
        <f t="shared" si="594"/>
        <v>0.59618419165112613</v>
      </c>
      <c r="P5894" t="str">
        <f t="shared" si="590"/>
        <v>Jun-2025</v>
      </c>
      <c r="Q5894" t="str">
        <f t="shared" si="591"/>
        <v>Q2-2025</v>
      </c>
    </row>
    <row r="5895" spans="1:17" x14ac:dyDescent="0.3">
      <c r="A5895" t="s">
        <v>6043</v>
      </c>
      <c r="B5895" s="15">
        <v>45913</v>
      </c>
      <c r="C5895" t="s">
        <v>84</v>
      </c>
      <c r="D5895" t="s">
        <v>150</v>
      </c>
      <c r="E5895" t="s">
        <v>71</v>
      </c>
      <c r="F5895" t="s">
        <v>72</v>
      </c>
      <c r="G5895" t="s">
        <v>68</v>
      </c>
      <c r="H5895">
        <v>4</v>
      </c>
      <c r="I5895">
        <v>276.75</v>
      </c>
      <c r="J5895">
        <v>5.1999999999999998E-2</v>
      </c>
      <c r="K5895">
        <v>192.31</v>
      </c>
      <c r="L5895" t="s">
        <v>57</v>
      </c>
      <c r="M5895">
        <f t="shared" si="592"/>
        <v>1049.44</v>
      </c>
      <c r="N5895">
        <f t="shared" si="593"/>
        <v>280.2</v>
      </c>
      <c r="O5895" s="7">
        <f t="shared" si="594"/>
        <v>0.26699954261320319</v>
      </c>
      <c r="P5895" t="str">
        <f t="shared" si="590"/>
        <v>Sep-2025</v>
      </c>
      <c r="Q5895" t="str">
        <f t="shared" si="591"/>
        <v>Q3-2025</v>
      </c>
    </row>
    <row r="5896" spans="1:17" x14ac:dyDescent="0.3">
      <c r="A5896" t="s">
        <v>6044</v>
      </c>
      <c r="B5896" s="15">
        <v>45636</v>
      </c>
      <c r="C5896" t="s">
        <v>84</v>
      </c>
      <c r="D5896" t="s">
        <v>171</v>
      </c>
      <c r="E5896" t="s">
        <v>107</v>
      </c>
      <c r="F5896" t="s">
        <v>139</v>
      </c>
      <c r="G5896" t="s">
        <v>56</v>
      </c>
      <c r="H5896">
        <v>5</v>
      </c>
      <c r="I5896">
        <v>27.99</v>
      </c>
      <c r="J5896">
        <v>0.20100000000000001</v>
      </c>
      <c r="K5896">
        <v>11.97</v>
      </c>
      <c r="L5896" t="s">
        <v>57</v>
      </c>
      <c r="M5896">
        <f t="shared" si="592"/>
        <v>111.82</v>
      </c>
      <c r="N5896">
        <f t="shared" si="593"/>
        <v>51.97</v>
      </c>
      <c r="O5896" s="7">
        <f t="shared" si="594"/>
        <v>0.46476480057234842</v>
      </c>
      <c r="P5896" t="str">
        <f t="shared" si="590"/>
        <v>Dec-2024</v>
      </c>
      <c r="Q5896" t="str">
        <f t="shared" si="591"/>
        <v>Q4-2024</v>
      </c>
    </row>
    <row r="5897" spans="1:17" x14ac:dyDescent="0.3">
      <c r="A5897" t="s">
        <v>6045</v>
      </c>
      <c r="B5897" s="15">
        <v>45792</v>
      </c>
      <c r="C5897" t="s">
        <v>84</v>
      </c>
      <c r="D5897" t="s">
        <v>196</v>
      </c>
      <c r="E5897" t="s">
        <v>60</v>
      </c>
      <c r="F5897" t="s">
        <v>76</v>
      </c>
      <c r="G5897" t="s">
        <v>56</v>
      </c>
      <c r="H5897">
        <v>1</v>
      </c>
      <c r="I5897">
        <v>31.24</v>
      </c>
      <c r="J5897">
        <v>0.09</v>
      </c>
      <c r="K5897">
        <v>16</v>
      </c>
      <c r="L5897" t="s">
        <v>57</v>
      </c>
      <c r="M5897">
        <f t="shared" si="592"/>
        <v>28.43</v>
      </c>
      <c r="N5897">
        <f t="shared" si="593"/>
        <v>12.43</v>
      </c>
      <c r="O5897" s="7">
        <f t="shared" si="594"/>
        <v>0.4372142103411889</v>
      </c>
      <c r="P5897" t="str">
        <f t="shared" si="590"/>
        <v>May-2025</v>
      </c>
      <c r="Q5897" t="str">
        <f t="shared" si="591"/>
        <v>Q2-2025</v>
      </c>
    </row>
    <row r="5898" spans="1:17" x14ac:dyDescent="0.3">
      <c r="A5898" t="s">
        <v>6046</v>
      </c>
      <c r="B5898" s="15">
        <v>45801</v>
      </c>
      <c r="C5898" t="s">
        <v>88</v>
      </c>
      <c r="D5898" t="s">
        <v>116</v>
      </c>
      <c r="E5898" t="s">
        <v>71</v>
      </c>
      <c r="F5898" t="s">
        <v>126</v>
      </c>
      <c r="G5898" t="s">
        <v>56</v>
      </c>
      <c r="H5898">
        <v>1</v>
      </c>
      <c r="I5898">
        <v>231.78</v>
      </c>
      <c r="J5898">
        <v>0</v>
      </c>
      <c r="K5898">
        <v>167.29</v>
      </c>
      <c r="L5898" t="s">
        <v>57</v>
      </c>
      <c r="M5898">
        <f t="shared" si="592"/>
        <v>231.78</v>
      </c>
      <c r="N5898">
        <f t="shared" si="593"/>
        <v>64.489999999999995</v>
      </c>
      <c r="O5898" s="7">
        <f t="shared" si="594"/>
        <v>0.27823798429545255</v>
      </c>
      <c r="P5898" t="str">
        <f t="shared" si="590"/>
        <v>May-2025</v>
      </c>
      <c r="Q5898" t="str">
        <f t="shared" si="591"/>
        <v>Q2-2025</v>
      </c>
    </row>
    <row r="5899" spans="1:17" x14ac:dyDescent="0.3">
      <c r="A5899" t="s">
        <v>6047</v>
      </c>
      <c r="B5899" s="15">
        <v>45862</v>
      </c>
      <c r="C5899" t="s">
        <v>88</v>
      </c>
      <c r="D5899" t="s">
        <v>198</v>
      </c>
      <c r="E5899" t="s">
        <v>54</v>
      </c>
      <c r="F5899" t="s">
        <v>65</v>
      </c>
      <c r="G5899" t="s">
        <v>68</v>
      </c>
      <c r="H5899">
        <v>1</v>
      </c>
      <c r="I5899">
        <v>14</v>
      </c>
      <c r="J5899">
        <v>6.7000000000000004E-2</v>
      </c>
      <c r="K5899">
        <v>7.75</v>
      </c>
      <c r="L5899" t="s">
        <v>57</v>
      </c>
      <c r="M5899">
        <f t="shared" si="592"/>
        <v>13.06</v>
      </c>
      <c r="N5899">
        <f t="shared" si="593"/>
        <v>5.31</v>
      </c>
      <c r="O5899" s="7">
        <f t="shared" si="594"/>
        <v>0.40658499234303214</v>
      </c>
      <c r="P5899" t="str">
        <f t="shared" si="590"/>
        <v>Jul-2025</v>
      </c>
      <c r="Q5899" t="str">
        <f t="shared" si="591"/>
        <v>Q3-2025</v>
      </c>
    </row>
    <row r="5900" spans="1:17" x14ac:dyDescent="0.3">
      <c r="A5900" t="s">
        <v>6048</v>
      </c>
      <c r="B5900" s="15">
        <v>46012</v>
      </c>
      <c r="C5900" t="s">
        <v>84</v>
      </c>
      <c r="D5900" t="s">
        <v>144</v>
      </c>
      <c r="E5900" t="s">
        <v>71</v>
      </c>
      <c r="F5900" t="s">
        <v>78</v>
      </c>
      <c r="G5900" t="s">
        <v>68</v>
      </c>
      <c r="H5900">
        <v>1</v>
      </c>
      <c r="I5900">
        <v>179.8</v>
      </c>
      <c r="J5900">
        <v>8.0000000000000002E-3</v>
      </c>
      <c r="K5900">
        <v>139.93</v>
      </c>
      <c r="L5900" t="s">
        <v>57</v>
      </c>
      <c r="M5900">
        <f t="shared" si="592"/>
        <v>178.36</v>
      </c>
      <c r="N5900">
        <f t="shared" si="593"/>
        <v>38.43</v>
      </c>
      <c r="O5900" s="7">
        <f t="shared" si="594"/>
        <v>0.21546310832025115</v>
      </c>
      <c r="P5900" t="str">
        <f t="shared" si="590"/>
        <v>Dec-2025</v>
      </c>
      <c r="Q5900" t="str">
        <f t="shared" si="591"/>
        <v>Q4-2025</v>
      </c>
    </row>
    <row r="5901" spans="1:17" x14ac:dyDescent="0.3">
      <c r="A5901" t="s">
        <v>6049</v>
      </c>
      <c r="B5901" s="15">
        <v>45870</v>
      </c>
      <c r="C5901" t="s">
        <v>88</v>
      </c>
      <c r="D5901" t="s">
        <v>89</v>
      </c>
      <c r="E5901" t="s">
        <v>107</v>
      </c>
      <c r="F5901" t="s">
        <v>139</v>
      </c>
      <c r="G5901" t="s">
        <v>56</v>
      </c>
      <c r="H5901">
        <v>1</v>
      </c>
      <c r="I5901">
        <v>31.21</v>
      </c>
      <c r="J5901">
        <v>6.3E-2</v>
      </c>
      <c r="K5901">
        <v>11.43</v>
      </c>
      <c r="L5901" t="s">
        <v>73</v>
      </c>
      <c r="M5901">
        <f t="shared" si="592"/>
        <v>29.24</v>
      </c>
      <c r="N5901">
        <f t="shared" si="593"/>
        <v>17.809999999999999</v>
      </c>
      <c r="O5901" s="7">
        <f t="shared" si="594"/>
        <v>0.60909712722298226</v>
      </c>
      <c r="P5901" t="str">
        <f t="shared" si="590"/>
        <v>Aug-2025</v>
      </c>
      <c r="Q5901" t="str">
        <f t="shared" si="591"/>
        <v>Q3-2025</v>
      </c>
    </row>
    <row r="5902" spans="1:17" x14ac:dyDescent="0.3">
      <c r="A5902" t="s">
        <v>6050</v>
      </c>
      <c r="B5902" s="15">
        <v>45618</v>
      </c>
      <c r="C5902" t="s">
        <v>88</v>
      </c>
      <c r="D5902" t="s">
        <v>198</v>
      </c>
      <c r="E5902" t="s">
        <v>54</v>
      </c>
      <c r="F5902" t="s">
        <v>268</v>
      </c>
      <c r="G5902" t="s">
        <v>68</v>
      </c>
      <c r="H5902">
        <v>8</v>
      </c>
      <c r="I5902">
        <v>18.23</v>
      </c>
      <c r="J5902">
        <v>0.14699999999999999</v>
      </c>
      <c r="K5902">
        <v>10.25</v>
      </c>
      <c r="L5902" t="s">
        <v>57</v>
      </c>
      <c r="M5902">
        <f t="shared" si="592"/>
        <v>124.4</v>
      </c>
      <c r="N5902">
        <f t="shared" si="593"/>
        <v>42.4</v>
      </c>
      <c r="O5902" s="7">
        <f t="shared" si="594"/>
        <v>0.34083601286173631</v>
      </c>
      <c r="P5902" t="str">
        <f t="shared" si="590"/>
        <v>Nov-2024</v>
      </c>
      <c r="Q5902" t="str">
        <f t="shared" si="591"/>
        <v>Q4-2024</v>
      </c>
    </row>
    <row r="5903" spans="1:17" x14ac:dyDescent="0.3">
      <c r="A5903" t="s">
        <v>6051</v>
      </c>
      <c r="B5903" s="15">
        <v>45817</v>
      </c>
      <c r="C5903" t="s">
        <v>63</v>
      </c>
      <c r="D5903" t="s">
        <v>258</v>
      </c>
      <c r="E5903" t="s">
        <v>60</v>
      </c>
      <c r="F5903" t="s">
        <v>99</v>
      </c>
      <c r="G5903" t="s">
        <v>56</v>
      </c>
      <c r="H5903">
        <v>1</v>
      </c>
      <c r="I5903">
        <v>103.05</v>
      </c>
      <c r="J5903">
        <v>0.33400000000000002</v>
      </c>
      <c r="K5903">
        <v>43.17</v>
      </c>
      <c r="L5903" t="s">
        <v>104</v>
      </c>
      <c r="M5903">
        <f t="shared" si="592"/>
        <v>68.63</v>
      </c>
      <c r="N5903">
        <f t="shared" si="593"/>
        <v>25.46</v>
      </c>
      <c r="O5903" s="7">
        <f t="shared" si="594"/>
        <v>0.37097479236485503</v>
      </c>
      <c r="P5903" t="str">
        <f t="shared" si="590"/>
        <v>Jun-2025</v>
      </c>
      <c r="Q5903" t="str">
        <f t="shared" si="591"/>
        <v>Q2-2025</v>
      </c>
    </row>
    <row r="5904" spans="1:17" x14ac:dyDescent="0.3">
      <c r="A5904" t="s">
        <v>6052</v>
      </c>
      <c r="B5904" s="15">
        <v>45773</v>
      </c>
      <c r="C5904" t="s">
        <v>63</v>
      </c>
      <c r="D5904" t="s">
        <v>119</v>
      </c>
      <c r="E5904" t="s">
        <v>93</v>
      </c>
      <c r="F5904" t="s">
        <v>124</v>
      </c>
      <c r="G5904" t="s">
        <v>68</v>
      </c>
      <c r="H5904">
        <v>7</v>
      </c>
      <c r="I5904">
        <v>49.7</v>
      </c>
      <c r="J5904">
        <v>0.17699999999999999</v>
      </c>
      <c r="K5904">
        <v>24.32</v>
      </c>
      <c r="L5904" t="s">
        <v>57</v>
      </c>
      <c r="M5904">
        <f t="shared" si="592"/>
        <v>286.32</v>
      </c>
      <c r="N5904">
        <f t="shared" si="593"/>
        <v>116.08</v>
      </c>
      <c r="O5904" s="7">
        <f t="shared" si="594"/>
        <v>0.40542050852193351</v>
      </c>
      <c r="P5904" t="str">
        <f t="shared" si="590"/>
        <v>Apr-2025</v>
      </c>
      <c r="Q5904" t="str">
        <f t="shared" si="591"/>
        <v>Q2-2025</v>
      </c>
    </row>
    <row r="5905" spans="1:17" x14ac:dyDescent="0.3">
      <c r="A5905" t="s">
        <v>6053</v>
      </c>
      <c r="B5905" s="15">
        <v>45594</v>
      </c>
      <c r="C5905" t="s">
        <v>84</v>
      </c>
      <c r="D5905" t="s">
        <v>103</v>
      </c>
      <c r="E5905" t="s">
        <v>54</v>
      </c>
      <c r="F5905" t="s">
        <v>268</v>
      </c>
      <c r="G5905" t="s">
        <v>56</v>
      </c>
      <c r="H5905">
        <v>6</v>
      </c>
      <c r="I5905">
        <v>10.01</v>
      </c>
      <c r="J5905">
        <v>0.13100000000000001</v>
      </c>
      <c r="K5905">
        <v>5.68</v>
      </c>
      <c r="L5905" t="s">
        <v>57</v>
      </c>
      <c r="M5905">
        <f t="shared" si="592"/>
        <v>52.19</v>
      </c>
      <c r="N5905">
        <f t="shared" si="593"/>
        <v>18.11</v>
      </c>
      <c r="O5905" s="7">
        <f t="shared" si="594"/>
        <v>0.3470013412531136</v>
      </c>
      <c r="P5905" t="str">
        <f t="shared" si="590"/>
        <v>Oct-2024</v>
      </c>
      <c r="Q5905" t="str">
        <f t="shared" si="591"/>
        <v>Q4-2024</v>
      </c>
    </row>
    <row r="5906" spans="1:17" x14ac:dyDescent="0.3">
      <c r="A5906" t="s">
        <v>6054</v>
      </c>
      <c r="B5906" s="15">
        <v>45775</v>
      </c>
      <c r="C5906" t="s">
        <v>88</v>
      </c>
      <c r="D5906" t="s">
        <v>206</v>
      </c>
      <c r="E5906" t="s">
        <v>54</v>
      </c>
      <c r="F5906" t="s">
        <v>65</v>
      </c>
      <c r="G5906" t="s">
        <v>68</v>
      </c>
      <c r="H5906">
        <v>2</v>
      </c>
      <c r="I5906">
        <v>17.350000000000001</v>
      </c>
      <c r="J5906">
        <v>0.13400000000000001</v>
      </c>
      <c r="K5906">
        <v>11.69</v>
      </c>
      <c r="L5906" t="s">
        <v>57</v>
      </c>
      <c r="M5906">
        <f t="shared" si="592"/>
        <v>30.05</v>
      </c>
      <c r="N5906">
        <f t="shared" si="593"/>
        <v>6.67</v>
      </c>
      <c r="O5906" s="7">
        <f t="shared" si="594"/>
        <v>0.22196339434276205</v>
      </c>
      <c r="P5906" t="str">
        <f t="shared" si="590"/>
        <v>Apr-2025</v>
      </c>
      <c r="Q5906" t="str">
        <f t="shared" si="591"/>
        <v>Q2-2025</v>
      </c>
    </row>
    <row r="5907" spans="1:17" x14ac:dyDescent="0.3">
      <c r="A5907" t="s">
        <v>6055</v>
      </c>
      <c r="B5907" s="15">
        <v>45950</v>
      </c>
      <c r="C5907" t="s">
        <v>52</v>
      </c>
      <c r="D5907" t="s">
        <v>101</v>
      </c>
      <c r="E5907" t="s">
        <v>60</v>
      </c>
      <c r="F5907" t="s">
        <v>67</v>
      </c>
      <c r="G5907" t="s">
        <v>68</v>
      </c>
      <c r="H5907">
        <v>3</v>
      </c>
      <c r="I5907">
        <v>97.44</v>
      </c>
      <c r="J5907">
        <v>2E-3</v>
      </c>
      <c r="K5907">
        <v>45.95</v>
      </c>
      <c r="L5907" t="s">
        <v>57</v>
      </c>
      <c r="M5907">
        <f t="shared" si="592"/>
        <v>291.74</v>
      </c>
      <c r="N5907">
        <f t="shared" si="593"/>
        <v>153.88999999999999</v>
      </c>
      <c r="O5907" s="7">
        <f t="shared" si="594"/>
        <v>0.52749023102762727</v>
      </c>
      <c r="P5907" t="str">
        <f t="shared" si="590"/>
        <v>Oct-2025</v>
      </c>
      <c r="Q5907" t="str">
        <f t="shared" si="591"/>
        <v>Q4-2025</v>
      </c>
    </row>
    <row r="5908" spans="1:17" x14ac:dyDescent="0.3">
      <c r="A5908" t="s">
        <v>6056</v>
      </c>
      <c r="B5908" s="15">
        <v>45532</v>
      </c>
      <c r="C5908" t="s">
        <v>52</v>
      </c>
      <c r="D5908" t="s">
        <v>181</v>
      </c>
      <c r="E5908" t="s">
        <v>71</v>
      </c>
      <c r="F5908" t="s">
        <v>126</v>
      </c>
      <c r="G5908" t="s">
        <v>56</v>
      </c>
      <c r="H5908">
        <v>9</v>
      </c>
      <c r="I5908">
        <v>257.61</v>
      </c>
      <c r="J5908">
        <v>9.7000000000000003E-2</v>
      </c>
      <c r="K5908">
        <v>185.53</v>
      </c>
      <c r="L5908" t="s">
        <v>57</v>
      </c>
      <c r="M5908">
        <f t="shared" si="592"/>
        <v>2093.6</v>
      </c>
      <c r="N5908">
        <f t="shared" si="593"/>
        <v>423.83</v>
      </c>
      <c r="O5908" s="7">
        <f t="shared" si="594"/>
        <v>0.20244077187619411</v>
      </c>
      <c r="P5908" t="str">
        <f t="shared" si="590"/>
        <v>Aug-2024</v>
      </c>
      <c r="Q5908" t="str">
        <f t="shared" si="591"/>
        <v>Q3-2024</v>
      </c>
    </row>
    <row r="5909" spans="1:17" x14ac:dyDescent="0.3">
      <c r="A5909" t="s">
        <v>6057</v>
      </c>
      <c r="B5909" s="15">
        <v>45495</v>
      </c>
      <c r="C5909" t="s">
        <v>63</v>
      </c>
      <c r="D5909" t="s">
        <v>175</v>
      </c>
      <c r="E5909" t="s">
        <v>107</v>
      </c>
      <c r="F5909" t="s">
        <v>148</v>
      </c>
      <c r="G5909" t="s">
        <v>56</v>
      </c>
      <c r="H5909">
        <v>4</v>
      </c>
      <c r="I5909">
        <v>44.26</v>
      </c>
      <c r="J5909">
        <v>0.25800000000000001</v>
      </c>
      <c r="K5909">
        <v>15.67</v>
      </c>
      <c r="L5909" t="s">
        <v>57</v>
      </c>
      <c r="M5909">
        <f t="shared" si="592"/>
        <v>131.36000000000001</v>
      </c>
      <c r="N5909">
        <f t="shared" si="593"/>
        <v>68.680000000000007</v>
      </c>
      <c r="O5909" s="7">
        <f t="shared" si="594"/>
        <v>0.52283800243605361</v>
      </c>
      <c r="P5909" t="str">
        <f t="shared" ref="P5909:P5940" si="595">IF(B5909="","",TEXT(B5909,"mmm-yyyy"))</f>
        <v>Jul-2024</v>
      </c>
      <c r="Q5909" t="str">
        <f t="shared" ref="Q5909:Q5940" si="596">IF(B5909="","","Q"&amp;ROUNDUP(MONTH(B5909)/3,0)&amp;"-"&amp;YEAR(B5909))</f>
        <v>Q3-2024</v>
      </c>
    </row>
    <row r="5910" spans="1:17" x14ac:dyDescent="0.3">
      <c r="A5910" t="s">
        <v>6058</v>
      </c>
      <c r="B5910" s="15">
        <v>45862</v>
      </c>
      <c r="C5910" t="s">
        <v>84</v>
      </c>
      <c r="D5910" t="s">
        <v>150</v>
      </c>
      <c r="E5910" t="s">
        <v>60</v>
      </c>
      <c r="F5910" t="s">
        <v>76</v>
      </c>
      <c r="G5910" t="s">
        <v>68</v>
      </c>
      <c r="H5910">
        <v>6</v>
      </c>
      <c r="I5910">
        <v>87.66</v>
      </c>
      <c r="J5910">
        <v>0.113</v>
      </c>
      <c r="K5910">
        <v>46.61</v>
      </c>
      <c r="L5910" t="s">
        <v>57</v>
      </c>
      <c r="M5910">
        <f t="shared" si="592"/>
        <v>466.53</v>
      </c>
      <c r="N5910">
        <f t="shared" si="593"/>
        <v>186.87</v>
      </c>
      <c r="O5910" s="7">
        <f t="shared" si="594"/>
        <v>0.40055301909845031</v>
      </c>
      <c r="P5910" t="str">
        <f t="shared" si="595"/>
        <v>Jul-2025</v>
      </c>
      <c r="Q5910" t="str">
        <f t="shared" si="596"/>
        <v>Q3-2025</v>
      </c>
    </row>
    <row r="5911" spans="1:17" x14ac:dyDescent="0.3">
      <c r="A5911" t="s">
        <v>6059</v>
      </c>
      <c r="B5911" s="15">
        <v>46018</v>
      </c>
      <c r="C5911" t="s">
        <v>84</v>
      </c>
      <c r="D5911" t="s">
        <v>147</v>
      </c>
      <c r="E5911" t="s">
        <v>60</v>
      </c>
      <c r="F5911" t="s">
        <v>90</v>
      </c>
      <c r="G5911" t="s">
        <v>56</v>
      </c>
      <c r="H5911">
        <v>1</v>
      </c>
      <c r="I5911">
        <v>114.73</v>
      </c>
      <c r="J5911">
        <v>8.5000000000000006E-2</v>
      </c>
      <c r="K5911">
        <v>50.49</v>
      </c>
      <c r="L5911" t="s">
        <v>57</v>
      </c>
      <c r="M5911">
        <f t="shared" si="592"/>
        <v>104.98</v>
      </c>
      <c r="N5911">
        <f t="shared" si="593"/>
        <v>54.49</v>
      </c>
      <c r="O5911" s="7">
        <f t="shared" si="594"/>
        <v>0.51905124785673462</v>
      </c>
      <c r="P5911" t="str">
        <f t="shared" si="595"/>
        <v>Dec-2025</v>
      </c>
      <c r="Q5911" t="str">
        <f t="shared" si="596"/>
        <v>Q4-2025</v>
      </c>
    </row>
    <row r="5912" spans="1:17" x14ac:dyDescent="0.3">
      <c r="A5912" t="s">
        <v>6060</v>
      </c>
      <c r="B5912" s="15">
        <v>45879</v>
      </c>
      <c r="C5912" t="s">
        <v>84</v>
      </c>
      <c r="D5912" t="s">
        <v>229</v>
      </c>
      <c r="E5912" t="s">
        <v>60</v>
      </c>
      <c r="F5912" t="s">
        <v>67</v>
      </c>
      <c r="G5912" t="s">
        <v>68</v>
      </c>
      <c r="H5912">
        <v>3</v>
      </c>
      <c r="I5912">
        <v>89.5</v>
      </c>
      <c r="J5912">
        <v>6.5000000000000002E-2</v>
      </c>
      <c r="K5912">
        <v>44.59</v>
      </c>
      <c r="L5912" t="s">
        <v>57</v>
      </c>
      <c r="M5912">
        <f t="shared" si="592"/>
        <v>251.05</v>
      </c>
      <c r="N5912">
        <f t="shared" si="593"/>
        <v>117.28</v>
      </c>
      <c r="O5912" s="7">
        <f t="shared" si="594"/>
        <v>0.46715793666600275</v>
      </c>
      <c r="P5912" t="str">
        <f t="shared" si="595"/>
        <v>Aug-2025</v>
      </c>
      <c r="Q5912" t="str">
        <f t="shared" si="596"/>
        <v>Q3-2025</v>
      </c>
    </row>
    <row r="5913" spans="1:17" x14ac:dyDescent="0.3">
      <c r="A5913" t="s">
        <v>6061</v>
      </c>
      <c r="B5913" s="15">
        <v>45387</v>
      </c>
      <c r="C5913" t="s">
        <v>88</v>
      </c>
      <c r="D5913" t="s">
        <v>123</v>
      </c>
      <c r="E5913" t="s">
        <v>60</v>
      </c>
      <c r="F5913" t="s">
        <v>67</v>
      </c>
      <c r="G5913" t="s">
        <v>68</v>
      </c>
      <c r="H5913">
        <v>4</v>
      </c>
      <c r="I5913">
        <v>87.43</v>
      </c>
      <c r="J5913">
        <v>5.3999999999999999E-2</v>
      </c>
      <c r="K5913">
        <v>47.71</v>
      </c>
      <c r="L5913" t="s">
        <v>57</v>
      </c>
      <c r="M5913">
        <f t="shared" si="592"/>
        <v>330.84</v>
      </c>
      <c r="N5913">
        <f t="shared" si="593"/>
        <v>140</v>
      </c>
      <c r="O5913" s="7">
        <f t="shared" si="594"/>
        <v>0.42316527626647327</v>
      </c>
      <c r="P5913" t="str">
        <f t="shared" si="595"/>
        <v>Apr-2024</v>
      </c>
      <c r="Q5913" t="str">
        <f t="shared" si="596"/>
        <v>Q2-2024</v>
      </c>
    </row>
    <row r="5914" spans="1:17" x14ac:dyDescent="0.3">
      <c r="A5914" t="s">
        <v>6062</v>
      </c>
      <c r="B5914" s="15">
        <v>45728</v>
      </c>
      <c r="C5914" t="s">
        <v>84</v>
      </c>
      <c r="D5914" t="s">
        <v>171</v>
      </c>
      <c r="E5914" t="s">
        <v>107</v>
      </c>
      <c r="F5914" t="s">
        <v>108</v>
      </c>
      <c r="G5914" t="s">
        <v>56</v>
      </c>
      <c r="H5914">
        <v>1</v>
      </c>
      <c r="I5914">
        <v>57.5</v>
      </c>
      <c r="J5914">
        <v>0.153</v>
      </c>
      <c r="K5914">
        <v>23.98</v>
      </c>
      <c r="L5914" t="s">
        <v>57</v>
      </c>
      <c r="M5914">
        <f t="shared" si="592"/>
        <v>48.7</v>
      </c>
      <c r="N5914">
        <f t="shared" si="593"/>
        <v>24.72</v>
      </c>
      <c r="O5914" s="7">
        <f t="shared" si="594"/>
        <v>0.50759753593429158</v>
      </c>
      <c r="P5914" t="str">
        <f t="shared" si="595"/>
        <v>Mar-2025</v>
      </c>
      <c r="Q5914" t="str">
        <f t="shared" si="596"/>
        <v>Q1-2025</v>
      </c>
    </row>
    <row r="5915" spans="1:17" x14ac:dyDescent="0.3">
      <c r="A5915" t="s">
        <v>6063</v>
      </c>
      <c r="B5915" s="15">
        <v>45503</v>
      </c>
      <c r="C5915" t="s">
        <v>63</v>
      </c>
      <c r="D5915" t="s">
        <v>204</v>
      </c>
      <c r="E5915" t="s">
        <v>107</v>
      </c>
      <c r="F5915" t="s">
        <v>193</v>
      </c>
      <c r="G5915" t="s">
        <v>56</v>
      </c>
      <c r="H5915">
        <v>2</v>
      </c>
      <c r="I5915">
        <v>14.8</v>
      </c>
      <c r="J5915">
        <v>0.16500000000000001</v>
      </c>
      <c r="K5915">
        <v>5.83</v>
      </c>
      <c r="L5915" t="s">
        <v>57</v>
      </c>
      <c r="M5915">
        <f t="shared" si="592"/>
        <v>24.72</v>
      </c>
      <c r="N5915">
        <f t="shared" si="593"/>
        <v>13.06</v>
      </c>
      <c r="O5915" s="7">
        <f t="shared" si="594"/>
        <v>0.52831715210355989</v>
      </c>
      <c r="P5915" t="str">
        <f t="shared" si="595"/>
        <v>Jul-2024</v>
      </c>
      <c r="Q5915" t="str">
        <f t="shared" si="596"/>
        <v>Q3-2024</v>
      </c>
    </row>
    <row r="5916" spans="1:17" x14ac:dyDescent="0.3">
      <c r="A5916" t="s">
        <v>6064</v>
      </c>
      <c r="B5916" s="15">
        <v>45736</v>
      </c>
      <c r="C5916" t="s">
        <v>63</v>
      </c>
      <c r="D5916" t="s">
        <v>204</v>
      </c>
      <c r="E5916" t="s">
        <v>60</v>
      </c>
      <c r="F5916" t="s">
        <v>67</v>
      </c>
      <c r="G5916" t="s">
        <v>68</v>
      </c>
      <c r="H5916">
        <v>2</v>
      </c>
      <c r="I5916">
        <v>85.59</v>
      </c>
      <c r="J5916">
        <v>0.18</v>
      </c>
      <c r="K5916">
        <v>45.54</v>
      </c>
      <c r="L5916" t="s">
        <v>57</v>
      </c>
      <c r="M5916">
        <f t="shared" si="592"/>
        <v>140.37</v>
      </c>
      <c r="N5916">
        <f t="shared" si="593"/>
        <v>49.29</v>
      </c>
      <c r="O5916" s="7">
        <f t="shared" si="594"/>
        <v>0.3511434067108356</v>
      </c>
      <c r="P5916" t="str">
        <f t="shared" si="595"/>
        <v>Mar-2025</v>
      </c>
      <c r="Q5916" t="str">
        <f t="shared" si="596"/>
        <v>Q1-2025</v>
      </c>
    </row>
    <row r="5917" spans="1:17" x14ac:dyDescent="0.3">
      <c r="A5917" t="s">
        <v>6065</v>
      </c>
      <c r="B5917" s="15">
        <v>45963</v>
      </c>
      <c r="C5917" t="s">
        <v>84</v>
      </c>
      <c r="D5917" t="s">
        <v>169</v>
      </c>
      <c r="E5917" t="s">
        <v>107</v>
      </c>
      <c r="F5917" t="s">
        <v>132</v>
      </c>
      <c r="G5917" t="s">
        <v>68</v>
      </c>
      <c r="H5917">
        <v>5</v>
      </c>
      <c r="I5917">
        <v>41.55</v>
      </c>
      <c r="J5917">
        <v>0.14499999999999999</v>
      </c>
      <c r="K5917">
        <v>15.12</v>
      </c>
      <c r="L5917" t="s">
        <v>57</v>
      </c>
      <c r="M5917">
        <f t="shared" si="592"/>
        <v>177.63</v>
      </c>
      <c r="N5917">
        <f t="shared" si="593"/>
        <v>102.03</v>
      </c>
      <c r="O5917" s="7">
        <f t="shared" si="594"/>
        <v>0.57439621685526099</v>
      </c>
      <c r="P5917" t="str">
        <f t="shared" si="595"/>
        <v>Nov-2025</v>
      </c>
      <c r="Q5917" t="str">
        <f t="shared" si="596"/>
        <v>Q4-2025</v>
      </c>
    </row>
    <row r="5918" spans="1:17" x14ac:dyDescent="0.3">
      <c r="A5918" t="s">
        <v>6066</v>
      </c>
      <c r="B5918" s="15">
        <v>45515</v>
      </c>
      <c r="C5918" t="s">
        <v>63</v>
      </c>
      <c r="D5918" t="s">
        <v>159</v>
      </c>
      <c r="E5918" t="s">
        <v>107</v>
      </c>
      <c r="F5918" t="s">
        <v>139</v>
      </c>
      <c r="G5918" t="s">
        <v>68</v>
      </c>
      <c r="H5918">
        <v>7</v>
      </c>
      <c r="I5918">
        <v>36.1</v>
      </c>
      <c r="J5918">
        <v>0.26100000000000001</v>
      </c>
      <c r="K5918">
        <v>12.82</v>
      </c>
      <c r="L5918" t="s">
        <v>57</v>
      </c>
      <c r="M5918">
        <f t="shared" si="592"/>
        <v>186.75</v>
      </c>
      <c r="N5918">
        <f t="shared" si="593"/>
        <v>97.01</v>
      </c>
      <c r="O5918" s="7">
        <f t="shared" si="594"/>
        <v>0.51946452476572957</v>
      </c>
      <c r="P5918" t="str">
        <f t="shared" si="595"/>
        <v>Aug-2024</v>
      </c>
      <c r="Q5918" t="str">
        <f t="shared" si="596"/>
        <v>Q3-2024</v>
      </c>
    </row>
    <row r="5919" spans="1:17" x14ac:dyDescent="0.3">
      <c r="A5919" t="s">
        <v>6067</v>
      </c>
      <c r="B5919" s="15">
        <v>45996</v>
      </c>
      <c r="C5919" t="s">
        <v>88</v>
      </c>
      <c r="D5919" t="s">
        <v>198</v>
      </c>
      <c r="E5919" t="s">
        <v>54</v>
      </c>
      <c r="F5919" t="s">
        <v>156</v>
      </c>
      <c r="G5919" t="s">
        <v>56</v>
      </c>
      <c r="H5919">
        <v>1</v>
      </c>
      <c r="I5919">
        <v>6.79</v>
      </c>
      <c r="J5919">
        <v>0.14599999999999999</v>
      </c>
      <c r="K5919">
        <v>4.66</v>
      </c>
      <c r="L5919" t="s">
        <v>57</v>
      </c>
      <c r="M5919">
        <f t="shared" si="592"/>
        <v>5.8</v>
      </c>
      <c r="N5919">
        <f t="shared" si="593"/>
        <v>1.1399999999999999</v>
      </c>
      <c r="O5919" s="7">
        <f t="shared" si="594"/>
        <v>0.19655172413793101</v>
      </c>
      <c r="P5919" t="str">
        <f t="shared" si="595"/>
        <v>Dec-2025</v>
      </c>
      <c r="Q5919" t="str">
        <f t="shared" si="596"/>
        <v>Q4-2025</v>
      </c>
    </row>
    <row r="5920" spans="1:17" x14ac:dyDescent="0.3">
      <c r="A5920" t="s">
        <v>6068</v>
      </c>
      <c r="B5920" s="15">
        <v>45590</v>
      </c>
      <c r="C5920" t="s">
        <v>84</v>
      </c>
      <c r="D5920" t="s">
        <v>144</v>
      </c>
      <c r="E5920" t="s">
        <v>54</v>
      </c>
      <c r="F5920" t="s">
        <v>114</v>
      </c>
      <c r="G5920" t="s">
        <v>56</v>
      </c>
      <c r="H5920">
        <v>3</v>
      </c>
      <c r="I5920">
        <v>4.25</v>
      </c>
      <c r="J5920">
        <v>0.14299999999999999</v>
      </c>
      <c r="K5920">
        <v>2.64</v>
      </c>
      <c r="L5920" t="s">
        <v>57</v>
      </c>
      <c r="M5920">
        <f t="shared" si="592"/>
        <v>10.93</v>
      </c>
      <c r="N5920">
        <f t="shared" si="593"/>
        <v>3.01</v>
      </c>
      <c r="O5920" s="7">
        <f t="shared" si="594"/>
        <v>0.27538883806038428</v>
      </c>
      <c r="P5920" t="str">
        <f t="shared" si="595"/>
        <v>Oct-2024</v>
      </c>
      <c r="Q5920" t="str">
        <f t="shared" si="596"/>
        <v>Q4-2024</v>
      </c>
    </row>
    <row r="5921" spans="1:17" x14ac:dyDescent="0.3">
      <c r="A5921" t="s">
        <v>6069</v>
      </c>
      <c r="B5921" s="15">
        <v>45662</v>
      </c>
      <c r="C5921" t="s">
        <v>52</v>
      </c>
      <c r="D5921" t="s">
        <v>70</v>
      </c>
      <c r="E5921" t="s">
        <v>60</v>
      </c>
      <c r="F5921" t="s">
        <v>99</v>
      </c>
      <c r="G5921" t="s">
        <v>56</v>
      </c>
      <c r="H5921">
        <v>5</v>
      </c>
      <c r="I5921">
        <v>67.05</v>
      </c>
      <c r="J5921">
        <v>8.4000000000000005E-2</v>
      </c>
      <c r="K5921">
        <v>34.67</v>
      </c>
      <c r="L5921" t="s">
        <v>57</v>
      </c>
      <c r="M5921">
        <f t="shared" si="592"/>
        <v>307.08999999999997</v>
      </c>
      <c r="N5921">
        <f t="shared" si="593"/>
        <v>133.74</v>
      </c>
      <c r="O5921" s="7">
        <f t="shared" si="594"/>
        <v>0.43550750594288323</v>
      </c>
      <c r="P5921" t="str">
        <f t="shared" si="595"/>
        <v>Jan-2025</v>
      </c>
      <c r="Q5921" t="str">
        <f t="shared" si="596"/>
        <v>Q1-2025</v>
      </c>
    </row>
    <row r="5922" spans="1:17" x14ac:dyDescent="0.3">
      <c r="A5922" t="s">
        <v>6070</v>
      </c>
      <c r="B5922" s="15">
        <v>45551</v>
      </c>
      <c r="C5922" t="s">
        <v>84</v>
      </c>
      <c r="D5922" t="s">
        <v>147</v>
      </c>
      <c r="E5922" t="s">
        <v>60</v>
      </c>
      <c r="F5922" t="s">
        <v>61</v>
      </c>
      <c r="G5922" t="s">
        <v>56</v>
      </c>
      <c r="H5922">
        <v>4</v>
      </c>
      <c r="I5922">
        <v>59.11</v>
      </c>
      <c r="J5922">
        <v>7.9000000000000001E-2</v>
      </c>
      <c r="K5922">
        <v>26.2</v>
      </c>
      <c r="L5922" t="s">
        <v>57</v>
      </c>
      <c r="M5922">
        <f t="shared" si="592"/>
        <v>217.76</v>
      </c>
      <c r="N5922">
        <f t="shared" si="593"/>
        <v>112.96</v>
      </c>
      <c r="O5922" s="7">
        <f t="shared" si="594"/>
        <v>0.51873622336517267</v>
      </c>
      <c r="P5922" t="str">
        <f t="shared" si="595"/>
        <v>Sep-2024</v>
      </c>
      <c r="Q5922" t="str">
        <f t="shared" si="596"/>
        <v>Q3-2024</v>
      </c>
    </row>
    <row r="5923" spans="1:17" x14ac:dyDescent="0.3">
      <c r="A5923" t="s">
        <v>6071</v>
      </c>
      <c r="B5923" s="15">
        <v>45880</v>
      </c>
      <c r="C5923" t="s">
        <v>52</v>
      </c>
      <c r="D5923" t="s">
        <v>70</v>
      </c>
      <c r="E5923" t="s">
        <v>71</v>
      </c>
      <c r="F5923" t="s">
        <v>126</v>
      </c>
      <c r="G5923" t="s">
        <v>56</v>
      </c>
      <c r="H5923">
        <v>3</v>
      </c>
      <c r="I5923">
        <v>185.03</v>
      </c>
      <c r="J5923">
        <v>0.23699999999999999</v>
      </c>
      <c r="K5923">
        <v>120.87</v>
      </c>
      <c r="L5923" t="s">
        <v>57</v>
      </c>
      <c r="M5923">
        <f t="shared" si="592"/>
        <v>423.53</v>
      </c>
      <c r="N5923">
        <f t="shared" si="593"/>
        <v>60.92</v>
      </c>
      <c r="O5923" s="7">
        <f t="shared" si="594"/>
        <v>0.14383868911293179</v>
      </c>
      <c r="P5923" t="str">
        <f t="shared" si="595"/>
        <v>Aug-2025</v>
      </c>
      <c r="Q5923" t="str">
        <f t="shared" si="596"/>
        <v>Q3-2025</v>
      </c>
    </row>
    <row r="5924" spans="1:17" x14ac:dyDescent="0.3">
      <c r="A5924" t="s">
        <v>6072</v>
      </c>
      <c r="B5924" s="15">
        <v>45483</v>
      </c>
      <c r="C5924" t="s">
        <v>88</v>
      </c>
      <c r="D5924" t="s">
        <v>429</v>
      </c>
      <c r="E5924" t="s">
        <v>71</v>
      </c>
      <c r="F5924" t="s">
        <v>86</v>
      </c>
      <c r="G5924" t="s">
        <v>68</v>
      </c>
      <c r="H5924">
        <v>3</v>
      </c>
      <c r="I5924">
        <v>73.38</v>
      </c>
      <c r="J5924">
        <v>5.8000000000000003E-2</v>
      </c>
      <c r="K5924">
        <v>44.49</v>
      </c>
      <c r="L5924" t="s">
        <v>57</v>
      </c>
      <c r="M5924">
        <f t="shared" si="592"/>
        <v>207.37</v>
      </c>
      <c r="N5924">
        <f t="shared" si="593"/>
        <v>73.900000000000006</v>
      </c>
      <c r="O5924" s="7">
        <f t="shared" si="594"/>
        <v>0.35636784491488643</v>
      </c>
      <c r="P5924" t="str">
        <f t="shared" si="595"/>
        <v>Jul-2024</v>
      </c>
      <c r="Q5924" t="str">
        <f t="shared" si="596"/>
        <v>Q3-2024</v>
      </c>
    </row>
    <row r="5925" spans="1:17" x14ac:dyDescent="0.3">
      <c r="A5925" t="s">
        <v>6073</v>
      </c>
      <c r="B5925" s="15">
        <v>45938</v>
      </c>
      <c r="C5925" t="s">
        <v>52</v>
      </c>
      <c r="D5925" t="s">
        <v>155</v>
      </c>
      <c r="E5925" t="s">
        <v>60</v>
      </c>
      <c r="F5925" t="s">
        <v>99</v>
      </c>
      <c r="G5925" t="s">
        <v>68</v>
      </c>
      <c r="H5925">
        <v>3</v>
      </c>
      <c r="I5925">
        <v>70.67</v>
      </c>
      <c r="J5925">
        <v>8.5999999999999993E-2</v>
      </c>
      <c r="K5925">
        <v>33.36</v>
      </c>
      <c r="L5925" t="s">
        <v>57</v>
      </c>
      <c r="M5925">
        <f t="shared" si="592"/>
        <v>193.78</v>
      </c>
      <c r="N5925">
        <f t="shared" si="593"/>
        <v>93.7</v>
      </c>
      <c r="O5925" s="7">
        <f t="shared" si="594"/>
        <v>0.48353803282072455</v>
      </c>
      <c r="P5925" t="str">
        <f t="shared" si="595"/>
        <v>Oct-2025</v>
      </c>
      <c r="Q5925" t="str">
        <f t="shared" si="596"/>
        <v>Q4-2025</v>
      </c>
    </row>
    <row r="5926" spans="1:17" x14ac:dyDescent="0.3">
      <c r="A5926" t="s">
        <v>6074</v>
      </c>
      <c r="B5926" s="15">
        <v>45869</v>
      </c>
      <c r="C5926" t="s">
        <v>63</v>
      </c>
      <c r="D5926" t="s">
        <v>137</v>
      </c>
      <c r="E5926" t="s">
        <v>93</v>
      </c>
      <c r="F5926" t="s">
        <v>255</v>
      </c>
      <c r="G5926" t="s">
        <v>68</v>
      </c>
      <c r="H5926">
        <v>6</v>
      </c>
      <c r="I5926">
        <v>11.69</v>
      </c>
      <c r="J5926">
        <v>0.251</v>
      </c>
      <c r="K5926">
        <v>4.2</v>
      </c>
      <c r="L5926" t="s">
        <v>57</v>
      </c>
      <c r="M5926">
        <f t="shared" si="592"/>
        <v>52.53</v>
      </c>
      <c r="N5926">
        <f t="shared" si="593"/>
        <v>27.33</v>
      </c>
      <c r="O5926" s="7">
        <f t="shared" si="594"/>
        <v>0.52027412906910331</v>
      </c>
      <c r="P5926" t="str">
        <f t="shared" si="595"/>
        <v>Jul-2025</v>
      </c>
      <c r="Q5926" t="str">
        <f t="shared" si="596"/>
        <v>Q3-2025</v>
      </c>
    </row>
    <row r="5927" spans="1:17" x14ac:dyDescent="0.3">
      <c r="A5927" t="s">
        <v>6075</v>
      </c>
      <c r="B5927" s="15">
        <v>45430</v>
      </c>
      <c r="C5927" t="s">
        <v>84</v>
      </c>
      <c r="D5927" t="s">
        <v>169</v>
      </c>
      <c r="E5927" t="s">
        <v>54</v>
      </c>
      <c r="F5927" t="s">
        <v>114</v>
      </c>
      <c r="G5927" t="s">
        <v>68</v>
      </c>
      <c r="H5927">
        <v>3</v>
      </c>
      <c r="I5927">
        <v>6.11</v>
      </c>
      <c r="J5927">
        <v>0.13500000000000001</v>
      </c>
      <c r="K5927">
        <v>4.2300000000000004</v>
      </c>
      <c r="L5927" t="s">
        <v>57</v>
      </c>
      <c r="M5927">
        <f t="shared" si="592"/>
        <v>15.86</v>
      </c>
      <c r="N5927">
        <f t="shared" si="593"/>
        <v>3.17</v>
      </c>
      <c r="O5927" s="7">
        <f t="shared" si="594"/>
        <v>0.19987389659520807</v>
      </c>
      <c r="P5927" t="str">
        <f t="shared" si="595"/>
        <v>May-2024</v>
      </c>
      <c r="Q5927" t="str">
        <f t="shared" si="596"/>
        <v>Q2-2024</v>
      </c>
    </row>
    <row r="5928" spans="1:17" x14ac:dyDescent="0.3">
      <c r="A5928" t="s">
        <v>6076</v>
      </c>
      <c r="B5928" s="15">
        <v>45644</v>
      </c>
      <c r="C5928" t="s">
        <v>63</v>
      </c>
      <c r="D5928" t="s">
        <v>188</v>
      </c>
      <c r="E5928" t="s">
        <v>107</v>
      </c>
      <c r="F5928" t="s">
        <v>193</v>
      </c>
      <c r="G5928" t="s">
        <v>68</v>
      </c>
      <c r="H5928">
        <v>1</v>
      </c>
      <c r="I5928">
        <v>45.24</v>
      </c>
      <c r="J5928">
        <v>0.21299999999999999</v>
      </c>
      <c r="K5928">
        <v>18.72</v>
      </c>
      <c r="L5928" t="s">
        <v>57</v>
      </c>
      <c r="M5928">
        <f t="shared" si="592"/>
        <v>35.6</v>
      </c>
      <c r="N5928">
        <f t="shared" si="593"/>
        <v>16.88</v>
      </c>
      <c r="O5928" s="7">
        <f t="shared" si="594"/>
        <v>0.47415730337078649</v>
      </c>
      <c r="P5928" t="str">
        <f t="shared" si="595"/>
        <v>Dec-2024</v>
      </c>
      <c r="Q5928" t="str">
        <f t="shared" si="596"/>
        <v>Q4-2024</v>
      </c>
    </row>
    <row r="5929" spans="1:17" x14ac:dyDescent="0.3">
      <c r="A5929" t="s">
        <v>6077</v>
      </c>
      <c r="B5929" s="15">
        <v>45988</v>
      </c>
      <c r="C5929" t="s">
        <v>84</v>
      </c>
      <c r="D5929" t="s">
        <v>85</v>
      </c>
      <c r="E5929" t="s">
        <v>93</v>
      </c>
      <c r="F5929" t="s">
        <v>255</v>
      </c>
      <c r="G5929" t="s">
        <v>56</v>
      </c>
      <c r="H5929">
        <v>4</v>
      </c>
      <c r="I5929">
        <v>63.82</v>
      </c>
      <c r="J5929">
        <v>7.3999999999999996E-2</v>
      </c>
      <c r="K5929">
        <v>28.45</v>
      </c>
      <c r="L5929" t="s">
        <v>104</v>
      </c>
      <c r="M5929">
        <f t="shared" si="592"/>
        <v>236.39</v>
      </c>
      <c r="N5929">
        <f t="shared" si="593"/>
        <v>122.59</v>
      </c>
      <c r="O5929" s="7">
        <f t="shared" si="594"/>
        <v>0.51859215702863914</v>
      </c>
      <c r="P5929" t="str">
        <f t="shared" si="595"/>
        <v>Nov-2025</v>
      </c>
      <c r="Q5929" t="str">
        <f t="shared" si="596"/>
        <v>Q4-2025</v>
      </c>
    </row>
    <row r="5930" spans="1:17" x14ac:dyDescent="0.3">
      <c r="A5930" t="s">
        <v>6078</v>
      </c>
      <c r="B5930" s="15">
        <v>45802</v>
      </c>
      <c r="C5930" t="s">
        <v>52</v>
      </c>
      <c r="D5930" t="s">
        <v>113</v>
      </c>
      <c r="E5930" t="s">
        <v>54</v>
      </c>
      <c r="F5930" t="s">
        <v>55</v>
      </c>
      <c r="G5930" t="s">
        <v>56</v>
      </c>
      <c r="H5930">
        <v>3</v>
      </c>
      <c r="I5930">
        <v>15.59</v>
      </c>
      <c r="J5930">
        <v>0.107</v>
      </c>
      <c r="K5930">
        <v>9.2799999999999994</v>
      </c>
      <c r="L5930" t="s">
        <v>104</v>
      </c>
      <c r="M5930">
        <f t="shared" si="592"/>
        <v>41.77</v>
      </c>
      <c r="N5930">
        <f t="shared" si="593"/>
        <v>13.93</v>
      </c>
      <c r="O5930" s="7">
        <f t="shared" si="594"/>
        <v>0.33349293751496284</v>
      </c>
      <c r="P5930" t="str">
        <f t="shared" si="595"/>
        <v>May-2025</v>
      </c>
      <c r="Q5930" t="str">
        <f t="shared" si="596"/>
        <v>Q2-2025</v>
      </c>
    </row>
    <row r="5931" spans="1:17" x14ac:dyDescent="0.3">
      <c r="A5931" t="s">
        <v>6079</v>
      </c>
      <c r="B5931" s="15">
        <v>45850</v>
      </c>
      <c r="C5931" t="s">
        <v>52</v>
      </c>
      <c r="D5931" t="s">
        <v>121</v>
      </c>
      <c r="E5931" t="s">
        <v>71</v>
      </c>
      <c r="F5931" t="s">
        <v>97</v>
      </c>
      <c r="G5931" t="s">
        <v>56</v>
      </c>
      <c r="H5931">
        <v>5</v>
      </c>
      <c r="I5931">
        <v>174.16</v>
      </c>
      <c r="J5931">
        <v>3.6999999999999998E-2</v>
      </c>
      <c r="K5931">
        <v>127.66</v>
      </c>
      <c r="L5931" t="s">
        <v>57</v>
      </c>
      <c r="M5931">
        <f t="shared" si="592"/>
        <v>838.58</v>
      </c>
      <c r="N5931">
        <f t="shared" si="593"/>
        <v>200.28</v>
      </c>
      <c r="O5931" s="7">
        <f t="shared" si="594"/>
        <v>0.23883231176512676</v>
      </c>
      <c r="P5931" t="str">
        <f t="shared" si="595"/>
        <v>Jul-2025</v>
      </c>
      <c r="Q5931" t="str">
        <f t="shared" si="596"/>
        <v>Q3-2025</v>
      </c>
    </row>
    <row r="5932" spans="1:17" x14ac:dyDescent="0.3">
      <c r="A5932" t="s">
        <v>6080</v>
      </c>
      <c r="B5932" s="15">
        <v>45996</v>
      </c>
      <c r="C5932" t="s">
        <v>52</v>
      </c>
      <c r="D5932" t="s">
        <v>181</v>
      </c>
      <c r="E5932" t="s">
        <v>60</v>
      </c>
      <c r="F5932" t="s">
        <v>67</v>
      </c>
      <c r="G5932" t="s">
        <v>68</v>
      </c>
      <c r="H5932">
        <v>8</v>
      </c>
      <c r="I5932">
        <v>25.07</v>
      </c>
      <c r="J5932">
        <v>2.3E-2</v>
      </c>
      <c r="K5932">
        <v>10.34</v>
      </c>
      <c r="L5932" t="s">
        <v>57</v>
      </c>
      <c r="M5932">
        <f t="shared" si="592"/>
        <v>195.95</v>
      </c>
      <c r="N5932">
        <f t="shared" si="593"/>
        <v>113.23</v>
      </c>
      <c r="O5932" s="7">
        <f t="shared" si="594"/>
        <v>0.57785149272773673</v>
      </c>
      <c r="P5932" t="str">
        <f t="shared" si="595"/>
        <v>Dec-2025</v>
      </c>
      <c r="Q5932" t="str">
        <f t="shared" si="596"/>
        <v>Q4-2025</v>
      </c>
    </row>
    <row r="5933" spans="1:17" x14ac:dyDescent="0.3">
      <c r="A5933" t="s">
        <v>6081</v>
      </c>
      <c r="B5933" s="15">
        <v>45724</v>
      </c>
      <c r="C5933" t="s">
        <v>63</v>
      </c>
      <c r="D5933" t="s">
        <v>263</v>
      </c>
      <c r="E5933" t="s">
        <v>71</v>
      </c>
      <c r="F5933" t="s">
        <v>97</v>
      </c>
      <c r="G5933" t="s">
        <v>68</v>
      </c>
      <c r="H5933">
        <v>12</v>
      </c>
      <c r="I5933">
        <v>169.77</v>
      </c>
      <c r="J5933">
        <v>0.193</v>
      </c>
      <c r="K5933">
        <v>95.83</v>
      </c>
      <c r="L5933" t="s">
        <v>57</v>
      </c>
      <c r="M5933">
        <f t="shared" si="592"/>
        <v>1644.05</v>
      </c>
      <c r="N5933">
        <f t="shared" si="593"/>
        <v>494.09</v>
      </c>
      <c r="O5933" s="7">
        <f t="shared" si="594"/>
        <v>0.30053222225601411</v>
      </c>
      <c r="P5933" t="str">
        <f t="shared" si="595"/>
        <v>Mar-2025</v>
      </c>
      <c r="Q5933" t="str">
        <f t="shared" si="596"/>
        <v>Q1-2025</v>
      </c>
    </row>
    <row r="5934" spans="1:17" x14ac:dyDescent="0.3">
      <c r="A5934" t="s">
        <v>6082</v>
      </c>
      <c r="B5934" s="15">
        <v>45837</v>
      </c>
      <c r="C5934" t="s">
        <v>88</v>
      </c>
      <c r="D5934" t="s">
        <v>179</v>
      </c>
      <c r="E5934" t="s">
        <v>60</v>
      </c>
      <c r="F5934" t="s">
        <v>76</v>
      </c>
      <c r="G5934" t="s">
        <v>56</v>
      </c>
      <c r="H5934">
        <v>1</v>
      </c>
      <c r="I5934">
        <v>41.65</v>
      </c>
      <c r="J5934">
        <v>0.11700000000000001</v>
      </c>
      <c r="K5934">
        <v>18.010000000000002</v>
      </c>
      <c r="L5934" t="s">
        <v>57</v>
      </c>
      <c r="M5934">
        <f t="shared" si="592"/>
        <v>36.78</v>
      </c>
      <c r="N5934">
        <f t="shared" si="593"/>
        <v>18.77</v>
      </c>
      <c r="O5934" s="7">
        <f t="shared" si="594"/>
        <v>0.51033170201196298</v>
      </c>
      <c r="P5934" t="str">
        <f t="shared" si="595"/>
        <v>Jun-2025</v>
      </c>
      <c r="Q5934" t="str">
        <f t="shared" si="596"/>
        <v>Q2-2025</v>
      </c>
    </row>
    <row r="5935" spans="1:17" x14ac:dyDescent="0.3">
      <c r="A5935" t="s">
        <v>6083</v>
      </c>
      <c r="B5935" s="15">
        <v>45835</v>
      </c>
      <c r="C5935" t="s">
        <v>84</v>
      </c>
      <c r="D5935" t="s">
        <v>169</v>
      </c>
      <c r="E5935" t="s">
        <v>71</v>
      </c>
      <c r="F5935" t="s">
        <v>78</v>
      </c>
      <c r="G5935" t="s">
        <v>56</v>
      </c>
      <c r="H5935">
        <v>3</v>
      </c>
      <c r="I5935">
        <v>223.28</v>
      </c>
      <c r="J5935">
        <v>3.4000000000000002E-2</v>
      </c>
      <c r="K5935">
        <v>157.1</v>
      </c>
      <c r="L5935" t="s">
        <v>57</v>
      </c>
      <c r="M5935">
        <f t="shared" si="592"/>
        <v>647.07000000000005</v>
      </c>
      <c r="N5935">
        <f t="shared" si="593"/>
        <v>175.77</v>
      </c>
      <c r="O5935" s="7">
        <f t="shared" si="594"/>
        <v>0.27163985349343966</v>
      </c>
      <c r="P5935" t="str">
        <f t="shared" si="595"/>
        <v>Jun-2025</v>
      </c>
      <c r="Q5935" t="str">
        <f t="shared" si="596"/>
        <v>Q2-2025</v>
      </c>
    </row>
    <row r="5936" spans="1:17" x14ac:dyDescent="0.3">
      <c r="A5936" t="s">
        <v>6084</v>
      </c>
      <c r="B5936" s="15">
        <v>45894</v>
      </c>
      <c r="C5936" t="s">
        <v>84</v>
      </c>
      <c r="D5936" t="s">
        <v>196</v>
      </c>
      <c r="E5936" t="s">
        <v>71</v>
      </c>
      <c r="F5936" t="s">
        <v>86</v>
      </c>
      <c r="G5936" t="s">
        <v>56</v>
      </c>
      <c r="H5936">
        <v>4</v>
      </c>
      <c r="I5936">
        <v>107.48</v>
      </c>
      <c r="J5936">
        <v>4.2000000000000003E-2</v>
      </c>
      <c r="K5936">
        <v>73.77</v>
      </c>
      <c r="L5936" t="s">
        <v>57</v>
      </c>
      <c r="M5936">
        <f t="shared" si="592"/>
        <v>411.86</v>
      </c>
      <c r="N5936">
        <f t="shared" si="593"/>
        <v>116.78</v>
      </c>
      <c r="O5936" s="7">
        <f t="shared" si="594"/>
        <v>0.28354295148836983</v>
      </c>
      <c r="P5936" t="str">
        <f t="shared" si="595"/>
        <v>Aug-2025</v>
      </c>
      <c r="Q5936" t="str">
        <f t="shared" si="596"/>
        <v>Q3-2025</v>
      </c>
    </row>
    <row r="5937" spans="1:17" x14ac:dyDescent="0.3">
      <c r="A5937" t="s">
        <v>6085</v>
      </c>
      <c r="B5937" s="15">
        <v>45458</v>
      </c>
      <c r="C5937" t="s">
        <v>63</v>
      </c>
      <c r="D5937" t="s">
        <v>165</v>
      </c>
      <c r="E5937" t="s">
        <v>54</v>
      </c>
      <c r="F5937" t="s">
        <v>156</v>
      </c>
      <c r="G5937" t="s">
        <v>56</v>
      </c>
      <c r="H5937">
        <v>3</v>
      </c>
      <c r="I5937">
        <v>4.18</v>
      </c>
      <c r="J5937">
        <v>0.22600000000000001</v>
      </c>
      <c r="K5937">
        <v>2.4500000000000002</v>
      </c>
      <c r="L5937" t="s">
        <v>57</v>
      </c>
      <c r="M5937">
        <f t="shared" si="592"/>
        <v>9.7100000000000009</v>
      </c>
      <c r="N5937">
        <f t="shared" si="593"/>
        <v>2.36</v>
      </c>
      <c r="O5937" s="7">
        <f t="shared" si="594"/>
        <v>0.24304840370751798</v>
      </c>
      <c r="P5937" t="str">
        <f t="shared" si="595"/>
        <v>Jun-2024</v>
      </c>
      <c r="Q5937" t="str">
        <f t="shared" si="596"/>
        <v>Q2-2024</v>
      </c>
    </row>
    <row r="5938" spans="1:17" x14ac:dyDescent="0.3">
      <c r="A5938" t="s">
        <v>6086</v>
      </c>
      <c r="B5938" s="15">
        <v>45874</v>
      </c>
      <c r="C5938" t="s">
        <v>63</v>
      </c>
      <c r="D5938" t="s">
        <v>263</v>
      </c>
      <c r="E5938" t="s">
        <v>60</v>
      </c>
      <c r="F5938" t="s">
        <v>90</v>
      </c>
      <c r="G5938" t="s">
        <v>68</v>
      </c>
      <c r="H5938">
        <v>2</v>
      </c>
      <c r="I5938">
        <v>86.8</v>
      </c>
      <c r="J5938">
        <v>0.35699999999999998</v>
      </c>
      <c r="K5938">
        <v>35.75</v>
      </c>
      <c r="L5938" t="s">
        <v>104</v>
      </c>
      <c r="M5938">
        <f t="shared" si="592"/>
        <v>111.62</v>
      </c>
      <c r="N5938">
        <f t="shared" si="593"/>
        <v>40.119999999999997</v>
      </c>
      <c r="O5938" s="7">
        <f t="shared" si="594"/>
        <v>0.35943379322702024</v>
      </c>
      <c r="P5938" t="str">
        <f t="shared" si="595"/>
        <v>Aug-2025</v>
      </c>
      <c r="Q5938" t="str">
        <f t="shared" si="596"/>
        <v>Q3-2025</v>
      </c>
    </row>
    <row r="5939" spans="1:17" x14ac:dyDescent="0.3">
      <c r="A5939" t="s">
        <v>6087</v>
      </c>
      <c r="B5939" s="15">
        <v>45703</v>
      </c>
      <c r="C5939" t="s">
        <v>63</v>
      </c>
      <c r="D5939" t="s">
        <v>263</v>
      </c>
      <c r="E5939" t="s">
        <v>71</v>
      </c>
      <c r="F5939" t="s">
        <v>78</v>
      </c>
      <c r="G5939" t="s">
        <v>68</v>
      </c>
      <c r="H5939">
        <v>6</v>
      </c>
      <c r="I5939">
        <v>123.38</v>
      </c>
      <c r="J5939">
        <v>0.27300000000000002</v>
      </c>
      <c r="K5939">
        <v>97.76</v>
      </c>
      <c r="L5939" t="s">
        <v>57</v>
      </c>
      <c r="M5939">
        <f t="shared" si="592"/>
        <v>538.17999999999995</v>
      </c>
      <c r="N5939">
        <f t="shared" si="593"/>
        <v>-48.38</v>
      </c>
      <c r="O5939" s="7">
        <f t="shared" si="594"/>
        <v>-8.9895573971533707E-2</v>
      </c>
      <c r="P5939" t="str">
        <f t="shared" si="595"/>
        <v>Feb-2025</v>
      </c>
      <c r="Q5939" t="str">
        <f t="shared" si="596"/>
        <v>Q1-2025</v>
      </c>
    </row>
    <row r="5940" spans="1:17" x14ac:dyDescent="0.3">
      <c r="A5940" t="s">
        <v>6088</v>
      </c>
      <c r="B5940" s="15">
        <v>45780</v>
      </c>
      <c r="C5940" t="s">
        <v>63</v>
      </c>
      <c r="D5940" t="s">
        <v>188</v>
      </c>
      <c r="E5940" t="s">
        <v>60</v>
      </c>
      <c r="F5940" t="s">
        <v>76</v>
      </c>
      <c r="G5940" t="s">
        <v>56</v>
      </c>
      <c r="H5940">
        <v>2</v>
      </c>
      <c r="I5940">
        <v>78.66</v>
      </c>
      <c r="J5940">
        <v>0.26700000000000002</v>
      </c>
      <c r="K5940">
        <v>34.74</v>
      </c>
      <c r="L5940" t="s">
        <v>57</v>
      </c>
      <c r="M5940">
        <f t="shared" si="592"/>
        <v>115.32</v>
      </c>
      <c r="N5940">
        <f t="shared" si="593"/>
        <v>45.84</v>
      </c>
      <c r="O5940" s="7">
        <f t="shared" si="594"/>
        <v>0.39750260145681587</v>
      </c>
      <c r="P5940" t="str">
        <f t="shared" si="595"/>
        <v>May-2025</v>
      </c>
      <c r="Q5940" t="str">
        <f t="shared" si="596"/>
        <v>Q2-2025</v>
      </c>
    </row>
    <row r="5941" spans="1:17" x14ac:dyDescent="0.3">
      <c r="A5941" t="s">
        <v>6089</v>
      </c>
      <c r="B5941" s="15">
        <v>45934</v>
      </c>
      <c r="C5941" t="s">
        <v>84</v>
      </c>
      <c r="D5941" t="s">
        <v>177</v>
      </c>
      <c r="E5941" t="s">
        <v>54</v>
      </c>
      <c r="F5941" t="s">
        <v>65</v>
      </c>
      <c r="G5941" t="s">
        <v>68</v>
      </c>
      <c r="H5941">
        <v>5</v>
      </c>
      <c r="I5941">
        <v>8.41</v>
      </c>
      <c r="J5941">
        <v>0.11</v>
      </c>
      <c r="K5941">
        <v>5.21</v>
      </c>
      <c r="L5941" t="s">
        <v>57</v>
      </c>
      <c r="M5941">
        <f t="shared" si="592"/>
        <v>37.42</v>
      </c>
      <c r="N5941">
        <f t="shared" si="593"/>
        <v>11.37</v>
      </c>
      <c r="O5941" s="7">
        <f t="shared" si="594"/>
        <v>0.30384820951362906</v>
      </c>
      <c r="P5941" t="str">
        <f t="shared" ref="P5941:P5972" si="597">IF(B5941="","",TEXT(B5941,"mmm-yyyy"))</f>
        <v>Oct-2025</v>
      </c>
      <c r="Q5941" t="str">
        <f t="shared" ref="Q5941:Q5972" si="598">IF(B5941="","","Q"&amp;ROUNDUP(MONTH(B5941)/3,0)&amp;"-"&amp;YEAR(B5941))</f>
        <v>Q4-2025</v>
      </c>
    </row>
    <row r="5942" spans="1:17" x14ac:dyDescent="0.3">
      <c r="A5942" t="s">
        <v>6090</v>
      </c>
      <c r="B5942" s="15">
        <v>45774</v>
      </c>
      <c r="C5942" t="s">
        <v>88</v>
      </c>
      <c r="D5942" t="s">
        <v>429</v>
      </c>
      <c r="E5942" t="s">
        <v>54</v>
      </c>
      <c r="F5942" t="s">
        <v>65</v>
      </c>
      <c r="G5942" t="s">
        <v>56</v>
      </c>
      <c r="H5942">
        <v>11</v>
      </c>
      <c r="I5942">
        <v>22.47</v>
      </c>
      <c r="J5942">
        <v>7.6999999999999999E-2</v>
      </c>
      <c r="K5942">
        <v>14.83</v>
      </c>
      <c r="L5942" t="s">
        <v>57</v>
      </c>
      <c r="M5942">
        <f t="shared" si="592"/>
        <v>228.14</v>
      </c>
      <c r="N5942">
        <f t="shared" si="593"/>
        <v>65.010000000000005</v>
      </c>
      <c r="O5942" s="7">
        <f t="shared" si="594"/>
        <v>0.28495660559305691</v>
      </c>
      <c r="P5942" t="str">
        <f t="shared" si="597"/>
        <v>Apr-2025</v>
      </c>
      <c r="Q5942" t="str">
        <f t="shared" si="598"/>
        <v>Q2-2025</v>
      </c>
    </row>
    <row r="5943" spans="1:17" x14ac:dyDescent="0.3">
      <c r="A5943" t="s">
        <v>6091</v>
      </c>
      <c r="B5943" s="15">
        <v>45640</v>
      </c>
      <c r="C5943" t="s">
        <v>84</v>
      </c>
      <c r="D5943" t="s">
        <v>169</v>
      </c>
      <c r="E5943" t="s">
        <v>93</v>
      </c>
      <c r="F5943" t="s">
        <v>141</v>
      </c>
      <c r="G5943" t="s">
        <v>68</v>
      </c>
      <c r="H5943">
        <v>3</v>
      </c>
      <c r="I5943">
        <v>87.4</v>
      </c>
      <c r="J5943">
        <v>8.5999999999999993E-2</v>
      </c>
      <c r="K5943">
        <v>36.39</v>
      </c>
      <c r="L5943" t="s">
        <v>57</v>
      </c>
      <c r="M5943">
        <f t="shared" si="592"/>
        <v>239.65</v>
      </c>
      <c r="N5943">
        <f t="shared" si="593"/>
        <v>130.47999999999999</v>
      </c>
      <c r="O5943" s="7">
        <f t="shared" si="594"/>
        <v>0.54446067181306068</v>
      </c>
      <c r="P5943" t="str">
        <f t="shared" si="597"/>
        <v>Dec-2024</v>
      </c>
      <c r="Q5943" t="str">
        <f t="shared" si="598"/>
        <v>Q4-2024</v>
      </c>
    </row>
    <row r="5944" spans="1:17" x14ac:dyDescent="0.3">
      <c r="A5944" t="s">
        <v>6092</v>
      </c>
      <c r="B5944" s="15">
        <v>45571</v>
      </c>
      <c r="C5944" t="s">
        <v>88</v>
      </c>
      <c r="D5944" t="s">
        <v>135</v>
      </c>
      <c r="E5944" t="s">
        <v>93</v>
      </c>
      <c r="F5944" t="s">
        <v>124</v>
      </c>
      <c r="G5944" t="s">
        <v>68</v>
      </c>
      <c r="H5944">
        <v>3</v>
      </c>
      <c r="I5944">
        <v>40.68</v>
      </c>
      <c r="J5944">
        <v>0.108</v>
      </c>
      <c r="K5944">
        <v>18</v>
      </c>
      <c r="L5944" t="s">
        <v>57</v>
      </c>
      <c r="M5944">
        <f t="shared" si="592"/>
        <v>108.86</v>
      </c>
      <c r="N5944">
        <f t="shared" si="593"/>
        <v>54.86</v>
      </c>
      <c r="O5944" s="7">
        <f t="shared" si="594"/>
        <v>0.50395002755833185</v>
      </c>
      <c r="P5944" t="str">
        <f t="shared" si="597"/>
        <v>Oct-2024</v>
      </c>
      <c r="Q5944" t="str">
        <f t="shared" si="598"/>
        <v>Q4-2024</v>
      </c>
    </row>
    <row r="5945" spans="1:17" x14ac:dyDescent="0.3">
      <c r="A5945" t="s">
        <v>6093</v>
      </c>
      <c r="B5945" s="15">
        <v>45580</v>
      </c>
      <c r="C5945" t="s">
        <v>52</v>
      </c>
      <c r="D5945" t="s">
        <v>130</v>
      </c>
      <c r="E5945" t="s">
        <v>60</v>
      </c>
      <c r="F5945" t="s">
        <v>90</v>
      </c>
      <c r="G5945" t="s">
        <v>56</v>
      </c>
      <c r="H5945">
        <v>6</v>
      </c>
      <c r="I5945">
        <v>77.66</v>
      </c>
      <c r="J5945">
        <v>0.12</v>
      </c>
      <c r="K5945">
        <v>41.15</v>
      </c>
      <c r="L5945" t="s">
        <v>57</v>
      </c>
      <c r="M5945">
        <f t="shared" si="592"/>
        <v>410.04</v>
      </c>
      <c r="N5945">
        <f t="shared" si="593"/>
        <v>163.13999999999999</v>
      </c>
      <c r="O5945" s="7">
        <f t="shared" si="594"/>
        <v>0.39786362306116468</v>
      </c>
      <c r="P5945" t="str">
        <f t="shared" si="597"/>
        <v>Oct-2024</v>
      </c>
      <c r="Q5945" t="str">
        <f t="shared" si="598"/>
        <v>Q4-2024</v>
      </c>
    </row>
    <row r="5946" spans="1:17" x14ac:dyDescent="0.3">
      <c r="A5946" t="s">
        <v>6094</v>
      </c>
      <c r="B5946" s="15">
        <v>45733</v>
      </c>
      <c r="C5946" t="s">
        <v>88</v>
      </c>
      <c r="D5946" t="s">
        <v>167</v>
      </c>
      <c r="E5946" t="s">
        <v>71</v>
      </c>
      <c r="F5946" t="s">
        <v>72</v>
      </c>
      <c r="G5946" t="s">
        <v>68</v>
      </c>
      <c r="H5946">
        <v>3</v>
      </c>
      <c r="I5946">
        <v>52.59</v>
      </c>
      <c r="J5946">
        <v>3.3000000000000002E-2</v>
      </c>
      <c r="K5946">
        <v>36.68</v>
      </c>
      <c r="L5946" t="s">
        <v>57</v>
      </c>
      <c r="M5946">
        <f t="shared" si="592"/>
        <v>152.56</v>
      </c>
      <c r="N5946">
        <f t="shared" si="593"/>
        <v>42.52</v>
      </c>
      <c r="O5946" s="7">
        <f t="shared" si="594"/>
        <v>0.27871001573151549</v>
      </c>
      <c r="P5946" t="str">
        <f t="shared" si="597"/>
        <v>Mar-2025</v>
      </c>
      <c r="Q5946" t="str">
        <f t="shared" si="598"/>
        <v>Q1-2025</v>
      </c>
    </row>
    <row r="5947" spans="1:17" x14ac:dyDescent="0.3">
      <c r="A5947" t="s">
        <v>6095</v>
      </c>
      <c r="B5947" s="15">
        <v>45945</v>
      </c>
      <c r="C5947" t="s">
        <v>52</v>
      </c>
      <c r="D5947" t="s">
        <v>237</v>
      </c>
      <c r="E5947" t="s">
        <v>71</v>
      </c>
      <c r="F5947" t="s">
        <v>97</v>
      </c>
      <c r="G5947" t="s">
        <v>68</v>
      </c>
      <c r="H5947">
        <v>3</v>
      </c>
      <c r="I5947">
        <v>97.56</v>
      </c>
      <c r="J5947">
        <v>8.1000000000000003E-2</v>
      </c>
      <c r="K5947">
        <v>73.72</v>
      </c>
      <c r="L5947" t="s">
        <v>57</v>
      </c>
      <c r="M5947">
        <f t="shared" si="592"/>
        <v>268.97000000000003</v>
      </c>
      <c r="N5947">
        <f t="shared" si="593"/>
        <v>47.81</v>
      </c>
      <c r="O5947" s="7">
        <f t="shared" si="594"/>
        <v>0.17775216566903371</v>
      </c>
      <c r="P5947" t="str">
        <f t="shared" si="597"/>
        <v>Oct-2025</v>
      </c>
      <c r="Q5947" t="str">
        <f t="shared" si="598"/>
        <v>Q4-2025</v>
      </c>
    </row>
    <row r="5948" spans="1:17" x14ac:dyDescent="0.3">
      <c r="A5948" t="s">
        <v>6096</v>
      </c>
      <c r="B5948" s="15">
        <v>45867</v>
      </c>
      <c r="C5948" t="s">
        <v>52</v>
      </c>
      <c r="D5948" t="s">
        <v>59</v>
      </c>
      <c r="E5948" t="s">
        <v>71</v>
      </c>
      <c r="F5948" t="s">
        <v>86</v>
      </c>
      <c r="G5948" t="s">
        <v>56</v>
      </c>
      <c r="H5948">
        <v>8</v>
      </c>
      <c r="I5948">
        <v>238.29</v>
      </c>
      <c r="J5948">
        <v>7.1999999999999995E-2</v>
      </c>
      <c r="K5948">
        <v>164.89</v>
      </c>
      <c r="L5948" t="s">
        <v>57</v>
      </c>
      <c r="M5948">
        <f t="shared" si="592"/>
        <v>1769.06</v>
      </c>
      <c r="N5948">
        <f t="shared" si="593"/>
        <v>449.94</v>
      </c>
      <c r="O5948" s="7">
        <f t="shared" si="594"/>
        <v>0.25433846223418088</v>
      </c>
      <c r="P5948" t="str">
        <f t="shared" si="597"/>
        <v>Jul-2025</v>
      </c>
      <c r="Q5948" t="str">
        <f t="shared" si="598"/>
        <v>Q3-2025</v>
      </c>
    </row>
    <row r="5949" spans="1:17" x14ac:dyDescent="0.3">
      <c r="A5949" t="s">
        <v>6097</v>
      </c>
      <c r="B5949" s="15">
        <v>45415</v>
      </c>
      <c r="C5949" t="s">
        <v>63</v>
      </c>
      <c r="D5949" t="s">
        <v>204</v>
      </c>
      <c r="E5949" t="s">
        <v>71</v>
      </c>
      <c r="F5949" t="s">
        <v>78</v>
      </c>
      <c r="G5949" t="s">
        <v>56</v>
      </c>
      <c r="H5949">
        <v>1</v>
      </c>
      <c r="I5949">
        <v>141.13999999999999</v>
      </c>
      <c r="J5949">
        <v>0.224</v>
      </c>
      <c r="K5949">
        <v>101.01</v>
      </c>
      <c r="L5949" t="s">
        <v>57</v>
      </c>
      <c r="M5949">
        <f t="shared" si="592"/>
        <v>109.52</v>
      </c>
      <c r="N5949">
        <f t="shared" si="593"/>
        <v>8.51</v>
      </c>
      <c r="O5949" s="7">
        <f t="shared" si="594"/>
        <v>7.77027027027027E-2</v>
      </c>
      <c r="P5949" t="str">
        <f t="shared" si="597"/>
        <v>May-2024</v>
      </c>
      <c r="Q5949" t="str">
        <f t="shared" si="598"/>
        <v>Q2-2024</v>
      </c>
    </row>
    <row r="5950" spans="1:17" x14ac:dyDescent="0.3">
      <c r="A5950" t="s">
        <v>6098</v>
      </c>
      <c r="B5950" s="15">
        <v>45502</v>
      </c>
      <c r="C5950" t="s">
        <v>84</v>
      </c>
      <c r="D5950" t="s">
        <v>150</v>
      </c>
      <c r="E5950" t="s">
        <v>93</v>
      </c>
      <c r="F5950" t="s">
        <v>94</v>
      </c>
      <c r="G5950" t="s">
        <v>68</v>
      </c>
      <c r="H5950">
        <v>3</v>
      </c>
      <c r="I5950">
        <v>35.43</v>
      </c>
      <c r="J5950">
        <v>0</v>
      </c>
      <c r="K5950">
        <v>12.82</v>
      </c>
      <c r="L5950" t="s">
        <v>57</v>
      </c>
      <c r="M5950">
        <f t="shared" si="592"/>
        <v>106.29</v>
      </c>
      <c r="N5950">
        <f t="shared" si="593"/>
        <v>67.83</v>
      </c>
      <c r="O5950" s="7">
        <f t="shared" si="594"/>
        <v>0.63815975162291838</v>
      </c>
      <c r="P5950" t="str">
        <f t="shared" si="597"/>
        <v>Jul-2024</v>
      </c>
      <c r="Q5950" t="str">
        <f t="shared" si="598"/>
        <v>Q3-2024</v>
      </c>
    </row>
    <row r="5951" spans="1:17" x14ac:dyDescent="0.3">
      <c r="A5951" t="s">
        <v>6099</v>
      </c>
      <c r="B5951" s="15">
        <v>45955</v>
      </c>
      <c r="C5951" t="s">
        <v>63</v>
      </c>
      <c r="D5951" t="s">
        <v>258</v>
      </c>
      <c r="E5951" t="s">
        <v>71</v>
      </c>
      <c r="F5951" t="s">
        <v>97</v>
      </c>
      <c r="G5951" t="s">
        <v>68</v>
      </c>
      <c r="H5951">
        <v>3</v>
      </c>
      <c r="I5951">
        <v>33.35</v>
      </c>
      <c r="J5951">
        <v>0.221</v>
      </c>
      <c r="K5951">
        <v>22.25</v>
      </c>
      <c r="L5951" t="s">
        <v>57</v>
      </c>
      <c r="M5951">
        <f t="shared" si="592"/>
        <v>77.94</v>
      </c>
      <c r="N5951">
        <f t="shared" si="593"/>
        <v>11.19</v>
      </c>
      <c r="O5951" s="7">
        <f t="shared" si="594"/>
        <v>0.14357197844495767</v>
      </c>
      <c r="P5951" t="str">
        <f t="shared" si="597"/>
        <v>Oct-2025</v>
      </c>
      <c r="Q5951" t="str">
        <f t="shared" si="598"/>
        <v>Q4-2025</v>
      </c>
    </row>
    <row r="5952" spans="1:17" x14ac:dyDescent="0.3">
      <c r="A5952" t="s">
        <v>6100</v>
      </c>
      <c r="B5952" s="15">
        <v>45453</v>
      </c>
      <c r="C5952" t="s">
        <v>84</v>
      </c>
      <c r="D5952" t="s">
        <v>229</v>
      </c>
      <c r="E5952" t="s">
        <v>93</v>
      </c>
      <c r="F5952" t="s">
        <v>141</v>
      </c>
      <c r="G5952" t="s">
        <v>68</v>
      </c>
      <c r="H5952">
        <v>1</v>
      </c>
      <c r="I5952">
        <v>86.35</v>
      </c>
      <c r="J5952">
        <v>0.157</v>
      </c>
      <c r="K5952">
        <v>31.41</v>
      </c>
      <c r="L5952" t="s">
        <v>57</v>
      </c>
      <c r="M5952">
        <f t="shared" si="592"/>
        <v>72.790000000000006</v>
      </c>
      <c r="N5952">
        <f t="shared" si="593"/>
        <v>41.38</v>
      </c>
      <c r="O5952" s="7">
        <f t="shared" si="594"/>
        <v>0.5684846819618079</v>
      </c>
      <c r="P5952" t="str">
        <f t="shared" si="597"/>
        <v>Jun-2024</v>
      </c>
      <c r="Q5952" t="str">
        <f t="shared" si="598"/>
        <v>Q2-2024</v>
      </c>
    </row>
    <row r="5953" spans="1:17" x14ac:dyDescent="0.3">
      <c r="A5953" t="s">
        <v>6101</v>
      </c>
      <c r="B5953" s="15">
        <v>45802</v>
      </c>
      <c r="C5953" t="s">
        <v>52</v>
      </c>
      <c r="D5953" t="s">
        <v>216</v>
      </c>
      <c r="E5953" t="s">
        <v>71</v>
      </c>
      <c r="F5953" t="s">
        <v>97</v>
      </c>
      <c r="G5953" t="s">
        <v>68</v>
      </c>
      <c r="H5953">
        <v>3</v>
      </c>
      <c r="I5953">
        <v>296.45</v>
      </c>
      <c r="J5953">
        <v>6.6000000000000003E-2</v>
      </c>
      <c r="K5953">
        <v>223.51</v>
      </c>
      <c r="L5953" t="s">
        <v>57</v>
      </c>
      <c r="M5953">
        <f t="shared" si="592"/>
        <v>830.65</v>
      </c>
      <c r="N5953">
        <f t="shared" si="593"/>
        <v>160.12</v>
      </c>
      <c r="O5953" s="7">
        <f t="shared" si="594"/>
        <v>0.19276470234153978</v>
      </c>
      <c r="P5953" t="str">
        <f t="shared" si="597"/>
        <v>May-2025</v>
      </c>
      <c r="Q5953" t="str">
        <f t="shared" si="598"/>
        <v>Q2-2025</v>
      </c>
    </row>
    <row r="5954" spans="1:17" x14ac:dyDescent="0.3">
      <c r="A5954" t="s">
        <v>6102</v>
      </c>
      <c r="B5954" s="15">
        <v>45943</v>
      </c>
      <c r="C5954" t="s">
        <v>63</v>
      </c>
      <c r="D5954" t="s">
        <v>119</v>
      </c>
      <c r="E5954" t="s">
        <v>107</v>
      </c>
      <c r="F5954" t="s">
        <v>193</v>
      </c>
      <c r="G5954" t="s">
        <v>56</v>
      </c>
      <c r="H5954">
        <v>9</v>
      </c>
      <c r="I5954">
        <v>26.69</v>
      </c>
      <c r="J5954">
        <v>0.219</v>
      </c>
      <c r="K5954">
        <v>11.82</v>
      </c>
      <c r="L5954" t="s">
        <v>57</v>
      </c>
      <c r="M5954">
        <f t="shared" ref="M5954:M6017" si="599">ROUND(H5954*I5954*(1-J5954),2)</f>
        <v>187.6</v>
      </c>
      <c r="N5954">
        <f t="shared" ref="N5954:N6017" si="600">ROUND(M5954-(H5954*K5954),2)</f>
        <v>81.22</v>
      </c>
      <c r="O5954" s="7">
        <f t="shared" ref="O5954:O6017" si="601">IFERROR(N5954/M5954,0)</f>
        <v>0.43294243070362476</v>
      </c>
      <c r="P5954" t="str">
        <f t="shared" si="597"/>
        <v>Oct-2025</v>
      </c>
      <c r="Q5954" t="str">
        <f t="shared" si="598"/>
        <v>Q4-2025</v>
      </c>
    </row>
    <row r="5955" spans="1:17" x14ac:dyDescent="0.3">
      <c r="A5955" t="s">
        <v>6103</v>
      </c>
      <c r="B5955" s="15">
        <v>45819</v>
      </c>
      <c r="C5955" t="s">
        <v>63</v>
      </c>
      <c r="D5955" t="s">
        <v>137</v>
      </c>
      <c r="E5955" t="s">
        <v>71</v>
      </c>
      <c r="F5955" t="s">
        <v>97</v>
      </c>
      <c r="G5955" t="s">
        <v>56</v>
      </c>
      <c r="H5955">
        <v>4</v>
      </c>
      <c r="I5955">
        <v>219.05</v>
      </c>
      <c r="J5955">
        <v>0.25800000000000001</v>
      </c>
      <c r="K5955">
        <v>165.39</v>
      </c>
      <c r="L5955" t="s">
        <v>57</v>
      </c>
      <c r="M5955">
        <f t="shared" si="599"/>
        <v>650.14</v>
      </c>
      <c r="N5955">
        <f t="shared" si="600"/>
        <v>-11.42</v>
      </c>
      <c r="O5955" s="7">
        <f t="shared" si="601"/>
        <v>-1.7565447442089398E-2</v>
      </c>
      <c r="P5955" t="str">
        <f t="shared" si="597"/>
        <v>Jun-2025</v>
      </c>
      <c r="Q5955" t="str">
        <f t="shared" si="598"/>
        <v>Q2-2025</v>
      </c>
    </row>
    <row r="5956" spans="1:17" x14ac:dyDescent="0.3">
      <c r="A5956" t="s">
        <v>6104</v>
      </c>
      <c r="B5956" s="15">
        <v>45949</v>
      </c>
      <c r="C5956" t="s">
        <v>88</v>
      </c>
      <c r="D5956" t="s">
        <v>123</v>
      </c>
      <c r="E5956" t="s">
        <v>60</v>
      </c>
      <c r="F5956" t="s">
        <v>90</v>
      </c>
      <c r="G5956" t="s">
        <v>56</v>
      </c>
      <c r="H5956">
        <v>1</v>
      </c>
      <c r="I5956">
        <v>102.55</v>
      </c>
      <c r="J5956">
        <v>0.13200000000000001</v>
      </c>
      <c r="K5956">
        <v>48.42</v>
      </c>
      <c r="L5956" t="s">
        <v>57</v>
      </c>
      <c r="M5956">
        <f t="shared" si="599"/>
        <v>89.01</v>
      </c>
      <c r="N5956">
        <f t="shared" si="600"/>
        <v>40.590000000000003</v>
      </c>
      <c r="O5956" s="7">
        <f t="shared" si="601"/>
        <v>0.45601617795753285</v>
      </c>
      <c r="P5956" t="str">
        <f t="shared" si="597"/>
        <v>Oct-2025</v>
      </c>
      <c r="Q5956" t="str">
        <f t="shared" si="598"/>
        <v>Q4-2025</v>
      </c>
    </row>
    <row r="5957" spans="1:17" x14ac:dyDescent="0.3">
      <c r="A5957" t="s">
        <v>6105</v>
      </c>
      <c r="B5957" s="15">
        <v>45969</v>
      </c>
      <c r="C5957" t="s">
        <v>52</v>
      </c>
      <c r="D5957" t="s">
        <v>113</v>
      </c>
      <c r="E5957" t="s">
        <v>107</v>
      </c>
      <c r="F5957" t="s">
        <v>148</v>
      </c>
      <c r="G5957" t="s">
        <v>68</v>
      </c>
      <c r="H5957">
        <v>1</v>
      </c>
      <c r="I5957">
        <v>53.82</v>
      </c>
      <c r="J5957">
        <v>1.2E-2</v>
      </c>
      <c r="K5957">
        <v>18.48</v>
      </c>
      <c r="L5957" t="s">
        <v>57</v>
      </c>
      <c r="M5957">
        <f t="shared" si="599"/>
        <v>53.17</v>
      </c>
      <c r="N5957">
        <f t="shared" si="600"/>
        <v>34.69</v>
      </c>
      <c r="O5957" s="7">
        <f t="shared" si="601"/>
        <v>0.65243558397592616</v>
      </c>
      <c r="P5957" t="str">
        <f t="shared" si="597"/>
        <v>Nov-2025</v>
      </c>
      <c r="Q5957" t="str">
        <f t="shared" si="598"/>
        <v>Q4-2025</v>
      </c>
    </row>
    <row r="5958" spans="1:17" x14ac:dyDescent="0.3">
      <c r="A5958" t="s">
        <v>6106</v>
      </c>
      <c r="B5958" s="15">
        <v>45852</v>
      </c>
      <c r="C5958" t="s">
        <v>63</v>
      </c>
      <c r="D5958" t="s">
        <v>119</v>
      </c>
      <c r="E5958" t="s">
        <v>107</v>
      </c>
      <c r="F5958" t="s">
        <v>139</v>
      </c>
      <c r="G5958" t="s">
        <v>56</v>
      </c>
      <c r="H5958">
        <v>1</v>
      </c>
      <c r="I5958">
        <v>40.06</v>
      </c>
      <c r="J5958">
        <v>0.09</v>
      </c>
      <c r="K5958">
        <v>12.97</v>
      </c>
      <c r="L5958" t="s">
        <v>57</v>
      </c>
      <c r="M5958">
        <f t="shared" si="599"/>
        <v>36.450000000000003</v>
      </c>
      <c r="N5958">
        <f t="shared" si="600"/>
        <v>23.48</v>
      </c>
      <c r="O5958" s="7">
        <f t="shared" si="601"/>
        <v>0.64417009602194786</v>
      </c>
      <c r="P5958" t="str">
        <f t="shared" si="597"/>
        <v>Jul-2025</v>
      </c>
      <c r="Q5958" t="str">
        <f t="shared" si="598"/>
        <v>Q3-2025</v>
      </c>
    </row>
    <row r="5959" spans="1:17" x14ac:dyDescent="0.3">
      <c r="A5959" t="s">
        <v>6107</v>
      </c>
      <c r="B5959" s="15">
        <v>45695</v>
      </c>
      <c r="C5959" t="s">
        <v>84</v>
      </c>
      <c r="D5959" t="s">
        <v>171</v>
      </c>
      <c r="E5959" t="s">
        <v>107</v>
      </c>
      <c r="F5959" t="s">
        <v>193</v>
      </c>
      <c r="G5959" t="s">
        <v>68</v>
      </c>
      <c r="H5959">
        <v>1</v>
      </c>
      <c r="I5959">
        <v>12.02</v>
      </c>
      <c r="J5959">
        <v>3.2000000000000001E-2</v>
      </c>
      <c r="K5959">
        <v>4.55</v>
      </c>
      <c r="L5959" t="s">
        <v>57</v>
      </c>
      <c r="M5959">
        <f t="shared" si="599"/>
        <v>11.64</v>
      </c>
      <c r="N5959">
        <f t="shared" si="600"/>
        <v>7.09</v>
      </c>
      <c r="O5959" s="7">
        <f t="shared" si="601"/>
        <v>0.60910652920962194</v>
      </c>
      <c r="P5959" t="str">
        <f t="shared" si="597"/>
        <v>Feb-2025</v>
      </c>
      <c r="Q5959" t="str">
        <f t="shared" si="598"/>
        <v>Q1-2025</v>
      </c>
    </row>
    <row r="5960" spans="1:17" x14ac:dyDescent="0.3">
      <c r="A5960" t="s">
        <v>6108</v>
      </c>
      <c r="B5960" s="15">
        <v>45995</v>
      </c>
      <c r="C5960" t="s">
        <v>88</v>
      </c>
      <c r="D5960" t="s">
        <v>92</v>
      </c>
      <c r="E5960" t="s">
        <v>60</v>
      </c>
      <c r="F5960" t="s">
        <v>90</v>
      </c>
      <c r="G5960" t="s">
        <v>56</v>
      </c>
      <c r="H5960">
        <v>3</v>
      </c>
      <c r="I5960">
        <v>47.87</v>
      </c>
      <c r="J5960">
        <v>5.0999999999999997E-2</v>
      </c>
      <c r="K5960">
        <v>19.760000000000002</v>
      </c>
      <c r="L5960" t="s">
        <v>57</v>
      </c>
      <c r="M5960">
        <f t="shared" si="599"/>
        <v>136.29</v>
      </c>
      <c r="N5960">
        <f t="shared" si="600"/>
        <v>77.010000000000005</v>
      </c>
      <c r="O5960" s="7">
        <f t="shared" si="601"/>
        <v>0.56504512436715837</v>
      </c>
      <c r="P5960" t="str">
        <f t="shared" si="597"/>
        <v>Dec-2025</v>
      </c>
      <c r="Q5960" t="str">
        <f t="shared" si="598"/>
        <v>Q4-2025</v>
      </c>
    </row>
    <row r="5961" spans="1:17" x14ac:dyDescent="0.3">
      <c r="A5961" t="s">
        <v>6109</v>
      </c>
      <c r="B5961" s="15">
        <v>46015</v>
      </c>
      <c r="C5961" t="s">
        <v>63</v>
      </c>
      <c r="D5961" t="s">
        <v>175</v>
      </c>
      <c r="E5961" t="s">
        <v>93</v>
      </c>
      <c r="F5961" t="s">
        <v>255</v>
      </c>
      <c r="G5961" t="s">
        <v>56</v>
      </c>
      <c r="H5961">
        <v>7</v>
      </c>
      <c r="I5961">
        <v>76.290000000000006</v>
      </c>
      <c r="J5961">
        <v>0.39200000000000002</v>
      </c>
      <c r="K5961">
        <v>27.66</v>
      </c>
      <c r="L5961" t="s">
        <v>57</v>
      </c>
      <c r="M5961">
        <f t="shared" si="599"/>
        <v>324.69</v>
      </c>
      <c r="N5961">
        <f t="shared" si="600"/>
        <v>131.07</v>
      </c>
      <c r="O5961" s="7">
        <f t="shared" si="601"/>
        <v>0.40367735378360897</v>
      </c>
      <c r="P5961" t="str">
        <f t="shared" si="597"/>
        <v>Dec-2025</v>
      </c>
      <c r="Q5961" t="str">
        <f t="shared" si="598"/>
        <v>Q4-2025</v>
      </c>
    </row>
    <row r="5962" spans="1:17" x14ac:dyDescent="0.3">
      <c r="A5962" t="s">
        <v>6110</v>
      </c>
      <c r="B5962" s="15">
        <v>45634</v>
      </c>
      <c r="C5962" t="s">
        <v>52</v>
      </c>
      <c r="D5962" t="s">
        <v>96</v>
      </c>
      <c r="E5962" t="s">
        <v>71</v>
      </c>
      <c r="F5962" t="s">
        <v>72</v>
      </c>
      <c r="G5962" t="s">
        <v>68</v>
      </c>
      <c r="H5962">
        <v>7</v>
      </c>
      <c r="I5962">
        <v>47.8</v>
      </c>
      <c r="J5962">
        <v>7.8E-2</v>
      </c>
      <c r="K5962">
        <v>33.33</v>
      </c>
      <c r="L5962" t="s">
        <v>57</v>
      </c>
      <c r="M5962">
        <f t="shared" si="599"/>
        <v>308.5</v>
      </c>
      <c r="N5962">
        <f t="shared" si="600"/>
        <v>75.19</v>
      </c>
      <c r="O5962" s="7">
        <f t="shared" si="601"/>
        <v>0.24372771474878444</v>
      </c>
      <c r="P5962" t="str">
        <f t="shared" si="597"/>
        <v>Dec-2024</v>
      </c>
      <c r="Q5962" t="str">
        <f t="shared" si="598"/>
        <v>Q4-2024</v>
      </c>
    </row>
    <row r="5963" spans="1:17" x14ac:dyDescent="0.3">
      <c r="A5963" t="s">
        <v>6111</v>
      </c>
      <c r="B5963" s="15">
        <v>45671</v>
      </c>
      <c r="C5963" t="s">
        <v>52</v>
      </c>
      <c r="D5963" t="s">
        <v>216</v>
      </c>
      <c r="E5963" t="s">
        <v>71</v>
      </c>
      <c r="F5963" t="s">
        <v>72</v>
      </c>
      <c r="G5963" t="s">
        <v>56</v>
      </c>
      <c r="H5963">
        <v>4</v>
      </c>
      <c r="I5963">
        <v>193.09</v>
      </c>
      <c r="J5963">
        <v>5.0999999999999997E-2</v>
      </c>
      <c r="K5963">
        <v>151.9</v>
      </c>
      <c r="L5963" t="s">
        <v>57</v>
      </c>
      <c r="M5963">
        <f t="shared" si="599"/>
        <v>732.97</v>
      </c>
      <c r="N5963">
        <f t="shared" si="600"/>
        <v>125.37</v>
      </c>
      <c r="O5963" s="7">
        <f t="shared" si="601"/>
        <v>0.17104383535478943</v>
      </c>
      <c r="P5963" t="str">
        <f t="shared" si="597"/>
        <v>Jan-2025</v>
      </c>
      <c r="Q5963" t="str">
        <f t="shared" si="598"/>
        <v>Q1-2025</v>
      </c>
    </row>
    <row r="5964" spans="1:17" x14ac:dyDescent="0.3">
      <c r="A5964" t="s">
        <v>6112</v>
      </c>
      <c r="B5964" s="15">
        <v>45439</v>
      </c>
      <c r="C5964" t="s">
        <v>88</v>
      </c>
      <c r="D5964" t="s">
        <v>270</v>
      </c>
      <c r="E5964" t="s">
        <v>107</v>
      </c>
      <c r="F5964" t="s">
        <v>132</v>
      </c>
      <c r="G5964" t="s">
        <v>68</v>
      </c>
      <c r="H5964">
        <v>3</v>
      </c>
      <c r="I5964">
        <v>33.06</v>
      </c>
      <c r="J5964">
        <v>8.5999999999999993E-2</v>
      </c>
      <c r="K5964">
        <v>12.9</v>
      </c>
      <c r="L5964" t="s">
        <v>57</v>
      </c>
      <c r="M5964">
        <f t="shared" si="599"/>
        <v>90.65</v>
      </c>
      <c r="N5964">
        <f t="shared" si="600"/>
        <v>51.95</v>
      </c>
      <c r="O5964" s="7">
        <f t="shared" si="601"/>
        <v>0.5730832873690016</v>
      </c>
      <c r="P5964" t="str">
        <f t="shared" si="597"/>
        <v>May-2024</v>
      </c>
      <c r="Q5964" t="str">
        <f t="shared" si="598"/>
        <v>Q2-2024</v>
      </c>
    </row>
    <row r="5965" spans="1:17" x14ac:dyDescent="0.3">
      <c r="A5965" t="s">
        <v>6113</v>
      </c>
      <c r="B5965" s="15">
        <v>45702</v>
      </c>
      <c r="C5965" t="s">
        <v>84</v>
      </c>
      <c r="D5965" t="s">
        <v>110</v>
      </c>
      <c r="E5965" t="s">
        <v>107</v>
      </c>
      <c r="F5965" t="s">
        <v>193</v>
      </c>
      <c r="G5965" t="s">
        <v>68</v>
      </c>
      <c r="H5965">
        <v>1</v>
      </c>
      <c r="I5965">
        <v>59.83</v>
      </c>
      <c r="J5965">
        <v>6.8000000000000005E-2</v>
      </c>
      <c r="K5965">
        <v>23.4</v>
      </c>
      <c r="L5965" t="s">
        <v>104</v>
      </c>
      <c r="M5965">
        <f t="shared" si="599"/>
        <v>55.76</v>
      </c>
      <c r="N5965">
        <f t="shared" si="600"/>
        <v>32.36</v>
      </c>
      <c r="O5965" s="7">
        <f t="shared" si="601"/>
        <v>0.58034433285509324</v>
      </c>
      <c r="P5965" t="str">
        <f t="shared" si="597"/>
        <v>Feb-2025</v>
      </c>
      <c r="Q5965" t="str">
        <f t="shared" si="598"/>
        <v>Q1-2025</v>
      </c>
    </row>
    <row r="5966" spans="1:17" x14ac:dyDescent="0.3">
      <c r="A5966" t="s">
        <v>6114</v>
      </c>
      <c r="B5966" s="15">
        <v>45753</v>
      </c>
      <c r="C5966" t="s">
        <v>84</v>
      </c>
      <c r="D5966" t="s">
        <v>372</v>
      </c>
      <c r="E5966" t="s">
        <v>107</v>
      </c>
      <c r="F5966" t="s">
        <v>108</v>
      </c>
      <c r="G5966" t="s">
        <v>68</v>
      </c>
      <c r="H5966">
        <v>12</v>
      </c>
      <c r="I5966">
        <v>27.55</v>
      </c>
      <c r="J5966">
        <v>8.2000000000000003E-2</v>
      </c>
      <c r="K5966">
        <v>9.57</v>
      </c>
      <c r="L5966" t="s">
        <v>57</v>
      </c>
      <c r="M5966">
        <f t="shared" si="599"/>
        <v>303.49</v>
      </c>
      <c r="N5966">
        <f t="shared" si="600"/>
        <v>188.65</v>
      </c>
      <c r="O5966" s="7">
        <f t="shared" si="601"/>
        <v>0.62160202972091338</v>
      </c>
      <c r="P5966" t="str">
        <f t="shared" si="597"/>
        <v>Apr-2025</v>
      </c>
      <c r="Q5966" t="str">
        <f t="shared" si="598"/>
        <v>Q2-2025</v>
      </c>
    </row>
    <row r="5967" spans="1:17" x14ac:dyDescent="0.3">
      <c r="A5967" t="s">
        <v>6115</v>
      </c>
      <c r="B5967" s="15">
        <v>45493</v>
      </c>
      <c r="C5967" t="s">
        <v>84</v>
      </c>
      <c r="D5967" t="s">
        <v>147</v>
      </c>
      <c r="E5967" t="s">
        <v>71</v>
      </c>
      <c r="F5967" t="s">
        <v>126</v>
      </c>
      <c r="G5967" t="s">
        <v>68</v>
      </c>
      <c r="H5967">
        <v>2</v>
      </c>
      <c r="I5967">
        <v>262.85000000000002</v>
      </c>
      <c r="J5967">
        <v>4.1000000000000002E-2</v>
      </c>
      <c r="K5967">
        <v>200.7</v>
      </c>
      <c r="L5967" t="s">
        <v>57</v>
      </c>
      <c r="M5967">
        <f t="shared" si="599"/>
        <v>504.15</v>
      </c>
      <c r="N5967">
        <f t="shared" si="600"/>
        <v>102.75</v>
      </c>
      <c r="O5967" s="7">
        <f t="shared" si="601"/>
        <v>0.20380839036001192</v>
      </c>
      <c r="P5967" t="str">
        <f t="shared" si="597"/>
        <v>Jul-2024</v>
      </c>
      <c r="Q5967" t="str">
        <f t="shared" si="598"/>
        <v>Q3-2024</v>
      </c>
    </row>
    <row r="5968" spans="1:17" x14ac:dyDescent="0.3">
      <c r="A5968" t="s">
        <v>6116</v>
      </c>
      <c r="B5968" s="15">
        <v>45542</v>
      </c>
      <c r="C5968" t="s">
        <v>84</v>
      </c>
      <c r="D5968" t="s">
        <v>177</v>
      </c>
      <c r="E5968" t="s">
        <v>54</v>
      </c>
      <c r="F5968" t="s">
        <v>65</v>
      </c>
      <c r="G5968" t="s">
        <v>56</v>
      </c>
      <c r="H5968">
        <v>1</v>
      </c>
      <c r="I5968">
        <v>12.13</v>
      </c>
      <c r="J5968">
        <v>0</v>
      </c>
      <c r="K5968">
        <v>6.87</v>
      </c>
      <c r="L5968" t="s">
        <v>57</v>
      </c>
      <c r="M5968">
        <f t="shared" si="599"/>
        <v>12.13</v>
      </c>
      <c r="N5968">
        <f t="shared" si="600"/>
        <v>5.26</v>
      </c>
      <c r="O5968" s="7">
        <f t="shared" si="601"/>
        <v>0.43363561417971963</v>
      </c>
      <c r="P5968" t="str">
        <f t="shared" si="597"/>
        <v>Sep-2024</v>
      </c>
      <c r="Q5968" t="str">
        <f t="shared" si="598"/>
        <v>Q3-2024</v>
      </c>
    </row>
    <row r="5969" spans="1:17" x14ac:dyDescent="0.3">
      <c r="A5969" t="s">
        <v>6117</v>
      </c>
      <c r="B5969" s="15">
        <v>45691</v>
      </c>
      <c r="C5969" t="s">
        <v>88</v>
      </c>
      <c r="D5969" t="s">
        <v>167</v>
      </c>
      <c r="E5969" t="s">
        <v>107</v>
      </c>
      <c r="F5969" t="s">
        <v>148</v>
      </c>
      <c r="G5969" t="s">
        <v>56</v>
      </c>
      <c r="H5969">
        <v>2</v>
      </c>
      <c r="I5969">
        <v>46.41</v>
      </c>
      <c r="J5969">
        <v>5.7000000000000002E-2</v>
      </c>
      <c r="K5969">
        <v>14.1</v>
      </c>
      <c r="L5969" t="s">
        <v>57</v>
      </c>
      <c r="M5969">
        <f t="shared" si="599"/>
        <v>87.53</v>
      </c>
      <c r="N5969">
        <f t="shared" si="600"/>
        <v>59.33</v>
      </c>
      <c r="O5969" s="7">
        <f t="shared" si="601"/>
        <v>0.67782474580143948</v>
      </c>
      <c r="P5969" t="str">
        <f t="shared" si="597"/>
        <v>Feb-2025</v>
      </c>
      <c r="Q5969" t="str">
        <f t="shared" si="598"/>
        <v>Q1-2025</v>
      </c>
    </row>
    <row r="5970" spans="1:17" x14ac:dyDescent="0.3">
      <c r="A5970" t="s">
        <v>6118</v>
      </c>
      <c r="B5970" s="15">
        <v>45511</v>
      </c>
      <c r="C5970" t="s">
        <v>52</v>
      </c>
      <c r="D5970" t="s">
        <v>96</v>
      </c>
      <c r="E5970" t="s">
        <v>71</v>
      </c>
      <c r="F5970" t="s">
        <v>86</v>
      </c>
      <c r="G5970" t="s">
        <v>68</v>
      </c>
      <c r="H5970">
        <v>3</v>
      </c>
      <c r="I5970">
        <v>178.47</v>
      </c>
      <c r="J5970">
        <v>0</v>
      </c>
      <c r="K5970">
        <v>137.12</v>
      </c>
      <c r="L5970" t="s">
        <v>57</v>
      </c>
      <c r="M5970">
        <f t="shared" si="599"/>
        <v>535.41</v>
      </c>
      <c r="N5970">
        <f t="shared" si="600"/>
        <v>124.05</v>
      </c>
      <c r="O5970" s="7">
        <f t="shared" si="601"/>
        <v>0.23169160082927104</v>
      </c>
      <c r="P5970" t="str">
        <f t="shared" si="597"/>
        <v>Aug-2024</v>
      </c>
      <c r="Q5970" t="str">
        <f t="shared" si="598"/>
        <v>Q3-2024</v>
      </c>
    </row>
    <row r="5971" spans="1:17" x14ac:dyDescent="0.3">
      <c r="A5971" t="s">
        <v>6119</v>
      </c>
      <c r="B5971" s="15">
        <v>46015</v>
      </c>
      <c r="C5971" t="s">
        <v>84</v>
      </c>
      <c r="D5971" t="s">
        <v>225</v>
      </c>
      <c r="E5971" t="s">
        <v>71</v>
      </c>
      <c r="F5971" t="s">
        <v>97</v>
      </c>
      <c r="G5971" t="s">
        <v>68</v>
      </c>
      <c r="H5971">
        <v>2</v>
      </c>
      <c r="I5971">
        <v>209.57</v>
      </c>
      <c r="J5971">
        <v>8.3000000000000004E-2</v>
      </c>
      <c r="K5971">
        <v>163.34</v>
      </c>
      <c r="L5971" t="s">
        <v>57</v>
      </c>
      <c r="M5971">
        <f t="shared" si="599"/>
        <v>384.35</v>
      </c>
      <c r="N5971">
        <f t="shared" si="600"/>
        <v>57.67</v>
      </c>
      <c r="O5971" s="7">
        <f t="shared" si="601"/>
        <v>0.15004553141667751</v>
      </c>
      <c r="P5971" t="str">
        <f t="shared" si="597"/>
        <v>Dec-2025</v>
      </c>
      <c r="Q5971" t="str">
        <f t="shared" si="598"/>
        <v>Q4-2025</v>
      </c>
    </row>
    <row r="5972" spans="1:17" x14ac:dyDescent="0.3">
      <c r="A5972" t="s">
        <v>6120</v>
      </c>
      <c r="B5972" s="15">
        <v>45616</v>
      </c>
      <c r="C5972" t="s">
        <v>88</v>
      </c>
      <c r="D5972" t="s">
        <v>270</v>
      </c>
      <c r="E5972" t="s">
        <v>93</v>
      </c>
      <c r="F5972" t="s">
        <v>219</v>
      </c>
      <c r="G5972" t="s">
        <v>68</v>
      </c>
      <c r="H5972">
        <v>5</v>
      </c>
      <c r="I5972">
        <v>53.87</v>
      </c>
      <c r="J5972">
        <v>0.14899999999999999</v>
      </c>
      <c r="K5972">
        <v>25.73</v>
      </c>
      <c r="L5972" t="s">
        <v>57</v>
      </c>
      <c r="M5972">
        <f t="shared" si="599"/>
        <v>229.22</v>
      </c>
      <c r="N5972">
        <f t="shared" si="600"/>
        <v>100.57</v>
      </c>
      <c r="O5972" s="7">
        <f t="shared" si="601"/>
        <v>0.43874880027920771</v>
      </c>
      <c r="P5972" t="str">
        <f t="shared" si="597"/>
        <v>Nov-2024</v>
      </c>
      <c r="Q5972" t="str">
        <f t="shared" si="598"/>
        <v>Q4-2024</v>
      </c>
    </row>
    <row r="5973" spans="1:17" x14ac:dyDescent="0.3">
      <c r="A5973" t="s">
        <v>6121</v>
      </c>
      <c r="B5973" s="15">
        <v>45733</v>
      </c>
      <c r="C5973" t="s">
        <v>52</v>
      </c>
      <c r="D5973" t="s">
        <v>181</v>
      </c>
      <c r="E5973" t="s">
        <v>60</v>
      </c>
      <c r="F5973" t="s">
        <v>67</v>
      </c>
      <c r="G5973" t="s">
        <v>56</v>
      </c>
      <c r="H5973">
        <v>9</v>
      </c>
      <c r="I5973">
        <v>24.6</v>
      </c>
      <c r="J5973">
        <v>0</v>
      </c>
      <c r="K5973">
        <v>10.94</v>
      </c>
      <c r="L5973" t="s">
        <v>57</v>
      </c>
      <c r="M5973">
        <f t="shared" si="599"/>
        <v>221.4</v>
      </c>
      <c r="N5973">
        <f t="shared" si="600"/>
        <v>122.94</v>
      </c>
      <c r="O5973" s="7">
        <f t="shared" si="601"/>
        <v>0.55528455284552847</v>
      </c>
      <c r="P5973" t="str">
        <f t="shared" ref="P5973:P6000" si="602">IF(B5973="","",TEXT(B5973,"mmm-yyyy"))</f>
        <v>Mar-2025</v>
      </c>
      <c r="Q5973" t="str">
        <f t="shared" ref="Q5973:Q6000" si="603">IF(B5973="","","Q"&amp;ROUNDUP(MONTH(B5973)/3,0)&amp;"-"&amp;YEAR(B5973))</f>
        <v>Q1-2025</v>
      </c>
    </row>
    <row r="5974" spans="1:17" x14ac:dyDescent="0.3">
      <c r="A5974" t="s">
        <v>6122</v>
      </c>
      <c r="B5974" s="15">
        <v>45543</v>
      </c>
      <c r="C5974" t="s">
        <v>63</v>
      </c>
      <c r="D5974" t="s">
        <v>251</v>
      </c>
      <c r="E5974" t="s">
        <v>107</v>
      </c>
      <c r="F5974" t="s">
        <v>108</v>
      </c>
      <c r="G5974" t="s">
        <v>68</v>
      </c>
      <c r="H5974">
        <v>1</v>
      </c>
      <c r="I5974">
        <v>47.82</v>
      </c>
      <c r="J5974">
        <v>0.23400000000000001</v>
      </c>
      <c r="K5974">
        <v>19.72</v>
      </c>
      <c r="L5974" t="s">
        <v>57</v>
      </c>
      <c r="M5974">
        <f t="shared" si="599"/>
        <v>36.630000000000003</v>
      </c>
      <c r="N5974">
        <f t="shared" si="600"/>
        <v>16.91</v>
      </c>
      <c r="O5974" s="7">
        <f t="shared" si="601"/>
        <v>0.46164346164346159</v>
      </c>
      <c r="P5974" t="str">
        <f t="shared" si="602"/>
        <v>Sep-2024</v>
      </c>
      <c r="Q5974" t="str">
        <f t="shared" si="603"/>
        <v>Q3-2024</v>
      </c>
    </row>
    <row r="5975" spans="1:17" x14ac:dyDescent="0.3">
      <c r="A5975" t="s">
        <v>6123</v>
      </c>
      <c r="B5975" s="15">
        <v>46016</v>
      </c>
      <c r="C5975" t="s">
        <v>52</v>
      </c>
      <c r="D5975" t="s">
        <v>272</v>
      </c>
      <c r="E5975" t="s">
        <v>93</v>
      </c>
      <c r="F5975" t="s">
        <v>94</v>
      </c>
      <c r="G5975" t="s">
        <v>68</v>
      </c>
      <c r="H5975">
        <v>1</v>
      </c>
      <c r="I5975">
        <v>15.18</v>
      </c>
      <c r="J5975">
        <v>6.8000000000000005E-2</v>
      </c>
      <c r="K5975">
        <v>7.18</v>
      </c>
      <c r="L5975" t="s">
        <v>57</v>
      </c>
      <c r="M5975">
        <f t="shared" si="599"/>
        <v>14.15</v>
      </c>
      <c r="N5975">
        <f t="shared" si="600"/>
        <v>6.97</v>
      </c>
      <c r="O5975" s="7">
        <f t="shared" si="601"/>
        <v>0.49257950530035333</v>
      </c>
      <c r="P5975" t="str">
        <f t="shared" si="602"/>
        <v>Dec-2025</v>
      </c>
      <c r="Q5975" t="str">
        <f t="shared" si="603"/>
        <v>Q4-2025</v>
      </c>
    </row>
    <row r="5976" spans="1:17" x14ac:dyDescent="0.3">
      <c r="A5976" t="s">
        <v>6124</v>
      </c>
      <c r="B5976" s="15">
        <v>45406</v>
      </c>
      <c r="C5976" t="s">
        <v>88</v>
      </c>
      <c r="D5976" t="s">
        <v>429</v>
      </c>
      <c r="E5976" t="s">
        <v>107</v>
      </c>
      <c r="F5976" t="s">
        <v>193</v>
      </c>
      <c r="G5976" t="s">
        <v>56</v>
      </c>
      <c r="H5976">
        <v>3</v>
      </c>
      <c r="I5976">
        <v>34.51</v>
      </c>
      <c r="J5976">
        <v>5.0999999999999997E-2</v>
      </c>
      <c r="K5976">
        <v>14.9</v>
      </c>
      <c r="L5976" t="s">
        <v>57</v>
      </c>
      <c r="M5976">
        <f t="shared" si="599"/>
        <v>98.25</v>
      </c>
      <c r="N5976">
        <f t="shared" si="600"/>
        <v>53.55</v>
      </c>
      <c r="O5976" s="7">
        <f t="shared" si="601"/>
        <v>0.54503816793893123</v>
      </c>
      <c r="P5976" t="str">
        <f t="shared" si="602"/>
        <v>Apr-2024</v>
      </c>
      <c r="Q5976" t="str">
        <f t="shared" si="603"/>
        <v>Q2-2024</v>
      </c>
    </row>
    <row r="5977" spans="1:17" x14ac:dyDescent="0.3">
      <c r="A5977" t="s">
        <v>6125</v>
      </c>
      <c r="B5977" s="15">
        <v>45672</v>
      </c>
      <c r="C5977" t="s">
        <v>88</v>
      </c>
      <c r="D5977" t="s">
        <v>270</v>
      </c>
      <c r="E5977" t="s">
        <v>60</v>
      </c>
      <c r="F5977" t="s">
        <v>67</v>
      </c>
      <c r="G5977" t="s">
        <v>56</v>
      </c>
      <c r="H5977">
        <v>3</v>
      </c>
      <c r="I5977">
        <v>21.59</v>
      </c>
      <c r="J5977">
        <v>8.5999999999999993E-2</v>
      </c>
      <c r="K5977">
        <v>10.99</v>
      </c>
      <c r="L5977" t="s">
        <v>57</v>
      </c>
      <c r="M5977">
        <f t="shared" si="599"/>
        <v>59.2</v>
      </c>
      <c r="N5977">
        <f t="shared" si="600"/>
        <v>26.23</v>
      </c>
      <c r="O5977" s="7">
        <f t="shared" si="601"/>
        <v>0.44307432432432431</v>
      </c>
      <c r="P5977" t="str">
        <f t="shared" si="602"/>
        <v>Jan-2025</v>
      </c>
      <c r="Q5977" t="str">
        <f t="shared" si="603"/>
        <v>Q1-2025</v>
      </c>
    </row>
    <row r="5978" spans="1:17" x14ac:dyDescent="0.3">
      <c r="A5978" t="s">
        <v>6126</v>
      </c>
      <c r="B5978" s="15">
        <v>45705</v>
      </c>
      <c r="C5978" t="s">
        <v>52</v>
      </c>
      <c r="D5978" t="s">
        <v>181</v>
      </c>
      <c r="E5978" t="s">
        <v>71</v>
      </c>
      <c r="F5978" t="s">
        <v>97</v>
      </c>
      <c r="G5978" t="s">
        <v>68</v>
      </c>
      <c r="H5978">
        <v>6</v>
      </c>
      <c r="I5978">
        <v>147.44999999999999</v>
      </c>
      <c r="J5978">
        <v>0.18</v>
      </c>
      <c r="K5978">
        <v>104.29</v>
      </c>
      <c r="L5978" t="s">
        <v>57</v>
      </c>
      <c r="M5978">
        <f t="shared" si="599"/>
        <v>725.45</v>
      </c>
      <c r="N5978">
        <f t="shared" si="600"/>
        <v>99.71</v>
      </c>
      <c r="O5978" s="7">
        <f t="shared" si="601"/>
        <v>0.13744572334413122</v>
      </c>
      <c r="P5978" t="str">
        <f t="shared" si="602"/>
        <v>Feb-2025</v>
      </c>
      <c r="Q5978" t="str">
        <f t="shared" si="603"/>
        <v>Q1-2025</v>
      </c>
    </row>
    <row r="5979" spans="1:17" x14ac:dyDescent="0.3">
      <c r="A5979" t="s">
        <v>6127</v>
      </c>
      <c r="B5979" s="15">
        <v>45925</v>
      </c>
      <c r="C5979" t="s">
        <v>88</v>
      </c>
      <c r="D5979" t="s">
        <v>179</v>
      </c>
      <c r="E5979" t="s">
        <v>71</v>
      </c>
      <c r="F5979" t="s">
        <v>126</v>
      </c>
      <c r="G5979" t="s">
        <v>68</v>
      </c>
      <c r="H5979">
        <v>3</v>
      </c>
      <c r="I5979">
        <v>172.09</v>
      </c>
      <c r="J5979">
        <v>0.13400000000000001</v>
      </c>
      <c r="K5979">
        <v>135.13</v>
      </c>
      <c r="L5979" t="s">
        <v>57</v>
      </c>
      <c r="M5979">
        <f t="shared" si="599"/>
        <v>447.09</v>
      </c>
      <c r="N5979">
        <f t="shared" si="600"/>
        <v>41.7</v>
      </c>
      <c r="O5979" s="7">
        <f t="shared" si="601"/>
        <v>9.3269811447359602E-2</v>
      </c>
      <c r="P5979" t="str">
        <f t="shared" si="602"/>
        <v>Sep-2025</v>
      </c>
      <c r="Q5979" t="str">
        <f t="shared" si="603"/>
        <v>Q3-2025</v>
      </c>
    </row>
    <row r="5980" spans="1:17" x14ac:dyDescent="0.3">
      <c r="A5980" t="s">
        <v>6128</v>
      </c>
      <c r="B5980" s="15">
        <v>45404</v>
      </c>
      <c r="C5980" t="s">
        <v>84</v>
      </c>
      <c r="D5980" t="s">
        <v>150</v>
      </c>
      <c r="E5980" t="s">
        <v>93</v>
      </c>
      <c r="F5980" t="s">
        <v>141</v>
      </c>
      <c r="G5980" t="s">
        <v>68</v>
      </c>
      <c r="H5980">
        <v>3</v>
      </c>
      <c r="I5980">
        <v>57.68</v>
      </c>
      <c r="J5980">
        <v>1.2999999999999999E-2</v>
      </c>
      <c r="K5980">
        <v>25.82</v>
      </c>
      <c r="L5980" t="s">
        <v>57</v>
      </c>
      <c r="M5980">
        <f t="shared" si="599"/>
        <v>170.79</v>
      </c>
      <c r="N5980">
        <f t="shared" si="600"/>
        <v>93.33</v>
      </c>
      <c r="O5980" s="7">
        <f t="shared" si="601"/>
        <v>0.54646056560688572</v>
      </c>
      <c r="P5980" t="str">
        <f t="shared" si="602"/>
        <v>Apr-2024</v>
      </c>
      <c r="Q5980" t="str">
        <f t="shared" si="603"/>
        <v>Q2-2024</v>
      </c>
    </row>
    <row r="5981" spans="1:17" x14ac:dyDescent="0.3">
      <c r="A5981" t="s">
        <v>6129</v>
      </c>
      <c r="B5981" s="15">
        <v>45578</v>
      </c>
      <c r="C5981" t="s">
        <v>88</v>
      </c>
      <c r="D5981" t="s">
        <v>206</v>
      </c>
      <c r="E5981" t="s">
        <v>71</v>
      </c>
      <c r="F5981" t="s">
        <v>97</v>
      </c>
      <c r="G5981" t="s">
        <v>68</v>
      </c>
      <c r="H5981">
        <v>2</v>
      </c>
      <c r="I5981">
        <v>111.04</v>
      </c>
      <c r="J5981">
        <v>8.5999999999999993E-2</v>
      </c>
      <c r="K5981">
        <v>64.510000000000005</v>
      </c>
      <c r="L5981" t="s">
        <v>57</v>
      </c>
      <c r="M5981">
        <f t="shared" si="599"/>
        <v>202.98</v>
      </c>
      <c r="N5981">
        <f t="shared" si="600"/>
        <v>73.959999999999994</v>
      </c>
      <c r="O5981" s="7">
        <f t="shared" si="601"/>
        <v>0.36437087397773177</v>
      </c>
      <c r="P5981" t="str">
        <f t="shared" si="602"/>
        <v>Oct-2024</v>
      </c>
      <c r="Q5981" t="str">
        <f t="shared" si="603"/>
        <v>Q4-2024</v>
      </c>
    </row>
    <row r="5982" spans="1:17" x14ac:dyDescent="0.3">
      <c r="A5982" t="s">
        <v>6130</v>
      </c>
      <c r="B5982" s="15">
        <v>45824</v>
      </c>
      <c r="C5982" t="s">
        <v>52</v>
      </c>
      <c r="D5982" t="s">
        <v>155</v>
      </c>
      <c r="E5982" t="s">
        <v>71</v>
      </c>
      <c r="F5982" t="s">
        <v>126</v>
      </c>
      <c r="G5982" t="s">
        <v>56</v>
      </c>
      <c r="H5982">
        <v>5</v>
      </c>
      <c r="I5982">
        <v>143.91999999999999</v>
      </c>
      <c r="J5982">
        <v>0.107</v>
      </c>
      <c r="K5982">
        <v>95.28</v>
      </c>
      <c r="L5982" t="s">
        <v>57</v>
      </c>
      <c r="M5982">
        <f t="shared" si="599"/>
        <v>642.6</v>
      </c>
      <c r="N5982">
        <f t="shared" si="600"/>
        <v>166.2</v>
      </c>
      <c r="O5982" s="7">
        <f t="shared" si="601"/>
        <v>0.25863678804855272</v>
      </c>
      <c r="P5982" t="str">
        <f t="shared" si="602"/>
        <v>Jun-2025</v>
      </c>
      <c r="Q5982" t="str">
        <f t="shared" si="603"/>
        <v>Q2-2025</v>
      </c>
    </row>
    <row r="5983" spans="1:17" x14ac:dyDescent="0.3">
      <c r="A5983" t="s">
        <v>6131</v>
      </c>
      <c r="B5983" s="15">
        <v>45552</v>
      </c>
      <c r="C5983" t="s">
        <v>88</v>
      </c>
      <c r="D5983" t="s">
        <v>167</v>
      </c>
      <c r="E5983" t="s">
        <v>54</v>
      </c>
      <c r="F5983" t="s">
        <v>114</v>
      </c>
      <c r="G5983" t="s">
        <v>68</v>
      </c>
      <c r="H5983">
        <v>1</v>
      </c>
      <c r="I5983">
        <v>18.63</v>
      </c>
      <c r="J5983">
        <v>7.4999999999999997E-2</v>
      </c>
      <c r="K5983">
        <v>11.75</v>
      </c>
      <c r="L5983" t="s">
        <v>57</v>
      </c>
      <c r="M5983">
        <f t="shared" si="599"/>
        <v>17.23</v>
      </c>
      <c r="N5983">
        <f t="shared" si="600"/>
        <v>5.48</v>
      </c>
      <c r="O5983" s="7">
        <f t="shared" si="601"/>
        <v>0.31804991294254209</v>
      </c>
      <c r="P5983" t="str">
        <f t="shared" si="602"/>
        <v>Sep-2024</v>
      </c>
      <c r="Q5983" t="str">
        <f t="shared" si="603"/>
        <v>Q3-2024</v>
      </c>
    </row>
    <row r="5984" spans="1:17" x14ac:dyDescent="0.3">
      <c r="A5984" t="s">
        <v>6132</v>
      </c>
      <c r="B5984" s="15">
        <v>45786</v>
      </c>
      <c r="C5984" t="s">
        <v>88</v>
      </c>
      <c r="D5984" t="s">
        <v>92</v>
      </c>
      <c r="E5984" t="s">
        <v>93</v>
      </c>
      <c r="F5984" t="s">
        <v>94</v>
      </c>
      <c r="G5984" t="s">
        <v>68</v>
      </c>
      <c r="H5984">
        <v>7</v>
      </c>
      <c r="I5984">
        <v>24.32</v>
      </c>
      <c r="J5984">
        <v>9.4E-2</v>
      </c>
      <c r="K5984">
        <v>9.5500000000000007</v>
      </c>
      <c r="L5984" t="s">
        <v>57</v>
      </c>
      <c r="M5984">
        <f t="shared" si="599"/>
        <v>154.24</v>
      </c>
      <c r="N5984">
        <f t="shared" si="600"/>
        <v>87.39</v>
      </c>
      <c r="O5984" s="7">
        <f t="shared" si="601"/>
        <v>0.56658454356846466</v>
      </c>
      <c r="P5984" t="str">
        <f t="shared" si="602"/>
        <v>May-2025</v>
      </c>
      <c r="Q5984" t="str">
        <f t="shared" si="603"/>
        <v>Q2-2025</v>
      </c>
    </row>
    <row r="5985" spans="1:17" x14ac:dyDescent="0.3">
      <c r="A5985" t="s">
        <v>6133</v>
      </c>
      <c r="B5985" s="15">
        <v>45938</v>
      </c>
      <c r="C5985" t="s">
        <v>88</v>
      </c>
      <c r="D5985" t="s">
        <v>198</v>
      </c>
      <c r="E5985" t="s">
        <v>71</v>
      </c>
      <c r="F5985" t="s">
        <v>126</v>
      </c>
      <c r="G5985" t="s">
        <v>68</v>
      </c>
      <c r="H5985">
        <v>1</v>
      </c>
      <c r="I5985">
        <v>278.27</v>
      </c>
      <c r="J5985">
        <v>2.1000000000000001E-2</v>
      </c>
      <c r="K5985">
        <v>201</v>
      </c>
      <c r="L5985" t="s">
        <v>57</v>
      </c>
      <c r="M5985">
        <f t="shared" si="599"/>
        <v>272.43</v>
      </c>
      <c r="N5985">
        <f t="shared" si="600"/>
        <v>71.430000000000007</v>
      </c>
      <c r="O5985" s="7">
        <f t="shared" si="601"/>
        <v>0.26219579341482219</v>
      </c>
      <c r="P5985" t="str">
        <f t="shared" si="602"/>
        <v>Oct-2025</v>
      </c>
      <c r="Q5985" t="str">
        <f t="shared" si="603"/>
        <v>Q4-2025</v>
      </c>
    </row>
    <row r="5986" spans="1:17" x14ac:dyDescent="0.3">
      <c r="A5986" t="s">
        <v>6134</v>
      </c>
      <c r="B5986" s="15">
        <v>45919</v>
      </c>
      <c r="C5986" t="s">
        <v>88</v>
      </c>
      <c r="D5986" t="s">
        <v>183</v>
      </c>
      <c r="E5986" t="s">
        <v>71</v>
      </c>
      <c r="F5986" t="s">
        <v>97</v>
      </c>
      <c r="G5986" t="s">
        <v>56</v>
      </c>
      <c r="H5986">
        <v>3</v>
      </c>
      <c r="I5986">
        <v>191.13</v>
      </c>
      <c r="J5986">
        <v>0</v>
      </c>
      <c r="K5986">
        <v>128.80000000000001</v>
      </c>
      <c r="L5986" t="s">
        <v>57</v>
      </c>
      <c r="M5986">
        <f t="shared" si="599"/>
        <v>573.39</v>
      </c>
      <c r="N5986">
        <f t="shared" si="600"/>
        <v>186.99</v>
      </c>
      <c r="O5986" s="7">
        <f t="shared" si="601"/>
        <v>0.32611311672683518</v>
      </c>
      <c r="P5986" t="str">
        <f t="shared" si="602"/>
        <v>Sep-2025</v>
      </c>
      <c r="Q5986" t="str">
        <f t="shared" si="603"/>
        <v>Q3-2025</v>
      </c>
    </row>
    <row r="5987" spans="1:17" x14ac:dyDescent="0.3">
      <c r="A5987" t="s">
        <v>6135</v>
      </c>
      <c r="B5987" s="15">
        <v>45781</v>
      </c>
      <c r="C5987" t="s">
        <v>63</v>
      </c>
      <c r="D5987" t="s">
        <v>165</v>
      </c>
      <c r="E5987" t="s">
        <v>93</v>
      </c>
      <c r="F5987" t="s">
        <v>255</v>
      </c>
      <c r="G5987" t="s">
        <v>56</v>
      </c>
      <c r="H5987">
        <v>1</v>
      </c>
      <c r="I5987">
        <v>30.72</v>
      </c>
      <c r="J5987">
        <v>0.26100000000000001</v>
      </c>
      <c r="K5987">
        <v>10.8</v>
      </c>
      <c r="L5987" t="s">
        <v>57</v>
      </c>
      <c r="M5987">
        <f t="shared" si="599"/>
        <v>22.7</v>
      </c>
      <c r="N5987">
        <f t="shared" si="600"/>
        <v>11.9</v>
      </c>
      <c r="O5987" s="7">
        <f t="shared" si="601"/>
        <v>0.52422907488986792</v>
      </c>
      <c r="P5987" t="str">
        <f t="shared" si="602"/>
        <v>May-2025</v>
      </c>
      <c r="Q5987" t="str">
        <f t="shared" si="603"/>
        <v>Q2-2025</v>
      </c>
    </row>
    <row r="5988" spans="1:17" x14ac:dyDescent="0.3">
      <c r="A5988" t="s">
        <v>6136</v>
      </c>
      <c r="B5988" s="15">
        <v>45558</v>
      </c>
      <c r="C5988" t="s">
        <v>63</v>
      </c>
      <c r="D5988" t="s">
        <v>119</v>
      </c>
      <c r="E5988" t="s">
        <v>60</v>
      </c>
      <c r="F5988" t="s">
        <v>99</v>
      </c>
      <c r="G5988" t="s">
        <v>56</v>
      </c>
      <c r="H5988">
        <v>2</v>
      </c>
      <c r="I5988">
        <v>114.97</v>
      </c>
      <c r="J5988">
        <v>0.223</v>
      </c>
      <c r="K5988">
        <v>58.84</v>
      </c>
      <c r="L5988" t="s">
        <v>57</v>
      </c>
      <c r="M5988">
        <f t="shared" si="599"/>
        <v>178.66</v>
      </c>
      <c r="N5988">
        <f t="shared" si="600"/>
        <v>60.98</v>
      </c>
      <c r="O5988" s="7">
        <f t="shared" si="601"/>
        <v>0.34131870592186275</v>
      </c>
      <c r="P5988" t="str">
        <f t="shared" si="602"/>
        <v>Sep-2024</v>
      </c>
      <c r="Q5988" t="str">
        <f t="shared" si="603"/>
        <v>Q3-2024</v>
      </c>
    </row>
    <row r="5989" spans="1:17" x14ac:dyDescent="0.3">
      <c r="A5989" t="s">
        <v>6137</v>
      </c>
      <c r="B5989" s="15">
        <v>45893</v>
      </c>
      <c r="C5989" t="s">
        <v>63</v>
      </c>
      <c r="D5989" t="s">
        <v>281</v>
      </c>
      <c r="E5989" t="s">
        <v>60</v>
      </c>
      <c r="F5989" t="s">
        <v>99</v>
      </c>
      <c r="G5989" t="s">
        <v>56</v>
      </c>
      <c r="H5989">
        <v>3</v>
      </c>
      <c r="I5989">
        <v>110.72</v>
      </c>
      <c r="J5989">
        <v>0.23300000000000001</v>
      </c>
      <c r="K5989">
        <v>48.94</v>
      </c>
      <c r="L5989" t="s">
        <v>57</v>
      </c>
      <c r="M5989">
        <f t="shared" si="599"/>
        <v>254.77</v>
      </c>
      <c r="N5989">
        <f t="shared" si="600"/>
        <v>107.95</v>
      </c>
      <c r="O5989" s="7">
        <f t="shared" si="601"/>
        <v>0.42371550810534991</v>
      </c>
      <c r="P5989" t="str">
        <f t="shared" si="602"/>
        <v>Aug-2025</v>
      </c>
      <c r="Q5989" t="str">
        <f t="shared" si="603"/>
        <v>Q3-2025</v>
      </c>
    </row>
    <row r="5990" spans="1:17" x14ac:dyDescent="0.3">
      <c r="A5990" t="s">
        <v>6138</v>
      </c>
      <c r="B5990" s="15">
        <v>45963</v>
      </c>
      <c r="C5990" t="s">
        <v>52</v>
      </c>
      <c r="D5990" t="s">
        <v>237</v>
      </c>
      <c r="E5990" t="s">
        <v>54</v>
      </c>
      <c r="F5990" t="s">
        <v>114</v>
      </c>
      <c r="G5990" t="s">
        <v>68</v>
      </c>
      <c r="H5990">
        <v>10</v>
      </c>
      <c r="I5990">
        <v>15.85</v>
      </c>
      <c r="J5990">
        <v>0</v>
      </c>
      <c r="K5990">
        <v>9.35</v>
      </c>
      <c r="L5990" t="s">
        <v>57</v>
      </c>
      <c r="M5990">
        <f t="shared" si="599"/>
        <v>158.5</v>
      </c>
      <c r="N5990">
        <f t="shared" si="600"/>
        <v>65</v>
      </c>
      <c r="O5990" s="7">
        <f t="shared" si="601"/>
        <v>0.41009463722397477</v>
      </c>
      <c r="P5990" t="str">
        <f t="shared" si="602"/>
        <v>Nov-2025</v>
      </c>
      <c r="Q5990" t="str">
        <f t="shared" si="603"/>
        <v>Q4-2025</v>
      </c>
    </row>
    <row r="5991" spans="1:17" x14ac:dyDescent="0.3">
      <c r="A5991" t="s">
        <v>6139</v>
      </c>
      <c r="B5991" s="15">
        <v>45460</v>
      </c>
      <c r="C5991" t="s">
        <v>88</v>
      </c>
      <c r="D5991" t="s">
        <v>179</v>
      </c>
      <c r="E5991" t="s">
        <v>107</v>
      </c>
      <c r="F5991" t="s">
        <v>193</v>
      </c>
      <c r="G5991" t="s">
        <v>56</v>
      </c>
      <c r="H5991">
        <v>10</v>
      </c>
      <c r="I5991">
        <v>38.729999999999997</v>
      </c>
      <c r="J5991">
        <v>8.8999999999999996E-2</v>
      </c>
      <c r="K5991">
        <v>16.54</v>
      </c>
      <c r="L5991" t="s">
        <v>57</v>
      </c>
      <c r="M5991">
        <f t="shared" si="599"/>
        <v>352.83</v>
      </c>
      <c r="N5991">
        <f t="shared" si="600"/>
        <v>187.43</v>
      </c>
      <c r="O5991" s="7">
        <f t="shared" si="601"/>
        <v>0.531219000651872</v>
      </c>
      <c r="P5991" t="str">
        <f t="shared" si="602"/>
        <v>Jun-2024</v>
      </c>
      <c r="Q5991" t="str">
        <f t="shared" si="603"/>
        <v>Q2-2024</v>
      </c>
    </row>
    <row r="5992" spans="1:17" x14ac:dyDescent="0.3">
      <c r="A5992" t="s">
        <v>6140</v>
      </c>
      <c r="B5992" s="15">
        <v>45850</v>
      </c>
      <c r="C5992" t="s">
        <v>52</v>
      </c>
      <c r="D5992" t="s">
        <v>113</v>
      </c>
      <c r="E5992" t="s">
        <v>71</v>
      </c>
      <c r="F5992" t="s">
        <v>78</v>
      </c>
      <c r="G5992" t="s">
        <v>68</v>
      </c>
      <c r="H5992">
        <v>2</v>
      </c>
      <c r="I5992">
        <v>119.12</v>
      </c>
      <c r="J5992">
        <v>1.4E-2</v>
      </c>
      <c r="K5992">
        <v>84.66</v>
      </c>
      <c r="L5992" t="s">
        <v>57</v>
      </c>
      <c r="M5992">
        <f t="shared" si="599"/>
        <v>234.9</v>
      </c>
      <c r="N5992">
        <f t="shared" si="600"/>
        <v>65.58</v>
      </c>
      <c r="O5992" s="7">
        <f t="shared" si="601"/>
        <v>0.27918263090676881</v>
      </c>
      <c r="P5992" t="str">
        <f t="shared" si="602"/>
        <v>Jul-2025</v>
      </c>
      <c r="Q5992" t="str">
        <f t="shared" si="603"/>
        <v>Q3-2025</v>
      </c>
    </row>
    <row r="5993" spans="1:17" x14ac:dyDescent="0.3">
      <c r="A5993" t="s">
        <v>6141</v>
      </c>
      <c r="B5993" s="15">
        <v>45318</v>
      </c>
      <c r="C5993" t="s">
        <v>63</v>
      </c>
      <c r="D5993" t="s">
        <v>159</v>
      </c>
      <c r="E5993" t="s">
        <v>71</v>
      </c>
      <c r="F5993" t="s">
        <v>97</v>
      </c>
      <c r="G5993" t="s">
        <v>68</v>
      </c>
      <c r="H5993">
        <v>4</v>
      </c>
      <c r="I5993">
        <v>261.42</v>
      </c>
      <c r="J5993">
        <v>0.26800000000000002</v>
      </c>
      <c r="K5993">
        <v>191.09</v>
      </c>
      <c r="L5993" t="s">
        <v>57</v>
      </c>
      <c r="M5993">
        <f t="shared" si="599"/>
        <v>765.44</v>
      </c>
      <c r="N5993">
        <f t="shared" si="600"/>
        <v>1.08</v>
      </c>
      <c r="O5993" s="7">
        <f t="shared" si="601"/>
        <v>1.410953177257525E-3</v>
      </c>
      <c r="P5993" t="str">
        <f t="shared" si="602"/>
        <v>Jan-2024</v>
      </c>
      <c r="Q5993" t="str">
        <f t="shared" si="603"/>
        <v>Q1-2024</v>
      </c>
    </row>
    <row r="5994" spans="1:17" x14ac:dyDescent="0.3">
      <c r="A5994" t="s">
        <v>6142</v>
      </c>
      <c r="B5994" s="15">
        <v>45824</v>
      </c>
      <c r="C5994" t="s">
        <v>88</v>
      </c>
      <c r="D5994" t="s">
        <v>202</v>
      </c>
      <c r="E5994" t="s">
        <v>54</v>
      </c>
      <c r="F5994" t="s">
        <v>114</v>
      </c>
      <c r="G5994" t="s">
        <v>68</v>
      </c>
      <c r="H5994">
        <v>4</v>
      </c>
      <c r="I5994">
        <v>21.7</v>
      </c>
      <c r="J5994">
        <v>2.5999999999999999E-2</v>
      </c>
      <c r="K5994">
        <v>14.78</v>
      </c>
      <c r="L5994" t="s">
        <v>57</v>
      </c>
      <c r="M5994">
        <f t="shared" si="599"/>
        <v>84.54</v>
      </c>
      <c r="N5994">
        <f t="shared" si="600"/>
        <v>25.42</v>
      </c>
      <c r="O5994" s="7">
        <f t="shared" si="601"/>
        <v>0.30068606576768392</v>
      </c>
      <c r="P5994" t="str">
        <f t="shared" si="602"/>
        <v>Jun-2025</v>
      </c>
      <c r="Q5994" t="str">
        <f t="shared" si="603"/>
        <v>Q2-2025</v>
      </c>
    </row>
    <row r="5995" spans="1:17" x14ac:dyDescent="0.3">
      <c r="A5995" t="s">
        <v>6143</v>
      </c>
      <c r="B5995" s="15">
        <v>45884</v>
      </c>
      <c r="C5995" t="s">
        <v>52</v>
      </c>
      <c r="D5995" t="s">
        <v>216</v>
      </c>
      <c r="E5995" t="s">
        <v>54</v>
      </c>
      <c r="F5995" t="s">
        <v>55</v>
      </c>
      <c r="G5995" t="s">
        <v>68</v>
      </c>
      <c r="H5995">
        <v>4</v>
      </c>
      <c r="I5995">
        <v>13.07</v>
      </c>
      <c r="J5995">
        <v>0.12</v>
      </c>
      <c r="K5995">
        <v>7.63</v>
      </c>
      <c r="L5995" t="s">
        <v>57</v>
      </c>
      <c r="M5995">
        <f t="shared" si="599"/>
        <v>46.01</v>
      </c>
      <c r="N5995">
        <f t="shared" si="600"/>
        <v>15.49</v>
      </c>
      <c r="O5995" s="7">
        <f t="shared" si="601"/>
        <v>0.33666594218648122</v>
      </c>
      <c r="P5995" t="str">
        <f t="shared" si="602"/>
        <v>Aug-2025</v>
      </c>
      <c r="Q5995" t="str">
        <f t="shared" si="603"/>
        <v>Q3-2025</v>
      </c>
    </row>
    <row r="5996" spans="1:17" x14ac:dyDescent="0.3">
      <c r="A5996" t="s">
        <v>6144</v>
      </c>
      <c r="B5996" s="15">
        <v>45906</v>
      </c>
      <c r="C5996" t="s">
        <v>84</v>
      </c>
      <c r="D5996" t="s">
        <v>150</v>
      </c>
      <c r="E5996" t="s">
        <v>60</v>
      </c>
      <c r="F5996" t="s">
        <v>76</v>
      </c>
      <c r="G5996" t="s">
        <v>68</v>
      </c>
      <c r="H5996">
        <v>1</v>
      </c>
      <c r="I5996">
        <v>26.09</v>
      </c>
      <c r="J5996">
        <v>5.8999999999999997E-2</v>
      </c>
      <c r="K5996">
        <v>10.92</v>
      </c>
      <c r="L5996" t="s">
        <v>57</v>
      </c>
      <c r="M5996">
        <f t="shared" si="599"/>
        <v>24.55</v>
      </c>
      <c r="N5996">
        <f t="shared" si="600"/>
        <v>13.63</v>
      </c>
      <c r="O5996" s="7">
        <f t="shared" si="601"/>
        <v>0.55519348268839108</v>
      </c>
      <c r="P5996" t="str">
        <f t="shared" si="602"/>
        <v>Sep-2025</v>
      </c>
      <c r="Q5996" t="str">
        <f t="shared" si="603"/>
        <v>Q3-2025</v>
      </c>
    </row>
    <row r="5997" spans="1:17" x14ac:dyDescent="0.3">
      <c r="A5997" t="s">
        <v>6145</v>
      </c>
      <c r="B5997" s="15">
        <v>45581</v>
      </c>
      <c r="C5997" t="s">
        <v>88</v>
      </c>
      <c r="D5997" t="s">
        <v>429</v>
      </c>
      <c r="E5997" t="s">
        <v>71</v>
      </c>
      <c r="F5997" t="s">
        <v>126</v>
      </c>
      <c r="G5997" t="s">
        <v>56</v>
      </c>
      <c r="H5997">
        <v>1</v>
      </c>
      <c r="I5997">
        <v>66.709999999999994</v>
      </c>
      <c r="J5997">
        <v>0.10299999999999999</v>
      </c>
      <c r="K5997">
        <v>49.09</v>
      </c>
      <c r="L5997" t="s">
        <v>57</v>
      </c>
      <c r="M5997">
        <f t="shared" si="599"/>
        <v>59.84</v>
      </c>
      <c r="N5997">
        <f t="shared" si="600"/>
        <v>10.75</v>
      </c>
      <c r="O5997" s="7">
        <f t="shared" si="601"/>
        <v>0.17964572192513367</v>
      </c>
      <c r="P5997" t="str">
        <f t="shared" si="602"/>
        <v>Oct-2024</v>
      </c>
      <c r="Q5997" t="str">
        <f t="shared" si="603"/>
        <v>Q4-2024</v>
      </c>
    </row>
    <row r="5998" spans="1:17" x14ac:dyDescent="0.3">
      <c r="A5998" t="s">
        <v>6146</v>
      </c>
      <c r="B5998" s="15">
        <v>45378</v>
      </c>
      <c r="C5998" t="s">
        <v>84</v>
      </c>
      <c r="D5998" t="s">
        <v>225</v>
      </c>
      <c r="E5998" t="s">
        <v>107</v>
      </c>
      <c r="F5998" t="s">
        <v>132</v>
      </c>
      <c r="G5998" t="s">
        <v>68</v>
      </c>
      <c r="H5998">
        <v>4</v>
      </c>
      <c r="I5998">
        <v>28.06</v>
      </c>
      <c r="J5998">
        <v>0.1</v>
      </c>
      <c r="K5998">
        <v>12.57</v>
      </c>
      <c r="L5998" t="s">
        <v>57</v>
      </c>
      <c r="M5998">
        <f t="shared" si="599"/>
        <v>101.02</v>
      </c>
      <c r="N5998">
        <f t="shared" si="600"/>
        <v>50.74</v>
      </c>
      <c r="O5998" s="7">
        <f t="shared" si="601"/>
        <v>0.50227677687586625</v>
      </c>
      <c r="P5998" t="str">
        <f t="shared" si="602"/>
        <v>Mar-2024</v>
      </c>
      <c r="Q5998" t="str">
        <f t="shared" si="603"/>
        <v>Q1-2024</v>
      </c>
    </row>
    <row r="5999" spans="1:17" x14ac:dyDescent="0.3">
      <c r="A5999" t="s">
        <v>6147</v>
      </c>
      <c r="B5999" s="15">
        <v>45606</v>
      </c>
      <c r="C5999" t="s">
        <v>84</v>
      </c>
      <c r="D5999" t="s">
        <v>144</v>
      </c>
      <c r="E5999" t="s">
        <v>107</v>
      </c>
      <c r="F5999" t="s">
        <v>193</v>
      </c>
      <c r="G5999" t="s">
        <v>68</v>
      </c>
      <c r="H5999">
        <v>4</v>
      </c>
      <c r="I5999">
        <v>17.78</v>
      </c>
      <c r="J5999">
        <v>6.9000000000000006E-2</v>
      </c>
      <c r="K5999">
        <v>5.72</v>
      </c>
      <c r="L5999" t="s">
        <v>57</v>
      </c>
      <c r="M5999">
        <f t="shared" si="599"/>
        <v>66.209999999999994</v>
      </c>
      <c r="N5999">
        <f t="shared" si="600"/>
        <v>43.33</v>
      </c>
      <c r="O5999" s="7">
        <f t="shared" si="601"/>
        <v>0.65443286512611387</v>
      </c>
      <c r="P5999" t="str">
        <f t="shared" si="602"/>
        <v>Nov-2024</v>
      </c>
      <c r="Q5999" t="str">
        <f t="shared" si="603"/>
        <v>Q4-2024</v>
      </c>
    </row>
    <row r="6000" spans="1:17" x14ac:dyDescent="0.3">
      <c r="A6000" t="s">
        <v>6148</v>
      </c>
      <c r="B6000" s="15">
        <v>45773</v>
      </c>
      <c r="C6000" t="s">
        <v>63</v>
      </c>
      <c r="D6000" t="s">
        <v>188</v>
      </c>
      <c r="E6000" t="s">
        <v>60</v>
      </c>
      <c r="F6000" t="s">
        <v>67</v>
      </c>
      <c r="G6000" t="s">
        <v>56</v>
      </c>
      <c r="H6000">
        <v>1</v>
      </c>
      <c r="I6000">
        <v>52.76</v>
      </c>
      <c r="J6000">
        <v>0.33500000000000002</v>
      </c>
      <c r="K6000">
        <v>27.48</v>
      </c>
      <c r="L6000" t="s">
        <v>104</v>
      </c>
      <c r="M6000">
        <f t="shared" si="599"/>
        <v>35.090000000000003</v>
      </c>
      <c r="N6000">
        <f t="shared" si="600"/>
        <v>7.61</v>
      </c>
      <c r="O6000" s="7">
        <f t="shared" si="601"/>
        <v>0.21687090339127957</v>
      </c>
      <c r="P6000" t="str">
        <f t="shared" si="602"/>
        <v>Apr-2025</v>
      </c>
      <c r="Q6000" t="str">
        <f t="shared" si="603"/>
        <v>Q2-2025</v>
      </c>
    </row>
    <row r="6001" spans="1:17" x14ac:dyDescent="0.3">
      <c r="A6001" t="s">
        <v>6149</v>
      </c>
      <c r="C6001" t="s">
        <v>52</v>
      </c>
      <c r="D6001" t="s">
        <v>70</v>
      </c>
      <c r="E6001" t="s">
        <v>93</v>
      </c>
      <c r="F6001" t="s">
        <v>255</v>
      </c>
      <c r="G6001" t="s">
        <v>56</v>
      </c>
      <c r="H6001">
        <v>1</v>
      </c>
      <c r="I6001">
        <v>59</v>
      </c>
      <c r="J6001">
        <v>0</v>
      </c>
      <c r="K6001">
        <v>25.6</v>
      </c>
      <c r="L6001" t="s">
        <v>57</v>
      </c>
      <c r="M6001">
        <f t="shared" si="599"/>
        <v>59</v>
      </c>
      <c r="N6001">
        <f t="shared" si="600"/>
        <v>33.4</v>
      </c>
      <c r="O6001" s="7">
        <f t="shared" si="601"/>
        <v>0.56610169491525419</v>
      </c>
    </row>
    <row r="6002" spans="1:17" x14ac:dyDescent="0.3">
      <c r="A6002" t="s">
        <v>6150</v>
      </c>
      <c r="B6002" s="15">
        <v>45886</v>
      </c>
      <c r="C6002" t="s">
        <v>63</v>
      </c>
      <c r="D6002" t="s">
        <v>263</v>
      </c>
      <c r="E6002" t="s">
        <v>107</v>
      </c>
      <c r="F6002" t="s">
        <v>139</v>
      </c>
      <c r="G6002" t="s">
        <v>56</v>
      </c>
      <c r="H6002">
        <v>2</v>
      </c>
      <c r="I6002">
        <v>33.9</v>
      </c>
      <c r="J6002">
        <v>0.29099999999999998</v>
      </c>
      <c r="K6002">
        <v>10.66</v>
      </c>
      <c r="L6002" t="s">
        <v>57</v>
      </c>
      <c r="M6002">
        <f t="shared" si="599"/>
        <v>48.07</v>
      </c>
      <c r="N6002">
        <f t="shared" si="600"/>
        <v>26.75</v>
      </c>
      <c r="O6002" s="7">
        <f t="shared" si="601"/>
        <v>0.556480133139172</v>
      </c>
      <c r="P6002" t="str">
        <f t="shared" ref="P6002:P6026" si="604">IF(B6002="","",TEXT(B6002,"mmm-yyyy"))</f>
        <v>Aug-2025</v>
      </c>
      <c r="Q6002" t="str">
        <f t="shared" ref="Q6002:Q6026" si="605">IF(B6002="","","Q"&amp;ROUNDUP(MONTH(B6002)/3,0)&amp;"-"&amp;YEAR(B6002))</f>
        <v>Q3-2025</v>
      </c>
    </row>
    <row r="6003" spans="1:17" x14ac:dyDescent="0.3">
      <c r="A6003" t="s">
        <v>6151</v>
      </c>
      <c r="B6003" s="15">
        <v>45786</v>
      </c>
      <c r="C6003" t="s">
        <v>63</v>
      </c>
      <c r="D6003" t="s">
        <v>82</v>
      </c>
      <c r="E6003" t="s">
        <v>107</v>
      </c>
      <c r="F6003" t="s">
        <v>148</v>
      </c>
      <c r="G6003" t="s">
        <v>56</v>
      </c>
      <c r="H6003">
        <v>2</v>
      </c>
      <c r="I6003">
        <v>47.24</v>
      </c>
      <c r="J6003">
        <v>0.224</v>
      </c>
      <c r="K6003">
        <v>21.13</v>
      </c>
      <c r="L6003" t="s">
        <v>57</v>
      </c>
      <c r="M6003">
        <f t="shared" si="599"/>
        <v>73.319999999999993</v>
      </c>
      <c r="N6003">
        <f t="shared" si="600"/>
        <v>31.06</v>
      </c>
      <c r="O6003" s="7">
        <f t="shared" si="601"/>
        <v>0.4236224768139662</v>
      </c>
      <c r="P6003" t="str">
        <f t="shared" si="604"/>
        <v>May-2025</v>
      </c>
      <c r="Q6003" t="str">
        <f t="shared" si="605"/>
        <v>Q2-2025</v>
      </c>
    </row>
    <row r="6004" spans="1:17" x14ac:dyDescent="0.3">
      <c r="A6004" t="s">
        <v>6152</v>
      </c>
      <c r="B6004" s="15">
        <v>45664</v>
      </c>
      <c r="C6004" t="s">
        <v>88</v>
      </c>
      <c r="D6004" t="s">
        <v>198</v>
      </c>
      <c r="E6004" t="s">
        <v>60</v>
      </c>
      <c r="F6004" t="s">
        <v>67</v>
      </c>
      <c r="G6004" t="s">
        <v>56</v>
      </c>
      <c r="H6004">
        <v>2</v>
      </c>
      <c r="I6004">
        <v>69.099999999999994</v>
      </c>
      <c r="J6004">
        <v>9.0999999999999998E-2</v>
      </c>
      <c r="K6004">
        <v>37.93</v>
      </c>
      <c r="L6004" t="s">
        <v>57</v>
      </c>
      <c r="M6004">
        <f t="shared" si="599"/>
        <v>125.62</v>
      </c>
      <c r="N6004">
        <f t="shared" si="600"/>
        <v>49.76</v>
      </c>
      <c r="O6004" s="7">
        <f t="shared" si="601"/>
        <v>0.39611526826938381</v>
      </c>
      <c r="P6004" t="str">
        <f t="shared" si="604"/>
        <v>Jan-2025</v>
      </c>
      <c r="Q6004" t="str">
        <f t="shared" si="605"/>
        <v>Q1-2025</v>
      </c>
    </row>
    <row r="6005" spans="1:17" x14ac:dyDescent="0.3">
      <c r="A6005" t="s">
        <v>6153</v>
      </c>
      <c r="B6005" s="15">
        <v>45549</v>
      </c>
      <c r="C6005" t="s">
        <v>63</v>
      </c>
      <c r="D6005" t="s">
        <v>263</v>
      </c>
      <c r="E6005" t="s">
        <v>54</v>
      </c>
      <c r="F6005" t="s">
        <v>65</v>
      </c>
      <c r="G6005" t="s">
        <v>68</v>
      </c>
      <c r="H6005">
        <v>1</v>
      </c>
      <c r="I6005">
        <v>8.09</v>
      </c>
      <c r="J6005">
        <v>0.17699999999999999</v>
      </c>
      <c r="K6005">
        <v>4.4800000000000004</v>
      </c>
      <c r="L6005" t="s">
        <v>57</v>
      </c>
      <c r="M6005">
        <f t="shared" si="599"/>
        <v>6.66</v>
      </c>
      <c r="N6005">
        <f t="shared" si="600"/>
        <v>2.1800000000000002</v>
      </c>
      <c r="O6005" s="7">
        <f t="shared" si="601"/>
        <v>0.32732732732732733</v>
      </c>
      <c r="P6005" t="str">
        <f t="shared" si="604"/>
        <v>Sep-2024</v>
      </c>
      <c r="Q6005" t="str">
        <f t="shared" si="605"/>
        <v>Q3-2024</v>
      </c>
    </row>
    <row r="6006" spans="1:17" x14ac:dyDescent="0.3">
      <c r="A6006" t="s">
        <v>6154</v>
      </c>
      <c r="B6006" s="15">
        <v>45599</v>
      </c>
      <c r="C6006" t="s">
        <v>88</v>
      </c>
      <c r="D6006" t="s">
        <v>270</v>
      </c>
      <c r="E6006" t="s">
        <v>60</v>
      </c>
      <c r="F6006" t="s">
        <v>67</v>
      </c>
      <c r="G6006" t="s">
        <v>68</v>
      </c>
      <c r="H6006">
        <v>10</v>
      </c>
      <c r="I6006">
        <v>90.03</v>
      </c>
      <c r="J6006">
        <v>2.7E-2</v>
      </c>
      <c r="K6006">
        <v>36.03</v>
      </c>
      <c r="L6006" t="s">
        <v>57</v>
      </c>
      <c r="M6006">
        <f t="shared" si="599"/>
        <v>875.99</v>
      </c>
      <c r="N6006">
        <f t="shared" si="600"/>
        <v>515.69000000000005</v>
      </c>
      <c r="O6006" s="7">
        <f t="shared" si="601"/>
        <v>0.58869393486227017</v>
      </c>
      <c r="P6006" t="str">
        <f t="shared" si="604"/>
        <v>Nov-2024</v>
      </c>
      <c r="Q6006" t="str">
        <f t="shared" si="605"/>
        <v>Q4-2024</v>
      </c>
    </row>
    <row r="6007" spans="1:17" x14ac:dyDescent="0.3">
      <c r="A6007" t="s">
        <v>6155</v>
      </c>
      <c r="B6007" s="15">
        <v>45643</v>
      </c>
      <c r="C6007" t="s">
        <v>88</v>
      </c>
      <c r="D6007" t="s">
        <v>92</v>
      </c>
      <c r="E6007" t="s">
        <v>71</v>
      </c>
      <c r="F6007" t="s">
        <v>72</v>
      </c>
      <c r="G6007" t="s">
        <v>68</v>
      </c>
      <c r="H6007">
        <v>4</v>
      </c>
      <c r="I6007">
        <v>258.51</v>
      </c>
      <c r="J6007">
        <v>0.16200000000000001</v>
      </c>
      <c r="K6007">
        <v>177.53</v>
      </c>
      <c r="L6007" t="s">
        <v>57</v>
      </c>
      <c r="M6007">
        <f t="shared" si="599"/>
        <v>866.53</v>
      </c>
      <c r="N6007">
        <f t="shared" si="600"/>
        <v>156.41</v>
      </c>
      <c r="O6007" s="7">
        <f t="shared" si="601"/>
        <v>0.18050154062756049</v>
      </c>
      <c r="P6007" t="str">
        <f t="shared" si="604"/>
        <v>Dec-2024</v>
      </c>
      <c r="Q6007" t="str">
        <f t="shared" si="605"/>
        <v>Q4-2024</v>
      </c>
    </row>
    <row r="6008" spans="1:17" x14ac:dyDescent="0.3">
      <c r="A6008" t="s">
        <v>6156</v>
      </c>
      <c r="B6008" s="15">
        <v>45859</v>
      </c>
      <c r="C6008" t="s">
        <v>52</v>
      </c>
      <c r="D6008" t="s">
        <v>181</v>
      </c>
      <c r="E6008" t="s">
        <v>60</v>
      </c>
      <c r="F6008" t="s">
        <v>76</v>
      </c>
      <c r="G6008" t="s">
        <v>56</v>
      </c>
      <c r="H6008">
        <v>1</v>
      </c>
      <c r="I6008">
        <v>117.64</v>
      </c>
      <c r="J6008">
        <v>0.156</v>
      </c>
      <c r="K6008">
        <v>58.27</v>
      </c>
      <c r="L6008" t="s">
        <v>57</v>
      </c>
      <c r="M6008">
        <f t="shared" si="599"/>
        <v>99.29</v>
      </c>
      <c r="N6008">
        <f t="shared" si="600"/>
        <v>41.02</v>
      </c>
      <c r="O6008" s="7">
        <f t="shared" si="601"/>
        <v>0.41313324604693324</v>
      </c>
      <c r="P6008" t="str">
        <f t="shared" si="604"/>
        <v>Jul-2025</v>
      </c>
      <c r="Q6008" t="str">
        <f t="shared" si="605"/>
        <v>Q3-2025</v>
      </c>
    </row>
    <row r="6009" spans="1:17" x14ac:dyDescent="0.3">
      <c r="A6009" t="s">
        <v>6157</v>
      </c>
      <c r="B6009" s="15">
        <v>45799</v>
      </c>
      <c r="C6009" t="s">
        <v>63</v>
      </c>
      <c r="D6009" t="s">
        <v>137</v>
      </c>
      <c r="E6009" t="s">
        <v>60</v>
      </c>
      <c r="F6009" t="s">
        <v>61</v>
      </c>
      <c r="G6009" t="s">
        <v>56</v>
      </c>
      <c r="H6009">
        <v>6</v>
      </c>
      <c r="I6009">
        <v>28.28</v>
      </c>
      <c r="J6009">
        <v>0.22700000000000001</v>
      </c>
      <c r="K6009">
        <v>14.09</v>
      </c>
      <c r="L6009" t="s">
        <v>57</v>
      </c>
      <c r="M6009">
        <f t="shared" si="599"/>
        <v>131.16</v>
      </c>
      <c r="N6009">
        <f t="shared" si="600"/>
        <v>46.62</v>
      </c>
      <c r="O6009" s="7">
        <f t="shared" si="601"/>
        <v>0.35544373284537967</v>
      </c>
      <c r="P6009" t="str">
        <f t="shared" si="604"/>
        <v>May-2025</v>
      </c>
      <c r="Q6009" t="str">
        <f t="shared" si="605"/>
        <v>Q2-2025</v>
      </c>
    </row>
    <row r="6010" spans="1:17" x14ac:dyDescent="0.3">
      <c r="A6010" t="s">
        <v>6158</v>
      </c>
      <c r="B6010" s="15">
        <v>45805</v>
      </c>
      <c r="C6010" t="s">
        <v>63</v>
      </c>
      <c r="D6010" t="s">
        <v>263</v>
      </c>
      <c r="E6010" t="s">
        <v>93</v>
      </c>
      <c r="F6010" t="s">
        <v>94</v>
      </c>
      <c r="G6010" t="s">
        <v>68</v>
      </c>
      <c r="H6010">
        <v>1</v>
      </c>
      <c r="I6010">
        <v>39.47</v>
      </c>
      <c r="J6010">
        <v>0.14799999999999999</v>
      </c>
      <c r="K6010">
        <v>19.72</v>
      </c>
      <c r="L6010" t="s">
        <v>104</v>
      </c>
      <c r="M6010">
        <f t="shared" si="599"/>
        <v>33.630000000000003</v>
      </c>
      <c r="N6010">
        <f t="shared" si="600"/>
        <v>13.91</v>
      </c>
      <c r="O6010" s="7">
        <f t="shared" si="601"/>
        <v>0.41361879274457325</v>
      </c>
      <c r="P6010" t="str">
        <f t="shared" si="604"/>
        <v>May-2025</v>
      </c>
      <c r="Q6010" t="str">
        <f t="shared" si="605"/>
        <v>Q2-2025</v>
      </c>
    </row>
    <row r="6011" spans="1:17" x14ac:dyDescent="0.3">
      <c r="A6011" t="s">
        <v>6159</v>
      </c>
      <c r="B6011" s="15">
        <v>45569</v>
      </c>
      <c r="C6011" t="s">
        <v>52</v>
      </c>
      <c r="D6011" t="s">
        <v>155</v>
      </c>
      <c r="E6011" t="s">
        <v>107</v>
      </c>
      <c r="F6011" t="s">
        <v>148</v>
      </c>
      <c r="G6011" t="s">
        <v>56</v>
      </c>
      <c r="H6011">
        <v>6</v>
      </c>
      <c r="I6011">
        <v>54.65</v>
      </c>
      <c r="J6011">
        <v>0</v>
      </c>
      <c r="K6011">
        <v>17.36</v>
      </c>
      <c r="L6011" t="s">
        <v>57</v>
      </c>
      <c r="M6011">
        <f t="shared" si="599"/>
        <v>327.9</v>
      </c>
      <c r="N6011">
        <f t="shared" si="600"/>
        <v>223.74</v>
      </c>
      <c r="O6011" s="7">
        <f t="shared" si="601"/>
        <v>0.68234217749313819</v>
      </c>
      <c r="P6011" t="str">
        <f t="shared" si="604"/>
        <v>Oct-2024</v>
      </c>
      <c r="Q6011" t="str">
        <f t="shared" si="605"/>
        <v>Q4-2024</v>
      </c>
    </row>
    <row r="6012" spans="1:17" x14ac:dyDescent="0.3">
      <c r="A6012" t="s">
        <v>6160</v>
      </c>
      <c r="B6012" s="15">
        <v>45672</v>
      </c>
      <c r="C6012" t="s">
        <v>84</v>
      </c>
      <c r="D6012" t="s">
        <v>196</v>
      </c>
      <c r="E6012" t="s">
        <v>93</v>
      </c>
      <c r="F6012" t="s">
        <v>94</v>
      </c>
      <c r="G6012" t="s">
        <v>68</v>
      </c>
      <c r="H6012">
        <v>1</v>
      </c>
      <c r="I6012">
        <v>48.58</v>
      </c>
      <c r="J6012">
        <v>0.111</v>
      </c>
      <c r="K6012">
        <v>23.58</v>
      </c>
      <c r="L6012" t="s">
        <v>57</v>
      </c>
      <c r="M6012">
        <f t="shared" si="599"/>
        <v>43.19</v>
      </c>
      <c r="N6012">
        <f t="shared" si="600"/>
        <v>19.61</v>
      </c>
      <c r="O6012" s="7">
        <f t="shared" si="601"/>
        <v>0.4540402871034962</v>
      </c>
      <c r="P6012" t="str">
        <f t="shared" si="604"/>
        <v>Jan-2025</v>
      </c>
      <c r="Q6012" t="str">
        <f t="shared" si="605"/>
        <v>Q1-2025</v>
      </c>
    </row>
    <row r="6013" spans="1:17" x14ac:dyDescent="0.3">
      <c r="A6013" t="s">
        <v>6161</v>
      </c>
      <c r="B6013" s="15">
        <v>45528</v>
      </c>
      <c r="C6013" t="s">
        <v>52</v>
      </c>
      <c r="D6013" t="s">
        <v>272</v>
      </c>
      <c r="E6013" t="s">
        <v>60</v>
      </c>
      <c r="F6013" t="s">
        <v>99</v>
      </c>
      <c r="G6013" t="s">
        <v>68</v>
      </c>
      <c r="H6013">
        <v>2</v>
      </c>
      <c r="I6013">
        <v>47.28</v>
      </c>
      <c r="J6013">
        <v>7.2999999999999995E-2</v>
      </c>
      <c r="K6013">
        <v>21.63</v>
      </c>
      <c r="L6013" t="s">
        <v>57</v>
      </c>
      <c r="M6013">
        <f t="shared" si="599"/>
        <v>87.66</v>
      </c>
      <c r="N6013">
        <f t="shared" si="600"/>
        <v>44.4</v>
      </c>
      <c r="O6013" s="7">
        <f t="shared" si="601"/>
        <v>0.50650239561943877</v>
      </c>
      <c r="P6013" t="str">
        <f t="shared" si="604"/>
        <v>Aug-2024</v>
      </c>
      <c r="Q6013" t="str">
        <f t="shared" si="605"/>
        <v>Q3-2024</v>
      </c>
    </row>
    <row r="6014" spans="1:17" x14ac:dyDescent="0.3">
      <c r="A6014" t="s">
        <v>6162</v>
      </c>
      <c r="B6014" s="15">
        <v>45734</v>
      </c>
      <c r="C6014" t="s">
        <v>84</v>
      </c>
      <c r="D6014" t="s">
        <v>110</v>
      </c>
      <c r="E6014" t="s">
        <v>71</v>
      </c>
      <c r="F6014" t="s">
        <v>78</v>
      </c>
      <c r="G6014" t="s">
        <v>68</v>
      </c>
      <c r="H6014">
        <v>4</v>
      </c>
      <c r="I6014">
        <v>119.73</v>
      </c>
      <c r="J6014">
        <v>5.0999999999999997E-2</v>
      </c>
      <c r="K6014">
        <v>81.84</v>
      </c>
      <c r="L6014" t="s">
        <v>57</v>
      </c>
      <c r="M6014">
        <f t="shared" si="599"/>
        <v>454.5</v>
      </c>
      <c r="N6014">
        <f t="shared" si="600"/>
        <v>127.14</v>
      </c>
      <c r="O6014" s="7">
        <f t="shared" si="601"/>
        <v>0.27973597359735974</v>
      </c>
      <c r="P6014" t="str">
        <f t="shared" si="604"/>
        <v>Mar-2025</v>
      </c>
      <c r="Q6014" t="str">
        <f t="shared" si="605"/>
        <v>Q1-2025</v>
      </c>
    </row>
    <row r="6015" spans="1:17" x14ac:dyDescent="0.3">
      <c r="A6015" t="s">
        <v>6163</v>
      </c>
      <c r="B6015" s="15">
        <v>45709</v>
      </c>
      <c r="C6015" t="s">
        <v>63</v>
      </c>
      <c r="D6015" t="s">
        <v>106</v>
      </c>
      <c r="E6015" t="s">
        <v>60</v>
      </c>
      <c r="F6015" t="s">
        <v>67</v>
      </c>
      <c r="G6015" t="s">
        <v>68</v>
      </c>
      <c r="H6015">
        <v>3</v>
      </c>
      <c r="I6015">
        <v>103.43</v>
      </c>
      <c r="J6015">
        <v>0.249</v>
      </c>
      <c r="K6015">
        <v>55.31</v>
      </c>
      <c r="L6015" t="s">
        <v>57</v>
      </c>
      <c r="M6015">
        <f t="shared" si="599"/>
        <v>233.03</v>
      </c>
      <c r="N6015">
        <f t="shared" si="600"/>
        <v>67.099999999999994</v>
      </c>
      <c r="O6015" s="7">
        <f t="shared" si="601"/>
        <v>0.28794575805690253</v>
      </c>
      <c r="P6015" t="str">
        <f t="shared" si="604"/>
        <v>Feb-2025</v>
      </c>
      <c r="Q6015" t="str">
        <f t="shared" si="605"/>
        <v>Q1-2025</v>
      </c>
    </row>
    <row r="6016" spans="1:17" x14ac:dyDescent="0.3">
      <c r="A6016" t="s">
        <v>6164</v>
      </c>
      <c r="B6016" s="15">
        <v>45789</v>
      </c>
      <c r="C6016" t="s">
        <v>84</v>
      </c>
      <c r="D6016" t="s">
        <v>147</v>
      </c>
      <c r="E6016" t="s">
        <v>60</v>
      </c>
      <c r="F6016" t="s">
        <v>61</v>
      </c>
      <c r="G6016" t="s">
        <v>68</v>
      </c>
      <c r="H6016">
        <v>2</v>
      </c>
      <c r="I6016">
        <v>64.260000000000005</v>
      </c>
      <c r="J6016">
        <v>0</v>
      </c>
      <c r="K6016">
        <v>11.48</v>
      </c>
      <c r="L6016" t="s">
        <v>57</v>
      </c>
      <c r="M6016">
        <f t="shared" si="599"/>
        <v>128.52000000000001</v>
      </c>
      <c r="N6016">
        <f t="shared" si="600"/>
        <v>105.56</v>
      </c>
      <c r="O6016" s="7">
        <f t="shared" si="601"/>
        <v>0.82135076252723305</v>
      </c>
      <c r="P6016" t="str">
        <f t="shared" si="604"/>
        <v>May-2025</v>
      </c>
      <c r="Q6016" t="str">
        <f t="shared" si="605"/>
        <v>Q2-2025</v>
      </c>
    </row>
    <row r="6017" spans="1:17" x14ac:dyDescent="0.3">
      <c r="A6017" t="s">
        <v>6165</v>
      </c>
      <c r="B6017" s="15">
        <v>45816</v>
      </c>
      <c r="C6017" t="s">
        <v>84</v>
      </c>
      <c r="D6017" t="s">
        <v>171</v>
      </c>
      <c r="E6017" t="s">
        <v>54</v>
      </c>
      <c r="F6017" t="s">
        <v>114</v>
      </c>
      <c r="G6017" t="s">
        <v>56</v>
      </c>
      <c r="H6017">
        <v>3</v>
      </c>
      <c r="I6017">
        <v>7.58</v>
      </c>
      <c r="J6017">
        <v>6.6000000000000003E-2</v>
      </c>
      <c r="K6017">
        <v>5.15</v>
      </c>
      <c r="L6017" t="s">
        <v>57</v>
      </c>
      <c r="M6017">
        <f t="shared" si="599"/>
        <v>21.24</v>
      </c>
      <c r="N6017">
        <f t="shared" si="600"/>
        <v>5.79</v>
      </c>
      <c r="O6017" s="7">
        <f t="shared" si="601"/>
        <v>0.27259887005649719</v>
      </c>
      <c r="P6017" t="str">
        <f t="shared" si="604"/>
        <v>Jun-2025</v>
      </c>
      <c r="Q6017" t="str">
        <f t="shared" si="605"/>
        <v>Q2-2025</v>
      </c>
    </row>
    <row r="6018" spans="1:17" x14ac:dyDescent="0.3">
      <c r="A6018" t="s">
        <v>6166</v>
      </c>
      <c r="B6018" s="15">
        <v>45798</v>
      </c>
      <c r="C6018" t="s">
        <v>52</v>
      </c>
      <c r="D6018" t="s">
        <v>75</v>
      </c>
      <c r="E6018" t="s">
        <v>93</v>
      </c>
      <c r="F6018" t="s">
        <v>94</v>
      </c>
      <c r="G6018" t="s">
        <v>56</v>
      </c>
      <c r="H6018">
        <v>5</v>
      </c>
      <c r="I6018">
        <v>17.02</v>
      </c>
      <c r="J6018">
        <v>0.10100000000000001</v>
      </c>
      <c r="K6018">
        <v>6.02</v>
      </c>
      <c r="L6018" t="s">
        <v>57</v>
      </c>
      <c r="M6018">
        <f t="shared" ref="M6018:M6081" si="606">ROUND(H6018*I6018*(1-J6018),2)</f>
        <v>76.5</v>
      </c>
      <c r="N6018">
        <f t="shared" ref="N6018:N6081" si="607">ROUND(M6018-(H6018*K6018),2)</f>
        <v>46.4</v>
      </c>
      <c r="O6018" s="7">
        <f t="shared" ref="O6018:O6081" si="608">IFERROR(N6018/M6018,0)</f>
        <v>0.60653594771241826</v>
      </c>
      <c r="P6018" t="str">
        <f t="shared" si="604"/>
        <v>May-2025</v>
      </c>
      <c r="Q6018" t="str">
        <f t="shared" si="605"/>
        <v>Q2-2025</v>
      </c>
    </row>
    <row r="6019" spans="1:17" x14ac:dyDescent="0.3">
      <c r="A6019" t="s">
        <v>6167</v>
      </c>
      <c r="B6019" s="15">
        <v>45914</v>
      </c>
      <c r="C6019" t="s">
        <v>84</v>
      </c>
      <c r="D6019" t="s">
        <v>85</v>
      </c>
      <c r="E6019" t="s">
        <v>71</v>
      </c>
      <c r="F6019" t="s">
        <v>97</v>
      </c>
      <c r="G6019" t="s">
        <v>68</v>
      </c>
      <c r="H6019">
        <v>2</v>
      </c>
      <c r="I6019">
        <v>160.47</v>
      </c>
      <c r="J6019">
        <v>0.14000000000000001</v>
      </c>
      <c r="K6019">
        <v>119.52</v>
      </c>
      <c r="L6019" t="s">
        <v>57</v>
      </c>
      <c r="M6019">
        <f t="shared" si="606"/>
        <v>276.01</v>
      </c>
      <c r="N6019">
        <f t="shared" si="607"/>
        <v>36.97</v>
      </c>
      <c r="O6019" s="7">
        <f t="shared" si="608"/>
        <v>0.13394442230353973</v>
      </c>
      <c r="P6019" t="str">
        <f t="shared" si="604"/>
        <v>Sep-2025</v>
      </c>
      <c r="Q6019" t="str">
        <f t="shared" si="605"/>
        <v>Q3-2025</v>
      </c>
    </row>
    <row r="6020" spans="1:17" x14ac:dyDescent="0.3">
      <c r="A6020" t="s">
        <v>6168</v>
      </c>
      <c r="B6020" s="15">
        <v>45554</v>
      </c>
      <c r="C6020" t="s">
        <v>84</v>
      </c>
      <c r="D6020" t="s">
        <v>243</v>
      </c>
      <c r="E6020" t="s">
        <v>107</v>
      </c>
      <c r="F6020" t="s">
        <v>148</v>
      </c>
      <c r="G6020" t="s">
        <v>56</v>
      </c>
      <c r="H6020">
        <v>3</v>
      </c>
      <c r="I6020">
        <v>37.65</v>
      </c>
      <c r="J6020">
        <v>0</v>
      </c>
      <c r="K6020">
        <v>9.76</v>
      </c>
      <c r="L6020" t="s">
        <v>57</v>
      </c>
      <c r="M6020">
        <f t="shared" si="606"/>
        <v>112.95</v>
      </c>
      <c r="N6020">
        <f t="shared" si="607"/>
        <v>83.67</v>
      </c>
      <c r="O6020" s="7">
        <f t="shared" si="608"/>
        <v>0.74077025232403715</v>
      </c>
      <c r="P6020" t="str">
        <f t="shared" si="604"/>
        <v>Sep-2024</v>
      </c>
      <c r="Q6020" t="str">
        <f t="shared" si="605"/>
        <v>Q3-2024</v>
      </c>
    </row>
    <row r="6021" spans="1:17" x14ac:dyDescent="0.3">
      <c r="A6021" t="s">
        <v>6169</v>
      </c>
      <c r="B6021" s="15">
        <v>45815</v>
      </c>
      <c r="C6021" t="s">
        <v>63</v>
      </c>
      <c r="D6021" t="s">
        <v>281</v>
      </c>
      <c r="E6021" t="s">
        <v>54</v>
      </c>
      <c r="F6021" t="s">
        <v>55</v>
      </c>
      <c r="G6021" t="s">
        <v>68</v>
      </c>
      <c r="H6021">
        <v>20</v>
      </c>
      <c r="I6021">
        <v>13.4</v>
      </c>
      <c r="J6021">
        <v>0.20499999999999999</v>
      </c>
      <c r="K6021">
        <v>8.7799999999999994</v>
      </c>
      <c r="L6021" t="s">
        <v>57</v>
      </c>
      <c r="M6021">
        <f t="shared" si="606"/>
        <v>213.06</v>
      </c>
      <c r="N6021">
        <f t="shared" si="607"/>
        <v>37.46</v>
      </c>
      <c r="O6021" s="7">
        <f t="shared" si="608"/>
        <v>0.17581901811696235</v>
      </c>
      <c r="P6021" t="str">
        <f t="shared" si="604"/>
        <v>Jun-2025</v>
      </c>
      <c r="Q6021" t="str">
        <f t="shared" si="605"/>
        <v>Q2-2025</v>
      </c>
    </row>
    <row r="6022" spans="1:17" x14ac:dyDescent="0.3">
      <c r="A6022" t="s">
        <v>6170</v>
      </c>
      <c r="B6022" s="15">
        <v>45772</v>
      </c>
      <c r="C6022" t="s">
        <v>88</v>
      </c>
      <c r="D6022" t="s">
        <v>116</v>
      </c>
      <c r="E6022" t="s">
        <v>93</v>
      </c>
      <c r="F6022" t="s">
        <v>124</v>
      </c>
      <c r="G6022" t="s">
        <v>68</v>
      </c>
      <c r="H6022">
        <v>2</v>
      </c>
      <c r="I6022">
        <v>31.22</v>
      </c>
      <c r="J6022">
        <v>0.14000000000000001</v>
      </c>
      <c r="K6022">
        <v>11.99</v>
      </c>
      <c r="L6022" t="s">
        <v>57</v>
      </c>
      <c r="M6022">
        <f t="shared" si="606"/>
        <v>53.7</v>
      </c>
      <c r="N6022">
        <f t="shared" si="607"/>
        <v>29.72</v>
      </c>
      <c r="O6022" s="7">
        <f t="shared" si="608"/>
        <v>0.55344506517690872</v>
      </c>
      <c r="P6022" t="str">
        <f t="shared" si="604"/>
        <v>Apr-2025</v>
      </c>
      <c r="Q6022" t="str">
        <f t="shared" si="605"/>
        <v>Q2-2025</v>
      </c>
    </row>
    <row r="6023" spans="1:17" x14ac:dyDescent="0.3">
      <c r="A6023" t="s">
        <v>6171</v>
      </c>
      <c r="B6023" s="15">
        <v>45947</v>
      </c>
      <c r="C6023" t="s">
        <v>63</v>
      </c>
      <c r="D6023" t="s">
        <v>137</v>
      </c>
      <c r="E6023" t="s">
        <v>93</v>
      </c>
      <c r="F6023" t="s">
        <v>141</v>
      </c>
      <c r="G6023" t="s">
        <v>68</v>
      </c>
      <c r="H6023">
        <v>5</v>
      </c>
      <c r="I6023">
        <v>63.95</v>
      </c>
      <c r="J6023">
        <v>0.20100000000000001</v>
      </c>
      <c r="K6023">
        <v>24.09</v>
      </c>
      <c r="L6023" t="s">
        <v>57</v>
      </c>
      <c r="M6023">
        <f t="shared" si="606"/>
        <v>255.48</v>
      </c>
      <c r="N6023">
        <f t="shared" si="607"/>
        <v>135.03</v>
      </c>
      <c r="O6023" s="7">
        <f t="shared" si="608"/>
        <v>0.52853452325035233</v>
      </c>
      <c r="P6023" t="str">
        <f t="shared" si="604"/>
        <v>Oct-2025</v>
      </c>
      <c r="Q6023" t="str">
        <f t="shared" si="605"/>
        <v>Q4-2025</v>
      </c>
    </row>
    <row r="6024" spans="1:17" x14ac:dyDescent="0.3">
      <c r="A6024" t="s">
        <v>6172</v>
      </c>
      <c r="B6024" s="15">
        <v>45862</v>
      </c>
      <c r="C6024" t="s">
        <v>52</v>
      </c>
      <c r="D6024" t="s">
        <v>70</v>
      </c>
      <c r="E6024" t="s">
        <v>107</v>
      </c>
      <c r="F6024" t="s">
        <v>108</v>
      </c>
      <c r="G6024" t="s">
        <v>68</v>
      </c>
      <c r="H6024">
        <v>2</v>
      </c>
      <c r="I6024">
        <v>29.46</v>
      </c>
      <c r="J6024">
        <v>0.13700000000000001</v>
      </c>
      <c r="K6024">
        <v>10.66</v>
      </c>
      <c r="L6024" t="s">
        <v>57</v>
      </c>
      <c r="M6024">
        <f t="shared" si="606"/>
        <v>50.85</v>
      </c>
      <c r="N6024">
        <f t="shared" si="607"/>
        <v>29.53</v>
      </c>
      <c r="O6024" s="7">
        <f t="shared" si="608"/>
        <v>0.5807276302851524</v>
      </c>
      <c r="P6024" t="str">
        <f t="shared" si="604"/>
        <v>Jul-2025</v>
      </c>
      <c r="Q6024" t="str">
        <f t="shared" si="605"/>
        <v>Q3-2025</v>
      </c>
    </row>
    <row r="6025" spans="1:17" x14ac:dyDescent="0.3">
      <c r="A6025" t="s">
        <v>6173</v>
      </c>
      <c r="B6025" s="15">
        <v>45995</v>
      </c>
      <c r="C6025" t="s">
        <v>52</v>
      </c>
      <c r="D6025" t="s">
        <v>237</v>
      </c>
      <c r="E6025" t="s">
        <v>60</v>
      </c>
      <c r="F6025" t="s">
        <v>61</v>
      </c>
      <c r="G6025" t="s">
        <v>56</v>
      </c>
      <c r="H6025">
        <v>1</v>
      </c>
      <c r="I6025">
        <v>36.54</v>
      </c>
      <c r="J6025">
        <v>1.7999999999999999E-2</v>
      </c>
      <c r="K6025">
        <v>19.25</v>
      </c>
      <c r="L6025" t="s">
        <v>57</v>
      </c>
      <c r="M6025">
        <f t="shared" si="606"/>
        <v>35.880000000000003</v>
      </c>
      <c r="N6025">
        <f t="shared" si="607"/>
        <v>16.63</v>
      </c>
      <c r="O6025" s="7">
        <f t="shared" si="608"/>
        <v>0.46348940914158299</v>
      </c>
      <c r="P6025" t="str">
        <f t="shared" si="604"/>
        <v>Dec-2025</v>
      </c>
      <c r="Q6025" t="str">
        <f t="shared" si="605"/>
        <v>Q4-2025</v>
      </c>
    </row>
    <row r="6026" spans="1:17" x14ac:dyDescent="0.3">
      <c r="A6026" t="s">
        <v>6174</v>
      </c>
      <c r="B6026" s="15">
        <v>45942</v>
      </c>
      <c r="C6026" t="s">
        <v>63</v>
      </c>
      <c r="D6026" t="s">
        <v>73</v>
      </c>
      <c r="E6026" t="s">
        <v>60</v>
      </c>
      <c r="F6026" t="s">
        <v>61</v>
      </c>
      <c r="G6026" t="s">
        <v>68</v>
      </c>
      <c r="H6026">
        <v>1</v>
      </c>
      <c r="I6026">
        <v>74.59</v>
      </c>
      <c r="J6026">
        <v>0.25700000000000001</v>
      </c>
      <c r="K6026">
        <v>39.83</v>
      </c>
      <c r="L6026" t="s">
        <v>57</v>
      </c>
      <c r="M6026">
        <f t="shared" si="606"/>
        <v>55.42</v>
      </c>
      <c r="N6026">
        <f t="shared" si="607"/>
        <v>15.59</v>
      </c>
      <c r="O6026" s="7">
        <f t="shared" si="608"/>
        <v>0.28130638758570914</v>
      </c>
      <c r="P6026" t="str">
        <f t="shared" si="604"/>
        <v>Oct-2025</v>
      </c>
      <c r="Q6026" t="str">
        <f t="shared" si="605"/>
        <v>Q4-2025</v>
      </c>
    </row>
    <row r="6027" spans="1:17" x14ac:dyDescent="0.3">
      <c r="A6027" t="s">
        <v>6175</v>
      </c>
      <c r="C6027" t="s">
        <v>84</v>
      </c>
      <c r="D6027" t="s">
        <v>169</v>
      </c>
      <c r="E6027" t="s">
        <v>71</v>
      </c>
      <c r="F6027" t="s">
        <v>72</v>
      </c>
      <c r="G6027" t="s">
        <v>68</v>
      </c>
      <c r="H6027">
        <v>9</v>
      </c>
      <c r="I6027">
        <v>142.57</v>
      </c>
      <c r="J6027">
        <v>7.0999999999999994E-2</v>
      </c>
      <c r="K6027">
        <v>107.17</v>
      </c>
      <c r="L6027" t="s">
        <v>57</v>
      </c>
      <c r="M6027">
        <f t="shared" si="606"/>
        <v>1192.03</v>
      </c>
      <c r="N6027">
        <f t="shared" si="607"/>
        <v>227.5</v>
      </c>
      <c r="O6027" s="7">
        <f t="shared" si="608"/>
        <v>0.19085090140348818</v>
      </c>
    </row>
    <row r="6028" spans="1:17" x14ac:dyDescent="0.3">
      <c r="A6028" t="s">
        <v>6176</v>
      </c>
      <c r="B6028" s="15">
        <v>45762</v>
      </c>
      <c r="C6028" t="s">
        <v>84</v>
      </c>
      <c r="D6028" t="s">
        <v>196</v>
      </c>
      <c r="E6028" t="s">
        <v>54</v>
      </c>
      <c r="F6028" t="s">
        <v>156</v>
      </c>
      <c r="G6028" t="s">
        <v>56</v>
      </c>
      <c r="H6028">
        <v>1</v>
      </c>
      <c r="I6028">
        <v>18.25</v>
      </c>
      <c r="J6028">
        <v>0.112</v>
      </c>
      <c r="K6028">
        <v>11.67</v>
      </c>
      <c r="L6028" t="s">
        <v>57</v>
      </c>
      <c r="M6028">
        <f t="shared" si="606"/>
        <v>16.21</v>
      </c>
      <c r="N6028">
        <f t="shared" si="607"/>
        <v>4.54</v>
      </c>
      <c r="O6028" s="7">
        <f t="shared" si="608"/>
        <v>0.28007402837754469</v>
      </c>
      <c r="P6028" t="str">
        <f t="shared" ref="P6028:P6059" si="609">IF(B6028="","",TEXT(B6028,"mmm-yyyy"))</f>
        <v>Apr-2025</v>
      </c>
      <c r="Q6028" t="str">
        <f t="shared" ref="Q6028:Q6059" si="610">IF(B6028="","","Q"&amp;ROUNDUP(MONTH(B6028)/3,0)&amp;"-"&amp;YEAR(B6028))</f>
        <v>Q2-2025</v>
      </c>
    </row>
    <row r="6029" spans="1:17" x14ac:dyDescent="0.3">
      <c r="A6029" t="s">
        <v>6177</v>
      </c>
      <c r="B6029" s="15">
        <v>45812</v>
      </c>
      <c r="C6029" t="s">
        <v>84</v>
      </c>
      <c r="D6029" t="s">
        <v>103</v>
      </c>
      <c r="E6029" t="s">
        <v>93</v>
      </c>
      <c r="F6029" t="s">
        <v>255</v>
      </c>
      <c r="G6029" t="s">
        <v>56</v>
      </c>
      <c r="H6029">
        <v>9</v>
      </c>
      <c r="I6029">
        <v>39.450000000000003</v>
      </c>
      <c r="J6029">
        <v>0.13900000000000001</v>
      </c>
      <c r="K6029">
        <v>18.27</v>
      </c>
      <c r="L6029" t="s">
        <v>57</v>
      </c>
      <c r="M6029">
        <f t="shared" si="606"/>
        <v>305.7</v>
      </c>
      <c r="N6029">
        <f t="shared" si="607"/>
        <v>141.27000000000001</v>
      </c>
      <c r="O6029" s="7">
        <f t="shared" si="608"/>
        <v>0.46211972522080474</v>
      </c>
      <c r="P6029" t="str">
        <f t="shared" si="609"/>
        <v>Jun-2025</v>
      </c>
      <c r="Q6029" t="str">
        <f t="shared" si="610"/>
        <v>Q2-2025</v>
      </c>
    </row>
    <row r="6030" spans="1:17" x14ac:dyDescent="0.3">
      <c r="A6030" t="s">
        <v>6178</v>
      </c>
      <c r="B6030" s="15">
        <v>45874</v>
      </c>
      <c r="C6030" t="s">
        <v>52</v>
      </c>
      <c r="D6030" t="s">
        <v>75</v>
      </c>
      <c r="E6030" t="s">
        <v>60</v>
      </c>
      <c r="F6030" t="s">
        <v>90</v>
      </c>
      <c r="G6030" t="s">
        <v>68</v>
      </c>
      <c r="H6030">
        <v>1</v>
      </c>
      <c r="I6030">
        <v>97.93</v>
      </c>
      <c r="J6030">
        <v>8.0000000000000002E-3</v>
      </c>
      <c r="K6030">
        <v>52.82</v>
      </c>
      <c r="L6030" t="s">
        <v>57</v>
      </c>
      <c r="M6030">
        <f t="shared" si="606"/>
        <v>97.15</v>
      </c>
      <c r="N6030">
        <f t="shared" si="607"/>
        <v>44.33</v>
      </c>
      <c r="O6030" s="7">
        <f t="shared" si="608"/>
        <v>0.45630468347915593</v>
      </c>
      <c r="P6030" t="str">
        <f t="shared" si="609"/>
        <v>Aug-2025</v>
      </c>
      <c r="Q6030" t="str">
        <f t="shared" si="610"/>
        <v>Q3-2025</v>
      </c>
    </row>
    <row r="6031" spans="1:17" x14ac:dyDescent="0.3">
      <c r="A6031" t="s">
        <v>6179</v>
      </c>
      <c r="B6031" s="15">
        <v>45446</v>
      </c>
      <c r="C6031" t="s">
        <v>88</v>
      </c>
      <c r="D6031" t="s">
        <v>162</v>
      </c>
      <c r="E6031" t="s">
        <v>93</v>
      </c>
      <c r="F6031" t="s">
        <v>219</v>
      </c>
      <c r="G6031" t="s">
        <v>68</v>
      </c>
      <c r="H6031">
        <v>2</v>
      </c>
      <c r="I6031">
        <v>80.19</v>
      </c>
      <c r="J6031">
        <v>0.16200000000000001</v>
      </c>
      <c r="K6031">
        <v>37.46</v>
      </c>
      <c r="L6031" t="s">
        <v>57</v>
      </c>
      <c r="M6031">
        <f t="shared" si="606"/>
        <v>134.4</v>
      </c>
      <c r="N6031">
        <f t="shared" si="607"/>
        <v>59.48</v>
      </c>
      <c r="O6031" s="7">
        <f t="shared" si="608"/>
        <v>0.44255952380952379</v>
      </c>
      <c r="P6031" t="str">
        <f t="shared" si="609"/>
        <v>Jun-2024</v>
      </c>
      <c r="Q6031" t="str">
        <f t="shared" si="610"/>
        <v>Q2-2024</v>
      </c>
    </row>
    <row r="6032" spans="1:17" x14ac:dyDescent="0.3">
      <c r="A6032" t="s">
        <v>6180</v>
      </c>
      <c r="B6032" s="15">
        <v>45429</v>
      </c>
      <c r="C6032" t="s">
        <v>52</v>
      </c>
      <c r="D6032" t="s">
        <v>237</v>
      </c>
      <c r="E6032" t="s">
        <v>60</v>
      </c>
      <c r="F6032" t="s">
        <v>67</v>
      </c>
      <c r="G6032" t="s">
        <v>73</v>
      </c>
      <c r="H6032">
        <v>6</v>
      </c>
      <c r="I6032">
        <v>31.34</v>
      </c>
      <c r="J6032">
        <v>0.04</v>
      </c>
      <c r="K6032">
        <v>16.41</v>
      </c>
      <c r="L6032" t="s">
        <v>57</v>
      </c>
      <c r="M6032">
        <f t="shared" si="606"/>
        <v>180.52</v>
      </c>
      <c r="N6032">
        <f t="shared" si="607"/>
        <v>82.06</v>
      </c>
      <c r="O6032" s="7">
        <f t="shared" si="608"/>
        <v>0.45457567028584089</v>
      </c>
      <c r="P6032" t="str">
        <f t="shared" si="609"/>
        <v>May-2024</v>
      </c>
      <c r="Q6032" t="str">
        <f t="shared" si="610"/>
        <v>Q2-2024</v>
      </c>
    </row>
    <row r="6033" spans="1:17" x14ac:dyDescent="0.3">
      <c r="A6033" t="s">
        <v>6181</v>
      </c>
      <c r="B6033" s="15">
        <v>45596</v>
      </c>
      <c r="C6033" t="s">
        <v>63</v>
      </c>
      <c r="D6033" t="s">
        <v>64</v>
      </c>
      <c r="E6033" t="s">
        <v>93</v>
      </c>
      <c r="F6033" t="s">
        <v>141</v>
      </c>
      <c r="G6033" t="s">
        <v>68</v>
      </c>
      <c r="H6033">
        <v>3</v>
      </c>
      <c r="I6033">
        <v>18.29</v>
      </c>
      <c r="J6033">
        <v>0.19500000000000001</v>
      </c>
      <c r="K6033">
        <v>7.97</v>
      </c>
      <c r="L6033" t="s">
        <v>57</v>
      </c>
      <c r="M6033">
        <f t="shared" si="606"/>
        <v>44.17</v>
      </c>
      <c r="N6033">
        <f t="shared" si="607"/>
        <v>20.260000000000002</v>
      </c>
      <c r="O6033" s="7">
        <f t="shared" si="608"/>
        <v>0.45868236359520037</v>
      </c>
      <c r="P6033" t="str">
        <f t="shared" si="609"/>
        <v>Oct-2024</v>
      </c>
      <c r="Q6033" t="str">
        <f t="shared" si="610"/>
        <v>Q4-2024</v>
      </c>
    </row>
    <row r="6034" spans="1:17" x14ac:dyDescent="0.3">
      <c r="A6034" t="s">
        <v>6182</v>
      </c>
      <c r="B6034" s="15">
        <v>45814</v>
      </c>
      <c r="C6034" t="s">
        <v>63</v>
      </c>
      <c r="D6034" t="s">
        <v>175</v>
      </c>
      <c r="E6034" t="s">
        <v>71</v>
      </c>
      <c r="F6034" t="s">
        <v>78</v>
      </c>
      <c r="G6034" t="s">
        <v>68</v>
      </c>
      <c r="H6034">
        <v>1</v>
      </c>
      <c r="I6034">
        <v>161.31</v>
      </c>
      <c r="J6034">
        <v>0.214</v>
      </c>
      <c r="K6034">
        <v>111.11</v>
      </c>
      <c r="L6034" t="s">
        <v>57</v>
      </c>
      <c r="M6034">
        <f t="shared" si="606"/>
        <v>126.79</v>
      </c>
      <c r="N6034">
        <f t="shared" si="607"/>
        <v>15.68</v>
      </c>
      <c r="O6034" s="7">
        <f t="shared" si="608"/>
        <v>0.12366905907405946</v>
      </c>
      <c r="P6034" t="str">
        <f t="shared" si="609"/>
        <v>Jun-2025</v>
      </c>
      <c r="Q6034" t="str">
        <f t="shared" si="610"/>
        <v>Q2-2025</v>
      </c>
    </row>
    <row r="6035" spans="1:17" x14ac:dyDescent="0.3">
      <c r="A6035" t="s">
        <v>6183</v>
      </c>
      <c r="B6035" s="15">
        <v>45682</v>
      </c>
      <c r="C6035" t="s">
        <v>84</v>
      </c>
      <c r="D6035" t="s">
        <v>144</v>
      </c>
      <c r="E6035" t="s">
        <v>54</v>
      </c>
      <c r="F6035" t="s">
        <v>65</v>
      </c>
      <c r="G6035" t="s">
        <v>68</v>
      </c>
      <c r="H6035">
        <v>5</v>
      </c>
      <c r="I6035">
        <v>14</v>
      </c>
      <c r="J6035">
        <v>3.9E-2</v>
      </c>
      <c r="K6035">
        <v>8</v>
      </c>
      <c r="L6035" t="s">
        <v>57</v>
      </c>
      <c r="M6035">
        <f t="shared" si="606"/>
        <v>67.27</v>
      </c>
      <c r="N6035">
        <f t="shared" si="607"/>
        <v>27.27</v>
      </c>
      <c r="O6035" s="7">
        <f t="shared" si="608"/>
        <v>0.40538129924186117</v>
      </c>
      <c r="P6035" t="str">
        <f t="shared" si="609"/>
        <v>Jan-2025</v>
      </c>
      <c r="Q6035" t="str">
        <f t="shared" si="610"/>
        <v>Q1-2025</v>
      </c>
    </row>
    <row r="6036" spans="1:17" x14ac:dyDescent="0.3">
      <c r="A6036" t="s">
        <v>6184</v>
      </c>
      <c r="B6036" s="15">
        <v>45821</v>
      </c>
      <c r="C6036" t="s">
        <v>84</v>
      </c>
      <c r="D6036" t="s">
        <v>572</v>
      </c>
      <c r="E6036" t="s">
        <v>71</v>
      </c>
      <c r="F6036" t="s">
        <v>126</v>
      </c>
      <c r="G6036" t="s">
        <v>56</v>
      </c>
      <c r="H6036">
        <v>2</v>
      </c>
      <c r="I6036">
        <v>204.39</v>
      </c>
      <c r="J6036">
        <v>0.03</v>
      </c>
      <c r="K6036">
        <v>144.77000000000001</v>
      </c>
      <c r="L6036" t="s">
        <v>104</v>
      </c>
      <c r="M6036">
        <f t="shared" si="606"/>
        <v>396.52</v>
      </c>
      <c r="N6036">
        <f t="shared" si="607"/>
        <v>106.98</v>
      </c>
      <c r="O6036" s="7">
        <f t="shared" si="608"/>
        <v>0.26979723595278932</v>
      </c>
      <c r="P6036" t="str">
        <f t="shared" si="609"/>
        <v>Jun-2025</v>
      </c>
      <c r="Q6036" t="str">
        <f t="shared" si="610"/>
        <v>Q2-2025</v>
      </c>
    </row>
    <row r="6037" spans="1:17" x14ac:dyDescent="0.3">
      <c r="A6037" t="s">
        <v>6185</v>
      </c>
      <c r="B6037" s="15">
        <v>45660</v>
      </c>
      <c r="C6037" t="s">
        <v>88</v>
      </c>
      <c r="D6037" t="s">
        <v>167</v>
      </c>
      <c r="E6037" t="s">
        <v>93</v>
      </c>
      <c r="F6037" t="s">
        <v>124</v>
      </c>
      <c r="G6037" t="s">
        <v>68</v>
      </c>
      <c r="H6037">
        <v>1</v>
      </c>
      <c r="I6037">
        <v>58.48</v>
      </c>
      <c r="J6037">
        <v>8.0000000000000002E-3</v>
      </c>
      <c r="K6037">
        <v>28.82</v>
      </c>
      <c r="L6037" t="s">
        <v>57</v>
      </c>
      <c r="M6037">
        <f t="shared" si="606"/>
        <v>58.01</v>
      </c>
      <c r="N6037">
        <f t="shared" si="607"/>
        <v>29.19</v>
      </c>
      <c r="O6037" s="7">
        <f t="shared" si="608"/>
        <v>0.50318910532666783</v>
      </c>
      <c r="P6037" t="str">
        <f t="shared" si="609"/>
        <v>Jan-2025</v>
      </c>
      <c r="Q6037" t="str">
        <f t="shared" si="610"/>
        <v>Q1-2025</v>
      </c>
    </row>
    <row r="6038" spans="1:17" x14ac:dyDescent="0.3">
      <c r="A6038" t="s">
        <v>6186</v>
      </c>
      <c r="B6038" s="15">
        <v>45913</v>
      </c>
      <c r="C6038" t="s">
        <v>52</v>
      </c>
      <c r="D6038" t="s">
        <v>155</v>
      </c>
      <c r="E6038" t="s">
        <v>71</v>
      </c>
      <c r="F6038" t="s">
        <v>126</v>
      </c>
      <c r="G6038" t="s">
        <v>56</v>
      </c>
      <c r="H6038">
        <v>3</v>
      </c>
      <c r="I6038">
        <v>164.57</v>
      </c>
      <c r="J6038">
        <v>0.12</v>
      </c>
      <c r="K6038">
        <v>119.58</v>
      </c>
      <c r="L6038" t="s">
        <v>57</v>
      </c>
      <c r="M6038">
        <f t="shared" si="606"/>
        <v>434.46</v>
      </c>
      <c r="N6038">
        <f t="shared" si="607"/>
        <v>75.72</v>
      </c>
      <c r="O6038" s="7">
        <f t="shared" si="608"/>
        <v>0.17428531970722277</v>
      </c>
      <c r="P6038" t="str">
        <f t="shared" si="609"/>
        <v>Sep-2025</v>
      </c>
      <c r="Q6038" t="str">
        <f t="shared" si="610"/>
        <v>Q3-2025</v>
      </c>
    </row>
    <row r="6039" spans="1:17" x14ac:dyDescent="0.3">
      <c r="A6039" t="s">
        <v>6187</v>
      </c>
      <c r="B6039" s="15">
        <v>45692</v>
      </c>
      <c r="C6039" t="s">
        <v>63</v>
      </c>
      <c r="D6039" t="s">
        <v>281</v>
      </c>
      <c r="E6039" t="s">
        <v>71</v>
      </c>
      <c r="F6039" t="s">
        <v>97</v>
      </c>
      <c r="G6039" t="s">
        <v>56</v>
      </c>
      <c r="H6039">
        <v>3</v>
      </c>
      <c r="I6039">
        <v>180.17</v>
      </c>
      <c r="J6039">
        <v>0.254</v>
      </c>
      <c r="K6039">
        <v>117.91</v>
      </c>
      <c r="L6039" t="s">
        <v>57</v>
      </c>
      <c r="M6039">
        <f t="shared" si="606"/>
        <v>403.22</v>
      </c>
      <c r="N6039">
        <f t="shared" si="607"/>
        <v>49.49</v>
      </c>
      <c r="O6039" s="7">
        <f t="shared" si="608"/>
        <v>0.12273696741233073</v>
      </c>
      <c r="P6039" t="str">
        <f t="shared" si="609"/>
        <v>Feb-2025</v>
      </c>
      <c r="Q6039" t="str">
        <f t="shared" si="610"/>
        <v>Q1-2025</v>
      </c>
    </row>
    <row r="6040" spans="1:17" x14ac:dyDescent="0.3">
      <c r="A6040" t="s">
        <v>6188</v>
      </c>
      <c r="B6040" s="15">
        <v>45719</v>
      </c>
      <c r="C6040" t="s">
        <v>63</v>
      </c>
      <c r="D6040" t="s">
        <v>165</v>
      </c>
      <c r="E6040" t="s">
        <v>93</v>
      </c>
      <c r="F6040" t="s">
        <v>255</v>
      </c>
      <c r="G6040" t="s">
        <v>68</v>
      </c>
      <c r="H6040">
        <v>3</v>
      </c>
      <c r="I6040">
        <v>60.47</v>
      </c>
      <c r="J6040">
        <v>0.20799999999999999</v>
      </c>
      <c r="K6040">
        <v>25.4</v>
      </c>
      <c r="L6040" t="s">
        <v>57</v>
      </c>
      <c r="M6040">
        <f t="shared" si="606"/>
        <v>143.68</v>
      </c>
      <c r="N6040">
        <f t="shared" si="607"/>
        <v>67.48</v>
      </c>
      <c r="O6040" s="7">
        <f t="shared" si="608"/>
        <v>0.46965478841870822</v>
      </c>
      <c r="P6040" t="str">
        <f t="shared" si="609"/>
        <v>Mar-2025</v>
      </c>
      <c r="Q6040" t="str">
        <f t="shared" si="610"/>
        <v>Q1-2025</v>
      </c>
    </row>
    <row r="6041" spans="1:17" x14ac:dyDescent="0.3">
      <c r="A6041" t="s">
        <v>6189</v>
      </c>
      <c r="B6041" s="15">
        <v>45346</v>
      </c>
      <c r="C6041" t="s">
        <v>88</v>
      </c>
      <c r="D6041" t="s">
        <v>89</v>
      </c>
      <c r="E6041" t="s">
        <v>71</v>
      </c>
      <c r="F6041" t="s">
        <v>86</v>
      </c>
      <c r="G6041" t="s">
        <v>56</v>
      </c>
      <c r="H6041">
        <v>1</v>
      </c>
      <c r="I6041">
        <v>164.43</v>
      </c>
      <c r="J6041">
        <v>0.17299999999999999</v>
      </c>
      <c r="K6041">
        <v>122.3</v>
      </c>
      <c r="L6041" t="s">
        <v>57</v>
      </c>
      <c r="M6041">
        <f t="shared" si="606"/>
        <v>135.97999999999999</v>
      </c>
      <c r="N6041">
        <f t="shared" si="607"/>
        <v>13.68</v>
      </c>
      <c r="O6041" s="7">
        <f t="shared" si="608"/>
        <v>0.10060302985733197</v>
      </c>
      <c r="P6041" t="str">
        <f t="shared" si="609"/>
        <v>Feb-2024</v>
      </c>
      <c r="Q6041" t="str">
        <f t="shared" si="610"/>
        <v>Q1-2024</v>
      </c>
    </row>
    <row r="6042" spans="1:17" x14ac:dyDescent="0.3">
      <c r="A6042" t="s">
        <v>6190</v>
      </c>
      <c r="B6042" s="15">
        <v>45739</v>
      </c>
      <c r="C6042" t="s">
        <v>88</v>
      </c>
      <c r="D6042" t="s">
        <v>202</v>
      </c>
      <c r="E6042" t="s">
        <v>71</v>
      </c>
      <c r="F6042" t="s">
        <v>126</v>
      </c>
      <c r="G6042" t="s">
        <v>68</v>
      </c>
      <c r="H6042">
        <v>3</v>
      </c>
      <c r="I6042">
        <v>170.04</v>
      </c>
      <c r="J6042">
        <v>0.14599999999999999</v>
      </c>
      <c r="K6042">
        <v>135.65</v>
      </c>
      <c r="L6042" t="s">
        <v>57</v>
      </c>
      <c r="M6042">
        <f t="shared" si="606"/>
        <v>435.64</v>
      </c>
      <c r="N6042">
        <f t="shared" si="607"/>
        <v>28.69</v>
      </c>
      <c r="O6042" s="7">
        <f t="shared" si="608"/>
        <v>6.5857129740152426E-2</v>
      </c>
      <c r="P6042" t="str">
        <f t="shared" si="609"/>
        <v>Mar-2025</v>
      </c>
      <c r="Q6042" t="str">
        <f t="shared" si="610"/>
        <v>Q1-2025</v>
      </c>
    </row>
    <row r="6043" spans="1:17" x14ac:dyDescent="0.3">
      <c r="A6043" t="s">
        <v>6191</v>
      </c>
      <c r="B6043" s="15">
        <v>45983</v>
      </c>
      <c r="C6043" t="s">
        <v>52</v>
      </c>
      <c r="D6043" t="s">
        <v>75</v>
      </c>
      <c r="E6043" t="s">
        <v>60</v>
      </c>
      <c r="F6043" t="s">
        <v>76</v>
      </c>
      <c r="G6043" t="s">
        <v>56</v>
      </c>
      <c r="H6043">
        <v>3</v>
      </c>
      <c r="I6043">
        <v>16.45</v>
      </c>
      <c r="J6043">
        <v>3.1E-2</v>
      </c>
      <c r="K6043">
        <v>8.49</v>
      </c>
      <c r="L6043" t="s">
        <v>57</v>
      </c>
      <c r="M6043">
        <f t="shared" si="606"/>
        <v>47.82</v>
      </c>
      <c r="N6043">
        <f t="shared" si="607"/>
        <v>22.35</v>
      </c>
      <c r="O6043" s="7">
        <f t="shared" si="608"/>
        <v>0.46737766624843163</v>
      </c>
      <c r="P6043" t="str">
        <f t="shared" si="609"/>
        <v>Nov-2025</v>
      </c>
      <c r="Q6043" t="str">
        <f t="shared" si="610"/>
        <v>Q4-2025</v>
      </c>
    </row>
    <row r="6044" spans="1:17" x14ac:dyDescent="0.3">
      <c r="A6044" t="s">
        <v>6192</v>
      </c>
      <c r="B6044" s="15">
        <v>45792</v>
      </c>
      <c r="C6044" t="s">
        <v>52</v>
      </c>
      <c r="D6044" t="s">
        <v>75</v>
      </c>
      <c r="E6044" t="s">
        <v>107</v>
      </c>
      <c r="F6044" t="s">
        <v>193</v>
      </c>
      <c r="G6044" t="s">
        <v>56</v>
      </c>
      <c r="H6044">
        <v>4</v>
      </c>
      <c r="I6044">
        <v>38.58</v>
      </c>
      <c r="J6044">
        <v>0.106</v>
      </c>
      <c r="K6044">
        <v>13.38</v>
      </c>
      <c r="L6044" t="s">
        <v>57</v>
      </c>
      <c r="M6044">
        <f t="shared" si="606"/>
        <v>137.96</v>
      </c>
      <c r="N6044">
        <f t="shared" si="607"/>
        <v>84.44</v>
      </c>
      <c r="O6044" s="7">
        <f t="shared" si="608"/>
        <v>0.61206146709191067</v>
      </c>
      <c r="P6044" t="str">
        <f t="shared" si="609"/>
        <v>May-2025</v>
      </c>
      <c r="Q6044" t="str">
        <f t="shared" si="610"/>
        <v>Q2-2025</v>
      </c>
    </row>
    <row r="6045" spans="1:17" x14ac:dyDescent="0.3">
      <c r="A6045" t="s">
        <v>6193</v>
      </c>
      <c r="B6045" s="15">
        <v>45910</v>
      </c>
      <c r="C6045" t="s">
        <v>84</v>
      </c>
      <c r="D6045" t="s">
        <v>147</v>
      </c>
      <c r="E6045" t="s">
        <v>93</v>
      </c>
      <c r="F6045" t="s">
        <v>94</v>
      </c>
      <c r="G6045" t="s">
        <v>68</v>
      </c>
      <c r="H6045">
        <v>3</v>
      </c>
      <c r="I6045">
        <v>40.19</v>
      </c>
      <c r="J6045">
        <v>0.11</v>
      </c>
      <c r="K6045">
        <v>17.100000000000001</v>
      </c>
      <c r="L6045" t="s">
        <v>57</v>
      </c>
      <c r="M6045">
        <f t="shared" si="606"/>
        <v>107.31</v>
      </c>
      <c r="N6045">
        <f t="shared" si="607"/>
        <v>56.01</v>
      </c>
      <c r="O6045" s="7">
        <f t="shared" si="608"/>
        <v>0.52194576460721276</v>
      </c>
      <c r="P6045" t="str">
        <f t="shared" si="609"/>
        <v>Sep-2025</v>
      </c>
      <c r="Q6045" t="str">
        <f t="shared" si="610"/>
        <v>Q3-2025</v>
      </c>
    </row>
    <row r="6046" spans="1:17" x14ac:dyDescent="0.3">
      <c r="A6046" t="s">
        <v>6194</v>
      </c>
      <c r="B6046" s="15">
        <v>46005</v>
      </c>
      <c r="C6046" t="s">
        <v>52</v>
      </c>
      <c r="D6046" t="s">
        <v>101</v>
      </c>
      <c r="E6046" t="s">
        <v>60</v>
      </c>
      <c r="F6046" t="s">
        <v>90</v>
      </c>
      <c r="G6046" t="s">
        <v>56</v>
      </c>
      <c r="H6046">
        <v>3</v>
      </c>
      <c r="I6046">
        <v>44.98</v>
      </c>
      <c r="J6046">
        <v>0.03</v>
      </c>
      <c r="K6046">
        <v>22.48</v>
      </c>
      <c r="L6046" t="s">
        <v>57</v>
      </c>
      <c r="M6046">
        <f t="shared" si="606"/>
        <v>130.88999999999999</v>
      </c>
      <c r="N6046">
        <f t="shared" si="607"/>
        <v>63.45</v>
      </c>
      <c r="O6046" s="7">
        <f t="shared" si="608"/>
        <v>0.48475819390327762</v>
      </c>
      <c r="P6046" t="str">
        <f t="shared" si="609"/>
        <v>Dec-2025</v>
      </c>
      <c r="Q6046" t="str">
        <f t="shared" si="610"/>
        <v>Q4-2025</v>
      </c>
    </row>
    <row r="6047" spans="1:17" x14ac:dyDescent="0.3">
      <c r="A6047" t="s">
        <v>6195</v>
      </c>
      <c r="B6047" s="15">
        <v>45972</v>
      </c>
      <c r="C6047" t="s">
        <v>88</v>
      </c>
      <c r="D6047" t="s">
        <v>162</v>
      </c>
      <c r="E6047" t="s">
        <v>60</v>
      </c>
      <c r="F6047" t="s">
        <v>90</v>
      </c>
      <c r="G6047" t="s">
        <v>68</v>
      </c>
      <c r="H6047">
        <v>3</v>
      </c>
      <c r="I6047">
        <v>73.55</v>
      </c>
      <c r="J6047">
        <v>5.2999999999999999E-2</v>
      </c>
      <c r="K6047">
        <v>35.28</v>
      </c>
      <c r="L6047" t="s">
        <v>57</v>
      </c>
      <c r="M6047">
        <f t="shared" si="606"/>
        <v>208.96</v>
      </c>
      <c r="N6047">
        <f t="shared" si="607"/>
        <v>103.12</v>
      </c>
      <c r="O6047" s="7">
        <f t="shared" si="608"/>
        <v>0.49349157733537519</v>
      </c>
      <c r="P6047" t="str">
        <f t="shared" si="609"/>
        <v>Nov-2025</v>
      </c>
      <c r="Q6047" t="str">
        <f t="shared" si="610"/>
        <v>Q4-2025</v>
      </c>
    </row>
    <row r="6048" spans="1:17" x14ac:dyDescent="0.3">
      <c r="A6048" t="s">
        <v>6196</v>
      </c>
      <c r="B6048" s="15">
        <v>45562</v>
      </c>
      <c r="C6048" t="s">
        <v>52</v>
      </c>
      <c r="D6048" t="s">
        <v>59</v>
      </c>
      <c r="E6048" t="s">
        <v>93</v>
      </c>
      <c r="F6048" t="s">
        <v>94</v>
      </c>
      <c r="G6048" t="s">
        <v>56</v>
      </c>
      <c r="H6048">
        <v>2</v>
      </c>
      <c r="I6048">
        <v>80.8</v>
      </c>
      <c r="J6048">
        <v>0.152</v>
      </c>
      <c r="K6048">
        <v>31.41</v>
      </c>
      <c r="L6048" t="s">
        <v>57</v>
      </c>
      <c r="M6048">
        <f t="shared" si="606"/>
        <v>137.04</v>
      </c>
      <c r="N6048">
        <f t="shared" si="607"/>
        <v>74.22</v>
      </c>
      <c r="O6048" s="7">
        <f t="shared" si="608"/>
        <v>0.54159369527145362</v>
      </c>
      <c r="P6048" t="str">
        <f t="shared" si="609"/>
        <v>Sep-2024</v>
      </c>
      <c r="Q6048" t="str">
        <f t="shared" si="610"/>
        <v>Q3-2024</v>
      </c>
    </row>
    <row r="6049" spans="1:17" x14ac:dyDescent="0.3">
      <c r="A6049" t="s">
        <v>6197</v>
      </c>
      <c r="B6049" s="15">
        <v>45850</v>
      </c>
      <c r="C6049" t="s">
        <v>88</v>
      </c>
      <c r="D6049" t="s">
        <v>116</v>
      </c>
      <c r="E6049" t="s">
        <v>93</v>
      </c>
      <c r="F6049" t="s">
        <v>94</v>
      </c>
      <c r="G6049" t="s">
        <v>68</v>
      </c>
      <c r="H6049">
        <v>1</v>
      </c>
      <c r="I6049">
        <v>81.790000000000006</v>
      </c>
      <c r="J6049">
        <v>0.152</v>
      </c>
      <c r="K6049">
        <v>35.18</v>
      </c>
      <c r="L6049" t="s">
        <v>57</v>
      </c>
      <c r="M6049">
        <f t="shared" si="606"/>
        <v>69.36</v>
      </c>
      <c r="N6049">
        <f t="shared" si="607"/>
        <v>34.18</v>
      </c>
      <c r="O6049" s="7">
        <f t="shared" si="608"/>
        <v>0.49279123414071513</v>
      </c>
      <c r="P6049" t="str">
        <f t="shared" si="609"/>
        <v>Jul-2025</v>
      </c>
      <c r="Q6049" t="str">
        <f t="shared" si="610"/>
        <v>Q3-2025</v>
      </c>
    </row>
    <row r="6050" spans="1:17" x14ac:dyDescent="0.3">
      <c r="A6050" t="s">
        <v>6198</v>
      </c>
      <c r="B6050" s="15">
        <v>45545</v>
      </c>
      <c r="C6050" t="s">
        <v>88</v>
      </c>
      <c r="D6050" t="s">
        <v>92</v>
      </c>
      <c r="E6050" t="s">
        <v>54</v>
      </c>
      <c r="F6050" t="s">
        <v>65</v>
      </c>
      <c r="G6050" t="s">
        <v>56</v>
      </c>
      <c r="H6050">
        <v>2</v>
      </c>
      <c r="I6050">
        <v>11.3</v>
      </c>
      <c r="J6050">
        <v>6.2E-2</v>
      </c>
      <c r="K6050">
        <v>7.39</v>
      </c>
      <c r="L6050" t="s">
        <v>57</v>
      </c>
      <c r="M6050">
        <f t="shared" si="606"/>
        <v>21.2</v>
      </c>
      <c r="N6050">
        <f t="shared" si="607"/>
        <v>6.42</v>
      </c>
      <c r="O6050" s="7">
        <f t="shared" si="608"/>
        <v>0.30283018867924527</v>
      </c>
      <c r="P6050" t="str">
        <f t="shared" si="609"/>
        <v>Sep-2024</v>
      </c>
      <c r="Q6050" t="str">
        <f t="shared" si="610"/>
        <v>Q3-2024</v>
      </c>
    </row>
    <row r="6051" spans="1:17" x14ac:dyDescent="0.3">
      <c r="A6051" t="s">
        <v>6199</v>
      </c>
      <c r="B6051" s="15">
        <v>45606</v>
      </c>
      <c r="C6051" t="s">
        <v>63</v>
      </c>
      <c r="D6051" t="s">
        <v>159</v>
      </c>
      <c r="E6051" t="s">
        <v>71</v>
      </c>
      <c r="F6051" t="s">
        <v>97</v>
      </c>
      <c r="G6051" t="s">
        <v>68</v>
      </c>
      <c r="H6051">
        <v>2</v>
      </c>
      <c r="I6051">
        <v>209.24</v>
      </c>
      <c r="J6051">
        <v>0.246</v>
      </c>
      <c r="K6051">
        <v>151.84</v>
      </c>
      <c r="L6051" t="s">
        <v>57</v>
      </c>
      <c r="M6051">
        <f t="shared" si="606"/>
        <v>315.52999999999997</v>
      </c>
      <c r="N6051">
        <f t="shared" si="607"/>
        <v>11.85</v>
      </c>
      <c r="O6051" s="7">
        <f t="shared" si="608"/>
        <v>3.7555858396982854E-2</v>
      </c>
      <c r="P6051" t="str">
        <f t="shared" si="609"/>
        <v>Nov-2024</v>
      </c>
      <c r="Q6051" t="str">
        <f t="shared" si="610"/>
        <v>Q4-2024</v>
      </c>
    </row>
    <row r="6052" spans="1:17" x14ac:dyDescent="0.3">
      <c r="A6052" t="s">
        <v>6200</v>
      </c>
      <c r="B6052" s="15">
        <v>45968</v>
      </c>
      <c r="C6052" t="s">
        <v>88</v>
      </c>
      <c r="D6052" t="s">
        <v>206</v>
      </c>
      <c r="E6052" t="s">
        <v>54</v>
      </c>
      <c r="F6052" t="s">
        <v>156</v>
      </c>
      <c r="G6052" t="s">
        <v>56</v>
      </c>
      <c r="H6052">
        <v>2</v>
      </c>
      <c r="I6052">
        <v>23.28</v>
      </c>
      <c r="J6052">
        <v>0.13</v>
      </c>
      <c r="K6052">
        <v>14.92</v>
      </c>
      <c r="L6052" t="s">
        <v>57</v>
      </c>
      <c r="M6052">
        <f t="shared" si="606"/>
        <v>40.51</v>
      </c>
      <c r="N6052">
        <f t="shared" si="607"/>
        <v>10.67</v>
      </c>
      <c r="O6052" s="7">
        <f t="shared" si="608"/>
        <v>0.26339175512219204</v>
      </c>
      <c r="P6052" t="str">
        <f t="shared" si="609"/>
        <v>Nov-2025</v>
      </c>
      <c r="Q6052" t="str">
        <f t="shared" si="610"/>
        <v>Q4-2025</v>
      </c>
    </row>
    <row r="6053" spans="1:17" x14ac:dyDescent="0.3">
      <c r="A6053" t="s">
        <v>6201</v>
      </c>
      <c r="B6053" s="15">
        <v>45869</v>
      </c>
      <c r="C6053" t="s">
        <v>84</v>
      </c>
      <c r="D6053" t="s">
        <v>144</v>
      </c>
      <c r="E6053" t="s">
        <v>54</v>
      </c>
      <c r="F6053" t="s">
        <v>65</v>
      </c>
      <c r="G6053" t="s">
        <v>56</v>
      </c>
      <c r="H6053">
        <v>7</v>
      </c>
      <c r="I6053">
        <v>13.97</v>
      </c>
      <c r="J6053">
        <v>6.3E-2</v>
      </c>
      <c r="K6053">
        <v>8.85</v>
      </c>
      <c r="L6053" t="s">
        <v>57</v>
      </c>
      <c r="M6053">
        <f t="shared" si="606"/>
        <v>91.63</v>
      </c>
      <c r="N6053">
        <f t="shared" si="607"/>
        <v>29.68</v>
      </c>
      <c r="O6053" s="7">
        <f t="shared" si="608"/>
        <v>0.32391138273491216</v>
      </c>
      <c r="P6053" t="str">
        <f t="shared" si="609"/>
        <v>Jul-2025</v>
      </c>
      <c r="Q6053" t="str">
        <f t="shared" si="610"/>
        <v>Q3-2025</v>
      </c>
    </row>
    <row r="6054" spans="1:17" x14ac:dyDescent="0.3">
      <c r="A6054" t="s">
        <v>6202</v>
      </c>
      <c r="B6054" s="15">
        <v>45659</v>
      </c>
      <c r="C6054" t="s">
        <v>63</v>
      </c>
      <c r="D6054" t="s">
        <v>204</v>
      </c>
      <c r="E6054" t="s">
        <v>93</v>
      </c>
      <c r="F6054" t="s">
        <v>94</v>
      </c>
      <c r="G6054" t="s">
        <v>68</v>
      </c>
      <c r="H6054">
        <v>10</v>
      </c>
      <c r="I6054">
        <v>66.48</v>
      </c>
      <c r="J6054">
        <v>0.34</v>
      </c>
      <c r="K6054">
        <v>31.65</v>
      </c>
      <c r="L6054" t="s">
        <v>57</v>
      </c>
      <c r="M6054">
        <f t="shared" si="606"/>
        <v>438.77</v>
      </c>
      <c r="N6054">
        <f t="shared" si="607"/>
        <v>122.27</v>
      </c>
      <c r="O6054" s="7">
        <f t="shared" si="608"/>
        <v>0.27866535998359049</v>
      </c>
      <c r="P6054" t="str">
        <f t="shared" si="609"/>
        <v>Jan-2025</v>
      </c>
      <c r="Q6054" t="str">
        <f t="shared" si="610"/>
        <v>Q1-2025</v>
      </c>
    </row>
    <row r="6055" spans="1:17" x14ac:dyDescent="0.3">
      <c r="A6055" t="s">
        <v>6203</v>
      </c>
      <c r="B6055" s="15">
        <v>45568</v>
      </c>
      <c r="C6055" t="s">
        <v>63</v>
      </c>
      <c r="D6055" t="s">
        <v>159</v>
      </c>
      <c r="E6055" t="s">
        <v>54</v>
      </c>
      <c r="F6055" t="s">
        <v>65</v>
      </c>
      <c r="G6055" t="s">
        <v>56</v>
      </c>
      <c r="H6055">
        <v>7</v>
      </c>
      <c r="I6055">
        <v>14.61</v>
      </c>
      <c r="J6055">
        <v>0.14799999999999999</v>
      </c>
      <c r="K6055">
        <v>8.09</v>
      </c>
      <c r="L6055" t="s">
        <v>57</v>
      </c>
      <c r="M6055">
        <f t="shared" si="606"/>
        <v>87.13</v>
      </c>
      <c r="N6055">
        <f t="shared" si="607"/>
        <v>30.5</v>
      </c>
      <c r="O6055" s="7">
        <f t="shared" si="608"/>
        <v>0.35005164696430624</v>
      </c>
      <c r="P6055" t="str">
        <f t="shared" si="609"/>
        <v>Oct-2024</v>
      </c>
      <c r="Q6055" t="str">
        <f t="shared" si="610"/>
        <v>Q4-2024</v>
      </c>
    </row>
    <row r="6056" spans="1:17" x14ac:dyDescent="0.3">
      <c r="A6056" t="s">
        <v>6204</v>
      </c>
      <c r="B6056" s="15">
        <v>45899</v>
      </c>
      <c r="C6056" t="s">
        <v>52</v>
      </c>
      <c r="D6056" t="s">
        <v>155</v>
      </c>
      <c r="E6056" t="s">
        <v>54</v>
      </c>
      <c r="F6056" t="s">
        <v>156</v>
      </c>
      <c r="G6056" t="s">
        <v>68</v>
      </c>
      <c r="H6056">
        <v>4</v>
      </c>
      <c r="I6056">
        <v>13.71</v>
      </c>
      <c r="J6056">
        <v>0.13600000000000001</v>
      </c>
      <c r="K6056">
        <v>9.5</v>
      </c>
      <c r="L6056" t="s">
        <v>57</v>
      </c>
      <c r="M6056">
        <f t="shared" si="606"/>
        <v>47.38</v>
      </c>
      <c r="N6056">
        <f t="shared" si="607"/>
        <v>9.3800000000000008</v>
      </c>
      <c r="O6056" s="7">
        <f t="shared" si="608"/>
        <v>0.19797382861967075</v>
      </c>
      <c r="P6056" t="str">
        <f t="shared" si="609"/>
        <v>Aug-2025</v>
      </c>
      <c r="Q6056" t="str">
        <f t="shared" si="610"/>
        <v>Q3-2025</v>
      </c>
    </row>
    <row r="6057" spans="1:17" x14ac:dyDescent="0.3">
      <c r="A6057" t="s">
        <v>6205</v>
      </c>
      <c r="B6057" s="15">
        <v>45335</v>
      </c>
      <c r="C6057" t="s">
        <v>88</v>
      </c>
      <c r="D6057" t="s">
        <v>123</v>
      </c>
      <c r="E6057" t="s">
        <v>54</v>
      </c>
      <c r="F6057" t="s">
        <v>156</v>
      </c>
      <c r="G6057" t="s">
        <v>68</v>
      </c>
      <c r="H6057">
        <v>9</v>
      </c>
      <c r="I6057">
        <v>21.01</v>
      </c>
      <c r="J6057">
        <v>0.129</v>
      </c>
      <c r="K6057">
        <v>14.62</v>
      </c>
      <c r="L6057" t="s">
        <v>57</v>
      </c>
      <c r="M6057">
        <f t="shared" si="606"/>
        <v>164.7</v>
      </c>
      <c r="N6057">
        <f t="shared" si="607"/>
        <v>33.119999999999997</v>
      </c>
      <c r="O6057" s="7">
        <f t="shared" si="608"/>
        <v>0.20109289617486339</v>
      </c>
      <c r="P6057" t="str">
        <f t="shared" si="609"/>
        <v>Feb-2024</v>
      </c>
      <c r="Q6057" t="str">
        <f t="shared" si="610"/>
        <v>Q1-2024</v>
      </c>
    </row>
    <row r="6058" spans="1:17" x14ac:dyDescent="0.3">
      <c r="A6058" t="s">
        <v>6206</v>
      </c>
      <c r="B6058" s="15">
        <v>45487</v>
      </c>
      <c r="C6058" t="s">
        <v>88</v>
      </c>
      <c r="D6058" t="s">
        <v>179</v>
      </c>
      <c r="E6058" t="s">
        <v>60</v>
      </c>
      <c r="F6058" t="s">
        <v>90</v>
      </c>
      <c r="G6058" t="s">
        <v>68</v>
      </c>
      <c r="H6058">
        <v>5</v>
      </c>
      <c r="I6058">
        <v>43.36</v>
      </c>
      <c r="J6058">
        <v>0.17399999999999999</v>
      </c>
      <c r="K6058">
        <v>21.21</v>
      </c>
      <c r="L6058" t="s">
        <v>57</v>
      </c>
      <c r="M6058">
        <f t="shared" si="606"/>
        <v>179.08</v>
      </c>
      <c r="N6058">
        <f t="shared" si="607"/>
        <v>73.03</v>
      </c>
      <c r="O6058" s="7">
        <f t="shared" si="608"/>
        <v>0.40780656689747596</v>
      </c>
      <c r="P6058" t="str">
        <f t="shared" si="609"/>
        <v>Jul-2024</v>
      </c>
      <c r="Q6058" t="str">
        <f t="shared" si="610"/>
        <v>Q3-2024</v>
      </c>
    </row>
    <row r="6059" spans="1:17" x14ac:dyDescent="0.3">
      <c r="A6059" t="s">
        <v>6207</v>
      </c>
      <c r="B6059" s="15">
        <v>45958</v>
      </c>
      <c r="C6059" t="s">
        <v>84</v>
      </c>
      <c r="D6059" t="s">
        <v>144</v>
      </c>
      <c r="E6059" t="s">
        <v>71</v>
      </c>
      <c r="F6059" t="s">
        <v>97</v>
      </c>
      <c r="G6059" t="s">
        <v>68</v>
      </c>
      <c r="H6059">
        <v>3</v>
      </c>
      <c r="I6059">
        <v>161.61000000000001</v>
      </c>
      <c r="J6059">
        <v>0.10199999999999999</v>
      </c>
      <c r="K6059">
        <v>118.25</v>
      </c>
      <c r="L6059" t="s">
        <v>57</v>
      </c>
      <c r="M6059">
        <f t="shared" si="606"/>
        <v>435.38</v>
      </c>
      <c r="N6059">
        <f t="shared" si="607"/>
        <v>80.63</v>
      </c>
      <c r="O6059" s="7">
        <f t="shared" si="608"/>
        <v>0.18519454269833249</v>
      </c>
      <c r="P6059" t="str">
        <f t="shared" si="609"/>
        <v>Oct-2025</v>
      </c>
      <c r="Q6059" t="str">
        <f t="shared" si="610"/>
        <v>Q4-2025</v>
      </c>
    </row>
    <row r="6060" spans="1:17" x14ac:dyDescent="0.3">
      <c r="A6060" t="s">
        <v>6208</v>
      </c>
      <c r="C6060" t="s">
        <v>52</v>
      </c>
      <c r="D6060" t="s">
        <v>155</v>
      </c>
      <c r="E6060" t="s">
        <v>54</v>
      </c>
      <c r="F6060" t="s">
        <v>65</v>
      </c>
      <c r="G6060" t="s">
        <v>68</v>
      </c>
      <c r="H6060">
        <v>3</v>
      </c>
      <c r="I6060">
        <v>13.51</v>
      </c>
      <c r="J6060">
        <v>7.4999999999999997E-2</v>
      </c>
      <c r="K6060">
        <v>8.31</v>
      </c>
      <c r="L6060" t="s">
        <v>57</v>
      </c>
      <c r="M6060">
        <f t="shared" si="606"/>
        <v>37.49</v>
      </c>
      <c r="N6060">
        <f t="shared" si="607"/>
        <v>12.56</v>
      </c>
      <c r="O6060" s="7">
        <f t="shared" si="608"/>
        <v>0.3350226727127234</v>
      </c>
    </row>
    <row r="6061" spans="1:17" x14ac:dyDescent="0.3">
      <c r="A6061" t="s">
        <v>6209</v>
      </c>
      <c r="B6061" s="15">
        <v>45618</v>
      </c>
      <c r="C6061" t="s">
        <v>84</v>
      </c>
      <c r="D6061" t="s">
        <v>169</v>
      </c>
      <c r="E6061" t="s">
        <v>71</v>
      </c>
      <c r="F6061" t="s">
        <v>126</v>
      </c>
      <c r="G6061" t="s">
        <v>56</v>
      </c>
      <c r="H6061">
        <v>1</v>
      </c>
      <c r="I6061">
        <v>221.62</v>
      </c>
      <c r="J6061">
        <v>8.6999999999999994E-2</v>
      </c>
      <c r="K6061">
        <v>157.38</v>
      </c>
      <c r="L6061" t="s">
        <v>57</v>
      </c>
      <c r="M6061">
        <f t="shared" si="606"/>
        <v>202.34</v>
      </c>
      <c r="N6061">
        <f t="shared" si="607"/>
        <v>44.96</v>
      </c>
      <c r="O6061" s="7">
        <f t="shared" si="608"/>
        <v>0.2222002569931798</v>
      </c>
      <c r="P6061" t="str">
        <f t="shared" ref="P6061:P6101" si="611">IF(B6061="","",TEXT(B6061,"mmm-yyyy"))</f>
        <v>Nov-2024</v>
      </c>
      <c r="Q6061" t="str">
        <f t="shared" ref="Q6061:Q6101" si="612">IF(B6061="","","Q"&amp;ROUNDUP(MONTH(B6061)/3,0)&amp;"-"&amp;YEAR(B6061))</f>
        <v>Q4-2024</v>
      </c>
    </row>
    <row r="6062" spans="1:17" x14ac:dyDescent="0.3">
      <c r="A6062" t="s">
        <v>6210</v>
      </c>
      <c r="B6062" s="15">
        <v>45953</v>
      </c>
      <c r="C6062" t="s">
        <v>52</v>
      </c>
      <c r="D6062" t="s">
        <v>155</v>
      </c>
      <c r="E6062" t="s">
        <v>60</v>
      </c>
      <c r="F6062" t="s">
        <v>67</v>
      </c>
      <c r="G6062" t="s">
        <v>68</v>
      </c>
      <c r="H6062">
        <v>5</v>
      </c>
      <c r="I6062">
        <v>57.66</v>
      </c>
      <c r="J6062">
        <v>9.5000000000000001E-2</v>
      </c>
      <c r="K6062">
        <v>26.4</v>
      </c>
      <c r="L6062" t="s">
        <v>57</v>
      </c>
      <c r="M6062">
        <f t="shared" si="606"/>
        <v>260.91000000000003</v>
      </c>
      <c r="N6062">
        <f t="shared" si="607"/>
        <v>128.91</v>
      </c>
      <c r="O6062" s="7">
        <f t="shared" si="608"/>
        <v>0.49407841784523393</v>
      </c>
      <c r="P6062" t="str">
        <f t="shared" si="611"/>
        <v>Oct-2025</v>
      </c>
      <c r="Q6062" t="str">
        <f t="shared" si="612"/>
        <v>Q4-2025</v>
      </c>
    </row>
    <row r="6063" spans="1:17" x14ac:dyDescent="0.3">
      <c r="A6063" t="s">
        <v>6211</v>
      </c>
      <c r="B6063" s="15">
        <v>45970</v>
      </c>
      <c r="C6063" t="s">
        <v>88</v>
      </c>
      <c r="D6063" t="s">
        <v>116</v>
      </c>
      <c r="E6063" t="s">
        <v>54</v>
      </c>
      <c r="F6063" t="s">
        <v>268</v>
      </c>
      <c r="G6063" t="s">
        <v>56</v>
      </c>
      <c r="H6063">
        <v>1</v>
      </c>
      <c r="I6063">
        <v>5.75</v>
      </c>
      <c r="J6063">
        <v>0.16900000000000001</v>
      </c>
      <c r="K6063">
        <v>3.94</v>
      </c>
      <c r="L6063" t="s">
        <v>57</v>
      </c>
      <c r="M6063">
        <f t="shared" si="606"/>
        <v>4.78</v>
      </c>
      <c r="N6063">
        <f t="shared" si="607"/>
        <v>0.84</v>
      </c>
      <c r="O6063" s="7">
        <f t="shared" si="608"/>
        <v>0.17573221757322174</v>
      </c>
      <c r="P6063" t="str">
        <f t="shared" si="611"/>
        <v>Nov-2025</v>
      </c>
      <c r="Q6063" t="str">
        <f t="shared" si="612"/>
        <v>Q4-2025</v>
      </c>
    </row>
    <row r="6064" spans="1:17" x14ac:dyDescent="0.3">
      <c r="A6064" t="s">
        <v>6212</v>
      </c>
      <c r="B6064" s="15">
        <v>45512</v>
      </c>
      <c r="C6064" t="s">
        <v>84</v>
      </c>
      <c r="D6064" t="s">
        <v>147</v>
      </c>
      <c r="E6064" t="s">
        <v>60</v>
      </c>
      <c r="F6064" t="s">
        <v>76</v>
      </c>
      <c r="G6064" t="s">
        <v>68</v>
      </c>
      <c r="H6064">
        <v>3</v>
      </c>
      <c r="I6064">
        <v>97.77</v>
      </c>
      <c r="J6064">
        <v>0</v>
      </c>
      <c r="K6064">
        <v>45</v>
      </c>
      <c r="L6064" t="s">
        <v>57</v>
      </c>
      <c r="M6064">
        <f t="shared" si="606"/>
        <v>293.31</v>
      </c>
      <c r="N6064">
        <f t="shared" si="607"/>
        <v>158.31</v>
      </c>
      <c r="O6064" s="7">
        <f t="shared" si="608"/>
        <v>0.53973611537281374</v>
      </c>
      <c r="P6064" t="str">
        <f t="shared" si="611"/>
        <v>Aug-2024</v>
      </c>
      <c r="Q6064" t="str">
        <f t="shared" si="612"/>
        <v>Q3-2024</v>
      </c>
    </row>
    <row r="6065" spans="1:17" x14ac:dyDescent="0.3">
      <c r="A6065" t="s">
        <v>6213</v>
      </c>
      <c r="B6065" s="15">
        <v>45703</v>
      </c>
      <c r="C6065" t="s">
        <v>63</v>
      </c>
      <c r="D6065" t="s">
        <v>251</v>
      </c>
      <c r="E6065" t="s">
        <v>93</v>
      </c>
      <c r="F6065" t="s">
        <v>219</v>
      </c>
      <c r="G6065" t="s">
        <v>68</v>
      </c>
      <c r="H6065">
        <v>1</v>
      </c>
      <c r="I6065">
        <v>22.96</v>
      </c>
      <c r="J6065">
        <v>0.123</v>
      </c>
      <c r="K6065">
        <v>11.42</v>
      </c>
      <c r="L6065" t="s">
        <v>57</v>
      </c>
      <c r="M6065">
        <f t="shared" si="606"/>
        <v>20.14</v>
      </c>
      <c r="N6065">
        <f t="shared" si="607"/>
        <v>8.7200000000000006</v>
      </c>
      <c r="O6065" s="7">
        <f t="shared" si="608"/>
        <v>0.43296921549155909</v>
      </c>
      <c r="P6065" t="str">
        <f t="shared" si="611"/>
        <v>Feb-2025</v>
      </c>
      <c r="Q6065" t="str">
        <f t="shared" si="612"/>
        <v>Q1-2025</v>
      </c>
    </row>
    <row r="6066" spans="1:17" x14ac:dyDescent="0.3">
      <c r="A6066" t="s">
        <v>6214</v>
      </c>
      <c r="B6066" s="15">
        <v>45553</v>
      </c>
      <c r="C6066" t="s">
        <v>84</v>
      </c>
      <c r="D6066" t="s">
        <v>171</v>
      </c>
      <c r="E6066" t="s">
        <v>93</v>
      </c>
      <c r="F6066" t="s">
        <v>255</v>
      </c>
      <c r="G6066" t="s">
        <v>68</v>
      </c>
      <c r="H6066">
        <v>4</v>
      </c>
      <c r="I6066">
        <v>17.91</v>
      </c>
      <c r="J6066">
        <v>9.9000000000000005E-2</v>
      </c>
      <c r="K6066">
        <v>8.93</v>
      </c>
      <c r="L6066" t="s">
        <v>57</v>
      </c>
      <c r="M6066">
        <f t="shared" si="606"/>
        <v>64.55</v>
      </c>
      <c r="N6066">
        <f t="shared" si="607"/>
        <v>28.83</v>
      </c>
      <c r="O6066" s="7">
        <f t="shared" si="608"/>
        <v>0.44663051897753681</v>
      </c>
      <c r="P6066" t="str">
        <f t="shared" si="611"/>
        <v>Sep-2024</v>
      </c>
      <c r="Q6066" t="str">
        <f t="shared" si="612"/>
        <v>Q3-2024</v>
      </c>
    </row>
    <row r="6067" spans="1:17" x14ac:dyDescent="0.3">
      <c r="A6067" t="s">
        <v>6215</v>
      </c>
      <c r="B6067" s="15">
        <v>45768</v>
      </c>
      <c r="C6067" t="s">
        <v>63</v>
      </c>
      <c r="D6067" t="s">
        <v>106</v>
      </c>
      <c r="E6067" t="s">
        <v>71</v>
      </c>
      <c r="F6067" t="s">
        <v>78</v>
      </c>
      <c r="G6067" t="s">
        <v>68</v>
      </c>
      <c r="H6067">
        <v>1</v>
      </c>
      <c r="I6067">
        <v>178.2</v>
      </c>
      <c r="J6067">
        <v>9.5000000000000001E-2</v>
      </c>
      <c r="K6067">
        <v>133.76</v>
      </c>
      <c r="L6067" t="s">
        <v>57</v>
      </c>
      <c r="M6067">
        <f t="shared" si="606"/>
        <v>161.27000000000001</v>
      </c>
      <c r="N6067">
        <f t="shared" si="607"/>
        <v>27.51</v>
      </c>
      <c r="O6067" s="7">
        <f t="shared" si="608"/>
        <v>0.17058349352018354</v>
      </c>
      <c r="P6067" t="str">
        <f t="shared" si="611"/>
        <v>Apr-2025</v>
      </c>
      <c r="Q6067" t="str">
        <f t="shared" si="612"/>
        <v>Q2-2025</v>
      </c>
    </row>
    <row r="6068" spans="1:17" x14ac:dyDescent="0.3">
      <c r="A6068" t="s">
        <v>6216</v>
      </c>
      <c r="B6068" s="15">
        <v>45968</v>
      </c>
      <c r="C6068" t="s">
        <v>63</v>
      </c>
      <c r="D6068" t="s">
        <v>251</v>
      </c>
      <c r="E6068" t="s">
        <v>71</v>
      </c>
      <c r="F6068" t="s">
        <v>78</v>
      </c>
      <c r="G6068" t="s">
        <v>68</v>
      </c>
      <c r="H6068">
        <v>6</v>
      </c>
      <c r="I6068">
        <v>208.26</v>
      </c>
      <c r="J6068">
        <v>0.159</v>
      </c>
      <c r="K6068">
        <v>154.29</v>
      </c>
      <c r="L6068" t="s">
        <v>57</v>
      </c>
      <c r="M6068">
        <f t="shared" si="606"/>
        <v>1050.8800000000001</v>
      </c>
      <c r="N6068">
        <f t="shared" si="607"/>
        <v>125.14</v>
      </c>
      <c r="O6068" s="7">
        <f t="shared" si="608"/>
        <v>0.11908115103532277</v>
      </c>
      <c r="P6068" t="str">
        <f t="shared" si="611"/>
        <v>Nov-2025</v>
      </c>
      <c r="Q6068" t="str">
        <f t="shared" si="612"/>
        <v>Q4-2025</v>
      </c>
    </row>
    <row r="6069" spans="1:17" x14ac:dyDescent="0.3">
      <c r="A6069" t="s">
        <v>6217</v>
      </c>
      <c r="B6069" s="15">
        <v>45660</v>
      </c>
      <c r="C6069" t="s">
        <v>63</v>
      </c>
      <c r="D6069" t="s">
        <v>175</v>
      </c>
      <c r="E6069" t="s">
        <v>54</v>
      </c>
      <c r="F6069" t="s">
        <v>156</v>
      </c>
      <c r="G6069" t="s">
        <v>68</v>
      </c>
      <c r="H6069">
        <v>1</v>
      </c>
      <c r="I6069">
        <v>12.31</v>
      </c>
      <c r="J6069">
        <v>0</v>
      </c>
      <c r="K6069">
        <v>7.7</v>
      </c>
      <c r="L6069" t="s">
        <v>57</v>
      </c>
      <c r="M6069">
        <f t="shared" si="606"/>
        <v>12.31</v>
      </c>
      <c r="N6069">
        <f t="shared" si="607"/>
        <v>4.6100000000000003</v>
      </c>
      <c r="O6069" s="7">
        <f t="shared" si="608"/>
        <v>0.37449228269699431</v>
      </c>
      <c r="P6069" t="str">
        <f t="shared" si="611"/>
        <v>Jan-2025</v>
      </c>
      <c r="Q6069" t="str">
        <f t="shared" si="612"/>
        <v>Q1-2025</v>
      </c>
    </row>
    <row r="6070" spans="1:17" x14ac:dyDescent="0.3">
      <c r="A6070" t="s">
        <v>6218</v>
      </c>
      <c r="B6070" s="15">
        <v>45693</v>
      </c>
      <c r="C6070" t="s">
        <v>88</v>
      </c>
      <c r="D6070" t="s">
        <v>92</v>
      </c>
      <c r="E6070" t="s">
        <v>93</v>
      </c>
      <c r="F6070" t="s">
        <v>255</v>
      </c>
      <c r="G6070" t="s">
        <v>68</v>
      </c>
      <c r="H6070">
        <v>6</v>
      </c>
      <c r="I6070">
        <v>14.83</v>
      </c>
      <c r="J6070">
        <v>0.13300000000000001</v>
      </c>
      <c r="K6070">
        <v>5.99</v>
      </c>
      <c r="L6070" t="s">
        <v>73</v>
      </c>
      <c r="M6070">
        <f t="shared" si="606"/>
        <v>77.150000000000006</v>
      </c>
      <c r="N6070">
        <f t="shared" si="607"/>
        <v>41.21</v>
      </c>
      <c r="O6070" s="7">
        <f t="shared" si="608"/>
        <v>0.53415424497731689</v>
      </c>
      <c r="P6070" t="str">
        <f t="shared" si="611"/>
        <v>Feb-2025</v>
      </c>
      <c r="Q6070" t="str">
        <f t="shared" si="612"/>
        <v>Q1-2025</v>
      </c>
    </row>
    <row r="6071" spans="1:17" x14ac:dyDescent="0.3">
      <c r="A6071" t="s">
        <v>6219</v>
      </c>
      <c r="B6071" s="15">
        <v>45928</v>
      </c>
      <c r="C6071" t="s">
        <v>84</v>
      </c>
      <c r="D6071" t="s">
        <v>177</v>
      </c>
      <c r="E6071" t="s">
        <v>93</v>
      </c>
      <c r="F6071" t="s">
        <v>124</v>
      </c>
      <c r="G6071" t="s">
        <v>56</v>
      </c>
      <c r="H6071">
        <v>1</v>
      </c>
      <c r="I6071">
        <v>83.11</v>
      </c>
      <c r="J6071">
        <v>5.1999999999999998E-2</v>
      </c>
      <c r="K6071">
        <v>31.59</v>
      </c>
      <c r="L6071" t="s">
        <v>57</v>
      </c>
      <c r="M6071">
        <f t="shared" si="606"/>
        <v>78.790000000000006</v>
      </c>
      <c r="N6071">
        <f t="shared" si="607"/>
        <v>47.2</v>
      </c>
      <c r="O6071" s="7">
        <f t="shared" si="608"/>
        <v>0.59906079451707073</v>
      </c>
      <c r="P6071" t="str">
        <f t="shared" si="611"/>
        <v>Sep-2025</v>
      </c>
      <c r="Q6071" t="str">
        <f t="shared" si="612"/>
        <v>Q3-2025</v>
      </c>
    </row>
    <row r="6072" spans="1:17" x14ac:dyDescent="0.3">
      <c r="A6072" t="s">
        <v>6220</v>
      </c>
      <c r="B6072" s="15">
        <v>45481</v>
      </c>
      <c r="C6072" t="s">
        <v>52</v>
      </c>
      <c r="D6072" t="s">
        <v>216</v>
      </c>
      <c r="E6072" t="s">
        <v>60</v>
      </c>
      <c r="F6072" t="s">
        <v>76</v>
      </c>
      <c r="G6072" t="s">
        <v>68</v>
      </c>
      <c r="H6072">
        <v>3</v>
      </c>
      <c r="I6072">
        <v>31.9</v>
      </c>
      <c r="J6072">
        <v>0.122</v>
      </c>
      <c r="K6072">
        <v>13.46</v>
      </c>
      <c r="L6072" t="s">
        <v>57</v>
      </c>
      <c r="M6072">
        <f t="shared" si="606"/>
        <v>84.02</v>
      </c>
      <c r="N6072">
        <f t="shared" si="607"/>
        <v>43.64</v>
      </c>
      <c r="O6072" s="7">
        <f t="shared" si="608"/>
        <v>0.5194001428231374</v>
      </c>
      <c r="P6072" t="str">
        <f t="shared" si="611"/>
        <v>Jul-2024</v>
      </c>
      <c r="Q6072" t="str">
        <f t="shared" si="612"/>
        <v>Q3-2024</v>
      </c>
    </row>
    <row r="6073" spans="1:17" x14ac:dyDescent="0.3">
      <c r="A6073" t="s">
        <v>6221</v>
      </c>
      <c r="B6073" s="15">
        <v>45421</v>
      </c>
      <c r="C6073" t="s">
        <v>84</v>
      </c>
      <c r="D6073" t="s">
        <v>171</v>
      </c>
      <c r="E6073" t="s">
        <v>54</v>
      </c>
      <c r="F6073" t="s">
        <v>114</v>
      </c>
      <c r="G6073" t="s">
        <v>56</v>
      </c>
      <c r="H6073">
        <v>1</v>
      </c>
      <c r="I6073">
        <v>4.1500000000000004</v>
      </c>
      <c r="J6073">
        <v>7.4999999999999997E-2</v>
      </c>
      <c r="K6073">
        <v>2.33</v>
      </c>
      <c r="L6073" t="s">
        <v>57</v>
      </c>
      <c r="M6073">
        <f t="shared" si="606"/>
        <v>3.84</v>
      </c>
      <c r="N6073">
        <f t="shared" si="607"/>
        <v>1.51</v>
      </c>
      <c r="O6073" s="7">
        <f t="shared" si="608"/>
        <v>0.39322916666666669</v>
      </c>
      <c r="P6073" t="str">
        <f t="shared" si="611"/>
        <v>May-2024</v>
      </c>
      <c r="Q6073" t="str">
        <f t="shared" si="612"/>
        <v>Q2-2024</v>
      </c>
    </row>
    <row r="6074" spans="1:17" x14ac:dyDescent="0.3">
      <c r="A6074" t="s">
        <v>6222</v>
      </c>
      <c r="B6074" s="15">
        <v>45687</v>
      </c>
      <c r="C6074" t="s">
        <v>88</v>
      </c>
      <c r="D6074" t="s">
        <v>202</v>
      </c>
      <c r="E6074" t="s">
        <v>60</v>
      </c>
      <c r="F6074" t="s">
        <v>99</v>
      </c>
      <c r="G6074" t="s">
        <v>56</v>
      </c>
      <c r="H6074">
        <v>4</v>
      </c>
      <c r="I6074">
        <v>81.849999999999994</v>
      </c>
      <c r="J6074">
        <v>9.0999999999999998E-2</v>
      </c>
      <c r="K6074">
        <v>33.19</v>
      </c>
      <c r="L6074" t="s">
        <v>57</v>
      </c>
      <c r="M6074">
        <f t="shared" si="606"/>
        <v>297.61</v>
      </c>
      <c r="N6074">
        <f t="shared" si="607"/>
        <v>164.85</v>
      </c>
      <c r="O6074" s="7">
        <f t="shared" si="608"/>
        <v>0.55391283895030408</v>
      </c>
      <c r="P6074" t="str">
        <f t="shared" si="611"/>
        <v>Jan-2025</v>
      </c>
      <c r="Q6074" t="str">
        <f t="shared" si="612"/>
        <v>Q1-2025</v>
      </c>
    </row>
    <row r="6075" spans="1:17" x14ac:dyDescent="0.3">
      <c r="A6075" t="s">
        <v>6223</v>
      </c>
      <c r="B6075" s="15">
        <v>45738</v>
      </c>
      <c r="C6075" t="s">
        <v>52</v>
      </c>
      <c r="D6075" t="s">
        <v>181</v>
      </c>
      <c r="E6075" t="s">
        <v>93</v>
      </c>
      <c r="F6075" t="s">
        <v>255</v>
      </c>
      <c r="G6075" t="s">
        <v>68</v>
      </c>
      <c r="H6075">
        <v>2</v>
      </c>
      <c r="I6075">
        <v>55.33</v>
      </c>
      <c r="J6075">
        <v>0.108</v>
      </c>
      <c r="K6075">
        <v>26.48</v>
      </c>
      <c r="L6075" t="s">
        <v>57</v>
      </c>
      <c r="M6075">
        <f t="shared" si="606"/>
        <v>98.71</v>
      </c>
      <c r="N6075">
        <f t="shared" si="607"/>
        <v>45.75</v>
      </c>
      <c r="O6075" s="7">
        <f t="shared" si="608"/>
        <v>0.46347887752000816</v>
      </c>
      <c r="P6075" t="str">
        <f t="shared" si="611"/>
        <v>Mar-2025</v>
      </c>
      <c r="Q6075" t="str">
        <f t="shared" si="612"/>
        <v>Q1-2025</v>
      </c>
    </row>
    <row r="6076" spans="1:17" x14ac:dyDescent="0.3">
      <c r="A6076" t="s">
        <v>6224</v>
      </c>
      <c r="B6076" s="15">
        <v>45529</v>
      </c>
      <c r="C6076" t="s">
        <v>52</v>
      </c>
      <c r="D6076" t="s">
        <v>70</v>
      </c>
      <c r="E6076" t="s">
        <v>60</v>
      </c>
      <c r="F6076" t="s">
        <v>76</v>
      </c>
      <c r="G6076" t="s">
        <v>56</v>
      </c>
      <c r="H6076">
        <v>4</v>
      </c>
      <c r="I6076">
        <v>106.67</v>
      </c>
      <c r="J6076">
        <v>9.1999999999999998E-2</v>
      </c>
      <c r="K6076">
        <v>47.61</v>
      </c>
      <c r="L6076" t="s">
        <v>57</v>
      </c>
      <c r="M6076">
        <f t="shared" si="606"/>
        <v>387.43</v>
      </c>
      <c r="N6076">
        <f t="shared" si="607"/>
        <v>196.99</v>
      </c>
      <c r="O6076" s="7">
        <f t="shared" si="608"/>
        <v>0.50845313992205043</v>
      </c>
      <c r="P6076" t="str">
        <f t="shared" si="611"/>
        <v>Aug-2024</v>
      </c>
      <c r="Q6076" t="str">
        <f t="shared" si="612"/>
        <v>Q3-2024</v>
      </c>
    </row>
    <row r="6077" spans="1:17" x14ac:dyDescent="0.3">
      <c r="A6077" t="s">
        <v>6225</v>
      </c>
      <c r="B6077" s="15">
        <v>45651</v>
      </c>
      <c r="C6077" t="s">
        <v>63</v>
      </c>
      <c r="D6077" t="s">
        <v>137</v>
      </c>
      <c r="E6077" t="s">
        <v>71</v>
      </c>
      <c r="F6077" t="s">
        <v>126</v>
      </c>
      <c r="G6077" t="s">
        <v>73</v>
      </c>
      <c r="H6077">
        <v>1</v>
      </c>
      <c r="I6077">
        <v>264.05</v>
      </c>
      <c r="J6077">
        <v>0.21</v>
      </c>
      <c r="K6077">
        <v>205.47</v>
      </c>
      <c r="L6077" t="s">
        <v>57</v>
      </c>
      <c r="M6077">
        <f t="shared" si="606"/>
        <v>208.6</v>
      </c>
      <c r="N6077">
        <f t="shared" si="607"/>
        <v>3.13</v>
      </c>
      <c r="O6077" s="7">
        <f t="shared" si="608"/>
        <v>1.5004793863854267E-2</v>
      </c>
      <c r="P6077" t="str">
        <f t="shared" si="611"/>
        <v>Dec-2024</v>
      </c>
      <c r="Q6077" t="str">
        <f t="shared" si="612"/>
        <v>Q4-2024</v>
      </c>
    </row>
    <row r="6078" spans="1:17" x14ac:dyDescent="0.3">
      <c r="A6078" t="s">
        <v>6226</v>
      </c>
      <c r="B6078" s="15">
        <v>45373</v>
      </c>
      <c r="C6078" t="s">
        <v>88</v>
      </c>
      <c r="D6078" t="s">
        <v>206</v>
      </c>
      <c r="E6078" t="s">
        <v>60</v>
      </c>
      <c r="F6078" t="s">
        <v>90</v>
      </c>
      <c r="G6078" t="s">
        <v>56</v>
      </c>
      <c r="H6078">
        <v>3</v>
      </c>
      <c r="I6078">
        <v>99.46</v>
      </c>
      <c r="J6078">
        <v>7.1999999999999995E-2</v>
      </c>
      <c r="K6078">
        <v>39.85</v>
      </c>
      <c r="L6078" t="s">
        <v>57</v>
      </c>
      <c r="M6078">
        <f t="shared" si="606"/>
        <v>276.89999999999998</v>
      </c>
      <c r="N6078">
        <f t="shared" si="607"/>
        <v>157.35</v>
      </c>
      <c r="O6078" s="7">
        <f t="shared" si="608"/>
        <v>0.56825568797399784</v>
      </c>
      <c r="P6078" t="str">
        <f t="shared" si="611"/>
        <v>Mar-2024</v>
      </c>
      <c r="Q6078" t="str">
        <f t="shared" si="612"/>
        <v>Q1-2024</v>
      </c>
    </row>
    <row r="6079" spans="1:17" x14ac:dyDescent="0.3">
      <c r="A6079" t="s">
        <v>6227</v>
      </c>
      <c r="B6079" s="15">
        <v>45454</v>
      </c>
      <c r="C6079" t="s">
        <v>63</v>
      </c>
      <c r="D6079" t="s">
        <v>263</v>
      </c>
      <c r="E6079" t="s">
        <v>54</v>
      </c>
      <c r="F6079" t="s">
        <v>156</v>
      </c>
      <c r="G6079" t="s">
        <v>68</v>
      </c>
      <c r="H6079">
        <v>3</v>
      </c>
      <c r="I6079">
        <v>17.63</v>
      </c>
      <c r="J6079">
        <v>0.20699999999999999</v>
      </c>
      <c r="K6079">
        <v>11.15</v>
      </c>
      <c r="L6079" t="s">
        <v>57</v>
      </c>
      <c r="M6079">
        <f t="shared" si="606"/>
        <v>41.94</v>
      </c>
      <c r="N6079">
        <f t="shared" si="607"/>
        <v>8.49</v>
      </c>
      <c r="O6079" s="7">
        <f t="shared" si="608"/>
        <v>0.20243204577968529</v>
      </c>
      <c r="P6079" t="str">
        <f t="shared" si="611"/>
        <v>Jun-2024</v>
      </c>
      <c r="Q6079" t="str">
        <f t="shared" si="612"/>
        <v>Q2-2024</v>
      </c>
    </row>
    <row r="6080" spans="1:17" x14ac:dyDescent="0.3">
      <c r="A6080" t="s">
        <v>6228</v>
      </c>
      <c r="B6080" s="15">
        <v>45960</v>
      </c>
      <c r="C6080" t="s">
        <v>88</v>
      </c>
      <c r="D6080" t="s">
        <v>179</v>
      </c>
      <c r="E6080" t="s">
        <v>107</v>
      </c>
      <c r="F6080" t="s">
        <v>132</v>
      </c>
      <c r="G6080" t="s">
        <v>68</v>
      </c>
      <c r="H6080">
        <v>1</v>
      </c>
      <c r="I6080">
        <v>33.46</v>
      </c>
      <c r="J6080">
        <v>8.5000000000000006E-2</v>
      </c>
      <c r="K6080">
        <v>4.55</v>
      </c>
      <c r="L6080" t="s">
        <v>57</v>
      </c>
      <c r="M6080">
        <f t="shared" si="606"/>
        <v>30.62</v>
      </c>
      <c r="N6080">
        <f t="shared" si="607"/>
        <v>26.07</v>
      </c>
      <c r="O6080" s="7">
        <f t="shared" si="608"/>
        <v>0.85140431090790336</v>
      </c>
      <c r="P6080" t="str">
        <f t="shared" si="611"/>
        <v>Oct-2025</v>
      </c>
      <c r="Q6080" t="str">
        <f t="shared" si="612"/>
        <v>Q4-2025</v>
      </c>
    </row>
    <row r="6081" spans="1:17" x14ac:dyDescent="0.3">
      <c r="A6081" t="s">
        <v>6229</v>
      </c>
      <c r="B6081" s="15">
        <v>45915</v>
      </c>
      <c r="C6081" t="s">
        <v>52</v>
      </c>
      <c r="D6081" t="s">
        <v>70</v>
      </c>
      <c r="E6081" t="s">
        <v>107</v>
      </c>
      <c r="F6081" t="s">
        <v>108</v>
      </c>
      <c r="G6081" t="s">
        <v>56</v>
      </c>
      <c r="H6081">
        <v>6</v>
      </c>
      <c r="I6081">
        <v>50.69</v>
      </c>
      <c r="J6081">
        <v>8.2000000000000003E-2</v>
      </c>
      <c r="K6081">
        <v>22.06</v>
      </c>
      <c r="L6081" t="s">
        <v>57</v>
      </c>
      <c r="M6081">
        <f t="shared" si="606"/>
        <v>279.2</v>
      </c>
      <c r="N6081">
        <f t="shared" si="607"/>
        <v>146.84</v>
      </c>
      <c r="O6081" s="7">
        <f t="shared" si="608"/>
        <v>0.52593123209169057</v>
      </c>
      <c r="P6081" t="str">
        <f t="shared" si="611"/>
        <v>Sep-2025</v>
      </c>
      <c r="Q6081" t="str">
        <f t="shared" si="612"/>
        <v>Q3-2025</v>
      </c>
    </row>
    <row r="6082" spans="1:17" x14ac:dyDescent="0.3">
      <c r="A6082" t="s">
        <v>6230</v>
      </c>
      <c r="B6082" s="15">
        <v>45814</v>
      </c>
      <c r="C6082" t="s">
        <v>52</v>
      </c>
      <c r="D6082" t="s">
        <v>53</v>
      </c>
      <c r="E6082" t="s">
        <v>54</v>
      </c>
      <c r="F6082" t="s">
        <v>114</v>
      </c>
      <c r="G6082" t="s">
        <v>68</v>
      </c>
      <c r="H6082">
        <v>20</v>
      </c>
      <c r="I6082">
        <v>14.41</v>
      </c>
      <c r="J6082">
        <v>0.09</v>
      </c>
      <c r="K6082">
        <v>10.95</v>
      </c>
      <c r="L6082" t="s">
        <v>57</v>
      </c>
      <c r="M6082">
        <f t="shared" ref="M6082:M6145" si="613">ROUND(H6082*I6082*(1-J6082),2)</f>
        <v>262.26</v>
      </c>
      <c r="N6082">
        <f t="shared" ref="N6082:N6145" si="614">ROUND(M6082-(H6082*K6082),2)</f>
        <v>43.26</v>
      </c>
      <c r="O6082" s="7">
        <f t="shared" ref="O6082:O6145" si="615">IFERROR(N6082/M6082,0)</f>
        <v>0.16495081217112789</v>
      </c>
      <c r="P6082" t="str">
        <f t="shared" si="611"/>
        <v>Jun-2025</v>
      </c>
      <c r="Q6082" t="str">
        <f t="shared" si="612"/>
        <v>Q2-2025</v>
      </c>
    </row>
    <row r="6083" spans="1:17" x14ac:dyDescent="0.3">
      <c r="A6083" t="s">
        <v>6231</v>
      </c>
      <c r="B6083" s="15">
        <v>45706</v>
      </c>
      <c r="C6083" t="s">
        <v>52</v>
      </c>
      <c r="D6083" t="s">
        <v>200</v>
      </c>
      <c r="E6083" t="s">
        <v>71</v>
      </c>
      <c r="F6083" t="s">
        <v>126</v>
      </c>
      <c r="G6083" t="s">
        <v>68</v>
      </c>
      <c r="H6083">
        <v>2</v>
      </c>
      <c r="I6083">
        <v>50.63</v>
      </c>
      <c r="J6083">
        <v>7.9000000000000001E-2</v>
      </c>
      <c r="K6083">
        <v>37.99</v>
      </c>
      <c r="L6083" t="s">
        <v>57</v>
      </c>
      <c r="M6083">
        <f t="shared" si="613"/>
        <v>93.26</v>
      </c>
      <c r="N6083">
        <f t="shared" si="614"/>
        <v>17.28</v>
      </c>
      <c r="O6083" s="7">
        <f t="shared" si="615"/>
        <v>0.18528844091786403</v>
      </c>
      <c r="P6083" t="str">
        <f t="shared" si="611"/>
        <v>Feb-2025</v>
      </c>
      <c r="Q6083" t="str">
        <f t="shared" si="612"/>
        <v>Q1-2025</v>
      </c>
    </row>
    <row r="6084" spans="1:17" x14ac:dyDescent="0.3">
      <c r="A6084" t="s">
        <v>6232</v>
      </c>
      <c r="B6084" s="15">
        <v>45506</v>
      </c>
      <c r="C6084" t="s">
        <v>63</v>
      </c>
      <c r="D6084" t="s">
        <v>175</v>
      </c>
      <c r="E6084" t="s">
        <v>71</v>
      </c>
      <c r="F6084" t="s">
        <v>97</v>
      </c>
      <c r="G6084" t="s">
        <v>56</v>
      </c>
      <c r="H6084">
        <v>7</v>
      </c>
      <c r="I6084">
        <v>136.97</v>
      </c>
      <c r="J6084">
        <v>0.156</v>
      </c>
      <c r="K6084">
        <v>92.65</v>
      </c>
      <c r="L6084" t="s">
        <v>57</v>
      </c>
      <c r="M6084">
        <f t="shared" si="613"/>
        <v>809.22</v>
      </c>
      <c r="N6084">
        <f t="shared" si="614"/>
        <v>160.66999999999999</v>
      </c>
      <c r="O6084" s="7">
        <f t="shared" si="615"/>
        <v>0.19854922023677118</v>
      </c>
      <c r="P6084" t="str">
        <f t="shared" si="611"/>
        <v>Aug-2024</v>
      </c>
      <c r="Q6084" t="str">
        <f t="shared" si="612"/>
        <v>Q3-2024</v>
      </c>
    </row>
    <row r="6085" spans="1:17" x14ac:dyDescent="0.3">
      <c r="A6085" t="s">
        <v>6233</v>
      </c>
      <c r="B6085" s="15">
        <v>45607</v>
      </c>
      <c r="C6085" t="s">
        <v>88</v>
      </c>
      <c r="D6085" t="s">
        <v>92</v>
      </c>
      <c r="E6085" t="s">
        <v>54</v>
      </c>
      <c r="F6085" t="s">
        <v>55</v>
      </c>
      <c r="G6085" t="s">
        <v>56</v>
      </c>
      <c r="H6085">
        <v>1</v>
      </c>
      <c r="I6085">
        <v>15.66</v>
      </c>
      <c r="J6085">
        <v>2.4E-2</v>
      </c>
      <c r="K6085">
        <v>9.33</v>
      </c>
      <c r="L6085" t="s">
        <v>57</v>
      </c>
      <c r="M6085">
        <f t="shared" si="613"/>
        <v>15.28</v>
      </c>
      <c r="N6085">
        <f t="shared" si="614"/>
        <v>5.95</v>
      </c>
      <c r="O6085" s="7">
        <f t="shared" si="615"/>
        <v>0.38939790575916233</v>
      </c>
      <c r="P6085" t="str">
        <f t="shared" si="611"/>
        <v>Nov-2024</v>
      </c>
      <c r="Q6085" t="str">
        <f t="shared" si="612"/>
        <v>Q4-2024</v>
      </c>
    </row>
    <row r="6086" spans="1:17" x14ac:dyDescent="0.3">
      <c r="A6086" t="s">
        <v>6234</v>
      </c>
      <c r="B6086" s="15">
        <v>45511</v>
      </c>
      <c r="C6086" t="s">
        <v>84</v>
      </c>
      <c r="D6086" t="s">
        <v>147</v>
      </c>
      <c r="E6086" t="s">
        <v>107</v>
      </c>
      <c r="F6086" t="s">
        <v>108</v>
      </c>
      <c r="G6086" t="s">
        <v>68</v>
      </c>
      <c r="H6086">
        <v>4</v>
      </c>
      <c r="I6086">
        <v>11.17</v>
      </c>
      <c r="J6086">
        <v>0</v>
      </c>
      <c r="K6086">
        <v>3.89</v>
      </c>
      <c r="L6086" t="s">
        <v>57</v>
      </c>
      <c r="M6086">
        <f t="shared" si="613"/>
        <v>44.68</v>
      </c>
      <c r="N6086">
        <f t="shared" si="614"/>
        <v>29.12</v>
      </c>
      <c r="O6086" s="7">
        <f t="shared" si="615"/>
        <v>0.65174574753804837</v>
      </c>
      <c r="P6086" t="str">
        <f t="shared" si="611"/>
        <v>Aug-2024</v>
      </c>
      <c r="Q6086" t="str">
        <f t="shared" si="612"/>
        <v>Q3-2024</v>
      </c>
    </row>
    <row r="6087" spans="1:17" x14ac:dyDescent="0.3">
      <c r="A6087" t="s">
        <v>6235</v>
      </c>
      <c r="B6087" s="15">
        <v>45576</v>
      </c>
      <c r="C6087" t="s">
        <v>88</v>
      </c>
      <c r="D6087" t="s">
        <v>92</v>
      </c>
      <c r="E6087" t="s">
        <v>93</v>
      </c>
      <c r="F6087" t="s">
        <v>94</v>
      </c>
      <c r="G6087" t="s">
        <v>68</v>
      </c>
      <c r="H6087">
        <v>3</v>
      </c>
      <c r="I6087">
        <v>16.36</v>
      </c>
      <c r="J6087">
        <v>7.6999999999999999E-2</v>
      </c>
      <c r="K6087">
        <v>8.17</v>
      </c>
      <c r="L6087" t="s">
        <v>57</v>
      </c>
      <c r="M6087">
        <f t="shared" si="613"/>
        <v>45.3</v>
      </c>
      <c r="N6087">
        <f t="shared" si="614"/>
        <v>20.79</v>
      </c>
      <c r="O6087" s="7">
        <f t="shared" si="615"/>
        <v>0.4589403973509934</v>
      </c>
      <c r="P6087" t="str">
        <f t="shared" si="611"/>
        <v>Oct-2024</v>
      </c>
      <c r="Q6087" t="str">
        <f t="shared" si="612"/>
        <v>Q4-2024</v>
      </c>
    </row>
    <row r="6088" spans="1:17" x14ac:dyDescent="0.3">
      <c r="A6088" t="s">
        <v>6236</v>
      </c>
      <c r="B6088" s="15">
        <v>45713</v>
      </c>
      <c r="C6088" t="s">
        <v>84</v>
      </c>
      <c r="D6088" t="s">
        <v>243</v>
      </c>
      <c r="E6088" t="s">
        <v>93</v>
      </c>
      <c r="F6088" t="s">
        <v>94</v>
      </c>
      <c r="G6088" t="s">
        <v>56</v>
      </c>
      <c r="H6088">
        <v>2</v>
      </c>
      <c r="I6088">
        <v>25.38</v>
      </c>
      <c r="J6088">
        <v>0.13800000000000001</v>
      </c>
      <c r="K6088">
        <v>12.08</v>
      </c>
      <c r="L6088" t="s">
        <v>57</v>
      </c>
      <c r="M6088">
        <f t="shared" si="613"/>
        <v>43.76</v>
      </c>
      <c r="N6088">
        <f t="shared" si="614"/>
        <v>19.600000000000001</v>
      </c>
      <c r="O6088" s="7">
        <f t="shared" si="615"/>
        <v>0.44789762340036571</v>
      </c>
      <c r="P6088" t="str">
        <f t="shared" si="611"/>
        <v>Feb-2025</v>
      </c>
      <c r="Q6088" t="str">
        <f t="shared" si="612"/>
        <v>Q1-2025</v>
      </c>
    </row>
    <row r="6089" spans="1:17" x14ac:dyDescent="0.3">
      <c r="A6089" t="s">
        <v>6237</v>
      </c>
      <c r="B6089" s="15">
        <v>45705</v>
      </c>
      <c r="C6089" t="s">
        <v>88</v>
      </c>
      <c r="D6089" t="s">
        <v>167</v>
      </c>
      <c r="E6089" t="s">
        <v>60</v>
      </c>
      <c r="F6089" t="s">
        <v>76</v>
      </c>
      <c r="G6089" t="s">
        <v>56</v>
      </c>
      <c r="H6089">
        <v>2</v>
      </c>
      <c r="I6089">
        <v>66.819999999999993</v>
      </c>
      <c r="J6089">
        <v>0.106</v>
      </c>
      <c r="K6089">
        <v>29.9</v>
      </c>
      <c r="L6089" t="s">
        <v>57</v>
      </c>
      <c r="M6089">
        <f t="shared" si="613"/>
        <v>119.47</v>
      </c>
      <c r="N6089">
        <f t="shared" si="614"/>
        <v>59.67</v>
      </c>
      <c r="O6089" s="7">
        <f t="shared" si="615"/>
        <v>0.49945593035908598</v>
      </c>
      <c r="P6089" t="str">
        <f t="shared" si="611"/>
        <v>Feb-2025</v>
      </c>
      <c r="Q6089" t="str">
        <f t="shared" si="612"/>
        <v>Q1-2025</v>
      </c>
    </row>
    <row r="6090" spans="1:17" x14ac:dyDescent="0.3">
      <c r="A6090" t="s">
        <v>6238</v>
      </c>
      <c r="B6090" s="15">
        <v>45764</v>
      </c>
      <c r="C6090" t="s">
        <v>63</v>
      </c>
      <c r="D6090" t="s">
        <v>137</v>
      </c>
      <c r="E6090" t="s">
        <v>60</v>
      </c>
      <c r="F6090" t="s">
        <v>61</v>
      </c>
      <c r="G6090" t="s">
        <v>68</v>
      </c>
      <c r="H6090">
        <v>1</v>
      </c>
      <c r="I6090">
        <v>85.68</v>
      </c>
      <c r="J6090">
        <v>0.40600000000000003</v>
      </c>
      <c r="K6090">
        <v>45.6</v>
      </c>
      <c r="L6090" t="s">
        <v>57</v>
      </c>
      <c r="M6090">
        <f t="shared" si="613"/>
        <v>50.89</v>
      </c>
      <c r="N6090">
        <f t="shared" si="614"/>
        <v>5.29</v>
      </c>
      <c r="O6090" s="7">
        <f t="shared" si="615"/>
        <v>0.10394969542149735</v>
      </c>
      <c r="P6090" t="str">
        <f t="shared" si="611"/>
        <v>Apr-2025</v>
      </c>
      <c r="Q6090" t="str">
        <f t="shared" si="612"/>
        <v>Q2-2025</v>
      </c>
    </row>
    <row r="6091" spans="1:17" x14ac:dyDescent="0.3">
      <c r="A6091" t="s">
        <v>6239</v>
      </c>
      <c r="B6091" s="15">
        <v>45803</v>
      </c>
      <c r="C6091" t="s">
        <v>63</v>
      </c>
      <c r="D6091" t="s">
        <v>302</v>
      </c>
      <c r="E6091" t="s">
        <v>71</v>
      </c>
      <c r="F6091" t="s">
        <v>97</v>
      </c>
      <c r="G6091" t="s">
        <v>73</v>
      </c>
      <c r="H6091">
        <v>1</v>
      </c>
      <c r="I6091">
        <v>134.83000000000001</v>
      </c>
      <c r="J6091">
        <v>0.17199999999999999</v>
      </c>
      <c r="K6091">
        <v>106.68</v>
      </c>
      <c r="L6091" t="s">
        <v>57</v>
      </c>
      <c r="M6091">
        <f t="shared" si="613"/>
        <v>111.64</v>
      </c>
      <c r="N6091">
        <f t="shared" si="614"/>
        <v>4.96</v>
      </c>
      <c r="O6091" s="7">
        <f t="shared" si="615"/>
        <v>4.4428520243640274E-2</v>
      </c>
      <c r="P6091" t="str">
        <f t="shared" si="611"/>
        <v>May-2025</v>
      </c>
      <c r="Q6091" t="str">
        <f t="shared" si="612"/>
        <v>Q2-2025</v>
      </c>
    </row>
    <row r="6092" spans="1:17" x14ac:dyDescent="0.3">
      <c r="A6092" t="s">
        <v>6240</v>
      </c>
      <c r="B6092" s="15">
        <v>45729</v>
      </c>
      <c r="C6092" t="s">
        <v>52</v>
      </c>
      <c r="D6092" t="s">
        <v>75</v>
      </c>
      <c r="E6092" t="s">
        <v>54</v>
      </c>
      <c r="F6092" t="s">
        <v>55</v>
      </c>
      <c r="G6092" t="s">
        <v>56</v>
      </c>
      <c r="H6092">
        <v>1</v>
      </c>
      <c r="I6092">
        <v>16.27</v>
      </c>
      <c r="J6092">
        <v>3.6999999999999998E-2</v>
      </c>
      <c r="K6092">
        <v>10.16</v>
      </c>
      <c r="L6092" t="s">
        <v>57</v>
      </c>
      <c r="M6092">
        <f t="shared" si="613"/>
        <v>15.67</v>
      </c>
      <c r="N6092">
        <f t="shared" si="614"/>
        <v>5.51</v>
      </c>
      <c r="O6092" s="7">
        <f t="shared" si="615"/>
        <v>0.35162731333758773</v>
      </c>
      <c r="P6092" t="str">
        <f t="shared" si="611"/>
        <v>Mar-2025</v>
      </c>
      <c r="Q6092" t="str">
        <f t="shared" si="612"/>
        <v>Q1-2025</v>
      </c>
    </row>
    <row r="6093" spans="1:17" x14ac:dyDescent="0.3">
      <c r="A6093" t="s">
        <v>6241</v>
      </c>
      <c r="B6093" s="15">
        <v>45918</v>
      </c>
      <c r="C6093" t="s">
        <v>84</v>
      </c>
      <c r="D6093" t="s">
        <v>177</v>
      </c>
      <c r="E6093" t="s">
        <v>54</v>
      </c>
      <c r="F6093" t="s">
        <v>55</v>
      </c>
      <c r="G6093" t="s">
        <v>68</v>
      </c>
      <c r="H6093">
        <v>1</v>
      </c>
      <c r="I6093">
        <v>8.01</v>
      </c>
      <c r="J6093">
        <v>0.14199999999999999</v>
      </c>
      <c r="K6093">
        <v>5.27</v>
      </c>
      <c r="L6093" t="s">
        <v>104</v>
      </c>
      <c r="M6093">
        <f t="shared" si="613"/>
        <v>6.87</v>
      </c>
      <c r="N6093">
        <f t="shared" si="614"/>
        <v>1.6</v>
      </c>
      <c r="O6093" s="7">
        <f t="shared" si="615"/>
        <v>0.23289665211062591</v>
      </c>
      <c r="P6093" t="str">
        <f t="shared" si="611"/>
        <v>Sep-2025</v>
      </c>
      <c r="Q6093" t="str">
        <f t="shared" si="612"/>
        <v>Q3-2025</v>
      </c>
    </row>
    <row r="6094" spans="1:17" x14ac:dyDescent="0.3">
      <c r="A6094" t="s">
        <v>6242</v>
      </c>
      <c r="B6094" s="15">
        <v>45306</v>
      </c>
      <c r="C6094" t="s">
        <v>84</v>
      </c>
      <c r="D6094" t="s">
        <v>229</v>
      </c>
      <c r="E6094" t="s">
        <v>54</v>
      </c>
      <c r="F6094" t="s">
        <v>65</v>
      </c>
      <c r="G6094" t="s">
        <v>68</v>
      </c>
      <c r="H6094">
        <v>4</v>
      </c>
      <c r="I6094">
        <v>12.43</v>
      </c>
      <c r="J6094">
        <v>0.10299999999999999</v>
      </c>
      <c r="K6094">
        <v>8.5500000000000007</v>
      </c>
      <c r="L6094" t="s">
        <v>57</v>
      </c>
      <c r="M6094">
        <f t="shared" si="613"/>
        <v>44.6</v>
      </c>
      <c r="N6094">
        <f t="shared" si="614"/>
        <v>10.4</v>
      </c>
      <c r="O6094" s="7">
        <f t="shared" si="615"/>
        <v>0.23318385650224216</v>
      </c>
      <c r="P6094" t="str">
        <f t="shared" si="611"/>
        <v>Jan-2024</v>
      </c>
      <c r="Q6094" t="str">
        <f t="shared" si="612"/>
        <v>Q1-2024</v>
      </c>
    </row>
    <row r="6095" spans="1:17" x14ac:dyDescent="0.3">
      <c r="A6095" t="s">
        <v>6243</v>
      </c>
      <c r="B6095" s="15">
        <v>45809</v>
      </c>
      <c r="C6095" t="s">
        <v>84</v>
      </c>
      <c r="D6095" t="s">
        <v>196</v>
      </c>
      <c r="E6095" t="s">
        <v>54</v>
      </c>
      <c r="F6095" t="s">
        <v>156</v>
      </c>
      <c r="G6095" t="s">
        <v>56</v>
      </c>
      <c r="H6095">
        <v>7</v>
      </c>
      <c r="I6095">
        <v>24.94</v>
      </c>
      <c r="J6095">
        <v>0.153</v>
      </c>
      <c r="K6095">
        <v>17.079999999999998</v>
      </c>
      <c r="L6095" t="s">
        <v>57</v>
      </c>
      <c r="M6095">
        <f t="shared" si="613"/>
        <v>147.87</v>
      </c>
      <c r="N6095">
        <f t="shared" si="614"/>
        <v>28.31</v>
      </c>
      <c r="O6095" s="7">
        <f t="shared" si="615"/>
        <v>0.19145195103807397</v>
      </c>
      <c r="P6095" t="str">
        <f t="shared" si="611"/>
        <v>Jun-2025</v>
      </c>
      <c r="Q6095" t="str">
        <f t="shared" si="612"/>
        <v>Q2-2025</v>
      </c>
    </row>
    <row r="6096" spans="1:17" x14ac:dyDescent="0.3">
      <c r="A6096" t="s">
        <v>6244</v>
      </c>
      <c r="B6096" s="15">
        <v>45830</v>
      </c>
      <c r="C6096" t="s">
        <v>63</v>
      </c>
      <c r="D6096" t="s">
        <v>165</v>
      </c>
      <c r="E6096" t="s">
        <v>54</v>
      </c>
      <c r="F6096" t="s">
        <v>268</v>
      </c>
      <c r="G6096" t="s">
        <v>73</v>
      </c>
      <c r="H6096">
        <v>1</v>
      </c>
      <c r="I6096">
        <v>18.829999999999998</v>
      </c>
      <c r="J6096">
        <v>0.30599999999999999</v>
      </c>
      <c r="K6096">
        <v>12.94</v>
      </c>
      <c r="L6096" t="s">
        <v>57</v>
      </c>
      <c r="M6096">
        <f t="shared" si="613"/>
        <v>13.07</v>
      </c>
      <c r="N6096">
        <f t="shared" si="614"/>
        <v>0.13</v>
      </c>
      <c r="O6096" s="7">
        <f t="shared" si="615"/>
        <v>9.9464422341239474E-3</v>
      </c>
      <c r="P6096" t="str">
        <f t="shared" si="611"/>
        <v>Jun-2025</v>
      </c>
      <c r="Q6096" t="str">
        <f t="shared" si="612"/>
        <v>Q2-2025</v>
      </c>
    </row>
    <row r="6097" spans="1:17" x14ac:dyDescent="0.3">
      <c r="A6097" t="s">
        <v>6245</v>
      </c>
      <c r="B6097" s="15">
        <v>45700</v>
      </c>
      <c r="C6097" t="s">
        <v>63</v>
      </c>
      <c r="D6097" t="s">
        <v>82</v>
      </c>
      <c r="E6097" t="s">
        <v>54</v>
      </c>
      <c r="F6097" t="s">
        <v>114</v>
      </c>
      <c r="G6097" t="s">
        <v>68</v>
      </c>
      <c r="H6097">
        <v>4</v>
      </c>
      <c r="I6097">
        <v>15.38</v>
      </c>
      <c r="J6097">
        <v>0.20200000000000001</v>
      </c>
      <c r="K6097">
        <v>8.48</v>
      </c>
      <c r="L6097" t="s">
        <v>57</v>
      </c>
      <c r="M6097">
        <f t="shared" si="613"/>
        <v>49.09</v>
      </c>
      <c r="N6097">
        <f t="shared" si="614"/>
        <v>15.17</v>
      </c>
      <c r="O6097" s="7">
        <f t="shared" si="615"/>
        <v>0.30902424118965166</v>
      </c>
      <c r="P6097" t="str">
        <f t="shared" si="611"/>
        <v>Feb-2025</v>
      </c>
      <c r="Q6097" t="str">
        <f t="shared" si="612"/>
        <v>Q1-2025</v>
      </c>
    </row>
    <row r="6098" spans="1:17" x14ac:dyDescent="0.3">
      <c r="A6098" t="s">
        <v>6246</v>
      </c>
      <c r="B6098" s="15">
        <v>45734</v>
      </c>
      <c r="C6098" t="s">
        <v>52</v>
      </c>
      <c r="D6098" t="s">
        <v>53</v>
      </c>
      <c r="E6098" t="s">
        <v>71</v>
      </c>
      <c r="F6098" t="s">
        <v>86</v>
      </c>
      <c r="G6098" t="s">
        <v>56</v>
      </c>
      <c r="H6098">
        <v>8</v>
      </c>
      <c r="I6098">
        <v>146.63</v>
      </c>
      <c r="J6098">
        <v>0</v>
      </c>
      <c r="K6098">
        <v>101.72</v>
      </c>
      <c r="L6098" t="s">
        <v>57</v>
      </c>
      <c r="M6098">
        <f t="shared" si="613"/>
        <v>1173.04</v>
      </c>
      <c r="N6098">
        <f t="shared" si="614"/>
        <v>359.28</v>
      </c>
      <c r="O6098" s="7">
        <f t="shared" si="615"/>
        <v>0.30628111573347883</v>
      </c>
      <c r="P6098" t="str">
        <f t="shared" si="611"/>
        <v>Mar-2025</v>
      </c>
      <c r="Q6098" t="str">
        <f t="shared" si="612"/>
        <v>Q1-2025</v>
      </c>
    </row>
    <row r="6099" spans="1:17" x14ac:dyDescent="0.3">
      <c r="A6099" t="s">
        <v>6247</v>
      </c>
      <c r="B6099" s="15">
        <v>45981</v>
      </c>
      <c r="C6099" t="s">
        <v>63</v>
      </c>
      <c r="D6099" t="s">
        <v>251</v>
      </c>
      <c r="E6099" t="s">
        <v>93</v>
      </c>
      <c r="F6099" t="s">
        <v>255</v>
      </c>
      <c r="G6099" t="s">
        <v>68</v>
      </c>
      <c r="H6099">
        <v>1</v>
      </c>
      <c r="I6099">
        <v>30.77</v>
      </c>
      <c r="J6099">
        <v>0.19</v>
      </c>
      <c r="K6099">
        <v>11.33</v>
      </c>
      <c r="L6099" t="s">
        <v>104</v>
      </c>
      <c r="M6099">
        <f t="shared" si="613"/>
        <v>24.92</v>
      </c>
      <c r="N6099">
        <f t="shared" si="614"/>
        <v>13.59</v>
      </c>
      <c r="O6099" s="7">
        <f t="shared" si="615"/>
        <v>0.54534510433386829</v>
      </c>
      <c r="P6099" t="str">
        <f t="shared" si="611"/>
        <v>Nov-2025</v>
      </c>
      <c r="Q6099" t="str">
        <f t="shared" si="612"/>
        <v>Q4-2025</v>
      </c>
    </row>
    <row r="6100" spans="1:17" x14ac:dyDescent="0.3">
      <c r="A6100" t="s">
        <v>6248</v>
      </c>
      <c r="B6100" s="15">
        <v>45833</v>
      </c>
      <c r="C6100" t="s">
        <v>88</v>
      </c>
      <c r="D6100" t="s">
        <v>167</v>
      </c>
      <c r="E6100" t="s">
        <v>93</v>
      </c>
      <c r="F6100" t="s">
        <v>124</v>
      </c>
      <c r="G6100" t="s">
        <v>56</v>
      </c>
      <c r="H6100">
        <v>5</v>
      </c>
      <c r="I6100">
        <v>47.59</v>
      </c>
      <c r="J6100">
        <v>7.1999999999999995E-2</v>
      </c>
      <c r="K6100">
        <v>22.19</v>
      </c>
      <c r="L6100" t="s">
        <v>57</v>
      </c>
      <c r="M6100">
        <f t="shared" si="613"/>
        <v>220.82</v>
      </c>
      <c r="N6100">
        <f t="shared" si="614"/>
        <v>109.87</v>
      </c>
      <c r="O6100" s="7">
        <f t="shared" si="615"/>
        <v>0.49755456933248804</v>
      </c>
      <c r="P6100" t="str">
        <f t="shared" si="611"/>
        <v>Jun-2025</v>
      </c>
      <c r="Q6100" t="str">
        <f t="shared" si="612"/>
        <v>Q2-2025</v>
      </c>
    </row>
    <row r="6101" spans="1:17" x14ac:dyDescent="0.3">
      <c r="A6101" t="s">
        <v>6249</v>
      </c>
      <c r="B6101" s="15">
        <v>45370</v>
      </c>
      <c r="C6101" t="s">
        <v>63</v>
      </c>
      <c r="D6101" t="s">
        <v>165</v>
      </c>
      <c r="E6101" t="s">
        <v>93</v>
      </c>
      <c r="F6101" t="s">
        <v>255</v>
      </c>
      <c r="G6101" t="s">
        <v>68</v>
      </c>
      <c r="H6101">
        <v>9</v>
      </c>
      <c r="I6101">
        <v>49.99</v>
      </c>
      <c r="J6101">
        <v>0.187</v>
      </c>
      <c r="K6101">
        <v>4.53</v>
      </c>
      <c r="L6101" t="s">
        <v>57</v>
      </c>
      <c r="M6101">
        <f t="shared" si="613"/>
        <v>365.78</v>
      </c>
      <c r="N6101">
        <f t="shared" si="614"/>
        <v>325.01</v>
      </c>
      <c r="O6101" s="7">
        <f t="shared" si="615"/>
        <v>0.88853955929793871</v>
      </c>
      <c r="P6101" t="str">
        <f t="shared" si="611"/>
        <v>Mar-2024</v>
      </c>
      <c r="Q6101" t="str">
        <f t="shared" si="612"/>
        <v>Q1-2024</v>
      </c>
    </row>
    <row r="6102" spans="1:17" x14ac:dyDescent="0.3">
      <c r="A6102" t="s">
        <v>6250</v>
      </c>
      <c r="C6102" t="s">
        <v>52</v>
      </c>
      <c r="D6102" t="s">
        <v>155</v>
      </c>
      <c r="E6102" t="s">
        <v>54</v>
      </c>
      <c r="F6102" t="s">
        <v>65</v>
      </c>
      <c r="G6102" t="s">
        <v>68</v>
      </c>
      <c r="H6102">
        <v>10</v>
      </c>
      <c r="I6102">
        <v>8.0299999999999994</v>
      </c>
      <c r="J6102">
        <v>9.2999999999999999E-2</v>
      </c>
      <c r="K6102">
        <v>5.23</v>
      </c>
      <c r="L6102" t="s">
        <v>57</v>
      </c>
      <c r="M6102">
        <f t="shared" si="613"/>
        <v>72.83</v>
      </c>
      <c r="N6102">
        <f t="shared" si="614"/>
        <v>20.53</v>
      </c>
      <c r="O6102" s="7">
        <f t="shared" si="615"/>
        <v>0.28188933131951122</v>
      </c>
    </row>
    <row r="6103" spans="1:17" x14ac:dyDescent="0.3">
      <c r="A6103" t="s">
        <v>6251</v>
      </c>
      <c r="B6103" s="15">
        <v>45580</v>
      </c>
      <c r="C6103" t="s">
        <v>88</v>
      </c>
      <c r="D6103" t="s">
        <v>167</v>
      </c>
      <c r="E6103" t="s">
        <v>107</v>
      </c>
      <c r="F6103" t="s">
        <v>132</v>
      </c>
      <c r="G6103" t="s">
        <v>68</v>
      </c>
      <c r="H6103">
        <v>3</v>
      </c>
      <c r="I6103">
        <v>59.68</v>
      </c>
      <c r="J6103">
        <v>0</v>
      </c>
      <c r="K6103">
        <v>19.899999999999999</v>
      </c>
      <c r="L6103" t="s">
        <v>57</v>
      </c>
      <c r="M6103">
        <f t="shared" si="613"/>
        <v>179.04</v>
      </c>
      <c r="N6103">
        <f t="shared" si="614"/>
        <v>119.34</v>
      </c>
      <c r="O6103" s="7">
        <f t="shared" si="615"/>
        <v>0.66655495978552282</v>
      </c>
      <c r="P6103" t="str">
        <f t="shared" ref="P6103:P6134" si="616">IF(B6103="","",TEXT(B6103,"mmm-yyyy"))</f>
        <v>Oct-2024</v>
      </c>
      <c r="Q6103" t="str">
        <f t="shared" ref="Q6103:Q6134" si="617">IF(B6103="","","Q"&amp;ROUNDUP(MONTH(B6103)/3,0)&amp;"-"&amp;YEAR(B6103))</f>
        <v>Q4-2024</v>
      </c>
    </row>
    <row r="6104" spans="1:17" x14ac:dyDescent="0.3">
      <c r="A6104" t="s">
        <v>6252</v>
      </c>
      <c r="B6104" s="15">
        <v>45510</v>
      </c>
      <c r="C6104" t="s">
        <v>84</v>
      </c>
      <c r="D6104" t="s">
        <v>372</v>
      </c>
      <c r="E6104" t="s">
        <v>71</v>
      </c>
      <c r="F6104" t="s">
        <v>126</v>
      </c>
      <c r="G6104" t="s">
        <v>68</v>
      </c>
      <c r="H6104">
        <v>5</v>
      </c>
      <c r="I6104">
        <v>215.24</v>
      </c>
      <c r="J6104">
        <v>0</v>
      </c>
      <c r="K6104">
        <v>156.5</v>
      </c>
      <c r="L6104" t="s">
        <v>57</v>
      </c>
      <c r="M6104">
        <f t="shared" si="613"/>
        <v>1076.2</v>
      </c>
      <c r="N6104">
        <f t="shared" si="614"/>
        <v>293.7</v>
      </c>
      <c r="O6104" s="7">
        <f t="shared" si="615"/>
        <v>0.27290466456049062</v>
      </c>
      <c r="P6104" t="str">
        <f t="shared" si="616"/>
        <v>Aug-2024</v>
      </c>
      <c r="Q6104" t="str">
        <f t="shared" si="617"/>
        <v>Q3-2024</v>
      </c>
    </row>
    <row r="6105" spans="1:17" x14ac:dyDescent="0.3">
      <c r="A6105" t="s">
        <v>6253</v>
      </c>
      <c r="B6105" s="15">
        <v>45620</v>
      </c>
      <c r="C6105" t="s">
        <v>63</v>
      </c>
      <c r="D6105" t="s">
        <v>119</v>
      </c>
      <c r="E6105" t="s">
        <v>107</v>
      </c>
      <c r="F6105" t="s">
        <v>132</v>
      </c>
      <c r="G6105" t="s">
        <v>68</v>
      </c>
      <c r="H6105">
        <v>5</v>
      </c>
      <c r="I6105">
        <v>39.74</v>
      </c>
      <c r="J6105">
        <v>0.27700000000000002</v>
      </c>
      <c r="K6105">
        <v>13.67</v>
      </c>
      <c r="L6105" t="s">
        <v>57</v>
      </c>
      <c r="M6105">
        <f t="shared" si="613"/>
        <v>143.66</v>
      </c>
      <c r="N6105">
        <f t="shared" si="614"/>
        <v>75.31</v>
      </c>
      <c r="O6105" s="7">
        <f t="shared" si="615"/>
        <v>0.52422386189614367</v>
      </c>
      <c r="P6105" t="str">
        <f t="shared" si="616"/>
        <v>Nov-2024</v>
      </c>
      <c r="Q6105" t="str">
        <f t="shared" si="617"/>
        <v>Q4-2024</v>
      </c>
    </row>
    <row r="6106" spans="1:17" x14ac:dyDescent="0.3">
      <c r="A6106" t="s">
        <v>6254</v>
      </c>
      <c r="B6106" s="15">
        <v>45471</v>
      </c>
      <c r="C6106" t="s">
        <v>88</v>
      </c>
      <c r="D6106" t="s">
        <v>116</v>
      </c>
      <c r="E6106" t="s">
        <v>54</v>
      </c>
      <c r="F6106" t="s">
        <v>156</v>
      </c>
      <c r="G6106" t="s">
        <v>56</v>
      </c>
      <c r="H6106">
        <v>12</v>
      </c>
      <c r="I6106">
        <v>21.85</v>
      </c>
      <c r="J6106">
        <v>0.13400000000000001</v>
      </c>
      <c r="K6106">
        <v>14.05</v>
      </c>
      <c r="L6106" t="s">
        <v>57</v>
      </c>
      <c r="M6106">
        <f t="shared" si="613"/>
        <v>227.07</v>
      </c>
      <c r="N6106">
        <f t="shared" si="614"/>
        <v>58.47</v>
      </c>
      <c r="O6106" s="7">
        <f t="shared" si="615"/>
        <v>0.25749768793764038</v>
      </c>
      <c r="P6106" t="str">
        <f t="shared" si="616"/>
        <v>Jun-2024</v>
      </c>
      <c r="Q6106" t="str">
        <f t="shared" si="617"/>
        <v>Q2-2024</v>
      </c>
    </row>
    <row r="6107" spans="1:17" x14ac:dyDescent="0.3">
      <c r="A6107" t="s">
        <v>6255</v>
      </c>
      <c r="B6107" s="15">
        <v>45946</v>
      </c>
      <c r="C6107" t="s">
        <v>63</v>
      </c>
      <c r="D6107" t="s">
        <v>64</v>
      </c>
      <c r="E6107" t="s">
        <v>54</v>
      </c>
      <c r="F6107" t="s">
        <v>114</v>
      </c>
      <c r="G6107" t="s">
        <v>56</v>
      </c>
      <c r="H6107">
        <v>3</v>
      </c>
      <c r="I6107">
        <v>6.43</v>
      </c>
      <c r="J6107">
        <v>0.40400000000000003</v>
      </c>
      <c r="K6107">
        <v>3.69</v>
      </c>
      <c r="L6107" t="s">
        <v>104</v>
      </c>
      <c r="M6107">
        <f t="shared" si="613"/>
        <v>11.5</v>
      </c>
      <c r="N6107">
        <f t="shared" si="614"/>
        <v>0.43</v>
      </c>
      <c r="O6107" s="7">
        <f t="shared" si="615"/>
        <v>3.7391304347826088E-2</v>
      </c>
      <c r="P6107" t="str">
        <f t="shared" si="616"/>
        <v>Oct-2025</v>
      </c>
      <c r="Q6107" t="str">
        <f t="shared" si="617"/>
        <v>Q4-2025</v>
      </c>
    </row>
    <row r="6108" spans="1:17" x14ac:dyDescent="0.3">
      <c r="A6108" t="s">
        <v>6256</v>
      </c>
      <c r="B6108" s="15">
        <v>45763</v>
      </c>
      <c r="C6108" t="s">
        <v>52</v>
      </c>
      <c r="D6108" t="s">
        <v>237</v>
      </c>
      <c r="E6108" t="s">
        <v>60</v>
      </c>
      <c r="F6108" t="s">
        <v>90</v>
      </c>
      <c r="G6108" t="s">
        <v>68</v>
      </c>
      <c r="H6108">
        <v>3</v>
      </c>
      <c r="I6108">
        <v>24.94</v>
      </c>
      <c r="J6108">
        <v>4.9000000000000002E-2</v>
      </c>
      <c r="K6108">
        <v>12.45</v>
      </c>
      <c r="L6108" t="s">
        <v>104</v>
      </c>
      <c r="M6108">
        <f t="shared" si="613"/>
        <v>71.150000000000006</v>
      </c>
      <c r="N6108">
        <f t="shared" si="614"/>
        <v>33.799999999999997</v>
      </c>
      <c r="O6108" s="7">
        <f t="shared" si="615"/>
        <v>0.47505270555165136</v>
      </c>
      <c r="P6108" t="str">
        <f t="shared" si="616"/>
        <v>Apr-2025</v>
      </c>
      <c r="Q6108" t="str">
        <f t="shared" si="617"/>
        <v>Q2-2025</v>
      </c>
    </row>
    <row r="6109" spans="1:17" x14ac:dyDescent="0.3">
      <c r="A6109" t="s">
        <v>6257</v>
      </c>
      <c r="B6109" s="15">
        <v>45508</v>
      </c>
      <c r="C6109" t="s">
        <v>84</v>
      </c>
      <c r="D6109" t="s">
        <v>372</v>
      </c>
      <c r="E6109" t="s">
        <v>54</v>
      </c>
      <c r="F6109" t="s">
        <v>65</v>
      </c>
      <c r="G6109" t="s">
        <v>68</v>
      </c>
      <c r="H6109">
        <v>5</v>
      </c>
      <c r="I6109">
        <v>14.11</v>
      </c>
      <c r="J6109">
        <v>1.4999999999999999E-2</v>
      </c>
      <c r="K6109">
        <v>8.2200000000000006</v>
      </c>
      <c r="L6109" t="s">
        <v>57</v>
      </c>
      <c r="M6109">
        <f t="shared" si="613"/>
        <v>69.489999999999995</v>
      </c>
      <c r="N6109">
        <f t="shared" si="614"/>
        <v>28.39</v>
      </c>
      <c r="O6109" s="7">
        <f t="shared" si="615"/>
        <v>0.40854799251690893</v>
      </c>
      <c r="P6109" t="str">
        <f t="shared" si="616"/>
        <v>Aug-2024</v>
      </c>
      <c r="Q6109" t="str">
        <f t="shared" si="617"/>
        <v>Q3-2024</v>
      </c>
    </row>
    <row r="6110" spans="1:17" x14ac:dyDescent="0.3">
      <c r="A6110" t="s">
        <v>6258</v>
      </c>
      <c r="B6110" s="15">
        <v>45812</v>
      </c>
      <c r="C6110" t="s">
        <v>88</v>
      </c>
      <c r="D6110" t="s">
        <v>270</v>
      </c>
      <c r="E6110" t="s">
        <v>93</v>
      </c>
      <c r="F6110" t="s">
        <v>94</v>
      </c>
      <c r="G6110" t="s">
        <v>56</v>
      </c>
      <c r="H6110">
        <v>13</v>
      </c>
      <c r="I6110">
        <v>78.459999999999994</v>
      </c>
      <c r="J6110">
        <v>0</v>
      </c>
      <c r="K6110">
        <v>32.69</v>
      </c>
      <c r="L6110" t="s">
        <v>57</v>
      </c>
      <c r="M6110">
        <f t="shared" si="613"/>
        <v>1019.98</v>
      </c>
      <c r="N6110">
        <f t="shared" si="614"/>
        <v>595.01</v>
      </c>
      <c r="O6110" s="7">
        <f t="shared" si="615"/>
        <v>0.58335457557991333</v>
      </c>
      <c r="P6110" t="str">
        <f t="shared" si="616"/>
        <v>Jun-2025</v>
      </c>
      <c r="Q6110" t="str">
        <f t="shared" si="617"/>
        <v>Q2-2025</v>
      </c>
    </row>
    <row r="6111" spans="1:17" x14ac:dyDescent="0.3">
      <c r="A6111" t="s">
        <v>6259</v>
      </c>
      <c r="B6111" s="15">
        <v>45511</v>
      </c>
      <c r="C6111" t="s">
        <v>52</v>
      </c>
      <c r="D6111" t="s">
        <v>101</v>
      </c>
      <c r="E6111" t="s">
        <v>93</v>
      </c>
      <c r="F6111" t="s">
        <v>141</v>
      </c>
      <c r="G6111" t="s">
        <v>68</v>
      </c>
      <c r="H6111">
        <v>1</v>
      </c>
      <c r="I6111">
        <v>40.79</v>
      </c>
      <c r="J6111">
        <v>0</v>
      </c>
      <c r="K6111">
        <v>15.61</v>
      </c>
      <c r="L6111" t="s">
        <v>57</v>
      </c>
      <c r="M6111">
        <f t="shared" si="613"/>
        <v>40.79</v>
      </c>
      <c r="N6111">
        <f t="shared" si="614"/>
        <v>25.18</v>
      </c>
      <c r="O6111" s="7">
        <f t="shared" si="615"/>
        <v>0.6173081637656288</v>
      </c>
      <c r="P6111" t="str">
        <f t="shared" si="616"/>
        <v>Aug-2024</v>
      </c>
      <c r="Q6111" t="str">
        <f t="shared" si="617"/>
        <v>Q3-2024</v>
      </c>
    </row>
    <row r="6112" spans="1:17" x14ac:dyDescent="0.3">
      <c r="A6112" t="s">
        <v>6260</v>
      </c>
      <c r="B6112" s="15">
        <v>45961</v>
      </c>
      <c r="C6112" t="s">
        <v>63</v>
      </c>
      <c r="D6112" t="s">
        <v>258</v>
      </c>
      <c r="E6112" t="s">
        <v>71</v>
      </c>
      <c r="F6112" t="s">
        <v>78</v>
      </c>
      <c r="G6112" t="s">
        <v>68</v>
      </c>
      <c r="H6112">
        <v>4</v>
      </c>
      <c r="I6112">
        <v>60.75</v>
      </c>
      <c r="J6112">
        <v>0.248</v>
      </c>
      <c r="K6112">
        <v>42.54</v>
      </c>
      <c r="L6112" t="s">
        <v>57</v>
      </c>
      <c r="M6112">
        <f t="shared" si="613"/>
        <v>182.74</v>
      </c>
      <c r="N6112">
        <f t="shared" si="614"/>
        <v>12.58</v>
      </c>
      <c r="O6112" s="7">
        <f t="shared" si="615"/>
        <v>6.8840976250410413E-2</v>
      </c>
      <c r="P6112" t="str">
        <f t="shared" si="616"/>
        <v>Oct-2025</v>
      </c>
      <c r="Q6112" t="str">
        <f t="shared" si="617"/>
        <v>Q4-2025</v>
      </c>
    </row>
    <row r="6113" spans="1:17" x14ac:dyDescent="0.3">
      <c r="A6113" t="s">
        <v>6261</v>
      </c>
      <c r="B6113" s="15">
        <v>45884</v>
      </c>
      <c r="C6113" t="s">
        <v>88</v>
      </c>
      <c r="D6113" t="s">
        <v>162</v>
      </c>
      <c r="E6113" t="s">
        <v>93</v>
      </c>
      <c r="F6113" t="s">
        <v>94</v>
      </c>
      <c r="G6113" t="s">
        <v>68</v>
      </c>
      <c r="H6113">
        <v>6</v>
      </c>
      <c r="I6113">
        <v>69.099999999999994</v>
      </c>
      <c r="J6113">
        <v>0.08</v>
      </c>
      <c r="K6113">
        <v>24.6</v>
      </c>
      <c r="L6113" t="s">
        <v>57</v>
      </c>
      <c r="M6113">
        <f t="shared" si="613"/>
        <v>381.43</v>
      </c>
      <c r="N6113">
        <f t="shared" si="614"/>
        <v>233.83</v>
      </c>
      <c r="O6113" s="7">
        <f t="shared" si="615"/>
        <v>0.61303515717169599</v>
      </c>
      <c r="P6113" t="str">
        <f t="shared" si="616"/>
        <v>Aug-2025</v>
      </c>
      <c r="Q6113" t="str">
        <f t="shared" si="617"/>
        <v>Q3-2025</v>
      </c>
    </row>
    <row r="6114" spans="1:17" x14ac:dyDescent="0.3">
      <c r="A6114" t="s">
        <v>6262</v>
      </c>
      <c r="B6114" s="15">
        <v>45357</v>
      </c>
      <c r="C6114" t="s">
        <v>63</v>
      </c>
      <c r="D6114" t="s">
        <v>204</v>
      </c>
      <c r="E6114" t="s">
        <v>54</v>
      </c>
      <c r="F6114" t="s">
        <v>65</v>
      </c>
      <c r="G6114" t="s">
        <v>68</v>
      </c>
      <c r="H6114">
        <v>1</v>
      </c>
      <c r="I6114">
        <v>13.97</v>
      </c>
      <c r="J6114">
        <v>0.193</v>
      </c>
      <c r="K6114">
        <v>9.07</v>
      </c>
      <c r="L6114" t="s">
        <v>57</v>
      </c>
      <c r="M6114">
        <f t="shared" si="613"/>
        <v>11.27</v>
      </c>
      <c r="N6114">
        <f t="shared" si="614"/>
        <v>2.2000000000000002</v>
      </c>
      <c r="O6114" s="7">
        <f t="shared" si="615"/>
        <v>0.19520851818988466</v>
      </c>
      <c r="P6114" t="str">
        <f t="shared" si="616"/>
        <v>Mar-2024</v>
      </c>
      <c r="Q6114" t="str">
        <f t="shared" si="617"/>
        <v>Q1-2024</v>
      </c>
    </row>
    <row r="6115" spans="1:17" x14ac:dyDescent="0.3">
      <c r="A6115" t="s">
        <v>6263</v>
      </c>
      <c r="B6115" s="15">
        <v>45835</v>
      </c>
      <c r="C6115" t="s">
        <v>63</v>
      </c>
      <c r="D6115" t="s">
        <v>251</v>
      </c>
      <c r="E6115" t="s">
        <v>93</v>
      </c>
      <c r="F6115" t="s">
        <v>219</v>
      </c>
      <c r="G6115" t="s">
        <v>56</v>
      </c>
      <c r="H6115">
        <v>1</v>
      </c>
      <c r="I6115">
        <v>76.86</v>
      </c>
      <c r="J6115">
        <v>0.23400000000000001</v>
      </c>
      <c r="K6115">
        <v>29.15</v>
      </c>
      <c r="L6115" t="s">
        <v>57</v>
      </c>
      <c r="M6115">
        <f t="shared" si="613"/>
        <v>58.87</v>
      </c>
      <c r="N6115">
        <f t="shared" si="614"/>
        <v>29.72</v>
      </c>
      <c r="O6115" s="7">
        <f t="shared" si="615"/>
        <v>0.50484117547137763</v>
      </c>
      <c r="P6115" t="str">
        <f t="shared" si="616"/>
        <v>Jun-2025</v>
      </c>
      <c r="Q6115" t="str">
        <f t="shared" si="617"/>
        <v>Q2-2025</v>
      </c>
    </row>
    <row r="6116" spans="1:17" x14ac:dyDescent="0.3">
      <c r="A6116" t="s">
        <v>6264</v>
      </c>
      <c r="B6116" s="15">
        <v>45525</v>
      </c>
      <c r="C6116" t="s">
        <v>52</v>
      </c>
      <c r="D6116" t="s">
        <v>96</v>
      </c>
      <c r="E6116" t="s">
        <v>93</v>
      </c>
      <c r="F6116" t="s">
        <v>94</v>
      </c>
      <c r="G6116" t="s">
        <v>56</v>
      </c>
      <c r="H6116">
        <v>2</v>
      </c>
      <c r="I6116">
        <v>32.17</v>
      </c>
      <c r="J6116">
        <v>0.154</v>
      </c>
      <c r="K6116">
        <v>11.78</v>
      </c>
      <c r="L6116" t="s">
        <v>104</v>
      </c>
      <c r="M6116">
        <f t="shared" si="613"/>
        <v>54.43</v>
      </c>
      <c r="N6116">
        <f t="shared" si="614"/>
        <v>30.87</v>
      </c>
      <c r="O6116" s="7">
        <f t="shared" si="615"/>
        <v>0.56715046849164064</v>
      </c>
      <c r="P6116" t="str">
        <f t="shared" si="616"/>
        <v>Aug-2024</v>
      </c>
      <c r="Q6116" t="str">
        <f t="shared" si="617"/>
        <v>Q3-2024</v>
      </c>
    </row>
    <row r="6117" spans="1:17" x14ac:dyDescent="0.3">
      <c r="A6117" t="s">
        <v>6265</v>
      </c>
      <c r="B6117" s="15">
        <v>45830</v>
      </c>
      <c r="C6117" t="s">
        <v>63</v>
      </c>
      <c r="D6117" t="s">
        <v>106</v>
      </c>
      <c r="E6117" t="s">
        <v>107</v>
      </c>
      <c r="F6117" t="s">
        <v>193</v>
      </c>
      <c r="G6117" t="s">
        <v>68</v>
      </c>
      <c r="H6117">
        <v>2</v>
      </c>
      <c r="I6117">
        <v>58.6</v>
      </c>
      <c r="J6117">
        <v>0.13900000000000001</v>
      </c>
      <c r="K6117">
        <v>25.41</v>
      </c>
      <c r="L6117" t="s">
        <v>57</v>
      </c>
      <c r="M6117">
        <f t="shared" si="613"/>
        <v>100.91</v>
      </c>
      <c r="N6117">
        <f t="shared" si="614"/>
        <v>50.09</v>
      </c>
      <c r="O6117" s="7">
        <f t="shared" si="615"/>
        <v>0.49638291546923008</v>
      </c>
      <c r="P6117" t="str">
        <f t="shared" si="616"/>
        <v>Jun-2025</v>
      </c>
      <c r="Q6117" t="str">
        <f t="shared" si="617"/>
        <v>Q2-2025</v>
      </c>
    </row>
    <row r="6118" spans="1:17" x14ac:dyDescent="0.3">
      <c r="A6118" t="s">
        <v>6266</v>
      </c>
      <c r="B6118" s="15">
        <v>45742</v>
      </c>
      <c r="C6118" t="s">
        <v>63</v>
      </c>
      <c r="D6118" t="s">
        <v>159</v>
      </c>
      <c r="E6118" t="s">
        <v>54</v>
      </c>
      <c r="F6118" t="s">
        <v>65</v>
      </c>
      <c r="G6118" t="s">
        <v>56</v>
      </c>
      <c r="H6118">
        <v>8</v>
      </c>
      <c r="I6118">
        <v>3.39</v>
      </c>
      <c r="J6118">
        <v>0.224</v>
      </c>
      <c r="K6118">
        <v>2.08</v>
      </c>
      <c r="L6118" t="s">
        <v>57</v>
      </c>
      <c r="M6118">
        <f t="shared" si="613"/>
        <v>21.05</v>
      </c>
      <c r="N6118">
        <f t="shared" si="614"/>
        <v>4.41</v>
      </c>
      <c r="O6118" s="7">
        <f t="shared" si="615"/>
        <v>0.20950118764845604</v>
      </c>
      <c r="P6118" t="str">
        <f t="shared" si="616"/>
        <v>Mar-2025</v>
      </c>
      <c r="Q6118" t="str">
        <f t="shared" si="617"/>
        <v>Q1-2025</v>
      </c>
    </row>
    <row r="6119" spans="1:17" x14ac:dyDescent="0.3">
      <c r="A6119" t="s">
        <v>6267</v>
      </c>
      <c r="B6119" s="15">
        <v>45757</v>
      </c>
      <c r="C6119" t="s">
        <v>52</v>
      </c>
      <c r="D6119" t="s">
        <v>155</v>
      </c>
      <c r="E6119" t="s">
        <v>93</v>
      </c>
      <c r="F6119" t="s">
        <v>124</v>
      </c>
      <c r="G6119" t="s">
        <v>68</v>
      </c>
      <c r="H6119">
        <v>3</v>
      </c>
      <c r="I6119">
        <v>35.090000000000003</v>
      </c>
      <c r="J6119">
        <v>9.0999999999999998E-2</v>
      </c>
      <c r="K6119">
        <v>14.82</v>
      </c>
      <c r="L6119" t="s">
        <v>57</v>
      </c>
      <c r="M6119">
        <f t="shared" si="613"/>
        <v>95.69</v>
      </c>
      <c r="N6119">
        <f t="shared" si="614"/>
        <v>51.23</v>
      </c>
      <c r="O6119" s="7">
        <f t="shared" si="615"/>
        <v>0.53537464729856832</v>
      </c>
      <c r="P6119" t="str">
        <f t="shared" si="616"/>
        <v>Apr-2025</v>
      </c>
      <c r="Q6119" t="str">
        <f t="shared" si="617"/>
        <v>Q2-2025</v>
      </c>
    </row>
    <row r="6120" spans="1:17" x14ac:dyDescent="0.3">
      <c r="A6120" t="s">
        <v>6268</v>
      </c>
      <c r="B6120" s="15">
        <v>45368</v>
      </c>
      <c r="C6120" t="s">
        <v>88</v>
      </c>
      <c r="D6120" t="s">
        <v>234</v>
      </c>
      <c r="E6120" t="s">
        <v>60</v>
      </c>
      <c r="F6120" t="s">
        <v>67</v>
      </c>
      <c r="G6120" t="s">
        <v>68</v>
      </c>
      <c r="H6120">
        <v>3</v>
      </c>
      <c r="I6120">
        <v>92.13</v>
      </c>
      <c r="J6120">
        <v>0</v>
      </c>
      <c r="K6120">
        <v>39.520000000000003</v>
      </c>
      <c r="L6120" t="s">
        <v>57</v>
      </c>
      <c r="M6120">
        <f t="shared" si="613"/>
        <v>276.39</v>
      </c>
      <c r="N6120">
        <f t="shared" si="614"/>
        <v>157.83000000000001</v>
      </c>
      <c r="O6120" s="7">
        <f t="shared" si="615"/>
        <v>0.57104092043851085</v>
      </c>
      <c r="P6120" t="str">
        <f t="shared" si="616"/>
        <v>Mar-2024</v>
      </c>
      <c r="Q6120" t="str">
        <f t="shared" si="617"/>
        <v>Q1-2024</v>
      </c>
    </row>
    <row r="6121" spans="1:17" x14ac:dyDescent="0.3">
      <c r="A6121" t="s">
        <v>6269</v>
      </c>
      <c r="B6121" s="15">
        <v>45920</v>
      </c>
      <c r="C6121" t="s">
        <v>88</v>
      </c>
      <c r="D6121" t="s">
        <v>162</v>
      </c>
      <c r="E6121" t="s">
        <v>107</v>
      </c>
      <c r="F6121" t="s">
        <v>132</v>
      </c>
      <c r="G6121" t="s">
        <v>56</v>
      </c>
      <c r="H6121">
        <v>10</v>
      </c>
      <c r="I6121">
        <v>11.7</v>
      </c>
      <c r="J6121">
        <v>6.7000000000000004E-2</v>
      </c>
      <c r="K6121">
        <v>4.68</v>
      </c>
      <c r="L6121" t="s">
        <v>57</v>
      </c>
      <c r="M6121">
        <f t="shared" si="613"/>
        <v>109.16</v>
      </c>
      <c r="N6121">
        <f t="shared" si="614"/>
        <v>62.36</v>
      </c>
      <c r="O6121" s="7">
        <f t="shared" si="615"/>
        <v>0.57127152803224623</v>
      </c>
      <c r="P6121" t="str">
        <f t="shared" si="616"/>
        <v>Sep-2025</v>
      </c>
      <c r="Q6121" t="str">
        <f t="shared" si="617"/>
        <v>Q3-2025</v>
      </c>
    </row>
    <row r="6122" spans="1:17" x14ac:dyDescent="0.3">
      <c r="A6122" t="s">
        <v>6270</v>
      </c>
      <c r="B6122" s="15">
        <v>45567</v>
      </c>
      <c r="C6122" t="s">
        <v>88</v>
      </c>
      <c r="D6122" t="s">
        <v>167</v>
      </c>
      <c r="E6122" t="s">
        <v>107</v>
      </c>
      <c r="F6122" t="s">
        <v>148</v>
      </c>
      <c r="G6122" t="s">
        <v>68</v>
      </c>
      <c r="H6122">
        <v>4</v>
      </c>
      <c r="I6122">
        <v>40.049999999999997</v>
      </c>
      <c r="J6122">
        <v>0.13600000000000001</v>
      </c>
      <c r="K6122">
        <v>14.56</v>
      </c>
      <c r="L6122" t="s">
        <v>57</v>
      </c>
      <c r="M6122">
        <f t="shared" si="613"/>
        <v>138.41</v>
      </c>
      <c r="N6122">
        <f t="shared" si="614"/>
        <v>80.17</v>
      </c>
      <c r="O6122" s="7">
        <f t="shared" si="615"/>
        <v>0.57922115454085688</v>
      </c>
      <c r="P6122" t="str">
        <f t="shared" si="616"/>
        <v>Oct-2024</v>
      </c>
      <c r="Q6122" t="str">
        <f t="shared" si="617"/>
        <v>Q4-2024</v>
      </c>
    </row>
    <row r="6123" spans="1:17" x14ac:dyDescent="0.3">
      <c r="A6123" t="s">
        <v>6271</v>
      </c>
      <c r="B6123" s="15">
        <v>45587</v>
      </c>
      <c r="C6123" t="s">
        <v>88</v>
      </c>
      <c r="D6123" t="s">
        <v>198</v>
      </c>
      <c r="E6123" t="s">
        <v>60</v>
      </c>
      <c r="F6123" t="s">
        <v>61</v>
      </c>
      <c r="G6123" t="s">
        <v>56</v>
      </c>
      <c r="H6123">
        <v>3</v>
      </c>
      <c r="I6123">
        <v>64.260000000000005</v>
      </c>
      <c r="J6123">
        <v>0.10100000000000001</v>
      </c>
      <c r="K6123">
        <v>15.59</v>
      </c>
      <c r="L6123" t="s">
        <v>57</v>
      </c>
      <c r="M6123">
        <f t="shared" si="613"/>
        <v>173.31</v>
      </c>
      <c r="N6123">
        <f t="shared" si="614"/>
        <v>126.54</v>
      </c>
      <c r="O6123" s="7">
        <f t="shared" si="615"/>
        <v>0.73013674917777394</v>
      </c>
      <c r="P6123" t="str">
        <f t="shared" si="616"/>
        <v>Oct-2024</v>
      </c>
      <c r="Q6123" t="str">
        <f t="shared" si="617"/>
        <v>Q4-2024</v>
      </c>
    </row>
    <row r="6124" spans="1:17" x14ac:dyDescent="0.3">
      <c r="A6124" t="s">
        <v>6272</v>
      </c>
      <c r="B6124" s="15">
        <v>45876</v>
      </c>
      <c r="C6124" t="s">
        <v>52</v>
      </c>
      <c r="D6124" t="s">
        <v>237</v>
      </c>
      <c r="E6124" t="s">
        <v>93</v>
      </c>
      <c r="F6124" t="s">
        <v>219</v>
      </c>
      <c r="G6124" t="s">
        <v>56</v>
      </c>
      <c r="H6124">
        <v>1</v>
      </c>
      <c r="I6124">
        <v>34.619999999999997</v>
      </c>
      <c r="J6124">
        <v>0.01</v>
      </c>
      <c r="K6124">
        <v>15.29</v>
      </c>
      <c r="L6124" t="s">
        <v>57</v>
      </c>
      <c r="M6124">
        <f t="shared" si="613"/>
        <v>34.270000000000003</v>
      </c>
      <c r="N6124">
        <f t="shared" si="614"/>
        <v>18.98</v>
      </c>
      <c r="O6124" s="7">
        <f t="shared" si="615"/>
        <v>0.55383717537204546</v>
      </c>
      <c r="P6124" t="str">
        <f t="shared" si="616"/>
        <v>Aug-2025</v>
      </c>
      <c r="Q6124" t="str">
        <f t="shared" si="617"/>
        <v>Q3-2025</v>
      </c>
    </row>
    <row r="6125" spans="1:17" x14ac:dyDescent="0.3">
      <c r="A6125" t="s">
        <v>6273</v>
      </c>
      <c r="B6125" s="15">
        <v>45952</v>
      </c>
      <c r="C6125" t="s">
        <v>88</v>
      </c>
      <c r="D6125" t="s">
        <v>270</v>
      </c>
      <c r="E6125" t="s">
        <v>54</v>
      </c>
      <c r="F6125" t="s">
        <v>156</v>
      </c>
      <c r="G6125" t="s">
        <v>68</v>
      </c>
      <c r="H6125">
        <v>2</v>
      </c>
      <c r="I6125">
        <v>5.65</v>
      </c>
      <c r="J6125">
        <v>3.2000000000000001E-2</v>
      </c>
      <c r="K6125">
        <v>3.21</v>
      </c>
      <c r="L6125" t="s">
        <v>57</v>
      </c>
      <c r="M6125">
        <f t="shared" si="613"/>
        <v>10.94</v>
      </c>
      <c r="N6125">
        <f t="shared" si="614"/>
        <v>4.5199999999999996</v>
      </c>
      <c r="O6125" s="7">
        <f t="shared" si="615"/>
        <v>0.41316270566727603</v>
      </c>
      <c r="P6125" t="str">
        <f t="shared" si="616"/>
        <v>Oct-2025</v>
      </c>
      <c r="Q6125" t="str">
        <f t="shared" si="617"/>
        <v>Q4-2025</v>
      </c>
    </row>
    <row r="6126" spans="1:17" x14ac:dyDescent="0.3">
      <c r="A6126" t="s">
        <v>6274</v>
      </c>
      <c r="B6126" s="15">
        <v>45736</v>
      </c>
      <c r="C6126" t="s">
        <v>52</v>
      </c>
      <c r="D6126" t="s">
        <v>200</v>
      </c>
      <c r="E6126" t="s">
        <v>54</v>
      </c>
      <c r="F6126" t="s">
        <v>268</v>
      </c>
      <c r="G6126" t="s">
        <v>68</v>
      </c>
      <c r="H6126">
        <v>4</v>
      </c>
      <c r="I6126">
        <v>7.25</v>
      </c>
      <c r="J6126">
        <v>1.2999999999999999E-2</v>
      </c>
      <c r="K6126">
        <v>4.66</v>
      </c>
      <c r="L6126" t="s">
        <v>57</v>
      </c>
      <c r="M6126">
        <f t="shared" si="613"/>
        <v>28.62</v>
      </c>
      <c r="N6126">
        <f t="shared" si="614"/>
        <v>9.98</v>
      </c>
      <c r="O6126" s="7">
        <f t="shared" si="615"/>
        <v>0.34870719776380155</v>
      </c>
      <c r="P6126" t="str">
        <f t="shared" si="616"/>
        <v>Mar-2025</v>
      </c>
      <c r="Q6126" t="str">
        <f t="shared" si="617"/>
        <v>Q1-2025</v>
      </c>
    </row>
    <row r="6127" spans="1:17" x14ac:dyDescent="0.3">
      <c r="A6127" t="s">
        <v>6275</v>
      </c>
      <c r="B6127" s="15">
        <v>45723</v>
      </c>
      <c r="C6127" t="s">
        <v>63</v>
      </c>
      <c r="D6127" t="s">
        <v>258</v>
      </c>
      <c r="E6127" t="s">
        <v>93</v>
      </c>
      <c r="F6127" t="s">
        <v>219</v>
      </c>
      <c r="G6127" t="s">
        <v>56</v>
      </c>
      <c r="H6127">
        <v>1</v>
      </c>
      <c r="I6127">
        <v>88.9</v>
      </c>
      <c r="J6127">
        <v>0.14299999999999999</v>
      </c>
      <c r="K6127">
        <v>33.89</v>
      </c>
      <c r="L6127" t="s">
        <v>57</v>
      </c>
      <c r="M6127">
        <f t="shared" si="613"/>
        <v>76.19</v>
      </c>
      <c r="N6127">
        <f t="shared" si="614"/>
        <v>42.3</v>
      </c>
      <c r="O6127" s="7">
        <f t="shared" si="615"/>
        <v>0.5551909699435621</v>
      </c>
      <c r="P6127" t="str">
        <f t="shared" si="616"/>
        <v>Mar-2025</v>
      </c>
      <c r="Q6127" t="str">
        <f t="shared" si="617"/>
        <v>Q1-2025</v>
      </c>
    </row>
    <row r="6128" spans="1:17" x14ac:dyDescent="0.3">
      <c r="A6128" t="s">
        <v>6276</v>
      </c>
      <c r="B6128" s="15">
        <v>45477</v>
      </c>
      <c r="C6128" t="s">
        <v>88</v>
      </c>
      <c r="D6128" t="s">
        <v>179</v>
      </c>
      <c r="E6128" t="s">
        <v>93</v>
      </c>
      <c r="F6128" t="s">
        <v>141</v>
      </c>
      <c r="G6128" t="s">
        <v>68</v>
      </c>
      <c r="H6128">
        <v>1</v>
      </c>
      <c r="I6128">
        <v>66.709999999999994</v>
      </c>
      <c r="J6128">
        <v>0.11</v>
      </c>
      <c r="K6128">
        <v>32.61</v>
      </c>
      <c r="L6128" t="s">
        <v>104</v>
      </c>
      <c r="M6128">
        <f t="shared" si="613"/>
        <v>59.37</v>
      </c>
      <c r="N6128">
        <f t="shared" si="614"/>
        <v>26.76</v>
      </c>
      <c r="O6128" s="7">
        <f t="shared" si="615"/>
        <v>0.4507326932794341</v>
      </c>
      <c r="P6128" t="str">
        <f t="shared" si="616"/>
        <v>Jul-2024</v>
      </c>
      <c r="Q6128" t="str">
        <f t="shared" si="617"/>
        <v>Q3-2024</v>
      </c>
    </row>
    <row r="6129" spans="1:17" x14ac:dyDescent="0.3">
      <c r="A6129" t="s">
        <v>6277</v>
      </c>
      <c r="B6129" s="15">
        <v>45566</v>
      </c>
      <c r="C6129" t="s">
        <v>88</v>
      </c>
      <c r="D6129" t="s">
        <v>429</v>
      </c>
      <c r="E6129" t="s">
        <v>71</v>
      </c>
      <c r="F6129" t="s">
        <v>126</v>
      </c>
      <c r="G6129" t="s">
        <v>68</v>
      </c>
      <c r="H6129">
        <v>5</v>
      </c>
      <c r="I6129">
        <v>275.48</v>
      </c>
      <c r="J6129">
        <v>0</v>
      </c>
      <c r="K6129">
        <v>207.01</v>
      </c>
      <c r="L6129" t="s">
        <v>57</v>
      </c>
      <c r="M6129">
        <f t="shared" si="613"/>
        <v>1377.4</v>
      </c>
      <c r="N6129">
        <f t="shared" si="614"/>
        <v>342.35</v>
      </c>
      <c r="O6129" s="7">
        <f t="shared" si="615"/>
        <v>0.24854798896471614</v>
      </c>
      <c r="P6129" t="str">
        <f t="shared" si="616"/>
        <v>Oct-2024</v>
      </c>
      <c r="Q6129" t="str">
        <f t="shared" si="617"/>
        <v>Q4-2024</v>
      </c>
    </row>
    <row r="6130" spans="1:17" x14ac:dyDescent="0.3">
      <c r="A6130" t="s">
        <v>6278</v>
      </c>
      <c r="B6130" s="15">
        <v>45925</v>
      </c>
      <c r="C6130" t="s">
        <v>63</v>
      </c>
      <c r="D6130" t="s">
        <v>119</v>
      </c>
      <c r="E6130" t="s">
        <v>71</v>
      </c>
      <c r="F6130" t="s">
        <v>72</v>
      </c>
      <c r="G6130" t="s">
        <v>56</v>
      </c>
      <c r="H6130">
        <v>2</v>
      </c>
      <c r="I6130">
        <v>69.97</v>
      </c>
      <c r="J6130">
        <v>0.129</v>
      </c>
      <c r="K6130">
        <v>48.21</v>
      </c>
      <c r="L6130" t="s">
        <v>57</v>
      </c>
      <c r="M6130">
        <f t="shared" si="613"/>
        <v>121.89</v>
      </c>
      <c r="N6130">
        <f t="shared" si="614"/>
        <v>25.47</v>
      </c>
      <c r="O6130" s="7">
        <f t="shared" si="615"/>
        <v>0.20895889736647796</v>
      </c>
      <c r="P6130" t="str">
        <f t="shared" si="616"/>
        <v>Sep-2025</v>
      </c>
      <c r="Q6130" t="str">
        <f t="shared" si="617"/>
        <v>Q3-2025</v>
      </c>
    </row>
    <row r="6131" spans="1:17" x14ac:dyDescent="0.3">
      <c r="A6131" t="s">
        <v>6279</v>
      </c>
      <c r="B6131" s="15">
        <v>45998</v>
      </c>
      <c r="C6131" t="s">
        <v>88</v>
      </c>
      <c r="D6131" t="s">
        <v>89</v>
      </c>
      <c r="E6131" t="s">
        <v>107</v>
      </c>
      <c r="F6131" t="s">
        <v>148</v>
      </c>
      <c r="G6131" t="s">
        <v>68</v>
      </c>
      <c r="H6131">
        <v>3</v>
      </c>
      <c r="I6131">
        <v>31.2</v>
      </c>
      <c r="J6131">
        <v>0.16</v>
      </c>
      <c r="K6131">
        <v>10.26</v>
      </c>
      <c r="L6131" t="s">
        <v>57</v>
      </c>
      <c r="M6131">
        <f t="shared" si="613"/>
        <v>78.62</v>
      </c>
      <c r="N6131">
        <f t="shared" si="614"/>
        <v>47.84</v>
      </c>
      <c r="O6131" s="7">
        <f t="shared" si="615"/>
        <v>0.60849656575934874</v>
      </c>
      <c r="P6131" t="str">
        <f t="shared" si="616"/>
        <v>Dec-2025</v>
      </c>
      <c r="Q6131" t="str">
        <f t="shared" si="617"/>
        <v>Q4-2025</v>
      </c>
    </row>
    <row r="6132" spans="1:17" x14ac:dyDescent="0.3">
      <c r="A6132" t="s">
        <v>6280</v>
      </c>
      <c r="B6132" s="15">
        <v>45784</v>
      </c>
      <c r="C6132" t="s">
        <v>84</v>
      </c>
      <c r="D6132" t="s">
        <v>372</v>
      </c>
      <c r="E6132" t="s">
        <v>54</v>
      </c>
      <c r="F6132" t="s">
        <v>156</v>
      </c>
      <c r="G6132" t="s">
        <v>56</v>
      </c>
      <c r="H6132">
        <v>2</v>
      </c>
      <c r="I6132">
        <v>20.8</v>
      </c>
      <c r="J6132">
        <v>0.128</v>
      </c>
      <c r="K6132">
        <v>13.93</v>
      </c>
      <c r="L6132" t="s">
        <v>57</v>
      </c>
      <c r="M6132">
        <f t="shared" si="613"/>
        <v>36.28</v>
      </c>
      <c r="N6132">
        <f t="shared" si="614"/>
        <v>8.42</v>
      </c>
      <c r="O6132" s="7">
        <f t="shared" si="615"/>
        <v>0.23208379272326349</v>
      </c>
      <c r="P6132" t="str">
        <f t="shared" si="616"/>
        <v>May-2025</v>
      </c>
      <c r="Q6132" t="str">
        <f t="shared" si="617"/>
        <v>Q2-2025</v>
      </c>
    </row>
    <row r="6133" spans="1:17" x14ac:dyDescent="0.3">
      <c r="A6133" t="s">
        <v>6281</v>
      </c>
      <c r="B6133" s="15">
        <v>45563</v>
      </c>
      <c r="C6133" t="s">
        <v>88</v>
      </c>
      <c r="D6133" t="s">
        <v>179</v>
      </c>
      <c r="E6133" t="s">
        <v>60</v>
      </c>
      <c r="F6133" t="s">
        <v>76</v>
      </c>
      <c r="G6133" t="s">
        <v>56</v>
      </c>
      <c r="H6133">
        <v>6</v>
      </c>
      <c r="I6133">
        <v>116.98</v>
      </c>
      <c r="J6133">
        <v>4.3999999999999997E-2</v>
      </c>
      <c r="K6133">
        <v>60.12</v>
      </c>
      <c r="L6133" t="s">
        <v>57</v>
      </c>
      <c r="M6133">
        <f t="shared" si="613"/>
        <v>671</v>
      </c>
      <c r="N6133">
        <f t="shared" si="614"/>
        <v>310.27999999999997</v>
      </c>
      <c r="O6133" s="7">
        <f t="shared" si="615"/>
        <v>0.46241430700447089</v>
      </c>
      <c r="P6133" t="str">
        <f t="shared" si="616"/>
        <v>Sep-2024</v>
      </c>
      <c r="Q6133" t="str">
        <f t="shared" si="617"/>
        <v>Q3-2024</v>
      </c>
    </row>
    <row r="6134" spans="1:17" x14ac:dyDescent="0.3">
      <c r="A6134" t="s">
        <v>6282</v>
      </c>
      <c r="B6134" s="15">
        <v>45756</v>
      </c>
      <c r="C6134" t="s">
        <v>63</v>
      </c>
      <c r="D6134" t="s">
        <v>82</v>
      </c>
      <c r="E6134" t="s">
        <v>60</v>
      </c>
      <c r="F6134" t="s">
        <v>90</v>
      </c>
      <c r="G6134" t="s">
        <v>56</v>
      </c>
      <c r="H6134">
        <v>5</v>
      </c>
      <c r="I6134">
        <v>73.05</v>
      </c>
      <c r="J6134">
        <v>0.15</v>
      </c>
      <c r="K6134">
        <v>29.29</v>
      </c>
      <c r="L6134" t="s">
        <v>57</v>
      </c>
      <c r="M6134">
        <f t="shared" si="613"/>
        <v>310.45999999999998</v>
      </c>
      <c r="N6134">
        <f t="shared" si="614"/>
        <v>164.01</v>
      </c>
      <c r="O6134" s="7">
        <f t="shared" si="615"/>
        <v>0.52828061586033626</v>
      </c>
      <c r="P6134" t="str">
        <f t="shared" si="616"/>
        <v>Apr-2025</v>
      </c>
      <c r="Q6134" t="str">
        <f t="shared" si="617"/>
        <v>Q2-2025</v>
      </c>
    </row>
    <row r="6135" spans="1:17" x14ac:dyDescent="0.3">
      <c r="A6135" t="s">
        <v>6283</v>
      </c>
      <c r="B6135" s="15">
        <v>45817</v>
      </c>
      <c r="C6135" t="s">
        <v>63</v>
      </c>
      <c r="D6135" t="s">
        <v>302</v>
      </c>
      <c r="E6135" t="s">
        <v>93</v>
      </c>
      <c r="F6135" t="s">
        <v>255</v>
      </c>
      <c r="G6135" t="s">
        <v>56</v>
      </c>
      <c r="H6135">
        <v>7</v>
      </c>
      <c r="I6135">
        <v>77.5</v>
      </c>
      <c r="J6135">
        <v>0.25600000000000001</v>
      </c>
      <c r="K6135">
        <v>32.36</v>
      </c>
      <c r="L6135" t="s">
        <v>57</v>
      </c>
      <c r="M6135">
        <f t="shared" si="613"/>
        <v>403.62</v>
      </c>
      <c r="N6135">
        <f t="shared" si="614"/>
        <v>177.1</v>
      </c>
      <c r="O6135" s="7">
        <f t="shared" si="615"/>
        <v>0.43877904960110992</v>
      </c>
      <c r="P6135" t="str">
        <f t="shared" ref="P6135:P6166" si="618">IF(B6135="","",TEXT(B6135,"mmm-yyyy"))</f>
        <v>Jun-2025</v>
      </c>
      <c r="Q6135" t="str">
        <f t="shared" ref="Q6135:Q6166" si="619">IF(B6135="","","Q"&amp;ROUNDUP(MONTH(B6135)/3,0)&amp;"-"&amp;YEAR(B6135))</f>
        <v>Q2-2025</v>
      </c>
    </row>
    <row r="6136" spans="1:17" x14ac:dyDescent="0.3">
      <c r="A6136" t="s">
        <v>6284</v>
      </c>
      <c r="B6136" s="15">
        <v>45758</v>
      </c>
      <c r="C6136" t="s">
        <v>88</v>
      </c>
      <c r="D6136" t="s">
        <v>116</v>
      </c>
      <c r="E6136" t="s">
        <v>60</v>
      </c>
      <c r="F6136" t="s">
        <v>99</v>
      </c>
      <c r="G6136" t="s">
        <v>56</v>
      </c>
      <c r="H6136">
        <v>2</v>
      </c>
      <c r="I6136">
        <v>21.17</v>
      </c>
      <c r="J6136">
        <v>0.04</v>
      </c>
      <c r="K6136">
        <v>10.61</v>
      </c>
      <c r="L6136" t="s">
        <v>57</v>
      </c>
      <c r="M6136">
        <f t="shared" si="613"/>
        <v>40.65</v>
      </c>
      <c r="N6136">
        <f t="shared" si="614"/>
        <v>19.43</v>
      </c>
      <c r="O6136" s="7">
        <f t="shared" si="615"/>
        <v>0.4779827798277983</v>
      </c>
      <c r="P6136" t="str">
        <f t="shared" si="618"/>
        <v>Apr-2025</v>
      </c>
      <c r="Q6136" t="str">
        <f t="shared" si="619"/>
        <v>Q2-2025</v>
      </c>
    </row>
    <row r="6137" spans="1:17" x14ac:dyDescent="0.3">
      <c r="A6137" t="s">
        <v>6285</v>
      </c>
      <c r="B6137" s="15">
        <v>46006</v>
      </c>
      <c r="C6137" t="s">
        <v>63</v>
      </c>
      <c r="D6137" t="s">
        <v>73</v>
      </c>
      <c r="E6137" t="s">
        <v>71</v>
      </c>
      <c r="F6137" t="s">
        <v>97</v>
      </c>
      <c r="G6137" t="s">
        <v>68</v>
      </c>
      <c r="H6137">
        <v>1</v>
      </c>
      <c r="I6137">
        <v>282.87</v>
      </c>
      <c r="J6137">
        <v>0.222</v>
      </c>
      <c r="K6137">
        <v>187.67</v>
      </c>
      <c r="L6137" t="s">
        <v>57</v>
      </c>
      <c r="M6137">
        <f t="shared" si="613"/>
        <v>220.07</v>
      </c>
      <c r="N6137">
        <f t="shared" si="614"/>
        <v>32.4</v>
      </c>
      <c r="O6137" s="7">
        <f t="shared" si="615"/>
        <v>0.14722588267369474</v>
      </c>
      <c r="P6137" t="str">
        <f t="shared" si="618"/>
        <v>Dec-2025</v>
      </c>
      <c r="Q6137" t="str">
        <f t="shared" si="619"/>
        <v>Q4-2025</v>
      </c>
    </row>
    <row r="6138" spans="1:17" x14ac:dyDescent="0.3">
      <c r="A6138" t="s">
        <v>6286</v>
      </c>
      <c r="B6138" s="15">
        <v>45963</v>
      </c>
      <c r="C6138" t="s">
        <v>88</v>
      </c>
      <c r="D6138" t="s">
        <v>89</v>
      </c>
      <c r="E6138" t="s">
        <v>107</v>
      </c>
      <c r="F6138" t="s">
        <v>193</v>
      </c>
      <c r="G6138" t="s">
        <v>56</v>
      </c>
      <c r="H6138">
        <v>3</v>
      </c>
      <c r="I6138">
        <v>13.48</v>
      </c>
      <c r="J6138">
        <v>8.5000000000000006E-2</v>
      </c>
      <c r="K6138">
        <v>4.6100000000000003</v>
      </c>
      <c r="L6138" t="s">
        <v>57</v>
      </c>
      <c r="M6138">
        <f t="shared" si="613"/>
        <v>37</v>
      </c>
      <c r="N6138">
        <f t="shared" si="614"/>
        <v>23.17</v>
      </c>
      <c r="O6138" s="7">
        <f t="shared" si="615"/>
        <v>0.62621621621621626</v>
      </c>
      <c r="P6138" t="str">
        <f t="shared" si="618"/>
        <v>Nov-2025</v>
      </c>
      <c r="Q6138" t="str">
        <f t="shared" si="619"/>
        <v>Q4-2025</v>
      </c>
    </row>
    <row r="6139" spans="1:17" x14ac:dyDescent="0.3">
      <c r="A6139" t="s">
        <v>6287</v>
      </c>
      <c r="B6139" s="15">
        <v>45720</v>
      </c>
      <c r="C6139" t="s">
        <v>88</v>
      </c>
      <c r="D6139" t="s">
        <v>198</v>
      </c>
      <c r="E6139" t="s">
        <v>107</v>
      </c>
      <c r="F6139" t="s">
        <v>148</v>
      </c>
      <c r="G6139" t="s">
        <v>56</v>
      </c>
      <c r="H6139">
        <v>2</v>
      </c>
      <c r="I6139">
        <v>40.200000000000003</v>
      </c>
      <c r="J6139">
        <v>0.125</v>
      </c>
      <c r="K6139">
        <v>16.920000000000002</v>
      </c>
      <c r="L6139" t="s">
        <v>57</v>
      </c>
      <c r="M6139">
        <f t="shared" si="613"/>
        <v>70.349999999999994</v>
      </c>
      <c r="N6139">
        <f t="shared" si="614"/>
        <v>36.51</v>
      </c>
      <c r="O6139" s="7">
        <f t="shared" si="615"/>
        <v>0.51897654584221753</v>
      </c>
      <c r="P6139" t="str">
        <f t="shared" si="618"/>
        <v>Mar-2025</v>
      </c>
      <c r="Q6139" t="str">
        <f t="shared" si="619"/>
        <v>Q1-2025</v>
      </c>
    </row>
    <row r="6140" spans="1:17" x14ac:dyDescent="0.3">
      <c r="A6140" t="s">
        <v>6288</v>
      </c>
      <c r="B6140" s="15">
        <v>45826</v>
      </c>
      <c r="C6140" t="s">
        <v>88</v>
      </c>
      <c r="D6140" t="s">
        <v>429</v>
      </c>
      <c r="E6140" t="s">
        <v>71</v>
      </c>
      <c r="F6140" t="s">
        <v>97</v>
      </c>
      <c r="G6140" t="s">
        <v>68</v>
      </c>
      <c r="H6140">
        <v>1</v>
      </c>
      <c r="I6140">
        <v>222.98</v>
      </c>
      <c r="J6140">
        <v>0</v>
      </c>
      <c r="K6140">
        <v>146.76</v>
      </c>
      <c r="L6140" t="s">
        <v>57</v>
      </c>
      <c r="M6140">
        <f t="shared" si="613"/>
        <v>222.98</v>
      </c>
      <c r="N6140">
        <f t="shared" si="614"/>
        <v>76.22</v>
      </c>
      <c r="O6140" s="7">
        <f t="shared" si="615"/>
        <v>0.34182437886805994</v>
      </c>
      <c r="P6140" t="str">
        <f t="shared" si="618"/>
        <v>Jun-2025</v>
      </c>
      <c r="Q6140" t="str">
        <f t="shared" si="619"/>
        <v>Q2-2025</v>
      </c>
    </row>
    <row r="6141" spans="1:17" x14ac:dyDescent="0.3">
      <c r="A6141" t="s">
        <v>6289</v>
      </c>
      <c r="B6141" s="15">
        <v>45928</v>
      </c>
      <c r="C6141" t="s">
        <v>84</v>
      </c>
      <c r="D6141" t="s">
        <v>171</v>
      </c>
      <c r="E6141" t="s">
        <v>54</v>
      </c>
      <c r="F6141" t="s">
        <v>114</v>
      </c>
      <c r="G6141" t="s">
        <v>68</v>
      </c>
      <c r="H6141">
        <v>1</v>
      </c>
      <c r="I6141">
        <v>24.72</v>
      </c>
      <c r="J6141">
        <v>0.10100000000000001</v>
      </c>
      <c r="K6141">
        <v>15.05</v>
      </c>
      <c r="L6141" t="s">
        <v>57</v>
      </c>
      <c r="M6141">
        <f t="shared" si="613"/>
        <v>22.22</v>
      </c>
      <c r="N6141">
        <f t="shared" si="614"/>
        <v>7.17</v>
      </c>
      <c r="O6141" s="7">
        <f t="shared" si="615"/>
        <v>0.32268226822682272</v>
      </c>
      <c r="P6141" t="str">
        <f t="shared" si="618"/>
        <v>Sep-2025</v>
      </c>
      <c r="Q6141" t="str">
        <f t="shared" si="619"/>
        <v>Q3-2025</v>
      </c>
    </row>
    <row r="6142" spans="1:17" x14ac:dyDescent="0.3">
      <c r="A6142" t="s">
        <v>6290</v>
      </c>
      <c r="B6142" s="15">
        <v>46021</v>
      </c>
      <c r="C6142" t="s">
        <v>88</v>
      </c>
      <c r="D6142" t="s">
        <v>198</v>
      </c>
      <c r="E6142" t="s">
        <v>54</v>
      </c>
      <c r="F6142" t="s">
        <v>268</v>
      </c>
      <c r="G6142" t="s">
        <v>56</v>
      </c>
      <c r="H6142">
        <v>5</v>
      </c>
      <c r="I6142">
        <v>21.57</v>
      </c>
      <c r="J6142">
        <v>2E-3</v>
      </c>
      <c r="K6142">
        <v>14.6</v>
      </c>
      <c r="L6142" t="s">
        <v>104</v>
      </c>
      <c r="M6142">
        <f t="shared" si="613"/>
        <v>107.63</v>
      </c>
      <c r="N6142">
        <f t="shared" si="614"/>
        <v>34.630000000000003</v>
      </c>
      <c r="O6142" s="7">
        <f t="shared" si="615"/>
        <v>0.32175044132676767</v>
      </c>
      <c r="P6142" t="str">
        <f t="shared" si="618"/>
        <v>Dec-2025</v>
      </c>
      <c r="Q6142" t="str">
        <f t="shared" si="619"/>
        <v>Q4-2025</v>
      </c>
    </row>
    <row r="6143" spans="1:17" x14ac:dyDescent="0.3">
      <c r="A6143" t="s">
        <v>6291</v>
      </c>
      <c r="B6143" s="15">
        <v>45757</v>
      </c>
      <c r="C6143" t="s">
        <v>88</v>
      </c>
      <c r="D6143" t="s">
        <v>167</v>
      </c>
      <c r="E6143" t="s">
        <v>54</v>
      </c>
      <c r="F6143" t="s">
        <v>55</v>
      </c>
      <c r="G6143" t="s">
        <v>68</v>
      </c>
      <c r="H6143">
        <v>1</v>
      </c>
      <c r="I6143">
        <v>18.95</v>
      </c>
      <c r="J6143">
        <v>9.2999999999999999E-2</v>
      </c>
      <c r="K6143">
        <v>12.09</v>
      </c>
      <c r="L6143" t="s">
        <v>57</v>
      </c>
      <c r="M6143">
        <f t="shared" si="613"/>
        <v>17.190000000000001</v>
      </c>
      <c r="N6143">
        <f t="shared" si="614"/>
        <v>5.0999999999999996</v>
      </c>
      <c r="O6143" s="7">
        <f t="shared" si="615"/>
        <v>0.29668411867364741</v>
      </c>
      <c r="P6143" t="str">
        <f t="shared" si="618"/>
        <v>Apr-2025</v>
      </c>
      <c r="Q6143" t="str">
        <f t="shared" si="619"/>
        <v>Q2-2025</v>
      </c>
    </row>
    <row r="6144" spans="1:17" x14ac:dyDescent="0.3">
      <c r="A6144" t="s">
        <v>6292</v>
      </c>
      <c r="B6144" s="15">
        <v>45539</v>
      </c>
      <c r="C6144" t="s">
        <v>84</v>
      </c>
      <c r="D6144" t="s">
        <v>85</v>
      </c>
      <c r="E6144" t="s">
        <v>54</v>
      </c>
      <c r="F6144" t="s">
        <v>156</v>
      </c>
      <c r="G6144" t="s">
        <v>56</v>
      </c>
      <c r="H6144">
        <v>1</v>
      </c>
      <c r="I6144">
        <v>3.06</v>
      </c>
      <c r="J6144">
        <v>0.14699999999999999</v>
      </c>
      <c r="K6144">
        <v>1.92</v>
      </c>
      <c r="L6144" t="s">
        <v>57</v>
      </c>
      <c r="M6144">
        <f t="shared" si="613"/>
        <v>2.61</v>
      </c>
      <c r="N6144">
        <f t="shared" si="614"/>
        <v>0.69</v>
      </c>
      <c r="O6144" s="7">
        <f t="shared" si="615"/>
        <v>0.26436781609195403</v>
      </c>
      <c r="P6144" t="str">
        <f t="shared" si="618"/>
        <v>Sep-2024</v>
      </c>
      <c r="Q6144" t="str">
        <f t="shared" si="619"/>
        <v>Q3-2024</v>
      </c>
    </row>
    <row r="6145" spans="1:17" x14ac:dyDescent="0.3">
      <c r="A6145" t="s">
        <v>6293</v>
      </c>
      <c r="B6145" s="15">
        <v>45969</v>
      </c>
      <c r="C6145" t="s">
        <v>63</v>
      </c>
      <c r="D6145" t="s">
        <v>281</v>
      </c>
      <c r="E6145" t="s">
        <v>71</v>
      </c>
      <c r="F6145" t="s">
        <v>86</v>
      </c>
      <c r="G6145" t="s">
        <v>56</v>
      </c>
      <c r="H6145">
        <v>11</v>
      </c>
      <c r="I6145">
        <v>270.08</v>
      </c>
      <c r="J6145">
        <v>0.23899999999999999</v>
      </c>
      <c r="K6145">
        <v>192.82</v>
      </c>
      <c r="L6145" t="s">
        <v>57</v>
      </c>
      <c r="M6145">
        <f t="shared" si="613"/>
        <v>2260.84</v>
      </c>
      <c r="N6145">
        <f t="shared" si="614"/>
        <v>139.82</v>
      </c>
      <c r="O6145" s="7">
        <f t="shared" si="615"/>
        <v>6.1844270271226617E-2</v>
      </c>
      <c r="P6145" t="str">
        <f t="shared" si="618"/>
        <v>Nov-2025</v>
      </c>
      <c r="Q6145" t="str">
        <f t="shared" si="619"/>
        <v>Q4-2025</v>
      </c>
    </row>
    <row r="6146" spans="1:17" x14ac:dyDescent="0.3">
      <c r="A6146" t="s">
        <v>6294</v>
      </c>
      <c r="B6146" s="15">
        <v>45879</v>
      </c>
      <c r="C6146" t="s">
        <v>52</v>
      </c>
      <c r="D6146" t="s">
        <v>181</v>
      </c>
      <c r="E6146" t="s">
        <v>54</v>
      </c>
      <c r="F6146" t="s">
        <v>114</v>
      </c>
      <c r="G6146" t="s">
        <v>56</v>
      </c>
      <c r="H6146">
        <v>3</v>
      </c>
      <c r="I6146">
        <v>22</v>
      </c>
      <c r="J6146">
        <v>0.127</v>
      </c>
      <c r="K6146">
        <v>14.86</v>
      </c>
      <c r="L6146" t="s">
        <v>57</v>
      </c>
      <c r="M6146">
        <f t="shared" ref="M6146:M6209" si="620">ROUND(H6146*I6146*(1-J6146),2)</f>
        <v>57.62</v>
      </c>
      <c r="N6146">
        <f t="shared" ref="N6146:N6209" si="621">ROUND(M6146-(H6146*K6146),2)</f>
        <v>13.04</v>
      </c>
      <c r="O6146" s="7">
        <f t="shared" ref="O6146:O6209" si="622">IFERROR(N6146/M6146,0)</f>
        <v>0.22631030892051371</v>
      </c>
      <c r="P6146" t="str">
        <f t="shared" si="618"/>
        <v>Aug-2025</v>
      </c>
      <c r="Q6146" t="str">
        <f t="shared" si="619"/>
        <v>Q3-2025</v>
      </c>
    </row>
    <row r="6147" spans="1:17" x14ac:dyDescent="0.3">
      <c r="A6147" t="s">
        <v>6295</v>
      </c>
      <c r="B6147" s="15">
        <v>45730</v>
      </c>
      <c r="C6147" t="s">
        <v>84</v>
      </c>
      <c r="D6147" t="s">
        <v>144</v>
      </c>
      <c r="E6147" t="s">
        <v>107</v>
      </c>
      <c r="F6147" t="s">
        <v>193</v>
      </c>
      <c r="G6147" t="s">
        <v>68</v>
      </c>
      <c r="H6147">
        <v>3</v>
      </c>
      <c r="I6147">
        <v>19.43</v>
      </c>
      <c r="J6147">
        <v>0.13800000000000001</v>
      </c>
      <c r="K6147">
        <v>8.26</v>
      </c>
      <c r="L6147" t="s">
        <v>57</v>
      </c>
      <c r="M6147">
        <f t="shared" si="620"/>
        <v>50.25</v>
      </c>
      <c r="N6147">
        <f t="shared" si="621"/>
        <v>25.47</v>
      </c>
      <c r="O6147" s="7">
        <f t="shared" si="622"/>
        <v>0.50686567164179097</v>
      </c>
      <c r="P6147" t="str">
        <f t="shared" si="618"/>
        <v>Mar-2025</v>
      </c>
      <c r="Q6147" t="str">
        <f t="shared" si="619"/>
        <v>Q1-2025</v>
      </c>
    </row>
    <row r="6148" spans="1:17" x14ac:dyDescent="0.3">
      <c r="A6148" t="s">
        <v>6296</v>
      </c>
      <c r="B6148" s="15">
        <v>45899</v>
      </c>
      <c r="C6148" t="s">
        <v>63</v>
      </c>
      <c r="D6148" t="s">
        <v>302</v>
      </c>
      <c r="E6148" t="s">
        <v>107</v>
      </c>
      <c r="F6148" t="s">
        <v>108</v>
      </c>
      <c r="G6148" t="s">
        <v>56</v>
      </c>
      <c r="H6148">
        <v>2</v>
      </c>
      <c r="I6148">
        <v>16.579999999999998</v>
      </c>
      <c r="J6148">
        <v>0.22</v>
      </c>
      <c r="K6148">
        <v>6.46</v>
      </c>
      <c r="L6148" t="s">
        <v>57</v>
      </c>
      <c r="M6148">
        <f t="shared" si="620"/>
        <v>25.86</v>
      </c>
      <c r="N6148">
        <f t="shared" si="621"/>
        <v>12.94</v>
      </c>
      <c r="O6148" s="7">
        <f t="shared" si="622"/>
        <v>0.50038669760247489</v>
      </c>
      <c r="P6148" t="str">
        <f t="shared" si="618"/>
        <v>Aug-2025</v>
      </c>
      <c r="Q6148" t="str">
        <f t="shared" si="619"/>
        <v>Q3-2025</v>
      </c>
    </row>
    <row r="6149" spans="1:17" x14ac:dyDescent="0.3">
      <c r="A6149" t="s">
        <v>6297</v>
      </c>
      <c r="B6149" s="15">
        <v>45568</v>
      </c>
      <c r="C6149" t="s">
        <v>52</v>
      </c>
      <c r="D6149" t="s">
        <v>101</v>
      </c>
      <c r="E6149" t="s">
        <v>107</v>
      </c>
      <c r="F6149" t="s">
        <v>193</v>
      </c>
      <c r="G6149" t="s">
        <v>56</v>
      </c>
      <c r="H6149">
        <v>4</v>
      </c>
      <c r="I6149">
        <v>15.74</v>
      </c>
      <c r="J6149">
        <v>0.08</v>
      </c>
      <c r="K6149">
        <v>5.2</v>
      </c>
      <c r="L6149" t="s">
        <v>57</v>
      </c>
      <c r="M6149">
        <f t="shared" si="620"/>
        <v>57.92</v>
      </c>
      <c r="N6149">
        <f t="shared" si="621"/>
        <v>37.119999999999997</v>
      </c>
      <c r="O6149" s="7">
        <f t="shared" si="622"/>
        <v>0.6408839779005524</v>
      </c>
      <c r="P6149" t="str">
        <f t="shared" si="618"/>
        <v>Oct-2024</v>
      </c>
      <c r="Q6149" t="str">
        <f t="shared" si="619"/>
        <v>Q4-2024</v>
      </c>
    </row>
    <row r="6150" spans="1:17" x14ac:dyDescent="0.3">
      <c r="A6150" t="s">
        <v>6298</v>
      </c>
      <c r="B6150" s="15">
        <v>45710</v>
      </c>
      <c r="C6150" t="s">
        <v>88</v>
      </c>
      <c r="D6150" t="s">
        <v>234</v>
      </c>
      <c r="E6150" t="s">
        <v>60</v>
      </c>
      <c r="F6150" t="s">
        <v>61</v>
      </c>
      <c r="G6150" t="s">
        <v>68</v>
      </c>
      <c r="H6150">
        <v>2</v>
      </c>
      <c r="I6150">
        <v>65.3</v>
      </c>
      <c r="J6150">
        <v>0.11600000000000001</v>
      </c>
      <c r="K6150">
        <v>34.53</v>
      </c>
      <c r="L6150" t="s">
        <v>57</v>
      </c>
      <c r="M6150">
        <f t="shared" si="620"/>
        <v>115.45</v>
      </c>
      <c r="N6150">
        <f t="shared" si="621"/>
        <v>46.39</v>
      </c>
      <c r="O6150" s="7">
        <f t="shared" si="622"/>
        <v>0.40181896925075788</v>
      </c>
      <c r="P6150" t="str">
        <f t="shared" si="618"/>
        <v>Feb-2025</v>
      </c>
      <c r="Q6150" t="str">
        <f t="shared" si="619"/>
        <v>Q1-2025</v>
      </c>
    </row>
    <row r="6151" spans="1:17" x14ac:dyDescent="0.3">
      <c r="A6151" t="s">
        <v>6299</v>
      </c>
      <c r="B6151" s="15">
        <v>45452</v>
      </c>
      <c r="C6151" t="s">
        <v>88</v>
      </c>
      <c r="D6151" t="s">
        <v>234</v>
      </c>
      <c r="E6151" t="s">
        <v>93</v>
      </c>
      <c r="F6151" t="s">
        <v>255</v>
      </c>
      <c r="G6151" t="s">
        <v>73</v>
      </c>
      <c r="H6151">
        <v>1</v>
      </c>
      <c r="I6151">
        <v>27.62</v>
      </c>
      <c r="J6151">
        <v>4.5999999999999999E-2</v>
      </c>
      <c r="K6151">
        <v>13.18</v>
      </c>
      <c r="L6151" t="s">
        <v>57</v>
      </c>
      <c r="M6151">
        <f t="shared" si="620"/>
        <v>26.35</v>
      </c>
      <c r="N6151">
        <f t="shared" si="621"/>
        <v>13.17</v>
      </c>
      <c r="O6151" s="7">
        <f t="shared" si="622"/>
        <v>0.49981024667931684</v>
      </c>
      <c r="P6151" t="str">
        <f t="shared" si="618"/>
        <v>Jun-2024</v>
      </c>
      <c r="Q6151" t="str">
        <f t="shared" si="619"/>
        <v>Q2-2024</v>
      </c>
    </row>
    <row r="6152" spans="1:17" x14ac:dyDescent="0.3">
      <c r="A6152" t="s">
        <v>6300</v>
      </c>
      <c r="B6152" s="15">
        <v>45732</v>
      </c>
      <c r="C6152" t="s">
        <v>84</v>
      </c>
      <c r="D6152" t="s">
        <v>150</v>
      </c>
      <c r="E6152" t="s">
        <v>71</v>
      </c>
      <c r="F6152" t="s">
        <v>97</v>
      </c>
      <c r="G6152" t="s">
        <v>56</v>
      </c>
      <c r="H6152">
        <v>4</v>
      </c>
      <c r="I6152">
        <v>57.9</v>
      </c>
      <c r="J6152">
        <v>1.7000000000000001E-2</v>
      </c>
      <c r="K6152">
        <v>43.34</v>
      </c>
      <c r="L6152" t="s">
        <v>57</v>
      </c>
      <c r="M6152">
        <f t="shared" si="620"/>
        <v>227.66</v>
      </c>
      <c r="N6152">
        <f t="shared" si="621"/>
        <v>54.3</v>
      </c>
      <c r="O6152" s="7">
        <f t="shared" si="622"/>
        <v>0.2385135728718264</v>
      </c>
      <c r="P6152" t="str">
        <f t="shared" si="618"/>
        <v>Mar-2025</v>
      </c>
      <c r="Q6152" t="str">
        <f t="shared" si="619"/>
        <v>Q1-2025</v>
      </c>
    </row>
    <row r="6153" spans="1:17" x14ac:dyDescent="0.3">
      <c r="A6153" t="s">
        <v>6301</v>
      </c>
      <c r="B6153" s="15">
        <v>45579</v>
      </c>
      <c r="C6153" t="s">
        <v>88</v>
      </c>
      <c r="D6153" t="s">
        <v>183</v>
      </c>
      <c r="E6153" t="s">
        <v>54</v>
      </c>
      <c r="F6153" t="s">
        <v>55</v>
      </c>
      <c r="G6153" t="s">
        <v>68</v>
      </c>
      <c r="H6153">
        <v>2</v>
      </c>
      <c r="I6153">
        <v>5.29</v>
      </c>
      <c r="J6153">
        <v>7.2999999999999995E-2</v>
      </c>
      <c r="K6153">
        <v>3.37</v>
      </c>
      <c r="L6153" t="s">
        <v>57</v>
      </c>
      <c r="M6153">
        <f t="shared" si="620"/>
        <v>9.81</v>
      </c>
      <c r="N6153">
        <f t="shared" si="621"/>
        <v>3.07</v>
      </c>
      <c r="O6153" s="7">
        <f t="shared" si="622"/>
        <v>0.31294597349643216</v>
      </c>
      <c r="P6153" t="str">
        <f t="shared" si="618"/>
        <v>Oct-2024</v>
      </c>
      <c r="Q6153" t="str">
        <f t="shared" si="619"/>
        <v>Q4-2024</v>
      </c>
    </row>
    <row r="6154" spans="1:17" x14ac:dyDescent="0.3">
      <c r="A6154" t="s">
        <v>6302</v>
      </c>
      <c r="B6154" s="15">
        <v>45671</v>
      </c>
      <c r="C6154" t="s">
        <v>88</v>
      </c>
      <c r="D6154" t="s">
        <v>270</v>
      </c>
      <c r="E6154" t="s">
        <v>93</v>
      </c>
      <c r="F6154" t="s">
        <v>124</v>
      </c>
      <c r="G6154" t="s">
        <v>68</v>
      </c>
      <c r="H6154">
        <v>3</v>
      </c>
      <c r="I6154">
        <v>40.98</v>
      </c>
      <c r="J6154">
        <v>0.08</v>
      </c>
      <c r="K6154">
        <v>14.64</v>
      </c>
      <c r="L6154" t="s">
        <v>57</v>
      </c>
      <c r="M6154">
        <f t="shared" si="620"/>
        <v>113.1</v>
      </c>
      <c r="N6154">
        <f t="shared" si="621"/>
        <v>69.180000000000007</v>
      </c>
      <c r="O6154" s="7">
        <f t="shared" si="622"/>
        <v>0.61167108753315658</v>
      </c>
      <c r="P6154" t="str">
        <f t="shared" si="618"/>
        <v>Jan-2025</v>
      </c>
      <c r="Q6154" t="str">
        <f t="shared" si="619"/>
        <v>Q1-2025</v>
      </c>
    </row>
    <row r="6155" spans="1:17" x14ac:dyDescent="0.3">
      <c r="A6155" t="s">
        <v>6303</v>
      </c>
      <c r="B6155" s="15">
        <v>46007</v>
      </c>
      <c r="C6155" t="s">
        <v>88</v>
      </c>
      <c r="D6155" t="s">
        <v>202</v>
      </c>
      <c r="E6155" t="s">
        <v>71</v>
      </c>
      <c r="F6155" t="s">
        <v>78</v>
      </c>
      <c r="G6155" t="s">
        <v>68</v>
      </c>
      <c r="H6155">
        <v>12</v>
      </c>
      <c r="I6155">
        <v>262.27999999999997</v>
      </c>
      <c r="J6155">
        <v>0.14599999999999999</v>
      </c>
      <c r="K6155">
        <v>190.6</v>
      </c>
      <c r="L6155" t="s">
        <v>57</v>
      </c>
      <c r="M6155">
        <f t="shared" si="620"/>
        <v>2687.85</v>
      </c>
      <c r="N6155">
        <f t="shared" si="621"/>
        <v>400.65</v>
      </c>
      <c r="O6155" s="7">
        <f t="shared" si="622"/>
        <v>0.14905965734695015</v>
      </c>
      <c r="P6155" t="str">
        <f t="shared" si="618"/>
        <v>Dec-2025</v>
      </c>
      <c r="Q6155" t="str">
        <f t="shared" si="619"/>
        <v>Q4-2025</v>
      </c>
    </row>
    <row r="6156" spans="1:17" x14ac:dyDescent="0.3">
      <c r="A6156" t="s">
        <v>6304</v>
      </c>
      <c r="B6156" s="15">
        <v>45846</v>
      </c>
      <c r="C6156" t="s">
        <v>88</v>
      </c>
      <c r="D6156" t="s">
        <v>116</v>
      </c>
      <c r="E6156" t="s">
        <v>93</v>
      </c>
      <c r="F6156" t="s">
        <v>219</v>
      </c>
      <c r="G6156" t="s">
        <v>68</v>
      </c>
      <c r="H6156">
        <v>6</v>
      </c>
      <c r="I6156">
        <v>46.19</v>
      </c>
      <c r="J6156">
        <v>0.108</v>
      </c>
      <c r="K6156">
        <v>20.07</v>
      </c>
      <c r="L6156" t="s">
        <v>57</v>
      </c>
      <c r="M6156">
        <f t="shared" si="620"/>
        <v>247.21</v>
      </c>
      <c r="N6156">
        <f t="shared" si="621"/>
        <v>126.79</v>
      </c>
      <c r="O6156" s="7">
        <f t="shared" si="622"/>
        <v>0.51288378301848636</v>
      </c>
      <c r="P6156" t="str">
        <f t="shared" si="618"/>
        <v>Jul-2025</v>
      </c>
      <c r="Q6156" t="str">
        <f t="shared" si="619"/>
        <v>Q3-2025</v>
      </c>
    </row>
    <row r="6157" spans="1:17" x14ac:dyDescent="0.3">
      <c r="A6157" t="s">
        <v>6305</v>
      </c>
      <c r="B6157" s="15">
        <v>45905</v>
      </c>
      <c r="C6157" t="s">
        <v>63</v>
      </c>
      <c r="D6157" t="s">
        <v>165</v>
      </c>
      <c r="E6157" t="s">
        <v>54</v>
      </c>
      <c r="F6157" t="s">
        <v>268</v>
      </c>
      <c r="G6157" t="s">
        <v>68</v>
      </c>
      <c r="H6157">
        <v>2</v>
      </c>
      <c r="I6157">
        <v>10.66</v>
      </c>
      <c r="J6157">
        <v>0.35899999999999999</v>
      </c>
      <c r="K6157">
        <v>6.51</v>
      </c>
      <c r="L6157" t="s">
        <v>57</v>
      </c>
      <c r="M6157">
        <f t="shared" si="620"/>
        <v>13.67</v>
      </c>
      <c r="N6157">
        <f t="shared" si="621"/>
        <v>0.65</v>
      </c>
      <c r="O6157" s="7">
        <f t="shared" si="622"/>
        <v>4.7549378200438919E-2</v>
      </c>
      <c r="P6157" t="str">
        <f t="shared" si="618"/>
        <v>Sep-2025</v>
      </c>
      <c r="Q6157" t="str">
        <f t="shared" si="619"/>
        <v>Q3-2025</v>
      </c>
    </row>
    <row r="6158" spans="1:17" x14ac:dyDescent="0.3">
      <c r="A6158" t="s">
        <v>6306</v>
      </c>
      <c r="B6158" s="15">
        <v>45755</v>
      </c>
      <c r="C6158" t="s">
        <v>88</v>
      </c>
      <c r="D6158" t="s">
        <v>116</v>
      </c>
      <c r="E6158" t="s">
        <v>54</v>
      </c>
      <c r="F6158" t="s">
        <v>55</v>
      </c>
      <c r="G6158" t="s">
        <v>68</v>
      </c>
      <c r="H6158">
        <v>1</v>
      </c>
      <c r="I6158">
        <v>12.83</v>
      </c>
      <c r="J6158">
        <v>4.5999999999999999E-2</v>
      </c>
      <c r="K6158">
        <v>7.54</v>
      </c>
      <c r="L6158" t="s">
        <v>57</v>
      </c>
      <c r="M6158">
        <f t="shared" si="620"/>
        <v>12.24</v>
      </c>
      <c r="N6158">
        <f t="shared" si="621"/>
        <v>4.7</v>
      </c>
      <c r="O6158" s="7">
        <f t="shared" si="622"/>
        <v>0.38398692810457519</v>
      </c>
      <c r="P6158" t="str">
        <f t="shared" si="618"/>
        <v>Apr-2025</v>
      </c>
      <c r="Q6158" t="str">
        <f t="shared" si="619"/>
        <v>Q2-2025</v>
      </c>
    </row>
    <row r="6159" spans="1:17" x14ac:dyDescent="0.3">
      <c r="A6159" t="s">
        <v>6307</v>
      </c>
      <c r="B6159" s="15">
        <v>45768</v>
      </c>
      <c r="C6159" t="s">
        <v>63</v>
      </c>
      <c r="D6159" t="s">
        <v>137</v>
      </c>
      <c r="E6159" t="s">
        <v>107</v>
      </c>
      <c r="F6159" t="s">
        <v>148</v>
      </c>
      <c r="G6159" t="s">
        <v>56</v>
      </c>
      <c r="H6159">
        <v>2</v>
      </c>
      <c r="I6159">
        <v>37.630000000000003</v>
      </c>
      <c r="J6159">
        <v>0.17899999999999999</v>
      </c>
      <c r="K6159">
        <v>13.77</v>
      </c>
      <c r="L6159" t="s">
        <v>57</v>
      </c>
      <c r="M6159">
        <f t="shared" si="620"/>
        <v>61.79</v>
      </c>
      <c r="N6159">
        <f t="shared" si="621"/>
        <v>34.25</v>
      </c>
      <c r="O6159" s="7">
        <f t="shared" si="622"/>
        <v>0.55429681178184176</v>
      </c>
      <c r="P6159" t="str">
        <f t="shared" si="618"/>
        <v>Apr-2025</v>
      </c>
      <c r="Q6159" t="str">
        <f t="shared" si="619"/>
        <v>Q2-2025</v>
      </c>
    </row>
    <row r="6160" spans="1:17" x14ac:dyDescent="0.3">
      <c r="A6160" t="s">
        <v>6308</v>
      </c>
      <c r="B6160" s="15">
        <v>45701</v>
      </c>
      <c r="C6160" t="s">
        <v>84</v>
      </c>
      <c r="D6160" t="s">
        <v>572</v>
      </c>
      <c r="E6160" t="s">
        <v>107</v>
      </c>
      <c r="F6160" t="s">
        <v>139</v>
      </c>
      <c r="G6160" t="s">
        <v>56</v>
      </c>
      <c r="H6160">
        <v>1</v>
      </c>
      <c r="I6160">
        <v>59.38</v>
      </c>
      <c r="J6160">
        <v>9.8000000000000004E-2</v>
      </c>
      <c r="K6160">
        <v>17.96</v>
      </c>
      <c r="L6160" t="s">
        <v>57</v>
      </c>
      <c r="M6160">
        <f t="shared" si="620"/>
        <v>53.56</v>
      </c>
      <c r="N6160">
        <f t="shared" si="621"/>
        <v>35.6</v>
      </c>
      <c r="O6160" s="7">
        <f t="shared" si="622"/>
        <v>0.6646751306945482</v>
      </c>
      <c r="P6160" t="str">
        <f t="shared" si="618"/>
        <v>Feb-2025</v>
      </c>
      <c r="Q6160" t="str">
        <f t="shared" si="619"/>
        <v>Q1-2025</v>
      </c>
    </row>
    <row r="6161" spans="1:17" x14ac:dyDescent="0.3">
      <c r="A6161" t="s">
        <v>6309</v>
      </c>
      <c r="B6161" s="15">
        <v>45877</v>
      </c>
      <c r="C6161" t="s">
        <v>63</v>
      </c>
      <c r="D6161" t="s">
        <v>263</v>
      </c>
      <c r="E6161" t="s">
        <v>54</v>
      </c>
      <c r="F6161" t="s">
        <v>55</v>
      </c>
      <c r="G6161" t="s">
        <v>56</v>
      </c>
      <c r="H6161">
        <v>6</v>
      </c>
      <c r="I6161">
        <v>11.46</v>
      </c>
      <c r="J6161">
        <v>0.21</v>
      </c>
      <c r="K6161">
        <v>7.78</v>
      </c>
      <c r="L6161" t="s">
        <v>57</v>
      </c>
      <c r="M6161">
        <f t="shared" si="620"/>
        <v>54.32</v>
      </c>
      <c r="N6161">
        <f t="shared" si="621"/>
        <v>7.64</v>
      </c>
      <c r="O6161" s="7">
        <f t="shared" si="622"/>
        <v>0.1406480117820324</v>
      </c>
      <c r="P6161" t="str">
        <f t="shared" si="618"/>
        <v>Aug-2025</v>
      </c>
      <c r="Q6161" t="str">
        <f t="shared" si="619"/>
        <v>Q3-2025</v>
      </c>
    </row>
    <row r="6162" spans="1:17" x14ac:dyDescent="0.3">
      <c r="A6162" t="s">
        <v>6310</v>
      </c>
      <c r="B6162" s="15">
        <v>45796</v>
      </c>
      <c r="C6162" t="s">
        <v>52</v>
      </c>
      <c r="D6162" t="s">
        <v>113</v>
      </c>
      <c r="E6162" t="s">
        <v>107</v>
      </c>
      <c r="F6162" t="s">
        <v>193</v>
      </c>
      <c r="G6162" t="s">
        <v>56</v>
      </c>
      <c r="H6162">
        <v>5</v>
      </c>
      <c r="I6162">
        <v>31.2</v>
      </c>
      <c r="J6162">
        <v>8.5999999999999993E-2</v>
      </c>
      <c r="K6162">
        <v>12.79</v>
      </c>
      <c r="L6162" t="s">
        <v>57</v>
      </c>
      <c r="M6162">
        <f t="shared" si="620"/>
        <v>142.58000000000001</v>
      </c>
      <c r="N6162">
        <f t="shared" si="621"/>
        <v>78.63</v>
      </c>
      <c r="O6162" s="7">
        <f t="shared" si="622"/>
        <v>0.55147987094964224</v>
      </c>
      <c r="P6162" t="str">
        <f t="shared" si="618"/>
        <v>May-2025</v>
      </c>
      <c r="Q6162" t="str">
        <f t="shared" si="619"/>
        <v>Q2-2025</v>
      </c>
    </row>
    <row r="6163" spans="1:17" x14ac:dyDescent="0.3">
      <c r="A6163" t="s">
        <v>6311</v>
      </c>
      <c r="B6163" s="15">
        <v>45754</v>
      </c>
      <c r="C6163" t="s">
        <v>84</v>
      </c>
      <c r="D6163" t="s">
        <v>171</v>
      </c>
      <c r="E6163" t="s">
        <v>93</v>
      </c>
      <c r="F6163" t="s">
        <v>124</v>
      </c>
      <c r="G6163" t="s">
        <v>56</v>
      </c>
      <c r="H6163">
        <v>1</v>
      </c>
      <c r="I6163">
        <v>24.6</v>
      </c>
      <c r="J6163">
        <v>7.4999999999999997E-2</v>
      </c>
      <c r="K6163">
        <v>9.69</v>
      </c>
      <c r="L6163" t="s">
        <v>57</v>
      </c>
      <c r="M6163">
        <f t="shared" si="620"/>
        <v>22.76</v>
      </c>
      <c r="N6163">
        <f t="shared" si="621"/>
        <v>13.07</v>
      </c>
      <c r="O6163" s="7">
        <f t="shared" si="622"/>
        <v>0.57425307557117744</v>
      </c>
      <c r="P6163" t="str">
        <f t="shared" si="618"/>
        <v>Apr-2025</v>
      </c>
      <c r="Q6163" t="str">
        <f t="shared" si="619"/>
        <v>Q2-2025</v>
      </c>
    </row>
    <row r="6164" spans="1:17" x14ac:dyDescent="0.3">
      <c r="A6164" t="s">
        <v>6312</v>
      </c>
      <c r="B6164" s="15">
        <v>45616</v>
      </c>
      <c r="C6164" t="s">
        <v>84</v>
      </c>
      <c r="D6164" t="s">
        <v>150</v>
      </c>
      <c r="E6164" t="s">
        <v>54</v>
      </c>
      <c r="F6164" t="s">
        <v>114</v>
      </c>
      <c r="G6164" t="s">
        <v>68</v>
      </c>
      <c r="H6164">
        <v>4</v>
      </c>
      <c r="I6164">
        <v>12.89</v>
      </c>
      <c r="J6164">
        <v>2.8000000000000001E-2</v>
      </c>
      <c r="K6164">
        <v>7.9</v>
      </c>
      <c r="L6164" t="s">
        <v>57</v>
      </c>
      <c r="M6164">
        <f t="shared" si="620"/>
        <v>50.12</v>
      </c>
      <c r="N6164">
        <f t="shared" si="621"/>
        <v>18.52</v>
      </c>
      <c r="O6164" s="7">
        <f t="shared" si="622"/>
        <v>0.36951316839584997</v>
      </c>
      <c r="P6164" t="str">
        <f t="shared" si="618"/>
        <v>Nov-2024</v>
      </c>
      <c r="Q6164" t="str">
        <f t="shared" si="619"/>
        <v>Q4-2024</v>
      </c>
    </row>
    <row r="6165" spans="1:17" x14ac:dyDescent="0.3">
      <c r="A6165" t="s">
        <v>6313</v>
      </c>
      <c r="B6165" s="15">
        <v>45568</v>
      </c>
      <c r="C6165" t="s">
        <v>84</v>
      </c>
      <c r="D6165" t="s">
        <v>177</v>
      </c>
      <c r="E6165" t="s">
        <v>54</v>
      </c>
      <c r="F6165" t="s">
        <v>55</v>
      </c>
      <c r="G6165" t="s">
        <v>56</v>
      </c>
      <c r="H6165">
        <v>6</v>
      </c>
      <c r="I6165">
        <v>17.53</v>
      </c>
      <c r="J6165">
        <v>0.121</v>
      </c>
      <c r="K6165">
        <v>10.62</v>
      </c>
      <c r="L6165" t="s">
        <v>57</v>
      </c>
      <c r="M6165">
        <f t="shared" si="620"/>
        <v>92.45</v>
      </c>
      <c r="N6165">
        <f t="shared" si="621"/>
        <v>28.73</v>
      </c>
      <c r="O6165" s="7">
        <f t="shared" si="622"/>
        <v>0.31076257436452137</v>
      </c>
      <c r="P6165" t="str">
        <f t="shared" si="618"/>
        <v>Oct-2024</v>
      </c>
      <c r="Q6165" t="str">
        <f t="shared" si="619"/>
        <v>Q4-2024</v>
      </c>
    </row>
    <row r="6166" spans="1:17" x14ac:dyDescent="0.3">
      <c r="A6166" t="s">
        <v>6314</v>
      </c>
      <c r="B6166" s="15">
        <v>45563</v>
      </c>
      <c r="C6166" t="s">
        <v>63</v>
      </c>
      <c r="D6166" t="s">
        <v>204</v>
      </c>
      <c r="E6166" t="s">
        <v>107</v>
      </c>
      <c r="F6166" t="s">
        <v>148</v>
      </c>
      <c r="G6166" t="s">
        <v>56</v>
      </c>
      <c r="H6166">
        <v>1</v>
      </c>
      <c r="I6166">
        <v>49.41</v>
      </c>
      <c r="J6166">
        <v>9.9000000000000005E-2</v>
      </c>
      <c r="K6166">
        <v>15.7</v>
      </c>
      <c r="L6166" t="s">
        <v>57</v>
      </c>
      <c r="M6166">
        <f t="shared" si="620"/>
        <v>44.52</v>
      </c>
      <c r="N6166">
        <f t="shared" si="621"/>
        <v>28.82</v>
      </c>
      <c r="O6166" s="7">
        <f t="shared" si="622"/>
        <v>0.64734950584007189</v>
      </c>
      <c r="P6166" t="str">
        <f t="shared" si="618"/>
        <v>Sep-2024</v>
      </c>
      <c r="Q6166" t="str">
        <f t="shared" si="619"/>
        <v>Q3-2024</v>
      </c>
    </row>
    <row r="6167" spans="1:17" x14ac:dyDescent="0.3">
      <c r="A6167" t="s">
        <v>6315</v>
      </c>
      <c r="B6167" s="15">
        <v>45790</v>
      </c>
      <c r="C6167" t="s">
        <v>52</v>
      </c>
      <c r="D6167" t="s">
        <v>155</v>
      </c>
      <c r="E6167" t="s">
        <v>71</v>
      </c>
      <c r="F6167" t="s">
        <v>97</v>
      </c>
      <c r="G6167" t="s">
        <v>56</v>
      </c>
      <c r="H6167">
        <v>1</v>
      </c>
      <c r="I6167">
        <v>220.02</v>
      </c>
      <c r="J6167">
        <v>0.114</v>
      </c>
      <c r="K6167">
        <v>155.59</v>
      </c>
      <c r="L6167" t="s">
        <v>57</v>
      </c>
      <c r="M6167">
        <f t="shared" si="620"/>
        <v>194.94</v>
      </c>
      <c r="N6167">
        <f t="shared" si="621"/>
        <v>39.35</v>
      </c>
      <c r="O6167" s="7">
        <f t="shared" si="622"/>
        <v>0.20185698163537499</v>
      </c>
      <c r="P6167" t="str">
        <f t="shared" ref="P6167:P6188" si="623">IF(B6167="","",TEXT(B6167,"mmm-yyyy"))</f>
        <v>May-2025</v>
      </c>
      <c r="Q6167" t="str">
        <f t="shared" ref="Q6167:Q6188" si="624">IF(B6167="","","Q"&amp;ROUNDUP(MONTH(B6167)/3,0)&amp;"-"&amp;YEAR(B6167))</f>
        <v>Q2-2025</v>
      </c>
    </row>
    <row r="6168" spans="1:17" x14ac:dyDescent="0.3">
      <c r="A6168" t="s">
        <v>6316</v>
      </c>
      <c r="B6168" s="15">
        <v>45586</v>
      </c>
      <c r="C6168" t="s">
        <v>52</v>
      </c>
      <c r="D6168" t="s">
        <v>53</v>
      </c>
      <c r="E6168" t="s">
        <v>60</v>
      </c>
      <c r="F6168" t="s">
        <v>99</v>
      </c>
      <c r="G6168" t="s">
        <v>56</v>
      </c>
      <c r="H6168">
        <v>2</v>
      </c>
      <c r="I6168">
        <v>77.38</v>
      </c>
      <c r="J6168">
        <v>6.8000000000000005E-2</v>
      </c>
      <c r="K6168">
        <v>34.479999999999997</v>
      </c>
      <c r="L6168" t="s">
        <v>57</v>
      </c>
      <c r="M6168">
        <f t="shared" si="620"/>
        <v>144.24</v>
      </c>
      <c r="N6168">
        <f t="shared" si="621"/>
        <v>75.28</v>
      </c>
      <c r="O6168" s="7">
        <f t="shared" si="622"/>
        <v>0.52190793122573487</v>
      </c>
      <c r="P6168" t="str">
        <f t="shared" si="623"/>
        <v>Oct-2024</v>
      </c>
      <c r="Q6168" t="str">
        <f t="shared" si="624"/>
        <v>Q4-2024</v>
      </c>
    </row>
    <row r="6169" spans="1:17" x14ac:dyDescent="0.3">
      <c r="A6169" t="s">
        <v>6317</v>
      </c>
      <c r="B6169" s="15">
        <v>45677</v>
      </c>
      <c r="C6169" t="s">
        <v>84</v>
      </c>
      <c r="D6169" t="s">
        <v>150</v>
      </c>
      <c r="E6169" t="s">
        <v>60</v>
      </c>
      <c r="F6169" t="s">
        <v>67</v>
      </c>
      <c r="G6169" t="s">
        <v>68</v>
      </c>
      <c r="H6169">
        <v>9</v>
      </c>
      <c r="I6169">
        <v>86.65</v>
      </c>
      <c r="J6169">
        <v>7.0000000000000007E-2</v>
      </c>
      <c r="K6169">
        <v>41.76</v>
      </c>
      <c r="L6169" t="s">
        <v>57</v>
      </c>
      <c r="M6169">
        <f t="shared" si="620"/>
        <v>725.26</v>
      </c>
      <c r="N6169">
        <f t="shared" si="621"/>
        <v>349.42</v>
      </c>
      <c r="O6169" s="7">
        <f t="shared" si="622"/>
        <v>0.48178584231861682</v>
      </c>
      <c r="P6169" t="str">
        <f t="shared" si="623"/>
        <v>Jan-2025</v>
      </c>
      <c r="Q6169" t="str">
        <f t="shared" si="624"/>
        <v>Q1-2025</v>
      </c>
    </row>
    <row r="6170" spans="1:17" x14ac:dyDescent="0.3">
      <c r="A6170" t="s">
        <v>6318</v>
      </c>
      <c r="B6170" s="15">
        <v>45975</v>
      </c>
      <c r="C6170" t="s">
        <v>63</v>
      </c>
      <c r="D6170" t="s">
        <v>251</v>
      </c>
      <c r="E6170" t="s">
        <v>71</v>
      </c>
      <c r="F6170" t="s">
        <v>78</v>
      </c>
      <c r="G6170" t="s">
        <v>56</v>
      </c>
      <c r="H6170">
        <v>16</v>
      </c>
      <c r="I6170">
        <v>180.27</v>
      </c>
      <c r="J6170">
        <v>0.19800000000000001</v>
      </c>
      <c r="K6170">
        <v>119.69</v>
      </c>
      <c r="L6170" t="s">
        <v>57</v>
      </c>
      <c r="M6170">
        <f t="shared" si="620"/>
        <v>2313.2199999999998</v>
      </c>
      <c r="N6170">
        <f t="shared" si="621"/>
        <v>398.18</v>
      </c>
      <c r="O6170" s="7">
        <f t="shared" si="622"/>
        <v>0.17213235230544438</v>
      </c>
      <c r="P6170" t="str">
        <f t="shared" si="623"/>
        <v>Nov-2025</v>
      </c>
      <c r="Q6170" t="str">
        <f t="shared" si="624"/>
        <v>Q4-2025</v>
      </c>
    </row>
    <row r="6171" spans="1:17" x14ac:dyDescent="0.3">
      <c r="A6171" t="s">
        <v>6319</v>
      </c>
      <c r="B6171" s="15">
        <v>45890</v>
      </c>
      <c r="C6171" t="s">
        <v>52</v>
      </c>
      <c r="D6171" t="s">
        <v>59</v>
      </c>
      <c r="E6171" t="s">
        <v>107</v>
      </c>
      <c r="F6171" t="s">
        <v>132</v>
      </c>
      <c r="G6171" t="s">
        <v>56</v>
      </c>
      <c r="H6171">
        <v>7</v>
      </c>
      <c r="I6171">
        <v>30.57</v>
      </c>
      <c r="J6171">
        <v>0.122</v>
      </c>
      <c r="K6171">
        <v>13.03</v>
      </c>
      <c r="L6171" t="s">
        <v>57</v>
      </c>
      <c r="M6171">
        <f t="shared" si="620"/>
        <v>187.88</v>
      </c>
      <c r="N6171">
        <f t="shared" si="621"/>
        <v>96.67</v>
      </c>
      <c r="O6171" s="7">
        <f t="shared" si="622"/>
        <v>0.51453055141579729</v>
      </c>
      <c r="P6171" t="str">
        <f t="shared" si="623"/>
        <v>Aug-2025</v>
      </c>
      <c r="Q6171" t="str">
        <f t="shared" si="624"/>
        <v>Q3-2025</v>
      </c>
    </row>
    <row r="6172" spans="1:17" x14ac:dyDescent="0.3">
      <c r="A6172" t="s">
        <v>6320</v>
      </c>
      <c r="B6172" s="15">
        <v>45405</v>
      </c>
      <c r="C6172" t="s">
        <v>52</v>
      </c>
      <c r="D6172" t="s">
        <v>59</v>
      </c>
      <c r="E6172" t="s">
        <v>93</v>
      </c>
      <c r="F6172" t="s">
        <v>219</v>
      </c>
      <c r="G6172" t="s">
        <v>68</v>
      </c>
      <c r="H6172">
        <v>1</v>
      </c>
      <c r="I6172">
        <v>86.58</v>
      </c>
      <c r="J6172">
        <v>0.127</v>
      </c>
      <c r="K6172">
        <v>30.95</v>
      </c>
      <c r="L6172" t="s">
        <v>57</v>
      </c>
      <c r="M6172">
        <f t="shared" si="620"/>
        <v>75.58</v>
      </c>
      <c r="N6172">
        <f t="shared" si="621"/>
        <v>44.63</v>
      </c>
      <c r="O6172" s="7">
        <f t="shared" si="622"/>
        <v>0.59050013231013498</v>
      </c>
      <c r="P6172" t="str">
        <f t="shared" si="623"/>
        <v>Apr-2024</v>
      </c>
      <c r="Q6172" t="str">
        <f t="shared" si="624"/>
        <v>Q2-2024</v>
      </c>
    </row>
    <row r="6173" spans="1:17" x14ac:dyDescent="0.3">
      <c r="A6173" t="s">
        <v>6321</v>
      </c>
      <c r="B6173" s="15">
        <v>45674</v>
      </c>
      <c r="C6173" t="s">
        <v>52</v>
      </c>
      <c r="D6173" t="s">
        <v>75</v>
      </c>
      <c r="E6173" t="s">
        <v>107</v>
      </c>
      <c r="F6173" t="s">
        <v>108</v>
      </c>
      <c r="G6173" t="s">
        <v>56</v>
      </c>
      <c r="H6173">
        <v>3</v>
      </c>
      <c r="I6173">
        <v>24.03</v>
      </c>
      <c r="J6173">
        <v>0.125</v>
      </c>
      <c r="K6173">
        <v>7.5</v>
      </c>
      <c r="L6173" t="s">
        <v>57</v>
      </c>
      <c r="M6173">
        <f t="shared" si="620"/>
        <v>63.08</v>
      </c>
      <c r="N6173">
        <f t="shared" si="621"/>
        <v>40.58</v>
      </c>
      <c r="O6173" s="7">
        <f t="shared" si="622"/>
        <v>0.64331008243500321</v>
      </c>
      <c r="P6173" t="str">
        <f t="shared" si="623"/>
        <v>Jan-2025</v>
      </c>
      <c r="Q6173" t="str">
        <f t="shared" si="624"/>
        <v>Q1-2025</v>
      </c>
    </row>
    <row r="6174" spans="1:17" x14ac:dyDescent="0.3">
      <c r="A6174" t="s">
        <v>6322</v>
      </c>
      <c r="B6174" s="15">
        <v>45641</v>
      </c>
      <c r="C6174" t="s">
        <v>88</v>
      </c>
      <c r="D6174" t="s">
        <v>202</v>
      </c>
      <c r="E6174" t="s">
        <v>54</v>
      </c>
      <c r="F6174" t="s">
        <v>114</v>
      </c>
      <c r="G6174" t="s">
        <v>56</v>
      </c>
      <c r="H6174">
        <v>6</v>
      </c>
      <c r="I6174">
        <v>19.7</v>
      </c>
      <c r="J6174">
        <v>0.13800000000000001</v>
      </c>
      <c r="K6174">
        <v>12.86</v>
      </c>
      <c r="L6174" t="s">
        <v>57</v>
      </c>
      <c r="M6174">
        <f t="shared" si="620"/>
        <v>101.89</v>
      </c>
      <c r="N6174">
        <f t="shared" si="621"/>
        <v>24.73</v>
      </c>
      <c r="O6174" s="7">
        <f t="shared" si="622"/>
        <v>0.24271272941407401</v>
      </c>
      <c r="P6174" t="str">
        <f t="shared" si="623"/>
        <v>Dec-2024</v>
      </c>
      <c r="Q6174" t="str">
        <f t="shared" si="624"/>
        <v>Q4-2024</v>
      </c>
    </row>
    <row r="6175" spans="1:17" x14ac:dyDescent="0.3">
      <c r="A6175" t="s">
        <v>6323</v>
      </c>
      <c r="B6175" s="15">
        <v>45496</v>
      </c>
      <c r="C6175" t="s">
        <v>84</v>
      </c>
      <c r="D6175" t="s">
        <v>73</v>
      </c>
      <c r="E6175" t="s">
        <v>107</v>
      </c>
      <c r="F6175" t="s">
        <v>193</v>
      </c>
      <c r="G6175" t="s">
        <v>56</v>
      </c>
      <c r="H6175">
        <v>5</v>
      </c>
      <c r="I6175">
        <v>54.21</v>
      </c>
      <c r="J6175">
        <v>0.113</v>
      </c>
      <c r="K6175">
        <v>20.07</v>
      </c>
      <c r="L6175" t="s">
        <v>57</v>
      </c>
      <c r="M6175">
        <f t="shared" si="620"/>
        <v>240.42</v>
      </c>
      <c r="N6175">
        <f t="shared" si="621"/>
        <v>140.07</v>
      </c>
      <c r="O6175" s="7">
        <f t="shared" si="622"/>
        <v>0.58260544047916152</v>
      </c>
      <c r="P6175" t="str">
        <f t="shared" si="623"/>
        <v>Jul-2024</v>
      </c>
      <c r="Q6175" t="str">
        <f t="shared" si="624"/>
        <v>Q3-2024</v>
      </c>
    </row>
    <row r="6176" spans="1:17" x14ac:dyDescent="0.3">
      <c r="A6176" t="s">
        <v>6324</v>
      </c>
      <c r="B6176" s="15">
        <v>46021</v>
      </c>
      <c r="C6176" t="s">
        <v>52</v>
      </c>
      <c r="D6176" t="s">
        <v>155</v>
      </c>
      <c r="E6176" t="s">
        <v>54</v>
      </c>
      <c r="F6176" t="s">
        <v>156</v>
      </c>
      <c r="G6176" t="s">
        <v>68</v>
      </c>
      <c r="H6176">
        <v>6</v>
      </c>
      <c r="I6176">
        <v>9.16</v>
      </c>
      <c r="J6176">
        <v>0.13800000000000001</v>
      </c>
      <c r="K6176">
        <v>5.97</v>
      </c>
      <c r="L6176" t="s">
        <v>57</v>
      </c>
      <c r="M6176">
        <f t="shared" si="620"/>
        <v>47.38</v>
      </c>
      <c r="N6176">
        <f t="shared" si="621"/>
        <v>11.56</v>
      </c>
      <c r="O6176" s="7">
        <f t="shared" si="622"/>
        <v>0.24398480371464754</v>
      </c>
      <c r="P6176" t="str">
        <f t="shared" si="623"/>
        <v>Dec-2025</v>
      </c>
      <c r="Q6176" t="str">
        <f t="shared" si="624"/>
        <v>Q4-2025</v>
      </c>
    </row>
    <row r="6177" spans="1:17" x14ac:dyDescent="0.3">
      <c r="A6177" t="s">
        <v>6325</v>
      </c>
      <c r="B6177" s="15">
        <v>46014</v>
      </c>
      <c r="C6177" t="s">
        <v>88</v>
      </c>
      <c r="D6177" t="s">
        <v>183</v>
      </c>
      <c r="E6177" t="s">
        <v>54</v>
      </c>
      <c r="F6177" t="s">
        <v>65</v>
      </c>
      <c r="G6177" t="s">
        <v>68</v>
      </c>
      <c r="H6177">
        <v>3</v>
      </c>
      <c r="I6177">
        <v>10.09</v>
      </c>
      <c r="J6177">
        <v>0.106</v>
      </c>
      <c r="K6177">
        <v>6.28</v>
      </c>
      <c r="L6177" t="s">
        <v>57</v>
      </c>
      <c r="M6177">
        <f t="shared" si="620"/>
        <v>27.06</v>
      </c>
      <c r="N6177">
        <f t="shared" si="621"/>
        <v>8.2200000000000006</v>
      </c>
      <c r="O6177" s="7">
        <f t="shared" si="622"/>
        <v>0.303769401330377</v>
      </c>
      <c r="P6177" t="str">
        <f t="shared" si="623"/>
        <v>Dec-2025</v>
      </c>
      <c r="Q6177" t="str">
        <f t="shared" si="624"/>
        <v>Q4-2025</v>
      </c>
    </row>
    <row r="6178" spans="1:17" x14ac:dyDescent="0.3">
      <c r="A6178" t="s">
        <v>6326</v>
      </c>
      <c r="B6178" s="15">
        <v>45881</v>
      </c>
      <c r="C6178" t="s">
        <v>52</v>
      </c>
      <c r="D6178" t="s">
        <v>53</v>
      </c>
      <c r="E6178" t="s">
        <v>71</v>
      </c>
      <c r="F6178" t="s">
        <v>78</v>
      </c>
      <c r="G6178" t="s">
        <v>56</v>
      </c>
      <c r="H6178">
        <v>2</v>
      </c>
      <c r="I6178">
        <v>47.97</v>
      </c>
      <c r="J6178">
        <v>7.6999999999999999E-2</v>
      </c>
      <c r="K6178">
        <v>31.64</v>
      </c>
      <c r="L6178" t="s">
        <v>57</v>
      </c>
      <c r="M6178">
        <f t="shared" si="620"/>
        <v>88.55</v>
      </c>
      <c r="N6178">
        <f t="shared" si="621"/>
        <v>25.27</v>
      </c>
      <c r="O6178" s="7">
        <f t="shared" si="622"/>
        <v>0.28537549407114626</v>
      </c>
      <c r="P6178" t="str">
        <f t="shared" si="623"/>
        <v>Aug-2025</v>
      </c>
      <c r="Q6178" t="str">
        <f t="shared" si="624"/>
        <v>Q3-2025</v>
      </c>
    </row>
    <row r="6179" spans="1:17" x14ac:dyDescent="0.3">
      <c r="A6179" t="s">
        <v>6327</v>
      </c>
      <c r="B6179" s="15">
        <v>45500</v>
      </c>
      <c r="C6179" t="s">
        <v>88</v>
      </c>
      <c r="D6179" t="s">
        <v>234</v>
      </c>
      <c r="E6179" t="s">
        <v>93</v>
      </c>
      <c r="F6179" t="s">
        <v>124</v>
      </c>
      <c r="G6179" t="s">
        <v>56</v>
      </c>
      <c r="H6179">
        <v>10</v>
      </c>
      <c r="I6179">
        <v>54.67</v>
      </c>
      <c r="J6179">
        <v>9.9000000000000005E-2</v>
      </c>
      <c r="K6179">
        <v>22.7</v>
      </c>
      <c r="L6179" t="s">
        <v>57</v>
      </c>
      <c r="M6179">
        <f t="shared" si="620"/>
        <v>492.58</v>
      </c>
      <c r="N6179">
        <f t="shared" si="621"/>
        <v>265.58</v>
      </c>
      <c r="O6179" s="7">
        <f t="shared" si="622"/>
        <v>0.53916115148808319</v>
      </c>
      <c r="P6179" t="str">
        <f t="shared" si="623"/>
        <v>Jul-2024</v>
      </c>
      <c r="Q6179" t="str">
        <f t="shared" si="624"/>
        <v>Q3-2024</v>
      </c>
    </row>
    <row r="6180" spans="1:17" x14ac:dyDescent="0.3">
      <c r="A6180" t="s">
        <v>6328</v>
      </c>
      <c r="B6180" s="15">
        <v>45911</v>
      </c>
      <c r="C6180" t="s">
        <v>84</v>
      </c>
      <c r="D6180" t="s">
        <v>150</v>
      </c>
      <c r="E6180" t="s">
        <v>60</v>
      </c>
      <c r="F6180" t="s">
        <v>99</v>
      </c>
      <c r="G6180" t="s">
        <v>68</v>
      </c>
      <c r="H6180">
        <v>2</v>
      </c>
      <c r="I6180">
        <v>59.03</v>
      </c>
      <c r="J6180">
        <v>0.08</v>
      </c>
      <c r="K6180">
        <v>29.33</v>
      </c>
      <c r="L6180" t="s">
        <v>57</v>
      </c>
      <c r="M6180">
        <f t="shared" si="620"/>
        <v>108.62</v>
      </c>
      <c r="N6180">
        <f t="shared" si="621"/>
        <v>49.96</v>
      </c>
      <c r="O6180" s="7">
        <f t="shared" si="622"/>
        <v>0.45995212668016938</v>
      </c>
      <c r="P6180" t="str">
        <f t="shared" si="623"/>
        <v>Sep-2025</v>
      </c>
      <c r="Q6180" t="str">
        <f t="shared" si="624"/>
        <v>Q3-2025</v>
      </c>
    </row>
    <row r="6181" spans="1:17" x14ac:dyDescent="0.3">
      <c r="A6181" t="s">
        <v>6329</v>
      </c>
      <c r="B6181" s="15">
        <v>45872</v>
      </c>
      <c r="C6181" t="s">
        <v>84</v>
      </c>
      <c r="D6181" t="s">
        <v>150</v>
      </c>
      <c r="E6181" t="s">
        <v>107</v>
      </c>
      <c r="F6181" t="s">
        <v>108</v>
      </c>
      <c r="G6181" t="s">
        <v>68</v>
      </c>
      <c r="H6181">
        <v>4</v>
      </c>
      <c r="I6181">
        <v>52.92</v>
      </c>
      <c r="J6181">
        <v>0.04</v>
      </c>
      <c r="K6181">
        <v>23.28</v>
      </c>
      <c r="L6181" t="s">
        <v>57</v>
      </c>
      <c r="M6181">
        <f t="shared" si="620"/>
        <v>203.21</v>
      </c>
      <c r="N6181">
        <f t="shared" si="621"/>
        <v>110.09</v>
      </c>
      <c r="O6181" s="7">
        <f t="shared" si="622"/>
        <v>0.54175483489985732</v>
      </c>
      <c r="P6181" t="str">
        <f t="shared" si="623"/>
        <v>Aug-2025</v>
      </c>
      <c r="Q6181" t="str">
        <f t="shared" si="624"/>
        <v>Q3-2025</v>
      </c>
    </row>
    <row r="6182" spans="1:17" x14ac:dyDescent="0.3">
      <c r="A6182" t="s">
        <v>6330</v>
      </c>
      <c r="B6182" s="15">
        <v>45533</v>
      </c>
      <c r="C6182" t="s">
        <v>84</v>
      </c>
      <c r="D6182" t="s">
        <v>85</v>
      </c>
      <c r="E6182" t="s">
        <v>93</v>
      </c>
      <c r="F6182" t="s">
        <v>255</v>
      </c>
      <c r="G6182" t="s">
        <v>56</v>
      </c>
      <c r="H6182">
        <v>5</v>
      </c>
      <c r="I6182">
        <v>16.62</v>
      </c>
      <c r="J6182">
        <v>0</v>
      </c>
      <c r="K6182">
        <v>6.16</v>
      </c>
      <c r="L6182" t="s">
        <v>57</v>
      </c>
      <c r="M6182">
        <f t="shared" si="620"/>
        <v>83.1</v>
      </c>
      <c r="N6182">
        <f t="shared" si="621"/>
        <v>52.3</v>
      </c>
      <c r="O6182" s="7">
        <f t="shared" si="622"/>
        <v>0.62936221419975935</v>
      </c>
      <c r="P6182" t="str">
        <f t="shared" si="623"/>
        <v>Aug-2024</v>
      </c>
      <c r="Q6182" t="str">
        <f t="shared" si="624"/>
        <v>Q3-2024</v>
      </c>
    </row>
    <row r="6183" spans="1:17" x14ac:dyDescent="0.3">
      <c r="A6183" t="s">
        <v>6331</v>
      </c>
      <c r="B6183" s="15">
        <v>45650</v>
      </c>
      <c r="C6183" t="s">
        <v>88</v>
      </c>
      <c r="D6183" t="s">
        <v>123</v>
      </c>
      <c r="E6183" t="s">
        <v>71</v>
      </c>
      <c r="F6183" t="s">
        <v>86</v>
      </c>
      <c r="G6183" t="s">
        <v>56</v>
      </c>
      <c r="H6183">
        <v>21</v>
      </c>
      <c r="I6183">
        <v>295.41000000000003</v>
      </c>
      <c r="J6183">
        <v>0</v>
      </c>
      <c r="K6183">
        <v>211.65</v>
      </c>
      <c r="L6183" t="s">
        <v>57</v>
      </c>
      <c r="M6183">
        <f t="shared" si="620"/>
        <v>6203.61</v>
      </c>
      <c r="N6183">
        <f t="shared" si="621"/>
        <v>1758.96</v>
      </c>
      <c r="O6183" s="7">
        <f t="shared" si="622"/>
        <v>0.2835381334416574</v>
      </c>
      <c r="P6183" t="str">
        <f t="shared" si="623"/>
        <v>Dec-2024</v>
      </c>
      <c r="Q6183" t="str">
        <f t="shared" si="624"/>
        <v>Q4-2024</v>
      </c>
    </row>
    <row r="6184" spans="1:17" x14ac:dyDescent="0.3">
      <c r="A6184" t="s">
        <v>6332</v>
      </c>
      <c r="B6184" s="15">
        <v>45552</v>
      </c>
      <c r="C6184" t="s">
        <v>88</v>
      </c>
      <c r="D6184" t="s">
        <v>270</v>
      </c>
      <c r="E6184" t="s">
        <v>93</v>
      </c>
      <c r="F6184" t="s">
        <v>124</v>
      </c>
      <c r="G6184" t="s">
        <v>68</v>
      </c>
      <c r="H6184">
        <v>1</v>
      </c>
      <c r="I6184">
        <v>34.479999999999997</v>
      </c>
      <c r="J6184">
        <v>5.0999999999999997E-2</v>
      </c>
      <c r="K6184">
        <v>15.58</v>
      </c>
      <c r="L6184" t="s">
        <v>57</v>
      </c>
      <c r="M6184">
        <f t="shared" si="620"/>
        <v>32.72</v>
      </c>
      <c r="N6184">
        <f t="shared" si="621"/>
        <v>17.14</v>
      </c>
      <c r="O6184" s="7">
        <f t="shared" si="622"/>
        <v>0.52383863080684601</v>
      </c>
      <c r="P6184" t="str">
        <f t="shared" si="623"/>
        <v>Sep-2024</v>
      </c>
      <c r="Q6184" t="str">
        <f t="shared" si="624"/>
        <v>Q3-2024</v>
      </c>
    </row>
    <row r="6185" spans="1:17" x14ac:dyDescent="0.3">
      <c r="A6185" t="s">
        <v>6333</v>
      </c>
      <c r="B6185" s="15">
        <v>45556</v>
      </c>
      <c r="C6185" t="s">
        <v>63</v>
      </c>
      <c r="D6185" t="s">
        <v>281</v>
      </c>
      <c r="E6185" t="s">
        <v>54</v>
      </c>
      <c r="F6185" t="s">
        <v>156</v>
      </c>
      <c r="G6185" t="s">
        <v>56</v>
      </c>
      <c r="H6185">
        <v>1</v>
      </c>
      <c r="I6185">
        <v>19.309999999999999</v>
      </c>
      <c r="J6185">
        <v>0.20599999999999999</v>
      </c>
      <c r="K6185">
        <v>11.38</v>
      </c>
      <c r="L6185" t="s">
        <v>57</v>
      </c>
      <c r="M6185">
        <f t="shared" si="620"/>
        <v>15.33</v>
      </c>
      <c r="N6185">
        <f t="shared" si="621"/>
        <v>3.95</v>
      </c>
      <c r="O6185" s="7">
        <f t="shared" si="622"/>
        <v>0.25766470971950423</v>
      </c>
      <c r="P6185" t="str">
        <f t="shared" si="623"/>
        <v>Sep-2024</v>
      </c>
      <c r="Q6185" t="str">
        <f t="shared" si="624"/>
        <v>Q3-2024</v>
      </c>
    </row>
    <row r="6186" spans="1:17" x14ac:dyDescent="0.3">
      <c r="A6186" t="s">
        <v>6334</v>
      </c>
      <c r="B6186" s="15">
        <v>45705</v>
      </c>
      <c r="C6186" t="s">
        <v>84</v>
      </c>
      <c r="D6186" t="s">
        <v>225</v>
      </c>
      <c r="E6186" t="s">
        <v>54</v>
      </c>
      <c r="F6186" t="s">
        <v>114</v>
      </c>
      <c r="G6186" t="s">
        <v>68</v>
      </c>
      <c r="H6186">
        <v>3</v>
      </c>
      <c r="I6186">
        <v>8.3000000000000007</v>
      </c>
      <c r="J6186">
        <v>0.12</v>
      </c>
      <c r="K6186">
        <v>5.35</v>
      </c>
      <c r="L6186" t="s">
        <v>57</v>
      </c>
      <c r="M6186">
        <f t="shared" si="620"/>
        <v>21.91</v>
      </c>
      <c r="N6186">
        <f t="shared" si="621"/>
        <v>5.86</v>
      </c>
      <c r="O6186" s="7">
        <f t="shared" si="622"/>
        <v>0.26745778183477864</v>
      </c>
      <c r="P6186" t="str">
        <f t="shared" si="623"/>
        <v>Feb-2025</v>
      </c>
      <c r="Q6186" t="str">
        <f t="shared" si="624"/>
        <v>Q1-2025</v>
      </c>
    </row>
    <row r="6187" spans="1:17" x14ac:dyDescent="0.3">
      <c r="A6187" t="s">
        <v>6335</v>
      </c>
      <c r="B6187" s="15">
        <v>45862</v>
      </c>
      <c r="C6187" t="s">
        <v>84</v>
      </c>
      <c r="D6187" t="s">
        <v>177</v>
      </c>
      <c r="E6187" t="s">
        <v>107</v>
      </c>
      <c r="F6187" t="s">
        <v>193</v>
      </c>
      <c r="G6187" t="s">
        <v>68</v>
      </c>
      <c r="H6187">
        <v>6</v>
      </c>
      <c r="I6187">
        <v>29.08</v>
      </c>
      <c r="J6187">
        <v>4.1000000000000002E-2</v>
      </c>
      <c r="K6187">
        <v>9.93</v>
      </c>
      <c r="L6187" t="s">
        <v>57</v>
      </c>
      <c r="M6187">
        <f t="shared" si="620"/>
        <v>167.33</v>
      </c>
      <c r="N6187">
        <f t="shared" si="621"/>
        <v>107.75</v>
      </c>
      <c r="O6187" s="7">
        <f t="shared" si="622"/>
        <v>0.6439371302217175</v>
      </c>
      <c r="P6187" t="str">
        <f t="shared" si="623"/>
        <v>Jul-2025</v>
      </c>
      <c r="Q6187" t="str">
        <f t="shared" si="624"/>
        <v>Q3-2025</v>
      </c>
    </row>
    <row r="6188" spans="1:17" x14ac:dyDescent="0.3">
      <c r="A6188" t="s">
        <v>6336</v>
      </c>
      <c r="B6188" s="15">
        <v>45938</v>
      </c>
      <c r="C6188" t="s">
        <v>84</v>
      </c>
      <c r="D6188" t="s">
        <v>169</v>
      </c>
      <c r="E6188" t="s">
        <v>107</v>
      </c>
      <c r="F6188" t="s">
        <v>132</v>
      </c>
      <c r="G6188" t="s">
        <v>68</v>
      </c>
      <c r="H6188">
        <v>20</v>
      </c>
      <c r="I6188">
        <v>40.369999999999997</v>
      </c>
      <c r="J6188">
        <v>0.05</v>
      </c>
      <c r="K6188">
        <v>16.73</v>
      </c>
      <c r="L6188" t="s">
        <v>57</v>
      </c>
      <c r="M6188">
        <f t="shared" si="620"/>
        <v>767.03</v>
      </c>
      <c r="N6188">
        <f t="shared" si="621"/>
        <v>432.43</v>
      </c>
      <c r="O6188" s="7">
        <f t="shared" si="622"/>
        <v>0.56377195155339432</v>
      </c>
      <c r="P6188" t="str">
        <f t="shared" si="623"/>
        <v>Oct-2025</v>
      </c>
      <c r="Q6188" t="str">
        <f t="shared" si="624"/>
        <v>Q4-2025</v>
      </c>
    </row>
    <row r="6189" spans="1:17" x14ac:dyDescent="0.3">
      <c r="A6189" t="s">
        <v>6337</v>
      </c>
      <c r="C6189" t="s">
        <v>84</v>
      </c>
      <c r="D6189" t="s">
        <v>110</v>
      </c>
      <c r="E6189" t="s">
        <v>107</v>
      </c>
      <c r="F6189" t="s">
        <v>132</v>
      </c>
      <c r="G6189" t="s">
        <v>68</v>
      </c>
      <c r="H6189">
        <v>26</v>
      </c>
      <c r="I6189">
        <v>18.649999999999999</v>
      </c>
      <c r="J6189">
        <v>6.4000000000000001E-2</v>
      </c>
      <c r="K6189">
        <v>6.61</v>
      </c>
      <c r="L6189" t="s">
        <v>57</v>
      </c>
      <c r="M6189">
        <f t="shared" si="620"/>
        <v>453.87</v>
      </c>
      <c r="N6189">
        <f t="shared" si="621"/>
        <v>282.01</v>
      </c>
      <c r="O6189" s="7">
        <f t="shared" si="622"/>
        <v>0.62134531914424829</v>
      </c>
    </row>
    <row r="6190" spans="1:17" x14ac:dyDescent="0.3">
      <c r="A6190" t="s">
        <v>6338</v>
      </c>
      <c r="B6190" s="15">
        <v>45540</v>
      </c>
      <c r="C6190" t="s">
        <v>63</v>
      </c>
      <c r="D6190" t="s">
        <v>251</v>
      </c>
      <c r="E6190" t="s">
        <v>93</v>
      </c>
      <c r="F6190" t="s">
        <v>255</v>
      </c>
      <c r="G6190" t="s">
        <v>56</v>
      </c>
      <c r="H6190">
        <v>4</v>
      </c>
      <c r="I6190">
        <v>47.03</v>
      </c>
      <c r="J6190">
        <v>0.22900000000000001</v>
      </c>
      <c r="K6190">
        <v>22.79</v>
      </c>
      <c r="L6190" t="s">
        <v>57</v>
      </c>
      <c r="M6190">
        <f t="shared" si="620"/>
        <v>145.04</v>
      </c>
      <c r="N6190">
        <f t="shared" si="621"/>
        <v>53.88</v>
      </c>
      <c r="O6190" s="7">
        <f t="shared" si="622"/>
        <v>0.3714837286265858</v>
      </c>
      <c r="P6190" t="str">
        <f t="shared" ref="P6190:P6220" si="625">IF(B6190="","",TEXT(B6190,"mmm-yyyy"))</f>
        <v>Sep-2024</v>
      </c>
      <c r="Q6190" t="str">
        <f t="shared" ref="Q6190:Q6220" si="626">IF(B6190="","","Q"&amp;ROUNDUP(MONTH(B6190)/3,0)&amp;"-"&amp;YEAR(B6190))</f>
        <v>Q3-2024</v>
      </c>
    </row>
    <row r="6191" spans="1:17" x14ac:dyDescent="0.3">
      <c r="A6191" t="s">
        <v>6339</v>
      </c>
      <c r="B6191" s="15">
        <v>45759</v>
      </c>
      <c r="C6191" t="s">
        <v>63</v>
      </c>
      <c r="D6191" t="s">
        <v>82</v>
      </c>
      <c r="E6191" t="s">
        <v>107</v>
      </c>
      <c r="F6191" t="s">
        <v>132</v>
      </c>
      <c r="G6191" t="s">
        <v>56</v>
      </c>
      <c r="H6191">
        <v>1</v>
      </c>
      <c r="I6191">
        <v>15.65</v>
      </c>
      <c r="J6191">
        <v>0.248</v>
      </c>
      <c r="K6191">
        <v>5.25</v>
      </c>
      <c r="L6191" t="s">
        <v>57</v>
      </c>
      <c r="M6191">
        <f t="shared" si="620"/>
        <v>11.77</v>
      </c>
      <c r="N6191">
        <f t="shared" si="621"/>
        <v>6.52</v>
      </c>
      <c r="O6191" s="7">
        <f t="shared" si="622"/>
        <v>0.55395072217502117</v>
      </c>
      <c r="P6191" t="str">
        <f t="shared" si="625"/>
        <v>Apr-2025</v>
      </c>
      <c r="Q6191" t="str">
        <f t="shared" si="626"/>
        <v>Q2-2025</v>
      </c>
    </row>
    <row r="6192" spans="1:17" x14ac:dyDescent="0.3">
      <c r="A6192" t="s">
        <v>6340</v>
      </c>
      <c r="B6192" s="15">
        <v>45528</v>
      </c>
      <c r="C6192" t="s">
        <v>52</v>
      </c>
      <c r="D6192" t="s">
        <v>216</v>
      </c>
      <c r="E6192" t="s">
        <v>60</v>
      </c>
      <c r="F6192" t="s">
        <v>67</v>
      </c>
      <c r="G6192" t="s">
        <v>56</v>
      </c>
      <c r="H6192">
        <v>5</v>
      </c>
      <c r="I6192">
        <v>98.76</v>
      </c>
      <c r="J6192">
        <v>0.11</v>
      </c>
      <c r="K6192">
        <v>46.65</v>
      </c>
      <c r="L6192" t="s">
        <v>57</v>
      </c>
      <c r="M6192">
        <f t="shared" si="620"/>
        <v>439.48</v>
      </c>
      <c r="N6192">
        <f t="shared" si="621"/>
        <v>206.23</v>
      </c>
      <c r="O6192" s="7">
        <f t="shared" si="622"/>
        <v>0.4692591244197688</v>
      </c>
      <c r="P6192" t="str">
        <f t="shared" si="625"/>
        <v>Aug-2024</v>
      </c>
      <c r="Q6192" t="str">
        <f t="shared" si="626"/>
        <v>Q3-2024</v>
      </c>
    </row>
    <row r="6193" spans="1:17" x14ac:dyDescent="0.3">
      <c r="A6193" t="s">
        <v>6341</v>
      </c>
      <c r="B6193" s="15">
        <v>45852</v>
      </c>
      <c r="C6193" t="s">
        <v>88</v>
      </c>
      <c r="D6193" t="s">
        <v>167</v>
      </c>
      <c r="E6193" t="s">
        <v>107</v>
      </c>
      <c r="F6193" t="s">
        <v>132</v>
      </c>
      <c r="G6193" t="s">
        <v>56</v>
      </c>
      <c r="H6193">
        <v>5</v>
      </c>
      <c r="I6193">
        <v>36.69</v>
      </c>
      <c r="J6193">
        <v>9.4E-2</v>
      </c>
      <c r="K6193">
        <v>13.71</v>
      </c>
      <c r="L6193" t="s">
        <v>57</v>
      </c>
      <c r="M6193">
        <f t="shared" si="620"/>
        <v>166.21</v>
      </c>
      <c r="N6193">
        <f t="shared" si="621"/>
        <v>97.66</v>
      </c>
      <c r="O6193" s="7">
        <f t="shared" si="622"/>
        <v>0.5875699416400938</v>
      </c>
      <c r="P6193" t="str">
        <f t="shared" si="625"/>
        <v>Jul-2025</v>
      </c>
      <c r="Q6193" t="str">
        <f t="shared" si="626"/>
        <v>Q3-2025</v>
      </c>
    </row>
    <row r="6194" spans="1:17" x14ac:dyDescent="0.3">
      <c r="A6194" t="s">
        <v>6342</v>
      </c>
      <c r="B6194" s="15">
        <v>45857</v>
      </c>
      <c r="C6194" t="s">
        <v>84</v>
      </c>
      <c r="D6194" t="s">
        <v>171</v>
      </c>
      <c r="E6194" t="s">
        <v>71</v>
      </c>
      <c r="F6194" t="s">
        <v>72</v>
      </c>
      <c r="G6194" t="s">
        <v>68</v>
      </c>
      <c r="H6194">
        <v>2</v>
      </c>
      <c r="I6194">
        <v>260.58999999999997</v>
      </c>
      <c r="J6194">
        <v>0.113</v>
      </c>
      <c r="K6194">
        <v>182.11</v>
      </c>
      <c r="L6194" t="s">
        <v>57</v>
      </c>
      <c r="M6194">
        <f t="shared" si="620"/>
        <v>462.29</v>
      </c>
      <c r="N6194">
        <f t="shared" si="621"/>
        <v>98.07</v>
      </c>
      <c r="O6194" s="7">
        <f t="shared" si="622"/>
        <v>0.21213956607324405</v>
      </c>
      <c r="P6194" t="str">
        <f t="shared" si="625"/>
        <v>Jul-2025</v>
      </c>
      <c r="Q6194" t="str">
        <f t="shared" si="626"/>
        <v>Q3-2025</v>
      </c>
    </row>
    <row r="6195" spans="1:17" x14ac:dyDescent="0.3">
      <c r="A6195" t="s">
        <v>6343</v>
      </c>
      <c r="B6195" s="15">
        <v>45523</v>
      </c>
      <c r="C6195" t="s">
        <v>52</v>
      </c>
      <c r="D6195" t="s">
        <v>75</v>
      </c>
      <c r="E6195" t="s">
        <v>60</v>
      </c>
      <c r="F6195" t="s">
        <v>76</v>
      </c>
      <c r="G6195" t="s">
        <v>68</v>
      </c>
      <c r="H6195">
        <v>4</v>
      </c>
      <c r="I6195">
        <v>32.92</v>
      </c>
      <c r="J6195">
        <v>5.0999999999999997E-2</v>
      </c>
      <c r="K6195">
        <v>17.57</v>
      </c>
      <c r="L6195" t="s">
        <v>57</v>
      </c>
      <c r="M6195">
        <f t="shared" si="620"/>
        <v>124.96</v>
      </c>
      <c r="N6195">
        <f t="shared" si="621"/>
        <v>54.68</v>
      </c>
      <c r="O6195" s="7">
        <f t="shared" si="622"/>
        <v>0.43758002560819464</v>
      </c>
      <c r="P6195" t="str">
        <f t="shared" si="625"/>
        <v>Aug-2024</v>
      </c>
      <c r="Q6195" t="str">
        <f t="shared" si="626"/>
        <v>Q3-2024</v>
      </c>
    </row>
    <row r="6196" spans="1:17" x14ac:dyDescent="0.3">
      <c r="A6196" t="s">
        <v>6344</v>
      </c>
      <c r="B6196" s="15">
        <v>45704</v>
      </c>
      <c r="C6196" t="s">
        <v>63</v>
      </c>
      <c r="D6196" t="s">
        <v>106</v>
      </c>
      <c r="E6196" t="s">
        <v>60</v>
      </c>
      <c r="F6196" t="s">
        <v>67</v>
      </c>
      <c r="G6196" t="s">
        <v>56</v>
      </c>
      <c r="H6196">
        <v>6</v>
      </c>
      <c r="I6196">
        <v>92.14</v>
      </c>
      <c r="J6196">
        <v>0.17199999999999999</v>
      </c>
      <c r="K6196">
        <v>44.06</v>
      </c>
      <c r="L6196" t="s">
        <v>57</v>
      </c>
      <c r="M6196">
        <f t="shared" si="620"/>
        <v>457.75</v>
      </c>
      <c r="N6196">
        <f t="shared" si="621"/>
        <v>193.39</v>
      </c>
      <c r="O6196" s="7">
        <f t="shared" si="622"/>
        <v>0.42247951938831235</v>
      </c>
      <c r="P6196" t="str">
        <f t="shared" si="625"/>
        <v>Feb-2025</v>
      </c>
      <c r="Q6196" t="str">
        <f t="shared" si="626"/>
        <v>Q1-2025</v>
      </c>
    </row>
    <row r="6197" spans="1:17" x14ac:dyDescent="0.3">
      <c r="A6197" t="s">
        <v>6345</v>
      </c>
      <c r="B6197" s="15">
        <v>45523</v>
      </c>
      <c r="C6197" t="s">
        <v>63</v>
      </c>
      <c r="D6197" t="s">
        <v>263</v>
      </c>
      <c r="E6197" t="s">
        <v>54</v>
      </c>
      <c r="F6197" t="s">
        <v>268</v>
      </c>
      <c r="G6197" t="s">
        <v>56</v>
      </c>
      <c r="H6197">
        <v>4</v>
      </c>
      <c r="I6197">
        <v>3.51</v>
      </c>
      <c r="J6197">
        <v>0.17599999999999999</v>
      </c>
      <c r="K6197">
        <v>2.16</v>
      </c>
      <c r="L6197" t="s">
        <v>57</v>
      </c>
      <c r="M6197">
        <f t="shared" si="620"/>
        <v>11.57</v>
      </c>
      <c r="N6197">
        <f t="shared" si="621"/>
        <v>2.93</v>
      </c>
      <c r="O6197" s="7">
        <f t="shared" si="622"/>
        <v>0.25324114088159033</v>
      </c>
      <c r="P6197" t="str">
        <f t="shared" si="625"/>
        <v>Aug-2024</v>
      </c>
      <c r="Q6197" t="str">
        <f t="shared" si="626"/>
        <v>Q3-2024</v>
      </c>
    </row>
    <row r="6198" spans="1:17" x14ac:dyDescent="0.3">
      <c r="A6198" t="s">
        <v>6346</v>
      </c>
      <c r="B6198" s="15">
        <v>45678</v>
      </c>
      <c r="C6198" t="s">
        <v>84</v>
      </c>
      <c r="D6198" t="s">
        <v>169</v>
      </c>
      <c r="E6198" t="s">
        <v>93</v>
      </c>
      <c r="F6198" t="s">
        <v>219</v>
      </c>
      <c r="G6198" t="s">
        <v>68</v>
      </c>
      <c r="H6198">
        <v>3</v>
      </c>
      <c r="I6198">
        <v>67.92</v>
      </c>
      <c r="J6198">
        <v>0.126</v>
      </c>
      <c r="K6198">
        <v>27.65</v>
      </c>
      <c r="L6198" t="s">
        <v>57</v>
      </c>
      <c r="M6198">
        <f t="shared" si="620"/>
        <v>178.09</v>
      </c>
      <c r="N6198">
        <f t="shared" si="621"/>
        <v>95.14</v>
      </c>
      <c r="O6198" s="7">
        <f t="shared" si="622"/>
        <v>0.5342242686282217</v>
      </c>
      <c r="P6198" t="str">
        <f t="shared" si="625"/>
        <v>Jan-2025</v>
      </c>
      <c r="Q6198" t="str">
        <f t="shared" si="626"/>
        <v>Q1-2025</v>
      </c>
    </row>
    <row r="6199" spans="1:17" x14ac:dyDescent="0.3">
      <c r="A6199" t="s">
        <v>6347</v>
      </c>
      <c r="B6199" s="15">
        <v>45678</v>
      </c>
      <c r="C6199" t="s">
        <v>84</v>
      </c>
      <c r="D6199" t="s">
        <v>229</v>
      </c>
      <c r="E6199" t="s">
        <v>93</v>
      </c>
      <c r="F6199" t="s">
        <v>141</v>
      </c>
      <c r="G6199" t="s">
        <v>56</v>
      </c>
      <c r="H6199">
        <v>4</v>
      </c>
      <c r="I6199">
        <v>43.45</v>
      </c>
      <c r="J6199">
        <v>4.1000000000000002E-2</v>
      </c>
      <c r="K6199">
        <v>20.13</v>
      </c>
      <c r="L6199" t="s">
        <v>57</v>
      </c>
      <c r="M6199">
        <f t="shared" si="620"/>
        <v>166.67</v>
      </c>
      <c r="N6199">
        <f t="shared" si="621"/>
        <v>86.15</v>
      </c>
      <c r="O6199" s="7">
        <f t="shared" si="622"/>
        <v>0.51688966220675592</v>
      </c>
      <c r="P6199" t="str">
        <f t="shared" si="625"/>
        <v>Jan-2025</v>
      </c>
      <c r="Q6199" t="str">
        <f t="shared" si="626"/>
        <v>Q1-2025</v>
      </c>
    </row>
    <row r="6200" spans="1:17" x14ac:dyDescent="0.3">
      <c r="A6200" t="s">
        <v>6348</v>
      </c>
      <c r="B6200" s="15">
        <v>45608</v>
      </c>
      <c r="C6200" t="s">
        <v>52</v>
      </c>
      <c r="D6200" t="s">
        <v>70</v>
      </c>
      <c r="E6200" t="s">
        <v>107</v>
      </c>
      <c r="F6200" t="s">
        <v>108</v>
      </c>
      <c r="G6200" t="s">
        <v>56</v>
      </c>
      <c r="H6200">
        <v>15</v>
      </c>
      <c r="I6200">
        <v>11.3</v>
      </c>
      <c r="J6200">
        <v>4.9000000000000002E-2</v>
      </c>
      <c r="K6200">
        <v>4.0199999999999996</v>
      </c>
      <c r="L6200" t="s">
        <v>57</v>
      </c>
      <c r="M6200">
        <f t="shared" si="620"/>
        <v>161.19</v>
      </c>
      <c r="N6200">
        <f t="shared" si="621"/>
        <v>100.89</v>
      </c>
      <c r="O6200" s="7">
        <f t="shared" si="622"/>
        <v>0.6259073143495254</v>
      </c>
      <c r="P6200" t="str">
        <f t="shared" si="625"/>
        <v>Nov-2024</v>
      </c>
      <c r="Q6200" t="str">
        <f t="shared" si="626"/>
        <v>Q4-2024</v>
      </c>
    </row>
    <row r="6201" spans="1:17" x14ac:dyDescent="0.3">
      <c r="A6201" t="s">
        <v>6349</v>
      </c>
      <c r="B6201" s="15">
        <v>45616</v>
      </c>
      <c r="C6201" t="s">
        <v>88</v>
      </c>
      <c r="D6201" t="s">
        <v>206</v>
      </c>
      <c r="E6201" t="s">
        <v>71</v>
      </c>
      <c r="F6201" t="s">
        <v>78</v>
      </c>
      <c r="G6201" t="s">
        <v>56</v>
      </c>
      <c r="H6201">
        <v>6</v>
      </c>
      <c r="I6201">
        <v>235.92</v>
      </c>
      <c r="J6201">
        <v>5.3999999999999999E-2</v>
      </c>
      <c r="K6201">
        <v>182.7</v>
      </c>
      <c r="L6201" t="s">
        <v>57</v>
      </c>
      <c r="M6201">
        <f t="shared" si="620"/>
        <v>1339.08</v>
      </c>
      <c r="N6201">
        <f t="shared" si="621"/>
        <v>242.88</v>
      </c>
      <c r="O6201" s="7">
        <f t="shared" si="622"/>
        <v>0.18137825970069002</v>
      </c>
      <c r="P6201" t="str">
        <f t="shared" si="625"/>
        <v>Nov-2024</v>
      </c>
      <c r="Q6201" t="str">
        <f t="shared" si="626"/>
        <v>Q4-2024</v>
      </c>
    </row>
    <row r="6202" spans="1:17" x14ac:dyDescent="0.3">
      <c r="A6202" t="s">
        <v>6350</v>
      </c>
      <c r="B6202" s="15">
        <v>45880</v>
      </c>
      <c r="C6202" t="s">
        <v>88</v>
      </c>
      <c r="D6202" t="s">
        <v>183</v>
      </c>
      <c r="E6202" t="s">
        <v>107</v>
      </c>
      <c r="F6202" t="s">
        <v>193</v>
      </c>
      <c r="G6202" t="s">
        <v>56</v>
      </c>
      <c r="H6202">
        <v>3</v>
      </c>
      <c r="I6202">
        <v>52.26</v>
      </c>
      <c r="J6202">
        <v>0.09</v>
      </c>
      <c r="K6202">
        <v>19.95</v>
      </c>
      <c r="L6202" t="s">
        <v>57</v>
      </c>
      <c r="M6202">
        <f t="shared" si="620"/>
        <v>142.66999999999999</v>
      </c>
      <c r="N6202">
        <f t="shared" si="621"/>
        <v>82.82</v>
      </c>
      <c r="O6202" s="7">
        <f t="shared" si="622"/>
        <v>0.58050045559683183</v>
      </c>
      <c r="P6202" t="str">
        <f t="shared" si="625"/>
        <v>Aug-2025</v>
      </c>
      <c r="Q6202" t="str">
        <f t="shared" si="626"/>
        <v>Q3-2025</v>
      </c>
    </row>
    <row r="6203" spans="1:17" x14ac:dyDescent="0.3">
      <c r="A6203" t="s">
        <v>6351</v>
      </c>
      <c r="B6203" s="15">
        <v>45483</v>
      </c>
      <c r="C6203" t="s">
        <v>88</v>
      </c>
      <c r="D6203" t="s">
        <v>123</v>
      </c>
      <c r="E6203" t="s">
        <v>54</v>
      </c>
      <c r="F6203" t="s">
        <v>114</v>
      </c>
      <c r="G6203" t="s">
        <v>56</v>
      </c>
      <c r="H6203">
        <v>1</v>
      </c>
      <c r="I6203">
        <v>8.1999999999999993</v>
      </c>
      <c r="J6203">
        <v>7.0000000000000007E-2</v>
      </c>
      <c r="K6203">
        <v>5.05</v>
      </c>
      <c r="L6203" t="s">
        <v>57</v>
      </c>
      <c r="M6203">
        <f t="shared" si="620"/>
        <v>7.63</v>
      </c>
      <c r="N6203">
        <f t="shared" si="621"/>
        <v>2.58</v>
      </c>
      <c r="O6203" s="7">
        <f t="shared" si="622"/>
        <v>0.33813892529488859</v>
      </c>
      <c r="P6203" t="str">
        <f t="shared" si="625"/>
        <v>Jul-2024</v>
      </c>
      <c r="Q6203" t="str">
        <f t="shared" si="626"/>
        <v>Q3-2024</v>
      </c>
    </row>
    <row r="6204" spans="1:17" x14ac:dyDescent="0.3">
      <c r="A6204" t="s">
        <v>6352</v>
      </c>
      <c r="B6204" s="15">
        <v>45651</v>
      </c>
      <c r="C6204" t="s">
        <v>88</v>
      </c>
      <c r="D6204" t="s">
        <v>270</v>
      </c>
      <c r="E6204" t="s">
        <v>93</v>
      </c>
      <c r="F6204" t="s">
        <v>94</v>
      </c>
      <c r="G6204" t="s">
        <v>56</v>
      </c>
      <c r="H6204">
        <v>8</v>
      </c>
      <c r="I6204">
        <v>24.74</v>
      </c>
      <c r="J6204">
        <v>0.17799999999999999</v>
      </c>
      <c r="K6204">
        <v>12.13</v>
      </c>
      <c r="L6204" t="s">
        <v>73</v>
      </c>
      <c r="M6204">
        <f t="shared" si="620"/>
        <v>162.69</v>
      </c>
      <c r="N6204">
        <f t="shared" si="621"/>
        <v>65.650000000000006</v>
      </c>
      <c r="O6204" s="7">
        <f t="shared" si="622"/>
        <v>0.40352818243284777</v>
      </c>
      <c r="P6204" t="str">
        <f t="shared" si="625"/>
        <v>Dec-2024</v>
      </c>
      <c r="Q6204" t="str">
        <f t="shared" si="626"/>
        <v>Q4-2024</v>
      </c>
    </row>
    <row r="6205" spans="1:17" x14ac:dyDescent="0.3">
      <c r="A6205" t="s">
        <v>6353</v>
      </c>
      <c r="B6205" s="15">
        <v>45610</v>
      </c>
      <c r="C6205" t="s">
        <v>52</v>
      </c>
      <c r="D6205" t="s">
        <v>96</v>
      </c>
      <c r="E6205" t="s">
        <v>71</v>
      </c>
      <c r="F6205" t="s">
        <v>78</v>
      </c>
      <c r="G6205" t="s">
        <v>56</v>
      </c>
      <c r="H6205">
        <v>5</v>
      </c>
      <c r="I6205">
        <v>238.57</v>
      </c>
      <c r="J6205">
        <v>0</v>
      </c>
      <c r="K6205">
        <v>190.3</v>
      </c>
      <c r="L6205" t="s">
        <v>57</v>
      </c>
      <c r="M6205">
        <f t="shared" si="620"/>
        <v>1192.8499999999999</v>
      </c>
      <c r="N6205">
        <f t="shared" si="621"/>
        <v>241.35</v>
      </c>
      <c r="O6205" s="7">
        <f t="shared" si="622"/>
        <v>0.20233055287756216</v>
      </c>
      <c r="P6205" t="str">
        <f t="shared" si="625"/>
        <v>Nov-2024</v>
      </c>
      <c r="Q6205" t="str">
        <f t="shared" si="626"/>
        <v>Q4-2024</v>
      </c>
    </row>
    <row r="6206" spans="1:17" x14ac:dyDescent="0.3">
      <c r="A6206" t="s">
        <v>6354</v>
      </c>
      <c r="B6206" s="15">
        <v>45621</v>
      </c>
      <c r="C6206" t="s">
        <v>88</v>
      </c>
      <c r="D6206" t="s">
        <v>429</v>
      </c>
      <c r="E6206" t="s">
        <v>107</v>
      </c>
      <c r="F6206" t="s">
        <v>193</v>
      </c>
      <c r="G6206" t="s">
        <v>56</v>
      </c>
      <c r="H6206">
        <v>12</v>
      </c>
      <c r="I6206">
        <v>26.92</v>
      </c>
      <c r="J6206">
        <v>2.1999999999999999E-2</v>
      </c>
      <c r="K6206">
        <v>8.86</v>
      </c>
      <c r="L6206" t="s">
        <v>57</v>
      </c>
      <c r="M6206">
        <f t="shared" si="620"/>
        <v>315.93</v>
      </c>
      <c r="N6206">
        <f t="shared" si="621"/>
        <v>209.61</v>
      </c>
      <c r="O6206" s="7">
        <f t="shared" si="622"/>
        <v>0.66346975595859847</v>
      </c>
      <c r="P6206" t="str">
        <f t="shared" si="625"/>
        <v>Nov-2024</v>
      </c>
      <c r="Q6206" t="str">
        <f t="shared" si="626"/>
        <v>Q4-2024</v>
      </c>
    </row>
    <row r="6207" spans="1:17" x14ac:dyDescent="0.3">
      <c r="A6207" t="s">
        <v>6355</v>
      </c>
      <c r="B6207" s="15">
        <v>45706</v>
      </c>
      <c r="C6207" t="s">
        <v>88</v>
      </c>
      <c r="D6207" t="s">
        <v>135</v>
      </c>
      <c r="E6207" t="s">
        <v>54</v>
      </c>
      <c r="F6207" t="s">
        <v>156</v>
      </c>
      <c r="G6207" t="s">
        <v>56</v>
      </c>
      <c r="H6207">
        <v>8</v>
      </c>
      <c r="I6207">
        <v>5.5</v>
      </c>
      <c r="J6207">
        <v>5.1999999999999998E-2</v>
      </c>
      <c r="K6207">
        <v>3.54</v>
      </c>
      <c r="L6207" t="s">
        <v>57</v>
      </c>
      <c r="M6207">
        <f t="shared" si="620"/>
        <v>41.71</v>
      </c>
      <c r="N6207">
        <f t="shared" si="621"/>
        <v>13.39</v>
      </c>
      <c r="O6207" s="7">
        <f t="shared" si="622"/>
        <v>0.32102613282186526</v>
      </c>
      <c r="P6207" t="str">
        <f t="shared" si="625"/>
        <v>Feb-2025</v>
      </c>
      <c r="Q6207" t="str">
        <f t="shared" si="626"/>
        <v>Q1-2025</v>
      </c>
    </row>
    <row r="6208" spans="1:17" x14ac:dyDescent="0.3">
      <c r="A6208" t="s">
        <v>6356</v>
      </c>
      <c r="B6208" s="15">
        <v>45702</v>
      </c>
      <c r="C6208" t="s">
        <v>63</v>
      </c>
      <c r="D6208" t="s">
        <v>188</v>
      </c>
      <c r="E6208" t="s">
        <v>71</v>
      </c>
      <c r="F6208" t="s">
        <v>86</v>
      </c>
      <c r="G6208" t="s">
        <v>56</v>
      </c>
      <c r="H6208">
        <v>2</v>
      </c>
      <c r="I6208">
        <v>290.29000000000002</v>
      </c>
      <c r="J6208">
        <v>0.25800000000000001</v>
      </c>
      <c r="K6208">
        <v>217.29</v>
      </c>
      <c r="L6208" t="s">
        <v>57</v>
      </c>
      <c r="M6208">
        <f t="shared" si="620"/>
        <v>430.79</v>
      </c>
      <c r="N6208">
        <f t="shared" si="621"/>
        <v>-3.79</v>
      </c>
      <c r="O6208" s="7">
        <f t="shared" si="622"/>
        <v>-8.7977901065484348E-3</v>
      </c>
      <c r="P6208" t="str">
        <f t="shared" si="625"/>
        <v>Feb-2025</v>
      </c>
      <c r="Q6208" t="str">
        <f t="shared" si="626"/>
        <v>Q1-2025</v>
      </c>
    </row>
    <row r="6209" spans="1:17" x14ac:dyDescent="0.3">
      <c r="A6209" t="s">
        <v>6357</v>
      </c>
      <c r="B6209" s="15">
        <v>45800</v>
      </c>
      <c r="C6209" t="s">
        <v>88</v>
      </c>
      <c r="D6209" t="s">
        <v>202</v>
      </c>
      <c r="E6209" t="s">
        <v>60</v>
      </c>
      <c r="F6209" t="s">
        <v>67</v>
      </c>
      <c r="G6209" t="s">
        <v>56</v>
      </c>
      <c r="H6209">
        <v>1</v>
      </c>
      <c r="I6209">
        <v>99</v>
      </c>
      <c r="J6209">
        <v>8.1000000000000003E-2</v>
      </c>
      <c r="K6209">
        <v>41.55</v>
      </c>
      <c r="L6209" t="s">
        <v>57</v>
      </c>
      <c r="M6209">
        <f t="shared" si="620"/>
        <v>90.98</v>
      </c>
      <c r="N6209">
        <f t="shared" si="621"/>
        <v>49.43</v>
      </c>
      <c r="O6209" s="7">
        <f t="shared" si="622"/>
        <v>0.54330622114750493</v>
      </c>
      <c r="P6209" t="str">
        <f t="shared" si="625"/>
        <v>May-2025</v>
      </c>
      <c r="Q6209" t="str">
        <f t="shared" si="626"/>
        <v>Q2-2025</v>
      </c>
    </row>
    <row r="6210" spans="1:17" x14ac:dyDescent="0.3">
      <c r="A6210" t="s">
        <v>6358</v>
      </c>
      <c r="B6210" s="15">
        <v>45712</v>
      </c>
      <c r="C6210" t="s">
        <v>88</v>
      </c>
      <c r="D6210" t="s">
        <v>234</v>
      </c>
      <c r="E6210" t="s">
        <v>71</v>
      </c>
      <c r="F6210" t="s">
        <v>97</v>
      </c>
      <c r="G6210" t="s">
        <v>56</v>
      </c>
      <c r="H6210">
        <v>3</v>
      </c>
      <c r="I6210">
        <v>148.08000000000001</v>
      </c>
      <c r="J6210">
        <v>0</v>
      </c>
      <c r="K6210">
        <v>108.67</v>
      </c>
      <c r="L6210" t="s">
        <v>57</v>
      </c>
      <c r="M6210">
        <f t="shared" ref="M6210:M6273" si="627">ROUND(H6210*I6210*(1-J6210),2)</f>
        <v>444.24</v>
      </c>
      <c r="N6210">
        <f t="shared" ref="N6210:N6273" si="628">ROUND(M6210-(H6210*K6210),2)</f>
        <v>118.23</v>
      </c>
      <c r="O6210" s="7">
        <f t="shared" ref="O6210:O6273" si="629">IFERROR(N6210/M6210,0)</f>
        <v>0.266139924365208</v>
      </c>
      <c r="P6210" t="str">
        <f t="shared" si="625"/>
        <v>Feb-2025</v>
      </c>
      <c r="Q6210" t="str">
        <f t="shared" si="626"/>
        <v>Q1-2025</v>
      </c>
    </row>
    <row r="6211" spans="1:17" x14ac:dyDescent="0.3">
      <c r="A6211" t="s">
        <v>6359</v>
      </c>
      <c r="B6211" s="15">
        <v>45499</v>
      </c>
      <c r="C6211" t="s">
        <v>88</v>
      </c>
      <c r="D6211" t="s">
        <v>270</v>
      </c>
      <c r="E6211" t="s">
        <v>107</v>
      </c>
      <c r="F6211" t="s">
        <v>193</v>
      </c>
      <c r="G6211" t="s">
        <v>68</v>
      </c>
      <c r="H6211">
        <v>6</v>
      </c>
      <c r="I6211">
        <v>37.659999999999997</v>
      </c>
      <c r="J6211">
        <v>0.105</v>
      </c>
      <c r="K6211">
        <v>15.8</v>
      </c>
      <c r="L6211" t="s">
        <v>57</v>
      </c>
      <c r="M6211">
        <f t="shared" si="627"/>
        <v>202.23</v>
      </c>
      <c r="N6211">
        <f t="shared" si="628"/>
        <v>107.43</v>
      </c>
      <c r="O6211" s="7">
        <f t="shared" si="629"/>
        <v>0.53122682094644713</v>
      </c>
      <c r="P6211" t="str">
        <f t="shared" si="625"/>
        <v>Jul-2024</v>
      </c>
      <c r="Q6211" t="str">
        <f t="shared" si="626"/>
        <v>Q3-2024</v>
      </c>
    </row>
    <row r="6212" spans="1:17" x14ac:dyDescent="0.3">
      <c r="A6212" t="s">
        <v>6360</v>
      </c>
      <c r="B6212" s="15">
        <v>45696</v>
      </c>
      <c r="C6212" t="s">
        <v>84</v>
      </c>
      <c r="D6212" t="s">
        <v>229</v>
      </c>
      <c r="E6212" t="s">
        <v>71</v>
      </c>
      <c r="F6212" t="s">
        <v>126</v>
      </c>
      <c r="G6212" t="s">
        <v>68</v>
      </c>
      <c r="H6212">
        <v>2</v>
      </c>
      <c r="I6212">
        <v>205.96</v>
      </c>
      <c r="J6212">
        <v>0.129</v>
      </c>
      <c r="K6212">
        <v>150.22999999999999</v>
      </c>
      <c r="L6212" t="s">
        <v>57</v>
      </c>
      <c r="M6212">
        <f t="shared" si="627"/>
        <v>358.78</v>
      </c>
      <c r="N6212">
        <f t="shared" si="628"/>
        <v>58.32</v>
      </c>
      <c r="O6212" s="7">
        <f t="shared" si="629"/>
        <v>0.16255086682646749</v>
      </c>
      <c r="P6212" t="str">
        <f t="shared" si="625"/>
        <v>Feb-2025</v>
      </c>
      <c r="Q6212" t="str">
        <f t="shared" si="626"/>
        <v>Q1-2025</v>
      </c>
    </row>
    <row r="6213" spans="1:17" x14ac:dyDescent="0.3">
      <c r="A6213" t="s">
        <v>6361</v>
      </c>
      <c r="B6213" s="15">
        <v>45748</v>
      </c>
      <c r="C6213" t="s">
        <v>63</v>
      </c>
      <c r="D6213" t="s">
        <v>251</v>
      </c>
      <c r="E6213" t="s">
        <v>71</v>
      </c>
      <c r="F6213" t="s">
        <v>126</v>
      </c>
      <c r="G6213" t="s">
        <v>56</v>
      </c>
      <c r="H6213">
        <v>1</v>
      </c>
      <c r="I6213">
        <v>65.069999999999993</v>
      </c>
      <c r="J6213">
        <v>0.23499999999999999</v>
      </c>
      <c r="K6213">
        <v>47.98</v>
      </c>
      <c r="L6213" t="s">
        <v>57</v>
      </c>
      <c r="M6213">
        <f t="shared" si="627"/>
        <v>49.78</v>
      </c>
      <c r="N6213">
        <f t="shared" si="628"/>
        <v>1.8</v>
      </c>
      <c r="O6213" s="7">
        <f t="shared" si="629"/>
        <v>3.6159100040176778E-2</v>
      </c>
      <c r="P6213" t="str">
        <f t="shared" si="625"/>
        <v>Apr-2025</v>
      </c>
      <c r="Q6213" t="str">
        <f t="shared" si="626"/>
        <v>Q2-2025</v>
      </c>
    </row>
    <row r="6214" spans="1:17" x14ac:dyDescent="0.3">
      <c r="A6214" t="s">
        <v>6362</v>
      </c>
      <c r="B6214" s="15">
        <v>45395</v>
      </c>
      <c r="C6214" t="s">
        <v>88</v>
      </c>
      <c r="D6214" t="s">
        <v>270</v>
      </c>
      <c r="E6214" t="s">
        <v>60</v>
      </c>
      <c r="F6214" t="s">
        <v>90</v>
      </c>
      <c r="G6214" t="s">
        <v>68</v>
      </c>
      <c r="H6214">
        <v>3</v>
      </c>
      <c r="I6214">
        <v>65.900000000000006</v>
      </c>
      <c r="J6214">
        <v>0</v>
      </c>
      <c r="K6214">
        <v>30.05</v>
      </c>
      <c r="L6214" t="s">
        <v>57</v>
      </c>
      <c r="M6214">
        <f t="shared" si="627"/>
        <v>197.7</v>
      </c>
      <c r="N6214">
        <f t="shared" si="628"/>
        <v>107.55</v>
      </c>
      <c r="O6214" s="7">
        <f t="shared" si="629"/>
        <v>0.54400606980273147</v>
      </c>
      <c r="P6214" t="str">
        <f t="shared" si="625"/>
        <v>Apr-2024</v>
      </c>
      <c r="Q6214" t="str">
        <f t="shared" si="626"/>
        <v>Q2-2024</v>
      </c>
    </row>
    <row r="6215" spans="1:17" x14ac:dyDescent="0.3">
      <c r="A6215" t="s">
        <v>6363</v>
      </c>
      <c r="B6215" s="15">
        <v>45533</v>
      </c>
      <c r="C6215" t="s">
        <v>52</v>
      </c>
      <c r="D6215" t="s">
        <v>96</v>
      </c>
      <c r="E6215" t="s">
        <v>71</v>
      </c>
      <c r="F6215" t="s">
        <v>126</v>
      </c>
      <c r="G6215" t="s">
        <v>68</v>
      </c>
      <c r="H6215">
        <v>9</v>
      </c>
      <c r="I6215">
        <v>204.01</v>
      </c>
      <c r="J6215">
        <v>6.8000000000000005E-2</v>
      </c>
      <c r="K6215">
        <v>152.01</v>
      </c>
      <c r="L6215" t="s">
        <v>57</v>
      </c>
      <c r="M6215">
        <f t="shared" si="627"/>
        <v>1711.24</v>
      </c>
      <c r="N6215">
        <f t="shared" si="628"/>
        <v>343.15</v>
      </c>
      <c r="O6215" s="7">
        <f t="shared" si="629"/>
        <v>0.20052710315326897</v>
      </c>
      <c r="P6215" t="str">
        <f t="shared" si="625"/>
        <v>Aug-2024</v>
      </c>
      <c r="Q6215" t="str">
        <f t="shared" si="626"/>
        <v>Q3-2024</v>
      </c>
    </row>
    <row r="6216" spans="1:17" x14ac:dyDescent="0.3">
      <c r="A6216" t="s">
        <v>6364</v>
      </c>
      <c r="B6216" s="15">
        <v>45826</v>
      </c>
      <c r="C6216" t="s">
        <v>84</v>
      </c>
      <c r="D6216" t="s">
        <v>177</v>
      </c>
      <c r="E6216" t="s">
        <v>107</v>
      </c>
      <c r="F6216" t="s">
        <v>193</v>
      </c>
      <c r="G6216" t="s">
        <v>68</v>
      </c>
      <c r="H6216">
        <v>7</v>
      </c>
      <c r="I6216">
        <v>55.47</v>
      </c>
      <c r="J6216">
        <v>9.5000000000000001E-2</v>
      </c>
      <c r="K6216">
        <v>19.27</v>
      </c>
      <c r="L6216" t="s">
        <v>57</v>
      </c>
      <c r="M6216">
        <f t="shared" si="627"/>
        <v>351.4</v>
      </c>
      <c r="N6216">
        <f t="shared" si="628"/>
        <v>216.51</v>
      </c>
      <c r="O6216" s="7">
        <f t="shared" si="629"/>
        <v>0.61613545816733073</v>
      </c>
      <c r="P6216" t="str">
        <f t="shared" si="625"/>
        <v>Jun-2025</v>
      </c>
      <c r="Q6216" t="str">
        <f t="shared" si="626"/>
        <v>Q2-2025</v>
      </c>
    </row>
    <row r="6217" spans="1:17" x14ac:dyDescent="0.3">
      <c r="A6217" t="s">
        <v>6365</v>
      </c>
      <c r="B6217" s="15">
        <v>45595</v>
      </c>
      <c r="C6217" t="s">
        <v>88</v>
      </c>
      <c r="D6217" t="s">
        <v>162</v>
      </c>
      <c r="E6217" t="s">
        <v>60</v>
      </c>
      <c r="F6217" t="s">
        <v>90</v>
      </c>
      <c r="G6217" t="s">
        <v>68</v>
      </c>
      <c r="H6217">
        <v>4</v>
      </c>
      <c r="I6217">
        <v>37.5</v>
      </c>
      <c r="J6217">
        <v>8.1000000000000003E-2</v>
      </c>
      <c r="K6217">
        <v>15.95</v>
      </c>
      <c r="L6217" t="s">
        <v>57</v>
      </c>
      <c r="M6217">
        <f t="shared" si="627"/>
        <v>137.85</v>
      </c>
      <c r="N6217">
        <f t="shared" si="628"/>
        <v>74.05</v>
      </c>
      <c r="O6217" s="7">
        <f t="shared" si="629"/>
        <v>0.53717809212912582</v>
      </c>
      <c r="P6217" t="str">
        <f t="shared" si="625"/>
        <v>Oct-2024</v>
      </c>
      <c r="Q6217" t="str">
        <f t="shared" si="626"/>
        <v>Q4-2024</v>
      </c>
    </row>
    <row r="6218" spans="1:17" x14ac:dyDescent="0.3">
      <c r="A6218" t="s">
        <v>6366</v>
      </c>
      <c r="B6218" s="15">
        <v>45547</v>
      </c>
      <c r="C6218" t="s">
        <v>52</v>
      </c>
      <c r="D6218" t="s">
        <v>101</v>
      </c>
      <c r="E6218" t="s">
        <v>107</v>
      </c>
      <c r="F6218" t="s">
        <v>139</v>
      </c>
      <c r="G6218" t="s">
        <v>68</v>
      </c>
      <c r="H6218">
        <v>3</v>
      </c>
      <c r="I6218">
        <v>54.26</v>
      </c>
      <c r="J6218">
        <v>2.1999999999999999E-2</v>
      </c>
      <c r="K6218">
        <v>22.46</v>
      </c>
      <c r="L6218" t="s">
        <v>57</v>
      </c>
      <c r="M6218">
        <f t="shared" si="627"/>
        <v>159.19999999999999</v>
      </c>
      <c r="N6218">
        <f t="shared" si="628"/>
        <v>91.82</v>
      </c>
      <c r="O6218" s="7">
        <f t="shared" si="629"/>
        <v>0.57675879396984919</v>
      </c>
      <c r="P6218" t="str">
        <f t="shared" si="625"/>
        <v>Sep-2024</v>
      </c>
      <c r="Q6218" t="str">
        <f t="shared" si="626"/>
        <v>Q3-2024</v>
      </c>
    </row>
    <row r="6219" spans="1:17" x14ac:dyDescent="0.3">
      <c r="A6219" t="s">
        <v>6367</v>
      </c>
      <c r="B6219" s="15">
        <v>45581</v>
      </c>
      <c r="C6219" t="s">
        <v>88</v>
      </c>
      <c r="D6219" t="s">
        <v>429</v>
      </c>
      <c r="E6219" t="s">
        <v>71</v>
      </c>
      <c r="F6219" t="s">
        <v>97</v>
      </c>
      <c r="G6219" t="s">
        <v>68</v>
      </c>
      <c r="H6219">
        <v>3</v>
      </c>
      <c r="I6219">
        <v>50.23</v>
      </c>
      <c r="J6219">
        <v>7.8E-2</v>
      </c>
      <c r="K6219">
        <v>39.4</v>
      </c>
      <c r="L6219" t="s">
        <v>57</v>
      </c>
      <c r="M6219">
        <f t="shared" si="627"/>
        <v>138.94</v>
      </c>
      <c r="N6219">
        <f t="shared" si="628"/>
        <v>20.74</v>
      </c>
      <c r="O6219" s="7">
        <f t="shared" si="629"/>
        <v>0.14927306751115588</v>
      </c>
      <c r="P6219" t="str">
        <f t="shared" si="625"/>
        <v>Oct-2024</v>
      </c>
      <c r="Q6219" t="str">
        <f t="shared" si="626"/>
        <v>Q4-2024</v>
      </c>
    </row>
    <row r="6220" spans="1:17" x14ac:dyDescent="0.3">
      <c r="A6220" t="s">
        <v>6368</v>
      </c>
      <c r="B6220" s="15">
        <v>45476</v>
      </c>
      <c r="C6220" t="s">
        <v>84</v>
      </c>
      <c r="D6220" t="s">
        <v>150</v>
      </c>
      <c r="E6220" t="s">
        <v>54</v>
      </c>
      <c r="F6220" t="s">
        <v>55</v>
      </c>
      <c r="G6220" t="s">
        <v>56</v>
      </c>
      <c r="H6220">
        <v>4</v>
      </c>
      <c r="I6220">
        <v>18.489999999999998</v>
      </c>
      <c r="J6220">
        <v>8.5999999999999993E-2</v>
      </c>
      <c r="K6220">
        <v>10.24</v>
      </c>
      <c r="L6220" t="s">
        <v>57</v>
      </c>
      <c r="M6220">
        <f t="shared" si="627"/>
        <v>67.599999999999994</v>
      </c>
      <c r="N6220">
        <f t="shared" si="628"/>
        <v>26.64</v>
      </c>
      <c r="O6220" s="7">
        <f t="shared" si="629"/>
        <v>0.39408284023668644</v>
      </c>
      <c r="P6220" t="str">
        <f t="shared" si="625"/>
        <v>Jul-2024</v>
      </c>
      <c r="Q6220" t="str">
        <f t="shared" si="626"/>
        <v>Q3-2024</v>
      </c>
    </row>
    <row r="6221" spans="1:17" x14ac:dyDescent="0.3">
      <c r="A6221" t="s">
        <v>6369</v>
      </c>
      <c r="C6221" t="s">
        <v>88</v>
      </c>
      <c r="D6221" t="s">
        <v>116</v>
      </c>
      <c r="E6221" t="s">
        <v>71</v>
      </c>
      <c r="F6221" t="s">
        <v>72</v>
      </c>
      <c r="G6221" t="s">
        <v>68</v>
      </c>
      <c r="H6221">
        <v>1</v>
      </c>
      <c r="I6221">
        <v>294.93</v>
      </c>
      <c r="J6221">
        <v>0.03</v>
      </c>
      <c r="K6221">
        <v>221.01</v>
      </c>
      <c r="L6221" t="s">
        <v>57</v>
      </c>
      <c r="M6221">
        <f t="shared" si="627"/>
        <v>286.08</v>
      </c>
      <c r="N6221">
        <f t="shared" si="628"/>
        <v>65.069999999999993</v>
      </c>
      <c r="O6221" s="7">
        <f t="shared" si="629"/>
        <v>0.22745385906040266</v>
      </c>
    </row>
    <row r="6222" spans="1:17" x14ac:dyDescent="0.3">
      <c r="A6222" t="s">
        <v>6370</v>
      </c>
      <c r="B6222" s="15">
        <v>45814</v>
      </c>
      <c r="C6222" t="s">
        <v>84</v>
      </c>
      <c r="D6222" t="s">
        <v>144</v>
      </c>
      <c r="E6222" t="s">
        <v>54</v>
      </c>
      <c r="F6222" t="s">
        <v>268</v>
      </c>
      <c r="G6222" t="s">
        <v>68</v>
      </c>
      <c r="H6222">
        <v>1</v>
      </c>
      <c r="I6222">
        <v>5.96</v>
      </c>
      <c r="J6222">
        <v>0.17100000000000001</v>
      </c>
      <c r="K6222">
        <v>3.38</v>
      </c>
      <c r="L6222" t="s">
        <v>57</v>
      </c>
      <c r="M6222">
        <f t="shared" si="627"/>
        <v>4.9400000000000004</v>
      </c>
      <c r="N6222">
        <f t="shared" si="628"/>
        <v>1.56</v>
      </c>
      <c r="O6222" s="7">
        <f t="shared" si="629"/>
        <v>0.31578947368421051</v>
      </c>
      <c r="P6222" t="str">
        <f t="shared" ref="P6222:P6253" si="630">IF(B6222="","",TEXT(B6222,"mmm-yyyy"))</f>
        <v>Jun-2025</v>
      </c>
      <c r="Q6222" t="str">
        <f t="shared" ref="Q6222:Q6253" si="631">IF(B6222="","","Q"&amp;ROUNDUP(MONTH(B6222)/3,0)&amp;"-"&amp;YEAR(B6222))</f>
        <v>Q2-2025</v>
      </c>
    </row>
    <row r="6223" spans="1:17" x14ac:dyDescent="0.3">
      <c r="A6223" t="s">
        <v>6371</v>
      </c>
      <c r="B6223" s="15">
        <v>45805</v>
      </c>
      <c r="C6223" t="s">
        <v>88</v>
      </c>
      <c r="D6223" t="s">
        <v>202</v>
      </c>
      <c r="E6223" t="s">
        <v>54</v>
      </c>
      <c r="F6223" t="s">
        <v>268</v>
      </c>
      <c r="G6223" t="s">
        <v>68</v>
      </c>
      <c r="H6223">
        <v>4</v>
      </c>
      <c r="I6223">
        <v>24.86</v>
      </c>
      <c r="J6223">
        <v>0</v>
      </c>
      <c r="K6223">
        <v>16.86</v>
      </c>
      <c r="L6223" t="s">
        <v>57</v>
      </c>
      <c r="M6223">
        <f t="shared" si="627"/>
        <v>99.44</v>
      </c>
      <c r="N6223">
        <f t="shared" si="628"/>
        <v>32</v>
      </c>
      <c r="O6223" s="7">
        <f t="shared" si="629"/>
        <v>0.32180209171359614</v>
      </c>
      <c r="P6223" t="str">
        <f t="shared" si="630"/>
        <v>May-2025</v>
      </c>
      <c r="Q6223" t="str">
        <f t="shared" si="631"/>
        <v>Q2-2025</v>
      </c>
    </row>
    <row r="6224" spans="1:17" x14ac:dyDescent="0.3">
      <c r="A6224" t="s">
        <v>6372</v>
      </c>
      <c r="B6224" s="15">
        <v>45649</v>
      </c>
      <c r="C6224" t="s">
        <v>63</v>
      </c>
      <c r="D6224" t="s">
        <v>302</v>
      </c>
      <c r="E6224" t="s">
        <v>107</v>
      </c>
      <c r="F6224" t="s">
        <v>139</v>
      </c>
      <c r="G6224" t="s">
        <v>68</v>
      </c>
      <c r="H6224">
        <v>10</v>
      </c>
      <c r="I6224">
        <v>55.96</v>
      </c>
      <c r="J6224">
        <v>0.222</v>
      </c>
      <c r="K6224">
        <v>17.25</v>
      </c>
      <c r="L6224" t="s">
        <v>57</v>
      </c>
      <c r="M6224">
        <f t="shared" si="627"/>
        <v>435.37</v>
      </c>
      <c r="N6224">
        <f t="shared" si="628"/>
        <v>262.87</v>
      </c>
      <c r="O6224" s="7">
        <f t="shared" si="629"/>
        <v>0.6037852860785079</v>
      </c>
      <c r="P6224" t="str">
        <f t="shared" si="630"/>
        <v>Dec-2024</v>
      </c>
      <c r="Q6224" t="str">
        <f t="shared" si="631"/>
        <v>Q4-2024</v>
      </c>
    </row>
    <row r="6225" spans="1:17" x14ac:dyDescent="0.3">
      <c r="A6225" t="s">
        <v>6373</v>
      </c>
      <c r="B6225" s="15">
        <v>45889</v>
      </c>
      <c r="C6225" t="s">
        <v>84</v>
      </c>
      <c r="D6225" t="s">
        <v>243</v>
      </c>
      <c r="E6225" t="s">
        <v>71</v>
      </c>
      <c r="F6225" t="s">
        <v>86</v>
      </c>
      <c r="G6225" t="s">
        <v>68</v>
      </c>
      <c r="H6225">
        <v>3</v>
      </c>
      <c r="I6225">
        <v>295.43</v>
      </c>
      <c r="J6225">
        <v>5.6000000000000001E-2</v>
      </c>
      <c r="K6225">
        <v>217.29</v>
      </c>
      <c r="L6225" t="s">
        <v>73</v>
      </c>
      <c r="M6225">
        <f t="shared" si="627"/>
        <v>836.66</v>
      </c>
      <c r="N6225">
        <f t="shared" si="628"/>
        <v>184.79</v>
      </c>
      <c r="O6225" s="7">
        <f t="shared" si="629"/>
        <v>0.2208663017235197</v>
      </c>
      <c r="P6225" t="str">
        <f t="shared" si="630"/>
        <v>Aug-2025</v>
      </c>
      <c r="Q6225" t="str">
        <f t="shared" si="631"/>
        <v>Q3-2025</v>
      </c>
    </row>
    <row r="6226" spans="1:17" x14ac:dyDescent="0.3">
      <c r="A6226" t="s">
        <v>6374</v>
      </c>
      <c r="B6226" s="15">
        <v>45684</v>
      </c>
      <c r="C6226" t="s">
        <v>88</v>
      </c>
      <c r="D6226" t="s">
        <v>116</v>
      </c>
      <c r="E6226" t="s">
        <v>54</v>
      </c>
      <c r="F6226" t="s">
        <v>156</v>
      </c>
      <c r="G6226" t="s">
        <v>56</v>
      </c>
      <c r="H6226">
        <v>2</v>
      </c>
      <c r="I6226">
        <v>6.88</v>
      </c>
      <c r="J6226">
        <v>1.2999999999999999E-2</v>
      </c>
      <c r="K6226">
        <v>4.3600000000000003</v>
      </c>
      <c r="L6226" t="s">
        <v>57</v>
      </c>
      <c r="M6226">
        <f t="shared" si="627"/>
        <v>13.58</v>
      </c>
      <c r="N6226">
        <f t="shared" si="628"/>
        <v>4.8600000000000003</v>
      </c>
      <c r="O6226" s="7">
        <f t="shared" si="629"/>
        <v>0.35787923416789397</v>
      </c>
      <c r="P6226" t="str">
        <f t="shared" si="630"/>
        <v>Jan-2025</v>
      </c>
      <c r="Q6226" t="str">
        <f t="shared" si="631"/>
        <v>Q1-2025</v>
      </c>
    </row>
    <row r="6227" spans="1:17" x14ac:dyDescent="0.3">
      <c r="A6227" t="s">
        <v>6375</v>
      </c>
      <c r="B6227" s="15">
        <v>45895</v>
      </c>
      <c r="C6227" t="s">
        <v>52</v>
      </c>
      <c r="D6227" t="s">
        <v>113</v>
      </c>
      <c r="E6227" t="s">
        <v>54</v>
      </c>
      <c r="F6227" t="s">
        <v>268</v>
      </c>
      <c r="G6227" t="s">
        <v>68</v>
      </c>
      <c r="H6227">
        <v>5</v>
      </c>
      <c r="I6227">
        <v>9.14</v>
      </c>
      <c r="J6227">
        <v>3.3000000000000002E-2</v>
      </c>
      <c r="K6227">
        <v>5.25</v>
      </c>
      <c r="L6227" t="s">
        <v>57</v>
      </c>
      <c r="M6227">
        <f t="shared" si="627"/>
        <v>44.19</v>
      </c>
      <c r="N6227">
        <f t="shared" si="628"/>
        <v>17.940000000000001</v>
      </c>
      <c r="O6227" s="7">
        <f t="shared" si="629"/>
        <v>0.40597420230821457</v>
      </c>
      <c r="P6227" t="str">
        <f t="shared" si="630"/>
        <v>Aug-2025</v>
      </c>
      <c r="Q6227" t="str">
        <f t="shared" si="631"/>
        <v>Q3-2025</v>
      </c>
    </row>
    <row r="6228" spans="1:17" x14ac:dyDescent="0.3">
      <c r="A6228" t="s">
        <v>6376</v>
      </c>
      <c r="B6228" s="15">
        <v>45925</v>
      </c>
      <c r="C6228" t="s">
        <v>63</v>
      </c>
      <c r="D6228" t="s">
        <v>119</v>
      </c>
      <c r="E6228" t="s">
        <v>71</v>
      </c>
      <c r="F6228" t="s">
        <v>126</v>
      </c>
      <c r="G6228" t="s">
        <v>68</v>
      </c>
      <c r="H6228">
        <v>9</v>
      </c>
      <c r="I6228">
        <v>123.12</v>
      </c>
      <c r="J6228">
        <v>0.112</v>
      </c>
      <c r="K6228">
        <v>92.8</v>
      </c>
      <c r="L6228" t="s">
        <v>57</v>
      </c>
      <c r="M6228">
        <f t="shared" si="627"/>
        <v>983.98</v>
      </c>
      <c r="N6228">
        <f t="shared" si="628"/>
        <v>148.78</v>
      </c>
      <c r="O6228" s="7">
        <f t="shared" si="629"/>
        <v>0.15120226020854083</v>
      </c>
      <c r="P6228" t="str">
        <f t="shared" si="630"/>
        <v>Sep-2025</v>
      </c>
      <c r="Q6228" t="str">
        <f t="shared" si="631"/>
        <v>Q3-2025</v>
      </c>
    </row>
    <row r="6229" spans="1:17" x14ac:dyDescent="0.3">
      <c r="A6229" t="s">
        <v>6377</v>
      </c>
      <c r="B6229" s="15">
        <v>45930</v>
      </c>
      <c r="C6229" t="s">
        <v>52</v>
      </c>
      <c r="D6229" t="s">
        <v>121</v>
      </c>
      <c r="E6229" t="s">
        <v>71</v>
      </c>
      <c r="F6229" t="s">
        <v>78</v>
      </c>
      <c r="G6229" t="s">
        <v>68</v>
      </c>
      <c r="H6229">
        <v>1</v>
      </c>
      <c r="I6229">
        <v>54.39</v>
      </c>
      <c r="J6229">
        <v>3.9E-2</v>
      </c>
      <c r="K6229">
        <v>35.94</v>
      </c>
      <c r="L6229" t="s">
        <v>73</v>
      </c>
      <c r="M6229">
        <f t="shared" si="627"/>
        <v>52.27</v>
      </c>
      <c r="N6229">
        <f t="shared" si="628"/>
        <v>16.329999999999998</v>
      </c>
      <c r="O6229" s="7">
        <f t="shared" si="629"/>
        <v>0.31241629998086851</v>
      </c>
      <c r="P6229" t="str">
        <f t="shared" si="630"/>
        <v>Sep-2025</v>
      </c>
      <c r="Q6229" t="str">
        <f t="shared" si="631"/>
        <v>Q3-2025</v>
      </c>
    </row>
    <row r="6230" spans="1:17" x14ac:dyDescent="0.3">
      <c r="A6230" t="s">
        <v>6378</v>
      </c>
      <c r="B6230" s="15">
        <v>45933</v>
      </c>
      <c r="C6230" t="s">
        <v>88</v>
      </c>
      <c r="D6230" t="s">
        <v>429</v>
      </c>
      <c r="E6230" t="s">
        <v>54</v>
      </c>
      <c r="F6230" t="s">
        <v>156</v>
      </c>
      <c r="G6230" t="s">
        <v>68</v>
      </c>
      <c r="H6230">
        <v>4</v>
      </c>
      <c r="I6230">
        <v>6.91</v>
      </c>
      <c r="J6230">
        <v>6.2E-2</v>
      </c>
      <c r="K6230">
        <v>4.05</v>
      </c>
      <c r="L6230" t="s">
        <v>57</v>
      </c>
      <c r="M6230">
        <f t="shared" si="627"/>
        <v>25.93</v>
      </c>
      <c r="N6230">
        <f t="shared" si="628"/>
        <v>9.73</v>
      </c>
      <c r="O6230" s="7">
        <f t="shared" si="629"/>
        <v>0.37524103355187044</v>
      </c>
      <c r="P6230" t="str">
        <f t="shared" si="630"/>
        <v>Oct-2025</v>
      </c>
      <c r="Q6230" t="str">
        <f t="shared" si="631"/>
        <v>Q4-2025</v>
      </c>
    </row>
    <row r="6231" spans="1:17" x14ac:dyDescent="0.3">
      <c r="A6231" t="s">
        <v>6379</v>
      </c>
      <c r="B6231" s="15">
        <v>45822</v>
      </c>
      <c r="C6231" t="s">
        <v>84</v>
      </c>
      <c r="D6231" t="s">
        <v>225</v>
      </c>
      <c r="E6231" t="s">
        <v>93</v>
      </c>
      <c r="F6231" t="s">
        <v>255</v>
      </c>
      <c r="G6231" t="s">
        <v>56</v>
      </c>
      <c r="H6231">
        <v>1</v>
      </c>
      <c r="I6231">
        <v>79.83</v>
      </c>
      <c r="J6231">
        <v>0.10100000000000001</v>
      </c>
      <c r="K6231">
        <v>34.32</v>
      </c>
      <c r="L6231" t="s">
        <v>57</v>
      </c>
      <c r="M6231">
        <f t="shared" si="627"/>
        <v>71.77</v>
      </c>
      <c r="N6231">
        <f t="shared" si="628"/>
        <v>37.450000000000003</v>
      </c>
      <c r="O6231" s="7">
        <f t="shared" si="629"/>
        <v>0.52180576842691939</v>
      </c>
      <c r="P6231" t="str">
        <f t="shared" si="630"/>
        <v>Jun-2025</v>
      </c>
      <c r="Q6231" t="str">
        <f t="shared" si="631"/>
        <v>Q2-2025</v>
      </c>
    </row>
    <row r="6232" spans="1:17" x14ac:dyDescent="0.3">
      <c r="A6232" t="s">
        <v>6380</v>
      </c>
      <c r="B6232" s="15">
        <v>45727</v>
      </c>
      <c r="C6232" t="s">
        <v>63</v>
      </c>
      <c r="D6232" t="s">
        <v>137</v>
      </c>
      <c r="E6232" t="s">
        <v>60</v>
      </c>
      <c r="F6232" t="s">
        <v>61</v>
      </c>
      <c r="G6232" t="s">
        <v>68</v>
      </c>
      <c r="H6232">
        <v>5</v>
      </c>
      <c r="I6232">
        <v>104.99</v>
      </c>
      <c r="J6232">
        <v>0.214</v>
      </c>
      <c r="K6232">
        <v>43.83</v>
      </c>
      <c r="L6232" t="s">
        <v>104</v>
      </c>
      <c r="M6232">
        <f t="shared" si="627"/>
        <v>412.61</v>
      </c>
      <c r="N6232">
        <f t="shared" si="628"/>
        <v>193.46</v>
      </c>
      <c r="O6232" s="7">
        <f t="shared" si="629"/>
        <v>0.46886890768522332</v>
      </c>
      <c r="P6232" t="str">
        <f t="shared" si="630"/>
        <v>Mar-2025</v>
      </c>
      <c r="Q6232" t="str">
        <f t="shared" si="631"/>
        <v>Q1-2025</v>
      </c>
    </row>
    <row r="6233" spans="1:17" x14ac:dyDescent="0.3">
      <c r="A6233" t="s">
        <v>6381</v>
      </c>
      <c r="B6233" s="15">
        <v>45613</v>
      </c>
      <c r="C6233" t="s">
        <v>88</v>
      </c>
      <c r="D6233" t="s">
        <v>89</v>
      </c>
      <c r="E6233" t="s">
        <v>107</v>
      </c>
      <c r="F6233" t="s">
        <v>148</v>
      </c>
      <c r="G6233" t="s">
        <v>68</v>
      </c>
      <c r="H6233">
        <v>6</v>
      </c>
      <c r="I6233">
        <v>37.450000000000003</v>
      </c>
      <c r="J6233">
        <v>0.16700000000000001</v>
      </c>
      <c r="K6233">
        <v>11.29</v>
      </c>
      <c r="L6233" t="s">
        <v>57</v>
      </c>
      <c r="M6233">
        <f t="shared" si="627"/>
        <v>187.18</v>
      </c>
      <c r="N6233">
        <f t="shared" si="628"/>
        <v>119.44</v>
      </c>
      <c r="O6233" s="7">
        <f t="shared" si="629"/>
        <v>0.63810236136339349</v>
      </c>
      <c r="P6233" t="str">
        <f t="shared" si="630"/>
        <v>Nov-2024</v>
      </c>
      <c r="Q6233" t="str">
        <f t="shared" si="631"/>
        <v>Q4-2024</v>
      </c>
    </row>
    <row r="6234" spans="1:17" x14ac:dyDescent="0.3">
      <c r="A6234" t="s">
        <v>6382</v>
      </c>
      <c r="B6234" s="15">
        <v>45900</v>
      </c>
      <c r="C6234" t="s">
        <v>52</v>
      </c>
      <c r="D6234" t="s">
        <v>75</v>
      </c>
      <c r="E6234" t="s">
        <v>71</v>
      </c>
      <c r="F6234" t="s">
        <v>97</v>
      </c>
      <c r="G6234" t="s">
        <v>68</v>
      </c>
      <c r="H6234">
        <v>5</v>
      </c>
      <c r="I6234">
        <v>151.41</v>
      </c>
      <c r="J6234">
        <v>0.153</v>
      </c>
      <c r="K6234">
        <v>113.38</v>
      </c>
      <c r="L6234" t="s">
        <v>57</v>
      </c>
      <c r="M6234">
        <f t="shared" si="627"/>
        <v>641.22</v>
      </c>
      <c r="N6234">
        <f t="shared" si="628"/>
        <v>74.319999999999993</v>
      </c>
      <c r="O6234" s="7">
        <f t="shared" si="629"/>
        <v>0.11590405788964785</v>
      </c>
      <c r="P6234" t="str">
        <f t="shared" si="630"/>
        <v>Aug-2025</v>
      </c>
      <c r="Q6234" t="str">
        <f t="shared" si="631"/>
        <v>Q3-2025</v>
      </c>
    </row>
    <row r="6235" spans="1:17" x14ac:dyDescent="0.3">
      <c r="A6235" t="s">
        <v>6383</v>
      </c>
      <c r="B6235" s="15">
        <v>45714</v>
      </c>
      <c r="C6235" t="s">
        <v>84</v>
      </c>
      <c r="D6235" t="s">
        <v>85</v>
      </c>
      <c r="E6235" t="s">
        <v>71</v>
      </c>
      <c r="F6235" t="s">
        <v>78</v>
      </c>
      <c r="G6235" t="s">
        <v>68</v>
      </c>
      <c r="H6235">
        <v>1</v>
      </c>
      <c r="I6235">
        <v>67.930000000000007</v>
      </c>
      <c r="J6235">
        <v>0.109</v>
      </c>
      <c r="K6235">
        <v>49.69</v>
      </c>
      <c r="L6235" t="s">
        <v>57</v>
      </c>
      <c r="M6235">
        <f t="shared" si="627"/>
        <v>60.53</v>
      </c>
      <c r="N6235">
        <f t="shared" si="628"/>
        <v>10.84</v>
      </c>
      <c r="O6235" s="7">
        <f t="shared" si="629"/>
        <v>0.17908475136296051</v>
      </c>
      <c r="P6235" t="str">
        <f t="shared" si="630"/>
        <v>Feb-2025</v>
      </c>
      <c r="Q6235" t="str">
        <f t="shared" si="631"/>
        <v>Q1-2025</v>
      </c>
    </row>
    <row r="6236" spans="1:17" x14ac:dyDescent="0.3">
      <c r="A6236" t="s">
        <v>6384</v>
      </c>
      <c r="B6236" s="15">
        <v>45825</v>
      </c>
      <c r="C6236" t="s">
        <v>63</v>
      </c>
      <c r="D6236" t="s">
        <v>82</v>
      </c>
      <c r="E6236" t="s">
        <v>93</v>
      </c>
      <c r="F6236" t="s">
        <v>255</v>
      </c>
      <c r="G6236" t="s">
        <v>56</v>
      </c>
      <c r="H6236">
        <v>6</v>
      </c>
      <c r="I6236">
        <v>24.13</v>
      </c>
      <c r="J6236">
        <v>0.108</v>
      </c>
      <c r="K6236">
        <v>21.2</v>
      </c>
      <c r="L6236" t="s">
        <v>57</v>
      </c>
      <c r="M6236">
        <f t="shared" si="627"/>
        <v>129.13999999999999</v>
      </c>
      <c r="N6236">
        <f t="shared" si="628"/>
        <v>1.94</v>
      </c>
      <c r="O6236" s="7">
        <f t="shared" si="629"/>
        <v>1.5022456249032059E-2</v>
      </c>
      <c r="P6236" t="str">
        <f t="shared" si="630"/>
        <v>Jun-2025</v>
      </c>
      <c r="Q6236" t="str">
        <f t="shared" si="631"/>
        <v>Q2-2025</v>
      </c>
    </row>
    <row r="6237" spans="1:17" x14ac:dyDescent="0.3">
      <c r="A6237" t="s">
        <v>6385</v>
      </c>
      <c r="B6237" s="15">
        <v>45686</v>
      </c>
      <c r="C6237" t="s">
        <v>52</v>
      </c>
      <c r="D6237" t="s">
        <v>200</v>
      </c>
      <c r="E6237" t="s">
        <v>93</v>
      </c>
      <c r="F6237" t="s">
        <v>255</v>
      </c>
      <c r="G6237" t="s">
        <v>68</v>
      </c>
      <c r="H6237">
        <v>3</v>
      </c>
      <c r="I6237">
        <v>15.98</v>
      </c>
      <c r="J6237">
        <v>0.16200000000000001</v>
      </c>
      <c r="K6237">
        <v>7.79</v>
      </c>
      <c r="L6237" t="s">
        <v>57</v>
      </c>
      <c r="M6237">
        <f t="shared" si="627"/>
        <v>40.17</v>
      </c>
      <c r="N6237">
        <f t="shared" si="628"/>
        <v>16.8</v>
      </c>
      <c r="O6237" s="7">
        <f t="shared" si="629"/>
        <v>0.41822255414488424</v>
      </c>
      <c r="P6237" t="str">
        <f t="shared" si="630"/>
        <v>Jan-2025</v>
      </c>
      <c r="Q6237" t="str">
        <f t="shared" si="631"/>
        <v>Q1-2025</v>
      </c>
    </row>
    <row r="6238" spans="1:17" x14ac:dyDescent="0.3">
      <c r="A6238" t="s">
        <v>6386</v>
      </c>
      <c r="B6238" s="15">
        <v>45894</v>
      </c>
      <c r="C6238" t="s">
        <v>88</v>
      </c>
      <c r="D6238" t="s">
        <v>234</v>
      </c>
      <c r="E6238" t="s">
        <v>107</v>
      </c>
      <c r="F6238" t="s">
        <v>132</v>
      </c>
      <c r="G6238" t="s">
        <v>73</v>
      </c>
      <c r="H6238">
        <v>1</v>
      </c>
      <c r="I6238">
        <v>50.43</v>
      </c>
      <c r="J6238">
        <v>8.3000000000000004E-2</v>
      </c>
      <c r="K6238">
        <v>15.4</v>
      </c>
      <c r="L6238" t="s">
        <v>104</v>
      </c>
      <c r="M6238">
        <f t="shared" si="627"/>
        <v>46.24</v>
      </c>
      <c r="N6238">
        <f t="shared" si="628"/>
        <v>30.84</v>
      </c>
      <c r="O6238" s="7">
        <f t="shared" si="629"/>
        <v>0.66695501730103801</v>
      </c>
      <c r="P6238" t="str">
        <f t="shared" si="630"/>
        <v>Aug-2025</v>
      </c>
      <c r="Q6238" t="str">
        <f t="shared" si="631"/>
        <v>Q3-2025</v>
      </c>
    </row>
    <row r="6239" spans="1:17" x14ac:dyDescent="0.3">
      <c r="A6239" t="s">
        <v>6387</v>
      </c>
      <c r="B6239" s="15">
        <v>45390</v>
      </c>
      <c r="C6239" t="s">
        <v>63</v>
      </c>
      <c r="D6239" t="s">
        <v>258</v>
      </c>
      <c r="E6239" t="s">
        <v>93</v>
      </c>
      <c r="F6239" t="s">
        <v>255</v>
      </c>
      <c r="G6239" t="s">
        <v>68</v>
      </c>
      <c r="H6239">
        <v>2</v>
      </c>
      <c r="I6239">
        <v>60.62</v>
      </c>
      <c r="J6239">
        <v>0.33100000000000002</v>
      </c>
      <c r="K6239">
        <v>23.78</v>
      </c>
      <c r="L6239" t="s">
        <v>57</v>
      </c>
      <c r="M6239">
        <f t="shared" si="627"/>
        <v>81.11</v>
      </c>
      <c r="N6239">
        <f t="shared" si="628"/>
        <v>33.549999999999997</v>
      </c>
      <c r="O6239" s="7">
        <f t="shared" si="629"/>
        <v>0.41363580323018118</v>
      </c>
      <c r="P6239" t="str">
        <f t="shared" si="630"/>
        <v>Apr-2024</v>
      </c>
      <c r="Q6239" t="str">
        <f t="shared" si="631"/>
        <v>Q2-2024</v>
      </c>
    </row>
    <row r="6240" spans="1:17" x14ac:dyDescent="0.3">
      <c r="A6240" t="s">
        <v>6388</v>
      </c>
      <c r="B6240" s="15">
        <v>45828</v>
      </c>
      <c r="C6240" t="s">
        <v>52</v>
      </c>
      <c r="D6240" t="s">
        <v>70</v>
      </c>
      <c r="E6240" t="s">
        <v>54</v>
      </c>
      <c r="F6240" t="s">
        <v>55</v>
      </c>
      <c r="G6240" t="s">
        <v>68</v>
      </c>
      <c r="H6240">
        <v>2</v>
      </c>
      <c r="I6240">
        <v>18.18</v>
      </c>
      <c r="J6240">
        <v>8.3000000000000004E-2</v>
      </c>
      <c r="K6240">
        <v>12.42</v>
      </c>
      <c r="L6240" t="s">
        <v>57</v>
      </c>
      <c r="M6240">
        <f t="shared" si="627"/>
        <v>33.340000000000003</v>
      </c>
      <c r="N6240">
        <f t="shared" si="628"/>
        <v>8.5</v>
      </c>
      <c r="O6240" s="7">
        <f t="shared" si="629"/>
        <v>0.2549490101979604</v>
      </c>
      <c r="P6240" t="str">
        <f t="shared" si="630"/>
        <v>Jun-2025</v>
      </c>
      <c r="Q6240" t="str">
        <f t="shared" si="631"/>
        <v>Q2-2025</v>
      </c>
    </row>
    <row r="6241" spans="1:17" x14ac:dyDescent="0.3">
      <c r="A6241" t="s">
        <v>6389</v>
      </c>
      <c r="B6241" s="15">
        <v>45820</v>
      </c>
      <c r="C6241" t="s">
        <v>63</v>
      </c>
      <c r="D6241" t="s">
        <v>281</v>
      </c>
      <c r="E6241" t="s">
        <v>60</v>
      </c>
      <c r="F6241" t="s">
        <v>61</v>
      </c>
      <c r="G6241" t="s">
        <v>68</v>
      </c>
      <c r="H6241">
        <v>6</v>
      </c>
      <c r="I6241">
        <v>115.25</v>
      </c>
      <c r="J6241">
        <v>0.16200000000000001</v>
      </c>
      <c r="K6241">
        <v>58.38</v>
      </c>
      <c r="L6241" t="s">
        <v>57</v>
      </c>
      <c r="M6241">
        <f t="shared" si="627"/>
        <v>579.48</v>
      </c>
      <c r="N6241">
        <f t="shared" si="628"/>
        <v>229.2</v>
      </c>
      <c r="O6241" s="7">
        <f t="shared" si="629"/>
        <v>0.39552702422861874</v>
      </c>
      <c r="P6241" t="str">
        <f t="shared" si="630"/>
        <v>Jun-2025</v>
      </c>
      <c r="Q6241" t="str">
        <f t="shared" si="631"/>
        <v>Q2-2025</v>
      </c>
    </row>
    <row r="6242" spans="1:17" x14ac:dyDescent="0.3">
      <c r="A6242" t="s">
        <v>6390</v>
      </c>
      <c r="B6242" s="15">
        <v>45863</v>
      </c>
      <c r="C6242" t="s">
        <v>84</v>
      </c>
      <c r="D6242" t="s">
        <v>85</v>
      </c>
      <c r="E6242" t="s">
        <v>71</v>
      </c>
      <c r="F6242" t="s">
        <v>86</v>
      </c>
      <c r="G6242" t="s">
        <v>68</v>
      </c>
      <c r="H6242">
        <v>2</v>
      </c>
      <c r="I6242">
        <v>163.22999999999999</v>
      </c>
      <c r="J6242">
        <v>6.2E-2</v>
      </c>
      <c r="K6242">
        <v>78.94</v>
      </c>
      <c r="L6242" t="s">
        <v>57</v>
      </c>
      <c r="M6242">
        <f t="shared" si="627"/>
        <v>306.22000000000003</v>
      </c>
      <c r="N6242">
        <f t="shared" si="628"/>
        <v>148.34</v>
      </c>
      <c r="O6242" s="7">
        <f t="shared" si="629"/>
        <v>0.48442296388217621</v>
      </c>
      <c r="P6242" t="str">
        <f t="shared" si="630"/>
        <v>Jul-2025</v>
      </c>
      <c r="Q6242" t="str">
        <f t="shared" si="631"/>
        <v>Q3-2025</v>
      </c>
    </row>
    <row r="6243" spans="1:17" x14ac:dyDescent="0.3">
      <c r="A6243" t="s">
        <v>6391</v>
      </c>
      <c r="B6243" s="15">
        <v>45755</v>
      </c>
      <c r="C6243" t="s">
        <v>52</v>
      </c>
      <c r="D6243" t="s">
        <v>75</v>
      </c>
      <c r="E6243" t="s">
        <v>107</v>
      </c>
      <c r="F6243" t="s">
        <v>148</v>
      </c>
      <c r="G6243" t="s">
        <v>68</v>
      </c>
      <c r="H6243">
        <v>1</v>
      </c>
      <c r="I6243">
        <v>50.13</v>
      </c>
      <c r="J6243">
        <v>0.16</v>
      </c>
      <c r="K6243">
        <v>22.16</v>
      </c>
      <c r="L6243" t="s">
        <v>57</v>
      </c>
      <c r="M6243">
        <f t="shared" si="627"/>
        <v>42.11</v>
      </c>
      <c r="N6243">
        <f t="shared" si="628"/>
        <v>19.95</v>
      </c>
      <c r="O6243" s="7">
        <f t="shared" si="629"/>
        <v>0.47375920208976491</v>
      </c>
      <c r="P6243" t="str">
        <f t="shared" si="630"/>
        <v>Apr-2025</v>
      </c>
      <c r="Q6243" t="str">
        <f t="shared" si="631"/>
        <v>Q2-2025</v>
      </c>
    </row>
    <row r="6244" spans="1:17" x14ac:dyDescent="0.3">
      <c r="A6244" t="s">
        <v>6392</v>
      </c>
      <c r="B6244" s="15">
        <v>45890</v>
      </c>
      <c r="C6244" t="s">
        <v>63</v>
      </c>
      <c r="D6244" t="s">
        <v>82</v>
      </c>
      <c r="E6244" t="s">
        <v>71</v>
      </c>
      <c r="F6244" t="s">
        <v>86</v>
      </c>
      <c r="G6244" t="s">
        <v>56</v>
      </c>
      <c r="H6244">
        <v>5</v>
      </c>
      <c r="I6244">
        <v>133.85</v>
      </c>
      <c r="J6244">
        <v>0.312</v>
      </c>
      <c r="K6244">
        <v>91.08</v>
      </c>
      <c r="L6244" t="s">
        <v>104</v>
      </c>
      <c r="M6244">
        <f t="shared" si="627"/>
        <v>460.44</v>
      </c>
      <c r="N6244">
        <f t="shared" si="628"/>
        <v>5.04</v>
      </c>
      <c r="O6244" s="7">
        <f t="shared" si="629"/>
        <v>1.0946051602814699E-2</v>
      </c>
      <c r="P6244" t="str">
        <f t="shared" si="630"/>
        <v>Aug-2025</v>
      </c>
      <c r="Q6244" t="str">
        <f t="shared" si="631"/>
        <v>Q3-2025</v>
      </c>
    </row>
    <row r="6245" spans="1:17" x14ac:dyDescent="0.3">
      <c r="A6245" t="s">
        <v>6393</v>
      </c>
      <c r="B6245" s="15">
        <v>45780</v>
      </c>
      <c r="C6245" t="s">
        <v>63</v>
      </c>
      <c r="D6245" t="s">
        <v>165</v>
      </c>
      <c r="E6245" t="s">
        <v>107</v>
      </c>
      <c r="F6245" t="s">
        <v>193</v>
      </c>
      <c r="G6245" t="s">
        <v>68</v>
      </c>
      <c r="H6245">
        <v>2</v>
      </c>
      <c r="I6245">
        <v>24.09</v>
      </c>
      <c r="J6245">
        <v>0.27300000000000002</v>
      </c>
      <c r="K6245">
        <v>9.5299999999999994</v>
      </c>
      <c r="L6245" t="s">
        <v>57</v>
      </c>
      <c r="M6245">
        <f t="shared" si="627"/>
        <v>35.03</v>
      </c>
      <c r="N6245">
        <f t="shared" si="628"/>
        <v>15.97</v>
      </c>
      <c r="O6245" s="7">
        <f t="shared" si="629"/>
        <v>0.45589494718812446</v>
      </c>
      <c r="P6245" t="str">
        <f t="shared" si="630"/>
        <v>May-2025</v>
      </c>
      <c r="Q6245" t="str">
        <f t="shared" si="631"/>
        <v>Q2-2025</v>
      </c>
    </row>
    <row r="6246" spans="1:17" x14ac:dyDescent="0.3">
      <c r="A6246" t="s">
        <v>6394</v>
      </c>
      <c r="B6246" s="15">
        <v>45676</v>
      </c>
      <c r="C6246" t="s">
        <v>88</v>
      </c>
      <c r="D6246" t="s">
        <v>198</v>
      </c>
      <c r="E6246" t="s">
        <v>60</v>
      </c>
      <c r="F6246" t="s">
        <v>90</v>
      </c>
      <c r="G6246" t="s">
        <v>68</v>
      </c>
      <c r="H6246">
        <v>5</v>
      </c>
      <c r="I6246">
        <v>74.16</v>
      </c>
      <c r="J6246">
        <v>0.10299999999999999</v>
      </c>
      <c r="K6246">
        <v>32.14</v>
      </c>
      <c r="L6246" t="s">
        <v>57</v>
      </c>
      <c r="M6246">
        <f t="shared" si="627"/>
        <v>332.61</v>
      </c>
      <c r="N6246">
        <f t="shared" si="628"/>
        <v>171.91</v>
      </c>
      <c r="O6246" s="7">
        <f t="shared" si="629"/>
        <v>0.5168515679023481</v>
      </c>
      <c r="P6246" t="str">
        <f t="shared" si="630"/>
        <v>Jan-2025</v>
      </c>
      <c r="Q6246" t="str">
        <f t="shared" si="631"/>
        <v>Q1-2025</v>
      </c>
    </row>
    <row r="6247" spans="1:17" x14ac:dyDescent="0.3">
      <c r="A6247" t="s">
        <v>6395</v>
      </c>
      <c r="B6247" s="15">
        <v>45729</v>
      </c>
      <c r="C6247" t="s">
        <v>84</v>
      </c>
      <c r="D6247" t="s">
        <v>572</v>
      </c>
      <c r="E6247" t="s">
        <v>60</v>
      </c>
      <c r="F6247" t="s">
        <v>90</v>
      </c>
      <c r="G6247" t="s">
        <v>56</v>
      </c>
      <c r="H6247">
        <v>6</v>
      </c>
      <c r="I6247">
        <v>78.53</v>
      </c>
      <c r="J6247">
        <v>0.121</v>
      </c>
      <c r="K6247">
        <v>38.340000000000003</v>
      </c>
      <c r="L6247" t="s">
        <v>57</v>
      </c>
      <c r="M6247">
        <f t="shared" si="627"/>
        <v>414.17</v>
      </c>
      <c r="N6247">
        <f t="shared" si="628"/>
        <v>184.13</v>
      </c>
      <c r="O6247" s="7">
        <f t="shared" si="629"/>
        <v>0.44457589878552284</v>
      </c>
      <c r="P6247" t="str">
        <f t="shared" si="630"/>
        <v>Mar-2025</v>
      </c>
      <c r="Q6247" t="str">
        <f t="shared" si="631"/>
        <v>Q1-2025</v>
      </c>
    </row>
    <row r="6248" spans="1:17" x14ac:dyDescent="0.3">
      <c r="A6248" t="s">
        <v>6396</v>
      </c>
      <c r="B6248" s="15">
        <v>45783</v>
      </c>
      <c r="C6248" t="s">
        <v>52</v>
      </c>
      <c r="D6248" t="s">
        <v>216</v>
      </c>
      <c r="E6248" t="s">
        <v>71</v>
      </c>
      <c r="F6248" t="s">
        <v>86</v>
      </c>
      <c r="G6248" t="s">
        <v>56</v>
      </c>
      <c r="H6248">
        <v>10</v>
      </c>
      <c r="I6248">
        <v>107.07</v>
      </c>
      <c r="J6248">
        <v>1.6E-2</v>
      </c>
      <c r="K6248">
        <v>75.89</v>
      </c>
      <c r="L6248" t="s">
        <v>57</v>
      </c>
      <c r="M6248">
        <f t="shared" si="627"/>
        <v>1053.57</v>
      </c>
      <c r="N6248">
        <f t="shared" si="628"/>
        <v>294.67</v>
      </c>
      <c r="O6248" s="7">
        <f t="shared" si="629"/>
        <v>0.27968715889784262</v>
      </c>
      <c r="P6248" t="str">
        <f t="shared" si="630"/>
        <v>May-2025</v>
      </c>
      <c r="Q6248" t="str">
        <f t="shared" si="631"/>
        <v>Q2-2025</v>
      </c>
    </row>
    <row r="6249" spans="1:17" x14ac:dyDescent="0.3">
      <c r="A6249" t="s">
        <v>6397</v>
      </c>
      <c r="B6249" s="15">
        <v>45623</v>
      </c>
      <c r="C6249" t="s">
        <v>88</v>
      </c>
      <c r="D6249" t="s">
        <v>167</v>
      </c>
      <c r="E6249" t="s">
        <v>71</v>
      </c>
      <c r="F6249" t="s">
        <v>72</v>
      </c>
      <c r="G6249" t="s">
        <v>68</v>
      </c>
      <c r="H6249">
        <v>9</v>
      </c>
      <c r="I6249">
        <v>91.32</v>
      </c>
      <c r="J6249">
        <v>0.13600000000000001</v>
      </c>
      <c r="K6249">
        <v>61.02</v>
      </c>
      <c r="L6249" t="s">
        <v>57</v>
      </c>
      <c r="M6249">
        <f t="shared" si="627"/>
        <v>710.1</v>
      </c>
      <c r="N6249">
        <f t="shared" si="628"/>
        <v>160.91999999999999</v>
      </c>
      <c r="O6249" s="7">
        <f t="shared" si="629"/>
        <v>0.22661596958174904</v>
      </c>
      <c r="P6249" t="str">
        <f t="shared" si="630"/>
        <v>Nov-2024</v>
      </c>
      <c r="Q6249" t="str">
        <f t="shared" si="631"/>
        <v>Q4-2024</v>
      </c>
    </row>
    <row r="6250" spans="1:17" x14ac:dyDescent="0.3">
      <c r="A6250" t="s">
        <v>6398</v>
      </c>
      <c r="B6250" s="15">
        <v>45955</v>
      </c>
      <c r="C6250" t="s">
        <v>52</v>
      </c>
      <c r="D6250" t="s">
        <v>200</v>
      </c>
      <c r="E6250" t="s">
        <v>54</v>
      </c>
      <c r="F6250" t="s">
        <v>55</v>
      </c>
      <c r="G6250" t="s">
        <v>56</v>
      </c>
      <c r="H6250">
        <v>2</v>
      </c>
      <c r="I6250">
        <v>15.71</v>
      </c>
      <c r="J6250">
        <v>9.9000000000000005E-2</v>
      </c>
      <c r="K6250">
        <v>10.45</v>
      </c>
      <c r="L6250" t="s">
        <v>104</v>
      </c>
      <c r="M6250">
        <f t="shared" si="627"/>
        <v>28.31</v>
      </c>
      <c r="N6250">
        <f t="shared" si="628"/>
        <v>7.41</v>
      </c>
      <c r="O6250" s="7">
        <f t="shared" si="629"/>
        <v>0.26174496644295303</v>
      </c>
      <c r="P6250" t="str">
        <f t="shared" si="630"/>
        <v>Oct-2025</v>
      </c>
      <c r="Q6250" t="str">
        <f t="shared" si="631"/>
        <v>Q4-2025</v>
      </c>
    </row>
    <row r="6251" spans="1:17" x14ac:dyDescent="0.3">
      <c r="A6251" t="s">
        <v>6399</v>
      </c>
      <c r="B6251" s="15">
        <v>45656</v>
      </c>
      <c r="C6251" t="s">
        <v>84</v>
      </c>
      <c r="D6251" t="s">
        <v>169</v>
      </c>
      <c r="E6251" t="s">
        <v>107</v>
      </c>
      <c r="F6251" t="s">
        <v>139</v>
      </c>
      <c r="G6251" t="s">
        <v>68</v>
      </c>
      <c r="H6251">
        <v>4</v>
      </c>
      <c r="I6251">
        <v>45.77</v>
      </c>
      <c r="J6251">
        <v>2.9000000000000001E-2</v>
      </c>
      <c r="K6251">
        <v>20.260000000000002</v>
      </c>
      <c r="L6251" t="s">
        <v>57</v>
      </c>
      <c r="M6251">
        <f t="shared" si="627"/>
        <v>177.77</v>
      </c>
      <c r="N6251">
        <f t="shared" si="628"/>
        <v>96.73</v>
      </c>
      <c r="O6251" s="7">
        <f t="shared" si="629"/>
        <v>0.54413005568993644</v>
      </c>
      <c r="P6251" t="str">
        <f t="shared" si="630"/>
        <v>Dec-2024</v>
      </c>
      <c r="Q6251" t="str">
        <f t="shared" si="631"/>
        <v>Q4-2024</v>
      </c>
    </row>
    <row r="6252" spans="1:17" x14ac:dyDescent="0.3">
      <c r="A6252" t="s">
        <v>6400</v>
      </c>
      <c r="B6252" s="15">
        <v>45573</v>
      </c>
      <c r="C6252" t="s">
        <v>84</v>
      </c>
      <c r="D6252" t="s">
        <v>177</v>
      </c>
      <c r="E6252" t="s">
        <v>71</v>
      </c>
      <c r="F6252" t="s">
        <v>97</v>
      </c>
      <c r="G6252" t="s">
        <v>56</v>
      </c>
      <c r="H6252">
        <v>5</v>
      </c>
      <c r="I6252">
        <v>163.05000000000001</v>
      </c>
      <c r="J6252">
        <v>8.3000000000000004E-2</v>
      </c>
      <c r="K6252">
        <v>124.64</v>
      </c>
      <c r="L6252" t="s">
        <v>73</v>
      </c>
      <c r="M6252">
        <f t="shared" si="627"/>
        <v>747.58</v>
      </c>
      <c r="N6252">
        <f t="shared" si="628"/>
        <v>124.38</v>
      </c>
      <c r="O6252" s="7">
        <f t="shared" si="629"/>
        <v>0.1663768426121619</v>
      </c>
      <c r="P6252" t="str">
        <f t="shared" si="630"/>
        <v>Oct-2024</v>
      </c>
      <c r="Q6252" t="str">
        <f t="shared" si="631"/>
        <v>Q4-2024</v>
      </c>
    </row>
    <row r="6253" spans="1:17" x14ac:dyDescent="0.3">
      <c r="A6253" t="s">
        <v>6401</v>
      </c>
      <c r="B6253" s="15">
        <v>45569</v>
      </c>
      <c r="C6253" t="s">
        <v>52</v>
      </c>
      <c r="D6253" t="s">
        <v>237</v>
      </c>
      <c r="E6253" t="s">
        <v>60</v>
      </c>
      <c r="F6253" t="s">
        <v>61</v>
      </c>
      <c r="G6253" t="s">
        <v>68</v>
      </c>
      <c r="H6253">
        <v>7</v>
      </c>
      <c r="I6253">
        <v>24.97</v>
      </c>
      <c r="J6253">
        <v>0</v>
      </c>
      <c r="K6253">
        <v>13.65</v>
      </c>
      <c r="L6253" t="s">
        <v>57</v>
      </c>
      <c r="M6253">
        <f t="shared" si="627"/>
        <v>174.79</v>
      </c>
      <c r="N6253">
        <f t="shared" si="628"/>
        <v>79.239999999999995</v>
      </c>
      <c r="O6253" s="7">
        <f t="shared" si="629"/>
        <v>0.45334401281537845</v>
      </c>
      <c r="P6253" t="str">
        <f t="shared" si="630"/>
        <v>Oct-2024</v>
      </c>
      <c r="Q6253" t="str">
        <f t="shared" si="631"/>
        <v>Q4-2024</v>
      </c>
    </row>
    <row r="6254" spans="1:17" x14ac:dyDescent="0.3">
      <c r="A6254" t="s">
        <v>6402</v>
      </c>
      <c r="B6254" s="15">
        <v>45551</v>
      </c>
      <c r="C6254" t="s">
        <v>52</v>
      </c>
      <c r="D6254" t="s">
        <v>70</v>
      </c>
      <c r="E6254" t="s">
        <v>54</v>
      </c>
      <c r="F6254" t="s">
        <v>65</v>
      </c>
      <c r="G6254" t="s">
        <v>68</v>
      </c>
      <c r="H6254">
        <v>1</v>
      </c>
      <c r="I6254">
        <v>5.47</v>
      </c>
      <c r="J6254">
        <v>8.7999999999999995E-2</v>
      </c>
      <c r="K6254">
        <v>3.41</v>
      </c>
      <c r="L6254" t="s">
        <v>57</v>
      </c>
      <c r="M6254">
        <f t="shared" si="627"/>
        <v>4.99</v>
      </c>
      <c r="N6254">
        <f t="shared" si="628"/>
        <v>1.58</v>
      </c>
      <c r="O6254" s="7">
        <f t="shared" si="629"/>
        <v>0.31663326653306612</v>
      </c>
      <c r="P6254" t="str">
        <f t="shared" ref="P6254:P6276" si="632">IF(B6254="","",TEXT(B6254,"mmm-yyyy"))</f>
        <v>Sep-2024</v>
      </c>
      <c r="Q6254" t="str">
        <f t="shared" ref="Q6254:Q6276" si="633">IF(B6254="","","Q"&amp;ROUNDUP(MONTH(B6254)/3,0)&amp;"-"&amp;YEAR(B6254))</f>
        <v>Q3-2024</v>
      </c>
    </row>
    <row r="6255" spans="1:17" x14ac:dyDescent="0.3">
      <c r="A6255" t="s">
        <v>6403</v>
      </c>
      <c r="B6255" s="15">
        <v>45565</v>
      </c>
      <c r="C6255" t="s">
        <v>88</v>
      </c>
      <c r="D6255" t="s">
        <v>167</v>
      </c>
      <c r="E6255" t="s">
        <v>71</v>
      </c>
      <c r="F6255" t="s">
        <v>86</v>
      </c>
      <c r="G6255" t="s">
        <v>56</v>
      </c>
      <c r="H6255">
        <v>6</v>
      </c>
      <c r="I6255">
        <v>279.37</v>
      </c>
      <c r="J6255">
        <v>0.03</v>
      </c>
      <c r="K6255">
        <v>197.93</v>
      </c>
      <c r="L6255" t="s">
        <v>57</v>
      </c>
      <c r="M6255">
        <f t="shared" si="627"/>
        <v>1625.93</v>
      </c>
      <c r="N6255">
        <f t="shared" si="628"/>
        <v>438.35</v>
      </c>
      <c r="O6255" s="7">
        <f t="shared" si="629"/>
        <v>0.26959955225624721</v>
      </c>
      <c r="P6255" t="str">
        <f t="shared" si="632"/>
        <v>Sep-2024</v>
      </c>
      <c r="Q6255" t="str">
        <f t="shared" si="633"/>
        <v>Q3-2024</v>
      </c>
    </row>
    <row r="6256" spans="1:17" x14ac:dyDescent="0.3">
      <c r="A6256" t="s">
        <v>6404</v>
      </c>
      <c r="B6256" s="15">
        <v>45854</v>
      </c>
      <c r="C6256" t="s">
        <v>88</v>
      </c>
      <c r="D6256" t="s">
        <v>179</v>
      </c>
      <c r="E6256" t="s">
        <v>60</v>
      </c>
      <c r="F6256" t="s">
        <v>61</v>
      </c>
      <c r="G6256" t="s">
        <v>68</v>
      </c>
      <c r="H6256">
        <v>1</v>
      </c>
      <c r="I6256">
        <v>44.46</v>
      </c>
      <c r="J6256">
        <v>0</v>
      </c>
      <c r="K6256">
        <v>18.41</v>
      </c>
      <c r="L6256" t="s">
        <v>57</v>
      </c>
      <c r="M6256">
        <f t="shared" si="627"/>
        <v>44.46</v>
      </c>
      <c r="N6256">
        <f t="shared" si="628"/>
        <v>26.05</v>
      </c>
      <c r="O6256" s="7">
        <f t="shared" si="629"/>
        <v>0.58591992802519122</v>
      </c>
      <c r="P6256" t="str">
        <f t="shared" si="632"/>
        <v>Jul-2025</v>
      </c>
      <c r="Q6256" t="str">
        <f t="shared" si="633"/>
        <v>Q3-2025</v>
      </c>
    </row>
    <row r="6257" spans="1:17" x14ac:dyDescent="0.3">
      <c r="A6257" t="s">
        <v>6405</v>
      </c>
      <c r="B6257" s="15">
        <v>45630</v>
      </c>
      <c r="C6257" t="s">
        <v>63</v>
      </c>
      <c r="D6257" t="s">
        <v>82</v>
      </c>
      <c r="E6257" t="s">
        <v>71</v>
      </c>
      <c r="F6257" t="s">
        <v>86</v>
      </c>
      <c r="G6257" t="s">
        <v>56</v>
      </c>
      <c r="H6257">
        <v>4</v>
      </c>
      <c r="I6257">
        <v>103.04</v>
      </c>
      <c r="J6257">
        <v>0.24399999999999999</v>
      </c>
      <c r="K6257">
        <v>70.010000000000005</v>
      </c>
      <c r="L6257" t="s">
        <v>104</v>
      </c>
      <c r="M6257">
        <f t="shared" si="627"/>
        <v>311.58999999999997</v>
      </c>
      <c r="N6257">
        <f t="shared" si="628"/>
        <v>31.55</v>
      </c>
      <c r="O6257" s="7">
        <f t="shared" si="629"/>
        <v>0.10125485413524184</v>
      </c>
      <c r="P6257" t="str">
        <f t="shared" si="632"/>
        <v>Dec-2024</v>
      </c>
      <c r="Q6257" t="str">
        <f t="shared" si="633"/>
        <v>Q4-2024</v>
      </c>
    </row>
    <row r="6258" spans="1:17" x14ac:dyDescent="0.3">
      <c r="A6258" t="s">
        <v>6406</v>
      </c>
      <c r="B6258" s="15">
        <v>45977</v>
      </c>
      <c r="C6258" t="s">
        <v>88</v>
      </c>
      <c r="D6258" t="s">
        <v>167</v>
      </c>
      <c r="E6258" t="s">
        <v>60</v>
      </c>
      <c r="F6258" t="s">
        <v>76</v>
      </c>
      <c r="G6258" t="s">
        <v>68</v>
      </c>
      <c r="H6258">
        <v>1</v>
      </c>
      <c r="I6258">
        <v>82.09</v>
      </c>
      <c r="J6258">
        <v>8.5000000000000006E-2</v>
      </c>
      <c r="K6258">
        <v>42.5</v>
      </c>
      <c r="L6258" t="s">
        <v>57</v>
      </c>
      <c r="M6258">
        <f t="shared" si="627"/>
        <v>75.11</v>
      </c>
      <c r="N6258">
        <f t="shared" si="628"/>
        <v>32.61</v>
      </c>
      <c r="O6258" s="7">
        <f t="shared" si="629"/>
        <v>0.43416322726667556</v>
      </c>
      <c r="P6258" t="str">
        <f t="shared" si="632"/>
        <v>Nov-2025</v>
      </c>
      <c r="Q6258" t="str">
        <f t="shared" si="633"/>
        <v>Q4-2025</v>
      </c>
    </row>
    <row r="6259" spans="1:17" x14ac:dyDescent="0.3">
      <c r="A6259" t="s">
        <v>6407</v>
      </c>
      <c r="B6259" s="15">
        <v>45701</v>
      </c>
      <c r="C6259" t="s">
        <v>63</v>
      </c>
      <c r="D6259" t="s">
        <v>258</v>
      </c>
      <c r="E6259" t="s">
        <v>71</v>
      </c>
      <c r="F6259" t="s">
        <v>86</v>
      </c>
      <c r="G6259" t="s">
        <v>68</v>
      </c>
      <c r="H6259">
        <v>2</v>
      </c>
      <c r="I6259">
        <v>294.25</v>
      </c>
      <c r="J6259">
        <v>0.29899999999999999</v>
      </c>
      <c r="K6259">
        <v>194.81</v>
      </c>
      <c r="L6259" t="s">
        <v>57</v>
      </c>
      <c r="M6259">
        <f t="shared" si="627"/>
        <v>412.54</v>
      </c>
      <c r="N6259">
        <f t="shared" si="628"/>
        <v>22.92</v>
      </c>
      <c r="O6259" s="7">
        <f t="shared" si="629"/>
        <v>5.5558248897076647E-2</v>
      </c>
      <c r="P6259" t="str">
        <f t="shared" si="632"/>
        <v>Feb-2025</v>
      </c>
      <c r="Q6259" t="str">
        <f t="shared" si="633"/>
        <v>Q1-2025</v>
      </c>
    </row>
    <row r="6260" spans="1:17" x14ac:dyDescent="0.3">
      <c r="A6260" t="s">
        <v>6408</v>
      </c>
      <c r="B6260" s="15">
        <v>45737</v>
      </c>
      <c r="C6260" t="s">
        <v>63</v>
      </c>
      <c r="D6260" t="s">
        <v>159</v>
      </c>
      <c r="E6260" t="s">
        <v>54</v>
      </c>
      <c r="F6260" t="s">
        <v>156</v>
      </c>
      <c r="G6260" t="s">
        <v>56</v>
      </c>
      <c r="H6260">
        <v>1</v>
      </c>
      <c r="I6260">
        <v>8</v>
      </c>
      <c r="J6260">
        <v>0.312</v>
      </c>
      <c r="K6260">
        <v>4.99</v>
      </c>
      <c r="L6260" t="s">
        <v>104</v>
      </c>
      <c r="M6260">
        <f t="shared" si="627"/>
        <v>5.5</v>
      </c>
      <c r="N6260">
        <f t="shared" si="628"/>
        <v>0.51</v>
      </c>
      <c r="O6260" s="7">
        <f t="shared" si="629"/>
        <v>9.2727272727272728E-2</v>
      </c>
      <c r="P6260" t="str">
        <f t="shared" si="632"/>
        <v>Mar-2025</v>
      </c>
      <c r="Q6260" t="str">
        <f t="shared" si="633"/>
        <v>Q1-2025</v>
      </c>
    </row>
    <row r="6261" spans="1:17" x14ac:dyDescent="0.3">
      <c r="A6261" t="s">
        <v>6409</v>
      </c>
      <c r="B6261" s="15">
        <v>45986</v>
      </c>
      <c r="C6261" t="s">
        <v>52</v>
      </c>
      <c r="D6261" t="s">
        <v>181</v>
      </c>
      <c r="E6261" t="s">
        <v>71</v>
      </c>
      <c r="F6261" t="s">
        <v>78</v>
      </c>
      <c r="G6261" t="s">
        <v>68</v>
      </c>
      <c r="H6261">
        <v>16</v>
      </c>
      <c r="I6261">
        <v>220.44</v>
      </c>
      <c r="J6261">
        <v>0.09</v>
      </c>
      <c r="K6261">
        <v>167.96</v>
      </c>
      <c r="L6261" t="s">
        <v>57</v>
      </c>
      <c r="M6261">
        <f t="shared" si="627"/>
        <v>3209.61</v>
      </c>
      <c r="N6261">
        <f t="shared" si="628"/>
        <v>522.25</v>
      </c>
      <c r="O6261" s="7">
        <f t="shared" si="629"/>
        <v>0.16271447309797762</v>
      </c>
      <c r="P6261" t="str">
        <f t="shared" si="632"/>
        <v>Nov-2025</v>
      </c>
      <c r="Q6261" t="str">
        <f t="shared" si="633"/>
        <v>Q4-2025</v>
      </c>
    </row>
    <row r="6262" spans="1:17" x14ac:dyDescent="0.3">
      <c r="A6262" t="s">
        <v>6410</v>
      </c>
      <c r="B6262" s="15">
        <v>45785</v>
      </c>
      <c r="C6262" t="s">
        <v>88</v>
      </c>
      <c r="D6262" t="s">
        <v>135</v>
      </c>
      <c r="E6262" t="s">
        <v>60</v>
      </c>
      <c r="F6262" t="s">
        <v>61</v>
      </c>
      <c r="G6262" t="s">
        <v>68</v>
      </c>
      <c r="H6262">
        <v>1</v>
      </c>
      <c r="I6262">
        <v>105.68</v>
      </c>
      <c r="J6262">
        <v>0.151</v>
      </c>
      <c r="K6262">
        <v>48.03</v>
      </c>
      <c r="L6262" t="s">
        <v>57</v>
      </c>
      <c r="M6262">
        <f t="shared" si="627"/>
        <v>89.72</v>
      </c>
      <c r="N6262">
        <f t="shared" si="628"/>
        <v>41.69</v>
      </c>
      <c r="O6262" s="7">
        <f t="shared" si="629"/>
        <v>0.46466785555060186</v>
      </c>
      <c r="P6262" t="str">
        <f t="shared" si="632"/>
        <v>May-2025</v>
      </c>
      <c r="Q6262" t="str">
        <f t="shared" si="633"/>
        <v>Q2-2025</v>
      </c>
    </row>
    <row r="6263" spans="1:17" x14ac:dyDescent="0.3">
      <c r="A6263" t="s">
        <v>6411</v>
      </c>
      <c r="B6263" s="15">
        <v>45748</v>
      </c>
      <c r="C6263" t="s">
        <v>52</v>
      </c>
      <c r="D6263" t="s">
        <v>272</v>
      </c>
      <c r="E6263" t="s">
        <v>107</v>
      </c>
      <c r="F6263" t="s">
        <v>148</v>
      </c>
      <c r="G6263" t="s">
        <v>68</v>
      </c>
      <c r="H6263">
        <v>1</v>
      </c>
      <c r="I6263">
        <v>15.55</v>
      </c>
      <c r="J6263">
        <v>0.1</v>
      </c>
      <c r="K6263">
        <v>6.1</v>
      </c>
      <c r="L6263" t="s">
        <v>104</v>
      </c>
      <c r="M6263">
        <f t="shared" si="627"/>
        <v>14</v>
      </c>
      <c r="N6263">
        <f t="shared" si="628"/>
        <v>7.9</v>
      </c>
      <c r="O6263" s="7">
        <f t="shared" si="629"/>
        <v>0.56428571428571428</v>
      </c>
      <c r="P6263" t="str">
        <f t="shared" si="632"/>
        <v>Apr-2025</v>
      </c>
      <c r="Q6263" t="str">
        <f t="shared" si="633"/>
        <v>Q2-2025</v>
      </c>
    </row>
    <row r="6264" spans="1:17" x14ac:dyDescent="0.3">
      <c r="A6264" t="s">
        <v>6412</v>
      </c>
      <c r="B6264" s="15">
        <v>45552</v>
      </c>
      <c r="C6264" t="s">
        <v>88</v>
      </c>
      <c r="D6264" t="s">
        <v>206</v>
      </c>
      <c r="E6264" t="s">
        <v>93</v>
      </c>
      <c r="F6264" t="s">
        <v>94</v>
      </c>
      <c r="G6264" t="s">
        <v>68</v>
      </c>
      <c r="H6264">
        <v>1</v>
      </c>
      <c r="I6264">
        <v>47.64</v>
      </c>
      <c r="J6264">
        <v>9.7000000000000003E-2</v>
      </c>
      <c r="K6264">
        <v>23.63</v>
      </c>
      <c r="L6264" t="s">
        <v>57</v>
      </c>
      <c r="M6264">
        <f t="shared" si="627"/>
        <v>43.02</v>
      </c>
      <c r="N6264">
        <f t="shared" si="628"/>
        <v>19.39</v>
      </c>
      <c r="O6264" s="7">
        <f t="shared" si="629"/>
        <v>0.45072059507205947</v>
      </c>
      <c r="P6264" t="str">
        <f t="shared" si="632"/>
        <v>Sep-2024</v>
      </c>
      <c r="Q6264" t="str">
        <f t="shared" si="633"/>
        <v>Q3-2024</v>
      </c>
    </row>
    <row r="6265" spans="1:17" x14ac:dyDescent="0.3">
      <c r="A6265" t="s">
        <v>6413</v>
      </c>
      <c r="B6265" s="15">
        <v>45705</v>
      </c>
      <c r="C6265" t="s">
        <v>84</v>
      </c>
      <c r="D6265" t="s">
        <v>147</v>
      </c>
      <c r="E6265" t="s">
        <v>107</v>
      </c>
      <c r="F6265" t="s">
        <v>132</v>
      </c>
      <c r="G6265" t="s">
        <v>56</v>
      </c>
      <c r="H6265">
        <v>3</v>
      </c>
      <c r="I6265">
        <v>38.86</v>
      </c>
      <c r="J6265">
        <v>0.16800000000000001</v>
      </c>
      <c r="K6265">
        <v>12.84</v>
      </c>
      <c r="L6265" t="s">
        <v>57</v>
      </c>
      <c r="M6265">
        <f t="shared" si="627"/>
        <v>96.99</v>
      </c>
      <c r="N6265">
        <f t="shared" si="628"/>
        <v>58.47</v>
      </c>
      <c r="O6265" s="7">
        <f t="shared" si="629"/>
        <v>0.60284565419115377</v>
      </c>
      <c r="P6265" t="str">
        <f t="shared" si="632"/>
        <v>Feb-2025</v>
      </c>
      <c r="Q6265" t="str">
        <f t="shared" si="633"/>
        <v>Q1-2025</v>
      </c>
    </row>
    <row r="6266" spans="1:17" x14ac:dyDescent="0.3">
      <c r="A6266" t="s">
        <v>6414</v>
      </c>
      <c r="B6266" s="15">
        <v>45583</v>
      </c>
      <c r="C6266" t="s">
        <v>52</v>
      </c>
      <c r="D6266" t="s">
        <v>96</v>
      </c>
      <c r="E6266" t="s">
        <v>54</v>
      </c>
      <c r="F6266" t="s">
        <v>65</v>
      </c>
      <c r="G6266" t="s">
        <v>68</v>
      </c>
      <c r="H6266">
        <v>3</v>
      </c>
      <c r="I6266">
        <v>14.46</v>
      </c>
      <c r="J6266">
        <v>1.4E-2</v>
      </c>
      <c r="K6266">
        <v>8.3000000000000007</v>
      </c>
      <c r="L6266" t="s">
        <v>104</v>
      </c>
      <c r="M6266">
        <f t="shared" si="627"/>
        <v>42.77</v>
      </c>
      <c r="N6266">
        <f t="shared" si="628"/>
        <v>17.87</v>
      </c>
      <c r="O6266" s="7">
        <f t="shared" si="629"/>
        <v>0.4178162263268646</v>
      </c>
      <c r="P6266" t="str">
        <f t="shared" si="632"/>
        <v>Oct-2024</v>
      </c>
      <c r="Q6266" t="str">
        <f t="shared" si="633"/>
        <v>Q4-2024</v>
      </c>
    </row>
    <row r="6267" spans="1:17" x14ac:dyDescent="0.3">
      <c r="A6267" t="s">
        <v>6415</v>
      </c>
      <c r="B6267" s="15">
        <v>45397</v>
      </c>
      <c r="C6267" t="s">
        <v>52</v>
      </c>
      <c r="D6267" t="s">
        <v>181</v>
      </c>
      <c r="E6267" t="s">
        <v>54</v>
      </c>
      <c r="F6267" t="s">
        <v>156</v>
      </c>
      <c r="G6267" t="s">
        <v>68</v>
      </c>
      <c r="H6267">
        <v>2</v>
      </c>
      <c r="I6267">
        <v>12.72</v>
      </c>
      <c r="J6267">
        <v>0.13700000000000001</v>
      </c>
      <c r="K6267">
        <v>7.28</v>
      </c>
      <c r="L6267" t="s">
        <v>57</v>
      </c>
      <c r="M6267">
        <f t="shared" si="627"/>
        <v>21.95</v>
      </c>
      <c r="N6267">
        <f t="shared" si="628"/>
        <v>7.39</v>
      </c>
      <c r="O6267" s="7">
        <f t="shared" si="629"/>
        <v>0.33667425968109338</v>
      </c>
      <c r="P6267" t="str">
        <f t="shared" si="632"/>
        <v>Apr-2024</v>
      </c>
      <c r="Q6267" t="str">
        <f t="shared" si="633"/>
        <v>Q2-2024</v>
      </c>
    </row>
    <row r="6268" spans="1:17" x14ac:dyDescent="0.3">
      <c r="A6268" t="s">
        <v>6416</v>
      </c>
      <c r="B6268" s="15">
        <v>45734</v>
      </c>
      <c r="C6268" t="s">
        <v>52</v>
      </c>
      <c r="D6268" t="s">
        <v>130</v>
      </c>
      <c r="E6268" t="s">
        <v>60</v>
      </c>
      <c r="F6268" t="s">
        <v>99</v>
      </c>
      <c r="G6268" t="s">
        <v>68</v>
      </c>
      <c r="H6268">
        <v>100</v>
      </c>
      <c r="I6268">
        <v>21.22</v>
      </c>
      <c r="J6268">
        <v>0.14399999999999999</v>
      </c>
      <c r="K6268">
        <v>9.85</v>
      </c>
      <c r="L6268" t="s">
        <v>57</v>
      </c>
      <c r="M6268">
        <f t="shared" si="627"/>
        <v>1816.43</v>
      </c>
      <c r="N6268">
        <f t="shared" si="628"/>
        <v>831.43</v>
      </c>
      <c r="O6268" s="7">
        <f t="shared" si="629"/>
        <v>0.45772752046596893</v>
      </c>
      <c r="P6268" t="str">
        <f t="shared" si="632"/>
        <v>Mar-2025</v>
      </c>
      <c r="Q6268" t="str">
        <f t="shared" si="633"/>
        <v>Q1-2025</v>
      </c>
    </row>
    <row r="6269" spans="1:17" x14ac:dyDescent="0.3">
      <c r="A6269" t="s">
        <v>6417</v>
      </c>
      <c r="B6269" s="15">
        <v>45647</v>
      </c>
      <c r="C6269" t="s">
        <v>84</v>
      </c>
      <c r="D6269" t="s">
        <v>147</v>
      </c>
      <c r="E6269" t="s">
        <v>60</v>
      </c>
      <c r="F6269" t="s">
        <v>90</v>
      </c>
      <c r="G6269" t="s">
        <v>68</v>
      </c>
      <c r="H6269">
        <v>4</v>
      </c>
      <c r="I6269">
        <v>23.43</v>
      </c>
      <c r="J6269">
        <v>0.13500000000000001</v>
      </c>
      <c r="K6269">
        <v>10.27</v>
      </c>
      <c r="L6269" t="s">
        <v>57</v>
      </c>
      <c r="M6269">
        <f t="shared" si="627"/>
        <v>81.069999999999993</v>
      </c>
      <c r="N6269">
        <f t="shared" si="628"/>
        <v>39.99</v>
      </c>
      <c r="O6269" s="7">
        <f t="shared" si="629"/>
        <v>0.49327741457999269</v>
      </c>
      <c r="P6269" t="str">
        <f t="shared" si="632"/>
        <v>Dec-2024</v>
      </c>
      <c r="Q6269" t="str">
        <f t="shared" si="633"/>
        <v>Q4-2024</v>
      </c>
    </row>
    <row r="6270" spans="1:17" x14ac:dyDescent="0.3">
      <c r="A6270" t="s">
        <v>6418</v>
      </c>
      <c r="B6270" s="15">
        <v>45469</v>
      </c>
      <c r="C6270" t="s">
        <v>88</v>
      </c>
      <c r="D6270" t="s">
        <v>89</v>
      </c>
      <c r="E6270" t="s">
        <v>107</v>
      </c>
      <c r="F6270" t="s">
        <v>139</v>
      </c>
      <c r="G6270" t="s">
        <v>68</v>
      </c>
      <c r="H6270">
        <v>1</v>
      </c>
      <c r="I6270">
        <v>9.4600000000000009</v>
      </c>
      <c r="J6270">
        <v>6.8000000000000005E-2</v>
      </c>
      <c r="K6270">
        <v>3.66</v>
      </c>
      <c r="L6270" t="s">
        <v>104</v>
      </c>
      <c r="M6270">
        <f t="shared" si="627"/>
        <v>8.82</v>
      </c>
      <c r="N6270">
        <f t="shared" si="628"/>
        <v>5.16</v>
      </c>
      <c r="O6270" s="7">
        <f t="shared" si="629"/>
        <v>0.58503401360544216</v>
      </c>
      <c r="P6270" t="str">
        <f t="shared" si="632"/>
        <v>Jun-2024</v>
      </c>
      <c r="Q6270" t="str">
        <f t="shared" si="633"/>
        <v>Q2-2024</v>
      </c>
    </row>
    <row r="6271" spans="1:17" x14ac:dyDescent="0.3">
      <c r="A6271" t="s">
        <v>6419</v>
      </c>
      <c r="B6271" s="15">
        <v>45890</v>
      </c>
      <c r="C6271" t="s">
        <v>52</v>
      </c>
      <c r="D6271" t="s">
        <v>73</v>
      </c>
      <c r="E6271" t="s">
        <v>60</v>
      </c>
      <c r="F6271" t="s">
        <v>61</v>
      </c>
      <c r="G6271" t="s">
        <v>56</v>
      </c>
      <c r="H6271">
        <v>2</v>
      </c>
      <c r="I6271">
        <v>25.1</v>
      </c>
      <c r="J6271">
        <v>0.03</v>
      </c>
      <c r="K6271">
        <v>10.97</v>
      </c>
      <c r="L6271" t="s">
        <v>57</v>
      </c>
      <c r="M6271">
        <f t="shared" si="627"/>
        <v>48.69</v>
      </c>
      <c r="N6271">
        <f t="shared" si="628"/>
        <v>26.75</v>
      </c>
      <c r="O6271" s="7">
        <f t="shared" si="629"/>
        <v>0.5493941261039228</v>
      </c>
      <c r="P6271" t="str">
        <f t="shared" si="632"/>
        <v>Aug-2025</v>
      </c>
      <c r="Q6271" t="str">
        <f t="shared" si="633"/>
        <v>Q3-2025</v>
      </c>
    </row>
    <row r="6272" spans="1:17" x14ac:dyDescent="0.3">
      <c r="A6272" t="s">
        <v>6420</v>
      </c>
      <c r="B6272" s="15">
        <v>45505</v>
      </c>
      <c r="C6272" t="s">
        <v>52</v>
      </c>
      <c r="D6272" t="s">
        <v>155</v>
      </c>
      <c r="E6272" t="s">
        <v>54</v>
      </c>
      <c r="F6272" t="s">
        <v>156</v>
      </c>
      <c r="G6272" t="s">
        <v>68</v>
      </c>
      <c r="H6272">
        <v>3</v>
      </c>
      <c r="I6272">
        <v>15.2</v>
      </c>
      <c r="J6272">
        <v>0.10100000000000001</v>
      </c>
      <c r="K6272">
        <v>9.6199999999999992</v>
      </c>
      <c r="L6272" t="s">
        <v>57</v>
      </c>
      <c r="M6272">
        <f t="shared" si="627"/>
        <v>40.99</v>
      </c>
      <c r="N6272">
        <f t="shared" si="628"/>
        <v>12.13</v>
      </c>
      <c r="O6272" s="7">
        <f t="shared" si="629"/>
        <v>0.29592583556965113</v>
      </c>
      <c r="P6272" t="str">
        <f t="shared" si="632"/>
        <v>Aug-2024</v>
      </c>
      <c r="Q6272" t="str">
        <f t="shared" si="633"/>
        <v>Q3-2024</v>
      </c>
    </row>
    <row r="6273" spans="1:17" x14ac:dyDescent="0.3">
      <c r="A6273" t="s">
        <v>6421</v>
      </c>
      <c r="B6273" s="15">
        <v>45754</v>
      </c>
      <c r="C6273" t="s">
        <v>63</v>
      </c>
      <c r="D6273" t="s">
        <v>281</v>
      </c>
      <c r="E6273" t="s">
        <v>54</v>
      </c>
      <c r="F6273" t="s">
        <v>65</v>
      </c>
      <c r="G6273" t="s">
        <v>56</v>
      </c>
      <c r="H6273">
        <v>5</v>
      </c>
      <c r="I6273">
        <v>19.34</v>
      </c>
      <c r="J6273">
        <v>0.23400000000000001</v>
      </c>
      <c r="K6273">
        <v>12.43</v>
      </c>
      <c r="L6273" t="s">
        <v>57</v>
      </c>
      <c r="M6273">
        <f t="shared" si="627"/>
        <v>74.069999999999993</v>
      </c>
      <c r="N6273">
        <f t="shared" si="628"/>
        <v>11.92</v>
      </c>
      <c r="O6273" s="7">
        <f t="shared" si="629"/>
        <v>0.16092885108680979</v>
      </c>
      <c r="P6273" t="str">
        <f t="shared" si="632"/>
        <v>Apr-2025</v>
      </c>
      <c r="Q6273" t="str">
        <f t="shared" si="633"/>
        <v>Q2-2025</v>
      </c>
    </row>
    <row r="6274" spans="1:17" x14ac:dyDescent="0.3">
      <c r="A6274" t="s">
        <v>6422</v>
      </c>
      <c r="B6274" s="15">
        <v>45329</v>
      </c>
      <c r="C6274" t="s">
        <v>52</v>
      </c>
      <c r="D6274" t="s">
        <v>96</v>
      </c>
      <c r="E6274" t="s">
        <v>107</v>
      </c>
      <c r="F6274" t="s">
        <v>139</v>
      </c>
      <c r="G6274" t="s">
        <v>56</v>
      </c>
      <c r="H6274">
        <v>2</v>
      </c>
      <c r="I6274">
        <v>16.510000000000002</v>
      </c>
      <c r="J6274">
        <v>0.13</v>
      </c>
      <c r="K6274">
        <v>6.4</v>
      </c>
      <c r="L6274" t="s">
        <v>57</v>
      </c>
      <c r="M6274">
        <f t="shared" ref="M6274:M6337" si="634">ROUND(H6274*I6274*(1-J6274),2)</f>
        <v>28.73</v>
      </c>
      <c r="N6274">
        <f t="shared" ref="N6274:N6337" si="635">ROUND(M6274-(H6274*K6274),2)</f>
        <v>15.93</v>
      </c>
      <c r="O6274" s="7">
        <f t="shared" ref="O6274:O6337" si="636">IFERROR(N6274/M6274,0)</f>
        <v>0.5544726766446223</v>
      </c>
      <c r="P6274" t="str">
        <f t="shared" si="632"/>
        <v>Feb-2024</v>
      </c>
      <c r="Q6274" t="str">
        <f t="shared" si="633"/>
        <v>Q1-2024</v>
      </c>
    </row>
    <row r="6275" spans="1:17" x14ac:dyDescent="0.3">
      <c r="A6275" t="s">
        <v>6423</v>
      </c>
      <c r="B6275" s="15">
        <v>45775</v>
      </c>
      <c r="C6275" t="s">
        <v>84</v>
      </c>
      <c r="D6275" t="s">
        <v>103</v>
      </c>
      <c r="E6275" t="s">
        <v>107</v>
      </c>
      <c r="F6275" t="s">
        <v>132</v>
      </c>
      <c r="G6275" t="s">
        <v>56</v>
      </c>
      <c r="H6275">
        <v>5</v>
      </c>
      <c r="I6275">
        <v>50.23</v>
      </c>
      <c r="J6275">
        <v>0.182</v>
      </c>
      <c r="K6275">
        <v>20.96</v>
      </c>
      <c r="L6275" t="s">
        <v>57</v>
      </c>
      <c r="M6275">
        <f t="shared" si="634"/>
        <v>205.44</v>
      </c>
      <c r="N6275">
        <f t="shared" si="635"/>
        <v>100.64</v>
      </c>
      <c r="O6275" s="7">
        <f t="shared" si="636"/>
        <v>0.48987538940809972</v>
      </c>
      <c r="P6275" t="str">
        <f t="shared" si="632"/>
        <v>Apr-2025</v>
      </c>
      <c r="Q6275" t="str">
        <f t="shared" si="633"/>
        <v>Q2-2025</v>
      </c>
    </row>
    <row r="6276" spans="1:17" x14ac:dyDescent="0.3">
      <c r="A6276" t="s">
        <v>6424</v>
      </c>
      <c r="B6276" s="15">
        <v>45381</v>
      </c>
      <c r="C6276" t="s">
        <v>84</v>
      </c>
      <c r="D6276" t="s">
        <v>103</v>
      </c>
      <c r="E6276" t="s">
        <v>60</v>
      </c>
      <c r="F6276" t="s">
        <v>99</v>
      </c>
      <c r="G6276" t="s">
        <v>68</v>
      </c>
      <c r="H6276">
        <v>6</v>
      </c>
      <c r="I6276">
        <v>102.86</v>
      </c>
      <c r="J6276">
        <v>8.0000000000000002E-3</v>
      </c>
      <c r="K6276">
        <v>56.57</v>
      </c>
      <c r="L6276" t="s">
        <v>57</v>
      </c>
      <c r="M6276">
        <f t="shared" si="634"/>
        <v>612.22</v>
      </c>
      <c r="N6276">
        <f t="shared" si="635"/>
        <v>272.8</v>
      </c>
      <c r="O6276" s="7">
        <f t="shared" si="636"/>
        <v>0.44559145405246481</v>
      </c>
      <c r="P6276" t="str">
        <f t="shared" si="632"/>
        <v>Mar-2024</v>
      </c>
      <c r="Q6276" t="str">
        <f t="shared" si="633"/>
        <v>Q1-2024</v>
      </c>
    </row>
    <row r="6277" spans="1:17" x14ac:dyDescent="0.3">
      <c r="A6277" t="s">
        <v>6425</v>
      </c>
      <c r="C6277" t="s">
        <v>88</v>
      </c>
      <c r="D6277" t="s">
        <v>116</v>
      </c>
      <c r="E6277" t="s">
        <v>54</v>
      </c>
      <c r="F6277" t="s">
        <v>268</v>
      </c>
      <c r="G6277" t="s">
        <v>56</v>
      </c>
      <c r="H6277">
        <v>2</v>
      </c>
      <c r="I6277">
        <v>6.73</v>
      </c>
      <c r="J6277">
        <v>7.1999999999999995E-2</v>
      </c>
      <c r="K6277">
        <v>4.6100000000000003</v>
      </c>
      <c r="L6277" t="s">
        <v>57</v>
      </c>
      <c r="M6277">
        <f t="shared" si="634"/>
        <v>12.49</v>
      </c>
      <c r="N6277">
        <f t="shared" si="635"/>
        <v>3.27</v>
      </c>
      <c r="O6277" s="7">
        <f t="shared" si="636"/>
        <v>0.26180944755804642</v>
      </c>
    </row>
    <row r="6278" spans="1:17" x14ac:dyDescent="0.3">
      <c r="A6278" t="s">
        <v>6426</v>
      </c>
      <c r="B6278" s="15">
        <v>45662</v>
      </c>
      <c r="C6278" t="s">
        <v>84</v>
      </c>
      <c r="D6278" t="s">
        <v>171</v>
      </c>
      <c r="E6278" t="s">
        <v>54</v>
      </c>
      <c r="F6278" t="s">
        <v>114</v>
      </c>
      <c r="G6278" t="s">
        <v>56</v>
      </c>
      <c r="H6278">
        <v>4</v>
      </c>
      <c r="I6278">
        <v>17.27</v>
      </c>
      <c r="J6278">
        <v>1.7000000000000001E-2</v>
      </c>
      <c r="K6278">
        <v>12.09</v>
      </c>
      <c r="L6278" t="s">
        <v>57</v>
      </c>
      <c r="M6278">
        <f t="shared" si="634"/>
        <v>67.91</v>
      </c>
      <c r="N6278">
        <f t="shared" si="635"/>
        <v>19.55</v>
      </c>
      <c r="O6278" s="7">
        <f t="shared" si="636"/>
        <v>0.28788101899572965</v>
      </c>
      <c r="P6278" t="str">
        <f t="shared" ref="P6278:P6309" si="637">IF(B6278="","",TEXT(B6278,"mmm-yyyy"))</f>
        <v>Jan-2025</v>
      </c>
      <c r="Q6278" t="str">
        <f t="shared" ref="Q6278:Q6309" si="638">IF(B6278="","","Q"&amp;ROUNDUP(MONTH(B6278)/3,0)&amp;"-"&amp;YEAR(B6278))</f>
        <v>Q1-2025</v>
      </c>
    </row>
    <row r="6279" spans="1:17" x14ac:dyDescent="0.3">
      <c r="A6279" t="s">
        <v>6427</v>
      </c>
      <c r="B6279" s="15">
        <v>45829</v>
      </c>
      <c r="C6279" t="s">
        <v>63</v>
      </c>
      <c r="D6279" t="s">
        <v>302</v>
      </c>
      <c r="E6279" t="s">
        <v>107</v>
      </c>
      <c r="F6279" t="s">
        <v>139</v>
      </c>
      <c r="G6279" t="s">
        <v>68</v>
      </c>
      <c r="H6279">
        <v>6</v>
      </c>
      <c r="I6279">
        <v>38.18</v>
      </c>
      <c r="J6279">
        <v>0.23400000000000001</v>
      </c>
      <c r="K6279">
        <v>12.34</v>
      </c>
      <c r="L6279" t="s">
        <v>57</v>
      </c>
      <c r="M6279">
        <f t="shared" si="634"/>
        <v>175.48</v>
      </c>
      <c r="N6279">
        <f t="shared" si="635"/>
        <v>101.44</v>
      </c>
      <c r="O6279" s="7">
        <f t="shared" si="636"/>
        <v>0.57807157510827445</v>
      </c>
      <c r="P6279" t="str">
        <f t="shared" si="637"/>
        <v>Jun-2025</v>
      </c>
      <c r="Q6279" t="str">
        <f t="shared" si="638"/>
        <v>Q2-2025</v>
      </c>
    </row>
    <row r="6280" spans="1:17" x14ac:dyDescent="0.3">
      <c r="A6280" t="s">
        <v>6428</v>
      </c>
      <c r="B6280" s="15">
        <v>45797</v>
      </c>
      <c r="C6280" t="s">
        <v>52</v>
      </c>
      <c r="D6280" t="s">
        <v>73</v>
      </c>
      <c r="E6280" t="s">
        <v>93</v>
      </c>
      <c r="F6280" t="s">
        <v>141</v>
      </c>
      <c r="G6280" t="s">
        <v>68</v>
      </c>
      <c r="H6280">
        <v>3</v>
      </c>
      <c r="I6280">
        <v>51.17</v>
      </c>
      <c r="J6280">
        <v>4.3999999999999997E-2</v>
      </c>
      <c r="K6280">
        <v>18.829999999999998</v>
      </c>
      <c r="L6280" t="s">
        <v>57</v>
      </c>
      <c r="M6280">
        <f t="shared" si="634"/>
        <v>146.76</v>
      </c>
      <c r="N6280">
        <f t="shared" si="635"/>
        <v>90.27</v>
      </c>
      <c r="O6280" s="7">
        <f t="shared" si="636"/>
        <v>0.61508585445625508</v>
      </c>
      <c r="P6280" t="str">
        <f t="shared" si="637"/>
        <v>May-2025</v>
      </c>
      <c r="Q6280" t="str">
        <f t="shared" si="638"/>
        <v>Q2-2025</v>
      </c>
    </row>
    <row r="6281" spans="1:17" x14ac:dyDescent="0.3">
      <c r="A6281" t="s">
        <v>6429</v>
      </c>
      <c r="B6281" s="15">
        <v>45775</v>
      </c>
      <c r="C6281" t="s">
        <v>84</v>
      </c>
      <c r="D6281" t="s">
        <v>177</v>
      </c>
      <c r="E6281" t="s">
        <v>60</v>
      </c>
      <c r="F6281" t="s">
        <v>61</v>
      </c>
      <c r="G6281" t="s">
        <v>56</v>
      </c>
      <c r="H6281">
        <v>6</v>
      </c>
      <c r="I6281">
        <v>41.34</v>
      </c>
      <c r="J6281">
        <v>0.17399999999999999</v>
      </c>
      <c r="K6281">
        <v>19.809999999999999</v>
      </c>
      <c r="L6281" t="s">
        <v>57</v>
      </c>
      <c r="M6281">
        <f t="shared" si="634"/>
        <v>204.88</v>
      </c>
      <c r="N6281">
        <f t="shared" si="635"/>
        <v>86.02</v>
      </c>
      <c r="O6281" s="7">
        <f t="shared" si="636"/>
        <v>0.41985552518547442</v>
      </c>
      <c r="P6281" t="str">
        <f t="shared" si="637"/>
        <v>Apr-2025</v>
      </c>
      <c r="Q6281" t="str">
        <f t="shared" si="638"/>
        <v>Q2-2025</v>
      </c>
    </row>
    <row r="6282" spans="1:17" x14ac:dyDescent="0.3">
      <c r="A6282" t="s">
        <v>6430</v>
      </c>
      <c r="B6282" s="15">
        <v>45526</v>
      </c>
      <c r="C6282" t="s">
        <v>84</v>
      </c>
      <c r="D6282" t="s">
        <v>177</v>
      </c>
      <c r="E6282" t="s">
        <v>60</v>
      </c>
      <c r="F6282" t="s">
        <v>61</v>
      </c>
      <c r="G6282" t="s">
        <v>56</v>
      </c>
      <c r="H6282">
        <v>3</v>
      </c>
      <c r="I6282">
        <v>40.840000000000003</v>
      </c>
      <c r="J6282">
        <v>7.4999999999999997E-2</v>
      </c>
      <c r="K6282">
        <v>22.09</v>
      </c>
      <c r="L6282" t="s">
        <v>57</v>
      </c>
      <c r="M6282">
        <f t="shared" si="634"/>
        <v>113.33</v>
      </c>
      <c r="N6282">
        <f t="shared" si="635"/>
        <v>47.06</v>
      </c>
      <c r="O6282" s="7">
        <f t="shared" si="636"/>
        <v>0.41524750727962589</v>
      </c>
      <c r="P6282" t="str">
        <f t="shared" si="637"/>
        <v>Aug-2024</v>
      </c>
      <c r="Q6282" t="str">
        <f t="shared" si="638"/>
        <v>Q3-2024</v>
      </c>
    </row>
    <row r="6283" spans="1:17" x14ac:dyDescent="0.3">
      <c r="A6283" t="s">
        <v>6431</v>
      </c>
      <c r="B6283" s="15">
        <v>45789</v>
      </c>
      <c r="C6283" t="s">
        <v>88</v>
      </c>
      <c r="D6283" t="s">
        <v>167</v>
      </c>
      <c r="E6283" t="s">
        <v>107</v>
      </c>
      <c r="F6283" t="s">
        <v>148</v>
      </c>
      <c r="G6283" t="s">
        <v>56</v>
      </c>
      <c r="H6283">
        <v>1</v>
      </c>
      <c r="I6283">
        <v>35.909999999999997</v>
      </c>
      <c r="J6283">
        <v>0.14199999999999999</v>
      </c>
      <c r="K6283">
        <v>15.97</v>
      </c>
      <c r="L6283" t="s">
        <v>57</v>
      </c>
      <c r="M6283">
        <f t="shared" si="634"/>
        <v>30.81</v>
      </c>
      <c r="N6283">
        <f t="shared" si="635"/>
        <v>14.84</v>
      </c>
      <c r="O6283" s="7">
        <f t="shared" si="636"/>
        <v>0.48166179811749432</v>
      </c>
      <c r="P6283" t="str">
        <f t="shared" si="637"/>
        <v>May-2025</v>
      </c>
      <c r="Q6283" t="str">
        <f t="shared" si="638"/>
        <v>Q2-2025</v>
      </c>
    </row>
    <row r="6284" spans="1:17" x14ac:dyDescent="0.3">
      <c r="A6284" t="s">
        <v>6432</v>
      </c>
      <c r="B6284" s="15">
        <v>45698</v>
      </c>
      <c r="C6284" t="s">
        <v>52</v>
      </c>
      <c r="D6284" t="s">
        <v>96</v>
      </c>
      <c r="E6284" t="s">
        <v>60</v>
      </c>
      <c r="F6284" t="s">
        <v>76</v>
      </c>
      <c r="G6284" t="s">
        <v>56</v>
      </c>
      <c r="H6284">
        <v>2</v>
      </c>
      <c r="I6284">
        <v>104.91</v>
      </c>
      <c r="J6284">
        <v>5.0000000000000001E-3</v>
      </c>
      <c r="K6284">
        <v>54.7</v>
      </c>
      <c r="L6284" t="s">
        <v>57</v>
      </c>
      <c r="M6284">
        <f t="shared" si="634"/>
        <v>208.77</v>
      </c>
      <c r="N6284">
        <f t="shared" si="635"/>
        <v>99.37</v>
      </c>
      <c r="O6284" s="7">
        <f t="shared" si="636"/>
        <v>0.47597834937970013</v>
      </c>
      <c r="P6284" t="str">
        <f t="shared" si="637"/>
        <v>Feb-2025</v>
      </c>
      <c r="Q6284" t="str">
        <f t="shared" si="638"/>
        <v>Q1-2025</v>
      </c>
    </row>
    <row r="6285" spans="1:17" x14ac:dyDescent="0.3">
      <c r="A6285" t="s">
        <v>6433</v>
      </c>
      <c r="B6285" s="15">
        <v>45882</v>
      </c>
      <c r="C6285" t="s">
        <v>52</v>
      </c>
      <c r="D6285" t="s">
        <v>200</v>
      </c>
      <c r="E6285" t="s">
        <v>107</v>
      </c>
      <c r="F6285" t="s">
        <v>132</v>
      </c>
      <c r="G6285" t="s">
        <v>68</v>
      </c>
      <c r="H6285">
        <v>3</v>
      </c>
      <c r="I6285">
        <v>8.7899999999999991</v>
      </c>
      <c r="J6285">
        <v>0.2</v>
      </c>
      <c r="K6285">
        <v>3.21</v>
      </c>
      <c r="L6285" t="s">
        <v>57</v>
      </c>
      <c r="M6285">
        <f t="shared" si="634"/>
        <v>21.1</v>
      </c>
      <c r="N6285">
        <f t="shared" si="635"/>
        <v>11.47</v>
      </c>
      <c r="O6285" s="7">
        <f t="shared" si="636"/>
        <v>0.54360189573459716</v>
      </c>
      <c r="P6285" t="str">
        <f t="shared" si="637"/>
        <v>Aug-2025</v>
      </c>
      <c r="Q6285" t="str">
        <f t="shared" si="638"/>
        <v>Q3-2025</v>
      </c>
    </row>
    <row r="6286" spans="1:17" x14ac:dyDescent="0.3">
      <c r="A6286" t="s">
        <v>6434</v>
      </c>
      <c r="B6286" s="15">
        <v>45651</v>
      </c>
      <c r="C6286" t="s">
        <v>52</v>
      </c>
      <c r="D6286" t="s">
        <v>216</v>
      </c>
      <c r="E6286" t="s">
        <v>54</v>
      </c>
      <c r="F6286" t="s">
        <v>55</v>
      </c>
      <c r="G6286" t="s">
        <v>68</v>
      </c>
      <c r="H6286">
        <v>9</v>
      </c>
      <c r="I6286">
        <v>7.99</v>
      </c>
      <c r="J6286">
        <v>0.05</v>
      </c>
      <c r="K6286">
        <v>5.47</v>
      </c>
      <c r="L6286" t="s">
        <v>57</v>
      </c>
      <c r="M6286">
        <f t="shared" si="634"/>
        <v>68.31</v>
      </c>
      <c r="N6286">
        <f t="shared" si="635"/>
        <v>19.079999999999998</v>
      </c>
      <c r="O6286" s="7">
        <f t="shared" si="636"/>
        <v>0.27931488801054016</v>
      </c>
      <c r="P6286" t="str">
        <f t="shared" si="637"/>
        <v>Dec-2024</v>
      </c>
      <c r="Q6286" t="str">
        <f t="shared" si="638"/>
        <v>Q4-2024</v>
      </c>
    </row>
    <row r="6287" spans="1:17" x14ac:dyDescent="0.3">
      <c r="A6287" t="s">
        <v>6435</v>
      </c>
      <c r="B6287" s="15">
        <v>45673</v>
      </c>
      <c r="C6287" t="s">
        <v>52</v>
      </c>
      <c r="D6287" t="s">
        <v>216</v>
      </c>
      <c r="E6287" t="s">
        <v>93</v>
      </c>
      <c r="F6287" t="s">
        <v>219</v>
      </c>
      <c r="G6287" t="s">
        <v>68</v>
      </c>
      <c r="H6287">
        <v>3</v>
      </c>
      <c r="I6287">
        <v>47.11</v>
      </c>
      <c r="J6287">
        <v>8.9999999999999993E-3</v>
      </c>
      <c r="K6287">
        <v>19.329999999999998</v>
      </c>
      <c r="L6287" t="s">
        <v>73</v>
      </c>
      <c r="M6287">
        <f t="shared" si="634"/>
        <v>140.06</v>
      </c>
      <c r="N6287">
        <f t="shared" si="635"/>
        <v>82.07</v>
      </c>
      <c r="O6287" s="7">
        <f t="shared" si="636"/>
        <v>0.58596315864629434</v>
      </c>
      <c r="P6287" t="str">
        <f t="shared" si="637"/>
        <v>Jan-2025</v>
      </c>
      <c r="Q6287" t="str">
        <f t="shared" si="638"/>
        <v>Q1-2025</v>
      </c>
    </row>
    <row r="6288" spans="1:17" x14ac:dyDescent="0.3">
      <c r="A6288" t="s">
        <v>6436</v>
      </c>
      <c r="B6288" s="15">
        <v>45720</v>
      </c>
      <c r="C6288" t="s">
        <v>52</v>
      </c>
      <c r="D6288" t="s">
        <v>59</v>
      </c>
      <c r="E6288" t="s">
        <v>107</v>
      </c>
      <c r="F6288" t="s">
        <v>148</v>
      </c>
      <c r="G6288" t="s">
        <v>56</v>
      </c>
      <c r="H6288">
        <v>1</v>
      </c>
      <c r="I6288">
        <v>46.19</v>
      </c>
      <c r="J6288">
        <v>8.5999999999999993E-2</v>
      </c>
      <c r="K6288">
        <v>16.13</v>
      </c>
      <c r="L6288" t="s">
        <v>104</v>
      </c>
      <c r="M6288">
        <f t="shared" si="634"/>
        <v>42.22</v>
      </c>
      <c r="N6288">
        <f t="shared" si="635"/>
        <v>26.09</v>
      </c>
      <c r="O6288" s="7">
        <f t="shared" si="636"/>
        <v>0.61795357650402649</v>
      </c>
      <c r="P6288" t="str">
        <f t="shared" si="637"/>
        <v>Mar-2025</v>
      </c>
      <c r="Q6288" t="str">
        <f t="shared" si="638"/>
        <v>Q1-2025</v>
      </c>
    </row>
    <row r="6289" spans="1:17" x14ac:dyDescent="0.3">
      <c r="A6289" t="s">
        <v>6437</v>
      </c>
      <c r="B6289" s="15">
        <v>45615</v>
      </c>
      <c r="C6289" t="s">
        <v>52</v>
      </c>
      <c r="D6289" t="s">
        <v>59</v>
      </c>
      <c r="E6289" t="s">
        <v>93</v>
      </c>
      <c r="F6289" t="s">
        <v>124</v>
      </c>
      <c r="G6289" t="s">
        <v>56</v>
      </c>
      <c r="H6289">
        <v>6</v>
      </c>
      <c r="I6289">
        <v>48.8</v>
      </c>
      <c r="J6289">
        <v>4.9000000000000002E-2</v>
      </c>
      <c r="K6289">
        <v>24.19</v>
      </c>
      <c r="L6289" t="s">
        <v>57</v>
      </c>
      <c r="M6289">
        <f t="shared" si="634"/>
        <v>278.45</v>
      </c>
      <c r="N6289">
        <f t="shared" si="635"/>
        <v>133.31</v>
      </c>
      <c r="O6289" s="7">
        <f t="shared" si="636"/>
        <v>0.47875740707487879</v>
      </c>
      <c r="P6289" t="str">
        <f t="shared" si="637"/>
        <v>Nov-2024</v>
      </c>
      <c r="Q6289" t="str">
        <f t="shared" si="638"/>
        <v>Q4-2024</v>
      </c>
    </row>
    <row r="6290" spans="1:17" x14ac:dyDescent="0.3">
      <c r="A6290" t="s">
        <v>6438</v>
      </c>
      <c r="B6290" s="15">
        <v>46006</v>
      </c>
      <c r="C6290" t="s">
        <v>84</v>
      </c>
      <c r="D6290" t="s">
        <v>196</v>
      </c>
      <c r="E6290" t="s">
        <v>54</v>
      </c>
      <c r="F6290" t="s">
        <v>114</v>
      </c>
      <c r="G6290" t="s">
        <v>68</v>
      </c>
      <c r="H6290">
        <v>1</v>
      </c>
      <c r="I6290">
        <v>16</v>
      </c>
      <c r="J6290">
        <v>4.8000000000000001E-2</v>
      </c>
      <c r="K6290">
        <v>11.17</v>
      </c>
      <c r="L6290" t="s">
        <v>57</v>
      </c>
      <c r="M6290">
        <f t="shared" si="634"/>
        <v>15.23</v>
      </c>
      <c r="N6290">
        <f t="shared" si="635"/>
        <v>4.0599999999999996</v>
      </c>
      <c r="O6290" s="7">
        <f t="shared" si="636"/>
        <v>0.26657912015758367</v>
      </c>
      <c r="P6290" t="str">
        <f t="shared" si="637"/>
        <v>Dec-2025</v>
      </c>
      <c r="Q6290" t="str">
        <f t="shared" si="638"/>
        <v>Q4-2025</v>
      </c>
    </row>
    <row r="6291" spans="1:17" x14ac:dyDescent="0.3">
      <c r="A6291" t="s">
        <v>6439</v>
      </c>
      <c r="B6291" s="15">
        <v>45982</v>
      </c>
      <c r="C6291" t="s">
        <v>84</v>
      </c>
      <c r="D6291" t="s">
        <v>144</v>
      </c>
      <c r="E6291" t="s">
        <v>93</v>
      </c>
      <c r="F6291" t="s">
        <v>219</v>
      </c>
      <c r="G6291" t="s">
        <v>68</v>
      </c>
      <c r="H6291">
        <v>10</v>
      </c>
      <c r="I6291">
        <v>54.18</v>
      </c>
      <c r="J6291">
        <v>5.2999999999999999E-2</v>
      </c>
      <c r="K6291">
        <v>21.44</v>
      </c>
      <c r="L6291" t="s">
        <v>57</v>
      </c>
      <c r="M6291">
        <f t="shared" si="634"/>
        <v>513.08000000000004</v>
      </c>
      <c r="N6291">
        <f t="shared" si="635"/>
        <v>298.68</v>
      </c>
      <c r="O6291" s="7">
        <f t="shared" si="636"/>
        <v>0.58213144149060569</v>
      </c>
      <c r="P6291" t="str">
        <f t="shared" si="637"/>
        <v>Nov-2025</v>
      </c>
      <c r="Q6291" t="str">
        <f t="shared" si="638"/>
        <v>Q4-2025</v>
      </c>
    </row>
    <row r="6292" spans="1:17" x14ac:dyDescent="0.3">
      <c r="A6292" t="s">
        <v>6440</v>
      </c>
      <c r="B6292" s="15">
        <v>45888</v>
      </c>
      <c r="C6292" t="s">
        <v>84</v>
      </c>
      <c r="D6292" t="s">
        <v>243</v>
      </c>
      <c r="E6292" t="s">
        <v>54</v>
      </c>
      <c r="F6292" t="s">
        <v>268</v>
      </c>
      <c r="G6292" t="s">
        <v>56</v>
      </c>
      <c r="H6292">
        <v>4</v>
      </c>
      <c r="I6292">
        <v>13.9</v>
      </c>
      <c r="J6292">
        <v>0.11600000000000001</v>
      </c>
      <c r="K6292">
        <v>8.91</v>
      </c>
      <c r="L6292" t="s">
        <v>57</v>
      </c>
      <c r="M6292">
        <f t="shared" si="634"/>
        <v>49.15</v>
      </c>
      <c r="N6292">
        <f t="shared" si="635"/>
        <v>13.51</v>
      </c>
      <c r="O6292" s="7">
        <f t="shared" si="636"/>
        <v>0.27487283825025433</v>
      </c>
      <c r="P6292" t="str">
        <f t="shared" si="637"/>
        <v>Aug-2025</v>
      </c>
      <c r="Q6292" t="str">
        <f t="shared" si="638"/>
        <v>Q3-2025</v>
      </c>
    </row>
    <row r="6293" spans="1:17" x14ac:dyDescent="0.3">
      <c r="A6293" t="s">
        <v>6441</v>
      </c>
      <c r="B6293" s="15">
        <v>45515</v>
      </c>
      <c r="C6293" t="s">
        <v>88</v>
      </c>
      <c r="D6293" t="s">
        <v>162</v>
      </c>
      <c r="E6293" t="s">
        <v>71</v>
      </c>
      <c r="F6293" t="s">
        <v>126</v>
      </c>
      <c r="G6293" t="s">
        <v>68</v>
      </c>
      <c r="H6293">
        <v>2</v>
      </c>
      <c r="I6293">
        <v>74.52</v>
      </c>
      <c r="J6293">
        <v>7.0000000000000007E-2</v>
      </c>
      <c r="K6293">
        <v>53.01</v>
      </c>
      <c r="L6293" t="s">
        <v>57</v>
      </c>
      <c r="M6293">
        <f t="shared" si="634"/>
        <v>138.61000000000001</v>
      </c>
      <c r="N6293">
        <f t="shared" si="635"/>
        <v>32.590000000000003</v>
      </c>
      <c r="O6293" s="7">
        <f t="shared" si="636"/>
        <v>0.23512012120337639</v>
      </c>
      <c r="P6293" t="str">
        <f t="shared" si="637"/>
        <v>Aug-2024</v>
      </c>
      <c r="Q6293" t="str">
        <f t="shared" si="638"/>
        <v>Q3-2024</v>
      </c>
    </row>
    <row r="6294" spans="1:17" x14ac:dyDescent="0.3">
      <c r="A6294" t="s">
        <v>6442</v>
      </c>
      <c r="B6294" s="15">
        <v>45602</v>
      </c>
      <c r="C6294" t="s">
        <v>88</v>
      </c>
      <c r="D6294" t="s">
        <v>123</v>
      </c>
      <c r="E6294" t="s">
        <v>71</v>
      </c>
      <c r="F6294" t="s">
        <v>72</v>
      </c>
      <c r="G6294" t="s">
        <v>56</v>
      </c>
      <c r="H6294">
        <v>4</v>
      </c>
      <c r="I6294">
        <v>159.47999999999999</v>
      </c>
      <c r="J6294">
        <v>5.2999999999999999E-2</v>
      </c>
      <c r="K6294">
        <v>104.69</v>
      </c>
      <c r="L6294" t="s">
        <v>57</v>
      </c>
      <c r="M6294">
        <f t="shared" si="634"/>
        <v>604.11</v>
      </c>
      <c r="N6294">
        <f t="shared" si="635"/>
        <v>185.35</v>
      </c>
      <c r="O6294" s="7">
        <f t="shared" si="636"/>
        <v>0.30681498402608792</v>
      </c>
      <c r="P6294" t="str">
        <f t="shared" si="637"/>
        <v>Nov-2024</v>
      </c>
      <c r="Q6294" t="str">
        <f t="shared" si="638"/>
        <v>Q4-2024</v>
      </c>
    </row>
    <row r="6295" spans="1:17" x14ac:dyDescent="0.3">
      <c r="A6295" t="s">
        <v>6443</v>
      </c>
      <c r="B6295" s="15">
        <v>45681</v>
      </c>
      <c r="C6295" t="s">
        <v>52</v>
      </c>
      <c r="D6295" t="s">
        <v>59</v>
      </c>
      <c r="E6295" t="s">
        <v>54</v>
      </c>
      <c r="F6295" t="s">
        <v>114</v>
      </c>
      <c r="G6295" t="s">
        <v>68</v>
      </c>
      <c r="H6295">
        <v>4</v>
      </c>
      <c r="I6295">
        <v>10.18</v>
      </c>
      <c r="J6295">
        <v>0.05</v>
      </c>
      <c r="K6295">
        <v>6.22</v>
      </c>
      <c r="L6295" t="s">
        <v>57</v>
      </c>
      <c r="M6295">
        <f t="shared" si="634"/>
        <v>38.68</v>
      </c>
      <c r="N6295">
        <f t="shared" si="635"/>
        <v>13.8</v>
      </c>
      <c r="O6295" s="7">
        <f t="shared" si="636"/>
        <v>0.3567735263702172</v>
      </c>
      <c r="P6295" t="str">
        <f t="shared" si="637"/>
        <v>Jan-2025</v>
      </c>
      <c r="Q6295" t="str">
        <f t="shared" si="638"/>
        <v>Q1-2025</v>
      </c>
    </row>
    <row r="6296" spans="1:17" x14ac:dyDescent="0.3">
      <c r="A6296" t="s">
        <v>6444</v>
      </c>
      <c r="B6296" s="15">
        <v>45909</v>
      </c>
      <c r="C6296" t="s">
        <v>52</v>
      </c>
      <c r="D6296" t="s">
        <v>75</v>
      </c>
      <c r="E6296" t="s">
        <v>107</v>
      </c>
      <c r="F6296" t="s">
        <v>148</v>
      </c>
      <c r="G6296" t="s">
        <v>68</v>
      </c>
      <c r="H6296">
        <v>2</v>
      </c>
      <c r="I6296">
        <v>43.63</v>
      </c>
      <c r="J6296">
        <v>4.2000000000000003E-2</v>
      </c>
      <c r="K6296">
        <v>15.11</v>
      </c>
      <c r="L6296" t="s">
        <v>57</v>
      </c>
      <c r="M6296">
        <f t="shared" si="634"/>
        <v>83.6</v>
      </c>
      <c r="N6296">
        <f t="shared" si="635"/>
        <v>53.38</v>
      </c>
      <c r="O6296" s="7">
        <f t="shared" si="636"/>
        <v>0.63851674641148337</v>
      </c>
      <c r="P6296" t="str">
        <f t="shared" si="637"/>
        <v>Sep-2025</v>
      </c>
      <c r="Q6296" t="str">
        <f t="shared" si="638"/>
        <v>Q3-2025</v>
      </c>
    </row>
    <row r="6297" spans="1:17" x14ac:dyDescent="0.3">
      <c r="A6297" t="s">
        <v>6445</v>
      </c>
      <c r="B6297" s="15">
        <v>45650</v>
      </c>
      <c r="C6297" t="s">
        <v>88</v>
      </c>
      <c r="D6297" t="s">
        <v>198</v>
      </c>
      <c r="E6297" t="s">
        <v>93</v>
      </c>
      <c r="F6297" t="s">
        <v>141</v>
      </c>
      <c r="G6297" t="s">
        <v>68</v>
      </c>
      <c r="H6297">
        <v>11</v>
      </c>
      <c r="I6297">
        <v>56.18</v>
      </c>
      <c r="J6297">
        <v>2.7E-2</v>
      </c>
      <c r="K6297">
        <v>23.94</v>
      </c>
      <c r="L6297" t="s">
        <v>57</v>
      </c>
      <c r="M6297">
        <f t="shared" si="634"/>
        <v>601.29</v>
      </c>
      <c r="N6297">
        <f t="shared" si="635"/>
        <v>337.95</v>
      </c>
      <c r="O6297" s="7">
        <f t="shared" si="636"/>
        <v>0.56204161053734469</v>
      </c>
      <c r="P6297" t="str">
        <f t="shared" si="637"/>
        <v>Dec-2024</v>
      </c>
      <c r="Q6297" t="str">
        <f t="shared" si="638"/>
        <v>Q4-2024</v>
      </c>
    </row>
    <row r="6298" spans="1:17" x14ac:dyDescent="0.3">
      <c r="A6298" t="s">
        <v>6446</v>
      </c>
      <c r="B6298" s="15">
        <v>45633</v>
      </c>
      <c r="C6298" t="s">
        <v>52</v>
      </c>
      <c r="D6298" t="s">
        <v>101</v>
      </c>
      <c r="E6298" t="s">
        <v>54</v>
      </c>
      <c r="F6298" t="s">
        <v>268</v>
      </c>
      <c r="G6298" t="s">
        <v>68</v>
      </c>
      <c r="H6298">
        <v>6</v>
      </c>
      <c r="I6298">
        <v>10.79</v>
      </c>
      <c r="J6298">
        <v>0.151</v>
      </c>
      <c r="K6298">
        <v>7.1</v>
      </c>
      <c r="L6298" t="s">
        <v>57</v>
      </c>
      <c r="M6298">
        <f t="shared" si="634"/>
        <v>54.96</v>
      </c>
      <c r="N6298">
        <f t="shared" si="635"/>
        <v>12.36</v>
      </c>
      <c r="O6298" s="7">
        <f t="shared" si="636"/>
        <v>0.22489082969432314</v>
      </c>
      <c r="P6298" t="str">
        <f t="shared" si="637"/>
        <v>Dec-2024</v>
      </c>
      <c r="Q6298" t="str">
        <f t="shared" si="638"/>
        <v>Q4-2024</v>
      </c>
    </row>
    <row r="6299" spans="1:17" x14ac:dyDescent="0.3">
      <c r="A6299" t="s">
        <v>6447</v>
      </c>
      <c r="B6299" s="15">
        <v>45297</v>
      </c>
      <c r="C6299" t="s">
        <v>52</v>
      </c>
      <c r="D6299" t="s">
        <v>130</v>
      </c>
      <c r="E6299" t="s">
        <v>107</v>
      </c>
      <c r="F6299" t="s">
        <v>132</v>
      </c>
      <c r="G6299" t="s">
        <v>68</v>
      </c>
      <c r="H6299">
        <v>3</v>
      </c>
      <c r="I6299">
        <v>43.4</v>
      </c>
      <c r="J6299">
        <v>0.19800000000000001</v>
      </c>
      <c r="K6299">
        <v>14.23</v>
      </c>
      <c r="L6299" t="s">
        <v>57</v>
      </c>
      <c r="M6299">
        <f t="shared" si="634"/>
        <v>104.42</v>
      </c>
      <c r="N6299">
        <f t="shared" si="635"/>
        <v>61.73</v>
      </c>
      <c r="O6299" s="7">
        <f t="shared" si="636"/>
        <v>0.59117027389388999</v>
      </c>
      <c r="P6299" t="str">
        <f t="shared" si="637"/>
        <v>Jan-2024</v>
      </c>
      <c r="Q6299" t="str">
        <f t="shared" si="638"/>
        <v>Q1-2024</v>
      </c>
    </row>
    <row r="6300" spans="1:17" x14ac:dyDescent="0.3">
      <c r="A6300" t="s">
        <v>6448</v>
      </c>
      <c r="B6300" s="15">
        <v>45888</v>
      </c>
      <c r="C6300" t="s">
        <v>63</v>
      </c>
      <c r="D6300" t="s">
        <v>204</v>
      </c>
      <c r="E6300" t="s">
        <v>71</v>
      </c>
      <c r="F6300" t="s">
        <v>78</v>
      </c>
      <c r="G6300" t="s">
        <v>68</v>
      </c>
      <c r="H6300">
        <v>1</v>
      </c>
      <c r="I6300">
        <v>152.19</v>
      </c>
      <c r="J6300">
        <v>0.29399999999999998</v>
      </c>
      <c r="K6300">
        <v>123</v>
      </c>
      <c r="L6300" t="s">
        <v>57</v>
      </c>
      <c r="M6300">
        <f t="shared" si="634"/>
        <v>107.45</v>
      </c>
      <c r="N6300">
        <f t="shared" si="635"/>
        <v>-15.55</v>
      </c>
      <c r="O6300" s="7">
        <f t="shared" si="636"/>
        <v>-0.14471847370870172</v>
      </c>
      <c r="P6300" t="str">
        <f t="shared" si="637"/>
        <v>Aug-2025</v>
      </c>
      <c r="Q6300" t="str">
        <f t="shared" si="638"/>
        <v>Q3-2025</v>
      </c>
    </row>
    <row r="6301" spans="1:17" x14ac:dyDescent="0.3">
      <c r="A6301" t="s">
        <v>6449</v>
      </c>
      <c r="B6301" s="15">
        <v>45316</v>
      </c>
      <c r="C6301" t="s">
        <v>52</v>
      </c>
      <c r="D6301" t="s">
        <v>272</v>
      </c>
      <c r="E6301" t="s">
        <v>107</v>
      </c>
      <c r="F6301" t="s">
        <v>132</v>
      </c>
      <c r="G6301" t="s">
        <v>56</v>
      </c>
      <c r="H6301">
        <v>1</v>
      </c>
      <c r="I6301">
        <v>22.94</v>
      </c>
      <c r="J6301">
        <v>8.4000000000000005E-2</v>
      </c>
      <c r="K6301">
        <v>7.53</v>
      </c>
      <c r="L6301" t="s">
        <v>57</v>
      </c>
      <c r="M6301">
        <f t="shared" si="634"/>
        <v>21.01</v>
      </c>
      <c r="N6301">
        <f t="shared" si="635"/>
        <v>13.48</v>
      </c>
      <c r="O6301" s="7">
        <f t="shared" si="636"/>
        <v>0.64159923845787714</v>
      </c>
      <c r="P6301" t="str">
        <f t="shared" si="637"/>
        <v>Jan-2024</v>
      </c>
      <c r="Q6301" t="str">
        <f t="shared" si="638"/>
        <v>Q1-2024</v>
      </c>
    </row>
    <row r="6302" spans="1:17" x14ac:dyDescent="0.3">
      <c r="A6302" t="s">
        <v>6450</v>
      </c>
      <c r="B6302" s="15">
        <v>45760</v>
      </c>
      <c r="C6302" t="s">
        <v>88</v>
      </c>
      <c r="D6302" t="s">
        <v>206</v>
      </c>
      <c r="E6302" t="s">
        <v>71</v>
      </c>
      <c r="F6302" t="s">
        <v>126</v>
      </c>
      <c r="G6302" t="s">
        <v>68</v>
      </c>
      <c r="H6302">
        <v>5</v>
      </c>
      <c r="I6302">
        <v>231.14</v>
      </c>
      <c r="J6302">
        <v>0.11600000000000001</v>
      </c>
      <c r="K6302">
        <v>155.19999999999999</v>
      </c>
      <c r="L6302" t="s">
        <v>57</v>
      </c>
      <c r="M6302">
        <f t="shared" si="634"/>
        <v>1021.64</v>
      </c>
      <c r="N6302">
        <f t="shared" si="635"/>
        <v>245.64</v>
      </c>
      <c r="O6302" s="7">
        <f t="shared" si="636"/>
        <v>0.24043694452057476</v>
      </c>
      <c r="P6302" t="str">
        <f t="shared" si="637"/>
        <v>Apr-2025</v>
      </c>
      <c r="Q6302" t="str">
        <f t="shared" si="638"/>
        <v>Q2-2025</v>
      </c>
    </row>
    <row r="6303" spans="1:17" x14ac:dyDescent="0.3">
      <c r="A6303" t="s">
        <v>6451</v>
      </c>
      <c r="B6303" s="15">
        <v>45921</v>
      </c>
      <c r="C6303" t="s">
        <v>52</v>
      </c>
      <c r="D6303" t="s">
        <v>216</v>
      </c>
      <c r="E6303" t="s">
        <v>107</v>
      </c>
      <c r="F6303" t="s">
        <v>193</v>
      </c>
      <c r="G6303" t="s">
        <v>68</v>
      </c>
      <c r="H6303">
        <v>7</v>
      </c>
      <c r="I6303">
        <v>27.85</v>
      </c>
      <c r="J6303">
        <v>3.5000000000000003E-2</v>
      </c>
      <c r="K6303">
        <v>12.1</v>
      </c>
      <c r="L6303" t="s">
        <v>57</v>
      </c>
      <c r="M6303">
        <f t="shared" si="634"/>
        <v>188.13</v>
      </c>
      <c r="N6303">
        <f t="shared" si="635"/>
        <v>103.43</v>
      </c>
      <c r="O6303" s="7">
        <f t="shared" si="636"/>
        <v>0.54977940785626966</v>
      </c>
      <c r="P6303" t="str">
        <f t="shared" si="637"/>
        <v>Sep-2025</v>
      </c>
      <c r="Q6303" t="str">
        <f t="shared" si="638"/>
        <v>Q3-2025</v>
      </c>
    </row>
    <row r="6304" spans="1:17" x14ac:dyDescent="0.3">
      <c r="A6304" t="s">
        <v>6452</v>
      </c>
      <c r="B6304" s="15">
        <v>45795</v>
      </c>
      <c r="C6304" t="s">
        <v>63</v>
      </c>
      <c r="D6304" t="s">
        <v>165</v>
      </c>
      <c r="E6304" t="s">
        <v>93</v>
      </c>
      <c r="F6304" t="s">
        <v>219</v>
      </c>
      <c r="G6304" t="s">
        <v>56</v>
      </c>
      <c r="H6304">
        <v>3</v>
      </c>
      <c r="I6304">
        <v>80.87</v>
      </c>
      <c r="J6304">
        <v>0.17199999999999999</v>
      </c>
      <c r="K6304">
        <v>37.4</v>
      </c>
      <c r="L6304" t="s">
        <v>57</v>
      </c>
      <c r="M6304">
        <f t="shared" si="634"/>
        <v>200.88</v>
      </c>
      <c r="N6304">
        <f t="shared" si="635"/>
        <v>88.68</v>
      </c>
      <c r="O6304" s="7">
        <f t="shared" si="636"/>
        <v>0.44145758661887696</v>
      </c>
      <c r="P6304" t="str">
        <f t="shared" si="637"/>
        <v>May-2025</v>
      </c>
      <c r="Q6304" t="str">
        <f t="shared" si="638"/>
        <v>Q2-2025</v>
      </c>
    </row>
    <row r="6305" spans="1:17" x14ac:dyDescent="0.3">
      <c r="A6305" t="s">
        <v>6453</v>
      </c>
      <c r="B6305" s="15">
        <v>45670</v>
      </c>
      <c r="C6305" t="s">
        <v>84</v>
      </c>
      <c r="D6305" t="s">
        <v>85</v>
      </c>
      <c r="E6305" t="s">
        <v>60</v>
      </c>
      <c r="F6305" t="s">
        <v>67</v>
      </c>
      <c r="G6305" t="s">
        <v>68</v>
      </c>
      <c r="H6305">
        <v>2</v>
      </c>
      <c r="I6305">
        <v>112.83</v>
      </c>
      <c r="J6305">
        <v>0.126</v>
      </c>
      <c r="K6305">
        <v>58.56</v>
      </c>
      <c r="L6305" t="s">
        <v>57</v>
      </c>
      <c r="M6305">
        <f t="shared" si="634"/>
        <v>197.23</v>
      </c>
      <c r="N6305">
        <f t="shared" si="635"/>
        <v>80.11</v>
      </c>
      <c r="O6305" s="7">
        <f t="shared" si="636"/>
        <v>0.40617553110581556</v>
      </c>
      <c r="P6305" t="str">
        <f t="shared" si="637"/>
        <v>Jan-2025</v>
      </c>
      <c r="Q6305" t="str">
        <f t="shared" si="638"/>
        <v>Q1-2025</v>
      </c>
    </row>
    <row r="6306" spans="1:17" x14ac:dyDescent="0.3">
      <c r="A6306" t="s">
        <v>6454</v>
      </c>
      <c r="B6306" s="15">
        <v>45505</v>
      </c>
      <c r="C6306" t="s">
        <v>84</v>
      </c>
      <c r="D6306" t="s">
        <v>572</v>
      </c>
      <c r="E6306" t="s">
        <v>107</v>
      </c>
      <c r="F6306" t="s">
        <v>132</v>
      </c>
      <c r="G6306" t="s">
        <v>68</v>
      </c>
      <c r="H6306">
        <v>4</v>
      </c>
      <c r="I6306">
        <v>11.34</v>
      </c>
      <c r="J6306">
        <v>0</v>
      </c>
      <c r="K6306">
        <v>3.57</v>
      </c>
      <c r="L6306" t="s">
        <v>57</v>
      </c>
      <c r="M6306">
        <f t="shared" si="634"/>
        <v>45.36</v>
      </c>
      <c r="N6306">
        <f t="shared" si="635"/>
        <v>31.08</v>
      </c>
      <c r="O6306" s="7">
        <f t="shared" si="636"/>
        <v>0.68518518518518512</v>
      </c>
      <c r="P6306" t="str">
        <f t="shared" si="637"/>
        <v>Aug-2024</v>
      </c>
      <c r="Q6306" t="str">
        <f t="shared" si="638"/>
        <v>Q3-2024</v>
      </c>
    </row>
    <row r="6307" spans="1:17" x14ac:dyDescent="0.3">
      <c r="A6307" t="s">
        <v>6455</v>
      </c>
      <c r="B6307" s="15">
        <v>45795</v>
      </c>
      <c r="C6307" t="s">
        <v>84</v>
      </c>
      <c r="D6307" t="s">
        <v>150</v>
      </c>
      <c r="E6307" t="s">
        <v>71</v>
      </c>
      <c r="F6307" t="s">
        <v>126</v>
      </c>
      <c r="G6307" t="s">
        <v>68</v>
      </c>
      <c r="H6307">
        <v>7</v>
      </c>
      <c r="I6307">
        <v>88.63</v>
      </c>
      <c r="J6307">
        <v>0.13200000000000001</v>
      </c>
      <c r="K6307">
        <v>66.08</v>
      </c>
      <c r="L6307" t="s">
        <v>57</v>
      </c>
      <c r="M6307">
        <f t="shared" si="634"/>
        <v>538.52</v>
      </c>
      <c r="N6307">
        <f t="shared" si="635"/>
        <v>75.959999999999994</v>
      </c>
      <c r="O6307" s="7">
        <f t="shared" si="636"/>
        <v>0.14105325707494615</v>
      </c>
      <c r="P6307" t="str">
        <f t="shared" si="637"/>
        <v>May-2025</v>
      </c>
      <c r="Q6307" t="str">
        <f t="shared" si="638"/>
        <v>Q2-2025</v>
      </c>
    </row>
    <row r="6308" spans="1:17" x14ac:dyDescent="0.3">
      <c r="A6308" t="s">
        <v>6456</v>
      </c>
      <c r="B6308" s="15">
        <v>45903</v>
      </c>
      <c r="C6308" t="s">
        <v>84</v>
      </c>
      <c r="D6308" t="s">
        <v>144</v>
      </c>
      <c r="E6308" t="s">
        <v>93</v>
      </c>
      <c r="F6308" t="s">
        <v>255</v>
      </c>
      <c r="G6308" t="s">
        <v>68</v>
      </c>
      <c r="H6308">
        <v>1</v>
      </c>
      <c r="I6308">
        <v>19.97</v>
      </c>
      <c r="J6308">
        <v>2.3E-2</v>
      </c>
      <c r="K6308">
        <v>8.6300000000000008</v>
      </c>
      <c r="L6308" t="s">
        <v>57</v>
      </c>
      <c r="M6308">
        <f t="shared" si="634"/>
        <v>19.510000000000002</v>
      </c>
      <c r="N6308">
        <f t="shared" si="635"/>
        <v>10.88</v>
      </c>
      <c r="O6308" s="7">
        <f t="shared" si="636"/>
        <v>0.55766273705791902</v>
      </c>
      <c r="P6308" t="str">
        <f t="shared" si="637"/>
        <v>Sep-2025</v>
      </c>
      <c r="Q6308" t="str">
        <f t="shared" si="638"/>
        <v>Q3-2025</v>
      </c>
    </row>
    <row r="6309" spans="1:17" x14ac:dyDescent="0.3">
      <c r="A6309" t="s">
        <v>6457</v>
      </c>
      <c r="B6309" s="15">
        <v>45522</v>
      </c>
      <c r="C6309" t="s">
        <v>52</v>
      </c>
      <c r="D6309" t="s">
        <v>70</v>
      </c>
      <c r="E6309" t="s">
        <v>60</v>
      </c>
      <c r="F6309" t="s">
        <v>99</v>
      </c>
      <c r="G6309" t="s">
        <v>68</v>
      </c>
      <c r="H6309">
        <v>3</v>
      </c>
      <c r="I6309">
        <v>16.03</v>
      </c>
      <c r="J6309">
        <v>8.0000000000000002E-3</v>
      </c>
      <c r="K6309">
        <v>7.69</v>
      </c>
      <c r="L6309" t="s">
        <v>57</v>
      </c>
      <c r="M6309">
        <f t="shared" si="634"/>
        <v>47.71</v>
      </c>
      <c r="N6309">
        <f t="shared" si="635"/>
        <v>24.64</v>
      </c>
      <c r="O6309" s="7">
        <f t="shared" si="636"/>
        <v>0.51645357367428213</v>
      </c>
      <c r="P6309" t="str">
        <f t="shared" si="637"/>
        <v>Aug-2024</v>
      </c>
      <c r="Q6309" t="str">
        <f t="shared" si="638"/>
        <v>Q3-2024</v>
      </c>
    </row>
    <row r="6310" spans="1:17" x14ac:dyDescent="0.3">
      <c r="A6310" t="s">
        <v>6458</v>
      </c>
      <c r="B6310" s="15">
        <v>45659</v>
      </c>
      <c r="C6310" t="s">
        <v>84</v>
      </c>
      <c r="D6310" t="s">
        <v>196</v>
      </c>
      <c r="E6310" t="s">
        <v>71</v>
      </c>
      <c r="F6310" t="s">
        <v>86</v>
      </c>
      <c r="G6310" t="s">
        <v>68</v>
      </c>
      <c r="H6310">
        <v>7</v>
      </c>
      <c r="I6310">
        <v>35.380000000000003</v>
      </c>
      <c r="J6310">
        <v>2E-3</v>
      </c>
      <c r="K6310">
        <v>28.04</v>
      </c>
      <c r="L6310" t="s">
        <v>104</v>
      </c>
      <c r="M6310">
        <f t="shared" si="634"/>
        <v>247.16</v>
      </c>
      <c r="N6310">
        <f t="shared" si="635"/>
        <v>50.88</v>
      </c>
      <c r="O6310" s="7">
        <f t="shared" si="636"/>
        <v>0.20585855316394239</v>
      </c>
      <c r="P6310" t="str">
        <f t="shared" ref="P6310:P6341" si="639">IF(B6310="","",TEXT(B6310,"mmm-yyyy"))</f>
        <v>Jan-2025</v>
      </c>
      <c r="Q6310" t="str">
        <f t="shared" ref="Q6310:Q6341" si="640">IF(B6310="","","Q"&amp;ROUNDUP(MONTH(B6310)/3,0)&amp;"-"&amp;YEAR(B6310))</f>
        <v>Q1-2025</v>
      </c>
    </row>
    <row r="6311" spans="1:17" x14ac:dyDescent="0.3">
      <c r="A6311" t="s">
        <v>6459</v>
      </c>
      <c r="B6311" s="15">
        <v>45790</v>
      </c>
      <c r="C6311" t="s">
        <v>84</v>
      </c>
      <c r="D6311" t="s">
        <v>103</v>
      </c>
      <c r="E6311" t="s">
        <v>54</v>
      </c>
      <c r="F6311" t="s">
        <v>55</v>
      </c>
      <c r="G6311" t="s">
        <v>68</v>
      </c>
      <c r="H6311">
        <v>2</v>
      </c>
      <c r="I6311">
        <v>15.23</v>
      </c>
      <c r="J6311">
        <v>0.16200000000000001</v>
      </c>
      <c r="K6311">
        <v>10.16</v>
      </c>
      <c r="L6311" t="s">
        <v>57</v>
      </c>
      <c r="M6311">
        <f t="shared" si="634"/>
        <v>25.53</v>
      </c>
      <c r="N6311">
        <f t="shared" si="635"/>
        <v>5.21</v>
      </c>
      <c r="O6311" s="7">
        <f t="shared" si="636"/>
        <v>0.20407363885624755</v>
      </c>
      <c r="P6311" t="str">
        <f t="shared" si="639"/>
        <v>May-2025</v>
      </c>
      <c r="Q6311" t="str">
        <f t="shared" si="640"/>
        <v>Q2-2025</v>
      </c>
    </row>
    <row r="6312" spans="1:17" x14ac:dyDescent="0.3">
      <c r="A6312" t="s">
        <v>6460</v>
      </c>
      <c r="B6312" s="15">
        <v>45716</v>
      </c>
      <c r="C6312" t="s">
        <v>88</v>
      </c>
      <c r="D6312" t="s">
        <v>123</v>
      </c>
      <c r="E6312" t="s">
        <v>60</v>
      </c>
      <c r="F6312" t="s">
        <v>99</v>
      </c>
      <c r="G6312" t="s">
        <v>68</v>
      </c>
      <c r="H6312">
        <v>2</v>
      </c>
      <c r="I6312">
        <v>18.57</v>
      </c>
      <c r="J6312">
        <v>0.10299999999999999</v>
      </c>
      <c r="K6312">
        <v>10.039999999999999</v>
      </c>
      <c r="L6312" t="s">
        <v>57</v>
      </c>
      <c r="M6312">
        <f t="shared" si="634"/>
        <v>33.31</v>
      </c>
      <c r="N6312">
        <f t="shared" si="635"/>
        <v>13.23</v>
      </c>
      <c r="O6312" s="7">
        <f t="shared" si="636"/>
        <v>0.39717802461723206</v>
      </c>
      <c r="P6312" t="str">
        <f t="shared" si="639"/>
        <v>Feb-2025</v>
      </c>
      <c r="Q6312" t="str">
        <f t="shared" si="640"/>
        <v>Q1-2025</v>
      </c>
    </row>
    <row r="6313" spans="1:17" x14ac:dyDescent="0.3">
      <c r="A6313" t="s">
        <v>6461</v>
      </c>
      <c r="B6313" s="15">
        <v>45723</v>
      </c>
      <c r="C6313" t="s">
        <v>63</v>
      </c>
      <c r="D6313" t="s">
        <v>302</v>
      </c>
      <c r="E6313" t="s">
        <v>54</v>
      </c>
      <c r="F6313" t="s">
        <v>55</v>
      </c>
      <c r="G6313" t="s">
        <v>56</v>
      </c>
      <c r="H6313">
        <v>3</v>
      </c>
      <c r="I6313">
        <v>4.72</v>
      </c>
      <c r="J6313">
        <v>0.23300000000000001</v>
      </c>
      <c r="K6313">
        <v>3</v>
      </c>
      <c r="L6313" t="s">
        <v>57</v>
      </c>
      <c r="M6313">
        <f t="shared" si="634"/>
        <v>10.86</v>
      </c>
      <c r="N6313">
        <f t="shared" si="635"/>
        <v>1.86</v>
      </c>
      <c r="O6313" s="7">
        <f t="shared" si="636"/>
        <v>0.17127071823204421</v>
      </c>
      <c r="P6313" t="str">
        <f t="shared" si="639"/>
        <v>Mar-2025</v>
      </c>
      <c r="Q6313" t="str">
        <f t="shared" si="640"/>
        <v>Q1-2025</v>
      </c>
    </row>
    <row r="6314" spans="1:17" x14ac:dyDescent="0.3">
      <c r="A6314" t="s">
        <v>6462</v>
      </c>
      <c r="B6314" s="15">
        <v>46012</v>
      </c>
      <c r="C6314" t="s">
        <v>52</v>
      </c>
      <c r="D6314" t="s">
        <v>121</v>
      </c>
      <c r="E6314" t="s">
        <v>60</v>
      </c>
      <c r="F6314" t="s">
        <v>90</v>
      </c>
      <c r="G6314" t="s">
        <v>56</v>
      </c>
      <c r="H6314">
        <v>7</v>
      </c>
      <c r="I6314">
        <v>76.89</v>
      </c>
      <c r="J6314">
        <v>9.1999999999999998E-2</v>
      </c>
      <c r="K6314">
        <v>33.08</v>
      </c>
      <c r="L6314" t="s">
        <v>57</v>
      </c>
      <c r="M6314">
        <f t="shared" si="634"/>
        <v>488.71</v>
      </c>
      <c r="N6314">
        <f t="shared" si="635"/>
        <v>257.14999999999998</v>
      </c>
      <c r="O6314" s="7">
        <f t="shared" si="636"/>
        <v>0.52618117083751093</v>
      </c>
      <c r="P6314" t="str">
        <f t="shared" si="639"/>
        <v>Dec-2025</v>
      </c>
      <c r="Q6314" t="str">
        <f t="shared" si="640"/>
        <v>Q4-2025</v>
      </c>
    </row>
    <row r="6315" spans="1:17" ht="14.4" customHeight="1" x14ac:dyDescent="0.3">
      <c r="A6315" t="s">
        <v>6463</v>
      </c>
      <c r="B6315" s="15">
        <v>45715</v>
      </c>
      <c r="C6315" t="s">
        <v>52</v>
      </c>
      <c r="D6315" t="s">
        <v>181</v>
      </c>
      <c r="E6315" t="s">
        <v>60</v>
      </c>
      <c r="F6315" t="s">
        <v>90</v>
      </c>
      <c r="G6315" t="s">
        <v>68</v>
      </c>
      <c r="H6315">
        <v>4</v>
      </c>
      <c r="I6315">
        <v>15.34</v>
      </c>
      <c r="J6315">
        <v>3.7999999999999999E-2</v>
      </c>
      <c r="K6315">
        <v>8.1999999999999993</v>
      </c>
      <c r="L6315" t="s">
        <v>57</v>
      </c>
      <c r="M6315">
        <f t="shared" si="634"/>
        <v>59.03</v>
      </c>
      <c r="N6315">
        <f t="shared" si="635"/>
        <v>26.23</v>
      </c>
      <c r="O6315" s="7">
        <f t="shared" si="636"/>
        <v>0.44435033034050481</v>
      </c>
      <c r="P6315" t="str">
        <f t="shared" si="639"/>
        <v>Feb-2025</v>
      </c>
      <c r="Q6315" t="str">
        <f t="shared" si="640"/>
        <v>Q1-2025</v>
      </c>
    </row>
    <row r="6316" spans="1:17" x14ac:dyDescent="0.3">
      <c r="A6316" t="s">
        <v>6464</v>
      </c>
      <c r="B6316" s="15">
        <v>45718</v>
      </c>
      <c r="C6316" t="s">
        <v>63</v>
      </c>
      <c r="D6316" t="s">
        <v>165</v>
      </c>
      <c r="E6316" t="s">
        <v>93</v>
      </c>
      <c r="F6316" t="s">
        <v>255</v>
      </c>
      <c r="G6316" t="s">
        <v>68</v>
      </c>
      <c r="H6316">
        <v>5</v>
      </c>
      <c r="I6316">
        <v>42.15</v>
      </c>
      <c r="J6316">
        <v>0.39800000000000002</v>
      </c>
      <c r="K6316">
        <v>17.850000000000001</v>
      </c>
      <c r="L6316" t="s">
        <v>57</v>
      </c>
      <c r="M6316">
        <f t="shared" si="634"/>
        <v>126.87</v>
      </c>
      <c r="N6316">
        <f t="shared" si="635"/>
        <v>37.619999999999997</v>
      </c>
      <c r="O6316" s="7">
        <f t="shared" si="636"/>
        <v>0.29652400094585007</v>
      </c>
      <c r="P6316" t="str">
        <f t="shared" si="639"/>
        <v>Mar-2025</v>
      </c>
      <c r="Q6316" t="str">
        <f t="shared" si="640"/>
        <v>Q1-2025</v>
      </c>
    </row>
    <row r="6317" spans="1:17" x14ac:dyDescent="0.3">
      <c r="A6317" t="s">
        <v>6465</v>
      </c>
      <c r="B6317" s="15">
        <v>45970</v>
      </c>
      <c r="C6317" t="s">
        <v>63</v>
      </c>
      <c r="D6317" t="s">
        <v>64</v>
      </c>
      <c r="E6317" t="s">
        <v>93</v>
      </c>
      <c r="F6317" t="s">
        <v>124</v>
      </c>
      <c r="G6317" t="s">
        <v>68</v>
      </c>
      <c r="H6317">
        <v>2</v>
      </c>
      <c r="I6317">
        <v>42.57</v>
      </c>
      <c r="J6317">
        <v>0.12</v>
      </c>
      <c r="K6317">
        <v>20.07</v>
      </c>
      <c r="L6317" t="s">
        <v>57</v>
      </c>
      <c r="M6317">
        <f t="shared" si="634"/>
        <v>74.92</v>
      </c>
      <c r="N6317">
        <f t="shared" si="635"/>
        <v>34.78</v>
      </c>
      <c r="O6317" s="7">
        <f t="shared" si="636"/>
        <v>0.46422851041110519</v>
      </c>
      <c r="P6317" t="str">
        <f t="shared" si="639"/>
        <v>Nov-2025</v>
      </c>
      <c r="Q6317" t="str">
        <f t="shared" si="640"/>
        <v>Q4-2025</v>
      </c>
    </row>
    <row r="6318" spans="1:17" x14ac:dyDescent="0.3">
      <c r="A6318" t="s">
        <v>6466</v>
      </c>
      <c r="B6318" s="15">
        <v>45823</v>
      </c>
      <c r="C6318" t="s">
        <v>63</v>
      </c>
      <c r="D6318" t="s">
        <v>258</v>
      </c>
      <c r="E6318" t="s">
        <v>54</v>
      </c>
      <c r="F6318" t="s">
        <v>55</v>
      </c>
      <c r="G6318" t="s">
        <v>68</v>
      </c>
      <c r="H6318">
        <v>6</v>
      </c>
      <c r="I6318">
        <v>22.54</v>
      </c>
      <c r="J6318">
        <v>0.35299999999999998</v>
      </c>
      <c r="K6318">
        <v>12.94</v>
      </c>
      <c r="L6318" t="s">
        <v>57</v>
      </c>
      <c r="M6318">
        <f t="shared" si="634"/>
        <v>87.5</v>
      </c>
      <c r="N6318">
        <f t="shared" si="635"/>
        <v>9.86</v>
      </c>
      <c r="O6318" s="7">
        <f t="shared" si="636"/>
        <v>0.11268571428571428</v>
      </c>
      <c r="P6318" t="str">
        <f t="shared" si="639"/>
        <v>Jun-2025</v>
      </c>
      <c r="Q6318" t="str">
        <f t="shared" si="640"/>
        <v>Q2-2025</v>
      </c>
    </row>
    <row r="6319" spans="1:17" x14ac:dyDescent="0.3">
      <c r="A6319" t="s">
        <v>6467</v>
      </c>
      <c r="B6319" s="15">
        <v>45857</v>
      </c>
      <c r="C6319" t="s">
        <v>52</v>
      </c>
      <c r="D6319" t="s">
        <v>272</v>
      </c>
      <c r="E6319" t="s">
        <v>71</v>
      </c>
      <c r="F6319" t="s">
        <v>72</v>
      </c>
      <c r="G6319" t="s">
        <v>68</v>
      </c>
      <c r="H6319">
        <v>13</v>
      </c>
      <c r="I6319">
        <v>271.97000000000003</v>
      </c>
      <c r="J6319">
        <v>0.105</v>
      </c>
      <c r="K6319">
        <v>203.67</v>
      </c>
      <c r="L6319" t="s">
        <v>57</v>
      </c>
      <c r="M6319">
        <f t="shared" si="634"/>
        <v>3164.37</v>
      </c>
      <c r="N6319">
        <f t="shared" si="635"/>
        <v>516.66</v>
      </c>
      <c r="O6319" s="7">
        <f t="shared" si="636"/>
        <v>0.16327420624010466</v>
      </c>
      <c r="P6319" t="str">
        <f t="shared" si="639"/>
        <v>Jul-2025</v>
      </c>
      <c r="Q6319" t="str">
        <f t="shared" si="640"/>
        <v>Q3-2025</v>
      </c>
    </row>
    <row r="6320" spans="1:17" x14ac:dyDescent="0.3">
      <c r="A6320" t="s">
        <v>6468</v>
      </c>
      <c r="B6320" s="15">
        <v>45804</v>
      </c>
      <c r="C6320" t="s">
        <v>63</v>
      </c>
      <c r="D6320" t="s">
        <v>137</v>
      </c>
      <c r="E6320" t="s">
        <v>107</v>
      </c>
      <c r="F6320" t="s">
        <v>148</v>
      </c>
      <c r="G6320" t="s">
        <v>68</v>
      </c>
      <c r="H6320">
        <v>4</v>
      </c>
      <c r="I6320">
        <v>18.41</v>
      </c>
      <c r="J6320">
        <v>0.27900000000000003</v>
      </c>
      <c r="K6320">
        <v>6.87</v>
      </c>
      <c r="L6320" t="s">
        <v>57</v>
      </c>
      <c r="M6320">
        <f t="shared" si="634"/>
        <v>53.09</v>
      </c>
      <c r="N6320">
        <f t="shared" si="635"/>
        <v>25.61</v>
      </c>
      <c r="O6320" s="7">
        <f t="shared" si="636"/>
        <v>0.48238839706159348</v>
      </c>
      <c r="P6320" t="str">
        <f t="shared" si="639"/>
        <v>May-2025</v>
      </c>
      <c r="Q6320" t="str">
        <f t="shared" si="640"/>
        <v>Q2-2025</v>
      </c>
    </row>
    <row r="6321" spans="1:17" x14ac:dyDescent="0.3">
      <c r="A6321" t="s">
        <v>6469</v>
      </c>
      <c r="B6321" s="15">
        <v>45654</v>
      </c>
      <c r="C6321" t="s">
        <v>63</v>
      </c>
      <c r="D6321" t="s">
        <v>281</v>
      </c>
      <c r="E6321" t="s">
        <v>93</v>
      </c>
      <c r="F6321" t="s">
        <v>255</v>
      </c>
      <c r="G6321" t="s">
        <v>68</v>
      </c>
      <c r="H6321">
        <v>1</v>
      </c>
      <c r="I6321">
        <v>47.88</v>
      </c>
      <c r="J6321">
        <v>0.08</v>
      </c>
      <c r="K6321">
        <v>20.5</v>
      </c>
      <c r="L6321" t="s">
        <v>104</v>
      </c>
      <c r="M6321">
        <f t="shared" si="634"/>
        <v>44.05</v>
      </c>
      <c r="N6321">
        <f t="shared" si="635"/>
        <v>23.55</v>
      </c>
      <c r="O6321" s="7">
        <f t="shared" si="636"/>
        <v>0.53461975028376851</v>
      </c>
      <c r="P6321" t="str">
        <f t="shared" si="639"/>
        <v>Dec-2024</v>
      </c>
      <c r="Q6321" t="str">
        <f t="shared" si="640"/>
        <v>Q4-2024</v>
      </c>
    </row>
    <row r="6322" spans="1:17" x14ac:dyDescent="0.3">
      <c r="A6322" t="s">
        <v>6470</v>
      </c>
      <c r="B6322" s="15">
        <v>45620</v>
      </c>
      <c r="C6322" t="s">
        <v>63</v>
      </c>
      <c r="D6322" t="s">
        <v>106</v>
      </c>
      <c r="E6322" t="s">
        <v>93</v>
      </c>
      <c r="F6322" t="s">
        <v>124</v>
      </c>
      <c r="G6322" t="s">
        <v>73</v>
      </c>
      <c r="H6322">
        <v>6</v>
      </c>
      <c r="I6322">
        <v>49.92</v>
      </c>
      <c r="J6322">
        <v>0.19500000000000001</v>
      </c>
      <c r="K6322">
        <v>19.68</v>
      </c>
      <c r="L6322" t="s">
        <v>57</v>
      </c>
      <c r="M6322">
        <f t="shared" si="634"/>
        <v>241.11</v>
      </c>
      <c r="N6322">
        <f t="shared" si="635"/>
        <v>123.03</v>
      </c>
      <c r="O6322" s="7">
        <f t="shared" si="636"/>
        <v>0.51026502426278464</v>
      </c>
      <c r="P6322" t="str">
        <f t="shared" si="639"/>
        <v>Nov-2024</v>
      </c>
      <c r="Q6322" t="str">
        <f t="shared" si="640"/>
        <v>Q4-2024</v>
      </c>
    </row>
    <row r="6323" spans="1:17" x14ac:dyDescent="0.3">
      <c r="A6323" t="s">
        <v>6471</v>
      </c>
      <c r="B6323" s="15">
        <v>45578</v>
      </c>
      <c r="C6323" t="s">
        <v>84</v>
      </c>
      <c r="D6323" t="s">
        <v>225</v>
      </c>
      <c r="E6323" t="s">
        <v>93</v>
      </c>
      <c r="F6323" t="s">
        <v>255</v>
      </c>
      <c r="G6323" t="s">
        <v>73</v>
      </c>
      <c r="H6323">
        <v>3</v>
      </c>
      <c r="I6323">
        <v>37.08</v>
      </c>
      <c r="J6323">
        <v>7.6999999999999999E-2</v>
      </c>
      <c r="K6323">
        <v>13.15</v>
      </c>
      <c r="L6323" t="s">
        <v>104</v>
      </c>
      <c r="M6323">
        <f t="shared" si="634"/>
        <v>102.67</v>
      </c>
      <c r="N6323">
        <f t="shared" si="635"/>
        <v>63.22</v>
      </c>
      <c r="O6323" s="7">
        <f t="shared" si="636"/>
        <v>0.61575922859647414</v>
      </c>
      <c r="P6323" t="str">
        <f t="shared" si="639"/>
        <v>Oct-2024</v>
      </c>
      <c r="Q6323" t="str">
        <f t="shared" si="640"/>
        <v>Q4-2024</v>
      </c>
    </row>
    <row r="6324" spans="1:17" x14ac:dyDescent="0.3">
      <c r="A6324" t="s">
        <v>6472</v>
      </c>
      <c r="B6324" s="15">
        <v>45574</v>
      </c>
      <c r="C6324" t="s">
        <v>88</v>
      </c>
      <c r="D6324" t="s">
        <v>183</v>
      </c>
      <c r="E6324" t="s">
        <v>93</v>
      </c>
      <c r="F6324" t="s">
        <v>141</v>
      </c>
      <c r="G6324" t="s">
        <v>68</v>
      </c>
      <c r="H6324">
        <v>2</v>
      </c>
      <c r="I6324">
        <v>52.49</v>
      </c>
      <c r="J6324">
        <v>1E-3</v>
      </c>
      <c r="K6324">
        <v>23.64</v>
      </c>
      <c r="L6324" t="s">
        <v>57</v>
      </c>
      <c r="M6324">
        <f t="shared" si="634"/>
        <v>104.88</v>
      </c>
      <c r="N6324">
        <f t="shared" si="635"/>
        <v>57.6</v>
      </c>
      <c r="O6324" s="7">
        <f t="shared" si="636"/>
        <v>0.54919908466819223</v>
      </c>
      <c r="P6324" t="str">
        <f t="shared" si="639"/>
        <v>Oct-2024</v>
      </c>
      <c r="Q6324" t="str">
        <f t="shared" si="640"/>
        <v>Q4-2024</v>
      </c>
    </row>
    <row r="6325" spans="1:17" x14ac:dyDescent="0.3">
      <c r="A6325" t="s">
        <v>6473</v>
      </c>
      <c r="B6325" s="15">
        <v>45661</v>
      </c>
      <c r="C6325" t="s">
        <v>63</v>
      </c>
      <c r="D6325" t="s">
        <v>251</v>
      </c>
      <c r="E6325" t="s">
        <v>54</v>
      </c>
      <c r="F6325" t="s">
        <v>156</v>
      </c>
      <c r="G6325" t="s">
        <v>56</v>
      </c>
      <c r="H6325">
        <v>2</v>
      </c>
      <c r="I6325">
        <v>22.93</v>
      </c>
      <c r="J6325">
        <v>0.219</v>
      </c>
      <c r="K6325">
        <v>14.56</v>
      </c>
      <c r="L6325" t="s">
        <v>57</v>
      </c>
      <c r="M6325">
        <f t="shared" si="634"/>
        <v>35.82</v>
      </c>
      <c r="N6325">
        <f t="shared" si="635"/>
        <v>6.7</v>
      </c>
      <c r="O6325" s="7">
        <f t="shared" si="636"/>
        <v>0.1870463428252373</v>
      </c>
      <c r="P6325" t="str">
        <f t="shared" si="639"/>
        <v>Jan-2025</v>
      </c>
      <c r="Q6325" t="str">
        <f t="shared" si="640"/>
        <v>Q1-2025</v>
      </c>
    </row>
    <row r="6326" spans="1:17" x14ac:dyDescent="0.3">
      <c r="A6326" t="s">
        <v>6474</v>
      </c>
      <c r="B6326" s="15">
        <v>45768</v>
      </c>
      <c r="C6326" t="s">
        <v>52</v>
      </c>
      <c r="D6326" t="s">
        <v>96</v>
      </c>
      <c r="E6326" t="s">
        <v>93</v>
      </c>
      <c r="F6326" t="s">
        <v>141</v>
      </c>
      <c r="G6326" t="s">
        <v>56</v>
      </c>
      <c r="H6326">
        <v>3</v>
      </c>
      <c r="I6326">
        <v>87.24</v>
      </c>
      <c r="J6326">
        <v>0.127</v>
      </c>
      <c r="K6326">
        <v>40.909999999999997</v>
      </c>
      <c r="L6326" t="s">
        <v>57</v>
      </c>
      <c r="M6326">
        <f t="shared" si="634"/>
        <v>228.48</v>
      </c>
      <c r="N6326">
        <f t="shared" si="635"/>
        <v>105.75</v>
      </c>
      <c r="O6326" s="7">
        <f t="shared" si="636"/>
        <v>0.46284138655462187</v>
      </c>
      <c r="P6326" t="str">
        <f t="shared" si="639"/>
        <v>Apr-2025</v>
      </c>
      <c r="Q6326" t="str">
        <f t="shared" si="640"/>
        <v>Q2-2025</v>
      </c>
    </row>
    <row r="6327" spans="1:17" x14ac:dyDescent="0.3">
      <c r="A6327" t="s">
        <v>6475</v>
      </c>
      <c r="B6327" s="15">
        <v>45821</v>
      </c>
      <c r="C6327" t="s">
        <v>52</v>
      </c>
      <c r="D6327" t="s">
        <v>181</v>
      </c>
      <c r="E6327" t="s">
        <v>60</v>
      </c>
      <c r="F6327" t="s">
        <v>67</v>
      </c>
      <c r="G6327" t="s">
        <v>56</v>
      </c>
      <c r="H6327">
        <v>2</v>
      </c>
      <c r="I6327">
        <v>41.24</v>
      </c>
      <c r="J6327">
        <v>3.5999999999999997E-2</v>
      </c>
      <c r="K6327">
        <v>18.46</v>
      </c>
      <c r="L6327" t="s">
        <v>57</v>
      </c>
      <c r="M6327">
        <f t="shared" si="634"/>
        <v>79.510000000000005</v>
      </c>
      <c r="N6327">
        <f t="shared" si="635"/>
        <v>42.59</v>
      </c>
      <c r="O6327" s="7">
        <f t="shared" si="636"/>
        <v>0.53565589234058608</v>
      </c>
      <c r="P6327" t="str">
        <f t="shared" si="639"/>
        <v>Jun-2025</v>
      </c>
      <c r="Q6327" t="str">
        <f t="shared" si="640"/>
        <v>Q2-2025</v>
      </c>
    </row>
    <row r="6328" spans="1:17" x14ac:dyDescent="0.3">
      <c r="A6328" t="s">
        <v>6476</v>
      </c>
      <c r="B6328" s="15">
        <v>45844</v>
      </c>
      <c r="C6328" t="s">
        <v>88</v>
      </c>
      <c r="D6328" t="s">
        <v>162</v>
      </c>
      <c r="E6328" t="s">
        <v>93</v>
      </c>
      <c r="F6328" t="s">
        <v>141</v>
      </c>
      <c r="G6328" t="s">
        <v>68</v>
      </c>
      <c r="H6328">
        <v>7</v>
      </c>
      <c r="I6328">
        <v>29.44</v>
      </c>
      <c r="J6328">
        <v>2.1999999999999999E-2</v>
      </c>
      <c r="K6328">
        <v>14.57</v>
      </c>
      <c r="L6328" t="s">
        <v>57</v>
      </c>
      <c r="M6328">
        <f t="shared" si="634"/>
        <v>201.55</v>
      </c>
      <c r="N6328">
        <f t="shared" si="635"/>
        <v>99.56</v>
      </c>
      <c r="O6328" s="7">
        <f t="shared" si="636"/>
        <v>0.493971719176383</v>
      </c>
      <c r="P6328" t="str">
        <f t="shared" si="639"/>
        <v>Jul-2025</v>
      </c>
      <c r="Q6328" t="str">
        <f t="shared" si="640"/>
        <v>Q3-2025</v>
      </c>
    </row>
    <row r="6329" spans="1:17" x14ac:dyDescent="0.3">
      <c r="A6329" t="s">
        <v>6477</v>
      </c>
      <c r="B6329" s="15">
        <v>45526</v>
      </c>
      <c r="C6329" t="s">
        <v>88</v>
      </c>
      <c r="D6329" t="s">
        <v>89</v>
      </c>
      <c r="E6329" t="s">
        <v>54</v>
      </c>
      <c r="F6329" t="s">
        <v>65</v>
      </c>
      <c r="G6329" t="s">
        <v>68</v>
      </c>
      <c r="H6329">
        <v>2</v>
      </c>
      <c r="I6329">
        <v>12.12</v>
      </c>
      <c r="J6329">
        <v>0.155</v>
      </c>
      <c r="K6329">
        <v>8.23</v>
      </c>
      <c r="L6329" t="s">
        <v>57</v>
      </c>
      <c r="M6329">
        <f t="shared" si="634"/>
        <v>20.48</v>
      </c>
      <c r="N6329">
        <f t="shared" si="635"/>
        <v>4.0199999999999996</v>
      </c>
      <c r="O6329" s="7">
        <f t="shared" si="636"/>
        <v>0.19628906249999997</v>
      </c>
      <c r="P6329" t="str">
        <f t="shared" si="639"/>
        <v>Aug-2024</v>
      </c>
      <c r="Q6329" t="str">
        <f t="shared" si="640"/>
        <v>Q3-2024</v>
      </c>
    </row>
    <row r="6330" spans="1:17" x14ac:dyDescent="0.3">
      <c r="A6330" t="s">
        <v>6478</v>
      </c>
      <c r="B6330" s="15">
        <v>45660</v>
      </c>
      <c r="C6330" t="s">
        <v>88</v>
      </c>
      <c r="D6330" t="s">
        <v>429</v>
      </c>
      <c r="E6330" t="s">
        <v>107</v>
      </c>
      <c r="F6330" t="s">
        <v>132</v>
      </c>
      <c r="G6330" t="s">
        <v>56</v>
      </c>
      <c r="H6330">
        <v>1</v>
      </c>
      <c r="I6330">
        <v>20.02</v>
      </c>
      <c r="J6330">
        <v>8.4000000000000005E-2</v>
      </c>
      <c r="K6330">
        <v>6.16</v>
      </c>
      <c r="L6330" t="s">
        <v>57</v>
      </c>
      <c r="M6330">
        <f t="shared" si="634"/>
        <v>18.34</v>
      </c>
      <c r="N6330">
        <f t="shared" si="635"/>
        <v>12.18</v>
      </c>
      <c r="O6330" s="7">
        <f t="shared" si="636"/>
        <v>0.66412213740458015</v>
      </c>
      <c r="P6330" t="str">
        <f t="shared" si="639"/>
        <v>Jan-2025</v>
      </c>
      <c r="Q6330" t="str">
        <f t="shared" si="640"/>
        <v>Q1-2025</v>
      </c>
    </row>
    <row r="6331" spans="1:17" x14ac:dyDescent="0.3">
      <c r="A6331" t="s">
        <v>6479</v>
      </c>
      <c r="B6331" s="15">
        <v>45875</v>
      </c>
      <c r="C6331" t="s">
        <v>88</v>
      </c>
      <c r="D6331" t="s">
        <v>116</v>
      </c>
      <c r="E6331" t="s">
        <v>71</v>
      </c>
      <c r="F6331" t="s">
        <v>86</v>
      </c>
      <c r="G6331" t="s">
        <v>56</v>
      </c>
      <c r="H6331">
        <v>2</v>
      </c>
      <c r="I6331">
        <v>101.85</v>
      </c>
      <c r="J6331">
        <v>0.12</v>
      </c>
      <c r="K6331">
        <v>73.709999999999994</v>
      </c>
      <c r="L6331" t="s">
        <v>57</v>
      </c>
      <c r="M6331">
        <f t="shared" si="634"/>
        <v>179.26</v>
      </c>
      <c r="N6331">
        <f t="shared" si="635"/>
        <v>31.84</v>
      </c>
      <c r="O6331" s="7">
        <f t="shared" si="636"/>
        <v>0.17761910074751758</v>
      </c>
      <c r="P6331" t="str">
        <f t="shared" si="639"/>
        <v>Aug-2025</v>
      </c>
      <c r="Q6331" t="str">
        <f t="shared" si="640"/>
        <v>Q3-2025</v>
      </c>
    </row>
    <row r="6332" spans="1:17" x14ac:dyDescent="0.3">
      <c r="A6332" t="s">
        <v>6480</v>
      </c>
      <c r="B6332" s="15">
        <v>45996</v>
      </c>
      <c r="C6332" t="s">
        <v>84</v>
      </c>
      <c r="D6332" t="s">
        <v>243</v>
      </c>
      <c r="E6332" t="s">
        <v>107</v>
      </c>
      <c r="F6332" t="s">
        <v>132</v>
      </c>
      <c r="G6332" t="s">
        <v>68</v>
      </c>
      <c r="H6332">
        <v>1</v>
      </c>
      <c r="I6332">
        <v>59.76</v>
      </c>
      <c r="J6332">
        <v>0</v>
      </c>
      <c r="K6332">
        <v>20.22</v>
      </c>
      <c r="L6332" t="s">
        <v>57</v>
      </c>
      <c r="M6332">
        <f t="shared" si="634"/>
        <v>59.76</v>
      </c>
      <c r="N6332">
        <f t="shared" si="635"/>
        <v>39.54</v>
      </c>
      <c r="O6332" s="7">
        <f t="shared" si="636"/>
        <v>0.66164658634538154</v>
      </c>
      <c r="P6332" t="str">
        <f t="shared" si="639"/>
        <v>Dec-2025</v>
      </c>
      <c r="Q6332" t="str">
        <f t="shared" si="640"/>
        <v>Q4-2025</v>
      </c>
    </row>
    <row r="6333" spans="1:17" x14ac:dyDescent="0.3">
      <c r="A6333" t="s">
        <v>6481</v>
      </c>
      <c r="B6333" s="15">
        <v>45576</v>
      </c>
      <c r="C6333" t="s">
        <v>63</v>
      </c>
      <c r="D6333" t="s">
        <v>137</v>
      </c>
      <c r="E6333" t="s">
        <v>107</v>
      </c>
      <c r="F6333" t="s">
        <v>132</v>
      </c>
      <c r="G6333" t="s">
        <v>68</v>
      </c>
      <c r="H6333">
        <v>3</v>
      </c>
      <c r="I6333">
        <v>47.38</v>
      </c>
      <c r="J6333">
        <v>0.128</v>
      </c>
      <c r="K6333">
        <v>15.12</v>
      </c>
      <c r="L6333" t="s">
        <v>73</v>
      </c>
      <c r="M6333">
        <f t="shared" si="634"/>
        <v>123.95</v>
      </c>
      <c r="N6333">
        <f t="shared" si="635"/>
        <v>78.59</v>
      </c>
      <c r="O6333" s="7">
        <f t="shared" si="636"/>
        <v>0.63404598628479225</v>
      </c>
      <c r="P6333" t="str">
        <f t="shared" si="639"/>
        <v>Oct-2024</v>
      </c>
      <c r="Q6333" t="str">
        <f t="shared" si="640"/>
        <v>Q4-2024</v>
      </c>
    </row>
    <row r="6334" spans="1:17" x14ac:dyDescent="0.3">
      <c r="A6334" t="s">
        <v>6482</v>
      </c>
      <c r="B6334" s="15">
        <v>45355</v>
      </c>
      <c r="C6334" t="s">
        <v>84</v>
      </c>
      <c r="D6334" t="s">
        <v>225</v>
      </c>
      <c r="E6334" t="s">
        <v>60</v>
      </c>
      <c r="F6334" t="s">
        <v>90</v>
      </c>
      <c r="G6334" t="s">
        <v>56</v>
      </c>
      <c r="H6334">
        <v>1</v>
      </c>
      <c r="I6334">
        <v>37.479999999999997</v>
      </c>
      <c r="J6334">
        <v>4.5999999999999999E-2</v>
      </c>
      <c r="K6334">
        <v>17.510000000000002</v>
      </c>
      <c r="L6334" t="s">
        <v>57</v>
      </c>
      <c r="M6334">
        <f t="shared" si="634"/>
        <v>35.76</v>
      </c>
      <c r="N6334">
        <f t="shared" si="635"/>
        <v>18.25</v>
      </c>
      <c r="O6334" s="7">
        <f t="shared" si="636"/>
        <v>0.51034675615212532</v>
      </c>
      <c r="P6334" t="str">
        <f t="shared" si="639"/>
        <v>Mar-2024</v>
      </c>
      <c r="Q6334" t="str">
        <f t="shared" si="640"/>
        <v>Q1-2024</v>
      </c>
    </row>
    <row r="6335" spans="1:17" x14ac:dyDescent="0.3">
      <c r="A6335" t="s">
        <v>6483</v>
      </c>
      <c r="B6335" s="15">
        <v>45907</v>
      </c>
      <c r="C6335" t="s">
        <v>88</v>
      </c>
      <c r="D6335" t="s">
        <v>206</v>
      </c>
      <c r="E6335" t="s">
        <v>71</v>
      </c>
      <c r="F6335" t="s">
        <v>78</v>
      </c>
      <c r="G6335" t="s">
        <v>68</v>
      </c>
      <c r="H6335">
        <v>2</v>
      </c>
      <c r="I6335">
        <v>245.82</v>
      </c>
      <c r="J6335">
        <v>0.106</v>
      </c>
      <c r="K6335">
        <v>164.57</v>
      </c>
      <c r="L6335" t="s">
        <v>57</v>
      </c>
      <c r="M6335">
        <f t="shared" si="634"/>
        <v>439.53</v>
      </c>
      <c r="N6335">
        <f t="shared" si="635"/>
        <v>110.39</v>
      </c>
      <c r="O6335" s="7">
        <f t="shared" si="636"/>
        <v>0.25115464245899033</v>
      </c>
      <c r="P6335" t="str">
        <f t="shared" si="639"/>
        <v>Sep-2025</v>
      </c>
      <c r="Q6335" t="str">
        <f t="shared" si="640"/>
        <v>Q3-2025</v>
      </c>
    </row>
    <row r="6336" spans="1:17" x14ac:dyDescent="0.3">
      <c r="A6336" t="s">
        <v>6484</v>
      </c>
      <c r="B6336" s="15">
        <v>45755</v>
      </c>
      <c r="C6336" t="s">
        <v>88</v>
      </c>
      <c r="D6336" t="s">
        <v>270</v>
      </c>
      <c r="E6336" t="s">
        <v>54</v>
      </c>
      <c r="F6336" t="s">
        <v>55</v>
      </c>
      <c r="G6336" t="s">
        <v>68</v>
      </c>
      <c r="H6336">
        <v>3</v>
      </c>
      <c r="I6336">
        <v>16.45</v>
      </c>
      <c r="J6336">
        <v>8.6999999999999994E-2</v>
      </c>
      <c r="K6336">
        <v>10.65</v>
      </c>
      <c r="L6336" t="s">
        <v>57</v>
      </c>
      <c r="M6336">
        <f t="shared" si="634"/>
        <v>45.06</v>
      </c>
      <c r="N6336">
        <f t="shared" si="635"/>
        <v>13.11</v>
      </c>
      <c r="O6336" s="7">
        <f t="shared" si="636"/>
        <v>0.29094540612516639</v>
      </c>
      <c r="P6336" t="str">
        <f t="shared" si="639"/>
        <v>Apr-2025</v>
      </c>
      <c r="Q6336" t="str">
        <f t="shared" si="640"/>
        <v>Q2-2025</v>
      </c>
    </row>
    <row r="6337" spans="1:17" x14ac:dyDescent="0.3">
      <c r="A6337" t="s">
        <v>6485</v>
      </c>
      <c r="B6337" s="15">
        <v>45974</v>
      </c>
      <c r="C6337" t="s">
        <v>52</v>
      </c>
      <c r="D6337" t="s">
        <v>216</v>
      </c>
      <c r="E6337" t="s">
        <v>71</v>
      </c>
      <c r="F6337" t="s">
        <v>86</v>
      </c>
      <c r="G6337" t="s">
        <v>56</v>
      </c>
      <c r="H6337">
        <v>5</v>
      </c>
      <c r="I6337">
        <v>185.09</v>
      </c>
      <c r="J6337">
        <v>0.108</v>
      </c>
      <c r="K6337">
        <v>132.15</v>
      </c>
      <c r="L6337" t="s">
        <v>57</v>
      </c>
      <c r="M6337">
        <f t="shared" si="634"/>
        <v>825.5</v>
      </c>
      <c r="N6337">
        <f t="shared" si="635"/>
        <v>164.75</v>
      </c>
      <c r="O6337" s="7">
        <f t="shared" si="636"/>
        <v>0.19957601453664445</v>
      </c>
      <c r="P6337" t="str">
        <f t="shared" si="639"/>
        <v>Nov-2025</v>
      </c>
      <c r="Q6337" t="str">
        <f t="shared" si="640"/>
        <v>Q4-2025</v>
      </c>
    </row>
    <row r="6338" spans="1:17" x14ac:dyDescent="0.3">
      <c r="A6338" t="s">
        <v>6486</v>
      </c>
      <c r="B6338" s="15">
        <v>45437</v>
      </c>
      <c r="C6338" t="s">
        <v>84</v>
      </c>
      <c r="D6338" t="s">
        <v>85</v>
      </c>
      <c r="E6338" t="s">
        <v>54</v>
      </c>
      <c r="F6338" t="s">
        <v>65</v>
      </c>
      <c r="G6338" t="s">
        <v>56</v>
      </c>
      <c r="H6338">
        <v>2</v>
      </c>
      <c r="I6338">
        <v>15.07</v>
      </c>
      <c r="J6338">
        <v>5.3999999999999999E-2</v>
      </c>
      <c r="K6338">
        <v>8.8000000000000007</v>
      </c>
      <c r="L6338" t="s">
        <v>57</v>
      </c>
      <c r="M6338">
        <f t="shared" ref="M6338:M6401" si="641">ROUND(H6338*I6338*(1-J6338),2)</f>
        <v>28.51</v>
      </c>
      <c r="N6338">
        <f t="shared" ref="N6338:N6401" si="642">ROUND(M6338-(H6338*K6338),2)</f>
        <v>10.91</v>
      </c>
      <c r="O6338" s="7">
        <f t="shared" ref="O6338:O6401" si="643">IFERROR(N6338/M6338,0)</f>
        <v>0.38267274640477023</v>
      </c>
      <c r="P6338" t="str">
        <f t="shared" si="639"/>
        <v>May-2024</v>
      </c>
      <c r="Q6338" t="str">
        <f t="shared" si="640"/>
        <v>Q2-2024</v>
      </c>
    </row>
    <row r="6339" spans="1:17" x14ac:dyDescent="0.3">
      <c r="A6339" t="s">
        <v>6487</v>
      </c>
      <c r="B6339" s="15">
        <v>45448</v>
      </c>
      <c r="C6339" t="s">
        <v>88</v>
      </c>
      <c r="D6339" t="s">
        <v>198</v>
      </c>
      <c r="E6339" t="s">
        <v>107</v>
      </c>
      <c r="F6339" t="s">
        <v>132</v>
      </c>
      <c r="G6339" t="s">
        <v>56</v>
      </c>
      <c r="H6339">
        <v>3</v>
      </c>
      <c r="I6339">
        <v>43.12</v>
      </c>
      <c r="J6339">
        <v>6.5000000000000002E-2</v>
      </c>
      <c r="K6339">
        <v>16.010000000000002</v>
      </c>
      <c r="L6339" t="s">
        <v>57</v>
      </c>
      <c r="M6339">
        <f t="shared" si="641"/>
        <v>120.95</v>
      </c>
      <c r="N6339">
        <f t="shared" si="642"/>
        <v>72.92</v>
      </c>
      <c r="O6339" s="7">
        <f t="shared" si="643"/>
        <v>0.60289375775113685</v>
      </c>
      <c r="P6339" t="str">
        <f t="shared" si="639"/>
        <v>Jun-2024</v>
      </c>
      <c r="Q6339" t="str">
        <f t="shared" si="640"/>
        <v>Q2-2024</v>
      </c>
    </row>
    <row r="6340" spans="1:17" x14ac:dyDescent="0.3">
      <c r="A6340" t="s">
        <v>6488</v>
      </c>
      <c r="B6340" s="15">
        <v>45778</v>
      </c>
      <c r="C6340" t="s">
        <v>84</v>
      </c>
      <c r="D6340" t="s">
        <v>103</v>
      </c>
      <c r="E6340" t="s">
        <v>54</v>
      </c>
      <c r="F6340" t="s">
        <v>65</v>
      </c>
      <c r="G6340" t="s">
        <v>68</v>
      </c>
      <c r="H6340">
        <v>2</v>
      </c>
      <c r="I6340">
        <v>8.99</v>
      </c>
      <c r="J6340">
        <v>5.8000000000000003E-2</v>
      </c>
      <c r="K6340">
        <v>5.24</v>
      </c>
      <c r="L6340" t="s">
        <v>57</v>
      </c>
      <c r="M6340">
        <f t="shared" si="641"/>
        <v>16.940000000000001</v>
      </c>
      <c r="N6340">
        <f t="shared" si="642"/>
        <v>6.46</v>
      </c>
      <c r="O6340" s="7">
        <f t="shared" si="643"/>
        <v>0.38134592680047225</v>
      </c>
      <c r="P6340" t="str">
        <f t="shared" si="639"/>
        <v>May-2025</v>
      </c>
      <c r="Q6340" t="str">
        <f t="shared" si="640"/>
        <v>Q2-2025</v>
      </c>
    </row>
    <row r="6341" spans="1:17" x14ac:dyDescent="0.3">
      <c r="A6341" t="s">
        <v>6489</v>
      </c>
      <c r="B6341" s="15">
        <v>45911</v>
      </c>
      <c r="C6341" t="s">
        <v>88</v>
      </c>
      <c r="D6341" t="s">
        <v>206</v>
      </c>
      <c r="E6341" t="s">
        <v>93</v>
      </c>
      <c r="F6341" t="s">
        <v>124</v>
      </c>
      <c r="G6341" t="s">
        <v>56</v>
      </c>
      <c r="H6341">
        <v>1</v>
      </c>
      <c r="I6341">
        <v>38.979999999999997</v>
      </c>
      <c r="J6341">
        <v>0.14399999999999999</v>
      </c>
      <c r="K6341">
        <v>14.45</v>
      </c>
      <c r="L6341" t="s">
        <v>57</v>
      </c>
      <c r="M6341">
        <f t="shared" si="641"/>
        <v>33.369999999999997</v>
      </c>
      <c r="N6341">
        <f t="shared" si="642"/>
        <v>18.920000000000002</v>
      </c>
      <c r="O6341" s="7">
        <f t="shared" si="643"/>
        <v>0.56697632604135462</v>
      </c>
      <c r="P6341" t="str">
        <f t="shared" si="639"/>
        <v>Sep-2025</v>
      </c>
      <c r="Q6341" t="str">
        <f t="shared" si="640"/>
        <v>Q3-2025</v>
      </c>
    </row>
    <row r="6342" spans="1:17" x14ac:dyDescent="0.3">
      <c r="A6342" t="s">
        <v>6490</v>
      </c>
      <c r="B6342" s="15">
        <v>45678</v>
      </c>
      <c r="C6342" t="s">
        <v>84</v>
      </c>
      <c r="D6342" t="s">
        <v>225</v>
      </c>
      <c r="E6342" t="s">
        <v>60</v>
      </c>
      <c r="F6342" t="s">
        <v>61</v>
      </c>
      <c r="G6342" t="s">
        <v>56</v>
      </c>
      <c r="H6342">
        <v>1</v>
      </c>
      <c r="I6342">
        <v>71.25</v>
      </c>
      <c r="J6342">
        <v>0.08</v>
      </c>
      <c r="K6342">
        <v>35.78</v>
      </c>
      <c r="L6342" t="s">
        <v>57</v>
      </c>
      <c r="M6342">
        <f t="shared" si="641"/>
        <v>65.55</v>
      </c>
      <c r="N6342">
        <f t="shared" si="642"/>
        <v>29.77</v>
      </c>
      <c r="O6342" s="7">
        <f t="shared" si="643"/>
        <v>0.45415713196033564</v>
      </c>
      <c r="P6342" t="str">
        <f t="shared" ref="P6342:P6373" si="644">IF(B6342="","",TEXT(B6342,"mmm-yyyy"))</f>
        <v>Jan-2025</v>
      </c>
      <c r="Q6342" t="str">
        <f t="shared" ref="Q6342:Q6373" si="645">IF(B6342="","","Q"&amp;ROUNDUP(MONTH(B6342)/3,0)&amp;"-"&amp;YEAR(B6342))</f>
        <v>Q1-2025</v>
      </c>
    </row>
    <row r="6343" spans="1:17" x14ac:dyDescent="0.3">
      <c r="A6343" t="s">
        <v>6491</v>
      </c>
      <c r="B6343" s="15">
        <v>45653</v>
      </c>
      <c r="C6343" t="s">
        <v>63</v>
      </c>
      <c r="D6343" t="s">
        <v>204</v>
      </c>
      <c r="E6343" t="s">
        <v>60</v>
      </c>
      <c r="F6343" t="s">
        <v>76</v>
      </c>
      <c r="G6343" t="s">
        <v>56</v>
      </c>
      <c r="H6343">
        <v>4</v>
      </c>
      <c r="I6343">
        <v>109.92</v>
      </c>
      <c r="J6343">
        <v>0.23300000000000001</v>
      </c>
      <c r="K6343">
        <v>47.1</v>
      </c>
      <c r="L6343" t="s">
        <v>57</v>
      </c>
      <c r="M6343">
        <f t="shared" si="641"/>
        <v>337.23</v>
      </c>
      <c r="N6343">
        <f t="shared" si="642"/>
        <v>148.83000000000001</v>
      </c>
      <c r="O6343" s="7">
        <f t="shared" si="643"/>
        <v>0.4413308424517392</v>
      </c>
      <c r="P6343" t="str">
        <f t="shared" si="644"/>
        <v>Dec-2024</v>
      </c>
      <c r="Q6343" t="str">
        <f t="shared" si="645"/>
        <v>Q4-2024</v>
      </c>
    </row>
    <row r="6344" spans="1:17" x14ac:dyDescent="0.3">
      <c r="A6344" t="s">
        <v>6492</v>
      </c>
      <c r="B6344" s="15">
        <v>45614</v>
      </c>
      <c r="C6344" t="s">
        <v>88</v>
      </c>
      <c r="D6344" t="s">
        <v>270</v>
      </c>
      <c r="E6344" t="s">
        <v>60</v>
      </c>
      <c r="F6344" t="s">
        <v>67</v>
      </c>
      <c r="G6344" t="s">
        <v>56</v>
      </c>
      <c r="H6344">
        <v>4</v>
      </c>
      <c r="I6344">
        <v>15.46</v>
      </c>
      <c r="J6344">
        <v>0.16700000000000001</v>
      </c>
      <c r="K6344">
        <v>7</v>
      </c>
      <c r="L6344" t="s">
        <v>57</v>
      </c>
      <c r="M6344">
        <f t="shared" si="641"/>
        <v>51.51</v>
      </c>
      <c r="N6344">
        <f t="shared" si="642"/>
        <v>23.51</v>
      </c>
      <c r="O6344" s="7">
        <f t="shared" si="643"/>
        <v>0.45641622985828001</v>
      </c>
      <c r="P6344" t="str">
        <f t="shared" si="644"/>
        <v>Nov-2024</v>
      </c>
      <c r="Q6344" t="str">
        <f t="shared" si="645"/>
        <v>Q4-2024</v>
      </c>
    </row>
    <row r="6345" spans="1:17" x14ac:dyDescent="0.3">
      <c r="A6345" t="s">
        <v>6493</v>
      </c>
      <c r="B6345" s="15">
        <v>45776</v>
      </c>
      <c r="C6345" t="s">
        <v>88</v>
      </c>
      <c r="D6345" t="s">
        <v>179</v>
      </c>
      <c r="E6345" t="s">
        <v>71</v>
      </c>
      <c r="F6345" t="s">
        <v>97</v>
      </c>
      <c r="G6345" t="s">
        <v>68</v>
      </c>
      <c r="H6345">
        <v>3</v>
      </c>
      <c r="I6345">
        <v>296.18</v>
      </c>
      <c r="J6345">
        <v>8.2000000000000003E-2</v>
      </c>
      <c r="K6345">
        <v>228.59</v>
      </c>
      <c r="L6345" t="s">
        <v>57</v>
      </c>
      <c r="M6345">
        <f t="shared" si="641"/>
        <v>815.68</v>
      </c>
      <c r="N6345">
        <f t="shared" si="642"/>
        <v>129.91</v>
      </c>
      <c r="O6345" s="7">
        <f t="shared" si="643"/>
        <v>0.15926588858375834</v>
      </c>
      <c r="P6345" t="str">
        <f t="shared" si="644"/>
        <v>Apr-2025</v>
      </c>
      <c r="Q6345" t="str">
        <f t="shared" si="645"/>
        <v>Q2-2025</v>
      </c>
    </row>
    <row r="6346" spans="1:17" x14ac:dyDescent="0.3">
      <c r="A6346" t="s">
        <v>6494</v>
      </c>
      <c r="B6346" s="15">
        <v>45899</v>
      </c>
      <c r="C6346" t="s">
        <v>84</v>
      </c>
      <c r="D6346" t="s">
        <v>110</v>
      </c>
      <c r="E6346" t="s">
        <v>107</v>
      </c>
      <c r="F6346" t="s">
        <v>139</v>
      </c>
      <c r="G6346" t="s">
        <v>68</v>
      </c>
      <c r="H6346">
        <v>1</v>
      </c>
      <c r="I6346">
        <v>36.42</v>
      </c>
      <c r="J6346">
        <v>5.6000000000000001E-2</v>
      </c>
      <c r="K6346">
        <v>11.32</v>
      </c>
      <c r="L6346" t="s">
        <v>104</v>
      </c>
      <c r="M6346">
        <f t="shared" si="641"/>
        <v>34.380000000000003</v>
      </c>
      <c r="N6346">
        <f t="shared" si="642"/>
        <v>23.06</v>
      </c>
      <c r="O6346" s="7">
        <f t="shared" si="643"/>
        <v>0.67073880162885391</v>
      </c>
      <c r="P6346" t="str">
        <f t="shared" si="644"/>
        <v>Aug-2025</v>
      </c>
      <c r="Q6346" t="str">
        <f t="shared" si="645"/>
        <v>Q3-2025</v>
      </c>
    </row>
    <row r="6347" spans="1:17" x14ac:dyDescent="0.3">
      <c r="A6347" t="s">
        <v>6495</v>
      </c>
      <c r="B6347" s="15">
        <v>45945</v>
      </c>
      <c r="C6347" t="s">
        <v>52</v>
      </c>
      <c r="D6347" t="s">
        <v>216</v>
      </c>
      <c r="E6347" t="s">
        <v>71</v>
      </c>
      <c r="F6347" t="s">
        <v>78</v>
      </c>
      <c r="G6347" t="s">
        <v>56</v>
      </c>
      <c r="H6347">
        <v>5</v>
      </c>
      <c r="I6347">
        <v>145.49</v>
      </c>
      <c r="J6347">
        <v>5.7000000000000002E-2</v>
      </c>
      <c r="K6347">
        <v>103.54</v>
      </c>
      <c r="L6347" t="s">
        <v>57</v>
      </c>
      <c r="M6347">
        <f t="shared" si="641"/>
        <v>685.99</v>
      </c>
      <c r="N6347">
        <f t="shared" si="642"/>
        <v>168.29</v>
      </c>
      <c r="O6347" s="7">
        <f t="shared" si="643"/>
        <v>0.24532427586407965</v>
      </c>
      <c r="P6347" t="str">
        <f t="shared" si="644"/>
        <v>Oct-2025</v>
      </c>
      <c r="Q6347" t="str">
        <f t="shared" si="645"/>
        <v>Q4-2025</v>
      </c>
    </row>
    <row r="6348" spans="1:17" x14ac:dyDescent="0.3">
      <c r="A6348" t="s">
        <v>6496</v>
      </c>
      <c r="B6348" s="15">
        <v>45656</v>
      </c>
      <c r="C6348" t="s">
        <v>84</v>
      </c>
      <c r="D6348" t="s">
        <v>171</v>
      </c>
      <c r="E6348" t="s">
        <v>71</v>
      </c>
      <c r="F6348" t="s">
        <v>86</v>
      </c>
      <c r="G6348" t="s">
        <v>68</v>
      </c>
      <c r="H6348">
        <v>9</v>
      </c>
      <c r="I6348">
        <v>224.71</v>
      </c>
      <c r="J6348">
        <v>0.16300000000000001</v>
      </c>
      <c r="K6348">
        <v>147.1</v>
      </c>
      <c r="L6348" t="s">
        <v>57</v>
      </c>
      <c r="M6348">
        <f t="shared" si="641"/>
        <v>1692.74</v>
      </c>
      <c r="N6348">
        <f t="shared" si="642"/>
        <v>368.84</v>
      </c>
      <c r="O6348" s="7">
        <f t="shared" si="643"/>
        <v>0.21789524675969138</v>
      </c>
      <c r="P6348" t="str">
        <f t="shared" si="644"/>
        <v>Dec-2024</v>
      </c>
      <c r="Q6348" t="str">
        <f t="shared" si="645"/>
        <v>Q4-2024</v>
      </c>
    </row>
    <row r="6349" spans="1:17" x14ac:dyDescent="0.3">
      <c r="A6349" t="s">
        <v>6497</v>
      </c>
      <c r="B6349" s="15">
        <v>45573</v>
      </c>
      <c r="C6349" t="s">
        <v>84</v>
      </c>
      <c r="D6349" t="s">
        <v>85</v>
      </c>
      <c r="E6349" t="s">
        <v>54</v>
      </c>
      <c r="F6349" t="s">
        <v>268</v>
      </c>
      <c r="G6349" t="s">
        <v>56</v>
      </c>
      <c r="H6349">
        <v>2</v>
      </c>
      <c r="I6349">
        <v>16.440000000000001</v>
      </c>
      <c r="J6349">
        <v>0</v>
      </c>
      <c r="K6349">
        <v>11.07</v>
      </c>
      <c r="L6349" t="s">
        <v>57</v>
      </c>
      <c r="M6349">
        <f t="shared" si="641"/>
        <v>32.880000000000003</v>
      </c>
      <c r="N6349">
        <f t="shared" si="642"/>
        <v>10.74</v>
      </c>
      <c r="O6349" s="7">
        <f t="shared" si="643"/>
        <v>0.32664233576642332</v>
      </c>
      <c r="P6349" t="str">
        <f t="shared" si="644"/>
        <v>Oct-2024</v>
      </c>
      <c r="Q6349" t="str">
        <f t="shared" si="645"/>
        <v>Q4-2024</v>
      </c>
    </row>
    <row r="6350" spans="1:17" x14ac:dyDescent="0.3">
      <c r="A6350" t="s">
        <v>6498</v>
      </c>
      <c r="B6350" s="15">
        <v>45524</v>
      </c>
      <c r="C6350" t="s">
        <v>88</v>
      </c>
      <c r="D6350" t="s">
        <v>167</v>
      </c>
      <c r="E6350" t="s">
        <v>60</v>
      </c>
      <c r="F6350" t="s">
        <v>61</v>
      </c>
      <c r="G6350" t="s">
        <v>56</v>
      </c>
      <c r="H6350">
        <v>1</v>
      </c>
      <c r="I6350">
        <v>16.59</v>
      </c>
      <c r="J6350">
        <v>4.3999999999999997E-2</v>
      </c>
      <c r="K6350">
        <v>7.66</v>
      </c>
      <c r="L6350" t="s">
        <v>57</v>
      </c>
      <c r="M6350">
        <f t="shared" si="641"/>
        <v>15.86</v>
      </c>
      <c r="N6350">
        <f t="shared" si="642"/>
        <v>8.1999999999999993</v>
      </c>
      <c r="O6350" s="7">
        <f t="shared" si="643"/>
        <v>0.51702395964691039</v>
      </c>
      <c r="P6350" t="str">
        <f t="shared" si="644"/>
        <v>Aug-2024</v>
      </c>
      <c r="Q6350" t="str">
        <f t="shared" si="645"/>
        <v>Q3-2024</v>
      </c>
    </row>
    <row r="6351" spans="1:17" x14ac:dyDescent="0.3">
      <c r="A6351" t="s">
        <v>6499</v>
      </c>
      <c r="B6351" s="15">
        <v>45821</v>
      </c>
      <c r="C6351" t="s">
        <v>88</v>
      </c>
      <c r="D6351" t="s">
        <v>92</v>
      </c>
      <c r="E6351" t="s">
        <v>107</v>
      </c>
      <c r="F6351" t="s">
        <v>193</v>
      </c>
      <c r="G6351" t="s">
        <v>68</v>
      </c>
      <c r="H6351">
        <v>3</v>
      </c>
      <c r="I6351">
        <v>52.09</v>
      </c>
      <c r="J6351">
        <v>2.4E-2</v>
      </c>
      <c r="K6351">
        <v>21.46</v>
      </c>
      <c r="L6351" t="s">
        <v>57</v>
      </c>
      <c r="M6351">
        <f t="shared" si="641"/>
        <v>152.52000000000001</v>
      </c>
      <c r="N6351">
        <f t="shared" si="642"/>
        <v>88.14</v>
      </c>
      <c r="O6351" s="7">
        <f t="shared" si="643"/>
        <v>0.57789142407553107</v>
      </c>
      <c r="P6351" t="str">
        <f t="shared" si="644"/>
        <v>Jun-2025</v>
      </c>
      <c r="Q6351" t="str">
        <f t="shared" si="645"/>
        <v>Q2-2025</v>
      </c>
    </row>
    <row r="6352" spans="1:17" x14ac:dyDescent="0.3">
      <c r="A6352" t="s">
        <v>6500</v>
      </c>
      <c r="B6352" s="15">
        <v>45660</v>
      </c>
      <c r="C6352" t="s">
        <v>63</v>
      </c>
      <c r="D6352" t="s">
        <v>82</v>
      </c>
      <c r="E6352" t="s">
        <v>71</v>
      </c>
      <c r="F6352" t="s">
        <v>78</v>
      </c>
      <c r="G6352" t="s">
        <v>56</v>
      </c>
      <c r="H6352">
        <v>4</v>
      </c>
      <c r="I6352">
        <v>196.18</v>
      </c>
      <c r="J6352">
        <v>0.40200000000000002</v>
      </c>
      <c r="K6352">
        <v>128.47</v>
      </c>
      <c r="L6352" t="s">
        <v>73</v>
      </c>
      <c r="M6352">
        <f t="shared" si="641"/>
        <v>469.26</v>
      </c>
      <c r="N6352">
        <f t="shared" si="642"/>
        <v>-44.62</v>
      </c>
      <c r="O6352" s="7">
        <f t="shared" si="643"/>
        <v>-9.5085879896006475E-2</v>
      </c>
      <c r="P6352" t="str">
        <f t="shared" si="644"/>
        <v>Jan-2025</v>
      </c>
      <c r="Q6352" t="str">
        <f t="shared" si="645"/>
        <v>Q1-2025</v>
      </c>
    </row>
    <row r="6353" spans="1:17" x14ac:dyDescent="0.3">
      <c r="A6353" t="s">
        <v>6501</v>
      </c>
      <c r="B6353" s="15">
        <v>45768</v>
      </c>
      <c r="C6353" t="s">
        <v>84</v>
      </c>
      <c r="D6353" t="s">
        <v>150</v>
      </c>
      <c r="E6353" t="s">
        <v>60</v>
      </c>
      <c r="F6353" t="s">
        <v>67</v>
      </c>
      <c r="G6353" t="s">
        <v>56</v>
      </c>
      <c r="H6353">
        <v>4</v>
      </c>
      <c r="I6353">
        <v>109.69</v>
      </c>
      <c r="J6353">
        <v>8.9999999999999993E-3</v>
      </c>
      <c r="K6353">
        <v>44.96</v>
      </c>
      <c r="L6353" t="s">
        <v>104</v>
      </c>
      <c r="M6353">
        <f t="shared" si="641"/>
        <v>434.81</v>
      </c>
      <c r="N6353">
        <f t="shared" si="642"/>
        <v>254.97</v>
      </c>
      <c r="O6353" s="7">
        <f t="shared" si="643"/>
        <v>0.58639405717439796</v>
      </c>
      <c r="P6353" t="str">
        <f t="shared" si="644"/>
        <v>Apr-2025</v>
      </c>
      <c r="Q6353" t="str">
        <f t="shared" si="645"/>
        <v>Q2-2025</v>
      </c>
    </row>
    <row r="6354" spans="1:17" x14ac:dyDescent="0.3">
      <c r="A6354" t="s">
        <v>6502</v>
      </c>
      <c r="B6354" s="15">
        <v>45991</v>
      </c>
      <c r="C6354" t="s">
        <v>84</v>
      </c>
      <c r="D6354" t="s">
        <v>572</v>
      </c>
      <c r="E6354" t="s">
        <v>60</v>
      </c>
      <c r="F6354" t="s">
        <v>67</v>
      </c>
      <c r="G6354" t="s">
        <v>68</v>
      </c>
      <c r="H6354">
        <v>10</v>
      </c>
      <c r="I6354">
        <v>69.75</v>
      </c>
      <c r="J6354">
        <v>3.6999999999999998E-2</v>
      </c>
      <c r="K6354">
        <v>30.12</v>
      </c>
      <c r="L6354" t="s">
        <v>57</v>
      </c>
      <c r="M6354">
        <f t="shared" si="641"/>
        <v>671.69</v>
      </c>
      <c r="N6354">
        <f t="shared" si="642"/>
        <v>370.49</v>
      </c>
      <c r="O6354" s="7">
        <f t="shared" si="643"/>
        <v>0.5515788533400825</v>
      </c>
      <c r="P6354" t="str">
        <f t="shared" si="644"/>
        <v>Nov-2025</v>
      </c>
      <c r="Q6354" t="str">
        <f t="shared" si="645"/>
        <v>Q4-2025</v>
      </c>
    </row>
    <row r="6355" spans="1:17" x14ac:dyDescent="0.3">
      <c r="A6355" t="s">
        <v>6503</v>
      </c>
      <c r="B6355" s="15">
        <v>45838</v>
      </c>
      <c r="C6355" t="s">
        <v>52</v>
      </c>
      <c r="D6355" t="s">
        <v>53</v>
      </c>
      <c r="E6355" t="s">
        <v>54</v>
      </c>
      <c r="F6355" t="s">
        <v>268</v>
      </c>
      <c r="G6355" t="s">
        <v>73</v>
      </c>
      <c r="H6355">
        <v>3</v>
      </c>
      <c r="I6355">
        <v>17.73</v>
      </c>
      <c r="J6355">
        <v>7.8E-2</v>
      </c>
      <c r="K6355">
        <v>11.76</v>
      </c>
      <c r="L6355" t="s">
        <v>57</v>
      </c>
      <c r="M6355">
        <f t="shared" si="641"/>
        <v>49.04</v>
      </c>
      <c r="N6355">
        <f t="shared" si="642"/>
        <v>13.76</v>
      </c>
      <c r="O6355" s="7">
        <f t="shared" si="643"/>
        <v>0.2805872756933116</v>
      </c>
      <c r="P6355" t="str">
        <f t="shared" si="644"/>
        <v>Jun-2025</v>
      </c>
      <c r="Q6355" t="str">
        <f t="shared" si="645"/>
        <v>Q2-2025</v>
      </c>
    </row>
    <row r="6356" spans="1:17" x14ac:dyDescent="0.3">
      <c r="A6356" t="s">
        <v>6504</v>
      </c>
      <c r="B6356" s="15">
        <v>45828</v>
      </c>
      <c r="C6356" t="s">
        <v>88</v>
      </c>
      <c r="D6356" t="s">
        <v>270</v>
      </c>
      <c r="E6356" t="s">
        <v>107</v>
      </c>
      <c r="F6356" t="s">
        <v>108</v>
      </c>
      <c r="G6356" t="s">
        <v>68</v>
      </c>
      <c r="H6356">
        <v>3</v>
      </c>
      <c r="I6356">
        <v>59.52</v>
      </c>
      <c r="J6356">
        <v>1.0999999999999999E-2</v>
      </c>
      <c r="K6356">
        <v>22.13</v>
      </c>
      <c r="L6356" t="s">
        <v>57</v>
      </c>
      <c r="M6356">
        <f t="shared" si="641"/>
        <v>176.6</v>
      </c>
      <c r="N6356">
        <f t="shared" si="642"/>
        <v>110.21</v>
      </c>
      <c r="O6356" s="7">
        <f t="shared" si="643"/>
        <v>0.6240656851642129</v>
      </c>
      <c r="P6356" t="str">
        <f t="shared" si="644"/>
        <v>Jun-2025</v>
      </c>
      <c r="Q6356" t="str">
        <f t="shared" si="645"/>
        <v>Q2-2025</v>
      </c>
    </row>
    <row r="6357" spans="1:17" x14ac:dyDescent="0.3">
      <c r="A6357" t="s">
        <v>6505</v>
      </c>
      <c r="B6357" s="15">
        <v>45742</v>
      </c>
      <c r="C6357" t="s">
        <v>84</v>
      </c>
      <c r="D6357" t="s">
        <v>85</v>
      </c>
      <c r="E6357" t="s">
        <v>71</v>
      </c>
      <c r="F6357" t="s">
        <v>126</v>
      </c>
      <c r="G6357" t="s">
        <v>68</v>
      </c>
      <c r="H6357">
        <v>5</v>
      </c>
      <c r="I6357">
        <v>26.82</v>
      </c>
      <c r="J6357">
        <v>8.1000000000000003E-2</v>
      </c>
      <c r="K6357">
        <v>17.55</v>
      </c>
      <c r="L6357" t="s">
        <v>57</v>
      </c>
      <c r="M6357">
        <f t="shared" si="641"/>
        <v>123.24</v>
      </c>
      <c r="N6357">
        <f t="shared" si="642"/>
        <v>35.49</v>
      </c>
      <c r="O6357" s="7">
        <f t="shared" si="643"/>
        <v>0.28797468354430383</v>
      </c>
      <c r="P6357" t="str">
        <f t="shared" si="644"/>
        <v>Mar-2025</v>
      </c>
      <c r="Q6357" t="str">
        <f t="shared" si="645"/>
        <v>Q1-2025</v>
      </c>
    </row>
    <row r="6358" spans="1:17" x14ac:dyDescent="0.3">
      <c r="A6358" t="s">
        <v>6506</v>
      </c>
      <c r="B6358" s="15">
        <v>45683</v>
      </c>
      <c r="C6358" t="s">
        <v>88</v>
      </c>
      <c r="D6358" t="s">
        <v>202</v>
      </c>
      <c r="E6358" t="s">
        <v>71</v>
      </c>
      <c r="F6358" t="s">
        <v>97</v>
      </c>
      <c r="G6358" t="s">
        <v>68</v>
      </c>
      <c r="H6358">
        <v>5</v>
      </c>
      <c r="I6358">
        <v>206.5</v>
      </c>
      <c r="J6358">
        <v>0.109</v>
      </c>
      <c r="K6358">
        <v>140.22</v>
      </c>
      <c r="L6358" t="s">
        <v>57</v>
      </c>
      <c r="M6358">
        <f t="shared" si="641"/>
        <v>919.96</v>
      </c>
      <c r="N6358">
        <f t="shared" si="642"/>
        <v>218.86</v>
      </c>
      <c r="O6358" s="7">
        <f t="shared" si="643"/>
        <v>0.23790164789773469</v>
      </c>
      <c r="P6358" t="str">
        <f t="shared" si="644"/>
        <v>Jan-2025</v>
      </c>
      <c r="Q6358" t="str">
        <f t="shared" si="645"/>
        <v>Q1-2025</v>
      </c>
    </row>
    <row r="6359" spans="1:17" x14ac:dyDescent="0.3">
      <c r="A6359" t="s">
        <v>6507</v>
      </c>
      <c r="B6359" s="15">
        <v>45692</v>
      </c>
      <c r="C6359" t="s">
        <v>88</v>
      </c>
      <c r="D6359" t="s">
        <v>198</v>
      </c>
      <c r="E6359" t="s">
        <v>71</v>
      </c>
      <c r="F6359" t="s">
        <v>78</v>
      </c>
      <c r="G6359" t="s">
        <v>73</v>
      </c>
      <c r="H6359">
        <v>2</v>
      </c>
      <c r="I6359">
        <v>105.65</v>
      </c>
      <c r="J6359">
        <v>8.4000000000000005E-2</v>
      </c>
      <c r="K6359">
        <v>79.66</v>
      </c>
      <c r="L6359" t="s">
        <v>57</v>
      </c>
      <c r="M6359">
        <f t="shared" si="641"/>
        <v>193.55</v>
      </c>
      <c r="N6359">
        <f t="shared" si="642"/>
        <v>34.229999999999997</v>
      </c>
      <c r="O6359" s="7">
        <f t="shared" si="643"/>
        <v>0.17685352622061482</v>
      </c>
      <c r="P6359" t="str">
        <f t="shared" si="644"/>
        <v>Feb-2025</v>
      </c>
      <c r="Q6359" t="str">
        <f t="shared" si="645"/>
        <v>Q1-2025</v>
      </c>
    </row>
    <row r="6360" spans="1:17" x14ac:dyDescent="0.3">
      <c r="A6360" t="s">
        <v>6508</v>
      </c>
      <c r="B6360" s="15">
        <v>45919</v>
      </c>
      <c r="C6360" t="s">
        <v>88</v>
      </c>
      <c r="D6360" t="s">
        <v>206</v>
      </c>
      <c r="E6360" t="s">
        <v>93</v>
      </c>
      <c r="F6360" t="s">
        <v>124</v>
      </c>
      <c r="G6360" t="s">
        <v>56</v>
      </c>
      <c r="H6360">
        <v>1</v>
      </c>
      <c r="I6360">
        <v>16.77</v>
      </c>
      <c r="J6360">
        <v>3.7999999999999999E-2</v>
      </c>
      <c r="K6360">
        <v>6.41</v>
      </c>
      <c r="L6360" t="s">
        <v>57</v>
      </c>
      <c r="M6360">
        <f t="shared" si="641"/>
        <v>16.13</v>
      </c>
      <c r="N6360">
        <f t="shared" si="642"/>
        <v>9.7200000000000006</v>
      </c>
      <c r="O6360" s="7">
        <f t="shared" si="643"/>
        <v>0.60260384376937393</v>
      </c>
      <c r="P6360" t="str">
        <f t="shared" si="644"/>
        <v>Sep-2025</v>
      </c>
      <c r="Q6360" t="str">
        <f t="shared" si="645"/>
        <v>Q3-2025</v>
      </c>
    </row>
    <row r="6361" spans="1:17" x14ac:dyDescent="0.3">
      <c r="A6361" t="s">
        <v>6509</v>
      </c>
      <c r="B6361" s="15">
        <v>45744</v>
      </c>
      <c r="C6361" t="s">
        <v>88</v>
      </c>
      <c r="D6361" t="s">
        <v>202</v>
      </c>
      <c r="E6361" t="s">
        <v>93</v>
      </c>
      <c r="F6361" t="s">
        <v>219</v>
      </c>
      <c r="G6361" t="s">
        <v>56</v>
      </c>
      <c r="H6361">
        <v>4</v>
      </c>
      <c r="I6361">
        <v>36.25</v>
      </c>
      <c r="J6361">
        <v>8.2000000000000003E-2</v>
      </c>
      <c r="K6361">
        <v>14.49</v>
      </c>
      <c r="L6361" t="s">
        <v>57</v>
      </c>
      <c r="M6361">
        <f t="shared" si="641"/>
        <v>133.11000000000001</v>
      </c>
      <c r="N6361">
        <f t="shared" si="642"/>
        <v>75.150000000000006</v>
      </c>
      <c r="O6361" s="7">
        <f t="shared" si="643"/>
        <v>0.56457065584854627</v>
      </c>
      <c r="P6361" t="str">
        <f t="shared" si="644"/>
        <v>Mar-2025</v>
      </c>
      <c r="Q6361" t="str">
        <f t="shared" si="645"/>
        <v>Q1-2025</v>
      </c>
    </row>
    <row r="6362" spans="1:17" x14ac:dyDescent="0.3">
      <c r="A6362" t="s">
        <v>6510</v>
      </c>
      <c r="B6362" s="15">
        <v>45971</v>
      </c>
      <c r="C6362" t="s">
        <v>84</v>
      </c>
      <c r="D6362" t="s">
        <v>103</v>
      </c>
      <c r="E6362" t="s">
        <v>54</v>
      </c>
      <c r="F6362" t="s">
        <v>268</v>
      </c>
      <c r="G6362" t="s">
        <v>68</v>
      </c>
      <c r="H6362">
        <v>17</v>
      </c>
      <c r="I6362">
        <v>8.9</v>
      </c>
      <c r="J6362">
        <v>0.11700000000000001</v>
      </c>
      <c r="K6362">
        <v>6.23</v>
      </c>
      <c r="L6362" t="s">
        <v>57</v>
      </c>
      <c r="M6362">
        <f t="shared" si="641"/>
        <v>133.6</v>
      </c>
      <c r="N6362">
        <f t="shared" si="642"/>
        <v>27.69</v>
      </c>
      <c r="O6362" s="7">
        <f t="shared" si="643"/>
        <v>0.20726047904191619</v>
      </c>
      <c r="P6362" t="str">
        <f t="shared" si="644"/>
        <v>Nov-2025</v>
      </c>
      <c r="Q6362" t="str">
        <f t="shared" si="645"/>
        <v>Q4-2025</v>
      </c>
    </row>
    <row r="6363" spans="1:17" x14ac:dyDescent="0.3">
      <c r="A6363" t="s">
        <v>6511</v>
      </c>
      <c r="B6363" s="15">
        <v>45953</v>
      </c>
      <c r="C6363" t="s">
        <v>84</v>
      </c>
      <c r="D6363" t="s">
        <v>144</v>
      </c>
      <c r="E6363" t="s">
        <v>71</v>
      </c>
      <c r="F6363" t="s">
        <v>86</v>
      </c>
      <c r="G6363" t="s">
        <v>68</v>
      </c>
      <c r="H6363">
        <v>1</v>
      </c>
      <c r="I6363">
        <v>175.3</v>
      </c>
      <c r="J6363">
        <v>0</v>
      </c>
      <c r="K6363">
        <v>135.32</v>
      </c>
      <c r="L6363" t="s">
        <v>57</v>
      </c>
      <c r="M6363">
        <f t="shared" si="641"/>
        <v>175.3</v>
      </c>
      <c r="N6363">
        <f t="shared" si="642"/>
        <v>39.979999999999997</v>
      </c>
      <c r="O6363" s="7">
        <f t="shared" si="643"/>
        <v>0.22806617227609807</v>
      </c>
      <c r="P6363" t="str">
        <f t="shared" si="644"/>
        <v>Oct-2025</v>
      </c>
      <c r="Q6363" t="str">
        <f t="shared" si="645"/>
        <v>Q4-2025</v>
      </c>
    </row>
    <row r="6364" spans="1:17" x14ac:dyDescent="0.3">
      <c r="A6364" t="s">
        <v>6512</v>
      </c>
      <c r="B6364" s="15">
        <v>45659</v>
      </c>
      <c r="C6364" t="s">
        <v>88</v>
      </c>
      <c r="D6364" t="s">
        <v>73</v>
      </c>
      <c r="E6364" t="s">
        <v>60</v>
      </c>
      <c r="F6364" t="s">
        <v>61</v>
      </c>
      <c r="G6364" t="s">
        <v>56</v>
      </c>
      <c r="H6364">
        <v>2</v>
      </c>
      <c r="I6364">
        <v>72.41</v>
      </c>
      <c r="J6364">
        <v>5.2999999999999999E-2</v>
      </c>
      <c r="K6364">
        <v>37.450000000000003</v>
      </c>
      <c r="L6364" t="s">
        <v>57</v>
      </c>
      <c r="M6364">
        <f t="shared" si="641"/>
        <v>137.13999999999999</v>
      </c>
      <c r="N6364">
        <f t="shared" si="642"/>
        <v>62.24</v>
      </c>
      <c r="O6364" s="7">
        <f t="shared" si="643"/>
        <v>0.45384278839142489</v>
      </c>
      <c r="P6364" t="str">
        <f t="shared" si="644"/>
        <v>Jan-2025</v>
      </c>
      <c r="Q6364" t="str">
        <f t="shared" si="645"/>
        <v>Q1-2025</v>
      </c>
    </row>
    <row r="6365" spans="1:17" x14ac:dyDescent="0.3">
      <c r="A6365" t="s">
        <v>6513</v>
      </c>
      <c r="B6365" s="15">
        <v>45447</v>
      </c>
      <c r="C6365" t="s">
        <v>52</v>
      </c>
      <c r="D6365" t="s">
        <v>272</v>
      </c>
      <c r="E6365" t="s">
        <v>93</v>
      </c>
      <c r="F6365" t="s">
        <v>94</v>
      </c>
      <c r="G6365" t="s">
        <v>68</v>
      </c>
      <c r="H6365">
        <v>2</v>
      </c>
      <c r="I6365">
        <v>48.7</v>
      </c>
      <c r="J6365">
        <v>0.13700000000000001</v>
      </c>
      <c r="K6365">
        <v>18.27</v>
      </c>
      <c r="L6365" t="s">
        <v>57</v>
      </c>
      <c r="M6365">
        <f t="shared" si="641"/>
        <v>84.06</v>
      </c>
      <c r="N6365">
        <f t="shared" si="642"/>
        <v>47.52</v>
      </c>
      <c r="O6365" s="7">
        <f t="shared" si="643"/>
        <v>0.56531049250535337</v>
      </c>
      <c r="P6365" t="str">
        <f t="shared" si="644"/>
        <v>Jun-2024</v>
      </c>
      <c r="Q6365" t="str">
        <f t="shared" si="645"/>
        <v>Q2-2024</v>
      </c>
    </row>
    <row r="6366" spans="1:17" x14ac:dyDescent="0.3">
      <c r="A6366" t="s">
        <v>6514</v>
      </c>
      <c r="B6366" s="15">
        <v>45353</v>
      </c>
      <c r="C6366" t="s">
        <v>52</v>
      </c>
      <c r="D6366" t="s">
        <v>121</v>
      </c>
      <c r="E6366" t="s">
        <v>93</v>
      </c>
      <c r="F6366" t="s">
        <v>141</v>
      </c>
      <c r="G6366" t="s">
        <v>68</v>
      </c>
      <c r="H6366">
        <v>4</v>
      </c>
      <c r="I6366">
        <v>85.01</v>
      </c>
      <c r="J6366">
        <v>5.2999999999999999E-2</v>
      </c>
      <c r="K6366">
        <v>36.47</v>
      </c>
      <c r="L6366" t="s">
        <v>57</v>
      </c>
      <c r="M6366">
        <f t="shared" si="641"/>
        <v>322.02</v>
      </c>
      <c r="N6366">
        <f t="shared" si="642"/>
        <v>176.14</v>
      </c>
      <c r="O6366" s="7">
        <f t="shared" si="643"/>
        <v>0.54698465933792928</v>
      </c>
      <c r="P6366" t="str">
        <f t="shared" si="644"/>
        <v>Mar-2024</v>
      </c>
      <c r="Q6366" t="str">
        <f t="shared" si="645"/>
        <v>Q1-2024</v>
      </c>
    </row>
    <row r="6367" spans="1:17" x14ac:dyDescent="0.3">
      <c r="A6367" t="s">
        <v>6515</v>
      </c>
      <c r="B6367" s="15">
        <v>45578</v>
      </c>
      <c r="C6367" t="s">
        <v>52</v>
      </c>
      <c r="D6367" t="s">
        <v>237</v>
      </c>
      <c r="E6367" t="s">
        <v>54</v>
      </c>
      <c r="F6367" t="s">
        <v>268</v>
      </c>
      <c r="G6367" t="s">
        <v>68</v>
      </c>
      <c r="H6367">
        <v>3</v>
      </c>
      <c r="I6367">
        <v>5.66</v>
      </c>
      <c r="J6367">
        <v>5.8999999999999997E-2</v>
      </c>
      <c r="K6367">
        <v>3.59</v>
      </c>
      <c r="L6367" t="s">
        <v>57</v>
      </c>
      <c r="M6367">
        <f t="shared" si="641"/>
        <v>15.98</v>
      </c>
      <c r="N6367">
        <f t="shared" si="642"/>
        <v>5.21</v>
      </c>
      <c r="O6367" s="7">
        <f t="shared" si="643"/>
        <v>0.32603254067584481</v>
      </c>
      <c r="P6367" t="str">
        <f t="shared" si="644"/>
        <v>Oct-2024</v>
      </c>
      <c r="Q6367" t="str">
        <f t="shared" si="645"/>
        <v>Q4-2024</v>
      </c>
    </row>
    <row r="6368" spans="1:17" x14ac:dyDescent="0.3">
      <c r="A6368" t="s">
        <v>6516</v>
      </c>
      <c r="B6368" s="15">
        <v>45484</v>
      </c>
      <c r="C6368" t="s">
        <v>88</v>
      </c>
      <c r="D6368" t="s">
        <v>162</v>
      </c>
      <c r="E6368" t="s">
        <v>71</v>
      </c>
      <c r="F6368" t="s">
        <v>78</v>
      </c>
      <c r="G6368" t="s">
        <v>56</v>
      </c>
      <c r="H6368">
        <v>15</v>
      </c>
      <c r="I6368">
        <v>68.5</v>
      </c>
      <c r="J6368">
        <v>8.2000000000000003E-2</v>
      </c>
      <c r="K6368">
        <v>52.15</v>
      </c>
      <c r="L6368" t="s">
        <v>57</v>
      </c>
      <c r="M6368">
        <f t="shared" si="641"/>
        <v>943.25</v>
      </c>
      <c r="N6368">
        <f t="shared" si="642"/>
        <v>161</v>
      </c>
      <c r="O6368" s="7">
        <f t="shared" si="643"/>
        <v>0.17068645640074212</v>
      </c>
      <c r="P6368" t="str">
        <f t="shared" si="644"/>
        <v>Jul-2024</v>
      </c>
      <c r="Q6368" t="str">
        <f t="shared" si="645"/>
        <v>Q3-2024</v>
      </c>
    </row>
    <row r="6369" spans="1:17" x14ac:dyDescent="0.3">
      <c r="A6369" t="s">
        <v>6517</v>
      </c>
      <c r="B6369" s="15">
        <v>45844</v>
      </c>
      <c r="C6369" t="s">
        <v>52</v>
      </c>
      <c r="D6369" t="s">
        <v>59</v>
      </c>
      <c r="E6369" t="s">
        <v>54</v>
      </c>
      <c r="F6369" t="s">
        <v>156</v>
      </c>
      <c r="G6369" t="s">
        <v>68</v>
      </c>
      <c r="H6369">
        <v>1</v>
      </c>
      <c r="I6369">
        <v>9.4700000000000006</v>
      </c>
      <c r="J6369">
        <v>0.115</v>
      </c>
      <c r="K6369">
        <v>6.55</v>
      </c>
      <c r="L6369" t="s">
        <v>57</v>
      </c>
      <c r="M6369">
        <f t="shared" si="641"/>
        <v>8.3800000000000008</v>
      </c>
      <c r="N6369">
        <f t="shared" si="642"/>
        <v>1.83</v>
      </c>
      <c r="O6369" s="7">
        <f t="shared" si="643"/>
        <v>0.21837708830548924</v>
      </c>
      <c r="P6369" t="str">
        <f t="shared" si="644"/>
        <v>Jul-2025</v>
      </c>
      <c r="Q6369" t="str">
        <f t="shared" si="645"/>
        <v>Q3-2025</v>
      </c>
    </row>
    <row r="6370" spans="1:17" x14ac:dyDescent="0.3">
      <c r="A6370" t="s">
        <v>6518</v>
      </c>
      <c r="B6370" s="15">
        <v>45982</v>
      </c>
      <c r="C6370" t="s">
        <v>63</v>
      </c>
      <c r="D6370" t="s">
        <v>119</v>
      </c>
      <c r="E6370" t="s">
        <v>54</v>
      </c>
      <c r="F6370" t="s">
        <v>156</v>
      </c>
      <c r="G6370" t="s">
        <v>68</v>
      </c>
      <c r="H6370">
        <v>1</v>
      </c>
      <c r="I6370">
        <v>18.690000000000001</v>
      </c>
      <c r="J6370">
        <v>0.32100000000000001</v>
      </c>
      <c r="K6370">
        <v>11.21</v>
      </c>
      <c r="L6370" t="s">
        <v>57</v>
      </c>
      <c r="M6370">
        <f t="shared" si="641"/>
        <v>12.69</v>
      </c>
      <c r="N6370">
        <f t="shared" si="642"/>
        <v>1.48</v>
      </c>
      <c r="O6370" s="7">
        <f t="shared" si="643"/>
        <v>0.11662726556343578</v>
      </c>
      <c r="P6370" t="str">
        <f t="shared" si="644"/>
        <v>Nov-2025</v>
      </c>
      <c r="Q6370" t="str">
        <f t="shared" si="645"/>
        <v>Q4-2025</v>
      </c>
    </row>
    <row r="6371" spans="1:17" x14ac:dyDescent="0.3">
      <c r="A6371" t="s">
        <v>6519</v>
      </c>
      <c r="B6371" s="15">
        <v>45987</v>
      </c>
      <c r="C6371" t="s">
        <v>52</v>
      </c>
      <c r="D6371" t="s">
        <v>75</v>
      </c>
      <c r="E6371" t="s">
        <v>71</v>
      </c>
      <c r="F6371" t="s">
        <v>78</v>
      </c>
      <c r="G6371" t="s">
        <v>56</v>
      </c>
      <c r="H6371">
        <v>6</v>
      </c>
      <c r="I6371">
        <v>131.52000000000001</v>
      </c>
      <c r="J6371">
        <v>0.11</v>
      </c>
      <c r="K6371">
        <v>102.3</v>
      </c>
      <c r="L6371" t="s">
        <v>57</v>
      </c>
      <c r="M6371">
        <f t="shared" si="641"/>
        <v>702.32</v>
      </c>
      <c r="N6371">
        <f t="shared" si="642"/>
        <v>88.52</v>
      </c>
      <c r="O6371" s="7">
        <f t="shared" si="643"/>
        <v>0.1260394122337396</v>
      </c>
      <c r="P6371" t="str">
        <f t="shared" si="644"/>
        <v>Nov-2025</v>
      </c>
      <c r="Q6371" t="str">
        <f t="shared" si="645"/>
        <v>Q4-2025</v>
      </c>
    </row>
    <row r="6372" spans="1:17" x14ac:dyDescent="0.3">
      <c r="A6372" t="s">
        <v>6520</v>
      </c>
      <c r="B6372" s="15">
        <v>45931</v>
      </c>
      <c r="C6372" t="s">
        <v>88</v>
      </c>
      <c r="D6372" t="s">
        <v>89</v>
      </c>
      <c r="E6372" t="s">
        <v>107</v>
      </c>
      <c r="F6372" t="s">
        <v>148</v>
      </c>
      <c r="G6372" t="s">
        <v>68</v>
      </c>
      <c r="H6372">
        <v>2</v>
      </c>
      <c r="I6372">
        <v>27.84</v>
      </c>
      <c r="J6372">
        <v>1.2999999999999999E-2</v>
      </c>
      <c r="K6372">
        <v>9.23</v>
      </c>
      <c r="L6372" t="s">
        <v>57</v>
      </c>
      <c r="M6372">
        <f t="shared" si="641"/>
        <v>54.96</v>
      </c>
      <c r="N6372">
        <f t="shared" si="642"/>
        <v>36.5</v>
      </c>
      <c r="O6372" s="7">
        <f t="shared" si="643"/>
        <v>0.66411935953420664</v>
      </c>
      <c r="P6372" t="str">
        <f t="shared" si="644"/>
        <v>Oct-2025</v>
      </c>
      <c r="Q6372" t="str">
        <f t="shared" si="645"/>
        <v>Q4-2025</v>
      </c>
    </row>
    <row r="6373" spans="1:17" x14ac:dyDescent="0.3">
      <c r="A6373" t="s">
        <v>6521</v>
      </c>
      <c r="B6373" s="15">
        <v>45839</v>
      </c>
      <c r="C6373" t="s">
        <v>88</v>
      </c>
      <c r="D6373" t="s">
        <v>73</v>
      </c>
      <c r="E6373" t="s">
        <v>93</v>
      </c>
      <c r="F6373" t="s">
        <v>141</v>
      </c>
      <c r="G6373" t="s">
        <v>56</v>
      </c>
      <c r="H6373">
        <v>4</v>
      </c>
      <c r="I6373">
        <v>45.36</v>
      </c>
      <c r="J6373">
        <v>0.112</v>
      </c>
      <c r="K6373">
        <v>16.38</v>
      </c>
      <c r="L6373" t="s">
        <v>57</v>
      </c>
      <c r="M6373">
        <f t="shared" si="641"/>
        <v>161.12</v>
      </c>
      <c r="N6373">
        <f t="shared" si="642"/>
        <v>95.6</v>
      </c>
      <c r="O6373" s="7">
        <f t="shared" si="643"/>
        <v>0.59334657398212509</v>
      </c>
      <c r="P6373" t="str">
        <f t="shared" si="644"/>
        <v>Jul-2025</v>
      </c>
      <c r="Q6373" t="str">
        <f t="shared" si="645"/>
        <v>Q3-2025</v>
      </c>
    </row>
    <row r="6374" spans="1:17" x14ac:dyDescent="0.3">
      <c r="A6374" t="s">
        <v>6522</v>
      </c>
      <c r="B6374" s="15">
        <v>45849</v>
      </c>
      <c r="C6374" t="s">
        <v>52</v>
      </c>
      <c r="D6374" t="s">
        <v>96</v>
      </c>
      <c r="E6374" t="s">
        <v>71</v>
      </c>
      <c r="F6374" t="s">
        <v>97</v>
      </c>
      <c r="G6374" t="s">
        <v>68</v>
      </c>
      <c r="H6374">
        <v>2</v>
      </c>
      <c r="I6374">
        <v>89.94</v>
      </c>
      <c r="J6374">
        <v>0.14199999999999999</v>
      </c>
      <c r="K6374">
        <v>65.010000000000005</v>
      </c>
      <c r="L6374" t="s">
        <v>57</v>
      </c>
      <c r="M6374">
        <f t="shared" si="641"/>
        <v>154.34</v>
      </c>
      <c r="N6374">
        <f t="shared" si="642"/>
        <v>24.32</v>
      </c>
      <c r="O6374" s="7">
        <f t="shared" si="643"/>
        <v>0.15757418686017882</v>
      </c>
      <c r="P6374" t="str">
        <f t="shared" ref="P6374:P6393" si="646">IF(B6374="","",TEXT(B6374,"mmm-yyyy"))</f>
        <v>Jul-2025</v>
      </c>
      <c r="Q6374" t="str">
        <f t="shared" ref="Q6374:Q6393" si="647">IF(B6374="","","Q"&amp;ROUNDUP(MONTH(B6374)/3,0)&amp;"-"&amp;YEAR(B6374))</f>
        <v>Q3-2025</v>
      </c>
    </row>
    <row r="6375" spans="1:17" x14ac:dyDescent="0.3">
      <c r="A6375" t="s">
        <v>6523</v>
      </c>
      <c r="B6375" s="15">
        <v>45825</v>
      </c>
      <c r="C6375" t="s">
        <v>88</v>
      </c>
      <c r="D6375" t="s">
        <v>183</v>
      </c>
      <c r="E6375" t="s">
        <v>93</v>
      </c>
      <c r="F6375" t="s">
        <v>124</v>
      </c>
      <c r="G6375" t="s">
        <v>56</v>
      </c>
      <c r="H6375">
        <v>8</v>
      </c>
      <c r="I6375">
        <v>62.51</v>
      </c>
      <c r="J6375">
        <v>7.1999999999999995E-2</v>
      </c>
      <c r="K6375">
        <v>27.91</v>
      </c>
      <c r="L6375" t="s">
        <v>104</v>
      </c>
      <c r="M6375">
        <f t="shared" si="641"/>
        <v>464.07</v>
      </c>
      <c r="N6375">
        <f t="shared" si="642"/>
        <v>240.79</v>
      </c>
      <c r="O6375" s="7">
        <f t="shared" si="643"/>
        <v>0.51886568836597924</v>
      </c>
      <c r="P6375" t="str">
        <f t="shared" si="646"/>
        <v>Jun-2025</v>
      </c>
      <c r="Q6375" t="str">
        <f t="shared" si="647"/>
        <v>Q2-2025</v>
      </c>
    </row>
    <row r="6376" spans="1:17" x14ac:dyDescent="0.3">
      <c r="A6376" t="s">
        <v>6524</v>
      </c>
      <c r="B6376" s="15">
        <v>45727</v>
      </c>
      <c r="C6376" t="s">
        <v>63</v>
      </c>
      <c r="D6376" t="s">
        <v>165</v>
      </c>
      <c r="E6376" t="s">
        <v>107</v>
      </c>
      <c r="F6376" t="s">
        <v>193</v>
      </c>
      <c r="G6376" t="s">
        <v>56</v>
      </c>
      <c r="H6376">
        <v>2</v>
      </c>
      <c r="I6376">
        <v>32.93</v>
      </c>
      <c r="J6376">
        <v>0.151</v>
      </c>
      <c r="K6376">
        <v>12.19</v>
      </c>
      <c r="L6376" t="s">
        <v>57</v>
      </c>
      <c r="M6376">
        <f t="shared" si="641"/>
        <v>55.92</v>
      </c>
      <c r="N6376">
        <f t="shared" si="642"/>
        <v>31.54</v>
      </c>
      <c r="O6376" s="7">
        <f t="shared" si="643"/>
        <v>0.56402002861230327</v>
      </c>
      <c r="P6376" t="str">
        <f t="shared" si="646"/>
        <v>Mar-2025</v>
      </c>
      <c r="Q6376" t="str">
        <f t="shared" si="647"/>
        <v>Q1-2025</v>
      </c>
    </row>
    <row r="6377" spans="1:17" x14ac:dyDescent="0.3">
      <c r="A6377" t="s">
        <v>6525</v>
      </c>
      <c r="B6377" s="15">
        <v>45727</v>
      </c>
      <c r="C6377" t="s">
        <v>88</v>
      </c>
      <c r="D6377" t="s">
        <v>167</v>
      </c>
      <c r="E6377" t="s">
        <v>60</v>
      </c>
      <c r="F6377" t="s">
        <v>99</v>
      </c>
      <c r="G6377" t="s">
        <v>68</v>
      </c>
      <c r="H6377">
        <v>5</v>
      </c>
      <c r="I6377">
        <v>76.180000000000007</v>
      </c>
      <c r="J6377">
        <v>0.14099999999999999</v>
      </c>
      <c r="K6377">
        <v>31.82</v>
      </c>
      <c r="L6377" t="s">
        <v>57</v>
      </c>
      <c r="M6377">
        <f t="shared" si="641"/>
        <v>327.19</v>
      </c>
      <c r="N6377">
        <f t="shared" si="642"/>
        <v>168.09</v>
      </c>
      <c r="O6377" s="7">
        <f t="shared" si="643"/>
        <v>0.51373819493260797</v>
      </c>
      <c r="P6377" t="str">
        <f t="shared" si="646"/>
        <v>Mar-2025</v>
      </c>
      <c r="Q6377" t="str">
        <f t="shared" si="647"/>
        <v>Q1-2025</v>
      </c>
    </row>
    <row r="6378" spans="1:17" x14ac:dyDescent="0.3">
      <c r="A6378" t="s">
        <v>6526</v>
      </c>
      <c r="B6378" s="15">
        <v>45870</v>
      </c>
      <c r="C6378" t="s">
        <v>84</v>
      </c>
      <c r="D6378" t="s">
        <v>229</v>
      </c>
      <c r="E6378" t="s">
        <v>71</v>
      </c>
      <c r="F6378" t="s">
        <v>97</v>
      </c>
      <c r="G6378" t="s">
        <v>56</v>
      </c>
      <c r="H6378">
        <v>1</v>
      </c>
      <c r="I6378">
        <v>278.70999999999998</v>
      </c>
      <c r="J6378">
        <v>3.4000000000000002E-2</v>
      </c>
      <c r="K6378">
        <v>123.22</v>
      </c>
      <c r="L6378" t="s">
        <v>57</v>
      </c>
      <c r="M6378">
        <f t="shared" si="641"/>
        <v>269.23</v>
      </c>
      <c r="N6378">
        <f t="shared" si="642"/>
        <v>146.01</v>
      </c>
      <c r="O6378" s="7">
        <f t="shared" si="643"/>
        <v>0.54232440664116177</v>
      </c>
      <c r="P6378" t="str">
        <f t="shared" si="646"/>
        <v>Aug-2025</v>
      </c>
      <c r="Q6378" t="str">
        <f t="shared" si="647"/>
        <v>Q3-2025</v>
      </c>
    </row>
    <row r="6379" spans="1:17" x14ac:dyDescent="0.3">
      <c r="A6379" t="s">
        <v>6527</v>
      </c>
      <c r="B6379" s="15">
        <v>45926</v>
      </c>
      <c r="C6379" t="s">
        <v>84</v>
      </c>
      <c r="D6379" t="s">
        <v>196</v>
      </c>
      <c r="E6379" t="s">
        <v>60</v>
      </c>
      <c r="F6379" t="s">
        <v>76</v>
      </c>
      <c r="G6379" t="s">
        <v>68</v>
      </c>
      <c r="H6379">
        <v>1</v>
      </c>
      <c r="I6379">
        <v>112.21</v>
      </c>
      <c r="J6379">
        <v>0.218</v>
      </c>
      <c r="K6379">
        <v>53.78</v>
      </c>
      <c r="L6379" t="s">
        <v>57</v>
      </c>
      <c r="M6379">
        <f t="shared" si="641"/>
        <v>87.75</v>
      </c>
      <c r="N6379">
        <f t="shared" si="642"/>
        <v>33.97</v>
      </c>
      <c r="O6379" s="7">
        <f t="shared" si="643"/>
        <v>0.38712250712250712</v>
      </c>
      <c r="P6379" t="str">
        <f t="shared" si="646"/>
        <v>Sep-2025</v>
      </c>
      <c r="Q6379" t="str">
        <f t="shared" si="647"/>
        <v>Q3-2025</v>
      </c>
    </row>
    <row r="6380" spans="1:17" x14ac:dyDescent="0.3">
      <c r="A6380" t="s">
        <v>6528</v>
      </c>
      <c r="B6380" s="15">
        <v>45861</v>
      </c>
      <c r="C6380" t="s">
        <v>88</v>
      </c>
      <c r="D6380" t="s">
        <v>198</v>
      </c>
      <c r="E6380" t="s">
        <v>93</v>
      </c>
      <c r="F6380" t="s">
        <v>255</v>
      </c>
      <c r="G6380" t="s">
        <v>68</v>
      </c>
      <c r="H6380">
        <v>2</v>
      </c>
      <c r="I6380">
        <v>28.84</v>
      </c>
      <c r="J6380">
        <v>0.10299999999999999</v>
      </c>
      <c r="K6380">
        <v>11.78</v>
      </c>
      <c r="L6380" t="s">
        <v>57</v>
      </c>
      <c r="M6380">
        <f t="shared" si="641"/>
        <v>51.74</v>
      </c>
      <c r="N6380">
        <f t="shared" si="642"/>
        <v>28.18</v>
      </c>
      <c r="O6380" s="7">
        <f t="shared" si="643"/>
        <v>0.54464630846540396</v>
      </c>
      <c r="P6380" t="str">
        <f t="shared" si="646"/>
        <v>Jul-2025</v>
      </c>
      <c r="Q6380" t="str">
        <f t="shared" si="647"/>
        <v>Q3-2025</v>
      </c>
    </row>
    <row r="6381" spans="1:17" x14ac:dyDescent="0.3">
      <c r="A6381" t="s">
        <v>6529</v>
      </c>
      <c r="B6381" s="15">
        <v>45642</v>
      </c>
      <c r="C6381" t="s">
        <v>88</v>
      </c>
      <c r="D6381" t="s">
        <v>202</v>
      </c>
      <c r="E6381" t="s">
        <v>93</v>
      </c>
      <c r="F6381" t="s">
        <v>124</v>
      </c>
      <c r="G6381" t="s">
        <v>68</v>
      </c>
      <c r="H6381">
        <v>5</v>
      </c>
      <c r="I6381">
        <v>79.73</v>
      </c>
      <c r="J6381">
        <v>0.14399999999999999</v>
      </c>
      <c r="K6381">
        <v>34.119999999999997</v>
      </c>
      <c r="L6381" t="s">
        <v>57</v>
      </c>
      <c r="M6381">
        <f t="shared" si="641"/>
        <v>341.24</v>
      </c>
      <c r="N6381">
        <f t="shared" si="642"/>
        <v>170.64</v>
      </c>
      <c r="O6381" s="7">
        <f t="shared" si="643"/>
        <v>0.50005860977611061</v>
      </c>
      <c r="P6381" t="str">
        <f t="shared" si="646"/>
        <v>Dec-2024</v>
      </c>
      <c r="Q6381" t="str">
        <f t="shared" si="647"/>
        <v>Q4-2024</v>
      </c>
    </row>
    <row r="6382" spans="1:17" x14ac:dyDescent="0.3">
      <c r="A6382" t="s">
        <v>6530</v>
      </c>
      <c r="B6382" s="15">
        <v>45867</v>
      </c>
      <c r="C6382" t="s">
        <v>88</v>
      </c>
      <c r="D6382" t="s">
        <v>123</v>
      </c>
      <c r="E6382" t="s">
        <v>93</v>
      </c>
      <c r="F6382" t="s">
        <v>255</v>
      </c>
      <c r="G6382" t="s">
        <v>68</v>
      </c>
      <c r="H6382">
        <v>1</v>
      </c>
      <c r="I6382">
        <v>88.95</v>
      </c>
      <c r="J6382">
        <v>0</v>
      </c>
      <c r="K6382">
        <v>35.1</v>
      </c>
      <c r="L6382" t="s">
        <v>104</v>
      </c>
      <c r="M6382">
        <f t="shared" si="641"/>
        <v>88.95</v>
      </c>
      <c r="N6382">
        <f t="shared" si="642"/>
        <v>53.85</v>
      </c>
      <c r="O6382" s="7">
        <f t="shared" si="643"/>
        <v>0.60539629005059026</v>
      </c>
      <c r="P6382" t="str">
        <f t="shared" si="646"/>
        <v>Jul-2025</v>
      </c>
      <c r="Q6382" t="str">
        <f t="shared" si="647"/>
        <v>Q3-2025</v>
      </c>
    </row>
    <row r="6383" spans="1:17" x14ac:dyDescent="0.3">
      <c r="A6383" t="s">
        <v>6531</v>
      </c>
      <c r="B6383" s="15">
        <v>45749</v>
      </c>
      <c r="C6383" t="s">
        <v>63</v>
      </c>
      <c r="D6383" t="s">
        <v>175</v>
      </c>
      <c r="E6383" t="s">
        <v>93</v>
      </c>
      <c r="F6383" t="s">
        <v>124</v>
      </c>
      <c r="G6383" t="s">
        <v>68</v>
      </c>
      <c r="H6383">
        <v>10</v>
      </c>
      <c r="I6383">
        <v>32.82</v>
      </c>
      <c r="J6383">
        <v>0.23799999999999999</v>
      </c>
      <c r="K6383">
        <v>11.75</v>
      </c>
      <c r="L6383" t="s">
        <v>57</v>
      </c>
      <c r="M6383">
        <f t="shared" si="641"/>
        <v>250.09</v>
      </c>
      <c r="N6383">
        <f t="shared" si="642"/>
        <v>132.59</v>
      </c>
      <c r="O6383" s="7">
        <f t="shared" si="643"/>
        <v>0.53016913910992047</v>
      </c>
      <c r="P6383" t="str">
        <f t="shared" si="646"/>
        <v>Apr-2025</v>
      </c>
      <c r="Q6383" t="str">
        <f t="shared" si="647"/>
        <v>Q2-2025</v>
      </c>
    </row>
    <row r="6384" spans="1:17" x14ac:dyDescent="0.3">
      <c r="A6384" t="s">
        <v>6532</v>
      </c>
      <c r="B6384" s="15">
        <v>45704</v>
      </c>
      <c r="C6384" t="s">
        <v>84</v>
      </c>
      <c r="D6384" t="s">
        <v>372</v>
      </c>
      <c r="E6384" t="s">
        <v>93</v>
      </c>
      <c r="F6384" t="s">
        <v>141</v>
      </c>
      <c r="G6384" t="s">
        <v>68</v>
      </c>
      <c r="H6384">
        <v>2</v>
      </c>
      <c r="I6384">
        <v>46.64</v>
      </c>
      <c r="J6384">
        <v>5.1999999999999998E-2</v>
      </c>
      <c r="K6384">
        <v>19.489999999999998</v>
      </c>
      <c r="L6384" t="s">
        <v>57</v>
      </c>
      <c r="M6384">
        <f t="shared" si="641"/>
        <v>88.43</v>
      </c>
      <c r="N6384">
        <f t="shared" si="642"/>
        <v>49.45</v>
      </c>
      <c r="O6384" s="7">
        <f t="shared" si="643"/>
        <v>0.55919936673074744</v>
      </c>
      <c r="P6384" t="str">
        <f t="shared" si="646"/>
        <v>Feb-2025</v>
      </c>
      <c r="Q6384" t="str">
        <f t="shared" si="647"/>
        <v>Q1-2025</v>
      </c>
    </row>
    <row r="6385" spans="1:17" x14ac:dyDescent="0.3">
      <c r="A6385" t="s">
        <v>6533</v>
      </c>
      <c r="B6385" s="15">
        <v>45937</v>
      </c>
      <c r="C6385" t="s">
        <v>84</v>
      </c>
      <c r="D6385" t="s">
        <v>229</v>
      </c>
      <c r="E6385" t="s">
        <v>54</v>
      </c>
      <c r="F6385" t="s">
        <v>268</v>
      </c>
      <c r="G6385" t="s">
        <v>56</v>
      </c>
      <c r="H6385">
        <v>1</v>
      </c>
      <c r="I6385">
        <v>15.34</v>
      </c>
      <c r="J6385">
        <v>0.13200000000000001</v>
      </c>
      <c r="K6385">
        <v>8.58</v>
      </c>
      <c r="L6385" t="s">
        <v>57</v>
      </c>
      <c r="M6385">
        <f t="shared" si="641"/>
        <v>13.32</v>
      </c>
      <c r="N6385">
        <f t="shared" si="642"/>
        <v>4.74</v>
      </c>
      <c r="O6385" s="7">
        <f t="shared" si="643"/>
        <v>0.35585585585585588</v>
      </c>
      <c r="P6385" t="str">
        <f t="shared" si="646"/>
        <v>Oct-2025</v>
      </c>
      <c r="Q6385" t="str">
        <f t="shared" si="647"/>
        <v>Q4-2025</v>
      </c>
    </row>
    <row r="6386" spans="1:17" x14ac:dyDescent="0.3">
      <c r="A6386" t="s">
        <v>6534</v>
      </c>
      <c r="B6386" s="15">
        <v>46013</v>
      </c>
      <c r="C6386" t="s">
        <v>84</v>
      </c>
      <c r="D6386" t="s">
        <v>572</v>
      </c>
      <c r="E6386" t="s">
        <v>107</v>
      </c>
      <c r="F6386" t="s">
        <v>132</v>
      </c>
      <c r="G6386" t="s">
        <v>68</v>
      </c>
      <c r="H6386">
        <v>4</v>
      </c>
      <c r="I6386">
        <v>22.42</v>
      </c>
      <c r="J6386">
        <v>2.5999999999999999E-2</v>
      </c>
      <c r="K6386">
        <v>6.91</v>
      </c>
      <c r="L6386" t="s">
        <v>57</v>
      </c>
      <c r="M6386">
        <f t="shared" si="641"/>
        <v>87.35</v>
      </c>
      <c r="N6386">
        <f t="shared" si="642"/>
        <v>59.71</v>
      </c>
      <c r="O6386" s="7">
        <f t="shared" si="643"/>
        <v>0.6835718374356039</v>
      </c>
      <c r="P6386" t="str">
        <f t="shared" si="646"/>
        <v>Dec-2025</v>
      </c>
      <c r="Q6386" t="str">
        <f t="shared" si="647"/>
        <v>Q4-2025</v>
      </c>
    </row>
    <row r="6387" spans="1:17" x14ac:dyDescent="0.3">
      <c r="A6387" t="s">
        <v>6535</v>
      </c>
      <c r="B6387" s="15">
        <v>45407</v>
      </c>
      <c r="C6387" t="s">
        <v>52</v>
      </c>
      <c r="D6387" t="s">
        <v>200</v>
      </c>
      <c r="E6387" t="s">
        <v>54</v>
      </c>
      <c r="F6387" t="s">
        <v>65</v>
      </c>
      <c r="G6387" t="s">
        <v>56</v>
      </c>
      <c r="H6387">
        <v>1</v>
      </c>
      <c r="I6387">
        <v>5.73</v>
      </c>
      <c r="J6387">
        <v>6.6000000000000003E-2</v>
      </c>
      <c r="K6387">
        <v>3.37</v>
      </c>
      <c r="L6387" t="s">
        <v>57</v>
      </c>
      <c r="M6387">
        <f t="shared" si="641"/>
        <v>5.35</v>
      </c>
      <c r="N6387">
        <f t="shared" si="642"/>
        <v>1.98</v>
      </c>
      <c r="O6387" s="7">
        <f t="shared" si="643"/>
        <v>0.37009345794392523</v>
      </c>
      <c r="P6387" t="str">
        <f t="shared" si="646"/>
        <v>Apr-2024</v>
      </c>
      <c r="Q6387" t="str">
        <f t="shared" si="647"/>
        <v>Q2-2024</v>
      </c>
    </row>
    <row r="6388" spans="1:17" x14ac:dyDescent="0.3">
      <c r="A6388" t="s">
        <v>6536</v>
      </c>
      <c r="B6388" s="15">
        <v>45568</v>
      </c>
      <c r="C6388" t="s">
        <v>63</v>
      </c>
      <c r="D6388" t="s">
        <v>204</v>
      </c>
      <c r="E6388" t="s">
        <v>93</v>
      </c>
      <c r="F6388" t="s">
        <v>124</v>
      </c>
      <c r="G6388" t="s">
        <v>68</v>
      </c>
      <c r="H6388">
        <v>1</v>
      </c>
      <c r="I6388">
        <v>85.25</v>
      </c>
      <c r="J6388">
        <v>0.246</v>
      </c>
      <c r="K6388">
        <v>30.23</v>
      </c>
      <c r="L6388" t="s">
        <v>57</v>
      </c>
      <c r="M6388">
        <f t="shared" si="641"/>
        <v>64.28</v>
      </c>
      <c r="N6388">
        <f t="shared" si="642"/>
        <v>34.049999999999997</v>
      </c>
      <c r="O6388" s="7">
        <f t="shared" si="643"/>
        <v>0.52971375233354068</v>
      </c>
      <c r="P6388" t="str">
        <f t="shared" si="646"/>
        <v>Oct-2024</v>
      </c>
      <c r="Q6388" t="str">
        <f t="shared" si="647"/>
        <v>Q4-2024</v>
      </c>
    </row>
    <row r="6389" spans="1:17" x14ac:dyDescent="0.3">
      <c r="A6389" t="s">
        <v>6537</v>
      </c>
      <c r="B6389" s="15">
        <v>45704</v>
      </c>
      <c r="C6389" t="s">
        <v>52</v>
      </c>
      <c r="D6389" t="s">
        <v>101</v>
      </c>
      <c r="E6389" t="s">
        <v>107</v>
      </c>
      <c r="F6389" t="s">
        <v>139</v>
      </c>
      <c r="G6389" t="s">
        <v>68</v>
      </c>
      <c r="H6389">
        <v>3</v>
      </c>
      <c r="I6389">
        <v>41.91</v>
      </c>
      <c r="J6389">
        <v>0</v>
      </c>
      <c r="K6389">
        <v>14.91</v>
      </c>
      <c r="L6389" t="s">
        <v>104</v>
      </c>
      <c r="M6389">
        <f t="shared" si="641"/>
        <v>125.73</v>
      </c>
      <c r="N6389">
        <f t="shared" si="642"/>
        <v>81</v>
      </c>
      <c r="O6389" s="7">
        <f t="shared" si="643"/>
        <v>0.64423765211166784</v>
      </c>
      <c r="P6389" t="str">
        <f t="shared" si="646"/>
        <v>Feb-2025</v>
      </c>
      <c r="Q6389" t="str">
        <f t="shared" si="647"/>
        <v>Q1-2025</v>
      </c>
    </row>
    <row r="6390" spans="1:17" x14ac:dyDescent="0.3">
      <c r="A6390" t="s">
        <v>6538</v>
      </c>
      <c r="B6390" s="15">
        <v>45530</v>
      </c>
      <c r="C6390" t="s">
        <v>88</v>
      </c>
      <c r="D6390" t="s">
        <v>270</v>
      </c>
      <c r="E6390" t="s">
        <v>107</v>
      </c>
      <c r="F6390" t="s">
        <v>193</v>
      </c>
      <c r="G6390" t="s">
        <v>56</v>
      </c>
      <c r="H6390">
        <v>4</v>
      </c>
      <c r="I6390">
        <v>26.63</v>
      </c>
      <c r="J6390">
        <v>9.0999999999999998E-2</v>
      </c>
      <c r="K6390">
        <v>8.41</v>
      </c>
      <c r="L6390" t="s">
        <v>57</v>
      </c>
      <c r="M6390">
        <f t="shared" si="641"/>
        <v>96.83</v>
      </c>
      <c r="N6390">
        <f t="shared" si="642"/>
        <v>63.19</v>
      </c>
      <c r="O6390" s="7">
        <f t="shared" si="643"/>
        <v>0.65258700815862847</v>
      </c>
      <c r="P6390" t="str">
        <f t="shared" si="646"/>
        <v>Aug-2024</v>
      </c>
      <c r="Q6390" t="str">
        <f t="shared" si="647"/>
        <v>Q3-2024</v>
      </c>
    </row>
    <row r="6391" spans="1:17" x14ac:dyDescent="0.3">
      <c r="A6391" t="s">
        <v>6539</v>
      </c>
      <c r="B6391" s="15">
        <v>45421</v>
      </c>
      <c r="C6391" t="s">
        <v>63</v>
      </c>
      <c r="D6391" t="s">
        <v>263</v>
      </c>
      <c r="E6391" t="s">
        <v>107</v>
      </c>
      <c r="F6391" t="s">
        <v>132</v>
      </c>
      <c r="G6391" t="s">
        <v>56</v>
      </c>
      <c r="H6391">
        <v>3</v>
      </c>
      <c r="I6391">
        <v>59.23</v>
      </c>
      <c r="J6391">
        <v>0.28100000000000003</v>
      </c>
      <c r="K6391">
        <v>21.27</v>
      </c>
      <c r="L6391" t="s">
        <v>57</v>
      </c>
      <c r="M6391">
        <f t="shared" si="641"/>
        <v>127.76</v>
      </c>
      <c r="N6391">
        <f t="shared" si="642"/>
        <v>63.95</v>
      </c>
      <c r="O6391" s="7">
        <f t="shared" si="643"/>
        <v>0.5005479023168441</v>
      </c>
      <c r="P6391" t="str">
        <f t="shared" si="646"/>
        <v>May-2024</v>
      </c>
      <c r="Q6391" t="str">
        <f t="shared" si="647"/>
        <v>Q2-2024</v>
      </c>
    </row>
    <row r="6392" spans="1:17" x14ac:dyDescent="0.3">
      <c r="A6392" t="s">
        <v>6540</v>
      </c>
      <c r="B6392" s="15">
        <v>45673</v>
      </c>
      <c r="C6392" t="s">
        <v>88</v>
      </c>
      <c r="D6392" t="s">
        <v>206</v>
      </c>
      <c r="E6392" t="s">
        <v>54</v>
      </c>
      <c r="F6392" t="s">
        <v>268</v>
      </c>
      <c r="G6392" t="s">
        <v>56</v>
      </c>
      <c r="H6392">
        <v>1</v>
      </c>
      <c r="I6392">
        <v>20.92</v>
      </c>
      <c r="J6392">
        <v>0.107</v>
      </c>
      <c r="K6392">
        <v>11.79</v>
      </c>
      <c r="L6392" t="s">
        <v>57</v>
      </c>
      <c r="M6392">
        <f t="shared" si="641"/>
        <v>18.68</v>
      </c>
      <c r="N6392">
        <f t="shared" si="642"/>
        <v>6.89</v>
      </c>
      <c r="O6392" s="7">
        <f t="shared" si="643"/>
        <v>0.36884368308351179</v>
      </c>
      <c r="P6392" t="str">
        <f t="shared" si="646"/>
        <v>Jan-2025</v>
      </c>
      <c r="Q6392" t="str">
        <f t="shared" si="647"/>
        <v>Q1-2025</v>
      </c>
    </row>
    <row r="6393" spans="1:17" x14ac:dyDescent="0.3">
      <c r="A6393" t="s">
        <v>6541</v>
      </c>
      <c r="B6393" s="15">
        <v>45445</v>
      </c>
      <c r="C6393" t="s">
        <v>88</v>
      </c>
      <c r="D6393" t="s">
        <v>234</v>
      </c>
      <c r="E6393" t="s">
        <v>93</v>
      </c>
      <c r="F6393" t="s">
        <v>141</v>
      </c>
      <c r="G6393" t="s">
        <v>56</v>
      </c>
      <c r="H6393">
        <v>4</v>
      </c>
      <c r="I6393">
        <v>42.51</v>
      </c>
      <c r="J6393">
        <v>0</v>
      </c>
      <c r="K6393">
        <v>19.54</v>
      </c>
      <c r="L6393" t="s">
        <v>57</v>
      </c>
      <c r="M6393">
        <f t="shared" si="641"/>
        <v>170.04</v>
      </c>
      <c r="N6393">
        <f t="shared" si="642"/>
        <v>91.88</v>
      </c>
      <c r="O6393" s="7">
        <f t="shared" si="643"/>
        <v>0.54034344860032935</v>
      </c>
      <c r="P6393" t="str">
        <f t="shared" si="646"/>
        <v>Jun-2024</v>
      </c>
      <c r="Q6393" t="str">
        <f t="shared" si="647"/>
        <v>Q2-2024</v>
      </c>
    </row>
    <row r="6394" spans="1:17" x14ac:dyDescent="0.3">
      <c r="A6394" t="s">
        <v>6542</v>
      </c>
      <c r="C6394" t="s">
        <v>88</v>
      </c>
      <c r="D6394" t="s">
        <v>234</v>
      </c>
      <c r="E6394" t="s">
        <v>60</v>
      </c>
      <c r="F6394" t="s">
        <v>90</v>
      </c>
      <c r="G6394" t="s">
        <v>68</v>
      </c>
      <c r="H6394">
        <v>10</v>
      </c>
      <c r="I6394">
        <v>98.53</v>
      </c>
      <c r="J6394">
        <v>0.113</v>
      </c>
      <c r="K6394">
        <v>50.73</v>
      </c>
      <c r="L6394" t="s">
        <v>57</v>
      </c>
      <c r="M6394">
        <f t="shared" si="641"/>
        <v>873.96</v>
      </c>
      <c r="N6394">
        <f t="shared" si="642"/>
        <v>366.66</v>
      </c>
      <c r="O6394" s="7">
        <f t="shared" si="643"/>
        <v>0.41953865165453796</v>
      </c>
    </row>
    <row r="6395" spans="1:17" x14ac:dyDescent="0.3">
      <c r="A6395" t="s">
        <v>6543</v>
      </c>
      <c r="B6395" s="15">
        <v>45681</v>
      </c>
      <c r="C6395" t="s">
        <v>52</v>
      </c>
      <c r="D6395" t="s">
        <v>121</v>
      </c>
      <c r="E6395" t="s">
        <v>71</v>
      </c>
      <c r="F6395" t="s">
        <v>78</v>
      </c>
      <c r="G6395" t="s">
        <v>68</v>
      </c>
      <c r="H6395">
        <v>6</v>
      </c>
      <c r="I6395">
        <v>64.16</v>
      </c>
      <c r="J6395">
        <v>1E-3</v>
      </c>
      <c r="K6395">
        <v>49.4</v>
      </c>
      <c r="L6395" t="s">
        <v>57</v>
      </c>
      <c r="M6395">
        <f t="shared" si="641"/>
        <v>384.58</v>
      </c>
      <c r="N6395">
        <f t="shared" si="642"/>
        <v>88.18</v>
      </c>
      <c r="O6395" s="7">
        <f t="shared" si="643"/>
        <v>0.22928909459670294</v>
      </c>
      <c r="P6395" t="str">
        <f t="shared" ref="P6395:P6426" si="648">IF(B6395="","",TEXT(B6395,"mmm-yyyy"))</f>
        <v>Jan-2025</v>
      </c>
      <c r="Q6395" t="str">
        <f t="shared" ref="Q6395:Q6426" si="649">IF(B6395="","","Q"&amp;ROUNDUP(MONTH(B6395)/3,0)&amp;"-"&amp;YEAR(B6395))</f>
        <v>Q1-2025</v>
      </c>
    </row>
    <row r="6396" spans="1:17" x14ac:dyDescent="0.3">
      <c r="A6396" t="s">
        <v>6544</v>
      </c>
      <c r="B6396" s="15">
        <v>45615</v>
      </c>
      <c r="C6396" t="s">
        <v>88</v>
      </c>
      <c r="D6396" t="s">
        <v>135</v>
      </c>
      <c r="E6396" t="s">
        <v>71</v>
      </c>
      <c r="F6396" t="s">
        <v>72</v>
      </c>
      <c r="G6396" t="s">
        <v>56</v>
      </c>
      <c r="H6396">
        <v>2</v>
      </c>
      <c r="I6396">
        <v>125.72</v>
      </c>
      <c r="J6396">
        <v>0.10299999999999999</v>
      </c>
      <c r="K6396">
        <v>97.28</v>
      </c>
      <c r="L6396" t="s">
        <v>57</v>
      </c>
      <c r="M6396">
        <f t="shared" si="641"/>
        <v>225.54</v>
      </c>
      <c r="N6396">
        <f t="shared" si="642"/>
        <v>30.98</v>
      </c>
      <c r="O6396" s="7">
        <f t="shared" si="643"/>
        <v>0.13735922674470161</v>
      </c>
      <c r="P6396" t="str">
        <f t="shared" si="648"/>
        <v>Nov-2024</v>
      </c>
      <c r="Q6396" t="str">
        <f t="shared" si="649"/>
        <v>Q4-2024</v>
      </c>
    </row>
    <row r="6397" spans="1:17" x14ac:dyDescent="0.3">
      <c r="A6397" t="s">
        <v>6545</v>
      </c>
      <c r="B6397" s="15">
        <v>45986</v>
      </c>
      <c r="C6397" t="s">
        <v>88</v>
      </c>
      <c r="D6397" t="s">
        <v>270</v>
      </c>
      <c r="E6397" t="s">
        <v>54</v>
      </c>
      <c r="F6397" t="s">
        <v>55</v>
      </c>
      <c r="G6397" t="s">
        <v>68</v>
      </c>
      <c r="H6397">
        <v>6</v>
      </c>
      <c r="I6397">
        <v>8.92</v>
      </c>
      <c r="J6397">
        <v>0</v>
      </c>
      <c r="K6397">
        <v>6.18</v>
      </c>
      <c r="L6397" t="s">
        <v>57</v>
      </c>
      <c r="M6397">
        <f t="shared" si="641"/>
        <v>53.52</v>
      </c>
      <c r="N6397">
        <f t="shared" si="642"/>
        <v>16.440000000000001</v>
      </c>
      <c r="O6397" s="7">
        <f t="shared" si="643"/>
        <v>0.30717488789237668</v>
      </c>
      <c r="P6397" t="str">
        <f t="shared" si="648"/>
        <v>Nov-2025</v>
      </c>
      <c r="Q6397" t="str">
        <f t="shared" si="649"/>
        <v>Q4-2025</v>
      </c>
    </row>
    <row r="6398" spans="1:17" x14ac:dyDescent="0.3">
      <c r="A6398" t="s">
        <v>6546</v>
      </c>
      <c r="B6398" s="15">
        <v>45981</v>
      </c>
      <c r="C6398" t="s">
        <v>84</v>
      </c>
      <c r="D6398" t="s">
        <v>150</v>
      </c>
      <c r="E6398" t="s">
        <v>54</v>
      </c>
      <c r="F6398" t="s">
        <v>156</v>
      </c>
      <c r="G6398" t="s">
        <v>68</v>
      </c>
      <c r="H6398">
        <v>3</v>
      </c>
      <c r="I6398">
        <v>5.4</v>
      </c>
      <c r="J6398">
        <v>0.03</v>
      </c>
      <c r="K6398">
        <v>3.35</v>
      </c>
      <c r="L6398" t="s">
        <v>57</v>
      </c>
      <c r="M6398">
        <f t="shared" si="641"/>
        <v>15.71</v>
      </c>
      <c r="N6398">
        <f t="shared" si="642"/>
        <v>5.66</v>
      </c>
      <c r="O6398" s="7">
        <f t="shared" si="643"/>
        <v>0.36028007638446846</v>
      </c>
      <c r="P6398" t="str">
        <f t="shared" si="648"/>
        <v>Nov-2025</v>
      </c>
      <c r="Q6398" t="str">
        <f t="shared" si="649"/>
        <v>Q4-2025</v>
      </c>
    </row>
    <row r="6399" spans="1:17" x14ac:dyDescent="0.3">
      <c r="A6399" t="s">
        <v>6547</v>
      </c>
      <c r="B6399" s="15">
        <v>45686</v>
      </c>
      <c r="C6399" t="s">
        <v>52</v>
      </c>
      <c r="D6399" t="s">
        <v>200</v>
      </c>
      <c r="E6399" t="s">
        <v>71</v>
      </c>
      <c r="F6399" t="s">
        <v>78</v>
      </c>
      <c r="G6399" t="s">
        <v>56</v>
      </c>
      <c r="H6399">
        <v>4</v>
      </c>
      <c r="I6399">
        <v>262.61</v>
      </c>
      <c r="J6399">
        <v>4.7E-2</v>
      </c>
      <c r="K6399">
        <v>194.95</v>
      </c>
      <c r="L6399" t="s">
        <v>57</v>
      </c>
      <c r="M6399">
        <f t="shared" si="641"/>
        <v>1001.07</v>
      </c>
      <c r="N6399">
        <f t="shared" si="642"/>
        <v>221.27</v>
      </c>
      <c r="O6399" s="7">
        <f t="shared" si="643"/>
        <v>0.22103349416124746</v>
      </c>
      <c r="P6399" t="str">
        <f t="shared" si="648"/>
        <v>Jan-2025</v>
      </c>
      <c r="Q6399" t="str">
        <f t="shared" si="649"/>
        <v>Q1-2025</v>
      </c>
    </row>
    <row r="6400" spans="1:17" x14ac:dyDescent="0.3">
      <c r="A6400" t="s">
        <v>6548</v>
      </c>
      <c r="B6400" s="15">
        <v>45714</v>
      </c>
      <c r="C6400" t="s">
        <v>63</v>
      </c>
      <c r="D6400" t="s">
        <v>106</v>
      </c>
      <c r="E6400" t="s">
        <v>71</v>
      </c>
      <c r="F6400" t="s">
        <v>97</v>
      </c>
      <c r="G6400" t="s">
        <v>56</v>
      </c>
      <c r="H6400">
        <v>2</v>
      </c>
      <c r="I6400">
        <v>242.21</v>
      </c>
      <c r="J6400">
        <v>0.218</v>
      </c>
      <c r="K6400">
        <v>178.84</v>
      </c>
      <c r="L6400" t="s">
        <v>57</v>
      </c>
      <c r="M6400">
        <f t="shared" si="641"/>
        <v>378.82</v>
      </c>
      <c r="N6400">
        <f t="shared" si="642"/>
        <v>21.14</v>
      </c>
      <c r="O6400" s="7">
        <f t="shared" si="643"/>
        <v>5.5804867747215041E-2</v>
      </c>
      <c r="P6400" t="str">
        <f t="shared" si="648"/>
        <v>Feb-2025</v>
      </c>
      <c r="Q6400" t="str">
        <f t="shared" si="649"/>
        <v>Q1-2025</v>
      </c>
    </row>
    <row r="6401" spans="1:17" x14ac:dyDescent="0.3">
      <c r="A6401" t="s">
        <v>6549</v>
      </c>
      <c r="B6401" s="15">
        <v>45670</v>
      </c>
      <c r="C6401" t="s">
        <v>84</v>
      </c>
      <c r="D6401" t="s">
        <v>144</v>
      </c>
      <c r="E6401" t="s">
        <v>107</v>
      </c>
      <c r="F6401" t="s">
        <v>108</v>
      </c>
      <c r="G6401" t="s">
        <v>68</v>
      </c>
      <c r="H6401">
        <v>3</v>
      </c>
      <c r="I6401">
        <v>9.35</v>
      </c>
      <c r="J6401">
        <v>0.108</v>
      </c>
      <c r="K6401">
        <v>3.69</v>
      </c>
      <c r="L6401" t="s">
        <v>57</v>
      </c>
      <c r="M6401">
        <f t="shared" si="641"/>
        <v>25.02</v>
      </c>
      <c r="N6401">
        <f t="shared" si="642"/>
        <v>13.95</v>
      </c>
      <c r="O6401" s="7">
        <f t="shared" si="643"/>
        <v>0.55755395683453235</v>
      </c>
      <c r="P6401" t="str">
        <f t="shared" si="648"/>
        <v>Jan-2025</v>
      </c>
      <c r="Q6401" t="str">
        <f t="shared" si="649"/>
        <v>Q1-2025</v>
      </c>
    </row>
    <row r="6402" spans="1:17" x14ac:dyDescent="0.3">
      <c r="A6402" t="s">
        <v>6550</v>
      </c>
      <c r="B6402" s="15">
        <v>45358</v>
      </c>
      <c r="C6402" t="s">
        <v>88</v>
      </c>
      <c r="D6402" t="s">
        <v>162</v>
      </c>
      <c r="E6402" t="s">
        <v>93</v>
      </c>
      <c r="F6402" t="s">
        <v>255</v>
      </c>
      <c r="G6402" t="s">
        <v>68</v>
      </c>
      <c r="H6402">
        <v>3</v>
      </c>
      <c r="I6402">
        <v>13.07</v>
      </c>
      <c r="J6402">
        <v>0</v>
      </c>
      <c r="K6402">
        <v>4.7300000000000004</v>
      </c>
      <c r="L6402" t="s">
        <v>57</v>
      </c>
      <c r="M6402">
        <f t="shared" ref="M6402:M6465" si="650">ROUND(H6402*I6402*(1-J6402),2)</f>
        <v>39.21</v>
      </c>
      <c r="N6402">
        <f t="shared" ref="N6402:N6465" si="651">ROUND(M6402-(H6402*K6402),2)</f>
        <v>25.02</v>
      </c>
      <c r="O6402" s="7">
        <f t="shared" ref="O6402:O6465" si="652">IFERROR(N6402/M6402,0)</f>
        <v>0.63810252486610552</v>
      </c>
      <c r="P6402" t="str">
        <f t="shared" si="648"/>
        <v>Mar-2024</v>
      </c>
      <c r="Q6402" t="str">
        <f t="shared" si="649"/>
        <v>Q1-2024</v>
      </c>
    </row>
    <row r="6403" spans="1:17" x14ac:dyDescent="0.3">
      <c r="A6403" t="s">
        <v>6551</v>
      </c>
      <c r="B6403" s="15">
        <v>45781</v>
      </c>
      <c r="C6403" t="s">
        <v>63</v>
      </c>
      <c r="D6403" t="s">
        <v>281</v>
      </c>
      <c r="E6403" t="s">
        <v>71</v>
      </c>
      <c r="F6403" t="s">
        <v>72</v>
      </c>
      <c r="G6403" t="s">
        <v>56</v>
      </c>
      <c r="H6403">
        <v>5</v>
      </c>
      <c r="I6403">
        <v>61.58</v>
      </c>
      <c r="J6403">
        <v>0.40799999999999997</v>
      </c>
      <c r="K6403">
        <v>42.8</v>
      </c>
      <c r="L6403" t="s">
        <v>57</v>
      </c>
      <c r="M6403">
        <f t="shared" si="650"/>
        <v>182.28</v>
      </c>
      <c r="N6403">
        <f t="shared" si="651"/>
        <v>-31.72</v>
      </c>
      <c r="O6403" s="7">
        <f t="shared" si="652"/>
        <v>-0.174017994294492</v>
      </c>
      <c r="P6403" t="str">
        <f t="shared" si="648"/>
        <v>May-2025</v>
      </c>
      <c r="Q6403" t="str">
        <f t="shared" si="649"/>
        <v>Q2-2025</v>
      </c>
    </row>
    <row r="6404" spans="1:17" x14ac:dyDescent="0.3">
      <c r="A6404" t="s">
        <v>6552</v>
      </c>
      <c r="B6404" s="15">
        <v>45692</v>
      </c>
      <c r="C6404" t="s">
        <v>52</v>
      </c>
      <c r="D6404" t="s">
        <v>75</v>
      </c>
      <c r="E6404" t="s">
        <v>60</v>
      </c>
      <c r="F6404" t="s">
        <v>99</v>
      </c>
      <c r="G6404" t="s">
        <v>73</v>
      </c>
      <c r="H6404">
        <v>3</v>
      </c>
      <c r="I6404">
        <v>49.34</v>
      </c>
      <c r="J6404">
        <v>5.0999999999999997E-2</v>
      </c>
      <c r="K6404">
        <v>24.84</v>
      </c>
      <c r="L6404" t="s">
        <v>57</v>
      </c>
      <c r="M6404">
        <f t="shared" si="650"/>
        <v>140.47</v>
      </c>
      <c r="N6404">
        <f t="shared" si="651"/>
        <v>65.95</v>
      </c>
      <c r="O6404" s="7">
        <f t="shared" si="652"/>
        <v>0.46949526589307328</v>
      </c>
      <c r="P6404" t="str">
        <f t="shared" si="648"/>
        <v>Feb-2025</v>
      </c>
      <c r="Q6404" t="str">
        <f t="shared" si="649"/>
        <v>Q1-2025</v>
      </c>
    </row>
    <row r="6405" spans="1:17" x14ac:dyDescent="0.3">
      <c r="A6405" t="s">
        <v>6553</v>
      </c>
      <c r="B6405" s="15">
        <v>45853</v>
      </c>
      <c r="C6405" t="s">
        <v>63</v>
      </c>
      <c r="D6405" t="s">
        <v>204</v>
      </c>
      <c r="E6405" t="s">
        <v>60</v>
      </c>
      <c r="F6405" t="s">
        <v>99</v>
      </c>
      <c r="G6405" t="s">
        <v>56</v>
      </c>
      <c r="H6405">
        <v>4</v>
      </c>
      <c r="I6405">
        <v>117.49</v>
      </c>
      <c r="J6405">
        <v>0.35299999999999998</v>
      </c>
      <c r="K6405">
        <v>48.64</v>
      </c>
      <c r="L6405" t="s">
        <v>57</v>
      </c>
      <c r="M6405">
        <f t="shared" si="650"/>
        <v>304.06</v>
      </c>
      <c r="N6405">
        <f t="shared" si="651"/>
        <v>109.5</v>
      </c>
      <c r="O6405" s="7">
        <f t="shared" si="652"/>
        <v>0.36012629086364534</v>
      </c>
      <c r="P6405" t="str">
        <f t="shared" si="648"/>
        <v>Jul-2025</v>
      </c>
      <c r="Q6405" t="str">
        <f t="shared" si="649"/>
        <v>Q3-2025</v>
      </c>
    </row>
    <row r="6406" spans="1:17" x14ac:dyDescent="0.3">
      <c r="A6406" t="s">
        <v>6554</v>
      </c>
      <c r="B6406" s="15">
        <v>45842</v>
      </c>
      <c r="C6406" t="s">
        <v>88</v>
      </c>
      <c r="D6406" t="s">
        <v>183</v>
      </c>
      <c r="E6406" t="s">
        <v>54</v>
      </c>
      <c r="F6406" t="s">
        <v>65</v>
      </c>
      <c r="G6406" t="s">
        <v>68</v>
      </c>
      <c r="H6406">
        <v>6</v>
      </c>
      <c r="I6406">
        <v>19.34</v>
      </c>
      <c r="J6406">
        <v>6.0000000000000001E-3</v>
      </c>
      <c r="K6406">
        <v>11.21</v>
      </c>
      <c r="L6406" t="s">
        <v>57</v>
      </c>
      <c r="M6406">
        <f t="shared" si="650"/>
        <v>115.34</v>
      </c>
      <c r="N6406">
        <f t="shared" si="651"/>
        <v>48.08</v>
      </c>
      <c r="O6406" s="7">
        <f t="shared" si="652"/>
        <v>0.41685451707993754</v>
      </c>
      <c r="P6406" t="str">
        <f t="shared" si="648"/>
        <v>Jul-2025</v>
      </c>
      <c r="Q6406" t="str">
        <f t="shared" si="649"/>
        <v>Q3-2025</v>
      </c>
    </row>
    <row r="6407" spans="1:17" x14ac:dyDescent="0.3">
      <c r="A6407" t="s">
        <v>6555</v>
      </c>
      <c r="B6407" s="15">
        <v>45539</v>
      </c>
      <c r="C6407" t="s">
        <v>63</v>
      </c>
      <c r="D6407" t="s">
        <v>73</v>
      </c>
      <c r="E6407" t="s">
        <v>60</v>
      </c>
      <c r="F6407" t="s">
        <v>76</v>
      </c>
      <c r="G6407" t="s">
        <v>73</v>
      </c>
      <c r="H6407">
        <v>2</v>
      </c>
      <c r="I6407">
        <v>47.62</v>
      </c>
      <c r="J6407">
        <v>0.41</v>
      </c>
      <c r="K6407">
        <v>20.149999999999999</v>
      </c>
      <c r="L6407" t="s">
        <v>57</v>
      </c>
      <c r="M6407">
        <f t="shared" si="650"/>
        <v>56.19</v>
      </c>
      <c r="N6407">
        <f t="shared" si="651"/>
        <v>15.89</v>
      </c>
      <c r="O6407" s="7">
        <f t="shared" si="652"/>
        <v>0.28279053212315358</v>
      </c>
      <c r="P6407" t="str">
        <f t="shared" si="648"/>
        <v>Sep-2024</v>
      </c>
      <c r="Q6407" t="str">
        <f t="shared" si="649"/>
        <v>Q3-2024</v>
      </c>
    </row>
    <row r="6408" spans="1:17" x14ac:dyDescent="0.3">
      <c r="A6408" t="s">
        <v>6556</v>
      </c>
      <c r="B6408" s="15">
        <v>45419</v>
      </c>
      <c r="C6408" t="s">
        <v>84</v>
      </c>
      <c r="D6408" t="s">
        <v>372</v>
      </c>
      <c r="E6408" t="s">
        <v>107</v>
      </c>
      <c r="F6408" t="s">
        <v>193</v>
      </c>
      <c r="G6408" t="s">
        <v>68</v>
      </c>
      <c r="H6408">
        <v>1</v>
      </c>
      <c r="I6408">
        <v>28.47</v>
      </c>
      <c r="J6408">
        <v>0</v>
      </c>
      <c r="K6408">
        <v>10.16</v>
      </c>
      <c r="L6408" t="s">
        <v>57</v>
      </c>
      <c r="M6408">
        <f t="shared" si="650"/>
        <v>28.47</v>
      </c>
      <c r="N6408">
        <f t="shared" si="651"/>
        <v>18.309999999999999</v>
      </c>
      <c r="O6408" s="7">
        <f t="shared" si="652"/>
        <v>0.64313312258517741</v>
      </c>
      <c r="P6408" t="str">
        <f t="shared" si="648"/>
        <v>May-2024</v>
      </c>
      <c r="Q6408" t="str">
        <f t="shared" si="649"/>
        <v>Q2-2024</v>
      </c>
    </row>
    <row r="6409" spans="1:17" x14ac:dyDescent="0.3">
      <c r="A6409" t="s">
        <v>6557</v>
      </c>
      <c r="B6409" s="15">
        <v>45429</v>
      </c>
      <c r="C6409" t="s">
        <v>63</v>
      </c>
      <c r="D6409" t="s">
        <v>258</v>
      </c>
      <c r="E6409" t="s">
        <v>93</v>
      </c>
      <c r="F6409" t="s">
        <v>94</v>
      </c>
      <c r="G6409" t="s">
        <v>68</v>
      </c>
      <c r="H6409">
        <v>1</v>
      </c>
      <c r="I6409">
        <v>14.24</v>
      </c>
      <c r="J6409">
        <v>0.14000000000000001</v>
      </c>
      <c r="K6409">
        <v>5.87</v>
      </c>
      <c r="L6409" t="s">
        <v>104</v>
      </c>
      <c r="M6409">
        <f t="shared" si="650"/>
        <v>12.25</v>
      </c>
      <c r="N6409">
        <f t="shared" si="651"/>
        <v>6.38</v>
      </c>
      <c r="O6409" s="7">
        <f t="shared" si="652"/>
        <v>0.52081632653061227</v>
      </c>
      <c r="P6409" t="str">
        <f t="shared" si="648"/>
        <v>May-2024</v>
      </c>
      <c r="Q6409" t="str">
        <f t="shared" si="649"/>
        <v>Q2-2024</v>
      </c>
    </row>
    <row r="6410" spans="1:17" x14ac:dyDescent="0.3">
      <c r="A6410" t="s">
        <v>6558</v>
      </c>
      <c r="B6410" s="15">
        <v>45446</v>
      </c>
      <c r="C6410" t="s">
        <v>63</v>
      </c>
      <c r="D6410" t="s">
        <v>119</v>
      </c>
      <c r="E6410" t="s">
        <v>93</v>
      </c>
      <c r="F6410" t="s">
        <v>255</v>
      </c>
      <c r="G6410" t="s">
        <v>56</v>
      </c>
      <c r="H6410">
        <v>5</v>
      </c>
      <c r="I6410">
        <v>60.91</v>
      </c>
      <c r="J6410">
        <v>0.21099999999999999</v>
      </c>
      <c r="K6410">
        <v>29.89</v>
      </c>
      <c r="L6410" t="s">
        <v>57</v>
      </c>
      <c r="M6410">
        <f t="shared" si="650"/>
        <v>240.29</v>
      </c>
      <c r="N6410">
        <f t="shared" si="651"/>
        <v>90.84</v>
      </c>
      <c r="O6410" s="7">
        <f t="shared" si="652"/>
        <v>0.37804319780265516</v>
      </c>
      <c r="P6410" t="str">
        <f t="shared" si="648"/>
        <v>Jun-2024</v>
      </c>
      <c r="Q6410" t="str">
        <f t="shared" si="649"/>
        <v>Q2-2024</v>
      </c>
    </row>
    <row r="6411" spans="1:17" x14ac:dyDescent="0.3">
      <c r="A6411" t="s">
        <v>6559</v>
      </c>
      <c r="B6411" s="15">
        <v>45380</v>
      </c>
      <c r="C6411" t="s">
        <v>63</v>
      </c>
      <c r="D6411" t="s">
        <v>82</v>
      </c>
      <c r="E6411" t="s">
        <v>60</v>
      </c>
      <c r="F6411" t="s">
        <v>99</v>
      </c>
      <c r="G6411" t="s">
        <v>68</v>
      </c>
      <c r="H6411">
        <v>1</v>
      </c>
      <c r="I6411">
        <v>53.7</v>
      </c>
      <c r="J6411">
        <v>0.25</v>
      </c>
      <c r="K6411">
        <v>22.61</v>
      </c>
      <c r="L6411" t="s">
        <v>104</v>
      </c>
      <c r="M6411">
        <f t="shared" si="650"/>
        <v>40.28</v>
      </c>
      <c r="N6411">
        <f t="shared" si="651"/>
        <v>17.670000000000002</v>
      </c>
      <c r="O6411" s="7">
        <f t="shared" si="652"/>
        <v>0.43867924528301888</v>
      </c>
      <c r="P6411" t="str">
        <f t="shared" si="648"/>
        <v>Mar-2024</v>
      </c>
      <c r="Q6411" t="str">
        <f t="shared" si="649"/>
        <v>Q1-2024</v>
      </c>
    </row>
    <row r="6412" spans="1:17" x14ac:dyDescent="0.3">
      <c r="A6412" t="s">
        <v>6560</v>
      </c>
      <c r="B6412" s="15">
        <v>45781</v>
      </c>
      <c r="C6412" t="s">
        <v>88</v>
      </c>
      <c r="D6412" t="s">
        <v>167</v>
      </c>
      <c r="E6412" t="s">
        <v>54</v>
      </c>
      <c r="F6412" t="s">
        <v>156</v>
      </c>
      <c r="G6412" t="s">
        <v>68</v>
      </c>
      <c r="H6412">
        <v>7</v>
      </c>
      <c r="I6412">
        <v>9.19</v>
      </c>
      <c r="J6412">
        <v>4.8000000000000001E-2</v>
      </c>
      <c r="K6412">
        <v>6.09</v>
      </c>
      <c r="L6412" t="s">
        <v>57</v>
      </c>
      <c r="M6412">
        <f t="shared" si="650"/>
        <v>61.24</v>
      </c>
      <c r="N6412">
        <f t="shared" si="651"/>
        <v>18.61</v>
      </c>
      <c r="O6412" s="7">
        <f t="shared" si="652"/>
        <v>0.30388634879163945</v>
      </c>
      <c r="P6412" t="str">
        <f t="shared" si="648"/>
        <v>May-2025</v>
      </c>
      <c r="Q6412" t="str">
        <f t="shared" si="649"/>
        <v>Q2-2025</v>
      </c>
    </row>
    <row r="6413" spans="1:17" x14ac:dyDescent="0.3">
      <c r="A6413" t="s">
        <v>6561</v>
      </c>
      <c r="B6413" s="15">
        <v>45927</v>
      </c>
      <c r="C6413" t="s">
        <v>52</v>
      </c>
      <c r="D6413" t="s">
        <v>121</v>
      </c>
      <c r="E6413" t="s">
        <v>54</v>
      </c>
      <c r="F6413" t="s">
        <v>65</v>
      </c>
      <c r="G6413" t="s">
        <v>68</v>
      </c>
      <c r="H6413">
        <v>1</v>
      </c>
      <c r="I6413">
        <v>9.17</v>
      </c>
      <c r="J6413">
        <v>5.1999999999999998E-2</v>
      </c>
      <c r="K6413">
        <v>6.39</v>
      </c>
      <c r="L6413" t="s">
        <v>57</v>
      </c>
      <c r="M6413">
        <f t="shared" si="650"/>
        <v>8.69</v>
      </c>
      <c r="N6413">
        <f t="shared" si="651"/>
        <v>2.2999999999999998</v>
      </c>
      <c r="O6413" s="7">
        <f t="shared" si="652"/>
        <v>0.26467203682393553</v>
      </c>
      <c r="P6413" t="str">
        <f t="shared" si="648"/>
        <v>Sep-2025</v>
      </c>
      <c r="Q6413" t="str">
        <f t="shared" si="649"/>
        <v>Q3-2025</v>
      </c>
    </row>
    <row r="6414" spans="1:17" x14ac:dyDescent="0.3">
      <c r="A6414" t="s">
        <v>6562</v>
      </c>
      <c r="B6414" s="15">
        <v>45941</v>
      </c>
      <c r="C6414" t="s">
        <v>63</v>
      </c>
      <c r="D6414" t="s">
        <v>159</v>
      </c>
      <c r="E6414" t="s">
        <v>71</v>
      </c>
      <c r="F6414" t="s">
        <v>97</v>
      </c>
      <c r="G6414" t="s">
        <v>56</v>
      </c>
      <c r="H6414">
        <v>3</v>
      </c>
      <c r="I6414">
        <v>45.93</v>
      </c>
      <c r="J6414">
        <v>0.251</v>
      </c>
      <c r="K6414">
        <v>34</v>
      </c>
      <c r="L6414" t="s">
        <v>57</v>
      </c>
      <c r="M6414">
        <f t="shared" si="650"/>
        <v>103.2</v>
      </c>
      <c r="N6414">
        <f t="shared" si="651"/>
        <v>1.2</v>
      </c>
      <c r="O6414" s="7">
        <f t="shared" si="652"/>
        <v>1.1627906976744186E-2</v>
      </c>
      <c r="P6414" t="str">
        <f t="shared" si="648"/>
        <v>Oct-2025</v>
      </c>
      <c r="Q6414" t="str">
        <f t="shared" si="649"/>
        <v>Q4-2025</v>
      </c>
    </row>
    <row r="6415" spans="1:17" x14ac:dyDescent="0.3">
      <c r="A6415" t="s">
        <v>6563</v>
      </c>
      <c r="B6415" s="15">
        <v>45502</v>
      </c>
      <c r="C6415" t="s">
        <v>63</v>
      </c>
      <c r="D6415" t="s">
        <v>64</v>
      </c>
      <c r="E6415" t="s">
        <v>107</v>
      </c>
      <c r="F6415" t="s">
        <v>139</v>
      </c>
      <c r="G6415" t="s">
        <v>68</v>
      </c>
      <c r="H6415">
        <v>2</v>
      </c>
      <c r="I6415">
        <v>13.96</v>
      </c>
      <c r="J6415">
        <v>8.4000000000000005E-2</v>
      </c>
      <c r="K6415">
        <v>4.82</v>
      </c>
      <c r="L6415" t="s">
        <v>57</v>
      </c>
      <c r="M6415">
        <f t="shared" si="650"/>
        <v>25.57</v>
      </c>
      <c r="N6415">
        <f t="shared" si="651"/>
        <v>15.93</v>
      </c>
      <c r="O6415" s="7">
        <f t="shared" si="652"/>
        <v>0.62299569808369182</v>
      </c>
      <c r="P6415" t="str">
        <f t="shared" si="648"/>
        <v>Jul-2024</v>
      </c>
      <c r="Q6415" t="str">
        <f t="shared" si="649"/>
        <v>Q3-2024</v>
      </c>
    </row>
    <row r="6416" spans="1:17" x14ac:dyDescent="0.3">
      <c r="A6416" t="s">
        <v>6564</v>
      </c>
      <c r="B6416" s="15">
        <v>45963</v>
      </c>
      <c r="C6416" t="s">
        <v>84</v>
      </c>
      <c r="D6416" t="s">
        <v>144</v>
      </c>
      <c r="E6416" t="s">
        <v>60</v>
      </c>
      <c r="F6416" t="s">
        <v>67</v>
      </c>
      <c r="G6416" t="s">
        <v>56</v>
      </c>
      <c r="H6416">
        <v>1</v>
      </c>
      <c r="I6416">
        <v>51</v>
      </c>
      <c r="J6416">
        <v>3.5000000000000003E-2</v>
      </c>
      <c r="K6416">
        <v>25.87</v>
      </c>
      <c r="L6416" t="s">
        <v>57</v>
      </c>
      <c r="M6416">
        <f t="shared" si="650"/>
        <v>49.22</v>
      </c>
      <c r="N6416">
        <f t="shared" si="651"/>
        <v>23.35</v>
      </c>
      <c r="O6416" s="7">
        <f t="shared" si="652"/>
        <v>0.47440065014221866</v>
      </c>
      <c r="P6416" t="str">
        <f t="shared" si="648"/>
        <v>Nov-2025</v>
      </c>
      <c r="Q6416" t="str">
        <f t="shared" si="649"/>
        <v>Q4-2025</v>
      </c>
    </row>
    <row r="6417" spans="1:17" x14ac:dyDescent="0.3">
      <c r="A6417" t="s">
        <v>6565</v>
      </c>
      <c r="B6417" s="15">
        <v>45807</v>
      </c>
      <c r="C6417" t="s">
        <v>63</v>
      </c>
      <c r="D6417" t="s">
        <v>263</v>
      </c>
      <c r="E6417" t="s">
        <v>107</v>
      </c>
      <c r="F6417" t="s">
        <v>193</v>
      </c>
      <c r="G6417" t="s">
        <v>68</v>
      </c>
      <c r="H6417">
        <v>1</v>
      </c>
      <c r="I6417">
        <v>49.92</v>
      </c>
      <c r="J6417">
        <v>0.29499999999999998</v>
      </c>
      <c r="K6417">
        <v>19.82</v>
      </c>
      <c r="L6417" t="s">
        <v>57</v>
      </c>
      <c r="M6417">
        <f t="shared" si="650"/>
        <v>35.19</v>
      </c>
      <c r="N6417">
        <f t="shared" si="651"/>
        <v>15.37</v>
      </c>
      <c r="O6417" s="7">
        <f t="shared" si="652"/>
        <v>0.43677181017334471</v>
      </c>
      <c r="P6417" t="str">
        <f t="shared" si="648"/>
        <v>May-2025</v>
      </c>
      <c r="Q6417" t="str">
        <f t="shared" si="649"/>
        <v>Q2-2025</v>
      </c>
    </row>
    <row r="6418" spans="1:17" x14ac:dyDescent="0.3">
      <c r="A6418" t="s">
        <v>6566</v>
      </c>
      <c r="B6418" s="15">
        <v>45871</v>
      </c>
      <c r="C6418" t="s">
        <v>52</v>
      </c>
      <c r="D6418" t="s">
        <v>200</v>
      </c>
      <c r="E6418" t="s">
        <v>54</v>
      </c>
      <c r="F6418" t="s">
        <v>65</v>
      </c>
      <c r="G6418" t="s">
        <v>56</v>
      </c>
      <c r="H6418">
        <v>1</v>
      </c>
      <c r="I6418">
        <v>9.24</v>
      </c>
      <c r="J6418">
        <v>6.2E-2</v>
      </c>
      <c r="K6418">
        <v>8.8000000000000007</v>
      </c>
      <c r="L6418" t="s">
        <v>57</v>
      </c>
      <c r="M6418">
        <f t="shared" si="650"/>
        <v>8.67</v>
      </c>
      <c r="N6418">
        <f t="shared" si="651"/>
        <v>-0.13</v>
      </c>
      <c r="O6418" s="7">
        <f t="shared" si="652"/>
        <v>-1.4994232987312573E-2</v>
      </c>
      <c r="P6418" t="str">
        <f t="shared" si="648"/>
        <v>Aug-2025</v>
      </c>
      <c r="Q6418" t="str">
        <f t="shared" si="649"/>
        <v>Q3-2025</v>
      </c>
    </row>
    <row r="6419" spans="1:17" x14ac:dyDescent="0.3">
      <c r="A6419" t="s">
        <v>6567</v>
      </c>
      <c r="B6419" s="15">
        <v>45865</v>
      </c>
      <c r="C6419" t="s">
        <v>52</v>
      </c>
      <c r="D6419" t="s">
        <v>121</v>
      </c>
      <c r="E6419" t="s">
        <v>54</v>
      </c>
      <c r="F6419" t="s">
        <v>156</v>
      </c>
      <c r="G6419" t="s">
        <v>68</v>
      </c>
      <c r="H6419">
        <v>1</v>
      </c>
      <c r="I6419">
        <v>20.04</v>
      </c>
      <c r="J6419">
        <v>9.0999999999999998E-2</v>
      </c>
      <c r="K6419">
        <v>12.41</v>
      </c>
      <c r="L6419" t="s">
        <v>57</v>
      </c>
      <c r="M6419">
        <f t="shared" si="650"/>
        <v>18.22</v>
      </c>
      <c r="N6419">
        <f t="shared" si="651"/>
        <v>5.81</v>
      </c>
      <c r="O6419" s="7">
        <f t="shared" si="652"/>
        <v>0.31888035126234904</v>
      </c>
      <c r="P6419" t="str">
        <f t="shared" si="648"/>
        <v>Jul-2025</v>
      </c>
      <c r="Q6419" t="str">
        <f t="shared" si="649"/>
        <v>Q3-2025</v>
      </c>
    </row>
    <row r="6420" spans="1:17" x14ac:dyDescent="0.3">
      <c r="A6420" t="s">
        <v>6568</v>
      </c>
      <c r="B6420" s="15">
        <v>45389</v>
      </c>
      <c r="C6420" t="s">
        <v>52</v>
      </c>
      <c r="D6420" t="s">
        <v>272</v>
      </c>
      <c r="E6420" t="s">
        <v>107</v>
      </c>
      <c r="F6420" t="s">
        <v>108</v>
      </c>
      <c r="G6420" t="s">
        <v>68</v>
      </c>
      <c r="H6420">
        <v>4</v>
      </c>
      <c r="I6420">
        <v>8.9600000000000009</v>
      </c>
      <c r="J6420">
        <v>9.6000000000000002E-2</v>
      </c>
      <c r="K6420">
        <v>3.63</v>
      </c>
      <c r="L6420" t="s">
        <v>57</v>
      </c>
      <c r="M6420">
        <f t="shared" si="650"/>
        <v>32.4</v>
      </c>
      <c r="N6420">
        <f t="shared" si="651"/>
        <v>17.88</v>
      </c>
      <c r="O6420" s="7">
        <f t="shared" si="652"/>
        <v>0.55185185185185182</v>
      </c>
      <c r="P6420" t="str">
        <f t="shared" si="648"/>
        <v>Apr-2024</v>
      </c>
      <c r="Q6420" t="str">
        <f t="shared" si="649"/>
        <v>Q2-2024</v>
      </c>
    </row>
    <row r="6421" spans="1:17" x14ac:dyDescent="0.3">
      <c r="A6421" t="s">
        <v>6569</v>
      </c>
      <c r="B6421" s="15">
        <v>45873</v>
      </c>
      <c r="C6421" t="s">
        <v>63</v>
      </c>
      <c r="D6421" t="s">
        <v>82</v>
      </c>
      <c r="E6421" t="s">
        <v>71</v>
      </c>
      <c r="F6421" t="s">
        <v>72</v>
      </c>
      <c r="G6421" t="s">
        <v>68</v>
      </c>
      <c r="H6421">
        <v>1</v>
      </c>
      <c r="I6421">
        <v>209.7</v>
      </c>
      <c r="J6421">
        <v>0.26100000000000001</v>
      </c>
      <c r="K6421">
        <v>146.22</v>
      </c>
      <c r="L6421" t="s">
        <v>57</v>
      </c>
      <c r="M6421">
        <f t="shared" si="650"/>
        <v>154.97</v>
      </c>
      <c r="N6421">
        <f t="shared" si="651"/>
        <v>8.75</v>
      </c>
      <c r="O6421" s="7">
        <f t="shared" si="652"/>
        <v>5.6462541136994254E-2</v>
      </c>
      <c r="P6421" t="str">
        <f t="shared" si="648"/>
        <v>Aug-2025</v>
      </c>
      <c r="Q6421" t="str">
        <f t="shared" si="649"/>
        <v>Q3-2025</v>
      </c>
    </row>
    <row r="6422" spans="1:17" x14ac:dyDescent="0.3">
      <c r="A6422" t="s">
        <v>6570</v>
      </c>
      <c r="B6422" s="15">
        <v>45587</v>
      </c>
      <c r="C6422" t="s">
        <v>84</v>
      </c>
      <c r="D6422" t="s">
        <v>85</v>
      </c>
      <c r="E6422" t="s">
        <v>71</v>
      </c>
      <c r="F6422" t="s">
        <v>126</v>
      </c>
      <c r="G6422" t="s">
        <v>56</v>
      </c>
      <c r="H6422">
        <v>2</v>
      </c>
      <c r="I6422">
        <v>194.63</v>
      </c>
      <c r="J6422">
        <v>0.129</v>
      </c>
      <c r="K6422">
        <v>145.83000000000001</v>
      </c>
      <c r="L6422" t="s">
        <v>57</v>
      </c>
      <c r="M6422">
        <f t="shared" si="650"/>
        <v>339.05</v>
      </c>
      <c r="N6422">
        <f t="shared" si="651"/>
        <v>47.39</v>
      </c>
      <c r="O6422" s="7">
        <f t="shared" si="652"/>
        <v>0.13977289485326647</v>
      </c>
      <c r="P6422" t="str">
        <f t="shared" si="648"/>
        <v>Oct-2024</v>
      </c>
      <c r="Q6422" t="str">
        <f t="shared" si="649"/>
        <v>Q4-2024</v>
      </c>
    </row>
    <row r="6423" spans="1:17" x14ac:dyDescent="0.3">
      <c r="A6423" t="s">
        <v>6571</v>
      </c>
      <c r="B6423" s="15">
        <v>45638</v>
      </c>
      <c r="C6423" t="s">
        <v>52</v>
      </c>
      <c r="D6423" t="s">
        <v>113</v>
      </c>
      <c r="E6423" t="s">
        <v>54</v>
      </c>
      <c r="F6423" t="s">
        <v>156</v>
      </c>
      <c r="G6423" t="s">
        <v>68</v>
      </c>
      <c r="H6423">
        <v>1</v>
      </c>
      <c r="I6423">
        <v>13</v>
      </c>
      <c r="J6423">
        <v>6.2E-2</v>
      </c>
      <c r="K6423">
        <v>8.4</v>
      </c>
      <c r="L6423" t="s">
        <v>57</v>
      </c>
      <c r="M6423">
        <f t="shared" si="650"/>
        <v>12.19</v>
      </c>
      <c r="N6423">
        <f t="shared" si="651"/>
        <v>3.79</v>
      </c>
      <c r="O6423" s="7">
        <f t="shared" si="652"/>
        <v>0.31091058244462677</v>
      </c>
      <c r="P6423" t="str">
        <f t="shared" si="648"/>
        <v>Dec-2024</v>
      </c>
      <c r="Q6423" t="str">
        <f t="shared" si="649"/>
        <v>Q4-2024</v>
      </c>
    </row>
    <row r="6424" spans="1:17" x14ac:dyDescent="0.3">
      <c r="A6424" t="s">
        <v>6572</v>
      </c>
      <c r="B6424" s="15">
        <v>45790</v>
      </c>
      <c r="C6424" t="s">
        <v>63</v>
      </c>
      <c r="D6424" t="s">
        <v>302</v>
      </c>
      <c r="E6424" t="s">
        <v>71</v>
      </c>
      <c r="F6424" t="s">
        <v>97</v>
      </c>
      <c r="G6424" t="s">
        <v>68</v>
      </c>
      <c r="H6424">
        <v>2</v>
      </c>
      <c r="I6424">
        <v>111.79</v>
      </c>
      <c r="J6424">
        <v>0.41799999999999998</v>
      </c>
      <c r="K6424">
        <v>77.239999999999995</v>
      </c>
      <c r="L6424" t="s">
        <v>57</v>
      </c>
      <c r="M6424">
        <f t="shared" si="650"/>
        <v>130.12</v>
      </c>
      <c r="N6424">
        <f t="shared" si="651"/>
        <v>-24.36</v>
      </c>
      <c r="O6424" s="7">
        <f t="shared" si="652"/>
        <v>-0.18721180448816477</v>
      </c>
      <c r="P6424" t="str">
        <f t="shared" si="648"/>
        <v>May-2025</v>
      </c>
      <c r="Q6424" t="str">
        <f t="shared" si="649"/>
        <v>Q2-2025</v>
      </c>
    </row>
    <row r="6425" spans="1:17" x14ac:dyDescent="0.3">
      <c r="A6425" t="s">
        <v>6573</v>
      </c>
      <c r="B6425" s="15">
        <v>45833</v>
      </c>
      <c r="C6425" t="s">
        <v>84</v>
      </c>
      <c r="D6425" t="s">
        <v>372</v>
      </c>
      <c r="E6425" t="s">
        <v>107</v>
      </c>
      <c r="F6425" t="s">
        <v>132</v>
      </c>
      <c r="G6425" t="s">
        <v>68</v>
      </c>
      <c r="H6425">
        <v>1</v>
      </c>
      <c r="I6425">
        <v>36.450000000000003</v>
      </c>
      <c r="J6425">
        <v>8.3000000000000004E-2</v>
      </c>
      <c r="K6425">
        <v>14.7</v>
      </c>
      <c r="L6425" t="s">
        <v>57</v>
      </c>
      <c r="M6425">
        <f t="shared" si="650"/>
        <v>33.42</v>
      </c>
      <c r="N6425">
        <f t="shared" si="651"/>
        <v>18.72</v>
      </c>
      <c r="O6425" s="7">
        <f t="shared" si="652"/>
        <v>0.56014362657091554</v>
      </c>
      <c r="P6425" t="str">
        <f t="shared" si="648"/>
        <v>Jun-2025</v>
      </c>
      <c r="Q6425" t="str">
        <f t="shared" si="649"/>
        <v>Q2-2025</v>
      </c>
    </row>
    <row r="6426" spans="1:17" x14ac:dyDescent="0.3">
      <c r="A6426" t="s">
        <v>6574</v>
      </c>
      <c r="B6426" s="15">
        <v>45583</v>
      </c>
      <c r="C6426" t="s">
        <v>52</v>
      </c>
      <c r="D6426" t="s">
        <v>53</v>
      </c>
      <c r="E6426" t="s">
        <v>93</v>
      </c>
      <c r="F6426" t="s">
        <v>141</v>
      </c>
      <c r="G6426" t="s">
        <v>68</v>
      </c>
      <c r="H6426">
        <v>1</v>
      </c>
      <c r="I6426">
        <v>72.37</v>
      </c>
      <c r="J6426">
        <v>5.8999999999999997E-2</v>
      </c>
      <c r="K6426">
        <v>33.270000000000003</v>
      </c>
      <c r="L6426" t="s">
        <v>104</v>
      </c>
      <c r="M6426">
        <f t="shared" si="650"/>
        <v>68.099999999999994</v>
      </c>
      <c r="N6426">
        <f t="shared" si="651"/>
        <v>34.83</v>
      </c>
      <c r="O6426" s="7">
        <f t="shared" si="652"/>
        <v>0.51145374449339209</v>
      </c>
      <c r="P6426" t="str">
        <f t="shared" si="648"/>
        <v>Oct-2024</v>
      </c>
      <c r="Q6426" t="str">
        <f t="shared" si="649"/>
        <v>Q4-2024</v>
      </c>
    </row>
    <row r="6427" spans="1:17" x14ac:dyDescent="0.3">
      <c r="A6427" t="s">
        <v>6575</v>
      </c>
      <c r="B6427" s="15">
        <v>45778</v>
      </c>
      <c r="C6427" t="s">
        <v>84</v>
      </c>
      <c r="D6427" t="s">
        <v>196</v>
      </c>
      <c r="E6427" t="s">
        <v>107</v>
      </c>
      <c r="F6427" t="s">
        <v>193</v>
      </c>
      <c r="G6427" t="s">
        <v>56</v>
      </c>
      <c r="H6427">
        <v>1</v>
      </c>
      <c r="I6427">
        <v>37.130000000000003</v>
      </c>
      <c r="J6427">
        <v>0.13300000000000001</v>
      </c>
      <c r="K6427">
        <v>12.77</v>
      </c>
      <c r="L6427" t="s">
        <v>57</v>
      </c>
      <c r="M6427">
        <f t="shared" si="650"/>
        <v>32.19</v>
      </c>
      <c r="N6427">
        <f t="shared" si="651"/>
        <v>19.420000000000002</v>
      </c>
      <c r="O6427" s="7">
        <f t="shared" si="652"/>
        <v>0.60329294812053447</v>
      </c>
      <c r="P6427" t="str">
        <f t="shared" ref="P6427:P6458" si="653">IF(B6427="","",TEXT(B6427,"mmm-yyyy"))</f>
        <v>May-2025</v>
      </c>
      <c r="Q6427" t="str">
        <f t="shared" ref="Q6427:Q6458" si="654">IF(B6427="","","Q"&amp;ROUNDUP(MONTH(B6427)/3,0)&amp;"-"&amp;YEAR(B6427))</f>
        <v>Q2-2025</v>
      </c>
    </row>
    <row r="6428" spans="1:17" x14ac:dyDescent="0.3">
      <c r="A6428" t="s">
        <v>6576</v>
      </c>
      <c r="B6428" s="15">
        <v>45834</v>
      </c>
      <c r="C6428" t="s">
        <v>84</v>
      </c>
      <c r="D6428" t="s">
        <v>177</v>
      </c>
      <c r="E6428" t="s">
        <v>71</v>
      </c>
      <c r="F6428" t="s">
        <v>97</v>
      </c>
      <c r="G6428" t="s">
        <v>68</v>
      </c>
      <c r="H6428">
        <v>8</v>
      </c>
      <c r="I6428">
        <v>258.51</v>
      </c>
      <c r="J6428">
        <v>6.0999999999999999E-2</v>
      </c>
      <c r="K6428">
        <v>177.33</v>
      </c>
      <c r="L6428" t="s">
        <v>57</v>
      </c>
      <c r="M6428">
        <f t="shared" si="650"/>
        <v>1941.93</v>
      </c>
      <c r="N6428">
        <f t="shared" si="651"/>
        <v>523.29</v>
      </c>
      <c r="O6428" s="7">
        <f t="shared" si="652"/>
        <v>0.26946903338431349</v>
      </c>
      <c r="P6428" t="str">
        <f t="shared" si="653"/>
        <v>Jun-2025</v>
      </c>
      <c r="Q6428" t="str">
        <f t="shared" si="654"/>
        <v>Q2-2025</v>
      </c>
    </row>
    <row r="6429" spans="1:17" x14ac:dyDescent="0.3">
      <c r="A6429" t="s">
        <v>6577</v>
      </c>
      <c r="B6429" s="15">
        <v>45602</v>
      </c>
      <c r="C6429" t="s">
        <v>63</v>
      </c>
      <c r="D6429" t="s">
        <v>188</v>
      </c>
      <c r="E6429" t="s">
        <v>54</v>
      </c>
      <c r="F6429" t="s">
        <v>55</v>
      </c>
      <c r="G6429" t="s">
        <v>56</v>
      </c>
      <c r="H6429">
        <v>7</v>
      </c>
      <c r="I6429">
        <v>6.13</v>
      </c>
      <c r="J6429">
        <v>0.23100000000000001</v>
      </c>
      <c r="K6429">
        <v>4.1900000000000004</v>
      </c>
      <c r="L6429" t="s">
        <v>104</v>
      </c>
      <c r="M6429">
        <f t="shared" si="650"/>
        <v>33</v>
      </c>
      <c r="N6429">
        <f t="shared" si="651"/>
        <v>3.67</v>
      </c>
      <c r="O6429" s="7">
        <f t="shared" si="652"/>
        <v>0.11121212121212121</v>
      </c>
      <c r="P6429" t="str">
        <f t="shared" si="653"/>
        <v>Nov-2024</v>
      </c>
      <c r="Q6429" t="str">
        <f t="shared" si="654"/>
        <v>Q4-2024</v>
      </c>
    </row>
    <row r="6430" spans="1:17" x14ac:dyDescent="0.3">
      <c r="A6430" t="s">
        <v>6578</v>
      </c>
      <c r="B6430" s="15">
        <v>46021</v>
      </c>
      <c r="C6430" t="s">
        <v>84</v>
      </c>
      <c r="D6430" t="s">
        <v>243</v>
      </c>
      <c r="E6430" t="s">
        <v>60</v>
      </c>
      <c r="F6430" t="s">
        <v>99</v>
      </c>
      <c r="G6430" t="s">
        <v>68</v>
      </c>
      <c r="H6430">
        <v>6</v>
      </c>
      <c r="I6430">
        <v>108.25</v>
      </c>
      <c r="J6430">
        <v>7.9000000000000001E-2</v>
      </c>
      <c r="K6430">
        <v>48.2</v>
      </c>
      <c r="L6430" t="s">
        <v>57</v>
      </c>
      <c r="M6430">
        <f t="shared" si="650"/>
        <v>598.19000000000005</v>
      </c>
      <c r="N6430">
        <f t="shared" si="651"/>
        <v>308.99</v>
      </c>
      <c r="O6430" s="7">
        <f t="shared" si="652"/>
        <v>0.51654156706063292</v>
      </c>
      <c r="P6430" t="str">
        <f t="shared" si="653"/>
        <v>Dec-2025</v>
      </c>
      <c r="Q6430" t="str">
        <f t="shared" si="654"/>
        <v>Q4-2025</v>
      </c>
    </row>
    <row r="6431" spans="1:17" x14ac:dyDescent="0.3">
      <c r="A6431" t="s">
        <v>6579</v>
      </c>
      <c r="B6431" s="15">
        <v>45970</v>
      </c>
      <c r="C6431" t="s">
        <v>88</v>
      </c>
      <c r="D6431" t="s">
        <v>429</v>
      </c>
      <c r="E6431" t="s">
        <v>60</v>
      </c>
      <c r="F6431" t="s">
        <v>99</v>
      </c>
      <c r="G6431" t="s">
        <v>68</v>
      </c>
      <c r="H6431">
        <v>12</v>
      </c>
      <c r="I6431">
        <v>38.06</v>
      </c>
      <c r="J6431">
        <v>1.7000000000000001E-2</v>
      </c>
      <c r="K6431">
        <v>20.84</v>
      </c>
      <c r="L6431" t="s">
        <v>57</v>
      </c>
      <c r="M6431">
        <f t="shared" si="650"/>
        <v>448.96</v>
      </c>
      <c r="N6431">
        <f t="shared" si="651"/>
        <v>198.88</v>
      </c>
      <c r="O6431" s="7">
        <f t="shared" si="652"/>
        <v>0.44297933000712758</v>
      </c>
      <c r="P6431" t="str">
        <f t="shared" si="653"/>
        <v>Nov-2025</v>
      </c>
      <c r="Q6431" t="str">
        <f t="shared" si="654"/>
        <v>Q4-2025</v>
      </c>
    </row>
    <row r="6432" spans="1:17" x14ac:dyDescent="0.3">
      <c r="A6432" t="s">
        <v>6580</v>
      </c>
      <c r="B6432" s="15">
        <v>45512</v>
      </c>
      <c r="C6432" t="s">
        <v>63</v>
      </c>
      <c r="D6432" t="s">
        <v>251</v>
      </c>
      <c r="E6432" t="s">
        <v>93</v>
      </c>
      <c r="F6432" t="s">
        <v>94</v>
      </c>
      <c r="G6432" t="s">
        <v>56</v>
      </c>
      <c r="H6432">
        <v>2</v>
      </c>
      <c r="I6432">
        <v>26.6</v>
      </c>
      <c r="J6432">
        <v>0.192</v>
      </c>
      <c r="K6432">
        <v>9.43</v>
      </c>
      <c r="L6432" t="s">
        <v>57</v>
      </c>
      <c r="M6432">
        <f t="shared" si="650"/>
        <v>42.99</v>
      </c>
      <c r="N6432">
        <f t="shared" si="651"/>
        <v>24.13</v>
      </c>
      <c r="O6432" s="7">
        <f t="shared" si="652"/>
        <v>0.56129332402884391</v>
      </c>
      <c r="P6432" t="str">
        <f t="shared" si="653"/>
        <v>Aug-2024</v>
      </c>
      <c r="Q6432" t="str">
        <f t="shared" si="654"/>
        <v>Q3-2024</v>
      </c>
    </row>
    <row r="6433" spans="1:17" x14ac:dyDescent="0.3">
      <c r="A6433" t="s">
        <v>6581</v>
      </c>
      <c r="B6433" s="15">
        <v>45802</v>
      </c>
      <c r="C6433" t="s">
        <v>52</v>
      </c>
      <c r="D6433" t="s">
        <v>272</v>
      </c>
      <c r="E6433" t="s">
        <v>93</v>
      </c>
      <c r="F6433" t="s">
        <v>94</v>
      </c>
      <c r="G6433" t="s">
        <v>68</v>
      </c>
      <c r="H6433">
        <v>5</v>
      </c>
      <c r="I6433">
        <v>70.95</v>
      </c>
      <c r="J6433">
        <v>0.184</v>
      </c>
      <c r="K6433">
        <v>30.65</v>
      </c>
      <c r="L6433" t="s">
        <v>57</v>
      </c>
      <c r="M6433">
        <f t="shared" si="650"/>
        <v>289.48</v>
      </c>
      <c r="N6433">
        <f t="shared" si="651"/>
        <v>136.22999999999999</v>
      </c>
      <c r="O6433" s="7">
        <f t="shared" si="652"/>
        <v>0.47060245958269997</v>
      </c>
      <c r="P6433" t="str">
        <f t="shared" si="653"/>
        <v>May-2025</v>
      </c>
      <c r="Q6433" t="str">
        <f t="shared" si="654"/>
        <v>Q2-2025</v>
      </c>
    </row>
    <row r="6434" spans="1:17" x14ac:dyDescent="0.3">
      <c r="A6434" t="s">
        <v>6582</v>
      </c>
      <c r="B6434" s="15">
        <v>45772</v>
      </c>
      <c r="C6434" t="s">
        <v>63</v>
      </c>
      <c r="D6434" t="s">
        <v>302</v>
      </c>
      <c r="E6434" t="s">
        <v>107</v>
      </c>
      <c r="F6434" t="s">
        <v>148</v>
      </c>
      <c r="G6434" t="s">
        <v>68</v>
      </c>
      <c r="H6434">
        <v>1</v>
      </c>
      <c r="I6434">
        <v>43.3</v>
      </c>
      <c r="J6434">
        <v>0.25</v>
      </c>
      <c r="K6434">
        <v>16.670000000000002</v>
      </c>
      <c r="L6434" t="s">
        <v>57</v>
      </c>
      <c r="M6434">
        <f t="shared" si="650"/>
        <v>32.479999999999997</v>
      </c>
      <c r="N6434">
        <f t="shared" si="651"/>
        <v>15.81</v>
      </c>
      <c r="O6434" s="7">
        <f t="shared" si="652"/>
        <v>0.48676108374384242</v>
      </c>
      <c r="P6434" t="str">
        <f t="shared" si="653"/>
        <v>Apr-2025</v>
      </c>
      <c r="Q6434" t="str">
        <f t="shared" si="654"/>
        <v>Q2-2025</v>
      </c>
    </row>
    <row r="6435" spans="1:17" x14ac:dyDescent="0.3">
      <c r="A6435" t="s">
        <v>6583</v>
      </c>
      <c r="B6435" s="15">
        <v>45570</v>
      </c>
      <c r="C6435" t="s">
        <v>63</v>
      </c>
      <c r="D6435" t="s">
        <v>251</v>
      </c>
      <c r="E6435" t="s">
        <v>93</v>
      </c>
      <c r="F6435" t="s">
        <v>141</v>
      </c>
      <c r="G6435" t="s">
        <v>56</v>
      </c>
      <c r="H6435">
        <v>1</v>
      </c>
      <c r="I6435">
        <v>10.97</v>
      </c>
      <c r="J6435">
        <v>0.20100000000000001</v>
      </c>
      <c r="K6435">
        <v>5.24</v>
      </c>
      <c r="L6435" t="s">
        <v>57</v>
      </c>
      <c r="M6435">
        <f t="shared" si="650"/>
        <v>8.77</v>
      </c>
      <c r="N6435">
        <f t="shared" si="651"/>
        <v>3.53</v>
      </c>
      <c r="O6435" s="7">
        <f t="shared" si="652"/>
        <v>0.40250855188141393</v>
      </c>
      <c r="P6435" t="str">
        <f t="shared" si="653"/>
        <v>Oct-2024</v>
      </c>
      <c r="Q6435" t="str">
        <f t="shared" si="654"/>
        <v>Q4-2024</v>
      </c>
    </row>
    <row r="6436" spans="1:17" x14ac:dyDescent="0.3">
      <c r="A6436" t="s">
        <v>6584</v>
      </c>
      <c r="B6436" s="15">
        <v>45747</v>
      </c>
      <c r="C6436" t="s">
        <v>88</v>
      </c>
      <c r="D6436" t="s">
        <v>202</v>
      </c>
      <c r="E6436" t="s">
        <v>60</v>
      </c>
      <c r="F6436" t="s">
        <v>76</v>
      </c>
      <c r="G6436" t="s">
        <v>68</v>
      </c>
      <c r="H6436">
        <v>3</v>
      </c>
      <c r="I6436">
        <v>105.01</v>
      </c>
      <c r="J6436">
        <v>0.05</v>
      </c>
      <c r="K6436">
        <v>52.72</v>
      </c>
      <c r="L6436" t="s">
        <v>57</v>
      </c>
      <c r="M6436">
        <f t="shared" si="650"/>
        <v>299.27999999999997</v>
      </c>
      <c r="N6436">
        <f t="shared" si="651"/>
        <v>141.12</v>
      </c>
      <c r="O6436" s="7">
        <f t="shared" si="652"/>
        <v>0.47153167602245394</v>
      </c>
      <c r="P6436" t="str">
        <f t="shared" si="653"/>
        <v>Mar-2025</v>
      </c>
      <c r="Q6436" t="str">
        <f t="shared" si="654"/>
        <v>Q1-2025</v>
      </c>
    </row>
    <row r="6437" spans="1:17" x14ac:dyDescent="0.3">
      <c r="A6437" t="s">
        <v>6585</v>
      </c>
      <c r="B6437" s="15">
        <v>45559</v>
      </c>
      <c r="C6437" t="s">
        <v>52</v>
      </c>
      <c r="D6437" t="s">
        <v>200</v>
      </c>
      <c r="E6437" t="s">
        <v>93</v>
      </c>
      <c r="F6437" t="s">
        <v>94</v>
      </c>
      <c r="G6437" t="s">
        <v>56</v>
      </c>
      <c r="H6437">
        <v>6</v>
      </c>
      <c r="I6437">
        <v>37.32</v>
      </c>
      <c r="J6437">
        <v>0</v>
      </c>
      <c r="K6437">
        <v>15.41</v>
      </c>
      <c r="L6437" t="s">
        <v>57</v>
      </c>
      <c r="M6437">
        <f t="shared" si="650"/>
        <v>223.92</v>
      </c>
      <c r="N6437">
        <f t="shared" si="651"/>
        <v>131.46</v>
      </c>
      <c r="O6437" s="7">
        <f t="shared" si="652"/>
        <v>0.58708467309753487</v>
      </c>
      <c r="P6437" t="str">
        <f t="shared" si="653"/>
        <v>Sep-2024</v>
      </c>
      <c r="Q6437" t="str">
        <f t="shared" si="654"/>
        <v>Q3-2024</v>
      </c>
    </row>
    <row r="6438" spans="1:17" x14ac:dyDescent="0.3">
      <c r="A6438" t="s">
        <v>6586</v>
      </c>
      <c r="B6438" s="15">
        <v>45814</v>
      </c>
      <c r="C6438" t="s">
        <v>88</v>
      </c>
      <c r="D6438" t="s">
        <v>179</v>
      </c>
      <c r="E6438" t="s">
        <v>93</v>
      </c>
      <c r="F6438" t="s">
        <v>141</v>
      </c>
      <c r="G6438" t="s">
        <v>56</v>
      </c>
      <c r="H6438">
        <v>4</v>
      </c>
      <c r="I6438">
        <v>82.98</v>
      </c>
      <c r="J6438">
        <v>7.1999999999999995E-2</v>
      </c>
      <c r="K6438">
        <v>34.61</v>
      </c>
      <c r="L6438" t="s">
        <v>57</v>
      </c>
      <c r="M6438">
        <f t="shared" si="650"/>
        <v>308.02</v>
      </c>
      <c r="N6438">
        <f t="shared" si="651"/>
        <v>169.58</v>
      </c>
      <c r="O6438" s="7">
        <f t="shared" si="652"/>
        <v>0.55054866567106042</v>
      </c>
      <c r="P6438" t="str">
        <f t="shared" si="653"/>
        <v>Jun-2025</v>
      </c>
      <c r="Q6438" t="str">
        <f t="shared" si="654"/>
        <v>Q2-2025</v>
      </c>
    </row>
    <row r="6439" spans="1:17" x14ac:dyDescent="0.3">
      <c r="A6439" t="s">
        <v>6587</v>
      </c>
      <c r="B6439" s="15">
        <v>45739</v>
      </c>
      <c r="C6439" t="s">
        <v>88</v>
      </c>
      <c r="D6439" t="s">
        <v>167</v>
      </c>
      <c r="E6439" t="s">
        <v>93</v>
      </c>
      <c r="F6439" t="s">
        <v>94</v>
      </c>
      <c r="G6439" t="s">
        <v>56</v>
      </c>
      <c r="H6439">
        <v>5</v>
      </c>
      <c r="I6439">
        <v>14.28</v>
      </c>
      <c r="J6439">
        <v>5.7000000000000002E-2</v>
      </c>
      <c r="K6439">
        <v>6.24</v>
      </c>
      <c r="L6439" t="s">
        <v>57</v>
      </c>
      <c r="M6439">
        <f t="shared" si="650"/>
        <v>67.33</v>
      </c>
      <c r="N6439">
        <f t="shared" si="651"/>
        <v>36.130000000000003</v>
      </c>
      <c r="O6439" s="7">
        <f t="shared" si="652"/>
        <v>0.53661072330313386</v>
      </c>
      <c r="P6439" t="str">
        <f t="shared" si="653"/>
        <v>Mar-2025</v>
      </c>
      <c r="Q6439" t="str">
        <f t="shared" si="654"/>
        <v>Q1-2025</v>
      </c>
    </row>
    <row r="6440" spans="1:17" x14ac:dyDescent="0.3">
      <c r="A6440" t="s">
        <v>6588</v>
      </c>
      <c r="B6440" s="15">
        <v>45706</v>
      </c>
      <c r="C6440" t="s">
        <v>63</v>
      </c>
      <c r="D6440" t="s">
        <v>137</v>
      </c>
      <c r="E6440" t="s">
        <v>93</v>
      </c>
      <c r="F6440" t="s">
        <v>141</v>
      </c>
      <c r="G6440" t="s">
        <v>56</v>
      </c>
      <c r="H6440">
        <v>1</v>
      </c>
      <c r="I6440">
        <v>13.65</v>
      </c>
      <c r="J6440">
        <v>0.25900000000000001</v>
      </c>
      <c r="K6440">
        <v>5.6</v>
      </c>
      <c r="L6440" t="s">
        <v>57</v>
      </c>
      <c r="M6440">
        <f t="shared" si="650"/>
        <v>10.11</v>
      </c>
      <c r="N6440">
        <f t="shared" si="651"/>
        <v>4.51</v>
      </c>
      <c r="O6440" s="7">
        <f t="shared" si="652"/>
        <v>0.44609297725024727</v>
      </c>
      <c r="P6440" t="str">
        <f t="shared" si="653"/>
        <v>Feb-2025</v>
      </c>
      <c r="Q6440" t="str">
        <f t="shared" si="654"/>
        <v>Q1-2025</v>
      </c>
    </row>
    <row r="6441" spans="1:17" x14ac:dyDescent="0.3">
      <c r="A6441" t="s">
        <v>6589</v>
      </c>
      <c r="B6441" s="15">
        <v>45641</v>
      </c>
      <c r="C6441" t="s">
        <v>52</v>
      </c>
      <c r="D6441" t="s">
        <v>75</v>
      </c>
      <c r="E6441" t="s">
        <v>93</v>
      </c>
      <c r="F6441" t="s">
        <v>94</v>
      </c>
      <c r="G6441" t="s">
        <v>68</v>
      </c>
      <c r="H6441">
        <v>3</v>
      </c>
      <c r="I6441">
        <v>11.67</v>
      </c>
      <c r="J6441">
        <v>0</v>
      </c>
      <c r="K6441">
        <v>4.78</v>
      </c>
      <c r="L6441" t="s">
        <v>73</v>
      </c>
      <c r="M6441">
        <f t="shared" si="650"/>
        <v>35.01</v>
      </c>
      <c r="N6441">
        <f t="shared" si="651"/>
        <v>20.67</v>
      </c>
      <c r="O6441" s="7">
        <f t="shared" si="652"/>
        <v>0.59040274207369337</v>
      </c>
      <c r="P6441" t="str">
        <f t="shared" si="653"/>
        <v>Dec-2024</v>
      </c>
      <c r="Q6441" t="str">
        <f t="shared" si="654"/>
        <v>Q4-2024</v>
      </c>
    </row>
    <row r="6442" spans="1:17" x14ac:dyDescent="0.3">
      <c r="A6442" t="s">
        <v>6590</v>
      </c>
      <c r="B6442" s="15">
        <v>45629</v>
      </c>
      <c r="C6442" t="s">
        <v>84</v>
      </c>
      <c r="D6442" t="s">
        <v>572</v>
      </c>
      <c r="E6442" t="s">
        <v>107</v>
      </c>
      <c r="F6442" t="s">
        <v>132</v>
      </c>
      <c r="G6442" t="s">
        <v>56</v>
      </c>
      <c r="H6442">
        <v>1</v>
      </c>
      <c r="I6442">
        <v>10.15</v>
      </c>
      <c r="J6442">
        <v>7.6999999999999999E-2</v>
      </c>
      <c r="K6442">
        <v>3.5</v>
      </c>
      <c r="L6442" t="s">
        <v>57</v>
      </c>
      <c r="M6442">
        <f t="shared" si="650"/>
        <v>9.3699999999999992</v>
      </c>
      <c r="N6442">
        <f t="shared" si="651"/>
        <v>5.87</v>
      </c>
      <c r="O6442" s="7">
        <f t="shared" si="652"/>
        <v>0.62646744930629672</v>
      </c>
      <c r="P6442" t="str">
        <f t="shared" si="653"/>
        <v>Dec-2024</v>
      </c>
      <c r="Q6442" t="str">
        <f t="shared" si="654"/>
        <v>Q4-2024</v>
      </c>
    </row>
    <row r="6443" spans="1:17" x14ac:dyDescent="0.3">
      <c r="A6443" t="s">
        <v>6591</v>
      </c>
      <c r="B6443" s="15">
        <v>45825</v>
      </c>
      <c r="C6443" t="s">
        <v>84</v>
      </c>
      <c r="D6443" t="s">
        <v>171</v>
      </c>
      <c r="E6443" t="s">
        <v>54</v>
      </c>
      <c r="F6443" t="s">
        <v>55</v>
      </c>
      <c r="G6443" t="s">
        <v>68</v>
      </c>
      <c r="H6443">
        <v>1</v>
      </c>
      <c r="I6443">
        <v>16.98</v>
      </c>
      <c r="J6443">
        <v>6.4000000000000001E-2</v>
      </c>
      <c r="K6443">
        <v>10.8</v>
      </c>
      <c r="L6443" t="s">
        <v>57</v>
      </c>
      <c r="M6443">
        <f t="shared" si="650"/>
        <v>15.89</v>
      </c>
      <c r="N6443">
        <f t="shared" si="651"/>
        <v>5.09</v>
      </c>
      <c r="O6443" s="7">
        <f t="shared" si="652"/>
        <v>0.3203272498426683</v>
      </c>
      <c r="P6443" t="str">
        <f t="shared" si="653"/>
        <v>Jun-2025</v>
      </c>
      <c r="Q6443" t="str">
        <f t="shared" si="654"/>
        <v>Q2-2025</v>
      </c>
    </row>
    <row r="6444" spans="1:17" x14ac:dyDescent="0.3">
      <c r="A6444" t="s">
        <v>6592</v>
      </c>
      <c r="B6444" s="15">
        <v>45822</v>
      </c>
      <c r="C6444" t="s">
        <v>52</v>
      </c>
      <c r="D6444" t="s">
        <v>113</v>
      </c>
      <c r="E6444" t="s">
        <v>71</v>
      </c>
      <c r="F6444" t="s">
        <v>97</v>
      </c>
      <c r="G6444" t="s">
        <v>68</v>
      </c>
      <c r="H6444">
        <v>3</v>
      </c>
      <c r="I6444">
        <v>233.25</v>
      </c>
      <c r="J6444">
        <v>0.11799999999999999</v>
      </c>
      <c r="K6444">
        <v>178.11</v>
      </c>
      <c r="L6444" t="s">
        <v>57</v>
      </c>
      <c r="M6444">
        <f t="shared" si="650"/>
        <v>617.17999999999995</v>
      </c>
      <c r="N6444">
        <f t="shared" si="651"/>
        <v>82.85</v>
      </c>
      <c r="O6444" s="7">
        <f t="shared" si="652"/>
        <v>0.13423960594964193</v>
      </c>
      <c r="P6444" t="str">
        <f t="shared" si="653"/>
        <v>Jun-2025</v>
      </c>
      <c r="Q6444" t="str">
        <f t="shared" si="654"/>
        <v>Q2-2025</v>
      </c>
    </row>
    <row r="6445" spans="1:17" x14ac:dyDescent="0.3">
      <c r="A6445" t="s">
        <v>6593</v>
      </c>
      <c r="B6445" s="15">
        <v>45651</v>
      </c>
      <c r="C6445" t="s">
        <v>63</v>
      </c>
      <c r="D6445" t="s">
        <v>251</v>
      </c>
      <c r="E6445" t="s">
        <v>54</v>
      </c>
      <c r="F6445" t="s">
        <v>114</v>
      </c>
      <c r="G6445" t="s">
        <v>56</v>
      </c>
      <c r="H6445">
        <v>2</v>
      </c>
      <c r="I6445">
        <v>16.600000000000001</v>
      </c>
      <c r="J6445">
        <v>0.20300000000000001</v>
      </c>
      <c r="K6445">
        <v>10.7</v>
      </c>
      <c r="L6445" t="s">
        <v>57</v>
      </c>
      <c r="M6445">
        <f t="shared" si="650"/>
        <v>26.46</v>
      </c>
      <c r="N6445">
        <f t="shared" si="651"/>
        <v>5.0599999999999996</v>
      </c>
      <c r="O6445" s="7">
        <f t="shared" si="652"/>
        <v>0.19123204837490548</v>
      </c>
      <c r="P6445" t="str">
        <f t="shared" si="653"/>
        <v>Dec-2024</v>
      </c>
      <c r="Q6445" t="str">
        <f t="shared" si="654"/>
        <v>Q4-2024</v>
      </c>
    </row>
    <row r="6446" spans="1:17" x14ac:dyDescent="0.3">
      <c r="A6446" t="s">
        <v>6594</v>
      </c>
      <c r="B6446" s="15">
        <v>46000</v>
      </c>
      <c r="C6446" t="s">
        <v>88</v>
      </c>
      <c r="D6446" t="s">
        <v>234</v>
      </c>
      <c r="E6446" t="s">
        <v>107</v>
      </c>
      <c r="F6446" t="s">
        <v>193</v>
      </c>
      <c r="G6446" t="s">
        <v>56</v>
      </c>
      <c r="H6446">
        <v>6</v>
      </c>
      <c r="I6446">
        <v>29.86</v>
      </c>
      <c r="J6446">
        <v>8.5000000000000006E-2</v>
      </c>
      <c r="K6446">
        <v>11.12</v>
      </c>
      <c r="L6446" t="s">
        <v>57</v>
      </c>
      <c r="M6446">
        <f t="shared" si="650"/>
        <v>163.93</v>
      </c>
      <c r="N6446">
        <f t="shared" si="651"/>
        <v>97.21</v>
      </c>
      <c r="O6446" s="7">
        <f t="shared" si="652"/>
        <v>0.5929970109192948</v>
      </c>
      <c r="P6446" t="str">
        <f t="shared" si="653"/>
        <v>Dec-2025</v>
      </c>
      <c r="Q6446" t="str">
        <f t="shared" si="654"/>
        <v>Q4-2025</v>
      </c>
    </row>
    <row r="6447" spans="1:17" x14ac:dyDescent="0.3">
      <c r="A6447" t="s">
        <v>6595</v>
      </c>
      <c r="B6447" s="15">
        <v>45417</v>
      </c>
      <c r="C6447" t="s">
        <v>88</v>
      </c>
      <c r="D6447" t="s">
        <v>206</v>
      </c>
      <c r="E6447" t="s">
        <v>93</v>
      </c>
      <c r="F6447" t="s">
        <v>94</v>
      </c>
      <c r="G6447" t="s">
        <v>68</v>
      </c>
      <c r="H6447">
        <v>1</v>
      </c>
      <c r="I6447">
        <v>24.64</v>
      </c>
      <c r="J6447">
        <v>0</v>
      </c>
      <c r="K6447">
        <v>9.89</v>
      </c>
      <c r="L6447" t="s">
        <v>57</v>
      </c>
      <c r="M6447">
        <f t="shared" si="650"/>
        <v>24.64</v>
      </c>
      <c r="N6447">
        <f t="shared" si="651"/>
        <v>14.75</v>
      </c>
      <c r="O6447" s="7">
        <f t="shared" si="652"/>
        <v>0.5986201298701298</v>
      </c>
      <c r="P6447" t="str">
        <f t="shared" si="653"/>
        <v>May-2024</v>
      </c>
      <c r="Q6447" t="str">
        <f t="shared" si="654"/>
        <v>Q2-2024</v>
      </c>
    </row>
    <row r="6448" spans="1:17" x14ac:dyDescent="0.3">
      <c r="A6448" t="s">
        <v>6596</v>
      </c>
      <c r="B6448" s="15">
        <v>45974</v>
      </c>
      <c r="C6448" t="s">
        <v>52</v>
      </c>
      <c r="D6448" t="s">
        <v>272</v>
      </c>
      <c r="E6448" t="s">
        <v>71</v>
      </c>
      <c r="F6448" t="s">
        <v>78</v>
      </c>
      <c r="G6448" t="s">
        <v>68</v>
      </c>
      <c r="H6448">
        <v>4</v>
      </c>
      <c r="I6448">
        <v>26.42</v>
      </c>
      <c r="J6448">
        <v>8.4000000000000005E-2</v>
      </c>
      <c r="K6448">
        <v>20.09</v>
      </c>
      <c r="L6448" t="s">
        <v>57</v>
      </c>
      <c r="M6448">
        <f t="shared" si="650"/>
        <v>96.8</v>
      </c>
      <c r="N6448">
        <f t="shared" si="651"/>
        <v>16.440000000000001</v>
      </c>
      <c r="O6448" s="7">
        <f t="shared" si="652"/>
        <v>0.16983471074380166</v>
      </c>
      <c r="P6448" t="str">
        <f t="shared" si="653"/>
        <v>Nov-2025</v>
      </c>
      <c r="Q6448" t="str">
        <f t="shared" si="654"/>
        <v>Q4-2025</v>
      </c>
    </row>
    <row r="6449" spans="1:17" x14ac:dyDescent="0.3">
      <c r="A6449" t="s">
        <v>6597</v>
      </c>
      <c r="B6449" s="15">
        <v>45338</v>
      </c>
      <c r="C6449" t="s">
        <v>63</v>
      </c>
      <c r="D6449" t="s">
        <v>188</v>
      </c>
      <c r="E6449" t="s">
        <v>71</v>
      </c>
      <c r="F6449" t="s">
        <v>78</v>
      </c>
      <c r="G6449" t="s">
        <v>68</v>
      </c>
      <c r="H6449">
        <v>1</v>
      </c>
      <c r="I6449">
        <v>297.02</v>
      </c>
      <c r="J6449">
        <v>0.22700000000000001</v>
      </c>
      <c r="K6449">
        <v>234.72</v>
      </c>
      <c r="L6449" t="s">
        <v>57</v>
      </c>
      <c r="M6449">
        <f t="shared" si="650"/>
        <v>229.6</v>
      </c>
      <c r="N6449">
        <f t="shared" si="651"/>
        <v>-5.12</v>
      </c>
      <c r="O6449" s="7">
        <f t="shared" si="652"/>
        <v>-2.2299651567944251E-2</v>
      </c>
      <c r="P6449" t="str">
        <f t="shared" si="653"/>
        <v>Feb-2024</v>
      </c>
      <c r="Q6449" t="str">
        <f t="shared" si="654"/>
        <v>Q1-2024</v>
      </c>
    </row>
    <row r="6450" spans="1:17" x14ac:dyDescent="0.3">
      <c r="A6450" t="s">
        <v>6598</v>
      </c>
      <c r="B6450" s="15">
        <v>45730</v>
      </c>
      <c r="C6450" t="s">
        <v>88</v>
      </c>
      <c r="D6450" t="s">
        <v>135</v>
      </c>
      <c r="E6450" t="s">
        <v>71</v>
      </c>
      <c r="F6450" t="s">
        <v>126</v>
      </c>
      <c r="G6450" t="s">
        <v>68</v>
      </c>
      <c r="H6450">
        <v>11</v>
      </c>
      <c r="I6450">
        <v>265.98</v>
      </c>
      <c r="J6450">
        <v>9.4E-2</v>
      </c>
      <c r="K6450">
        <v>201.27</v>
      </c>
      <c r="L6450" t="s">
        <v>57</v>
      </c>
      <c r="M6450">
        <f t="shared" si="650"/>
        <v>2650.76</v>
      </c>
      <c r="N6450">
        <f t="shared" si="651"/>
        <v>436.79</v>
      </c>
      <c r="O6450" s="7">
        <f t="shared" si="652"/>
        <v>0.16477915767553455</v>
      </c>
      <c r="P6450" t="str">
        <f t="shared" si="653"/>
        <v>Mar-2025</v>
      </c>
      <c r="Q6450" t="str">
        <f t="shared" si="654"/>
        <v>Q1-2025</v>
      </c>
    </row>
    <row r="6451" spans="1:17" x14ac:dyDescent="0.3">
      <c r="A6451" t="s">
        <v>6599</v>
      </c>
      <c r="B6451" s="15">
        <v>45915</v>
      </c>
      <c r="C6451" t="s">
        <v>52</v>
      </c>
      <c r="D6451" t="s">
        <v>272</v>
      </c>
      <c r="E6451" t="s">
        <v>60</v>
      </c>
      <c r="F6451" t="s">
        <v>67</v>
      </c>
      <c r="G6451" t="s">
        <v>68</v>
      </c>
      <c r="H6451">
        <v>2</v>
      </c>
      <c r="I6451">
        <v>30.58</v>
      </c>
      <c r="J6451">
        <v>0.13400000000000001</v>
      </c>
      <c r="K6451">
        <v>16.16</v>
      </c>
      <c r="L6451" t="s">
        <v>57</v>
      </c>
      <c r="M6451">
        <f t="shared" si="650"/>
        <v>52.96</v>
      </c>
      <c r="N6451">
        <f t="shared" si="651"/>
        <v>20.64</v>
      </c>
      <c r="O6451" s="7">
        <f t="shared" si="652"/>
        <v>0.38972809667673719</v>
      </c>
      <c r="P6451" t="str">
        <f t="shared" si="653"/>
        <v>Sep-2025</v>
      </c>
      <c r="Q6451" t="str">
        <f t="shared" si="654"/>
        <v>Q3-2025</v>
      </c>
    </row>
    <row r="6452" spans="1:17" x14ac:dyDescent="0.3">
      <c r="A6452" t="s">
        <v>6600</v>
      </c>
      <c r="B6452" s="15">
        <v>45953</v>
      </c>
      <c r="C6452" t="s">
        <v>88</v>
      </c>
      <c r="D6452" t="s">
        <v>183</v>
      </c>
      <c r="E6452" t="s">
        <v>71</v>
      </c>
      <c r="F6452" t="s">
        <v>78</v>
      </c>
      <c r="G6452" t="s">
        <v>56</v>
      </c>
      <c r="H6452">
        <v>2</v>
      </c>
      <c r="I6452">
        <v>259.11</v>
      </c>
      <c r="J6452">
        <v>0.11700000000000001</v>
      </c>
      <c r="K6452">
        <v>180.11</v>
      </c>
      <c r="L6452" t="s">
        <v>57</v>
      </c>
      <c r="M6452">
        <f t="shared" si="650"/>
        <v>457.59</v>
      </c>
      <c r="N6452">
        <f t="shared" si="651"/>
        <v>97.37</v>
      </c>
      <c r="O6452" s="7">
        <f t="shared" si="652"/>
        <v>0.21278874101269699</v>
      </c>
      <c r="P6452" t="str">
        <f t="shared" si="653"/>
        <v>Oct-2025</v>
      </c>
      <c r="Q6452" t="str">
        <f t="shared" si="654"/>
        <v>Q4-2025</v>
      </c>
    </row>
    <row r="6453" spans="1:17" x14ac:dyDescent="0.3">
      <c r="A6453" t="s">
        <v>6601</v>
      </c>
      <c r="B6453" s="15">
        <v>45450</v>
      </c>
      <c r="C6453" t="s">
        <v>84</v>
      </c>
      <c r="D6453" t="s">
        <v>372</v>
      </c>
      <c r="E6453" t="s">
        <v>93</v>
      </c>
      <c r="F6453" t="s">
        <v>255</v>
      </c>
      <c r="G6453" t="s">
        <v>68</v>
      </c>
      <c r="H6453">
        <v>1</v>
      </c>
      <c r="I6453">
        <v>40.46</v>
      </c>
      <c r="J6453">
        <v>0.11799999999999999</v>
      </c>
      <c r="K6453">
        <v>18.96</v>
      </c>
      <c r="L6453" t="s">
        <v>57</v>
      </c>
      <c r="M6453">
        <f t="shared" si="650"/>
        <v>35.69</v>
      </c>
      <c r="N6453">
        <f t="shared" si="651"/>
        <v>16.73</v>
      </c>
      <c r="O6453" s="7">
        <f t="shared" si="652"/>
        <v>0.46875875595404881</v>
      </c>
      <c r="P6453" t="str">
        <f t="shared" si="653"/>
        <v>Jun-2024</v>
      </c>
      <c r="Q6453" t="str">
        <f t="shared" si="654"/>
        <v>Q2-2024</v>
      </c>
    </row>
    <row r="6454" spans="1:17" x14ac:dyDescent="0.3">
      <c r="A6454" t="s">
        <v>6602</v>
      </c>
      <c r="B6454" s="15">
        <v>45926</v>
      </c>
      <c r="C6454" t="s">
        <v>88</v>
      </c>
      <c r="D6454" t="s">
        <v>179</v>
      </c>
      <c r="E6454" t="s">
        <v>71</v>
      </c>
      <c r="F6454" t="s">
        <v>126</v>
      </c>
      <c r="G6454" t="s">
        <v>68</v>
      </c>
      <c r="H6454">
        <v>2</v>
      </c>
      <c r="I6454">
        <v>170.3</v>
      </c>
      <c r="J6454">
        <v>0.14799999999999999</v>
      </c>
      <c r="K6454">
        <v>133.32</v>
      </c>
      <c r="L6454" t="s">
        <v>57</v>
      </c>
      <c r="M6454">
        <f t="shared" si="650"/>
        <v>290.19</v>
      </c>
      <c r="N6454">
        <f t="shared" si="651"/>
        <v>23.55</v>
      </c>
      <c r="O6454" s="7">
        <f t="shared" si="652"/>
        <v>8.1153726868603338E-2</v>
      </c>
      <c r="P6454" t="str">
        <f t="shared" si="653"/>
        <v>Sep-2025</v>
      </c>
      <c r="Q6454" t="str">
        <f t="shared" si="654"/>
        <v>Q3-2025</v>
      </c>
    </row>
    <row r="6455" spans="1:17" x14ac:dyDescent="0.3">
      <c r="A6455" t="s">
        <v>6603</v>
      </c>
      <c r="B6455" s="15">
        <v>45923</v>
      </c>
      <c r="C6455" t="s">
        <v>84</v>
      </c>
      <c r="D6455" t="s">
        <v>85</v>
      </c>
      <c r="E6455" t="s">
        <v>93</v>
      </c>
      <c r="F6455" t="s">
        <v>255</v>
      </c>
      <c r="G6455" t="s">
        <v>56</v>
      </c>
      <c r="H6455">
        <v>4</v>
      </c>
      <c r="I6455">
        <v>14.8</v>
      </c>
      <c r="J6455">
        <v>4.4999999999999998E-2</v>
      </c>
      <c r="K6455">
        <v>5.54</v>
      </c>
      <c r="L6455" t="s">
        <v>57</v>
      </c>
      <c r="M6455">
        <f t="shared" si="650"/>
        <v>56.54</v>
      </c>
      <c r="N6455">
        <f t="shared" si="651"/>
        <v>34.380000000000003</v>
      </c>
      <c r="O6455" s="7">
        <f t="shared" si="652"/>
        <v>0.60806508666430847</v>
      </c>
      <c r="P6455" t="str">
        <f t="shared" si="653"/>
        <v>Sep-2025</v>
      </c>
      <c r="Q6455" t="str">
        <f t="shared" si="654"/>
        <v>Q3-2025</v>
      </c>
    </row>
    <row r="6456" spans="1:17" x14ac:dyDescent="0.3">
      <c r="A6456" t="s">
        <v>6604</v>
      </c>
      <c r="B6456" s="15">
        <v>45724</v>
      </c>
      <c r="C6456" t="s">
        <v>84</v>
      </c>
      <c r="D6456" t="s">
        <v>572</v>
      </c>
      <c r="E6456" t="s">
        <v>54</v>
      </c>
      <c r="F6456" t="s">
        <v>65</v>
      </c>
      <c r="G6456" t="s">
        <v>56</v>
      </c>
      <c r="H6456">
        <v>3</v>
      </c>
      <c r="I6456">
        <v>18.84</v>
      </c>
      <c r="J6456">
        <v>7.0000000000000007E-2</v>
      </c>
      <c r="K6456">
        <v>12.41</v>
      </c>
      <c r="L6456" t="s">
        <v>57</v>
      </c>
      <c r="M6456">
        <f t="shared" si="650"/>
        <v>52.56</v>
      </c>
      <c r="N6456">
        <f t="shared" si="651"/>
        <v>15.33</v>
      </c>
      <c r="O6456" s="7">
        <f t="shared" si="652"/>
        <v>0.29166666666666663</v>
      </c>
      <c r="P6456" t="str">
        <f t="shared" si="653"/>
        <v>Mar-2025</v>
      </c>
      <c r="Q6456" t="str">
        <f t="shared" si="654"/>
        <v>Q1-2025</v>
      </c>
    </row>
    <row r="6457" spans="1:17" x14ac:dyDescent="0.3">
      <c r="A6457" t="s">
        <v>6605</v>
      </c>
      <c r="B6457" s="15">
        <v>45994</v>
      </c>
      <c r="C6457" t="s">
        <v>88</v>
      </c>
      <c r="D6457" t="s">
        <v>73</v>
      </c>
      <c r="E6457" t="s">
        <v>54</v>
      </c>
      <c r="F6457" t="s">
        <v>268</v>
      </c>
      <c r="G6457" t="s">
        <v>56</v>
      </c>
      <c r="H6457">
        <v>1</v>
      </c>
      <c r="I6457">
        <v>17.03</v>
      </c>
      <c r="J6457">
        <v>0.11799999999999999</v>
      </c>
      <c r="K6457">
        <v>11.1</v>
      </c>
      <c r="L6457" t="s">
        <v>57</v>
      </c>
      <c r="M6457">
        <f t="shared" si="650"/>
        <v>15.02</v>
      </c>
      <c r="N6457">
        <f t="shared" si="651"/>
        <v>3.92</v>
      </c>
      <c r="O6457" s="7">
        <f t="shared" si="652"/>
        <v>0.26098535286284952</v>
      </c>
      <c r="P6457" t="str">
        <f t="shared" si="653"/>
        <v>Dec-2025</v>
      </c>
      <c r="Q6457" t="str">
        <f t="shared" si="654"/>
        <v>Q4-2025</v>
      </c>
    </row>
    <row r="6458" spans="1:17" x14ac:dyDescent="0.3">
      <c r="A6458" t="s">
        <v>6606</v>
      </c>
      <c r="B6458" s="15">
        <v>45691</v>
      </c>
      <c r="C6458" t="s">
        <v>84</v>
      </c>
      <c r="D6458" t="s">
        <v>572</v>
      </c>
      <c r="E6458" t="s">
        <v>54</v>
      </c>
      <c r="F6458" t="s">
        <v>268</v>
      </c>
      <c r="G6458" t="s">
        <v>56</v>
      </c>
      <c r="H6458">
        <v>4</v>
      </c>
      <c r="I6458">
        <v>16.04</v>
      </c>
      <c r="J6458">
        <v>0.18</v>
      </c>
      <c r="K6458">
        <v>10.95</v>
      </c>
      <c r="L6458" t="s">
        <v>57</v>
      </c>
      <c r="M6458">
        <f t="shared" si="650"/>
        <v>52.61</v>
      </c>
      <c r="N6458">
        <f t="shared" si="651"/>
        <v>8.81</v>
      </c>
      <c r="O6458" s="7">
        <f t="shared" si="652"/>
        <v>0.16745865804980042</v>
      </c>
      <c r="P6458" t="str">
        <f t="shared" si="653"/>
        <v>Feb-2025</v>
      </c>
      <c r="Q6458" t="str">
        <f t="shared" si="654"/>
        <v>Q1-2025</v>
      </c>
    </row>
    <row r="6459" spans="1:17" x14ac:dyDescent="0.3">
      <c r="A6459" t="s">
        <v>6607</v>
      </c>
      <c r="B6459" s="15">
        <v>45734</v>
      </c>
      <c r="C6459" t="s">
        <v>63</v>
      </c>
      <c r="D6459" t="s">
        <v>159</v>
      </c>
      <c r="E6459" t="s">
        <v>54</v>
      </c>
      <c r="F6459" t="s">
        <v>156</v>
      </c>
      <c r="G6459" t="s">
        <v>56</v>
      </c>
      <c r="H6459">
        <v>3</v>
      </c>
      <c r="I6459">
        <v>16.93</v>
      </c>
      <c r="J6459">
        <v>0.17100000000000001</v>
      </c>
      <c r="K6459">
        <v>11.22</v>
      </c>
      <c r="L6459" t="s">
        <v>57</v>
      </c>
      <c r="M6459">
        <f t="shared" si="650"/>
        <v>42.1</v>
      </c>
      <c r="N6459">
        <f t="shared" si="651"/>
        <v>8.44</v>
      </c>
      <c r="O6459" s="7">
        <f t="shared" si="652"/>
        <v>0.20047505938242277</v>
      </c>
      <c r="P6459" t="str">
        <f t="shared" ref="P6459:P6490" si="655">IF(B6459="","",TEXT(B6459,"mmm-yyyy"))</f>
        <v>Mar-2025</v>
      </c>
      <c r="Q6459" t="str">
        <f t="shared" ref="Q6459:Q6490" si="656">IF(B6459="","","Q"&amp;ROUNDUP(MONTH(B6459)/3,0)&amp;"-"&amp;YEAR(B6459))</f>
        <v>Q1-2025</v>
      </c>
    </row>
    <row r="6460" spans="1:17" x14ac:dyDescent="0.3">
      <c r="A6460" t="s">
        <v>6608</v>
      </c>
      <c r="B6460" s="15">
        <v>45996</v>
      </c>
      <c r="C6460" t="s">
        <v>88</v>
      </c>
      <c r="D6460" t="s">
        <v>92</v>
      </c>
      <c r="E6460" t="s">
        <v>93</v>
      </c>
      <c r="F6460" t="s">
        <v>255</v>
      </c>
      <c r="G6460" t="s">
        <v>56</v>
      </c>
      <c r="H6460">
        <v>7</v>
      </c>
      <c r="I6460">
        <v>11.66</v>
      </c>
      <c r="J6460">
        <v>0.126</v>
      </c>
      <c r="K6460">
        <v>5.0999999999999996</v>
      </c>
      <c r="L6460" t="s">
        <v>104</v>
      </c>
      <c r="M6460">
        <f t="shared" si="650"/>
        <v>71.34</v>
      </c>
      <c r="N6460">
        <f t="shared" si="651"/>
        <v>35.64</v>
      </c>
      <c r="O6460" s="7">
        <f t="shared" si="652"/>
        <v>0.49957947855340623</v>
      </c>
      <c r="P6460" t="str">
        <f t="shared" si="655"/>
        <v>Dec-2025</v>
      </c>
      <c r="Q6460" t="str">
        <f t="shared" si="656"/>
        <v>Q4-2025</v>
      </c>
    </row>
    <row r="6461" spans="1:17" x14ac:dyDescent="0.3">
      <c r="A6461" t="s">
        <v>6609</v>
      </c>
      <c r="B6461" s="15">
        <v>45957</v>
      </c>
      <c r="C6461" t="s">
        <v>63</v>
      </c>
      <c r="D6461" t="s">
        <v>64</v>
      </c>
      <c r="E6461" t="s">
        <v>107</v>
      </c>
      <c r="F6461" t="s">
        <v>193</v>
      </c>
      <c r="G6461" t="s">
        <v>56</v>
      </c>
      <c r="H6461">
        <v>1</v>
      </c>
      <c r="I6461">
        <v>35.520000000000003</v>
      </c>
      <c r="J6461">
        <v>0.25</v>
      </c>
      <c r="K6461">
        <v>13.53</v>
      </c>
      <c r="L6461" t="s">
        <v>57</v>
      </c>
      <c r="M6461">
        <f t="shared" si="650"/>
        <v>26.64</v>
      </c>
      <c r="N6461">
        <f t="shared" si="651"/>
        <v>13.11</v>
      </c>
      <c r="O6461" s="7">
        <f t="shared" si="652"/>
        <v>0.49211711711711709</v>
      </c>
      <c r="P6461" t="str">
        <f t="shared" si="655"/>
        <v>Oct-2025</v>
      </c>
      <c r="Q6461" t="str">
        <f t="shared" si="656"/>
        <v>Q4-2025</v>
      </c>
    </row>
    <row r="6462" spans="1:17" x14ac:dyDescent="0.3">
      <c r="A6462" t="s">
        <v>6610</v>
      </c>
      <c r="B6462" s="15">
        <v>45556</v>
      </c>
      <c r="C6462" t="s">
        <v>84</v>
      </c>
      <c r="D6462" t="s">
        <v>147</v>
      </c>
      <c r="E6462" t="s">
        <v>60</v>
      </c>
      <c r="F6462" t="s">
        <v>61</v>
      </c>
      <c r="G6462" t="s">
        <v>56</v>
      </c>
      <c r="H6462">
        <v>3</v>
      </c>
      <c r="I6462">
        <v>71.489999999999995</v>
      </c>
      <c r="J6462">
        <v>5.3999999999999999E-2</v>
      </c>
      <c r="K6462">
        <v>31.7</v>
      </c>
      <c r="L6462" t="s">
        <v>57</v>
      </c>
      <c r="M6462">
        <f t="shared" si="650"/>
        <v>202.89</v>
      </c>
      <c r="N6462">
        <f t="shared" si="651"/>
        <v>107.79</v>
      </c>
      <c r="O6462" s="7">
        <f t="shared" si="652"/>
        <v>0.53127310365222546</v>
      </c>
      <c r="P6462" t="str">
        <f t="shared" si="655"/>
        <v>Sep-2024</v>
      </c>
      <c r="Q6462" t="str">
        <f t="shared" si="656"/>
        <v>Q3-2024</v>
      </c>
    </row>
    <row r="6463" spans="1:17" x14ac:dyDescent="0.3">
      <c r="A6463" t="s">
        <v>6611</v>
      </c>
      <c r="B6463" s="15">
        <v>45638</v>
      </c>
      <c r="C6463" t="s">
        <v>63</v>
      </c>
      <c r="D6463" t="s">
        <v>165</v>
      </c>
      <c r="E6463" t="s">
        <v>107</v>
      </c>
      <c r="F6463" t="s">
        <v>148</v>
      </c>
      <c r="G6463" t="s">
        <v>56</v>
      </c>
      <c r="H6463">
        <v>1</v>
      </c>
      <c r="I6463">
        <v>50.53</v>
      </c>
      <c r="J6463">
        <v>0.38300000000000001</v>
      </c>
      <c r="K6463">
        <v>16.48</v>
      </c>
      <c r="L6463" t="s">
        <v>57</v>
      </c>
      <c r="M6463">
        <f t="shared" si="650"/>
        <v>31.18</v>
      </c>
      <c r="N6463">
        <f t="shared" si="651"/>
        <v>14.7</v>
      </c>
      <c r="O6463" s="7">
        <f t="shared" si="652"/>
        <v>0.47145606157793457</v>
      </c>
      <c r="P6463" t="str">
        <f t="shared" si="655"/>
        <v>Dec-2024</v>
      </c>
      <c r="Q6463" t="str">
        <f t="shared" si="656"/>
        <v>Q4-2024</v>
      </c>
    </row>
    <row r="6464" spans="1:17" x14ac:dyDescent="0.3">
      <c r="A6464" t="s">
        <v>6612</v>
      </c>
      <c r="B6464" s="15">
        <v>45911</v>
      </c>
      <c r="C6464" t="s">
        <v>52</v>
      </c>
      <c r="D6464" t="s">
        <v>53</v>
      </c>
      <c r="E6464" t="s">
        <v>71</v>
      </c>
      <c r="F6464" t="s">
        <v>126</v>
      </c>
      <c r="G6464" t="s">
        <v>68</v>
      </c>
      <c r="H6464">
        <v>1</v>
      </c>
      <c r="I6464">
        <v>287.06</v>
      </c>
      <c r="J6464">
        <v>0.04</v>
      </c>
      <c r="K6464">
        <v>206.77</v>
      </c>
      <c r="L6464" t="s">
        <v>57</v>
      </c>
      <c r="M6464">
        <f t="shared" si="650"/>
        <v>275.58</v>
      </c>
      <c r="N6464">
        <f t="shared" si="651"/>
        <v>68.81</v>
      </c>
      <c r="O6464" s="7">
        <f t="shared" si="652"/>
        <v>0.24969155961971118</v>
      </c>
      <c r="P6464" t="str">
        <f t="shared" si="655"/>
        <v>Sep-2025</v>
      </c>
      <c r="Q6464" t="str">
        <f t="shared" si="656"/>
        <v>Q3-2025</v>
      </c>
    </row>
    <row r="6465" spans="1:17" x14ac:dyDescent="0.3">
      <c r="A6465" t="s">
        <v>6613</v>
      </c>
      <c r="B6465" s="15">
        <v>45926</v>
      </c>
      <c r="C6465" t="s">
        <v>88</v>
      </c>
      <c r="D6465" t="s">
        <v>167</v>
      </c>
      <c r="E6465" t="s">
        <v>71</v>
      </c>
      <c r="F6465" t="s">
        <v>86</v>
      </c>
      <c r="G6465" t="s">
        <v>56</v>
      </c>
      <c r="H6465">
        <v>3</v>
      </c>
      <c r="I6465">
        <v>144.4</v>
      </c>
      <c r="J6465">
        <v>6.7000000000000004E-2</v>
      </c>
      <c r="K6465">
        <v>100.15</v>
      </c>
      <c r="L6465" t="s">
        <v>57</v>
      </c>
      <c r="M6465">
        <f t="shared" si="650"/>
        <v>404.18</v>
      </c>
      <c r="N6465">
        <f t="shared" si="651"/>
        <v>103.73</v>
      </c>
      <c r="O6465" s="7">
        <f t="shared" si="652"/>
        <v>0.2566430798159236</v>
      </c>
      <c r="P6465" t="str">
        <f t="shared" si="655"/>
        <v>Sep-2025</v>
      </c>
      <c r="Q6465" t="str">
        <f t="shared" si="656"/>
        <v>Q3-2025</v>
      </c>
    </row>
    <row r="6466" spans="1:17" x14ac:dyDescent="0.3">
      <c r="A6466" t="s">
        <v>6614</v>
      </c>
      <c r="B6466" s="15">
        <v>45618</v>
      </c>
      <c r="C6466" t="s">
        <v>88</v>
      </c>
      <c r="D6466" t="s">
        <v>123</v>
      </c>
      <c r="E6466" t="s">
        <v>93</v>
      </c>
      <c r="F6466" t="s">
        <v>94</v>
      </c>
      <c r="G6466" t="s">
        <v>56</v>
      </c>
      <c r="H6466">
        <v>1</v>
      </c>
      <c r="I6466">
        <v>47.69</v>
      </c>
      <c r="J6466">
        <v>8.4000000000000005E-2</v>
      </c>
      <c r="K6466">
        <v>22.55</v>
      </c>
      <c r="L6466" t="s">
        <v>104</v>
      </c>
      <c r="M6466">
        <f t="shared" ref="M6466:M6501" si="657">ROUND(H6466*I6466*(1-J6466),2)</f>
        <v>43.68</v>
      </c>
      <c r="N6466">
        <f t="shared" ref="N6466:N6501" si="658">ROUND(M6466-(H6466*K6466),2)</f>
        <v>21.13</v>
      </c>
      <c r="O6466" s="7">
        <f t="shared" ref="O6466:O6501" si="659">IFERROR(N6466/M6466,0)</f>
        <v>0.48374542124542125</v>
      </c>
      <c r="P6466" t="str">
        <f t="shared" si="655"/>
        <v>Nov-2024</v>
      </c>
      <c r="Q6466" t="str">
        <f t="shared" si="656"/>
        <v>Q4-2024</v>
      </c>
    </row>
    <row r="6467" spans="1:17" x14ac:dyDescent="0.3">
      <c r="A6467" t="s">
        <v>6615</v>
      </c>
      <c r="B6467" s="15">
        <v>45856</v>
      </c>
      <c r="C6467" t="s">
        <v>63</v>
      </c>
      <c r="D6467" t="s">
        <v>137</v>
      </c>
      <c r="E6467" t="s">
        <v>71</v>
      </c>
      <c r="F6467" t="s">
        <v>72</v>
      </c>
      <c r="G6467" t="s">
        <v>56</v>
      </c>
      <c r="H6467">
        <v>2</v>
      </c>
      <c r="I6467">
        <v>164.41</v>
      </c>
      <c r="J6467">
        <v>0.222</v>
      </c>
      <c r="K6467">
        <v>109.08</v>
      </c>
      <c r="L6467" t="s">
        <v>57</v>
      </c>
      <c r="M6467">
        <f t="shared" si="657"/>
        <v>255.82</v>
      </c>
      <c r="N6467">
        <f t="shared" si="658"/>
        <v>37.659999999999997</v>
      </c>
      <c r="O6467" s="7">
        <f t="shared" si="659"/>
        <v>0.14721288405910404</v>
      </c>
      <c r="P6467" t="str">
        <f t="shared" si="655"/>
        <v>Jul-2025</v>
      </c>
      <c r="Q6467" t="str">
        <f t="shared" si="656"/>
        <v>Q3-2025</v>
      </c>
    </row>
    <row r="6468" spans="1:17" x14ac:dyDescent="0.3">
      <c r="A6468" t="s">
        <v>6616</v>
      </c>
      <c r="B6468" s="15">
        <v>45816</v>
      </c>
      <c r="C6468" t="s">
        <v>63</v>
      </c>
      <c r="D6468" t="s">
        <v>159</v>
      </c>
      <c r="E6468" t="s">
        <v>107</v>
      </c>
      <c r="F6468" t="s">
        <v>132</v>
      </c>
      <c r="G6468" t="s">
        <v>56</v>
      </c>
      <c r="H6468">
        <v>3</v>
      </c>
      <c r="I6468">
        <v>53.01</v>
      </c>
      <c r="J6468">
        <v>0.13600000000000001</v>
      </c>
      <c r="K6468">
        <v>20.23</v>
      </c>
      <c r="L6468" t="s">
        <v>57</v>
      </c>
      <c r="M6468">
        <f t="shared" si="657"/>
        <v>137.4</v>
      </c>
      <c r="N6468">
        <f t="shared" si="658"/>
        <v>76.709999999999994</v>
      </c>
      <c r="O6468" s="7">
        <f t="shared" si="659"/>
        <v>0.55829694323144097</v>
      </c>
      <c r="P6468" t="str">
        <f t="shared" si="655"/>
        <v>Jun-2025</v>
      </c>
      <c r="Q6468" t="str">
        <f t="shared" si="656"/>
        <v>Q2-2025</v>
      </c>
    </row>
    <row r="6469" spans="1:17" x14ac:dyDescent="0.3">
      <c r="A6469" t="s">
        <v>6617</v>
      </c>
      <c r="B6469" s="15">
        <v>45871</v>
      </c>
      <c r="C6469" t="s">
        <v>84</v>
      </c>
      <c r="D6469" t="s">
        <v>225</v>
      </c>
      <c r="E6469" t="s">
        <v>107</v>
      </c>
      <c r="F6469" t="s">
        <v>148</v>
      </c>
      <c r="G6469" t="s">
        <v>56</v>
      </c>
      <c r="H6469">
        <v>4</v>
      </c>
      <c r="I6469">
        <v>35.83</v>
      </c>
      <c r="J6469">
        <v>0.17699999999999999</v>
      </c>
      <c r="K6469">
        <v>14.46</v>
      </c>
      <c r="L6469" t="s">
        <v>57</v>
      </c>
      <c r="M6469">
        <f t="shared" si="657"/>
        <v>117.95</v>
      </c>
      <c r="N6469">
        <f t="shared" si="658"/>
        <v>60.11</v>
      </c>
      <c r="O6469" s="7">
        <f t="shared" si="659"/>
        <v>0.5096227214921577</v>
      </c>
      <c r="P6469" t="str">
        <f t="shared" si="655"/>
        <v>Aug-2025</v>
      </c>
      <c r="Q6469" t="str">
        <f t="shared" si="656"/>
        <v>Q3-2025</v>
      </c>
    </row>
    <row r="6470" spans="1:17" x14ac:dyDescent="0.3">
      <c r="A6470" t="s">
        <v>6618</v>
      </c>
      <c r="B6470" s="15">
        <v>45876</v>
      </c>
      <c r="C6470" t="s">
        <v>52</v>
      </c>
      <c r="D6470" t="s">
        <v>113</v>
      </c>
      <c r="E6470" t="s">
        <v>71</v>
      </c>
      <c r="F6470" t="s">
        <v>72</v>
      </c>
      <c r="G6470" t="s">
        <v>56</v>
      </c>
      <c r="H6470">
        <v>5</v>
      </c>
      <c r="I6470">
        <v>163.08000000000001</v>
      </c>
      <c r="J6470">
        <v>0.126</v>
      </c>
      <c r="K6470">
        <v>113.4</v>
      </c>
      <c r="L6470" t="s">
        <v>57</v>
      </c>
      <c r="M6470">
        <f t="shared" si="657"/>
        <v>712.66</v>
      </c>
      <c r="N6470">
        <f t="shared" si="658"/>
        <v>145.66</v>
      </c>
      <c r="O6470" s="7">
        <f t="shared" si="659"/>
        <v>0.20438918979597565</v>
      </c>
      <c r="P6470" t="str">
        <f t="shared" si="655"/>
        <v>Aug-2025</v>
      </c>
      <c r="Q6470" t="str">
        <f t="shared" si="656"/>
        <v>Q3-2025</v>
      </c>
    </row>
    <row r="6471" spans="1:17" x14ac:dyDescent="0.3">
      <c r="A6471" t="s">
        <v>6619</v>
      </c>
      <c r="B6471" s="15">
        <v>45706</v>
      </c>
      <c r="C6471" t="s">
        <v>63</v>
      </c>
      <c r="D6471" t="s">
        <v>137</v>
      </c>
      <c r="E6471" t="s">
        <v>60</v>
      </c>
      <c r="F6471" t="s">
        <v>67</v>
      </c>
      <c r="G6471" t="s">
        <v>56</v>
      </c>
      <c r="H6471">
        <v>3</v>
      </c>
      <c r="I6471">
        <v>86.55</v>
      </c>
      <c r="J6471">
        <v>0.36499999999999999</v>
      </c>
      <c r="K6471">
        <v>44.73</v>
      </c>
      <c r="L6471" t="s">
        <v>57</v>
      </c>
      <c r="M6471">
        <f t="shared" si="657"/>
        <v>164.88</v>
      </c>
      <c r="N6471">
        <f t="shared" si="658"/>
        <v>30.69</v>
      </c>
      <c r="O6471" s="7">
        <f t="shared" si="659"/>
        <v>0.18613537117903931</v>
      </c>
      <c r="P6471" t="str">
        <f t="shared" si="655"/>
        <v>Feb-2025</v>
      </c>
      <c r="Q6471" t="str">
        <f t="shared" si="656"/>
        <v>Q1-2025</v>
      </c>
    </row>
    <row r="6472" spans="1:17" x14ac:dyDescent="0.3">
      <c r="A6472" t="s">
        <v>6620</v>
      </c>
      <c r="B6472" s="15">
        <v>45761</v>
      </c>
      <c r="C6472" t="s">
        <v>63</v>
      </c>
      <c r="D6472" t="s">
        <v>119</v>
      </c>
      <c r="E6472" t="s">
        <v>71</v>
      </c>
      <c r="F6472" t="s">
        <v>126</v>
      </c>
      <c r="G6472" t="s">
        <v>68</v>
      </c>
      <c r="H6472">
        <v>2</v>
      </c>
      <c r="I6472">
        <v>54.43</v>
      </c>
      <c r="J6472">
        <v>0</v>
      </c>
      <c r="K6472">
        <v>38.68</v>
      </c>
      <c r="L6472" t="s">
        <v>73</v>
      </c>
      <c r="M6472">
        <f t="shared" si="657"/>
        <v>108.86</v>
      </c>
      <c r="N6472">
        <f t="shared" si="658"/>
        <v>31.5</v>
      </c>
      <c r="O6472" s="7">
        <f t="shared" si="659"/>
        <v>0.28936248392430647</v>
      </c>
      <c r="P6472" t="str">
        <f t="shared" si="655"/>
        <v>Apr-2025</v>
      </c>
      <c r="Q6472" t="str">
        <f t="shared" si="656"/>
        <v>Q2-2025</v>
      </c>
    </row>
    <row r="6473" spans="1:17" x14ac:dyDescent="0.3">
      <c r="A6473" t="s">
        <v>6621</v>
      </c>
      <c r="B6473" s="15">
        <v>45742</v>
      </c>
      <c r="C6473" t="s">
        <v>52</v>
      </c>
      <c r="D6473" t="s">
        <v>200</v>
      </c>
      <c r="E6473" t="s">
        <v>54</v>
      </c>
      <c r="F6473" t="s">
        <v>268</v>
      </c>
      <c r="G6473" t="s">
        <v>56</v>
      </c>
      <c r="H6473">
        <v>1</v>
      </c>
      <c r="I6473">
        <v>24.98</v>
      </c>
      <c r="J6473">
        <v>0.08</v>
      </c>
      <c r="K6473">
        <v>17.11</v>
      </c>
      <c r="L6473" t="s">
        <v>57</v>
      </c>
      <c r="M6473">
        <f t="shared" si="657"/>
        <v>22.98</v>
      </c>
      <c r="N6473">
        <f t="shared" si="658"/>
        <v>5.87</v>
      </c>
      <c r="O6473" s="7">
        <f t="shared" si="659"/>
        <v>0.2554395126196693</v>
      </c>
      <c r="P6473" t="str">
        <f t="shared" si="655"/>
        <v>Mar-2025</v>
      </c>
      <c r="Q6473" t="str">
        <f t="shared" si="656"/>
        <v>Q1-2025</v>
      </c>
    </row>
    <row r="6474" spans="1:17" x14ac:dyDescent="0.3">
      <c r="A6474" t="s">
        <v>6622</v>
      </c>
      <c r="B6474" s="15">
        <v>45817</v>
      </c>
      <c r="C6474" t="s">
        <v>84</v>
      </c>
      <c r="D6474" t="s">
        <v>147</v>
      </c>
      <c r="E6474" t="s">
        <v>71</v>
      </c>
      <c r="F6474" t="s">
        <v>78</v>
      </c>
      <c r="G6474" t="s">
        <v>56</v>
      </c>
      <c r="H6474">
        <v>1</v>
      </c>
      <c r="I6474">
        <v>281.33</v>
      </c>
      <c r="J6474">
        <v>0.13300000000000001</v>
      </c>
      <c r="K6474">
        <v>203.29</v>
      </c>
      <c r="L6474" t="s">
        <v>57</v>
      </c>
      <c r="M6474">
        <f t="shared" si="657"/>
        <v>243.91</v>
      </c>
      <c r="N6474">
        <f t="shared" si="658"/>
        <v>40.619999999999997</v>
      </c>
      <c r="O6474" s="7">
        <f t="shared" si="659"/>
        <v>0.16653683735804189</v>
      </c>
      <c r="P6474" t="str">
        <f t="shared" si="655"/>
        <v>Jun-2025</v>
      </c>
      <c r="Q6474" t="str">
        <f t="shared" si="656"/>
        <v>Q2-2025</v>
      </c>
    </row>
    <row r="6475" spans="1:17" x14ac:dyDescent="0.3">
      <c r="A6475" t="s">
        <v>6623</v>
      </c>
      <c r="B6475" s="15">
        <v>45571</v>
      </c>
      <c r="C6475" t="s">
        <v>88</v>
      </c>
      <c r="D6475" t="s">
        <v>234</v>
      </c>
      <c r="E6475" t="s">
        <v>71</v>
      </c>
      <c r="F6475" t="s">
        <v>126</v>
      </c>
      <c r="G6475" t="s">
        <v>68</v>
      </c>
      <c r="H6475">
        <v>5</v>
      </c>
      <c r="I6475">
        <v>235.33</v>
      </c>
      <c r="J6475">
        <v>9.2999999999999999E-2</v>
      </c>
      <c r="K6475">
        <v>186</v>
      </c>
      <c r="L6475" t="s">
        <v>104</v>
      </c>
      <c r="M6475">
        <f t="shared" si="657"/>
        <v>1067.22</v>
      </c>
      <c r="N6475">
        <f t="shared" si="658"/>
        <v>137.22</v>
      </c>
      <c r="O6475" s="7">
        <f t="shared" si="659"/>
        <v>0.12857705065497274</v>
      </c>
      <c r="P6475" t="str">
        <f t="shared" si="655"/>
        <v>Oct-2024</v>
      </c>
      <c r="Q6475" t="str">
        <f t="shared" si="656"/>
        <v>Q4-2024</v>
      </c>
    </row>
    <row r="6476" spans="1:17" x14ac:dyDescent="0.3">
      <c r="A6476" t="s">
        <v>6624</v>
      </c>
      <c r="B6476" s="15">
        <v>45623</v>
      </c>
      <c r="C6476" t="s">
        <v>88</v>
      </c>
      <c r="D6476" t="s">
        <v>135</v>
      </c>
      <c r="E6476" t="s">
        <v>93</v>
      </c>
      <c r="F6476" t="s">
        <v>94</v>
      </c>
      <c r="G6476" t="s">
        <v>56</v>
      </c>
      <c r="H6476">
        <v>1</v>
      </c>
      <c r="I6476">
        <v>47.81</v>
      </c>
      <c r="J6476">
        <v>0.155</v>
      </c>
      <c r="K6476">
        <v>18.420000000000002</v>
      </c>
      <c r="L6476" t="s">
        <v>57</v>
      </c>
      <c r="M6476">
        <f t="shared" si="657"/>
        <v>40.4</v>
      </c>
      <c r="N6476">
        <f t="shared" si="658"/>
        <v>21.98</v>
      </c>
      <c r="O6476" s="7">
        <f t="shared" si="659"/>
        <v>0.5440594059405941</v>
      </c>
      <c r="P6476" t="str">
        <f t="shared" si="655"/>
        <v>Nov-2024</v>
      </c>
      <c r="Q6476" t="str">
        <f t="shared" si="656"/>
        <v>Q4-2024</v>
      </c>
    </row>
    <row r="6477" spans="1:17" x14ac:dyDescent="0.3">
      <c r="A6477" t="s">
        <v>6625</v>
      </c>
      <c r="B6477" s="15">
        <v>45404</v>
      </c>
      <c r="C6477" t="s">
        <v>84</v>
      </c>
      <c r="D6477" t="s">
        <v>103</v>
      </c>
      <c r="E6477" t="s">
        <v>93</v>
      </c>
      <c r="F6477" t="s">
        <v>94</v>
      </c>
      <c r="G6477" t="s">
        <v>56</v>
      </c>
      <c r="H6477">
        <v>3</v>
      </c>
      <c r="I6477">
        <v>25.31</v>
      </c>
      <c r="J6477">
        <v>4.2999999999999997E-2</v>
      </c>
      <c r="K6477">
        <v>10.63</v>
      </c>
      <c r="L6477" t="s">
        <v>57</v>
      </c>
      <c r="M6477">
        <f t="shared" si="657"/>
        <v>72.67</v>
      </c>
      <c r="N6477">
        <f t="shared" si="658"/>
        <v>40.78</v>
      </c>
      <c r="O6477" s="7">
        <f t="shared" si="659"/>
        <v>0.5611669189486721</v>
      </c>
      <c r="P6477" t="str">
        <f t="shared" si="655"/>
        <v>Apr-2024</v>
      </c>
      <c r="Q6477" t="str">
        <f t="shared" si="656"/>
        <v>Q2-2024</v>
      </c>
    </row>
    <row r="6478" spans="1:17" x14ac:dyDescent="0.3">
      <c r="A6478" t="s">
        <v>6626</v>
      </c>
      <c r="B6478" s="15">
        <v>45789</v>
      </c>
      <c r="C6478" t="s">
        <v>84</v>
      </c>
      <c r="D6478" t="s">
        <v>147</v>
      </c>
      <c r="E6478" t="s">
        <v>60</v>
      </c>
      <c r="F6478" t="s">
        <v>99</v>
      </c>
      <c r="G6478" t="s">
        <v>56</v>
      </c>
      <c r="H6478">
        <v>6</v>
      </c>
      <c r="I6478">
        <v>112.17</v>
      </c>
      <c r="J6478">
        <v>0.112</v>
      </c>
      <c r="K6478">
        <v>53.93</v>
      </c>
      <c r="L6478" t="s">
        <v>57</v>
      </c>
      <c r="M6478">
        <f t="shared" si="657"/>
        <v>597.64</v>
      </c>
      <c r="N6478">
        <f t="shared" si="658"/>
        <v>274.06</v>
      </c>
      <c r="O6478" s="7">
        <f t="shared" si="659"/>
        <v>0.45857037681547419</v>
      </c>
      <c r="P6478" t="str">
        <f t="shared" si="655"/>
        <v>May-2025</v>
      </c>
      <c r="Q6478" t="str">
        <f t="shared" si="656"/>
        <v>Q2-2025</v>
      </c>
    </row>
    <row r="6479" spans="1:17" x14ac:dyDescent="0.3">
      <c r="A6479" t="s">
        <v>6627</v>
      </c>
      <c r="B6479" s="15">
        <v>45848</v>
      </c>
      <c r="C6479" t="s">
        <v>88</v>
      </c>
      <c r="D6479" t="s">
        <v>206</v>
      </c>
      <c r="E6479" t="s">
        <v>93</v>
      </c>
      <c r="F6479" t="s">
        <v>141</v>
      </c>
      <c r="G6479" t="s">
        <v>68</v>
      </c>
      <c r="H6479">
        <v>1</v>
      </c>
      <c r="I6479">
        <v>64.44</v>
      </c>
      <c r="J6479">
        <v>3.3000000000000002E-2</v>
      </c>
      <c r="K6479">
        <v>28.09</v>
      </c>
      <c r="L6479" t="s">
        <v>57</v>
      </c>
      <c r="M6479">
        <f t="shared" si="657"/>
        <v>62.31</v>
      </c>
      <c r="N6479">
        <f t="shared" si="658"/>
        <v>34.22</v>
      </c>
      <c r="O6479" s="7">
        <f t="shared" si="659"/>
        <v>0.54918953619001765</v>
      </c>
      <c r="P6479" t="str">
        <f t="shared" si="655"/>
        <v>Jul-2025</v>
      </c>
      <c r="Q6479" t="str">
        <f t="shared" si="656"/>
        <v>Q3-2025</v>
      </c>
    </row>
    <row r="6480" spans="1:17" x14ac:dyDescent="0.3">
      <c r="A6480" t="s">
        <v>6628</v>
      </c>
      <c r="B6480" s="15">
        <v>45576</v>
      </c>
      <c r="C6480" t="s">
        <v>88</v>
      </c>
      <c r="D6480" t="s">
        <v>270</v>
      </c>
      <c r="E6480" t="s">
        <v>60</v>
      </c>
      <c r="F6480" t="s">
        <v>90</v>
      </c>
      <c r="G6480" t="s">
        <v>56</v>
      </c>
      <c r="H6480">
        <v>1</v>
      </c>
      <c r="I6480">
        <v>117.29</v>
      </c>
      <c r="J6480">
        <v>0</v>
      </c>
      <c r="K6480">
        <v>58.37</v>
      </c>
      <c r="L6480" t="s">
        <v>57</v>
      </c>
      <c r="M6480">
        <f t="shared" si="657"/>
        <v>117.29</v>
      </c>
      <c r="N6480">
        <f t="shared" si="658"/>
        <v>58.92</v>
      </c>
      <c r="O6480" s="7">
        <f t="shared" si="659"/>
        <v>0.5023446159092847</v>
      </c>
      <c r="P6480" t="str">
        <f t="shared" si="655"/>
        <v>Oct-2024</v>
      </c>
      <c r="Q6480" t="str">
        <f t="shared" si="656"/>
        <v>Q4-2024</v>
      </c>
    </row>
    <row r="6481" spans="1:17" x14ac:dyDescent="0.3">
      <c r="A6481" t="s">
        <v>6629</v>
      </c>
      <c r="B6481" s="15">
        <v>45631</v>
      </c>
      <c r="C6481" t="s">
        <v>52</v>
      </c>
      <c r="D6481" t="s">
        <v>113</v>
      </c>
      <c r="E6481" t="s">
        <v>60</v>
      </c>
      <c r="F6481" t="s">
        <v>61</v>
      </c>
      <c r="G6481" t="s">
        <v>68</v>
      </c>
      <c r="H6481">
        <v>9</v>
      </c>
      <c r="I6481">
        <v>52.06</v>
      </c>
      <c r="J6481">
        <v>8.5999999999999993E-2</v>
      </c>
      <c r="K6481">
        <v>25.87</v>
      </c>
      <c r="L6481" t="s">
        <v>57</v>
      </c>
      <c r="M6481">
        <f t="shared" si="657"/>
        <v>428.25</v>
      </c>
      <c r="N6481">
        <f t="shared" si="658"/>
        <v>195.42</v>
      </c>
      <c r="O6481" s="7">
        <f t="shared" si="659"/>
        <v>0.4563222416812609</v>
      </c>
      <c r="P6481" t="str">
        <f t="shared" si="655"/>
        <v>Dec-2024</v>
      </c>
      <c r="Q6481" t="str">
        <f t="shared" si="656"/>
        <v>Q4-2024</v>
      </c>
    </row>
    <row r="6482" spans="1:17" x14ac:dyDescent="0.3">
      <c r="A6482" t="s">
        <v>6630</v>
      </c>
      <c r="B6482" s="15">
        <v>45512</v>
      </c>
      <c r="C6482" t="s">
        <v>88</v>
      </c>
      <c r="D6482" t="s">
        <v>429</v>
      </c>
      <c r="E6482" t="s">
        <v>54</v>
      </c>
      <c r="F6482" t="s">
        <v>114</v>
      </c>
      <c r="G6482" t="s">
        <v>68</v>
      </c>
      <c r="H6482">
        <v>7</v>
      </c>
      <c r="I6482">
        <v>10.73</v>
      </c>
      <c r="J6482">
        <v>3.1E-2</v>
      </c>
      <c r="K6482">
        <v>7.5</v>
      </c>
      <c r="L6482" t="s">
        <v>73</v>
      </c>
      <c r="M6482">
        <f t="shared" si="657"/>
        <v>72.78</v>
      </c>
      <c r="N6482">
        <f t="shared" si="658"/>
        <v>20.28</v>
      </c>
      <c r="O6482" s="7">
        <f t="shared" si="659"/>
        <v>0.27864798021434461</v>
      </c>
      <c r="P6482" t="str">
        <f t="shared" si="655"/>
        <v>Aug-2024</v>
      </c>
      <c r="Q6482" t="str">
        <f t="shared" si="656"/>
        <v>Q3-2024</v>
      </c>
    </row>
    <row r="6483" spans="1:17" x14ac:dyDescent="0.3">
      <c r="A6483" t="s">
        <v>6631</v>
      </c>
      <c r="B6483" s="15">
        <v>45948</v>
      </c>
      <c r="C6483" t="s">
        <v>88</v>
      </c>
      <c r="D6483" t="s">
        <v>206</v>
      </c>
      <c r="E6483" t="s">
        <v>54</v>
      </c>
      <c r="F6483" t="s">
        <v>55</v>
      </c>
      <c r="G6483" t="s">
        <v>68</v>
      </c>
      <c r="H6483">
        <v>3</v>
      </c>
      <c r="I6483">
        <v>6.1</v>
      </c>
      <c r="J6483">
        <v>3.5999999999999997E-2</v>
      </c>
      <c r="K6483">
        <v>3.41</v>
      </c>
      <c r="L6483" t="s">
        <v>57</v>
      </c>
      <c r="M6483">
        <f t="shared" si="657"/>
        <v>17.64</v>
      </c>
      <c r="N6483">
        <f t="shared" si="658"/>
        <v>7.41</v>
      </c>
      <c r="O6483" s="7">
        <f t="shared" si="659"/>
        <v>0.42006802721088432</v>
      </c>
      <c r="P6483" t="str">
        <f t="shared" si="655"/>
        <v>Oct-2025</v>
      </c>
      <c r="Q6483" t="str">
        <f t="shared" si="656"/>
        <v>Q4-2025</v>
      </c>
    </row>
    <row r="6484" spans="1:17" x14ac:dyDescent="0.3">
      <c r="A6484" t="s">
        <v>6632</v>
      </c>
      <c r="B6484" s="15">
        <v>45511</v>
      </c>
      <c r="C6484" t="s">
        <v>88</v>
      </c>
      <c r="D6484" t="s">
        <v>89</v>
      </c>
      <c r="E6484" t="s">
        <v>60</v>
      </c>
      <c r="F6484" t="s">
        <v>76</v>
      </c>
      <c r="G6484" t="s">
        <v>68</v>
      </c>
      <c r="H6484">
        <v>1</v>
      </c>
      <c r="I6484">
        <v>58.95</v>
      </c>
      <c r="J6484">
        <v>0.13800000000000001</v>
      </c>
      <c r="K6484">
        <v>29.79</v>
      </c>
      <c r="L6484" t="s">
        <v>57</v>
      </c>
      <c r="M6484">
        <f t="shared" si="657"/>
        <v>50.81</v>
      </c>
      <c r="N6484">
        <f t="shared" si="658"/>
        <v>21.02</v>
      </c>
      <c r="O6484" s="7">
        <f t="shared" si="659"/>
        <v>0.41369809092698284</v>
      </c>
      <c r="P6484" t="str">
        <f t="shared" si="655"/>
        <v>Aug-2024</v>
      </c>
      <c r="Q6484" t="str">
        <f t="shared" si="656"/>
        <v>Q3-2024</v>
      </c>
    </row>
    <row r="6485" spans="1:17" x14ac:dyDescent="0.3">
      <c r="A6485" t="s">
        <v>6633</v>
      </c>
      <c r="B6485" s="15">
        <v>45751</v>
      </c>
      <c r="C6485" t="s">
        <v>84</v>
      </c>
      <c r="D6485" t="s">
        <v>177</v>
      </c>
      <c r="E6485" t="s">
        <v>54</v>
      </c>
      <c r="F6485" t="s">
        <v>55</v>
      </c>
      <c r="G6485" t="s">
        <v>56</v>
      </c>
      <c r="H6485">
        <v>1</v>
      </c>
      <c r="I6485">
        <v>8.06</v>
      </c>
      <c r="J6485">
        <v>3.2000000000000001E-2</v>
      </c>
      <c r="K6485">
        <v>5.37</v>
      </c>
      <c r="L6485" t="s">
        <v>73</v>
      </c>
      <c r="M6485">
        <f t="shared" si="657"/>
        <v>7.8</v>
      </c>
      <c r="N6485">
        <f t="shared" si="658"/>
        <v>2.4300000000000002</v>
      </c>
      <c r="O6485" s="7">
        <f t="shared" si="659"/>
        <v>0.31153846153846154</v>
      </c>
      <c r="P6485" t="str">
        <f t="shared" si="655"/>
        <v>Apr-2025</v>
      </c>
      <c r="Q6485" t="str">
        <f t="shared" si="656"/>
        <v>Q2-2025</v>
      </c>
    </row>
    <row r="6486" spans="1:17" x14ac:dyDescent="0.3">
      <c r="A6486" t="s">
        <v>6634</v>
      </c>
      <c r="B6486" s="15">
        <v>45764</v>
      </c>
      <c r="C6486" t="s">
        <v>52</v>
      </c>
      <c r="D6486" t="s">
        <v>70</v>
      </c>
      <c r="E6486" t="s">
        <v>71</v>
      </c>
      <c r="F6486" t="s">
        <v>86</v>
      </c>
      <c r="G6486" t="s">
        <v>56</v>
      </c>
      <c r="H6486">
        <v>7</v>
      </c>
      <c r="I6486">
        <v>212.96</v>
      </c>
      <c r="J6486">
        <v>2.5999999999999999E-2</v>
      </c>
      <c r="K6486">
        <v>167.45</v>
      </c>
      <c r="L6486" t="s">
        <v>57</v>
      </c>
      <c r="M6486">
        <f t="shared" si="657"/>
        <v>1451.96</v>
      </c>
      <c r="N6486">
        <f t="shared" si="658"/>
        <v>279.81</v>
      </c>
      <c r="O6486" s="7">
        <f t="shared" si="659"/>
        <v>0.19271192043857957</v>
      </c>
      <c r="P6486" t="str">
        <f t="shared" si="655"/>
        <v>Apr-2025</v>
      </c>
      <c r="Q6486" t="str">
        <f t="shared" si="656"/>
        <v>Q2-2025</v>
      </c>
    </row>
    <row r="6487" spans="1:17" x14ac:dyDescent="0.3">
      <c r="A6487" t="s">
        <v>6635</v>
      </c>
      <c r="B6487" s="15">
        <v>45834</v>
      </c>
      <c r="C6487" t="s">
        <v>88</v>
      </c>
      <c r="D6487" t="s">
        <v>89</v>
      </c>
      <c r="E6487" t="s">
        <v>93</v>
      </c>
      <c r="F6487" t="s">
        <v>124</v>
      </c>
      <c r="G6487" t="s">
        <v>56</v>
      </c>
      <c r="H6487">
        <v>5</v>
      </c>
      <c r="I6487">
        <v>16.97</v>
      </c>
      <c r="J6487">
        <v>0</v>
      </c>
      <c r="K6487">
        <v>7.77</v>
      </c>
      <c r="L6487" t="s">
        <v>57</v>
      </c>
      <c r="M6487">
        <f t="shared" si="657"/>
        <v>84.85</v>
      </c>
      <c r="N6487">
        <f t="shared" si="658"/>
        <v>46</v>
      </c>
      <c r="O6487" s="7">
        <f t="shared" si="659"/>
        <v>0.54213317619328227</v>
      </c>
      <c r="P6487" t="str">
        <f t="shared" si="655"/>
        <v>Jun-2025</v>
      </c>
      <c r="Q6487" t="str">
        <f t="shared" si="656"/>
        <v>Q2-2025</v>
      </c>
    </row>
    <row r="6488" spans="1:17" x14ac:dyDescent="0.3">
      <c r="A6488" t="s">
        <v>6636</v>
      </c>
      <c r="B6488" s="15">
        <v>45719</v>
      </c>
      <c r="C6488" t="s">
        <v>88</v>
      </c>
      <c r="D6488" t="s">
        <v>270</v>
      </c>
      <c r="E6488" t="s">
        <v>54</v>
      </c>
      <c r="F6488" t="s">
        <v>55</v>
      </c>
      <c r="G6488" t="s">
        <v>68</v>
      </c>
      <c r="H6488">
        <v>3</v>
      </c>
      <c r="I6488">
        <v>3.59</v>
      </c>
      <c r="J6488">
        <v>3.7999999999999999E-2</v>
      </c>
      <c r="K6488">
        <v>2.48</v>
      </c>
      <c r="L6488" t="s">
        <v>57</v>
      </c>
      <c r="M6488">
        <f t="shared" si="657"/>
        <v>10.36</v>
      </c>
      <c r="N6488">
        <f t="shared" si="658"/>
        <v>2.92</v>
      </c>
      <c r="O6488" s="7">
        <f t="shared" si="659"/>
        <v>0.28185328185328185</v>
      </c>
      <c r="P6488" t="str">
        <f t="shared" si="655"/>
        <v>Mar-2025</v>
      </c>
      <c r="Q6488" t="str">
        <f t="shared" si="656"/>
        <v>Q1-2025</v>
      </c>
    </row>
    <row r="6489" spans="1:17" x14ac:dyDescent="0.3">
      <c r="A6489" t="s">
        <v>6637</v>
      </c>
      <c r="B6489" s="15">
        <v>45807</v>
      </c>
      <c r="C6489" t="s">
        <v>84</v>
      </c>
      <c r="D6489" t="s">
        <v>85</v>
      </c>
      <c r="E6489" t="s">
        <v>54</v>
      </c>
      <c r="F6489" t="s">
        <v>55</v>
      </c>
      <c r="G6489" t="s">
        <v>56</v>
      </c>
      <c r="H6489">
        <v>1</v>
      </c>
      <c r="I6489">
        <v>8.7899999999999991</v>
      </c>
      <c r="J6489">
        <v>0</v>
      </c>
      <c r="K6489">
        <v>5.0999999999999996</v>
      </c>
      <c r="L6489" t="s">
        <v>57</v>
      </c>
      <c r="M6489">
        <f t="shared" si="657"/>
        <v>8.7899999999999991</v>
      </c>
      <c r="N6489">
        <f t="shared" si="658"/>
        <v>3.69</v>
      </c>
      <c r="O6489" s="7">
        <f t="shared" si="659"/>
        <v>0.41979522184300344</v>
      </c>
      <c r="P6489" t="str">
        <f t="shared" si="655"/>
        <v>May-2025</v>
      </c>
      <c r="Q6489" t="str">
        <f t="shared" si="656"/>
        <v>Q2-2025</v>
      </c>
    </row>
    <row r="6490" spans="1:17" x14ac:dyDescent="0.3">
      <c r="A6490" t="s">
        <v>6638</v>
      </c>
      <c r="B6490" s="15">
        <v>45944</v>
      </c>
      <c r="C6490" t="s">
        <v>63</v>
      </c>
      <c r="D6490" t="s">
        <v>159</v>
      </c>
      <c r="E6490" t="s">
        <v>71</v>
      </c>
      <c r="F6490" t="s">
        <v>126</v>
      </c>
      <c r="G6490" t="s">
        <v>56</v>
      </c>
      <c r="H6490">
        <v>3</v>
      </c>
      <c r="I6490">
        <v>170.05</v>
      </c>
      <c r="J6490">
        <v>0.245</v>
      </c>
      <c r="K6490">
        <v>128.19</v>
      </c>
      <c r="L6490" t="s">
        <v>57</v>
      </c>
      <c r="M6490">
        <f t="shared" si="657"/>
        <v>385.16</v>
      </c>
      <c r="N6490">
        <f t="shared" si="658"/>
        <v>0.59</v>
      </c>
      <c r="O6490" s="7">
        <f t="shared" si="659"/>
        <v>1.5318309274067919E-3</v>
      </c>
      <c r="P6490" t="str">
        <f t="shared" si="655"/>
        <v>Oct-2025</v>
      </c>
      <c r="Q6490" t="str">
        <f t="shared" si="656"/>
        <v>Q4-2025</v>
      </c>
    </row>
    <row r="6491" spans="1:17" x14ac:dyDescent="0.3">
      <c r="A6491" t="s">
        <v>6639</v>
      </c>
      <c r="B6491" s="15">
        <v>45442</v>
      </c>
      <c r="C6491" t="s">
        <v>88</v>
      </c>
      <c r="D6491" t="s">
        <v>183</v>
      </c>
      <c r="E6491" t="s">
        <v>54</v>
      </c>
      <c r="F6491" t="s">
        <v>55</v>
      </c>
      <c r="G6491" t="s">
        <v>56</v>
      </c>
      <c r="H6491">
        <v>1</v>
      </c>
      <c r="I6491">
        <v>9.26</v>
      </c>
      <c r="J6491">
        <v>5.1999999999999998E-2</v>
      </c>
      <c r="K6491">
        <v>5.29</v>
      </c>
      <c r="L6491" t="s">
        <v>57</v>
      </c>
      <c r="M6491">
        <f t="shared" si="657"/>
        <v>8.7799999999999994</v>
      </c>
      <c r="N6491">
        <f t="shared" si="658"/>
        <v>3.49</v>
      </c>
      <c r="O6491" s="7">
        <f t="shared" si="659"/>
        <v>0.39749430523918</v>
      </c>
      <c r="P6491" t="str">
        <f t="shared" ref="P6491:P6501" si="660">IF(B6491="","",TEXT(B6491,"mmm-yyyy"))</f>
        <v>May-2024</v>
      </c>
      <c r="Q6491" t="str">
        <f t="shared" ref="Q6491:Q6501" si="661">IF(B6491="","","Q"&amp;ROUNDUP(MONTH(B6491)/3,0)&amp;"-"&amp;YEAR(B6491))</f>
        <v>Q2-2024</v>
      </c>
    </row>
    <row r="6492" spans="1:17" x14ac:dyDescent="0.3">
      <c r="A6492" t="s">
        <v>6640</v>
      </c>
      <c r="B6492" s="15">
        <v>45473</v>
      </c>
      <c r="C6492" t="s">
        <v>84</v>
      </c>
      <c r="D6492" t="s">
        <v>85</v>
      </c>
      <c r="E6492" t="s">
        <v>54</v>
      </c>
      <c r="F6492" t="s">
        <v>268</v>
      </c>
      <c r="G6492" t="s">
        <v>68</v>
      </c>
      <c r="H6492">
        <v>6</v>
      </c>
      <c r="I6492">
        <v>11.53</v>
      </c>
      <c r="J6492">
        <v>3.9E-2</v>
      </c>
      <c r="K6492">
        <v>6.5</v>
      </c>
      <c r="L6492" t="s">
        <v>57</v>
      </c>
      <c r="M6492">
        <f t="shared" si="657"/>
        <v>66.48</v>
      </c>
      <c r="N6492">
        <f t="shared" si="658"/>
        <v>27.48</v>
      </c>
      <c r="O6492" s="7">
        <f t="shared" si="659"/>
        <v>0.41335740072202165</v>
      </c>
      <c r="P6492" t="str">
        <f t="shared" si="660"/>
        <v>Jun-2024</v>
      </c>
      <c r="Q6492" t="str">
        <f t="shared" si="661"/>
        <v>Q2-2024</v>
      </c>
    </row>
    <row r="6493" spans="1:17" x14ac:dyDescent="0.3">
      <c r="A6493" t="s">
        <v>6641</v>
      </c>
      <c r="B6493" s="15">
        <v>45994</v>
      </c>
      <c r="C6493" t="s">
        <v>84</v>
      </c>
      <c r="D6493" t="s">
        <v>144</v>
      </c>
      <c r="E6493" t="s">
        <v>71</v>
      </c>
      <c r="F6493" t="s">
        <v>126</v>
      </c>
      <c r="G6493" t="s">
        <v>68</v>
      </c>
      <c r="H6493">
        <v>1</v>
      </c>
      <c r="I6493">
        <v>107.89</v>
      </c>
      <c r="J6493">
        <v>5.7000000000000002E-2</v>
      </c>
      <c r="K6493">
        <v>79.88</v>
      </c>
      <c r="L6493" t="s">
        <v>57</v>
      </c>
      <c r="M6493">
        <f t="shared" si="657"/>
        <v>101.74</v>
      </c>
      <c r="N6493">
        <f t="shared" si="658"/>
        <v>21.86</v>
      </c>
      <c r="O6493" s="7">
        <f t="shared" si="659"/>
        <v>0.21486141144092785</v>
      </c>
      <c r="P6493" t="str">
        <f t="shared" si="660"/>
        <v>Dec-2025</v>
      </c>
      <c r="Q6493" t="str">
        <f t="shared" si="661"/>
        <v>Q4-2025</v>
      </c>
    </row>
    <row r="6494" spans="1:17" x14ac:dyDescent="0.3">
      <c r="A6494" t="s">
        <v>6642</v>
      </c>
      <c r="B6494" s="15">
        <v>45908</v>
      </c>
      <c r="C6494" t="s">
        <v>88</v>
      </c>
      <c r="D6494" t="s">
        <v>73</v>
      </c>
      <c r="E6494" t="s">
        <v>71</v>
      </c>
      <c r="F6494" t="s">
        <v>72</v>
      </c>
      <c r="G6494" t="s">
        <v>56</v>
      </c>
      <c r="H6494">
        <v>7</v>
      </c>
      <c r="I6494">
        <v>168.69</v>
      </c>
      <c r="J6494">
        <v>8.3000000000000004E-2</v>
      </c>
      <c r="K6494">
        <v>110.26</v>
      </c>
      <c r="L6494" t="s">
        <v>57</v>
      </c>
      <c r="M6494">
        <f t="shared" si="657"/>
        <v>1082.82</v>
      </c>
      <c r="N6494">
        <f t="shared" si="658"/>
        <v>311</v>
      </c>
      <c r="O6494" s="7">
        <f t="shared" si="659"/>
        <v>0.28721301786077097</v>
      </c>
      <c r="P6494" t="str">
        <f t="shared" si="660"/>
        <v>Sep-2025</v>
      </c>
      <c r="Q6494" t="str">
        <f t="shared" si="661"/>
        <v>Q3-2025</v>
      </c>
    </row>
    <row r="6495" spans="1:17" x14ac:dyDescent="0.3">
      <c r="A6495" t="s">
        <v>6643</v>
      </c>
      <c r="B6495" s="15">
        <v>45890</v>
      </c>
      <c r="C6495" t="s">
        <v>63</v>
      </c>
      <c r="D6495" t="s">
        <v>251</v>
      </c>
      <c r="E6495" t="s">
        <v>107</v>
      </c>
      <c r="F6495" t="s">
        <v>148</v>
      </c>
      <c r="G6495" t="s">
        <v>56</v>
      </c>
      <c r="H6495">
        <v>1</v>
      </c>
      <c r="I6495">
        <v>29.87</v>
      </c>
      <c r="J6495">
        <v>0.25800000000000001</v>
      </c>
      <c r="K6495">
        <v>9.7200000000000006</v>
      </c>
      <c r="L6495" t="s">
        <v>57</v>
      </c>
      <c r="M6495">
        <f t="shared" si="657"/>
        <v>22.16</v>
      </c>
      <c r="N6495">
        <f t="shared" si="658"/>
        <v>12.44</v>
      </c>
      <c r="O6495" s="7">
        <f t="shared" si="659"/>
        <v>0.56137184115523464</v>
      </c>
      <c r="P6495" t="str">
        <f t="shared" si="660"/>
        <v>Aug-2025</v>
      </c>
      <c r="Q6495" t="str">
        <f t="shared" si="661"/>
        <v>Q3-2025</v>
      </c>
    </row>
    <row r="6496" spans="1:17" x14ac:dyDescent="0.3">
      <c r="A6496" t="s">
        <v>6644</v>
      </c>
      <c r="B6496" s="15">
        <v>45954</v>
      </c>
      <c r="C6496" t="s">
        <v>52</v>
      </c>
      <c r="D6496" t="s">
        <v>272</v>
      </c>
      <c r="E6496" t="s">
        <v>60</v>
      </c>
      <c r="F6496" t="s">
        <v>67</v>
      </c>
      <c r="G6496" t="s">
        <v>68</v>
      </c>
      <c r="H6496">
        <v>4</v>
      </c>
      <c r="I6496">
        <v>70.25</v>
      </c>
      <c r="J6496">
        <v>8.3000000000000004E-2</v>
      </c>
      <c r="K6496">
        <v>29.73</v>
      </c>
      <c r="L6496" t="s">
        <v>57</v>
      </c>
      <c r="M6496">
        <f t="shared" si="657"/>
        <v>257.68</v>
      </c>
      <c r="N6496">
        <f t="shared" si="658"/>
        <v>138.76</v>
      </c>
      <c r="O6496" s="7">
        <f t="shared" si="659"/>
        <v>0.53849736106799129</v>
      </c>
      <c r="P6496" t="str">
        <f t="shared" si="660"/>
        <v>Oct-2025</v>
      </c>
      <c r="Q6496" t="str">
        <f t="shared" si="661"/>
        <v>Q4-2025</v>
      </c>
    </row>
    <row r="6497" spans="1:17" x14ac:dyDescent="0.3">
      <c r="A6497" t="s">
        <v>6645</v>
      </c>
      <c r="B6497" s="15">
        <v>45835</v>
      </c>
      <c r="C6497" t="s">
        <v>88</v>
      </c>
      <c r="D6497" t="s">
        <v>92</v>
      </c>
      <c r="E6497" t="s">
        <v>71</v>
      </c>
      <c r="F6497" t="s">
        <v>97</v>
      </c>
      <c r="G6497" t="s">
        <v>68</v>
      </c>
      <c r="H6497">
        <v>3</v>
      </c>
      <c r="I6497">
        <v>261.93</v>
      </c>
      <c r="J6497">
        <v>8.2000000000000003E-2</v>
      </c>
      <c r="K6497">
        <v>177.61</v>
      </c>
      <c r="L6497" t="s">
        <v>57</v>
      </c>
      <c r="M6497">
        <f t="shared" si="657"/>
        <v>721.36</v>
      </c>
      <c r="N6497">
        <f t="shared" si="658"/>
        <v>188.53</v>
      </c>
      <c r="O6497" s="7">
        <f t="shared" si="659"/>
        <v>0.26135355439724961</v>
      </c>
      <c r="P6497" t="str">
        <f t="shared" si="660"/>
        <v>Jun-2025</v>
      </c>
      <c r="Q6497" t="str">
        <f t="shared" si="661"/>
        <v>Q2-2025</v>
      </c>
    </row>
    <row r="6498" spans="1:17" x14ac:dyDescent="0.3">
      <c r="A6498" t="s">
        <v>6646</v>
      </c>
      <c r="B6498" s="15">
        <v>45751</v>
      </c>
      <c r="C6498" t="s">
        <v>63</v>
      </c>
      <c r="D6498" t="s">
        <v>82</v>
      </c>
      <c r="E6498" t="s">
        <v>54</v>
      </c>
      <c r="F6498" t="s">
        <v>65</v>
      </c>
      <c r="G6498" t="s">
        <v>68</v>
      </c>
      <c r="H6498">
        <v>3</v>
      </c>
      <c r="I6498">
        <v>23.05</v>
      </c>
      <c r="J6498">
        <v>0.161</v>
      </c>
      <c r="K6498">
        <v>8.8000000000000007</v>
      </c>
      <c r="L6498" t="s">
        <v>57</v>
      </c>
      <c r="M6498">
        <f t="shared" si="657"/>
        <v>58.02</v>
      </c>
      <c r="N6498">
        <f t="shared" si="658"/>
        <v>31.62</v>
      </c>
      <c r="O6498" s="7">
        <f t="shared" si="659"/>
        <v>0.54498448810754907</v>
      </c>
      <c r="P6498" t="str">
        <f t="shared" si="660"/>
        <v>Apr-2025</v>
      </c>
      <c r="Q6498" t="str">
        <f t="shared" si="661"/>
        <v>Q2-2025</v>
      </c>
    </row>
    <row r="6499" spans="1:17" x14ac:dyDescent="0.3">
      <c r="A6499" t="s">
        <v>6647</v>
      </c>
      <c r="B6499" s="15">
        <v>45379</v>
      </c>
      <c r="C6499" t="s">
        <v>84</v>
      </c>
      <c r="D6499" t="s">
        <v>171</v>
      </c>
      <c r="E6499" t="s">
        <v>60</v>
      </c>
      <c r="F6499" t="s">
        <v>61</v>
      </c>
      <c r="G6499" t="s">
        <v>56</v>
      </c>
      <c r="H6499">
        <v>2</v>
      </c>
      <c r="I6499">
        <v>80.400000000000006</v>
      </c>
      <c r="J6499">
        <v>7.0999999999999994E-2</v>
      </c>
      <c r="K6499">
        <v>43.92</v>
      </c>
      <c r="L6499" t="s">
        <v>104</v>
      </c>
      <c r="M6499">
        <f t="shared" si="657"/>
        <v>149.38</v>
      </c>
      <c r="N6499">
        <f t="shared" si="658"/>
        <v>61.54</v>
      </c>
      <c r="O6499" s="7">
        <f t="shared" si="659"/>
        <v>0.41196947382514393</v>
      </c>
      <c r="P6499" t="str">
        <f t="shared" si="660"/>
        <v>Mar-2024</v>
      </c>
      <c r="Q6499" t="str">
        <f t="shared" si="661"/>
        <v>Q1-2024</v>
      </c>
    </row>
    <row r="6500" spans="1:17" x14ac:dyDescent="0.3">
      <c r="A6500" t="s">
        <v>6648</v>
      </c>
      <c r="B6500" s="15">
        <v>45385</v>
      </c>
      <c r="C6500" t="s">
        <v>84</v>
      </c>
      <c r="D6500" t="s">
        <v>196</v>
      </c>
      <c r="E6500" t="s">
        <v>107</v>
      </c>
      <c r="F6500" t="s">
        <v>193</v>
      </c>
      <c r="G6500" t="s">
        <v>56</v>
      </c>
      <c r="H6500">
        <v>1</v>
      </c>
      <c r="I6500">
        <v>25.74</v>
      </c>
      <c r="J6500">
        <v>9.7000000000000003E-2</v>
      </c>
      <c r="K6500">
        <v>8.43</v>
      </c>
      <c r="L6500" t="s">
        <v>57</v>
      </c>
      <c r="M6500">
        <f t="shared" si="657"/>
        <v>23.24</v>
      </c>
      <c r="N6500">
        <f t="shared" si="658"/>
        <v>14.81</v>
      </c>
      <c r="O6500" s="7">
        <f t="shared" si="659"/>
        <v>0.63726333907056809</v>
      </c>
      <c r="P6500" t="str">
        <f t="shared" si="660"/>
        <v>Apr-2024</v>
      </c>
      <c r="Q6500" t="str">
        <f t="shared" si="661"/>
        <v>Q2-2024</v>
      </c>
    </row>
    <row r="6501" spans="1:17" x14ac:dyDescent="0.3">
      <c r="A6501" t="s">
        <v>6649</v>
      </c>
      <c r="B6501" s="15">
        <v>45916</v>
      </c>
      <c r="C6501" t="s">
        <v>84</v>
      </c>
      <c r="D6501" t="s">
        <v>103</v>
      </c>
      <c r="E6501" t="s">
        <v>107</v>
      </c>
      <c r="F6501" t="s">
        <v>193</v>
      </c>
      <c r="G6501" t="s">
        <v>56</v>
      </c>
      <c r="H6501">
        <v>3</v>
      </c>
      <c r="I6501">
        <v>34.83</v>
      </c>
      <c r="J6501">
        <v>7.5999999999999998E-2</v>
      </c>
      <c r="K6501">
        <v>12.18</v>
      </c>
      <c r="L6501" t="s">
        <v>57</v>
      </c>
      <c r="M6501">
        <f t="shared" si="657"/>
        <v>96.55</v>
      </c>
      <c r="N6501">
        <f t="shared" si="658"/>
        <v>60.01</v>
      </c>
      <c r="O6501" s="7">
        <f t="shared" si="659"/>
        <v>0.62154324184360432</v>
      </c>
      <c r="P6501" t="str">
        <f t="shared" si="660"/>
        <v>Sep-2025</v>
      </c>
      <c r="Q6501" t="str">
        <f t="shared" si="661"/>
        <v>Q3-2025</v>
      </c>
    </row>
  </sheetData>
  <sortState xmlns:xlrd2="http://schemas.microsoft.com/office/spreadsheetml/2017/richdata2" ref="A2:Q6501">
    <sortCondition ref="A6027:A6501"/>
  </sortState>
  <phoneticPr fontId="9"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A6841-EBA1-4DA4-B825-39E070269E0F}">
  <dimension ref="A1:D8"/>
  <sheetViews>
    <sheetView zoomScaleNormal="100" workbookViewId="0">
      <selection activeCell="J15" sqref="J15"/>
    </sheetView>
  </sheetViews>
  <sheetFormatPr defaultRowHeight="14.4" x14ac:dyDescent="0.3"/>
  <cols>
    <col min="1" max="1" width="23.33203125" bestFit="1" customWidth="1"/>
    <col min="2" max="2" width="30.88671875" bestFit="1" customWidth="1"/>
    <col min="3" max="3" width="32.109375" bestFit="1" customWidth="1"/>
    <col min="4" max="4" width="33.109375" bestFit="1" customWidth="1"/>
  </cols>
  <sheetData>
    <row r="1" spans="1:4" x14ac:dyDescent="0.3">
      <c r="A1" s="26" t="s">
        <v>6650</v>
      </c>
      <c r="B1" s="26" t="s">
        <v>6651</v>
      </c>
      <c r="C1" s="26" t="s">
        <v>6652</v>
      </c>
      <c r="D1" s="26" t="s">
        <v>6653</v>
      </c>
    </row>
    <row r="2" spans="1:4" x14ac:dyDescent="0.3">
      <c r="A2" s="22" t="s">
        <v>1</v>
      </c>
      <c r="B2" s="22" t="s">
        <v>6654</v>
      </c>
      <c r="C2" s="22" t="s">
        <v>6655</v>
      </c>
      <c r="D2" s="22" t="s">
        <v>6656</v>
      </c>
    </row>
    <row r="3" spans="1:4" ht="28.8" x14ac:dyDescent="0.3">
      <c r="A3" s="22" t="s">
        <v>6657</v>
      </c>
      <c r="B3" s="22" t="s">
        <v>6658</v>
      </c>
      <c r="C3" s="22" t="s">
        <v>6659</v>
      </c>
      <c r="D3" s="22" t="s">
        <v>6660</v>
      </c>
    </row>
    <row r="4" spans="1:4" ht="28.8" x14ac:dyDescent="0.3">
      <c r="A4" s="22" t="s">
        <v>6661</v>
      </c>
      <c r="B4" s="22" t="s">
        <v>6662</v>
      </c>
      <c r="C4" s="22" t="s">
        <v>6663</v>
      </c>
      <c r="D4" s="22" t="s">
        <v>6664</v>
      </c>
    </row>
    <row r="5" spans="1:4" x14ac:dyDescent="0.3">
      <c r="A5" s="22" t="s">
        <v>6665</v>
      </c>
      <c r="B5" s="22" t="s">
        <v>6666</v>
      </c>
      <c r="C5" s="22" t="s">
        <v>6667</v>
      </c>
      <c r="D5" s="22" t="s">
        <v>6668</v>
      </c>
    </row>
    <row r="6" spans="1:4" x14ac:dyDescent="0.3">
      <c r="A6" s="22" t="s">
        <v>6669</v>
      </c>
      <c r="B6" s="22" t="s">
        <v>6670</v>
      </c>
      <c r="C6" s="22" t="s">
        <v>6671</v>
      </c>
      <c r="D6" s="22" t="s">
        <v>6672</v>
      </c>
    </row>
    <row r="7" spans="1:4" x14ac:dyDescent="0.3">
      <c r="A7" s="22" t="s">
        <v>6673</v>
      </c>
      <c r="B7" s="22" t="s">
        <v>6674</v>
      </c>
      <c r="C7" s="22" t="s">
        <v>6675</v>
      </c>
      <c r="D7" s="22" t="s">
        <v>6676</v>
      </c>
    </row>
    <row r="8" spans="1:4" ht="28.8" x14ac:dyDescent="0.3">
      <c r="A8" s="22" t="s">
        <v>6677</v>
      </c>
      <c r="B8" s="22" t="s">
        <v>6678</v>
      </c>
      <c r="C8" s="22" t="s">
        <v>6679</v>
      </c>
      <c r="D8" s="22" t="s">
        <v>6680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D653-919D-41BB-B837-EF800A1F356B}">
  <dimension ref="A1:B16"/>
  <sheetViews>
    <sheetView workbookViewId="0">
      <selection activeCell="B2" sqref="B2"/>
    </sheetView>
  </sheetViews>
  <sheetFormatPr defaultRowHeight="14.4" x14ac:dyDescent="0.3"/>
  <cols>
    <col min="1" max="1" width="32" bestFit="1" customWidth="1"/>
    <col min="2" max="2" width="27.6640625" bestFit="1" customWidth="1"/>
  </cols>
  <sheetData>
    <row r="1" spans="1:2" x14ac:dyDescent="0.3">
      <c r="A1" s="5" t="s">
        <v>25</v>
      </c>
      <c r="B1" s="5" t="s">
        <v>3</v>
      </c>
    </row>
    <row r="2" spans="1:2" x14ac:dyDescent="0.3">
      <c r="A2" t="s">
        <v>52</v>
      </c>
      <c r="B2">
        <f>COUNTIFS('Cleaned Data'!C2:C6501,"North",'Cleaned Data'!O2:O6501,"&lt;0")</f>
        <v>3</v>
      </c>
    </row>
    <row r="3" spans="1:2" x14ac:dyDescent="0.3">
      <c r="A3" t="s">
        <v>63</v>
      </c>
      <c r="B3">
        <f>COUNTIFS('Cleaned Data'!C2:C6501,"South",'Cleaned Data'!O2:O6501,"&lt;0")</f>
        <v>111</v>
      </c>
    </row>
    <row r="4" spans="1:2" x14ac:dyDescent="0.3">
      <c r="A4" t="s">
        <v>84</v>
      </c>
      <c r="B4">
        <f>COUNTIFS('Cleaned Data'!C2:C6501,"East",'Cleaned Data'!O2:O6501,"&lt;0")</f>
        <v>1</v>
      </c>
    </row>
    <row r="5" spans="1:2" x14ac:dyDescent="0.3">
      <c r="A5" t="s">
        <v>88</v>
      </c>
      <c r="B5">
        <f>COUNTIFS('Cleaned Data'!C2:C6501,"West",'Cleaned Data'!O2:O6501,"&lt;0")</f>
        <v>0</v>
      </c>
    </row>
    <row r="7" spans="1:2" x14ac:dyDescent="0.3">
      <c r="A7" t="s">
        <v>71</v>
      </c>
      <c r="B7">
        <f>COUNTIFS('Cleaned Data'!E2:E6501,"Electronics",'Cleaned Data'!O2:O6501,"&lt;0")</f>
        <v>101</v>
      </c>
    </row>
    <row r="8" spans="1:2" x14ac:dyDescent="0.3">
      <c r="A8" t="s">
        <v>60</v>
      </c>
      <c r="B8">
        <f>COUNTIFS('Cleaned Data'!E2:E6501,"Apparel",'Cleaned Data'!O2:O6501,"&lt;0")</f>
        <v>0</v>
      </c>
    </row>
    <row r="9" spans="1:2" x14ac:dyDescent="0.3">
      <c r="A9" t="s">
        <v>93</v>
      </c>
      <c r="B9" s="8">
        <f>COUNTIFS('Cleaned Data'!E2:E6501,"Home Goods",'Cleaned Data'!O2:O6501,"&lt;0")</f>
        <v>3</v>
      </c>
    </row>
    <row r="10" spans="1:2" x14ac:dyDescent="0.3">
      <c r="A10" t="s">
        <v>54</v>
      </c>
      <c r="B10">
        <f>COUNTIFS('Cleaned Data'!E2:E6501,"Grocery",'Cleaned Data'!O2:O6501,"&lt;0")</f>
        <v>11</v>
      </c>
    </row>
    <row r="11" spans="1:2" x14ac:dyDescent="0.3">
      <c r="A11" t="s">
        <v>107</v>
      </c>
      <c r="B11">
        <f>COUNTIFS('Cleaned Data'!E2:E6501,"Beauty",'Cleaned Data'!O2:O6501,"&lt;0")</f>
        <v>0</v>
      </c>
    </row>
    <row r="12" spans="1:2" x14ac:dyDescent="0.3">
      <c r="A12" t="s">
        <v>6681</v>
      </c>
      <c r="B12">
        <f>COUNTIF('Cleaned Data'!O2:O6501,"&lt;0")</f>
        <v>115</v>
      </c>
    </row>
    <row r="13" spans="1:2" x14ac:dyDescent="0.3">
      <c r="A13" t="s">
        <v>6682</v>
      </c>
      <c r="B13" s="11">
        <f>COUNTIF('Cleaned Data'!O2:O6501,"&lt;0")/COUNTA('Cleaned Data'!A2:A6501)</f>
        <v>1.7692307692307691E-2</v>
      </c>
    </row>
    <row r="14" spans="1:2" x14ac:dyDescent="0.3">
      <c r="A14" t="s">
        <v>6683</v>
      </c>
      <c r="B14">
        <f>COUNTIFS('Cleaned Data'!C2:C6501,"South",'Cleaned Data'!E2:E6501,"Electronics",'Cleaned Data'!O2:O6501,"&lt;0")</f>
        <v>99</v>
      </c>
    </row>
    <row r="15" spans="1:2" x14ac:dyDescent="0.3">
      <c r="A15" t="s">
        <v>6684</v>
      </c>
      <c r="B15" s="9">
        <f>AVERAGEIFS('Cleaned Data'!J2:J6501,'Cleaned Data'!C2:C6501,"South",'Cleaned Data'!E2:E6501,"Electronics")</f>
        <v>0.21717287234042559</v>
      </c>
    </row>
    <row r="16" spans="1:2" x14ac:dyDescent="0.3">
      <c r="A16" t="s">
        <v>6685</v>
      </c>
      <c r="B16" s="9">
        <f>AVERAGE('Cleaned Data'!J2:J6501)</f>
        <v>0.11239200000000042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CC27-363E-4F4A-9FD1-34B592FAC8F7}">
  <dimension ref="A1:B26"/>
  <sheetViews>
    <sheetView zoomScale="69" zoomScaleNormal="83" workbookViewId="0">
      <selection activeCell="D34" sqref="D34"/>
    </sheetView>
  </sheetViews>
  <sheetFormatPr defaultRowHeight="14.4" x14ac:dyDescent="0.3"/>
  <cols>
    <col min="1" max="1" width="15.5546875" bestFit="1" customWidth="1"/>
    <col min="2" max="2" width="16.33203125" bestFit="1" customWidth="1"/>
    <col min="3" max="4" width="21.6640625" bestFit="1" customWidth="1"/>
  </cols>
  <sheetData>
    <row r="1" spans="1:2" ht="12" customHeight="1" x14ac:dyDescent="0.3">
      <c r="A1" s="12" t="s">
        <v>6686</v>
      </c>
      <c r="B1" t="s">
        <v>6687</v>
      </c>
    </row>
    <row r="2" spans="1:2" x14ac:dyDescent="0.3">
      <c r="A2" s="13" t="s">
        <v>84</v>
      </c>
      <c r="B2" s="7">
        <v>0.41371915043963819</v>
      </c>
    </row>
    <row r="3" spans="1:2" x14ac:dyDescent="0.3">
      <c r="A3" s="14" t="s">
        <v>60</v>
      </c>
      <c r="B3" s="7">
        <v>0.47669750285842466</v>
      </c>
    </row>
    <row r="4" spans="1:2" x14ac:dyDescent="0.3">
      <c r="A4" s="14" t="s">
        <v>107</v>
      </c>
      <c r="B4" s="7">
        <v>0.58183896438071037</v>
      </c>
    </row>
    <row r="5" spans="1:2" x14ac:dyDescent="0.3">
      <c r="A5" s="14" t="s">
        <v>71</v>
      </c>
      <c r="B5" s="7">
        <v>0.2176121478360401</v>
      </c>
    </row>
    <row r="6" spans="1:2" x14ac:dyDescent="0.3">
      <c r="A6" s="14" t="s">
        <v>54</v>
      </c>
      <c r="B6" s="7">
        <v>0.31914877592669877</v>
      </c>
    </row>
    <row r="7" spans="1:2" x14ac:dyDescent="0.3">
      <c r="A7" s="14" t="s">
        <v>93</v>
      </c>
      <c r="B7" s="7">
        <v>0.54501663995809457</v>
      </c>
    </row>
    <row r="8" spans="1:2" x14ac:dyDescent="0.3">
      <c r="A8" s="13" t="s">
        <v>52</v>
      </c>
      <c r="B8" s="7">
        <v>0.40638772885081259</v>
      </c>
    </row>
    <row r="9" spans="1:2" x14ac:dyDescent="0.3">
      <c r="A9" s="14" t="s">
        <v>60</v>
      </c>
      <c r="B9" s="7">
        <v>0.48275767242550299</v>
      </c>
    </row>
    <row r="10" spans="1:2" x14ac:dyDescent="0.3">
      <c r="A10" s="14" t="s">
        <v>107</v>
      </c>
      <c r="B10" s="7">
        <v>0.59006615262868534</v>
      </c>
    </row>
    <row r="11" spans="1:2" x14ac:dyDescent="0.3">
      <c r="A11" s="14" t="s">
        <v>71</v>
      </c>
      <c r="B11" s="7">
        <v>0.21299227665747983</v>
      </c>
    </row>
    <row r="12" spans="1:2" x14ac:dyDescent="0.3">
      <c r="A12" s="14" t="s">
        <v>54</v>
      </c>
      <c r="B12" s="7">
        <v>0.3065815980422511</v>
      </c>
    </row>
    <row r="13" spans="1:2" x14ac:dyDescent="0.3">
      <c r="A13" s="14" t="s">
        <v>93</v>
      </c>
      <c r="B13" s="7">
        <v>0.5352151145916797</v>
      </c>
    </row>
    <row r="14" spans="1:2" x14ac:dyDescent="0.3">
      <c r="A14" s="13" t="s">
        <v>63</v>
      </c>
      <c r="B14" s="7">
        <v>0.3134207867681752</v>
      </c>
    </row>
    <row r="15" spans="1:2" x14ac:dyDescent="0.3">
      <c r="A15" s="14" t="s">
        <v>60</v>
      </c>
      <c r="B15" s="7">
        <v>0.38425355260488864</v>
      </c>
    </row>
    <row r="16" spans="1:2" x14ac:dyDescent="0.3">
      <c r="A16" s="14" t="s">
        <v>107</v>
      </c>
      <c r="B16" s="7">
        <v>0.52206994060428868</v>
      </c>
    </row>
    <row r="17" spans="1:2" x14ac:dyDescent="0.3">
      <c r="A17" s="14" t="s">
        <v>71</v>
      </c>
      <c r="B17" s="7">
        <v>6.6178195055764499E-2</v>
      </c>
    </row>
    <row r="18" spans="1:2" x14ac:dyDescent="0.3">
      <c r="A18" s="14" t="s">
        <v>54</v>
      </c>
      <c r="B18" s="7">
        <v>0.20625529676499554</v>
      </c>
    </row>
    <row r="19" spans="1:2" x14ac:dyDescent="0.3">
      <c r="A19" s="14" t="s">
        <v>93</v>
      </c>
      <c r="B19" s="7">
        <v>0.44936028775161513</v>
      </c>
    </row>
    <row r="20" spans="1:2" x14ac:dyDescent="0.3">
      <c r="A20" s="13" t="s">
        <v>88</v>
      </c>
      <c r="B20" s="7">
        <v>0.41497349808164186</v>
      </c>
    </row>
    <row r="21" spans="1:2" x14ac:dyDescent="0.3">
      <c r="A21" s="14" t="s">
        <v>60</v>
      </c>
      <c r="B21" s="7">
        <v>0.48244754292825515</v>
      </c>
    </row>
    <row r="22" spans="1:2" x14ac:dyDescent="0.3">
      <c r="A22" s="14" t="s">
        <v>107</v>
      </c>
      <c r="B22" s="7">
        <v>0.59368864957235712</v>
      </c>
    </row>
    <row r="23" spans="1:2" x14ac:dyDescent="0.3">
      <c r="A23" s="14" t="s">
        <v>71</v>
      </c>
      <c r="B23" s="7">
        <v>0.21787870516524763</v>
      </c>
    </row>
    <row r="24" spans="1:2" x14ac:dyDescent="0.3">
      <c r="A24" s="14" t="s">
        <v>54</v>
      </c>
      <c r="B24" s="7">
        <v>0.31846016636317026</v>
      </c>
    </row>
    <row r="25" spans="1:2" x14ac:dyDescent="0.3">
      <c r="A25" s="14" t="s">
        <v>93</v>
      </c>
      <c r="B25" s="7">
        <v>0.53296144082501951</v>
      </c>
    </row>
    <row r="26" spans="1:2" x14ac:dyDescent="0.3">
      <c r="A26" s="13" t="s">
        <v>6688</v>
      </c>
      <c r="B26" s="7">
        <v>0.38775664225830575</v>
      </c>
    </row>
  </sheetData>
  <dataConsolidate/>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42D1-3BB0-4229-B7AF-B4A71BC632CD}">
  <dimension ref="A1:B26"/>
  <sheetViews>
    <sheetView workbookViewId="0">
      <selection activeCell="Q5" sqref="Q5"/>
    </sheetView>
  </sheetViews>
  <sheetFormatPr defaultRowHeight="14.4" x14ac:dyDescent="0.3"/>
  <cols>
    <col min="1" max="1" width="15.5546875" bestFit="1" customWidth="1"/>
    <col min="2" max="2" width="20.77734375" bestFit="1" customWidth="1"/>
  </cols>
  <sheetData>
    <row r="1" spans="1:2" x14ac:dyDescent="0.3">
      <c r="A1" s="12" t="s">
        <v>6686</v>
      </c>
      <c r="B1" s="7" t="s">
        <v>6689</v>
      </c>
    </row>
    <row r="2" spans="1:2" x14ac:dyDescent="0.3">
      <c r="A2" s="13" t="s">
        <v>84</v>
      </c>
      <c r="B2" s="7">
        <v>7.9939729397293879E-2</v>
      </c>
    </row>
    <row r="3" spans="1:2" x14ac:dyDescent="0.3">
      <c r="A3" s="14" t="s">
        <v>60</v>
      </c>
      <c r="B3" s="7">
        <v>8.1049180327868897E-2</v>
      </c>
    </row>
    <row r="4" spans="1:2" x14ac:dyDescent="0.3">
      <c r="A4" s="14" t="s">
        <v>107</v>
      </c>
      <c r="B4" s="7">
        <v>8.8024475524475621E-2</v>
      </c>
    </row>
    <row r="5" spans="1:2" x14ac:dyDescent="0.3">
      <c r="A5" s="14" t="s">
        <v>71</v>
      </c>
      <c r="B5" s="7">
        <v>7.8146835443037993E-2</v>
      </c>
    </row>
    <row r="6" spans="1:2" x14ac:dyDescent="0.3">
      <c r="A6" s="14" t="s">
        <v>54</v>
      </c>
      <c r="B6" s="7">
        <v>7.6678899082568766E-2</v>
      </c>
    </row>
    <row r="7" spans="1:2" x14ac:dyDescent="0.3">
      <c r="A7" s="14" t="s">
        <v>93</v>
      </c>
      <c r="B7" s="7">
        <v>7.7140575079872306E-2</v>
      </c>
    </row>
    <row r="8" spans="1:2" x14ac:dyDescent="0.3">
      <c r="A8" s="13" t="s">
        <v>52</v>
      </c>
      <c r="B8" s="7">
        <v>7.9251851851851948E-2</v>
      </c>
    </row>
    <row r="9" spans="1:2" x14ac:dyDescent="0.3">
      <c r="A9" s="14" t="s">
        <v>60</v>
      </c>
      <c r="B9" s="7">
        <v>7.606666666666663E-2</v>
      </c>
    </row>
    <row r="10" spans="1:2" x14ac:dyDescent="0.3">
      <c r="A10" s="14" t="s">
        <v>107</v>
      </c>
      <c r="B10" s="7">
        <v>7.8349358974358935E-2</v>
      </c>
    </row>
    <row r="11" spans="1:2" x14ac:dyDescent="0.3">
      <c r="A11" s="14" t="s">
        <v>71</v>
      </c>
      <c r="B11" s="7">
        <v>8.0430555555555547E-2</v>
      </c>
    </row>
    <row r="12" spans="1:2" x14ac:dyDescent="0.3">
      <c r="A12" s="14" t="s">
        <v>54</v>
      </c>
      <c r="B12" s="7">
        <v>8.0648387096774188E-2</v>
      </c>
    </row>
    <row r="13" spans="1:2" x14ac:dyDescent="0.3">
      <c r="A13" s="14" t="s">
        <v>93</v>
      </c>
      <c r="B13" s="7">
        <v>8.0360902255639119E-2</v>
      </c>
    </row>
    <row r="14" spans="1:2" x14ac:dyDescent="0.3">
      <c r="A14" s="13" t="s">
        <v>63</v>
      </c>
      <c r="B14" s="7">
        <v>0.21536403785488908</v>
      </c>
    </row>
    <row r="15" spans="1:2" x14ac:dyDescent="0.3">
      <c r="A15" s="14" t="s">
        <v>60</v>
      </c>
      <c r="B15" s="7">
        <v>0.2234027303754266</v>
      </c>
    </row>
    <row r="16" spans="1:2" x14ac:dyDescent="0.3">
      <c r="A16" s="14" t="s">
        <v>107</v>
      </c>
      <c r="B16" s="7">
        <v>0.20840716612377852</v>
      </c>
    </row>
    <row r="17" spans="1:2" x14ac:dyDescent="0.3">
      <c r="A17" s="14" t="s">
        <v>71</v>
      </c>
      <c r="B17" s="7">
        <v>0.21717287234042559</v>
      </c>
    </row>
    <row r="18" spans="1:2" x14ac:dyDescent="0.3">
      <c r="A18" s="14" t="s">
        <v>54</v>
      </c>
      <c r="B18" s="7">
        <v>0.21547882736156351</v>
      </c>
    </row>
    <row r="19" spans="1:2" x14ac:dyDescent="0.3">
      <c r="A19" s="14" t="s">
        <v>93</v>
      </c>
      <c r="B19" s="7">
        <v>0.21226821192052986</v>
      </c>
    </row>
    <row r="20" spans="1:2" x14ac:dyDescent="0.3">
      <c r="A20" s="13" t="s">
        <v>88</v>
      </c>
      <c r="B20" s="7">
        <v>7.8385859796285304E-2</v>
      </c>
    </row>
    <row r="21" spans="1:2" x14ac:dyDescent="0.3">
      <c r="A21" s="14" t="s">
        <v>60</v>
      </c>
      <c r="B21" s="7">
        <v>7.596130952380957E-2</v>
      </c>
    </row>
    <row r="22" spans="1:2" x14ac:dyDescent="0.3">
      <c r="A22" s="14" t="s">
        <v>107</v>
      </c>
      <c r="B22" s="7">
        <v>8.101779359430597E-2</v>
      </c>
    </row>
    <row r="23" spans="1:2" x14ac:dyDescent="0.3">
      <c r="A23" s="14" t="s">
        <v>71</v>
      </c>
      <c r="B23" s="7">
        <v>7.8341288782816265E-2</v>
      </c>
    </row>
    <row r="24" spans="1:2" x14ac:dyDescent="0.3">
      <c r="A24" s="14" t="s">
        <v>54</v>
      </c>
      <c r="B24" s="7">
        <v>8.0445544554455406E-2</v>
      </c>
    </row>
    <row r="25" spans="1:2" x14ac:dyDescent="0.3">
      <c r="A25" s="14" t="s">
        <v>93</v>
      </c>
      <c r="B25" s="7">
        <v>7.6778787878787877E-2</v>
      </c>
    </row>
    <row r="26" spans="1:2" x14ac:dyDescent="0.3">
      <c r="A26" s="13" t="s">
        <v>6688</v>
      </c>
      <c r="B26" s="7">
        <v>0.11239199999999964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041C1-A219-4A5F-B79A-6842F1879CA9}">
  <dimension ref="A1:C28"/>
  <sheetViews>
    <sheetView zoomScale="75" workbookViewId="0">
      <selection activeCell="F17" sqref="F17"/>
    </sheetView>
  </sheetViews>
  <sheetFormatPr defaultRowHeight="14.4" x14ac:dyDescent="0.3"/>
  <cols>
    <col min="1" max="1" width="13.77734375" bestFit="1" customWidth="1"/>
    <col min="2" max="2" width="15.33203125" bestFit="1" customWidth="1"/>
    <col min="3" max="3" width="23.21875" bestFit="1" customWidth="1"/>
  </cols>
  <sheetData>
    <row r="1" spans="1:3" x14ac:dyDescent="0.3">
      <c r="A1" s="12" t="s">
        <v>6686</v>
      </c>
      <c r="B1" t="s">
        <v>6690</v>
      </c>
      <c r="C1" t="s">
        <v>6691</v>
      </c>
    </row>
    <row r="2" spans="1:3" x14ac:dyDescent="0.3">
      <c r="A2" s="13" t="s">
        <v>6692</v>
      </c>
      <c r="B2" s="25">
        <v>515335.49000000046</v>
      </c>
      <c r="C2" s="7">
        <v>0.40554731427639634</v>
      </c>
    </row>
    <row r="3" spans="1:3" x14ac:dyDescent="0.3">
      <c r="A3" s="14" t="s">
        <v>6693</v>
      </c>
      <c r="B3" s="25">
        <v>2486.58</v>
      </c>
      <c r="C3" s="7">
        <v>0.4059029101626867</v>
      </c>
    </row>
    <row r="4" spans="1:3" x14ac:dyDescent="0.3">
      <c r="A4" s="14" t="s">
        <v>6694</v>
      </c>
      <c r="B4" s="25">
        <v>7656.6199999999981</v>
      </c>
      <c r="C4" s="7">
        <v>0.38445538256560902</v>
      </c>
    </row>
    <row r="5" spans="1:3" x14ac:dyDescent="0.3">
      <c r="A5" s="14" t="s">
        <v>6695</v>
      </c>
      <c r="B5" s="25">
        <v>12624.820000000002</v>
      </c>
      <c r="C5" s="7">
        <v>0.42325170280195679</v>
      </c>
    </row>
    <row r="6" spans="1:3" x14ac:dyDescent="0.3">
      <c r="A6" s="14" t="s">
        <v>6696</v>
      </c>
      <c r="B6" s="25">
        <v>21876.660000000014</v>
      </c>
      <c r="C6" s="7">
        <v>0.40881433051991711</v>
      </c>
    </row>
    <row r="7" spans="1:3" x14ac:dyDescent="0.3">
      <c r="A7" s="14" t="s">
        <v>6697</v>
      </c>
      <c r="B7" s="25">
        <v>28051.920000000002</v>
      </c>
      <c r="C7" s="7">
        <v>0.40368985461170515</v>
      </c>
    </row>
    <row r="8" spans="1:3" x14ac:dyDescent="0.3">
      <c r="A8" s="14" t="s">
        <v>6698</v>
      </c>
      <c r="B8" s="25">
        <v>39961.959999999992</v>
      </c>
      <c r="C8" s="7">
        <v>0.41768678161218181</v>
      </c>
    </row>
    <row r="9" spans="1:3" x14ac:dyDescent="0.3">
      <c r="A9" s="14" t="s">
        <v>6699</v>
      </c>
      <c r="B9" s="25">
        <v>43670.510000000009</v>
      </c>
      <c r="C9" s="7">
        <v>0.42705217260107514</v>
      </c>
    </row>
    <row r="10" spans="1:3" x14ac:dyDescent="0.3">
      <c r="A10" s="14" t="s">
        <v>6700</v>
      </c>
      <c r="B10" s="25">
        <v>65148.799999999974</v>
      </c>
      <c r="C10" s="7">
        <v>0.39841807822572117</v>
      </c>
    </row>
    <row r="11" spans="1:3" x14ac:dyDescent="0.3">
      <c r="A11" s="14" t="s">
        <v>6701</v>
      </c>
      <c r="B11" s="25">
        <v>71688.679999999978</v>
      </c>
      <c r="C11" s="7">
        <v>0.39398458221049049</v>
      </c>
    </row>
    <row r="12" spans="1:3" x14ac:dyDescent="0.3">
      <c r="A12" s="14" t="s">
        <v>6702</v>
      </c>
      <c r="B12" s="25">
        <v>64763.789999999943</v>
      </c>
      <c r="C12" s="7">
        <v>0.39137485293236512</v>
      </c>
    </row>
    <row r="13" spans="1:3" x14ac:dyDescent="0.3">
      <c r="A13" s="14" t="s">
        <v>6703</v>
      </c>
      <c r="B13" s="25">
        <v>72816.869999999981</v>
      </c>
      <c r="C13" s="7">
        <v>0.40314653675344431</v>
      </c>
    </row>
    <row r="14" spans="1:3" x14ac:dyDescent="0.3">
      <c r="A14" s="14" t="s">
        <v>6704</v>
      </c>
      <c r="B14" s="25">
        <v>84588.279999999926</v>
      </c>
      <c r="C14" s="7">
        <v>0.41343102997577269</v>
      </c>
    </row>
    <row r="15" spans="1:3" x14ac:dyDescent="0.3">
      <c r="A15" s="13" t="s">
        <v>6705</v>
      </c>
      <c r="B15" s="25">
        <v>1124022.0100000005</v>
      </c>
      <c r="C15" s="7">
        <v>0.37907565213057554</v>
      </c>
    </row>
    <row r="16" spans="1:3" x14ac:dyDescent="0.3">
      <c r="A16" s="14" t="s">
        <v>6693</v>
      </c>
      <c r="B16" s="25">
        <v>89866.369999999923</v>
      </c>
      <c r="C16" s="7">
        <v>0.39060787132129976</v>
      </c>
    </row>
    <row r="17" spans="1:3" x14ac:dyDescent="0.3">
      <c r="A17" s="14" t="s">
        <v>6694</v>
      </c>
      <c r="B17" s="25">
        <v>82903.90999999996</v>
      </c>
      <c r="C17" s="7">
        <v>0.38412334073250642</v>
      </c>
    </row>
    <row r="18" spans="1:3" x14ac:dyDescent="0.3">
      <c r="A18" s="14" t="s">
        <v>6695</v>
      </c>
      <c r="B18" s="25">
        <v>87947.630000000019</v>
      </c>
      <c r="C18" s="7">
        <v>0.38985983706201149</v>
      </c>
    </row>
    <row r="19" spans="1:3" x14ac:dyDescent="0.3">
      <c r="A19" s="14" t="s">
        <v>6696</v>
      </c>
      <c r="B19" s="25">
        <v>101029.5000000001</v>
      </c>
      <c r="C19" s="7">
        <v>0.38106375021892314</v>
      </c>
    </row>
    <row r="20" spans="1:3" x14ac:dyDescent="0.3">
      <c r="A20" s="14" t="s">
        <v>6697</v>
      </c>
      <c r="B20" s="25">
        <v>87117.840000000069</v>
      </c>
      <c r="C20" s="7">
        <v>0.36104601662045721</v>
      </c>
    </row>
    <row r="21" spans="1:3" x14ac:dyDescent="0.3">
      <c r="A21" s="14" t="s">
        <v>6698</v>
      </c>
      <c r="B21" s="25">
        <v>93432.189999999988</v>
      </c>
      <c r="C21" s="7">
        <v>0.36752096732181455</v>
      </c>
    </row>
    <row r="22" spans="1:3" x14ac:dyDescent="0.3">
      <c r="A22" s="14" t="s">
        <v>6699</v>
      </c>
      <c r="B22" s="25">
        <v>99013.470000000016</v>
      </c>
      <c r="C22" s="7">
        <v>0.37719117008827591</v>
      </c>
    </row>
    <row r="23" spans="1:3" x14ac:dyDescent="0.3">
      <c r="A23" s="14" t="s">
        <v>6700</v>
      </c>
      <c r="B23" s="25">
        <v>93955.450000000055</v>
      </c>
      <c r="C23" s="7">
        <v>0.39086257853666173</v>
      </c>
    </row>
    <row r="24" spans="1:3" x14ac:dyDescent="0.3">
      <c r="A24" s="14" t="s">
        <v>6701</v>
      </c>
      <c r="B24" s="25">
        <v>114466.04000000001</v>
      </c>
      <c r="C24" s="7">
        <v>0.3707188455664473</v>
      </c>
    </row>
    <row r="25" spans="1:3" x14ac:dyDescent="0.3">
      <c r="A25" s="14" t="s">
        <v>6702</v>
      </c>
      <c r="B25" s="25">
        <v>93169.299999999974</v>
      </c>
      <c r="C25" s="7">
        <v>0.38025234679630804</v>
      </c>
    </row>
    <row r="26" spans="1:3" x14ac:dyDescent="0.3">
      <c r="A26" s="14" t="s">
        <v>6703</v>
      </c>
      <c r="B26" s="25">
        <v>108898.98000000001</v>
      </c>
      <c r="C26" s="7">
        <v>0.36991076958590702</v>
      </c>
    </row>
    <row r="27" spans="1:3" x14ac:dyDescent="0.3">
      <c r="A27" s="14" t="s">
        <v>6704</v>
      </c>
      <c r="B27" s="25">
        <v>72221.329999999973</v>
      </c>
      <c r="C27" s="7">
        <v>0.39318281704632807</v>
      </c>
    </row>
    <row r="28" spans="1:3" x14ac:dyDescent="0.3">
      <c r="A28" s="13" t="s">
        <v>6688</v>
      </c>
      <c r="B28" s="25">
        <v>1639357.5000000009</v>
      </c>
      <c r="C28" s="7">
        <v>0.387802212185484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E49D-A7F0-405B-B3DB-97F01A61325B}">
  <dimension ref="A1:G28"/>
  <sheetViews>
    <sheetView zoomScale="64" zoomScaleNormal="96" workbookViewId="0">
      <selection activeCell="E2" sqref="E2"/>
    </sheetView>
  </sheetViews>
  <sheetFormatPr defaultRowHeight="14.4" x14ac:dyDescent="0.3"/>
  <cols>
    <col min="1" max="1" width="9.5546875" bestFit="1" customWidth="1"/>
    <col min="2" max="2" width="15" bestFit="1" customWidth="1"/>
    <col min="3" max="3" width="13" bestFit="1" customWidth="1"/>
    <col min="4" max="4" width="14.6640625" bestFit="1" customWidth="1"/>
    <col min="5" max="5" width="27.109375" bestFit="1" customWidth="1"/>
    <col min="7" max="7" width="12.44140625" bestFit="1" customWidth="1"/>
  </cols>
  <sheetData>
    <row r="1" spans="1:7" x14ac:dyDescent="0.3">
      <c r="A1" s="21" t="s">
        <v>23</v>
      </c>
      <c r="B1" s="21" t="s">
        <v>6706</v>
      </c>
      <c r="C1" s="21" t="s">
        <v>6707</v>
      </c>
      <c r="D1" s="21" t="s">
        <v>6708</v>
      </c>
      <c r="E1" s="21" t="s">
        <v>6709</v>
      </c>
    </row>
    <row r="2" spans="1:7" x14ac:dyDescent="0.3">
      <c r="A2" s="19">
        <v>45292</v>
      </c>
      <c r="B2">
        <v>2486.58</v>
      </c>
      <c r="C2">
        <v>1</v>
      </c>
    </row>
    <row r="3" spans="1:7" x14ac:dyDescent="0.3">
      <c r="A3" s="19">
        <v>45323</v>
      </c>
      <c r="B3">
        <v>7656.6199999999981</v>
      </c>
      <c r="C3">
        <v>2</v>
      </c>
    </row>
    <row r="4" spans="1:7" x14ac:dyDescent="0.3">
      <c r="A4" s="19">
        <v>45352</v>
      </c>
      <c r="B4">
        <v>12624.820000000002</v>
      </c>
      <c r="C4">
        <v>3</v>
      </c>
      <c r="G4">
        <f>B14/B13</f>
        <v>1.0623974148664568</v>
      </c>
    </row>
    <row r="5" spans="1:7" x14ac:dyDescent="0.3">
      <c r="A5" s="19">
        <v>45383</v>
      </c>
      <c r="B5">
        <v>21876.660000000014</v>
      </c>
      <c r="C5">
        <v>4</v>
      </c>
      <c r="G5">
        <f>B15/B14</f>
        <v>0.92252429913437062</v>
      </c>
    </row>
    <row r="6" spans="1:7" x14ac:dyDescent="0.3">
      <c r="A6" s="19">
        <v>45413</v>
      </c>
      <c r="B6">
        <v>28051.920000000002</v>
      </c>
      <c r="C6">
        <v>5</v>
      </c>
      <c r="G6">
        <f>B16/B15</f>
        <v>1.0608381438221679</v>
      </c>
    </row>
    <row r="7" spans="1:7" x14ac:dyDescent="0.3">
      <c r="A7" s="19">
        <v>45444</v>
      </c>
      <c r="B7">
        <v>39961.959999999992</v>
      </c>
      <c r="C7">
        <v>6</v>
      </c>
    </row>
    <row r="8" spans="1:7" x14ac:dyDescent="0.3">
      <c r="A8" s="19">
        <v>45474</v>
      </c>
      <c r="B8">
        <v>43670.510000000009</v>
      </c>
      <c r="C8">
        <v>7</v>
      </c>
    </row>
    <row r="9" spans="1:7" x14ac:dyDescent="0.3">
      <c r="A9" s="19">
        <v>45505</v>
      </c>
      <c r="B9">
        <v>65148.799999999974</v>
      </c>
      <c r="C9">
        <v>8</v>
      </c>
    </row>
    <row r="10" spans="1:7" x14ac:dyDescent="0.3">
      <c r="A10" s="19">
        <v>45536</v>
      </c>
      <c r="B10">
        <v>71688.679999999978</v>
      </c>
      <c r="C10">
        <v>9</v>
      </c>
    </row>
    <row r="11" spans="1:7" x14ac:dyDescent="0.3">
      <c r="A11" s="19">
        <v>45566</v>
      </c>
      <c r="B11">
        <v>64763.789999999943</v>
      </c>
      <c r="C11">
        <v>10</v>
      </c>
    </row>
    <row r="12" spans="1:7" x14ac:dyDescent="0.3">
      <c r="A12" s="19">
        <v>45597</v>
      </c>
      <c r="B12">
        <v>72816.869999999981</v>
      </c>
      <c r="C12">
        <v>11</v>
      </c>
    </row>
    <row r="13" spans="1:7" x14ac:dyDescent="0.3">
      <c r="A13" s="19">
        <v>45627</v>
      </c>
      <c r="B13">
        <v>84588.279999999926</v>
      </c>
      <c r="C13">
        <v>12</v>
      </c>
    </row>
    <row r="14" spans="1:7" x14ac:dyDescent="0.3">
      <c r="A14" s="19">
        <v>45658</v>
      </c>
      <c r="B14">
        <v>89866.369999999923</v>
      </c>
      <c r="C14">
        <v>13</v>
      </c>
    </row>
    <row r="15" spans="1:7" x14ac:dyDescent="0.3">
      <c r="A15" s="19">
        <v>45689</v>
      </c>
      <c r="B15">
        <v>82903.90999999996</v>
      </c>
      <c r="C15">
        <v>14</v>
      </c>
    </row>
    <row r="16" spans="1:7" x14ac:dyDescent="0.3">
      <c r="A16" s="19">
        <v>45717</v>
      </c>
      <c r="B16">
        <v>87947.630000000019</v>
      </c>
      <c r="C16">
        <v>15</v>
      </c>
    </row>
    <row r="17" spans="1:5" x14ac:dyDescent="0.3">
      <c r="A17" s="19">
        <v>45748</v>
      </c>
      <c r="B17">
        <v>101029.5000000001</v>
      </c>
      <c r="C17">
        <v>16</v>
      </c>
    </row>
    <row r="18" spans="1:5" x14ac:dyDescent="0.3">
      <c r="A18" s="19">
        <v>45778</v>
      </c>
      <c r="B18">
        <v>87117.840000000069</v>
      </c>
      <c r="C18">
        <v>17</v>
      </c>
    </row>
    <row r="19" spans="1:5" x14ac:dyDescent="0.3">
      <c r="A19" s="19">
        <v>45809</v>
      </c>
      <c r="B19">
        <v>93432.189999999988</v>
      </c>
      <c r="C19">
        <v>18</v>
      </c>
    </row>
    <row r="20" spans="1:5" x14ac:dyDescent="0.3">
      <c r="A20" s="19">
        <v>45839</v>
      </c>
      <c r="B20">
        <v>99013.470000000016</v>
      </c>
      <c r="C20">
        <v>19</v>
      </c>
    </row>
    <row r="21" spans="1:5" x14ac:dyDescent="0.3">
      <c r="A21" s="19">
        <v>45870</v>
      </c>
      <c r="B21">
        <v>93955.450000000055</v>
      </c>
      <c r="C21">
        <v>20</v>
      </c>
    </row>
    <row r="22" spans="1:5" x14ac:dyDescent="0.3">
      <c r="A22" s="19">
        <v>45901</v>
      </c>
      <c r="B22">
        <v>114466.04000000001</v>
      </c>
      <c r="C22">
        <v>21</v>
      </c>
    </row>
    <row r="23" spans="1:5" x14ac:dyDescent="0.3">
      <c r="A23" s="19">
        <v>45931</v>
      </c>
      <c r="B23">
        <v>93169.299999999974</v>
      </c>
      <c r="C23">
        <v>22</v>
      </c>
    </row>
    <row r="24" spans="1:5" x14ac:dyDescent="0.3">
      <c r="A24" s="19">
        <v>45962</v>
      </c>
      <c r="B24">
        <v>108898.98000000001</v>
      </c>
      <c r="C24">
        <v>23</v>
      </c>
    </row>
    <row r="25" spans="1:5" x14ac:dyDescent="0.3">
      <c r="A25" s="19">
        <v>45992</v>
      </c>
      <c r="B25">
        <v>72221.329999999973</v>
      </c>
      <c r="C25">
        <v>24</v>
      </c>
    </row>
    <row r="26" spans="1:5" x14ac:dyDescent="0.3">
      <c r="A26" s="19">
        <v>46023</v>
      </c>
      <c r="C26">
        <v>25</v>
      </c>
      <c r="D26" s="20">
        <f>_xlfn.FORECAST.LINEAR(C26,$B$2:$B$25,$C$2:$C$25)</f>
        <v>120983.30141304349</v>
      </c>
      <c r="E26">
        <f>B25*(B14/B13)</f>
        <v>76727.754290217257</v>
      </c>
    </row>
    <row r="27" spans="1:5" x14ac:dyDescent="0.3">
      <c r="A27" s="19">
        <v>46054</v>
      </c>
      <c r="C27">
        <v>26</v>
      </c>
      <c r="D27" s="20">
        <f>_xlfn.FORECAST.LINEAR(C27,$B$2:$B$25,$C$2:$C$25)</f>
        <v>125197.44052608695</v>
      </c>
      <c r="E27">
        <f>E26*(B15/B14)</f>
        <v>70783.217750736876</v>
      </c>
    </row>
    <row r="28" spans="1:5" x14ac:dyDescent="0.3">
      <c r="A28" s="19">
        <v>46082</v>
      </c>
      <c r="C28">
        <v>27</v>
      </c>
      <c r="D28" s="20">
        <f>_xlfn.FORECAST.LINEAR(C28,$B$2:$B$25,$C$2:$C$25)</f>
        <v>129411.57963913045</v>
      </c>
      <c r="E28">
        <f>E27*(B16/B15)</f>
        <v>75089.537332452033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99"/>
  <sheetViews>
    <sheetView tabSelected="1" zoomScale="70" zoomScaleNormal="70" workbookViewId="0">
      <pane ySplit="1" topLeftCell="A2" activePane="bottomLeft" state="frozen"/>
      <selection pane="bottomLeft" activeCell="T16" sqref="T16"/>
    </sheetView>
  </sheetViews>
  <sheetFormatPr defaultRowHeight="14.4" x14ac:dyDescent="0.3"/>
  <cols>
    <col min="1" max="1" width="16" customWidth="1"/>
    <col min="2" max="2" width="14" customWidth="1"/>
    <col min="3" max="4" width="10" customWidth="1"/>
    <col min="5" max="5" width="14" customWidth="1"/>
    <col min="6" max="6" width="20" customWidth="1"/>
    <col min="7" max="7" width="16" customWidth="1"/>
    <col min="8" max="9" width="11" customWidth="1"/>
    <col min="10" max="10" width="12" customWidth="1"/>
    <col min="11" max="12" width="11" customWidth="1"/>
  </cols>
  <sheetData>
    <row r="1" spans="1:12" x14ac:dyDescent="0.3">
      <c r="A1" s="4" t="s">
        <v>21</v>
      </c>
      <c r="B1" s="4" t="s">
        <v>23</v>
      </c>
      <c r="C1" s="4" t="s">
        <v>25</v>
      </c>
      <c r="D1" s="4" t="s">
        <v>27</v>
      </c>
      <c r="E1" s="4" t="s">
        <v>29</v>
      </c>
      <c r="F1" s="4" t="s">
        <v>31</v>
      </c>
      <c r="G1" s="4" t="s">
        <v>33</v>
      </c>
      <c r="H1" s="4" t="s">
        <v>35</v>
      </c>
      <c r="I1" s="4" t="s">
        <v>37</v>
      </c>
      <c r="J1" s="4" t="s">
        <v>39</v>
      </c>
      <c r="K1" s="4" t="s">
        <v>41</v>
      </c>
      <c r="L1" s="4" t="s">
        <v>43</v>
      </c>
    </row>
    <row r="2" spans="1:12" x14ac:dyDescent="0.3">
      <c r="A2" t="s">
        <v>5191</v>
      </c>
      <c r="B2" t="s">
        <v>6710</v>
      </c>
      <c r="C2" t="s">
        <v>63</v>
      </c>
      <c r="D2" t="s">
        <v>137</v>
      </c>
      <c r="E2" t="s">
        <v>107</v>
      </c>
      <c r="F2" t="s">
        <v>139</v>
      </c>
      <c r="G2" t="s">
        <v>68</v>
      </c>
      <c r="H2">
        <v>4</v>
      </c>
      <c r="I2">
        <v>35.340000000000003</v>
      </c>
      <c r="J2">
        <v>0.218</v>
      </c>
      <c r="K2">
        <v>10.9</v>
      </c>
      <c r="L2" t="s">
        <v>57</v>
      </c>
    </row>
    <row r="3" spans="1:12" x14ac:dyDescent="0.3">
      <c r="A3" t="s">
        <v>914</v>
      </c>
      <c r="B3" t="s">
        <v>6711</v>
      </c>
      <c r="C3" t="s">
        <v>63</v>
      </c>
      <c r="D3" t="s">
        <v>258</v>
      </c>
      <c r="E3" t="s">
        <v>93</v>
      </c>
      <c r="F3" t="s">
        <v>94</v>
      </c>
      <c r="G3" t="s">
        <v>68</v>
      </c>
      <c r="H3">
        <v>1</v>
      </c>
      <c r="I3">
        <v>88.34</v>
      </c>
      <c r="J3">
        <v>0.17100000000000001</v>
      </c>
      <c r="K3">
        <v>30.94</v>
      </c>
      <c r="L3" t="s">
        <v>57</v>
      </c>
    </row>
    <row r="4" spans="1:12" x14ac:dyDescent="0.3">
      <c r="A4" t="s">
        <v>4097</v>
      </c>
      <c r="B4" t="s">
        <v>6712</v>
      </c>
      <c r="C4" t="s">
        <v>84</v>
      </c>
      <c r="D4" t="s">
        <v>144</v>
      </c>
      <c r="E4" t="s">
        <v>107</v>
      </c>
      <c r="F4" t="s">
        <v>193</v>
      </c>
      <c r="G4" t="s">
        <v>68</v>
      </c>
      <c r="H4">
        <v>5</v>
      </c>
      <c r="I4">
        <v>35.93</v>
      </c>
      <c r="J4">
        <v>0.1</v>
      </c>
      <c r="K4">
        <v>14.32</v>
      </c>
      <c r="L4" t="s">
        <v>57</v>
      </c>
    </row>
    <row r="5" spans="1:12" x14ac:dyDescent="0.3">
      <c r="A5" t="s">
        <v>441</v>
      </c>
      <c r="B5" t="s">
        <v>6713</v>
      </c>
      <c r="C5" t="s">
        <v>63</v>
      </c>
      <c r="D5" t="s">
        <v>188</v>
      </c>
      <c r="E5" t="s">
        <v>60</v>
      </c>
      <c r="F5" t="s">
        <v>76</v>
      </c>
      <c r="G5" t="s">
        <v>56</v>
      </c>
      <c r="H5">
        <v>2</v>
      </c>
      <c r="I5">
        <v>61.39</v>
      </c>
      <c r="J5">
        <v>0.26800000000000002</v>
      </c>
      <c r="K5">
        <v>30.82</v>
      </c>
      <c r="L5" t="s">
        <v>6714</v>
      </c>
    </row>
    <row r="6" spans="1:12" x14ac:dyDescent="0.3">
      <c r="A6" t="s">
        <v>2681</v>
      </c>
      <c r="B6" t="s">
        <v>6715</v>
      </c>
      <c r="C6" t="s">
        <v>84</v>
      </c>
      <c r="D6" t="s">
        <v>372</v>
      </c>
      <c r="E6" t="s">
        <v>71</v>
      </c>
      <c r="F6" t="s">
        <v>97</v>
      </c>
      <c r="G6" t="s">
        <v>68</v>
      </c>
      <c r="H6">
        <v>1</v>
      </c>
      <c r="I6">
        <v>252.11</v>
      </c>
      <c r="J6">
        <v>0.1</v>
      </c>
      <c r="K6">
        <v>171.82</v>
      </c>
      <c r="L6" t="s">
        <v>57</v>
      </c>
    </row>
    <row r="7" spans="1:12" x14ac:dyDescent="0.3">
      <c r="A7" t="s">
        <v>2010</v>
      </c>
      <c r="B7" t="s">
        <v>6716</v>
      </c>
      <c r="C7" t="s">
        <v>63</v>
      </c>
      <c r="D7" t="s">
        <v>204</v>
      </c>
      <c r="E7" t="s">
        <v>60</v>
      </c>
      <c r="F7" t="s">
        <v>61</v>
      </c>
      <c r="G7" t="s">
        <v>68</v>
      </c>
      <c r="H7">
        <v>5</v>
      </c>
      <c r="I7">
        <v>60.98</v>
      </c>
      <c r="J7">
        <v>0.36499999999999999</v>
      </c>
      <c r="K7">
        <v>29.8</v>
      </c>
      <c r="L7" t="s">
        <v>57</v>
      </c>
    </row>
    <row r="8" spans="1:12" x14ac:dyDescent="0.3">
      <c r="A8" t="s">
        <v>1955</v>
      </c>
      <c r="B8" t="s">
        <v>6717</v>
      </c>
      <c r="C8" t="s">
        <v>6718</v>
      </c>
      <c r="D8" t="s">
        <v>130</v>
      </c>
      <c r="E8" t="s">
        <v>93</v>
      </c>
      <c r="F8" t="s">
        <v>124</v>
      </c>
      <c r="G8" t="s">
        <v>68</v>
      </c>
      <c r="H8">
        <v>4</v>
      </c>
      <c r="I8">
        <v>25.7</v>
      </c>
      <c r="J8">
        <v>0.14199999999999999</v>
      </c>
      <c r="K8">
        <v>9.84</v>
      </c>
      <c r="L8" t="s">
        <v>57</v>
      </c>
    </row>
    <row r="9" spans="1:12" x14ac:dyDescent="0.3">
      <c r="A9" t="s">
        <v>1582</v>
      </c>
      <c r="B9" t="s">
        <v>6719</v>
      </c>
      <c r="C9" t="s">
        <v>84</v>
      </c>
      <c r="D9" t="s">
        <v>169</v>
      </c>
      <c r="E9" t="s">
        <v>60</v>
      </c>
      <c r="F9" t="s">
        <v>61</v>
      </c>
      <c r="G9" t="s">
        <v>68</v>
      </c>
      <c r="H9">
        <v>1</v>
      </c>
      <c r="I9">
        <v>60.08</v>
      </c>
      <c r="J9">
        <v>5.8000000000000003E-2</v>
      </c>
      <c r="L9" t="s">
        <v>6720</v>
      </c>
    </row>
    <row r="10" spans="1:12" x14ac:dyDescent="0.3">
      <c r="A10" t="s">
        <v>2536</v>
      </c>
      <c r="B10" t="s">
        <v>6721</v>
      </c>
      <c r="C10" t="s">
        <v>63</v>
      </c>
      <c r="D10" t="s">
        <v>251</v>
      </c>
      <c r="E10" t="s">
        <v>71</v>
      </c>
      <c r="F10" t="s">
        <v>97</v>
      </c>
      <c r="G10" t="s">
        <v>56</v>
      </c>
      <c r="H10">
        <v>7</v>
      </c>
      <c r="I10">
        <v>196.62</v>
      </c>
      <c r="J10">
        <v>0.22</v>
      </c>
      <c r="K10">
        <v>129.54</v>
      </c>
      <c r="L10" t="s">
        <v>57</v>
      </c>
    </row>
    <row r="11" spans="1:12" x14ac:dyDescent="0.3">
      <c r="A11" t="s">
        <v>6370</v>
      </c>
      <c r="B11" t="s">
        <v>6722</v>
      </c>
      <c r="C11" t="s">
        <v>84</v>
      </c>
      <c r="D11" t="s">
        <v>144</v>
      </c>
      <c r="E11" t="s">
        <v>54</v>
      </c>
      <c r="F11" t="s">
        <v>268</v>
      </c>
      <c r="G11" t="s">
        <v>68</v>
      </c>
      <c r="H11">
        <v>1</v>
      </c>
      <c r="I11">
        <v>5.96</v>
      </c>
      <c r="J11">
        <v>0.17100000000000001</v>
      </c>
      <c r="K11">
        <v>3.38</v>
      </c>
      <c r="L11" t="s">
        <v>57</v>
      </c>
    </row>
    <row r="12" spans="1:12" x14ac:dyDescent="0.3">
      <c r="A12" t="s">
        <v>2339</v>
      </c>
      <c r="B12" t="s">
        <v>6723</v>
      </c>
      <c r="C12" t="s">
        <v>84</v>
      </c>
      <c r="D12" t="s">
        <v>229</v>
      </c>
      <c r="E12" t="s">
        <v>71</v>
      </c>
      <c r="F12" t="s">
        <v>86</v>
      </c>
      <c r="G12" t="s">
        <v>68</v>
      </c>
      <c r="H12">
        <v>1</v>
      </c>
      <c r="I12">
        <v>138.16999999999999</v>
      </c>
      <c r="J12">
        <v>3.5000000000000003E-2</v>
      </c>
      <c r="K12">
        <v>101.8</v>
      </c>
      <c r="L12" t="s">
        <v>6720</v>
      </c>
    </row>
    <row r="13" spans="1:12" x14ac:dyDescent="0.3">
      <c r="A13" t="s">
        <v>2680</v>
      </c>
      <c r="B13" t="s">
        <v>6724</v>
      </c>
      <c r="C13" t="s">
        <v>52</v>
      </c>
      <c r="D13" t="s">
        <v>200</v>
      </c>
      <c r="E13" t="s">
        <v>60</v>
      </c>
      <c r="F13" t="s">
        <v>90</v>
      </c>
      <c r="G13" t="s">
        <v>56</v>
      </c>
      <c r="H13">
        <v>1</v>
      </c>
      <c r="I13">
        <v>44.28</v>
      </c>
      <c r="J13">
        <v>8.3000000000000004E-2</v>
      </c>
      <c r="K13">
        <v>19.399999999999999</v>
      </c>
      <c r="L13" t="s">
        <v>57</v>
      </c>
    </row>
    <row r="14" spans="1:12" x14ac:dyDescent="0.3">
      <c r="A14" t="s">
        <v>3303</v>
      </c>
      <c r="B14" t="s">
        <v>6725</v>
      </c>
      <c r="C14" t="s">
        <v>88</v>
      </c>
      <c r="D14" t="s">
        <v>202</v>
      </c>
      <c r="E14" t="s">
        <v>54</v>
      </c>
      <c r="F14" t="s">
        <v>156</v>
      </c>
      <c r="G14" t="s">
        <v>68</v>
      </c>
      <c r="H14">
        <v>5</v>
      </c>
      <c r="I14">
        <v>22.33</v>
      </c>
      <c r="J14">
        <v>7.6999999999999999E-2</v>
      </c>
      <c r="K14">
        <v>13.14</v>
      </c>
      <c r="L14" t="s">
        <v>57</v>
      </c>
    </row>
    <row r="15" spans="1:12" x14ac:dyDescent="0.3">
      <c r="A15" t="s">
        <v>231</v>
      </c>
      <c r="B15" t="s">
        <v>6726</v>
      </c>
      <c r="C15" t="s">
        <v>84</v>
      </c>
      <c r="D15" t="s">
        <v>85</v>
      </c>
      <c r="E15" t="s">
        <v>107</v>
      </c>
      <c r="F15" t="s">
        <v>108</v>
      </c>
      <c r="G15" t="s">
        <v>68</v>
      </c>
      <c r="H15">
        <v>7</v>
      </c>
      <c r="I15">
        <v>19.829999999999998</v>
      </c>
      <c r="J15">
        <v>0.11600000000000001</v>
      </c>
      <c r="K15">
        <v>6.48</v>
      </c>
      <c r="L15" t="s">
        <v>104</v>
      </c>
    </row>
    <row r="16" spans="1:12" x14ac:dyDescent="0.3">
      <c r="A16" t="s">
        <v>4359</v>
      </c>
      <c r="B16" t="s">
        <v>6727</v>
      </c>
      <c r="C16" t="s">
        <v>88</v>
      </c>
      <c r="D16" t="s">
        <v>162</v>
      </c>
      <c r="E16" t="s">
        <v>71</v>
      </c>
      <c r="F16" t="s">
        <v>86</v>
      </c>
      <c r="G16" t="s">
        <v>68</v>
      </c>
      <c r="H16">
        <v>3</v>
      </c>
      <c r="I16">
        <v>276.08999999999997</v>
      </c>
      <c r="J16">
        <v>0.18099999999999999</v>
      </c>
      <c r="K16">
        <v>204.7</v>
      </c>
      <c r="L16" t="s">
        <v>57</v>
      </c>
    </row>
    <row r="17" spans="1:12" x14ac:dyDescent="0.3">
      <c r="A17" t="s">
        <v>4842</v>
      </c>
      <c r="B17" t="s">
        <v>6728</v>
      </c>
      <c r="C17" t="s">
        <v>63</v>
      </c>
      <c r="D17" t="s">
        <v>165</v>
      </c>
      <c r="E17" t="s">
        <v>107</v>
      </c>
      <c r="F17" t="s">
        <v>108</v>
      </c>
      <c r="G17" t="s">
        <v>56</v>
      </c>
      <c r="H17">
        <v>1</v>
      </c>
      <c r="I17">
        <v>52.9</v>
      </c>
      <c r="J17">
        <v>7.3999999999999996E-2</v>
      </c>
      <c r="K17">
        <v>21.01</v>
      </c>
      <c r="L17" t="s">
        <v>57</v>
      </c>
    </row>
    <row r="18" spans="1:12" x14ac:dyDescent="0.3">
      <c r="A18" t="s">
        <v>4495</v>
      </c>
      <c r="B18" t="s">
        <v>6729</v>
      </c>
      <c r="C18" t="s">
        <v>63</v>
      </c>
      <c r="D18" t="s">
        <v>204</v>
      </c>
      <c r="E18" t="s">
        <v>60</v>
      </c>
      <c r="F18" t="s">
        <v>6730</v>
      </c>
      <c r="G18" t="s">
        <v>68</v>
      </c>
      <c r="H18">
        <v>1</v>
      </c>
      <c r="I18">
        <v>24.76</v>
      </c>
      <c r="J18">
        <v>0.19400000000000001</v>
      </c>
      <c r="K18">
        <v>13.24</v>
      </c>
      <c r="L18" t="s">
        <v>57</v>
      </c>
    </row>
    <row r="19" spans="1:12" x14ac:dyDescent="0.3">
      <c r="A19" t="s">
        <v>2407</v>
      </c>
      <c r="B19" t="s">
        <v>6731</v>
      </c>
      <c r="C19" t="s">
        <v>63</v>
      </c>
      <c r="D19" t="s">
        <v>165</v>
      </c>
      <c r="E19" t="s">
        <v>60</v>
      </c>
      <c r="F19" t="s">
        <v>61</v>
      </c>
      <c r="G19" t="s">
        <v>68</v>
      </c>
      <c r="H19">
        <v>3</v>
      </c>
      <c r="I19">
        <v>85.21</v>
      </c>
      <c r="J19">
        <v>0.191</v>
      </c>
      <c r="K19">
        <v>40.090000000000003</v>
      </c>
      <c r="L19" t="s">
        <v>57</v>
      </c>
    </row>
    <row r="20" spans="1:12" x14ac:dyDescent="0.3">
      <c r="A20" t="s">
        <v>6627</v>
      </c>
      <c r="B20" t="s">
        <v>6732</v>
      </c>
      <c r="C20" t="s">
        <v>88</v>
      </c>
      <c r="D20" t="s">
        <v>206</v>
      </c>
      <c r="E20" t="s">
        <v>93</v>
      </c>
      <c r="F20" t="s">
        <v>141</v>
      </c>
      <c r="G20" t="s">
        <v>68</v>
      </c>
      <c r="H20">
        <v>1</v>
      </c>
      <c r="I20">
        <v>64.44</v>
      </c>
      <c r="J20">
        <v>3.3000000000000002E-2</v>
      </c>
      <c r="K20">
        <v>28.09</v>
      </c>
      <c r="L20" t="s">
        <v>57</v>
      </c>
    </row>
    <row r="21" spans="1:12" x14ac:dyDescent="0.3">
      <c r="A21" t="s">
        <v>6073</v>
      </c>
      <c r="B21" t="s">
        <v>6733</v>
      </c>
      <c r="C21" t="s">
        <v>52</v>
      </c>
      <c r="D21" t="s">
        <v>155</v>
      </c>
      <c r="E21" t="s">
        <v>60</v>
      </c>
      <c r="F21" t="s">
        <v>99</v>
      </c>
      <c r="G21" t="s">
        <v>68</v>
      </c>
      <c r="H21">
        <v>3</v>
      </c>
      <c r="I21">
        <v>70.67</v>
      </c>
      <c r="J21">
        <v>8.5999999999999993E-2</v>
      </c>
      <c r="K21">
        <v>33.36</v>
      </c>
      <c r="L21" t="s">
        <v>57</v>
      </c>
    </row>
    <row r="22" spans="1:12" x14ac:dyDescent="0.3">
      <c r="A22" t="s">
        <v>6171</v>
      </c>
      <c r="B22" t="s">
        <v>6734</v>
      </c>
      <c r="C22" t="s">
        <v>63</v>
      </c>
      <c r="D22" t="s">
        <v>137</v>
      </c>
      <c r="E22" t="s">
        <v>93</v>
      </c>
      <c r="F22" t="s">
        <v>141</v>
      </c>
      <c r="G22" t="s">
        <v>68</v>
      </c>
      <c r="H22">
        <v>5</v>
      </c>
      <c r="I22">
        <v>63.95</v>
      </c>
      <c r="J22">
        <v>0.20100000000000001</v>
      </c>
      <c r="K22">
        <v>24.09</v>
      </c>
      <c r="L22" t="s">
        <v>57</v>
      </c>
    </row>
    <row r="23" spans="1:12" x14ac:dyDescent="0.3">
      <c r="A23" t="s">
        <v>2331</v>
      </c>
      <c r="B23" t="s">
        <v>6735</v>
      </c>
      <c r="C23" t="s">
        <v>84</v>
      </c>
      <c r="D23" t="s">
        <v>196</v>
      </c>
      <c r="E23" t="s">
        <v>93</v>
      </c>
      <c r="F23" t="s">
        <v>94</v>
      </c>
      <c r="G23" t="s">
        <v>56</v>
      </c>
      <c r="H23">
        <v>8</v>
      </c>
      <c r="I23">
        <v>18.03</v>
      </c>
      <c r="J23">
        <v>6.6000000000000003E-2</v>
      </c>
      <c r="K23">
        <v>7.4</v>
      </c>
      <c r="L23" t="s">
        <v>57</v>
      </c>
    </row>
    <row r="24" spans="1:12" x14ac:dyDescent="0.3">
      <c r="A24" t="s">
        <v>6572</v>
      </c>
      <c r="B24" t="s">
        <v>6736</v>
      </c>
      <c r="C24" t="s">
        <v>63</v>
      </c>
      <c r="D24" t="s">
        <v>302</v>
      </c>
      <c r="E24" t="s">
        <v>71</v>
      </c>
      <c r="F24" t="s">
        <v>6737</v>
      </c>
      <c r="G24" t="s">
        <v>68</v>
      </c>
      <c r="H24">
        <v>2</v>
      </c>
      <c r="I24">
        <v>111.79</v>
      </c>
      <c r="J24">
        <v>0.41799999999999998</v>
      </c>
      <c r="K24">
        <v>77.239999999999995</v>
      </c>
      <c r="L24" t="s">
        <v>6738</v>
      </c>
    </row>
    <row r="25" spans="1:12" x14ac:dyDescent="0.3">
      <c r="A25" t="s">
        <v>1124</v>
      </c>
      <c r="B25" t="s">
        <v>6739</v>
      </c>
      <c r="C25" t="s">
        <v>63</v>
      </c>
      <c r="D25" t="s">
        <v>119</v>
      </c>
      <c r="E25" t="s">
        <v>93</v>
      </c>
      <c r="F25" t="s">
        <v>124</v>
      </c>
      <c r="G25" t="s">
        <v>56</v>
      </c>
      <c r="H25">
        <v>6</v>
      </c>
      <c r="I25">
        <v>84.63</v>
      </c>
      <c r="J25">
        <v>0.252</v>
      </c>
      <c r="K25">
        <v>36.25</v>
      </c>
      <c r="L25" t="s">
        <v>57</v>
      </c>
    </row>
    <row r="26" spans="1:12" x14ac:dyDescent="0.3">
      <c r="A26" t="s">
        <v>1008</v>
      </c>
      <c r="B26" t="s">
        <v>6740</v>
      </c>
      <c r="C26" t="s">
        <v>6741</v>
      </c>
      <c r="D26" t="s">
        <v>53</v>
      </c>
      <c r="E26" t="s">
        <v>71</v>
      </c>
      <c r="F26" t="s">
        <v>97</v>
      </c>
      <c r="G26" t="s">
        <v>56</v>
      </c>
      <c r="H26">
        <v>4</v>
      </c>
      <c r="I26">
        <v>188.28</v>
      </c>
      <c r="J26">
        <v>5.6000000000000001E-2</v>
      </c>
      <c r="K26">
        <v>130.4</v>
      </c>
      <c r="L26" t="s">
        <v>57</v>
      </c>
    </row>
    <row r="27" spans="1:12" x14ac:dyDescent="0.3">
      <c r="A27" t="s">
        <v>2974</v>
      </c>
      <c r="B27" t="s">
        <v>6742</v>
      </c>
      <c r="C27" t="s">
        <v>52</v>
      </c>
      <c r="D27" t="s">
        <v>121</v>
      </c>
      <c r="E27" t="s">
        <v>71</v>
      </c>
      <c r="F27" t="s">
        <v>86</v>
      </c>
      <c r="G27" t="s">
        <v>68</v>
      </c>
      <c r="H27">
        <v>2</v>
      </c>
      <c r="I27">
        <v>242.55</v>
      </c>
      <c r="J27">
        <v>0.13900000000000001</v>
      </c>
      <c r="K27">
        <v>164.97</v>
      </c>
      <c r="L27" t="s">
        <v>57</v>
      </c>
    </row>
    <row r="28" spans="1:12" x14ac:dyDescent="0.3">
      <c r="A28" t="s">
        <v>2799</v>
      </c>
      <c r="B28" t="s">
        <v>6743</v>
      </c>
      <c r="C28" t="s">
        <v>63</v>
      </c>
      <c r="D28" t="s">
        <v>119</v>
      </c>
      <c r="E28" t="s">
        <v>107</v>
      </c>
      <c r="F28" t="s">
        <v>148</v>
      </c>
      <c r="G28" t="s">
        <v>56</v>
      </c>
      <c r="H28">
        <v>5</v>
      </c>
      <c r="I28">
        <v>21.71</v>
      </c>
      <c r="J28">
        <v>0.217</v>
      </c>
      <c r="K28">
        <v>9.26</v>
      </c>
      <c r="L28" t="s">
        <v>6738</v>
      </c>
    </row>
    <row r="29" spans="1:12" x14ac:dyDescent="0.3">
      <c r="A29" t="s">
        <v>3624</v>
      </c>
      <c r="B29" t="s">
        <v>6744</v>
      </c>
      <c r="C29" t="s">
        <v>6718</v>
      </c>
      <c r="D29" t="s">
        <v>237</v>
      </c>
      <c r="E29" t="s">
        <v>93</v>
      </c>
      <c r="F29" t="s">
        <v>219</v>
      </c>
      <c r="G29" t="s">
        <v>68</v>
      </c>
      <c r="H29">
        <v>300</v>
      </c>
      <c r="I29">
        <v>78.260000000000005</v>
      </c>
      <c r="J29">
        <v>1.4999999999999999E-2</v>
      </c>
      <c r="K29">
        <v>38.26</v>
      </c>
      <c r="L29" t="s">
        <v>57</v>
      </c>
    </row>
    <row r="30" spans="1:12" x14ac:dyDescent="0.3">
      <c r="A30" t="s">
        <v>5850</v>
      </c>
      <c r="B30" t="s">
        <v>6727</v>
      </c>
      <c r="C30" t="s">
        <v>52</v>
      </c>
      <c r="D30" t="s">
        <v>113</v>
      </c>
      <c r="E30" t="s">
        <v>60</v>
      </c>
      <c r="F30" t="s">
        <v>67</v>
      </c>
      <c r="G30" t="s">
        <v>56</v>
      </c>
      <c r="H30">
        <v>9</v>
      </c>
      <c r="I30">
        <v>116.77</v>
      </c>
      <c r="J30">
        <v>0.16700000000000001</v>
      </c>
      <c r="K30">
        <v>48.27</v>
      </c>
      <c r="L30" t="s">
        <v>57</v>
      </c>
    </row>
    <row r="31" spans="1:12" x14ac:dyDescent="0.3">
      <c r="A31" t="s">
        <v>6443</v>
      </c>
      <c r="B31" t="s">
        <v>6745</v>
      </c>
      <c r="C31" t="s">
        <v>52</v>
      </c>
      <c r="D31" t="s">
        <v>59</v>
      </c>
      <c r="E31" t="s">
        <v>54</v>
      </c>
      <c r="F31" t="s">
        <v>114</v>
      </c>
      <c r="G31" t="s">
        <v>68</v>
      </c>
      <c r="H31">
        <v>4</v>
      </c>
      <c r="I31">
        <v>10.18</v>
      </c>
      <c r="J31">
        <v>0.05</v>
      </c>
      <c r="K31">
        <v>6.22</v>
      </c>
      <c r="L31" t="s">
        <v>57</v>
      </c>
    </row>
    <row r="32" spans="1:12" x14ac:dyDescent="0.3">
      <c r="A32" t="s">
        <v>6290</v>
      </c>
      <c r="B32" t="s">
        <v>6746</v>
      </c>
      <c r="C32" t="s">
        <v>88</v>
      </c>
      <c r="D32" t="s">
        <v>198</v>
      </c>
      <c r="E32" t="s">
        <v>54</v>
      </c>
      <c r="F32" t="s">
        <v>268</v>
      </c>
      <c r="G32" t="s">
        <v>56</v>
      </c>
      <c r="H32">
        <v>5</v>
      </c>
      <c r="I32">
        <v>21.57</v>
      </c>
      <c r="J32">
        <v>2E-3</v>
      </c>
      <c r="K32">
        <v>14.6</v>
      </c>
      <c r="L32" t="s">
        <v>104</v>
      </c>
    </row>
    <row r="33" spans="1:12" x14ac:dyDescent="0.3">
      <c r="A33" t="s">
        <v>2669</v>
      </c>
      <c r="B33" t="s">
        <v>6747</v>
      </c>
      <c r="C33" t="s">
        <v>84</v>
      </c>
      <c r="D33" t="s">
        <v>171</v>
      </c>
      <c r="E33" t="s">
        <v>71</v>
      </c>
      <c r="F33" t="s">
        <v>126</v>
      </c>
      <c r="G33" t="s">
        <v>68</v>
      </c>
      <c r="H33">
        <v>7</v>
      </c>
      <c r="I33">
        <v>94.98</v>
      </c>
      <c r="J33">
        <v>0.153</v>
      </c>
      <c r="K33">
        <v>71.040000000000006</v>
      </c>
      <c r="L33" t="s">
        <v>57</v>
      </c>
    </row>
    <row r="34" spans="1:12" x14ac:dyDescent="0.3">
      <c r="A34" t="s">
        <v>4907</v>
      </c>
      <c r="B34" t="s">
        <v>6748</v>
      </c>
      <c r="C34" t="s">
        <v>52</v>
      </c>
      <c r="D34" t="s">
        <v>70</v>
      </c>
      <c r="E34" t="s">
        <v>60</v>
      </c>
      <c r="F34" t="s">
        <v>90</v>
      </c>
      <c r="G34" t="s">
        <v>68</v>
      </c>
      <c r="H34">
        <v>1</v>
      </c>
      <c r="I34">
        <v>110.68</v>
      </c>
      <c r="J34">
        <v>4.7E-2</v>
      </c>
      <c r="K34">
        <v>60.64</v>
      </c>
      <c r="L34" t="s">
        <v>57</v>
      </c>
    </row>
    <row r="35" spans="1:12" x14ac:dyDescent="0.3">
      <c r="A35" t="s">
        <v>5860</v>
      </c>
      <c r="B35" t="s">
        <v>6749</v>
      </c>
      <c r="C35" t="s">
        <v>6750</v>
      </c>
      <c r="D35" t="s">
        <v>179</v>
      </c>
      <c r="E35" t="s">
        <v>71</v>
      </c>
      <c r="F35" t="s">
        <v>72</v>
      </c>
      <c r="G35" t="s">
        <v>56</v>
      </c>
      <c r="H35">
        <v>5</v>
      </c>
      <c r="J35">
        <v>0.15</v>
      </c>
      <c r="K35">
        <v>35.01</v>
      </c>
      <c r="L35" t="s">
        <v>57</v>
      </c>
    </row>
    <row r="36" spans="1:12" x14ac:dyDescent="0.3">
      <c r="A36" t="s">
        <v>1828</v>
      </c>
      <c r="B36" t="s">
        <v>6751</v>
      </c>
      <c r="C36" t="s">
        <v>52</v>
      </c>
      <c r="D36" t="s">
        <v>101</v>
      </c>
      <c r="E36" t="s">
        <v>71</v>
      </c>
      <c r="F36" t="s">
        <v>78</v>
      </c>
      <c r="G36" t="s">
        <v>68</v>
      </c>
      <c r="H36">
        <v>2</v>
      </c>
      <c r="I36">
        <v>107.85</v>
      </c>
      <c r="J36">
        <v>0.13</v>
      </c>
      <c r="K36">
        <v>71.400000000000006</v>
      </c>
      <c r="L36" t="s">
        <v>57</v>
      </c>
    </row>
    <row r="37" spans="1:12" x14ac:dyDescent="0.3">
      <c r="A37" t="s">
        <v>398</v>
      </c>
      <c r="C37" t="s">
        <v>84</v>
      </c>
      <c r="D37" t="s">
        <v>169</v>
      </c>
      <c r="E37" t="s">
        <v>54</v>
      </c>
      <c r="F37" t="s">
        <v>156</v>
      </c>
      <c r="G37" t="s">
        <v>68</v>
      </c>
      <c r="H37">
        <v>1</v>
      </c>
      <c r="I37">
        <v>24.46</v>
      </c>
      <c r="J37">
        <v>6.5000000000000002E-2</v>
      </c>
      <c r="K37">
        <v>13.93</v>
      </c>
      <c r="L37" t="s">
        <v>57</v>
      </c>
    </row>
    <row r="38" spans="1:12" x14ac:dyDescent="0.3">
      <c r="A38" t="s">
        <v>4473</v>
      </c>
      <c r="B38" t="s">
        <v>6752</v>
      </c>
      <c r="C38" t="s">
        <v>84</v>
      </c>
      <c r="D38" t="s">
        <v>171</v>
      </c>
      <c r="E38" t="s">
        <v>93</v>
      </c>
      <c r="F38" t="s">
        <v>124</v>
      </c>
      <c r="G38" t="s">
        <v>68</v>
      </c>
      <c r="H38">
        <v>2</v>
      </c>
      <c r="I38">
        <v>31.81</v>
      </c>
      <c r="J38">
        <v>5.7000000000000002E-2</v>
      </c>
      <c r="K38">
        <v>12.65</v>
      </c>
      <c r="L38" t="s">
        <v>57</v>
      </c>
    </row>
    <row r="39" spans="1:12" x14ac:dyDescent="0.3">
      <c r="A39" t="s">
        <v>1796</v>
      </c>
      <c r="B39" t="s">
        <v>6753</v>
      </c>
      <c r="C39" t="s">
        <v>52</v>
      </c>
      <c r="D39" t="s">
        <v>272</v>
      </c>
      <c r="E39" t="s">
        <v>107</v>
      </c>
      <c r="F39" t="s">
        <v>108</v>
      </c>
      <c r="G39" t="s">
        <v>56</v>
      </c>
      <c r="H39">
        <v>1</v>
      </c>
      <c r="I39">
        <v>53.04</v>
      </c>
      <c r="J39">
        <v>5.0999999999999997E-2</v>
      </c>
      <c r="K39">
        <v>22.72</v>
      </c>
      <c r="L39" t="s">
        <v>6720</v>
      </c>
    </row>
    <row r="40" spans="1:12" x14ac:dyDescent="0.3">
      <c r="A40" t="s">
        <v>228</v>
      </c>
      <c r="B40" t="s">
        <v>6754</v>
      </c>
      <c r="C40" t="s">
        <v>6755</v>
      </c>
      <c r="D40" t="s">
        <v>229</v>
      </c>
      <c r="E40" t="s">
        <v>54</v>
      </c>
      <c r="F40" t="s">
        <v>156</v>
      </c>
      <c r="G40" t="s">
        <v>56</v>
      </c>
      <c r="H40">
        <v>2</v>
      </c>
      <c r="I40">
        <v>9.75</v>
      </c>
      <c r="J40">
        <v>6.7000000000000004E-2</v>
      </c>
      <c r="K40">
        <v>5.7</v>
      </c>
      <c r="L40" t="s">
        <v>57</v>
      </c>
    </row>
    <row r="41" spans="1:12" x14ac:dyDescent="0.3">
      <c r="A41" t="s">
        <v>3461</v>
      </c>
      <c r="B41" t="s">
        <v>6756</v>
      </c>
      <c r="C41" t="s">
        <v>84</v>
      </c>
      <c r="D41" t="s">
        <v>169</v>
      </c>
      <c r="E41" t="s">
        <v>107</v>
      </c>
      <c r="F41" t="s">
        <v>148</v>
      </c>
      <c r="G41" t="s">
        <v>68</v>
      </c>
      <c r="H41">
        <v>3</v>
      </c>
      <c r="I41">
        <v>21.4</v>
      </c>
      <c r="J41">
        <v>5.5E-2</v>
      </c>
      <c r="K41">
        <v>9.35</v>
      </c>
      <c r="L41" t="s">
        <v>57</v>
      </c>
    </row>
    <row r="42" spans="1:12" x14ac:dyDescent="0.3">
      <c r="A42" t="s">
        <v>2125</v>
      </c>
      <c r="B42" t="s">
        <v>6757</v>
      </c>
      <c r="C42" t="s">
        <v>84</v>
      </c>
      <c r="D42" t="s">
        <v>243</v>
      </c>
      <c r="E42" t="s">
        <v>71</v>
      </c>
      <c r="F42" t="s">
        <v>97</v>
      </c>
      <c r="G42" t="s">
        <v>68</v>
      </c>
      <c r="H42">
        <v>5</v>
      </c>
      <c r="I42">
        <v>155.28</v>
      </c>
      <c r="J42">
        <v>0.13200000000000001</v>
      </c>
      <c r="K42">
        <v>106.13</v>
      </c>
      <c r="L42" t="s">
        <v>57</v>
      </c>
    </row>
    <row r="43" spans="1:12" x14ac:dyDescent="0.3">
      <c r="A43" t="s">
        <v>4657</v>
      </c>
      <c r="B43" t="s">
        <v>6758</v>
      </c>
      <c r="C43" t="s">
        <v>52</v>
      </c>
      <c r="D43" t="s">
        <v>130</v>
      </c>
      <c r="E43" t="s">
        <v>71</v>
      </c>
      <c r="F43" t="s">
        <v>78</v>
      </c>
      <c r="G43" t="s">
        <v>68</v>
      </c>
      <c r="H43">
        <v>4</v>
      </c>
      <c r="I43">
        <v>159.04</v>
      </c>
      <c r="J43">
        <v>0.20300000000000001</v>
      </c>
      <c r="K43">
        <v>121.91</v>
      </c>
      <c r="L43" t="s">
        <v>57</v>
      </c>
    </row>
    <row r="44" spans="1:12" x14ac:dyDescent="0.3">
      <c r="A44" t="s">
        <v>1729</v>
      </c>
      <c r="B44" t="s">
        <v>6759</v>
      </c>
      <c r="C44" t="s">
        <v>88</v>
      </c>
      <c r="D44" t="s">
        <v>206</v>
      </c>
      <c r="E44" t="s">
        <v>93</v>
      </c>
      <c r="F44" t="s">
        <v>94</v>
      </c>
      <c r="G44" t="s">
        <v>56</v>
      </c>
      <c r="H44">
        <v>7</v>
      </c>
      <c r="I44">
        <v>19.52</v>
      </c>
      <c r="J44">
        <v>0.153</v>
      </c>
      <c r="K44">
        <v>9.4600000000000009</v>
      </c>
      <c r="L44" t="s">
        <v>57</v>
      </c>
    </row>
    <row r="45" spans="1:12" x14ac:dyDescent="0.3">
      <c r="A45" t="s">
        <v>2595</v>
      </c>
      <c r="B45" t="s">
        <v>6736</v>
      </c>
      <c r="C45" t="s">
        <v>63</v>
      </c>
      <c r="D45" t="s">
        <v>251</v>
      </c>
      <c r="E45" t="s">
        <v>60</v>
      </c>
      <c r="F45" t="s">
        <v>99</v>
      </c>
      <c r="G45" t="s">
        <v>56</v>
      </c>
      <c r="H45">
        <v>1</v>
      </c>
      <c r="I45">
        <v>111.81</v>
      </c>
      <c r="J45">
        <v>0.32800000000000001</v>
      </c>
      <c r="K45">
        <v>58.78</v>
      </c>
      <c r="L45" t="s">
        <v>57</v>
      </c>
    </row>
    <row r="46" spans="1:12" x14ac:dyDescent="0.3">
      <c r="A46" t="s">
        <v>1210</v>
      </c>
      <c r="B46" t="s">
        <v>6760</v>
      </c>
      <c r="C46" t="s">
        <v>63</v>
      </c>
      <c r="D46" t="s">
        <v>64</v>
      </c>
      <c r="E46" t="s">
        <v>60</v>
      </c>
      <c r="F46" t="s">
        <v>90</v>
      </c>
      <c r="G46" t="s">
        <v>56</v>
      </c>
      <c r="H46">
        <v>6</v>
      </c>
      <c r="I46">
        <v>108.2</v>
      </c>
      <c r="K46">
        <v>53.41</v>
      </c>
      <c r="L46" t="s">
        <v>57</v>
      </c>
    </row>
    <row r="47" spans="1:12" x14ac:dyDescent="0.3">
      <c r="A47" t="s">
        <v>2720</v>
      </c>
      <c r="B47" t="s">
        <v>6761</v>
      </c>
      <c r="C47" t="s">
        <v>63</v>
      </c>
      <c r="D47" t="s">
        <v>188</v>
      </c>
      <c r="E47" t="s">
        <v>107</v>
      </c>
      <c r="F47" t="s">
        <v>108</v>
      </c>
      <c r="G47" t="s">
        <v>56</v>
      </c>
      <c r="H47">
        <v>1</v>
      </c>
      <c r="I47">
        <v>8</v>
      </c>
      <c r="J47">
        <v>0.17699999999999999</v>
      </c>
      <c r="K47">
        <v>3.09</v>
      </c>
      <c r="L47" t="s">
        <v>57</v>
      </c>
    </row>
    <row r="48" spans="1:12" x14ac:dyDescent="0.3">
      <c r="A48" t="s">
        <v>3879</v>
      </c>
      <c r="B48" t="s">
        <v>6762</v>
      </c>
      <c r="C48" t="s">
        <v>52</v>
      </c>
      <c r="D48" t="s">
        <v>75</v>
      </c>
      <c r="E48" t="s">
        <v>54</v>
      </c>
      <c r="F48" t="s">
        <v>6763</v>
      </c>
      <c r="G48" t="s">
        <v>56</v>
      </c>
      <c r="H48">
        <v>1</v>
      </c>
      <c r="I48">
        <v>14.51</v>
      </c>
      <c r="J48">
        <v>8.4000000000000005E-2</v>
      </c>
      <c r="K48">
        <v>9.56</v>
      </c>
      <c r="L48" t="s">
        <v>57</v>
      </c>
    </row>
    <row r="49" spans="1:12" x14ac:dyDescent="0.3">
      <c r="A49" t="s">
        <v>917</v>
      </c>
      <c r="B49" t="s">
        <v>6764</v>
      </c>
      <c r="C49" t="s">
        <v>84</v>
      </c>
      <c r="D49" t="s">
        <v>110</v>
      </c>
      <c r="E49" t="s">
        <v>71</v>
      </c>
      <c r="F49" t="s">
        <v>72</v>
      </c>
      <c r="G49" t="s">
        <v>56</v>
      </c>
      <c r="H49">
        <v>1</v>
      </c>
      <c r="I49">
        <v>118.87</v>
      </c>
      <c r="J49">
        <v>5.5E-2</v>
      </c>
      <c r="K49">
        <v>90.18</v>
      </c>
      <c r="L49" t="s">
        <v>57</v>
      </c>
    </row>
    <row r="50" spans="1:12" x14ac:dyDescent="0.3">
      <c r="A50" t="s">
        <v>1097</v>
      </c>
      <c r="B50" t="s">
        <v>6765</v>
      </c>
      <c r="C50" t="s">
        <v>84</v>
      </c>
      <c r="D50" t="s">
        <v>225</v>
      </c>
      <c r="E50" t="s">
        <v>60</v>
      </c>
      <c r="F50" t="s">
        <v>76</v>
      </c>
      <c r="G50" t="s">
        <v>68</v>
      </c>
      <c r="H50">
        <v>1</v>
      </c>
      <c r="I50">
        <v>72.400000000000006</v>
      </c>
      <c r="J50">
        <v>8.1000000000000003E-2</v>
      </c>
      <c r="K50">
        <v>39.31</v>
      </c>
      <c r="L50" t="s">
        <v>57</v>
      </c>
    </row>
    <row r="51" spans="1:12" x14ac:dyDescent="0.3">
      <c r="A51" t="s">
        <v>4840</v>
      </c>
      <c r="B51" t="s">
        <v>6766</v>
      </c>
      <c r="C51" t="s">
        <v>84</v>
      </c>
      <c r="D51" t="s">
        <v>150</v>
      </c>
      <c r="E51" t="s">
        <v>60</v>
      </c>
      <c r="F51" t="s">
        <v>67</v>
      </c>
      <c r="H51">
        <v>5</v>
      </c>
      <c r="I51">
        <v>69.42</v>
      </c>
      <c r="J51">
        <v>0.12</v>
      </c>
      <c r="K51">
        <v>34.6</v>
      </c>
      <c r="L51" t="s">
        <v>57</v>
      </c>
    </row>
    <row r="52" spans="1:12" x14ac:dyDescent="0.3">
      <c r="A52" t="s">
        <v>2052</v>
      </c>
      <c r="B52" t="s">
        <v>6767</v>
      </c>
      <c r="C52" t="s">
        <v>63</v>
      </c>
      <c r="D52" t="s">
        <v>204</v>
      </c>
      <c r="E52" t="s">
        <v>93</v>
      </c>
      <c r="F52" t="s">
        <v>6768</v>
      </c>
      <c r="G52" t="s">
        <v>56</v>
      </c>
      <c r="H52">
        <v>1</v>
      </c>
      <c r="I52">
        <v>63.03</v>
      </c>
      <c r="J52">
        <v>0.33300000000000002</v>
      </c>
      <c r="K52">
        <v>26.82</v>
      </c>
      <c r="L52" t="s">
        <v>57</v>
      </c>
    </row>
    <row r="53" spans="1:12" x14ac:dyDescent="0.3">
      <c r="A53" t="s">
        <v>2910</v>
      </c>
      <c r="B53" t="s">
        <v>6769</v>
      </c>
      <c r="C53" t="s">
        <v>84</v>
      </c>
      <c r="D53" t="s">
        <v>85</v>
      </c>
      <c r="E53" t="s">
        <v>93</v>
      </c>
      <c r="F53" t="s">
        <v>141</v>
      </c>
      <c r="G53" t="s">
        <v>56</v>
      </c>
      <c r="H53">
        <v>1</v>
      </c>
      <c r="I53">
        <v>89.48</v>
      </c>
      <c r="J53">
        <v>0.108</v>
      </c>
      <c r="K53">
        <v>35.369999999999997</v>
      </c>
      <c r="L53" t="s">
        <v>57</v>
      </c>
    </row>
    <row r="54" spans="1:12" x14ac:dyDescent="0.3">
      <c r="A54" t="s">
        <v>4924</v>
      </c>
      <c r="B54" t="s">
        <v>6770</v>
      </c>
      <c r="C54" t="s">
        <v>52</v>
      </c>
      <c r="D54" t="s">
        <v>96</v>
      </c>
      <c r="E54" t="s">
        <v>54</v>
      </c>
      <c r="F54" t="s">
        <v>268</v>
      </c>
      <c r="G54" t="s">
        <v>56</v>
      </c>
      <c r="H54">
        <v>2</v>
      </c>
      <c r="I54">
        <v>12.51</v>
      </c>
      <c r="J54">
        <v>6.7000000000000004E-2</v>
      </c>
      <c r="K54">
        <v>7.35</v>
      </c>
      <c r="L54" t="s">
        <v>57</v>
      </c>
    </row>
    <row r="55" spans="1:12" x14ac:dyDescent="0.3">
      <c r="A55" t="s">
        <v>6175</v>
      </c>
      <c r="C55" t="s">
        <v>6755</v>
      </c>
      <c r="D55" t="s">
        <v>169</v>
      </c>
      <c r="E55" t="s">
        <v>71</v>
      </c>
      <c r="F55" t="s">
        <v>72</v>
      </c>
      <c r="G55" t="s">
        <v>68</v>
      </c>
      <c r="H55">
        <v>9</v>
      </c>
      <c r="I55">
        <v>142.57</v>
      </c>
      <c r="J55">
        <v>7.0999999999999994E-2</v>
      </c>
      <c r="K55">
        <v>107.17</v>
      </c>
      <c r="L55" t="s">
        <v>57</v>
      </c>
    </row>
    <row r="56" spans="1:12" x14ac:dyDescent="0.3">
      <c r="A56" t="s">
        <v>2667</v>
      </c>
      <c r="B56" t="s">
        <v>6771</v>
      </c>
      <c r="C56" t="s">
        <v>84</v>
      </c>
      <c r="D56" t="s">
        <v>169</v>
      </c>
      <c r="E56" t="s">
        <v>93</v>
      </c>
      <c r="F56" t="s">
        <v>94</v>
      </c>
      <c r="G56" t="s">
        <v>68</v>
      </c>
      <c r="H56">
        <v>2</v>
      </c>
      <c r="I56">
        <v>88.67</v>
      </c>
      <c r="J56">
        <v>9.5000000000000001E-2</v>
      </c>
      <c r="K56">
        <v>43.64</v>
      </c>
      <c r="L56" t="s">
        <v>57</v>
      </c>
    </row>
    <row r="57" spans="1:12" x14ac:dyDescent="0.3">
      <c r="A57" t="s">
        <v>1682</v>
      </c>
      <c r="B57" t="s">
        <v>6772</v>
      </c>
      <c r="C57" t="s">
        <v>52</v>
      </c>
      <c r="D57" t="s">
        <v>272</v>
      </c>
      <c r="E57" t="s">
        <v>93</v>
      </c>
      <c r="F57" t="s">
        <v>219</v>
      </c>
      <c r="G57" t="s">
        <v>68</v>
      </c>
      <c r="H57">
        <v>4</v>
      </c>
      <c r="I57">
        <v>71.25</v>
      </c>
      <c r="J57">
        <v>5.0999999999999997E-2</v>
      </c>
      <c r="K57">
        <v>32.369999999999997</v>
      </c>
      <c r="L57" t="s">
        <v>57</v>
      </c>
    </row>
    <row r="58" spans="1:12" x14ac:dyDescent="0.3">
      <c r="A58" t="s">
        <v>5848</v>
      </c>
      <c r="B58" t="s">
        <v>6773</v>
      </c>
      <c r="C58" t="s">
        <v>52</v>
      </c>
      <c r="D58" t="s">
        <v>53</v>
      </c>
      <c r="E58" t="s">
        <v>54</v>
      </c>
      <c r="F58" t="s">
        <v>114</v>
      </c>
      <c r="G58" t="s">
        <v>56</v>
      </c>
      <c r="H58">
        <v>3</v>
      </c>
      <c r="I58">
        <v>11.14</v>
      </c>
      <c r="J58">
        <v>0.122</v>
      </c>
      <c r="K58">
        <v>7.45</v>
      </c>
      <c r="L58" t="s">
        <v>57</v>
      </c>
    </row>
    <row r="59" spans="1:12" x14ac:dyDescent="0.3">
      <c r="A59" t="s">
        <v>4714</v>
      </c>
      <c r="B59" t="s">
        <v>6774</v>
      </c>
      <c r="C59" t="s">
        <v>88</v>
      </c>
      <c r="D59" t="s">
        <v>89</v>
      </c>
      <c r="E59" t="s">
        <v>54</v>
      </c>
      <c r="F59" t="s">
        <v>114</v>
      </c>
      <c r="G59" t="s">
        <v>56</v>
      </c>
      <c r="H59">
        <v>10</v>
      </c>
      <c r="I59">
        <v>6.3</v>
      </c>
      <c r="J59">
        <v>0.16500000000000001</v>
      </c>
      <c r="K59">
        <v>3.51</v>
      </c>
      <c r="L59" t="s">
        <v>57</v>
      </c>
    </row>
    <row r="60" spans="1:12" x14ac:dyDescent="0.3">
      <c r="A60" t="s">
        <v>1145</v>
      </c>
      <c r="B60" t="s">
        <v>6775</v>
      </c>
      <c r="C60" t="s">
        <v>63</v>
      </c>
      <c r="D60" t="s">
        <v>281</v>
      </c>
      <c r="E60" t="s">
        <v>107</v>
      </c>
      <c r="F60" t="s">
        <v>108</v>
      </c>
      <c r="G60" t="s">
        <v>68</v>
      </c>
      <c r="H60">
        <v>1</v>
      </c>
      <c r="I60">
        <v>22.97</v>
      </c>
      <c r="J60">
        <v>0.187</v>
      </c>
      <c r="K60">
        <v>8.59</v>
      </c>
      <c r="L60" t="s">
        <v>6720</v>
      </c>
    </row>
    <row r="61" spans="1:12" x14ac:dyDescent="0.3">
      <c r="A61" t="s">
        <v>3030</v>
      </c>
      <c r="B61" t="s">
        <v>6776</v>
      </c>
      <c r="C61" t="s">
        <v>84</v>
      </c>
      <c r="E61" t="s">
        <v>54</v>
      </c>
      <c r="F61" t="s">
        <v>55</v>
      </c>
      <c r="G61" t="s">
        <v>68</v>
      </c>
      <c r="H61">
        <v>4</v>
      </c>
      <c r="I61">
        <v>9.44</v>
      </c>
      <c r="J61">
        <v>6.8000000000000005E-2</v>
      </c>
      <c r="K61">
        <v>6.42</v>
      </c>
      <c r="L61" t="s">
        <v>57</v>
      </c>
    </row>
    <row r="62" spans="1:12" x14ac:dyDescent="0.3">
      <c r="A62" t="s">
        <v>477</v>
      </c>
      <c r="B62" t="s">
        <v>6777</v>
      </c>
      <c r="C62" t="s">
        <v>52</v>
      </c>
      <c r="D62" t="s">
        <v>70</v>
      </c>
      <c r="E62" t="s">
        <v>60</v>
      </c>
      <c r="F62" t="s">
        <v>76</v>
      </c>
      <c r="G62" t="s">
        <v>56</v>
      </c>
      <c r="H62">
        <v>3</v>
      </c>
      <c r="I62">
        <v>64.98</v>
      </c>
      <c r="K62">
        <v>32.200000000000003</v>
      </c>
      <c r="L62" t="s">
        <v>57</v>
      </c>
    </row>
    <row r="63" spans="1:12" x14ac:dyDescent="0.3">
      <c r="A63" t="s">
        <v>465</v>
      </c>
      <c r="B63" t="s">
        <v>6722</v>
      </c>
      <c r="C63" t="s">
        <v>88</v>
      </c>
      <c r="D63" t="s">
        <v>183</v>
      </c>
      <c r="E63" t="s">
        <v>71</v>
      </c>
      <c r="F63" t="s">
        <v>126</v>
      </c>
      <c r="G63" t="s">
        <v>68</v>
      </c>
      <c r="H63">
        <v>3</v>
      </c>
      <c r="I63">
        <v>234.45</v>
      </c>
      <c r="J63">
        <v>2.5999999999999999E-2</v>
      </c>
      <c r="K63">
        <v>163.65</v>
      </c>
      <c r="L63" t="s">
        <v>57</v>
      </c>
    </row>
    <row r="64" spans="1:12" x14ac:dyDescent="0.3">
      <c r="A64" t="s">
        <v>4510</v>
      </c>
      <c r="B64" t="s">
        <v>6778</v>
      </c>
      <c r="C64" t="s">
        <v>84</v>
      </c>
      <c r="E64" t="s">
        <v>93</v>
      </c>
      <c r="F64" t="s">
        <v>141</v>
      </c>
      <c r="G64" t="s">
        <v>68</v>
      </c>
      <c r="H64">
        <v>3</v>
      </c>
      <c r="I64">
        <v>51.36</v>
      </c>
      <c r="J64">
        <v>0.129</v>
      </c>
      <c r="K64">
        <v>24.79</v>
      </c>
      <c r="L64" t="s">
        <v>104</v>
      </c>
    </row>
    <row r="65" spans="1:12" x14ac:dyDescent="0.3">
      <c r="A65" t="s">
        <v>4858</v>
      </c>
      <c r="B65" t="s">
        <v>6779</v>
      </c>
      <c r="C65" t="s">
        <v>88</v>
      </c>
      <c r="D65" t="s">
        <v>123</v>
      </c>
      <c r="E65" t="s">
        <v>93</v>
      </c>
      <c r="F65" t="s">
        <v>141</v>
      </c>
      <c r="G65" t="s">
        <v>68</v>
      </c>
      <c r="H65">
        <v>6</v>
      </c>
      <c r="I65">
        <v>11.74</v>
      </c>
      <c r="J65">
        <v>6.9000000000000006E-2</v>
      </c>
      <c r="K65">
        <v>4.26</v>
      </c>
      <c r="L65" t="s">
        <v>104</v>
      </c>
    </row>
    <row r="66" spans="1:12" x14ac:dyDescent="0.3">
      <c r="A66" t="s">
        <v>2334</v>
      </c>
      <c r="B66" t="s">
        <v>6780</v>
      </c>
      <c r="C66" t="s">
        <v>84</v>
      </c>
      <c r="D66" t="s">
        <v>103</v>
      </c>
      <c r="E66" t="s">
        <v>93</v>
      </c>
      <c r="F66" t="s">
        <v>94</v>
      </c>
      <c r="G66" t="s">
        <v>68</v>
      </c>
      <c r="H66">
        <v>1</v>
      </c>
      <c r="I66">
        <v>85.17</v>
      </c>
      <c r="J66">
        <v>0.06</v>
      </c>
      <c r="K66">
        <v>41.24</v>
      </c>
      <c r="L66" t="s">
        <v>57</v>
      </c>
    </row>
    <row r="67" spans="1:12" x14ac:dyDescent="0.3">
      <c r="A67" t="s">
        <v>5230</v>
      </c>
      <c r="B67" t="s">
        <v>6781</v>
      </c>
      <c r="C67" t="s">
        <v>84</v>
      </c>
      <c r="D67" t="s">
        <v>103</v>
      </c>
      <c r="E67" t="s">
        <v>93</v>
      </c>
      <c r="F67" t="s">
        <v>219</v>
      </c>
      <c r="G67" t="s">
        <v>56</v>
      </c>
      <c r="H67">
        <v>500</v>
      </c>
      <c r="I67">
        <v>15.69</v>
      </c>
      <c r="J67">
        <v>0.113</v>
      </c>
      <c r="K67">
        <v>7.45</v>
      </c>
      <c r="L67" t="s">
        <v>57</v>
      </c>
    </row>
    <row r="68" spans="1:12" x14ac:dyDescent="0.3">
      <c r="A68" t="s">
        <v>804</v>
      </c>
      <c r="B68" t="s">
        <v>6782</v>
      </c>
      <c r="C68" t="s">
        <v>88</v>
      </c>
      <c r="D68" t="s">
        <v>429</v>
      </c>
      <c r="E68" t="s">
        <v>107</v>
      </c>
      <c r="F68" t="s">
        <v>108</v>
      </c>
      <c r="G68" t="s">
        <v>68</v>
      </c>
      <c r="H68">
        <v>1</v>
      </c>
      <c r="I68">
        <v>35.090000000000003</v>
      </c>
      <c r="J68">
        <v>8.2000000000000003E-2</v>
      </c>
      <c r="K68">
        <v>12.9</v>
      </c>
      <c r="L68" t="s">
        <v>57</v>
      </c>
    </row>
    <row r="69" spans="1:12" x14ac:dyDescent="0.3">
      <c r="A69" t="s">
        <v>871</v>
      </c>
      <c r="B69" t="s">
        <v>6783</v>
      </c>
      <c r="C69" t="s">
        <v>88</v>
      </c>
      <c r="D69" t="s">
        <v>179</v>
      </c>
      <c r="E69" t="s">
        <v>107</v>
      </c>
      <c r="F69" t="s">
        <v>148</v>
      </c>
      <c r="G69" t="s">
        <v>56</v>
      </c>
      <c r="H69">
        <v>2</v>
      </c>
      <c r="J69">
        <v>0.16900000000000001</v>
      </c>
      <c r="L69" t="s">
        <v>57</v>
      </c>
    </row>
    <row r="70" spans="1:12" x14ac:dyDescent="0.3">
      <c r="A70" t="s">
        <v>466</v>
      </c>
      <c r="B70" t="s">
        <v>6784</v>
      </c>
      <c r="C70" t="s">
        <v>6755</v>
      </c>
      <c r="D70" t="s">
        <v>103</v>
      </c>
      <c r="E70" t="s">
        <v>71</v>
      </c>
      <c r="F70" t="s">
        <v>78</v>
      </c>
      <c r="G70" t="s">
        <v>56</v>
      </c>
      <c r="H70">
        <v>1</v>
      </c>
      <c r="I70">
        <v>228.84</v>
      </c>
      <c r="J70">
        <v>0</v>
      </c>
      <c r="K70">
        <v>149.30000000000001</v>
      </c>
      <c r="L70" t="s">
        <v>57</v>
      </c>
    </row>
    <row r="71" spans="1:12" x14ac:dyDescent="0.3">
      <c r="A71" t="s">
        <v>4258</v>
      </c>
      <c r="B71" t="s">
        <v>6785</v>
      </c>
      <c r="C71" t="s">
        <v>63</v>
      </c>
      <c r="D71" t="s">
        <v>106</v>
      </c>
      <c r="E71" t="s">
        <v>93</v>
      </c>
      <c r="F71" t="s">
        <v>141</v>
      </c>
      <c r="G71" t="s">
        <v>56</v>
      </c>
      <c r="H71">
        <v>6</v>
      </c>
      <c r="I71">
        <v>42.77</v>
      </c>
      <c r="J71">
        <v>0.105</v>
      </c>
      <c r="K71">
        <v>15.08</v>
      </c>
      <c r="L71" t="s">
        <v>104</v>
      </c>
    </row>
    <row r="72" spans="1:12" x14ac:dyDescent="0.3">
      <c r="A72" t="s">
        <v>4991</v>
      </c>
      <c r="B72" t="s">
        <v>6786</v>
      </c>
      <c r="C72" t="s">
        <v>63</v>
      </c>
      <c r="D72" t="s">
        <v>159</v>
      </c>
      <c r="E72" t="s">
        <v>107</v>
      </c>
      <c r="F72" t="s">
        <v>139</v>
      </c>
      <c r="G72" t="s">
        <v>68</v>
      </c>
      <c r="H72">
        <v>1</v>
      </c>
      <c r="I72">
        <v>38.659999999999997</v>
      </c>
      <c r="J72">
        <v>0.26600000000000001</v>
      </c>
      <c r="K72">
        <v>16.489999999999998</v>
      </c>
      <c r="L72" t="s">
        <v>6720</v>
      </c>
    </row>
    <row r="73" spans="1:12" x14ac:dyDescent="0.3">
      <c r="A73" t="s">
        <v>4855</v>
      </c>
      <c r="B73" t="s">
        <v>6787</v>
      </c>
      <c r="C73" t="s">
        <v>63</v>
      </c>
      <c r="D73" t="s">
        <v>302</v>
      </c>
      <c r="E73" t="s">
        <v>71</v>
      </c>
      <c r="F73" t="s">
        <v>86</v>
      </c>
      <c r="G73" t="s">
        <v>68</v>
      </c>
      <c r="H73">
        <v>3</v>
      </c>
      <c r="I73">
        <v>249.32</v>
      </c>
      <c r="J73">
        <v>0.33800000000000002</v>
      </c>
      <c r="K73">
        <v>164.05</v>
      </c>
      <c r="L73" t="s">
        <v>57</v>
      </c>
    </row>
    <row r="74" spans="1:12" x14ac:dyDescent="0.3">
      <c r="A74" t="s">
        <v>2866</v>
      </c>
      <c r="B74" t="s">
        <v>6759</v>
      </c>
      <c r="C74" t="s">
        <v>88</v>
      </c>
      <c r="D74" t="s">
        <v>135</v>
      </c>
      <c r="E74" t="s">
        <v>71</v>
      </c>
      <c r="F74" t="s">
        <v>97</v>
      </c>
      <c r="G74" t="s">
        <v>56</v>
      </c>
      <c r="H74">
        <v>1</v>
      </c>
      <c r="I74">
        <v>183.46</v>
      </c>
      <c r="J74">
        <v>0.151</v>
      </c>
      <c r="K74">
        <v>129.6</v>
      </c>
      <c r="L74" t="s">
        <v>57</v>
      </c>
    </row>
    <row r="75" spans="1:12" x14ac:dyDescent="0.3">
      <c r="A75" t="s">
        <v>1092</v>
      </c>
      <c r="B75" t="s">
        <v>6788</v>
      </c>
      <c r="C75" t="s">
        <v>6755</v>
      </c>
      <c r="D75" t="s">
        <v>6789</v>
      </c>
      <c r="E75" t="s">
        <v>54</v>
      </c>
      <c r="F75" t="s">
        <v>268</v>
      </c>
      <c r="G75" t="s">
        <v>56</v>
      </c>
      <c r="H75">
        <v>1</v>
      </c>
      <c r="I75">
        <v>17.670000000000002</v>
      </c>
      <c r="J75">
        <v>6.0000000000000001E-3</v>
      </c>
      <c r="K75">
        <v>12.24</v>
      </c>
      <c r="L75" t="s">
        <v>57</v>
      </c>
    </row>
    <row r="76" spans="1:12" x14ac:dyDescent="0.3">
      <c r="A76" t="s">
        <v>2604</v>
      </c>
      <c r="B76" t="s">
        <v>6790</v>
      </c>
      <c r="C76" t="s">
        <v>88</v>
      </c>
      <c r="D76" t="s">
        <v>162</v>
      </c>
      <c r="E76" t="s">
        <v>93</v>
      </c>
      <c r="F76" t="s">
        <v>94</v>
      </c>
      <c r="G76" t="s">
        <v>68</v>
      </c>
      <c r="H76">
        <v>1</v>
      </c>
      <c r="I76">
        <v>82.65</v>
      </c>
      <c r="J76">
        <v>0.13300000000000001</v>
      </c>
      <c r="K76">
        <v>40.770000000000003</v>
      </c>
      <c r="L76" t="s">
        <v>57</v>
      </c>
    </row>
    <row r="77" spans="1:12" x14ac:dyDescent="0.3">
      <c r="A77" t="s">
        <v>2706</v>
      </c>
      <c r="B77" t="s">
        <v>6791</v>
      </c>
      <c r="C77" t="s">
        <v>63</v>
      </c>
      <c r="D77" t="s">
        <v>159</v>
      </c>
      <c r="E77" t="s">
        <v>60</v>
      </c>
      <c r="F77" t="s">
        <v>90</v>
      </c>
      <c r="G77" t="s">
        <v>68</v>
      </c>
      <c r="H77">
        <v>3</v>
      </c>
      <c r="I77">
        <v>45.89</v>
      </c>
      <c r="J77">
        <v>0.39400000000000002</v>
      </c>
      <c r="K77">
        <v>19.329999999999998</v>
      </c>
      <c r="L77" t="s">
        <v>57</v>
      </c>
    </row>
    <row r="78" spans="1:12" x14ac:dyDescent="0.3">
      <c r="A78" t="s">
        <v>3613</v>
      </c>
      <c r="B78" t="s">
        <v>6792</v>
      </c>
      <c r="C78" t="s">
        <v>84</v>
      </c>
      <c r="D78" t="s">
        <v>225</v>
      </c>
      <c r="E78" t="s">
        <v>107</v>
      </c>
      <c r="F78" t="s">
        <v>148</v>
      </c>
      <c r="G78" t="s">
        <v>56</v>
      </c>
      <c r="H78">
        <v>1</v>
      </c>
      <c r="J78">
        <v>0.16800000000000001</v>
      </c>
      <c r="K78">
        <v>18.88</v>
      </c>
      <c r="L78" t="s">
        <v>57</v>
      </c>
    </row>
    <row r="79" spans="1:12" x14ac:dyDescent="0.3">
      <c r="A79" t="s">
        <v>2808</v>
      </c>
      <c r="B79" t="s">
        <v>6793</v>
      </c>
      <c r="C79" t="s">
        <v>52</v>
      </c>
      <c r="D79" t="s">
        <v>181</v>
      </c>
      <c r="E79" t="s">
        <v>107</v>
      </c>
      <c r="F79" t="s">
        <v>108</v>
      </c>
      <c r="G79" t="s">
        <v>56</v>
      </c>
      <c r="H79">
        <v>1</v>
      </c>
      <c r="I79">
        <v>29.37</v>
      </c>
      <c r="J79">
        <v>8.6999999999999994E-2</v>
      </c>
      <c r="K79">
        <v>9.42</v>
      </c>
      <c r="L79" t="s">
        <v>57</v>
      </c>
    </row>
    <row r="80" spans="1:12" x14ac:dyDescent="0.3">
      <c r="A80" t="s">
        <v>1818</v>
      </c>
      <c r="B80" t="s">
        <v>6794</v>
      </c>
      <c r="C80" t="s">
        <v>63</v>
      </c>
      <c r="D80" t="s">
        <v>165</v>
      </c>
      <c r="E80" t="s">
        <v>71</v>
      </c>
      <c r="F80" t="s">
        <v>72</v>
      </c>
      <c r="G80" t="s">
        <v>68</v>
      </c>
      <c r="H80">
        <v>1</v>
      </c>
      <c r="I80">
        <v>56.71</v>
      </c>
      <c r="J80">
        <v>0.29699999999999999</v>
      </c>
      <c r="K80">
        <v>42.46</v>
      </c>
      <c r="L80" t="s">
        <v>57</v>
      </c>
    </row>
    <row r="81" spans="1:12" x14ac:dyDescent="0.3">
      <c r="A81" t="s">
        <v>1491</v>
      </c>
      <c r="B81" t="s">
        <v>6795</v>
      </c>
      <c r="C81" t="s">
        <v>84</v>
      </c>
      <c r="D81" t="s">
        <v>177</v>
      </c>
      <c r="E81" t="s">
        <v>93</v>
      </c>
      <c r="F81" t="s">
        <v>255</v>
      </c>
      <c r="G81" t="s">
        <v>68</v>
      </c>
      <c r="H81">
        <v>1</v>
      </c>
      <c r="I81">
        <v>75.989999999999995</v>
      </c>
      <c r="J81">
        <v>0</v>
      </c>
      <c r="K81">
        <v>27.77</v>
      </c>
      <c r="L81" t="s">
        <v>57</v>
      </c>
    </row>
    <row r="82" spans="1:12" x14ac:dyDescent="0.3">
      <c r="A82" t="s">
        <v>5585</v>
      </c>
      <c r="B82" t="s">
        <v>6796</v>
      </c>
      <c r="C82" t="s">
        <v>52</v>
      </c>
      <c r="D82" t="s">
        <v>272</v>
      </c>
      <c r="E82" t="s">
        <v>107</v>
      </c>
      <c r="F82" t="s">
        <v>6797</v>
      </c>
      <c r="G82" t="s">
        <v>68</v>
      </c>
      <c r="H82">
        <v>5</v>
      </c>
      <c r="I82">
        <v>48.71</v>
      </c>
      <c r="J82">
        <v>0.182</v>
      </c>
      <c r="K82">
        <v>19.489999999999998</v>
      </c>
      <c r="L82" t="s">
        <v>57</v>
      </c>
    </row>
    <row r="83" spans="1:12" x14ac:dyDescent="0.3">
      <c r="A83" t="s">
        <v>3756</v>
      </c>
      <c r="B83" t="s">
        <v>6798</v>
      </c>
      <c r="C83" t="s">
        <v>84</v>
      </c>
      <c r="D83" t="s">
        <v>85</v>
      </c>
      <c r="E83" t="s">
        <v>54</v>
      </c>
      <c r="F83" t="s">
        <v>114</v>
      </c>
      <c r="G83" t="s">
        <v>68</v>
      </c>
      <c r="H83">
        <v>7</v>
      </c>
      <c r="I83">
        <v>6.62</v>
      </c>
      <c r="J83">
        <v>4.9000000000000002E-2</v>
      </c>
      <c r="K83">
        <v>3.77</v>
      </c>
      <c r="L83" t="s">
        <v>57</v>
      </c>
    </row>
    <row r="84" spans="1:12" x14ac:dyDescent="0.3">
      <c r="A84" t="s">
        <v>4981</v>
      </c>
      <c r="B84" t="s">
        <v>6799</v>
      </c>
      <c r="C84" t="s">
        <v>84</v>
      </c>
      <c r="D84" t="s">
        <v>171</v>
      </c>
      <c r="E84" t="s">
        <v>60</v>
      </c>
      <c r="F84" t="s">
        <v>6800</v>
      </c>
      <c r="G84" t="s">
        <v>56</v>
      </c>
      <c r="H84">
        <v>1</v>
      </c>
      <c r="I84">
        <v>66.83</v>
      </c>
      <c r="J84">
        <v>0.114</v>
      </c>
      <c r="K84">
        <v>34.15</v>
      </c>
      <c r="L84" t="s">
        <v>57</v>
      </c>
    </row>
    <row r="85" spans="1:12" x14ac:dyDescent="0.3">
      <c r="A85" t="s">
        <v>2134</v>
      </c>
      <c r="B85" t="s">
        <v>6801</v>
      </c>
      <c r="C85" t="s">
        <v>88</v>
      </c>
      <c r="D85" t="s">
        <v>89</v>
      </c>
      <c r="E85" t="s">
        <v>60</v>
      </c>
      <c r="F85" t="s">
        <v>6800</v>
      </c>
      <c r="G85" t="s">
        <v>56</v>
      </c>
      <c r="H85">
        <v>4</v>
      </c>
      <c r="I85">
        <v>82.58</v>
      </c>
      <c r="J85">
        <v>8.0000000000000002E-3</v>
      </c>
      <c r="K85">
        <v>37.049999999999997</v>
      </c>
      <c r="L85" t="s">
        <v>57</v>
      </c>
    </row>
    <row r="86" spans="1:12" x14ac:dyDescent="0.3">
      <c r="A86" t="s">
        <v>2409</v>
      </c>
      <c r="B86" t="s">
        <v>6802</v>
      </c>
      <c r="C86" t="s">
        <v>52</v>
      </c>
      <c r="D86" t="s">
        <v>96</v>
      </c>
      <c r="E86" t="s">
        <v>60</v>
      </c>
      <c r="F86" t="s">
        <v>61</v>
      </c>
      <c r="G86" t="s">
        <v>68</v>
      </c>
      <c r="H86">
        <v>6</v>
      </c>
      <c r="I86">
        <v>53.68</v>
      </c>
      <c r="J86">
        <v>8.9999999999999993E-3</v>
      </c>
      <c r="K86">
        <v>25.95</v>
      </c>
      <c r="L86" t="s">
        <v>57</v>
      </c>
    </row>
    <row r="87" spans="1:12" x14ac:dyDescent="0.3">
      <c r="A87" t="s">
        <v>5045</v>
      </c>
      <c r="B87" t="s">
        <v>6803</v>
      </c>
      <c r="C87" t="s">
        <v>84</v>
      </c>
      <c r="D87" t="s">
        <v>147</v>
      </c>
      <c r="E87" t="s">
        <v>93</v>
      </c>
      <c r="F87" t="s">
        <v>124</v>
      </c>
      <c r="G87" t="s">
        <v>68</v>
      </c>
      <c r="H87">
        <v>6</v>
      </c>
      <c r="I87">
        <v>31.63</v>
      </c>
      <c r="J87">
        <v>0.13800000000000001</v>
      </c>
      <c r="K87">
        <v>11.61</v>
      </c>
      <c r="L87" t="s">
        <v>57</v>
      </c>
    </row>
    <row r="88" spans="1:12" x14ac:dyDescent="0.3">
      <c r="A88" t="s">
        <v>1854</v>
      </c>
      <c r="B88" t="s">
        <v>6804</v>
      </c>
      <c r="C88" t="s">
        <v>84</v>
      </c>
      <c r="D88" t="s">
        <v>243</v>
      </c>
      <c r="E88" t="s">
        <v>54</v>
      </c>
      <c r="F88" t="s">
        <v>55</v>
      </c>
      <c r="G88" t="s">
        <v>56</v>
      </c>
      <c r="H88">
        <v>1</v>
      </c>
      <c r="I88">
        <v>9.09</v>
      </c>
      <c r="J88">
        <v>0</v>
      </c>
      <c r="K88">
        <v>5.92</v>
      </c>
      <c r="L88" t="s">
        <v>6720</v>
      </c>
    </row>
    <row r="89" spans="1:12" x14ac:dyDescent="0.3">
      <c r="A89" t="s">
        <v>3858</v>
      </c>
      <c r="B89" t="s">
        <v>6805</v>
      </c>
      <c r="C89" t="s">
        <v>63</v>
      </c>
      <c r="D89" t="s">
        <v>119</v>
      </c>
      <c r="E89" t="s">
        <v>71</v>
      </c>
      <c r="F89" t="s">
        <v>78</v>
      </c>
      <c r="G89" t="s">
        <v>68</v>
      </c>
      <c r="H89">
        <v>1</v>
      </c>
      <c r="I89">
        <v>154.63</v>
      </c>
      <c r="J89">
        <v>0.11700000000000001</v>
      </c>
      <c r="K89">
        <v>118.3</v>
      </c>
      <c r="L89" t="s">
        <v>57</v>
      </c>
    </row>
    <row r="90" spans="1:12" x14ac:dyDescent="0.3">
      <c r="A90" t="s">
        <v>4975</v>
      </c>
      <c r="B90" t="s">
        <v>6806</v>
      </c>
      <c r="C90" t="s">
        <v>63</v>
      </c>
      <c r="D90" t="s">
        <v>137</v>
      </c>
      <c r="E90" t="s">
        <v>60</v>
      </c>
      <c r="F90" t="s">
        <v>67</v>
      </c>
      <c r="G90" t="s">
        <v>56</v>
      </c>
      <c r="H90">
        <v>11</v>
      </c>
      <c r="I90">
        <v>88.49</v>
      </c>
      <c r="J90">
        <v>0.19800000000000001</v>
      </c>
      <c r="K90">
        <v>37.96</v>
      </c>
      <c r="L90" t="s">
        <v>57</v>
      </c>
    </row>
    <row r="91" spans="1:12" x14ac:dyDescent="0.3">
      <c r="A91" t="s">
        <v>6543</v>
      </c>
      <c r="B91" t="s">
        <v>6807</v>
      </c>
      <c r="C91" t="s">
        <v>52</v>
      </c>
      <c r="D91" t="s">
        <v>121</v>
      </c>
      <c r="E91" t="s">
        <v>71</v>
      </c>
      <c r="F91" t="s">
        <v>78</v>
      </c>
      <c r="G91" t="s">
        <v>68</v>
      </c>
      <c r="H91">
        <v>6</v>
      </c>
      <c r="I91">
        <v>64.16</v>
      </c>
      <c r="J91">
        <v>1E-3</v>
      </c>
      <c r="K91">
        <v>49.4</v>
      </c>
      <c r="L91" t="s">
        <v>57</v>
      </c>
    </row>
    <row r="92" spans="1:12" x14ac:dyDescent="0.3">
      <c r="A92" t="s">
        <v>1036</v>
      </c>
      <c r="B92" t="s">
        <v>6808</v>
      </c>
      <c r="C92" t="s">
        <v>63</v>
      </c>
      <c r="D92" t="s">
        <v>175</v>
      </c>
      <c r="E92" t="s">
        <v>60</v>
      </c>
      <c r="F92" t="s">
        <v>67</v>
      </c>
      <c r="G92" t="s">
        <v>68</v>
      </c>
      <c r="H92">
        <v>4</v>
      </c>
      <c r="I92">
        <v>67.87</v>
      </c>
      <c r="J92">
        <v>0.16600000000000001</v>
      </c>
      <c r="K92">
        <v>31.45</v>
      </c>
      <c r="L92" t="s">
        <v>57</v>
      </c>
    </row>
    <row r="93" spans="1:12" x14ac:dyDescent="0.3">
      <c r="A93" t="s">
        <v>3163</v>
      </c>
      <c r="B93" t="s">
        <v>6809</v>
      </c>
      <c r="C93" t="s">
        <v>52</v>
      </c>
      <c r="D93" t="s">
        <v>237</v>
      </c>
      <c r="E93" t="s">
        <v>107</v>
      </c>
      <c r="F93" t="s">
        <v>108</v>
      </c>
      <c r="G93" t="s">
        <v>68</v>
      </c>
      <c r="H93">
        <v>1</v>
      </c>
      <c r="I93">
        <v>24.17</v>
      </c>
      <c r="J93">
        <v>0.104</v>
      </c>
      <c r="K93">
        <v>9.6300000000000008</v>
      </c>
      <c r="L93" t="s">
        <v>57</v>
      </c>
    </row>
    <row r="94" spans="1:12" x14ac:dyDescent="0.3">
      <c r="A94" t="s">
        <v>1695</v>
      </c>
      <c r="B94" t="s">
        <v>6810</v>
      </c>
      <c r="C94" t="s">
        <v>52</v>
      </c>
      <c r="D94" t="s">
        <v>53</v>
      </c>
      <c r="E94" t="s">
        <v>60</v>
      </c>
      <c r="F94" t="s">
        <v>76</v>
      </c>
      <c r="G94" t="s">
        <v>68</v>
      </c>
      <c r="H94">
        <v>1</v>
      </c>
      <c r="I94">
        <v>55.31</v>
      </c>
      <c r="J94">
        <v>1.9E-2</v>
      </c>
      <c r="K94">
        <v>22.28</v>
      </c>
      <c r="L94" t="s">
        <v>57</v>
      </c>
    </row>
    <row r="95" spans="1:12" x14ac:dyDescent="0.3">
      <c r="A95" t="s">
        <v>2857</v>
      </c>
      <c r="B95" t="s">
        <v>6811</v>
      </c>
      <c r="C95" t="s">
        <v>88</v>
      </c>
      <c r="D95" t="s">
        <v>89</v>
      </c>
      <c r="E95" t="s">
        <v>107</v>
      </c>
      <c r="F95" t="s">
        <v>139</v>
      </c>
      <c r="G95" t="s">
        <v>68</v>
      </c>
      <c r="H95">
        <v>1</v>
      </c>
      <c r="I95">
        <v>25.55</v>
      </c>
      <c r="J95">
        <v>0.16</v>
      </c>
      <c r="K95">
        <v>9.09</v>
      </c>
      <c r="L95" t="s">
        <v>57</v>
      </c>
    </row>
    <row r="96" spans="1:12" x14ac:dyDescent="0.3">
      <c r="A96" t="s">
        <v>2208</v>
      </c>
      <c r="B96" t="s">
        <v>6812</v>
      </c>
      <c r="C96" t="s">
        <v>88</v>
      </c>
      <c r="D96" t="s">
        <v>198</v>
      </c>
      <c r="E96" t="s">
        <v>54</v>
      </c>
      <c r="F96" t="s">
        <v>65</v>
      </c>
      <c r="G96" t="s">
        <v>56</v>
      </c>
      <c r="H96">
        <v>2</v>
      </c>
      <c r="I96">
        <v>18.3</v>
      </c>
      <c r="J96">
        <v>6.0999999999999999E-2</v>
      </c>
      <c r="K96">
        <v>12.6</v>
      </c>
      <c r="L96" t="s">
        <v>57</v>
      </c>
    </row>
    <row r="97" spans="1:12" x14ac:dyDescent="0.3">
      <c r="A97" t="s">
        <v>3029</v>
      </c>
      <c r="B97" t="s">
        <v>6813</v>
      </c>
      <c r="C97" t="s">
        <v>84</v>
      </c>
      <c r="D97" t="s">
        <v>243</v>
      </c>
      <c r="E97" t="s">
        <v>71</v>
      </c>
      <c r="F97" t="s">
        <v>6814</v>
      </c>
      <c r="G97" t="s">
        <v>56</v>
      </c>
      <c r="H97">
        <v>1</v>
      </c>
      <c r="I97">
        <v>38.75</v>
      </c>
      <c r="J97">
        <v>9.8000000000000004E-2</v>
      </c>
      <c r="K97">
        <v>28.16</v>
      </c>
      <c r="L97" t="s">
        <v>57</v>
      </c>
    </row>
    <row r="98" spans="1:12" x14ac:dyDescent="0.3">
      <c r="A98" t="s">
        <v>1397</v>
      </c>
      <c r="B98" t="s">
        <v>6815</v>
      </c>
      <c r="C98" t="s">
        <v>63</v>
      </c>
      <c r="D98" t="s">
        <v>204</v>
      </c>
      <c r="E98" t="s">
        <v>54</v>
      </c>
      <c r="F98" t="s">
        <v>55</v>
      </c>
      <c r="G98" t="s">
        <v>56</v>
      </c>
      <c r="H98">
        <v>5</v>
      </c>
      <c r="I98">
        <v>16.23</v>
      </c>
      <c r="J98">
        <v>0.23</v>
      </c>
      <c r="K98">
        <v>9.2799999999999994</v>
      </c>
      <c r="L98" t="s">
        <v>57</v>
      </c>
    </row>
    <row r="99" spans="1:12" x14ac:dyDescent="0.3">
      <c r="A99" t="s">
        <v>4662</v>
      </c>
      <c r="B99" t="s">
        <v>6736</v>
      </c>
      <c r="C99" t="s">
        <v>52</v>
      </c>
      <c r="D99" t="s">
        <v>200</v>
      </c>
      <c r="E99" t="s">
        <v>93</v>
      </c>
      <c r="F99" t="s">
        <v>94</v>
      </c>
      <c r="G99" t="s">
        <v>68</v>
      </c>
      <c r="H99">
        <v>1</v>
      </c>
      <c r="I99">
        <v>63.86</v>
      </c>
      <c r="J99">
        <v>8.6999999999999994E-2</v>
      </c>
      <c r="K99">
        <v>24.93</v>
      </c>
      <c r="L99" t="s">
        <v>57</v>
      </c>
    </row>
    <row r="100" spans="1:12" x14ac:dyDescent="0.3">
      <c r="A100" t="s">
        <v>5482</v>
      </c>
      <c r="B100" t="s">
        <v>6816</v>
      </c>
      <c r="C100" t="s">
        <v>6817</v>
      </c>
      <c r="D100" t="s">
        <v>123</v>
      </c>
      <c r="E100" t="s">
        <v>93</v>
      </c>
      <c r="F100" t="s">
        <v>255</v>
      </c>
      <c r="G100" t="s">
        <v>68</v>
      </c>
      <c r="H100">
        <v>9</v>
      </c>
      <c r="I100">
        <v>76.95</v>
      </c>
      <c r="J100">
        <v>8.6999999999999994E-2</v>
      </c>
      <c r="K100">
        <v>31.12</v>
      </c>
      <c r="L100" t="s">
        <v>6738</v>
      </c>
    </row>
    <row r="101" spans="1:12" x14ac:dyDescent="0.3">
      <c r="A101" t="s">
        <v>4862</v>
      </c>
      <c r="B101" t="s">
        <v>6818</v>
      </c>
      <c r="C101" t="s">
        <v>84</v>
      </c>
      <c r="D101" t="s">
        <v>103</v>
      </c>
      <c r="E101" t="s">
        <v>54</v>
      </c>
      <c r="F101" t="s">
        <v>114</v>
      </c>
      <c r="G101" t="s">
        <v>56</v>
      </c>
      <c r="H101">
        <v>2</v>
      </c>
      <c r="I101">
        <v>13.58</v>
      </c>
      <c r="J101">
        <v>7.4999999999999997E-2</v>
      </c>
      <c r="K101">
        <v>8.77</v>
      </c>
      <c r="L101" t="s">
        <v>57</v>
      </c>
    </row>
    <row r="102" spans="1:12" x14ac:dyDescent="0.3">
      <c r="A102" t="s">
        <v>5515</v>
      </c>
      <c r="B102" t="s">
        <v>6819</v>
      </c>
      <c r="C102" t="s">
        <v>6820</v>
      </c>
      <c r="D102" t="s">
        <v>216</v>
      </c>
      <c r="E102" t="s">
        <v>93</v>
      </c>
      <c r="F102" t="s">
        <v>124</v>
      </c>
      <c r="G102" t="s">
        <v>68</v>
      </c>
      <c r="H102">
        <v>4</v>
      </c>
      <c r="I102">
        <v>13.33</v>
      </c>
      <c r="J102">
        <v>2E-3</v>
      </c>
      <c r="K102">
        <v>6.54</v>
      </c>
      <c r="L102" t="s">
        <v>57</v>
      </c>
    </row>
    <row r="103" spans="1:12" x14ac:dyDescent="0.3">
      <c r="A103" t="s">
        <v>6228</v>
      </c>
      <c r="B103" t="s">
        <v>6821</v>
      </c>
      <c r="C103" t="s">
        <v>88</v>
      </c>
      <c r="D103" t="s">
        <v>179</v>
      </c>
      <c r="E103" t="s">
        <v>107</v>
      </c>
      <c r="F103" t="s">
        <v>132</v>
      </c>
      <c r="G103" t="s">
        <v>68</v>
      </c>
      <c r="H103">
        <v>1</v>
      </c>
      <c r="J103">
        <v>8.5000000000000006E-2</v>
      </c>
      <c r="K103">
        <v>4.55</v>
      </c>
      <c r="L103" t="s">
        <v>6720</v>
      </c>
    </row>
    <row r="104" spans="1:12" x14ac:dyDescent="0.3">
      <c r="A104" t="s">
        <v>3437</v>
      </c>
      <c r="B104" t="s">
        <v>6734</v>
      </c>
      <c r="C104" t="s">
        <v>52</v>
      </c>
      <c r="D104" t="s">
        <v>6822</v>
      </c>
      <c r="E104" t="s">
        <v>71</v>
      </c>
      <c r="F104" t="s">
        <v>97</v>
      </c>
      <c r="G104" t="s">
        <v>68</v>
      </c>
      <c r="H104">
        <v>2</v>
      </c>
      <c r="I104">
        <v>190.95</v>
      </c>
      <c r="J104">
        <v>2.7E-2</v>
      </c>
      <c r="K104">
        <v>136.5</v>
      </c>
      <c r="L104" t="s">
        <v>57</v>
      </c>
    </row>
    <row r="105" spans="1:12" x14ac:dyDescent="0.3">
      <c r="A105" t="s">
        <v>1493</v>
      </c>
      <c r="B105" t="s">
        <v>6823</v>
      </c>
      <c r="C105" t="s">
        <v>63</v>
      </c>
      <c r="D105" t="s">
        <v>258</v>
      </c>
      <c r="E105" t="s">
        <v>107</v>
      </c>
      <c r="F105" t="s">
        <v>193</v>
      </c>
      <c r="G105" t="s">
        <v>68</v>
      </c>
      <c r="H105">
        <v>2</v>
      </c>
      <c r="I105">
        <v>45.17</v>
      </c>
      <c r="K105">
        <v>19.66</v>
      </c>
      <c r="L105" t="s">
        <v>57</v>
      </c>
    </row>
    <row r="106" spans="1:12" x14ac:dyDescent="0.3">
      <c r="A106" t="s">
        <v>5276</v>
      </c>
      <c r="B106" t="s">
        <v>6761</v>
      </c>
      <c r="C106" t="s">
        <v>84</v>
      </c>
      <c r="D106" t="s">
        <v>6824</v>
      </c>
      <c r="E106" t="s">
        <v>71</v>
      </c>
      <c r="F106" t="s">
        <v>72</v>
      </c>
      <c r="G106" t="s">
        <v>56</v>
      </c>
      <c r="H106">
        <v>4</v>
      </c>
      <c r="I106">
        <v>155.12</v>
      </c>
      <c r="J106">
        <v>7.0000000000000007E-2</v>
      </c>
      <c r="K106">
        <v>105.84</v>
      </c>
      <c r="L106" t="s">
        <v>57</v>
      </c>
    </row>
    <row r="107" spans="1:12" x14ac:dyDescent="0.3">
      <c r="A107" t="s">
        <v>985</v>
      </c>
      <c r="B107" t="s">
        <v>6825</v>
      </c>
      <c r="C107" t="s">
        <v>84</v>
      </c>
      <c r="D107" t="s">
        <v>147</v>
      </c>
      <c r="E107" t="s">
        <v>54</v>
      </c>
      <c r="F107" t="s">
        <v>156</v>
      </c>
      <c r="G107" t="s">
        <v>68</v>
      </c>
      <c r="H107">
        <v>6</v>
      </c>
      <c r="I107">
        <v>20.100000000000001</v>
      </c>
      <c r="J107">
        <v>9.7000000000000003E-2</v>
      </c>
      <c r="K107">
        <v>12.21</v>
      </c>
      <c r="L107" t="s">
        <v>57</v>
      </c>
    </row>
    <row r="108" spans="1:12" x14ac:dyDescent="0.3">
      <c r="A108" t="s">
        <v>3055</v>
      </c>
      <c r="B108" t="s">
        <v>6826</v>
      </c>
      <c r="C108" t="s">
        <v>6718</v>
      </c>
      <c r="D108" t="s">
        <v>75</v>
      </c>
      <c r="E108" t="s">
        <v>60</v>
      </c>
      <c r="F108" t="s">
        <v>76</v>
      </c>
      <c r="G108" t="s">
        <v>68</v>
      </c>
      <c r="H108">
        <v>2</v>
      </c>
      <c r="I108">
        <v>67.099999999999994</v>
      </c>
      <c r="J108">
        <v>0</v>
      </c>
      <c r="K108">
        <v>30.66</v>
      </c>
      <c r="L108" t="s">
        <v>57</v>
      </c>
    </row>
    <row r="109" spans="1:12" x14ac:dyDescent="0.3">
      <c r="A109" t="s">
        <v>2231</v>
      </c>
      <c r="B109" t="s">
        <v>6827</v>
      </c>
      <c r="C109" t="s">
        <v>88</v>
      </c>
      <c r="D109" t="s">
        <v>198</v>
      </c>
      <c r="E109" t="s">
        <v>54</v>
      </c>
      <c r="F109" t="s">
        <v>65</v>
      </c>
      <c r="G109" t="s">
        <v>68</v>
      </c>
      <c r="H109">
        <v>2</v>
      </c>
      <c r="I109">
        <v>10.53</v>
      </c>
      <c r="J109">
        <v>0.01</v>
      </c>
      <c r="K109">
        <v>5.82</v>
      </c>
      <c r="L109" t="s">
        <v>57</v>
      </c>
    </row>
    <row r="110" spans="1:12" x14ac:dyDescent="0.3">
      <c r="A110" t="s">
        <v>502</v>
      </c>
      <c r="B110" t="s">
        <v>6828</v>
      </c>
      <c r="C110" t="s">
        <v>88</v>
      </c>
      <c r="D110" t="s">
        <v>116</v>
      </c>
      <c r="E110" t="s">
        <v>71</v>
      </c>
      <c r="F110" t="s">
        <v>72</v>
      </c>
      <c r="G110" t="s">
        <v>56</v>
      </c>
      <c r="H110">
        <v>4</v>
      </c>
      <c r="I110">
        <v>217.95</v>
      </c>
      <c r="J110">
        <v>1.0999999999999999E-2</v>
      </c>
      <c r="K110">
        <v>168.22</v>
      </c>
      <c r="L110" t="s">
        <v>57</v>
      </c>
    </row>
    <row r="111" spans="1:12" x14ac:dyDescent="0.3">
      <c r="A111" t="s">
        <v>5874</v>
      </c>
      <c r="B111" t="s">
        <v>6829</v>
      </c>
      <c r="C111" t="s">
        <v>84</v>
      </c>
      <c r="D111" t="s">
        <v>85</v>
      </c>
      <c r="E111" t="s">
        <v>54</v>
      </c>
      <c r="F111" t="s">
        <v>6830</v>
      </c>
      <c r="G111" t="s">
        <v>68</v>
      </c>
      <c r="H111">
        <v>2</v>
      </c>
      <c r="J111">
        <v>8.3000000000000004E-2</v>
      </c>
      <c r="K111">
        <v>11.66</v>
      </c>
      <c r="L111" t="s">
        <v>57</v>
      </c>
    </row>
    <row r="112" spans="1:12" x14ac:dyDescent="0.3">
      <c r="A112" t="s">
        <v>2325</v>
      </c>
      <c r="B112" t="s">
        <v>6831</v>
      </c>
      <c r="C112" t="s">
        <v>52</v>
      </c>
      <c r="D112" t="s">
        <v>200</v>
      </c>
      <c r="E112" t="s">
        <v>71</v>
      </c>
      <c r="F112" t="s">
        <v>72</v>
      </c>
      <c r="G112" t="s">
        <v>56</v>
      </c>
      <c r="H112">
        <v>2</v>
      </c>
      <c r="I112">
        <v>207.83</v>
      </c>
      <c r="J112">
        <v>0.107</v>
      </c>
      <c r="K112">
        <v>166.21</v>
      </c>
      <c r="L112" t="s">
        <v>57</v>
      </c>
    </row>
    <row r="113" spans="1:12" x14ac:dyDescent="0.3">
      <c r="A113" t="s">
        <v>2345</v>
      </c>
      <c r="B113" t="s">
        <v>6832</v>
      </c>
      <c r="C113" t="s">
        <v>52</v>
      </c>
      <c r="D113" t="s">
        <v>200</v>
      </c>
      <c r="E113" t="s">
        <v>60</v>
      </c>
      <c r="F113" t="s">
        <v>99</v>
      </c>
      <c r="G113" t="s">
        <v>68</v>
      </c>
      <c r="H113">
        <v>4</v>
      </c>
      <c r="I113">
        <v>54.77</v>
      </c>
      <c r="J113">
        <v>0.13800000000000001</v>
      </c>
      <c r="K113">
        <v>26.17</v>
      </c>
      <c r="L113" t="s">
        <v>57</v>
      </c>
    </row>
    <row r="114" spans="1:12" x14ac:dyDescent="0.3">
      <c r="A114" t="s">
        <v>3942</v>
      </c>
      <c r="B114" t="s">
        <v>6833</v>
      </c>
      <c r="C114" t="s">
        <v>84</v>
      </c>
      <c r="D114" t="s">
        <v>6834</v>
      </c>
      <c r="E114" t="s">
        <v>54</v>
      </c>
      <c r="F114" t="s">
        <v>65</v>
      </c>
      <c r="H114">
        <v>1</v>
      </c>
      <c r="I114">
        <v>4.2300000000000004</v>
      </c>
      <c r="J114">
        <v>0.157</v>
      </c>
      <c r="K114">
        <v>2.9</v>
      </c>
      <c r="L114" t="s">
        <v>57</v>
      </c>
    </row>
    <row r="115" spans="1:12" x14ac:dyDescent="0.3">
      <c r="A115" t="s">
        <v>2999</v>
      </c>
      <c r="B115" t="s">
        <v>6835</v>
      </c>
      <c r="C115" t="s">
        <v>84</v>
      </c>
      <c r="D115" t="s">
        <v>196</v>
      </c>
      <c r="E115" t="s">
        <v>71</v>
      </c>
      <c r="F115" t="s">
        <v>97</v>
      </c>
      <c r="G115" t="s">
        <v>56</v>
      </c>
      <c r="H115">
        <v>1</v>
      </c>
      <c r="I115">
        <v>211.91</v>
      </c>
      <c r="J115">
        <v>8.5999999999999993E-2</v>
      </c>
      <c r="K115">
        <v>160.63</v>
      </c>
      <c r="L115" t="s">
        <v>57</v>
      </c>
    </row>
    <row r="116" spans="1:12" x14ac:dyDescent="0.3">
      <c r="A116" t="s">
        <v>2493</v>
      </c>
      <c r="B116" t="s">
        <v>6815</v>
      </c>
      <c r="C116" t="s">
        <v>6718</v>
      </c>
      <c r="E116" t="s">
        <v>71</v>
      </c>
      <c r="F116" t="s">
        <v>72</v>
      </c>
      <c r="G116" t="s">
        <v>68</v>
      </c>
      <c r="H116">
        <v>200</v>
      </c>
      <c r="I116">
        <v>149.26</v>
      </c>
      <c r="J116">
        <v>0.15</v>
      </c>
      <c r="K116">
        <v>109.24</v>
      </c>
      <c r="L116" t="s">
        <v>57</v>
      </c>
    </row>
    <row r="117" spans="1:12" x14ac:dyDescent="0.3">
      <c r="A117" t="s">
        <v>5002</v>
      </c>
      <c r="B117" t="s">
        <v>6836</v>
      </c>
      <c r="C117" t="s">
        <v>88</v>
      </c>
      <c r="D117" t="s">
        <v>179</v>
      </c>
      <c r="E117" t="s">
        <v>93</v>
      </c>
      <c r="F117" t="s">
        <v>94</v>
      </c>
      <c r="G117" t="s">
        <v>56</v>
      </c>
      <c r="H117">
        <v>7</v>
      </c>
      <c r="I117">
        <v>53.31</v>
      </c>
      <c r="J117">
        <v>5.2999999999999999E-2</v>
      </c>
      <c r="K117">
        <v>23.06</v>
      </c>
      <c r="L117" t="s">
        <v>57</v>
      </c>
    </row>
    <row r="118" spans="1:12" x14ac:dyDescent="0.3">
      <c r="A118" t="s">
        <v>6556</v>
      </c>
      <c r="B118" t="s">
        <v>6837</v>
      </c>
      <c r="C118" t="s">
        <v>84</v>
      </c>
      <c r="D118" t="s">
        <v>372</v>
      </c>
      <c r="E118" t="s">
        <v>107</v>
      </c>
      <c r="F118" t="s">
        <v>193</v>
      </c>
      <c r="G118" t="s">
        <v>68</v>
      </c>
      <c r="H118">
        <v>1</v>
      </c>
      <c r="I118">
        <v>28.47</v>
      </c>
      <c r="J118">
        <v>0</v>
      </c>
      <c r="K118">
        <v>10.16</v>
      </c>
      <c r="L118" t="s">
        <v>57</v>
      </c>
    </row>
    <row r="119" spans="1:12" x14ac:dyDescent="0.3">
      <c r="A119" t="s">
        <v>666</v>
      </c>
      <c r="B119" t="s">
        <v>6838</v>
      </c>
      <c r="C119" t="s">
        <v>88</v>
      </c>
      <c r="D119" t="s">
        <v>179</v>
      </c>
      <c r="E119" t="s">
        <v>71</v>
      </c>
      <c r="F119" t="s">
        <v>86</v>
      </c>
      <c r="H119">
        <v>4</v>
      </c>
      <c r="I119">
        <v>99.24</v>
      </c>
      <c r="J119">
        <v>9.6000000000000002E-2</v>
      </c>
      <c r="K119">
        <v>73.52</v>
      </c>
      <c r="L119" t="s">
        <v>57</v>
      </c>
    </row>
    <row r="120" spans="1:12" x14ac:dyDescent="0.3">
      <c r="A120" t="s">
        <v>6512</v>
      </c>
      <c r="B120" t="s">
        <v>6839</v>
      </c>
      <c r="C120" t="s">
        <v>88</v>
      </c>
      <c r="E120" t="s">
        <v>60</v>
      </c>
      <c r="F120" t="s">
        <v>61</v>
      </c>
      <c r="G120" t="s">
        <v>56</v>
      </c>
      <c r="H120">
        <v>2</v>
      </c>
      <c r="I120">
        <v>72.41</v>
      </c>
      <c r="J120">
        <v>5.2999999999999999E-2</v>
      </c>
      <c r="K120">
        <v>37.450000000000003</v>
      </c>
      <c r="L120" t="s">
        <v>57</v>
      </c>
    </row>
    <row r="121" spans="1:12" x14ac:dyDescent="0.3">
      <c r="A121" t="s">
        <v>1057</v>
      </c>
      <c r="B121" t="s">
        <v>6840</v>
      </c>
      <c r="C121" t="s">
        <v>84</v>
      </c>
      <c r="D121" t="s">
        <v>372</v>
      </c>
      <c r="E121" t="s">
        <v>107</v>
      </c>
      <c r="F121" t="s">
        <v>139</v>
      </c>
      <c r="G121" t="s">
        <v>56</v>
      </c>
      <c r="H121">
        <v>3</v>
      </c>
      <c r="I121">
        <v>45.85</v>
      </c>
      <c r="J121">
        <v>0.14399999999999999</v>
      </c>
      <c r="K121">
        <v>16.809999999999999</v>
      </c>
      <c r="L121" t="s">
        <v>57</v>
      </c>
    </row>
    <row r="122" spans="1:12" x14ac:dyDescent="0.3">
      <c r="A122" t="s">
        <v>5371</v>
      </c>
      <c r="B122" t="s">
        <v>6841</v>
      </c>
      <c r="C122" t="s">
        <v>63</v>
      </c>
      <c r="D122" t="s">
        <v>175</v>
      </c>
      <c r="E122" t="s">
        <v>54</v>
      </c>
      <c r="F122" t="s">
        <v>268</v>
      </c>
      <c r="G122" t="s">
        <v>56</v>
      </c>
      <c r="H122">
        <v>-1</v>
      </c>
      <c r="I122">
        <v>13.09</v>
      </c>
      <c r="J122">
        <v>0.307</v>
      </c>
      <c r="K122">
        <v>7.54</v>
      </c>
      <c r="L122" t="s">
        <v>57</v>
      </c>
    </row>
    <row r="123" spans="1:12" x14ac:dyDescent="0.3">
      <c r="A123" t="s">
        <v>467</v>
      </c>
      <c r="B123" t="s">
        <v>6842</v>
      </c>
      <c r="C123" t="s">
        <v>88</v>
      </c>
      <c r="D123" t="s">
        <v>135</v>
      </c>
      <c r="E123" t="s">
        <v>71</v>
      </c>
      <c r="F123" t="s">
        <v>72</v>
      </c>
      <c r="G123" t="s">
        <v>68</v>
      </c>
      <c r="H123">
        <v>4</v>
      </c>
      <c r="I123">
        <v>88.26</v>
      </c>
      <c r="J123">
        <v>0.05</v>
      </c>
      <c r="K123">
        <v>64.91</v>
      </c>
      <c r="L123" t="s">
        <v>57</v>
      </c>
    </row>
    <row r="124" spans="1:12" x14ac:dyDescent="0.3">
      <c r="A124" t="s">
        <v>2937</v>
      </c>
      <c r="B124" t="s">
        <v>6843</v>
      </c>
      <c r="C124" t="s">
        <v>84</v>
      </c>
      <c r="D124" t="s">
        <v>150</v>
      </c>
      <c r="E124" t="s">
        <v>107</v>
      </c>
      <c r="F124" t="s">
        <v>193</v>
      </c>
      <c r="G124" t="s">
        <v>68</v>
      </c>
      <c r="H124">
        <v>4</v>
      </c>
      <c r="I124">
        <v>52.2</v>
      </c>
      <c r="J124">
        <v>0.1</v>
      </c>
      <c r="K124">
        <v>17.170000000000002</v>
      </c>
      <c r="L124" t="s">
        <v>57</v>
      </c>
    </row>
    <row r="125" spans="1:12" x14ac:dyDescent="0.3">
      <c r="A125" t="s">
        <v>1576</v>
      </c>
      <c r="B125" t="s">
        <v>6844</v>
      </c>
      <c r="C125" t="s">
        <v>84</v>
      </c>
      <c r="D125" t="s">
        <v>196</v>
      </c>
      <c r="E125" t="s">
        <v>71</v>
      </c>
      <c r="F125" t="s">
        <v>86</v>
      </c>
      <c r="G125" t="s">
        <v>68</v>
      </c>
      <c r="H125">
        <v>1</v>
      </c>
      <c r="I125">
        <v>31.34</v>
      </c>
      <c r="J125">
        <v>7.0000000000000007E-2</v>
      </c>
      <c r="K125">
        <v>22.78</v>
      </c>
      <c r="L125" t="s">
        <v>57</v>
      </c>
    </row>
    <row r="126" spans="1:12" x14ac:dyDescent="0.3">
      <c r="A126" t="s">
        <v>5093</v>
      </c>
      <c r="B126" t="s">
        <v>6845</v>
      </c>
      <c r="C126" t="s">
        <v>63</v>
      </c>
      <c r="D126" t="s">
        <v>165</v>
      </c>
      <c r="E126" t="s">
        <v>6846</v>
      </c>
      <c r="F126" t="s">
        <v>72</v>
      </c>
      <c r="G126" t="s">
        <v>68</v>
      </c>
      <c r="H126">
        <v>1</v>
      </c>
      <c r="I126">
        <v>31.53</v>
      </c>
      <c r="J126">
        <v>0.25800000000000001</v>
      </c>
      <c r="K126">
        <v>20.91</v>
      </c>
      <c r="L126" t="s">
        <v>57</v>
      </c>
    </row>
    <row r="127" spans="1:12" x14ac:dyDescent="0.3">
      <c r="A127" t="s">
        <v>3348</v>
      </c>
      <c r="B127" t="s">
        <v>6827</v>
      </c>
      <c r="C127" t="s">
        <v>88</v>
      </c>
      <c r="D127" t="s">
        <v>135</v>
      </c>
      <c r="E127" t="s">
        <v>93</v>
      </c>
      <c r="F127" t="s">
        <v>255</v>
      </c>
      <c r="G127" t="s">
        <v>56</v>
      </c>
      <c r="H127">
        <v>1</v>
      </c>
      <c r="I127">
        <v>65.989999999999995</v>
      </c>
      <c r="J127">
        <v>5.2999999999999999E-2</v>
      </c>
      <c r="K127">
        <v>31.17</v>
      </c>
      <c r="L127" t="s">
        <v>57</v>
      </c>
    </row>
    <row r="128" spans="1:12" x14ac:dyDescent="0.3">
      <c r="A128" t="s">
        <v>6403</v>
      </c>
      <c r="B128" t="s">
        <v>6847</v>
      </c>
      <c r="C128" t="s">
        <v>88</v>
      </c>
      <c r="D128" t="s">
        <v>167</v>
      </c>
      <c r="E128" t="s">
        <v>71</v>
      </c>
      <c r="F128" t="s">
        <v>86</v>
      </c>
      <c r="G128" t="s">
        <v>56</v>
      </c>
      <c r="H128">
        <v>6</v>
      </c>
      <c r="I128">
        <v>279.37</v>
      </c>
      <c r="J128">
        <v>0.03</v>
      </c>
      <c r="K128">
        <v>197.93</v>
      </c>
      <c r="L128" t="s">
        <v>57</v>
      </c>
    </row>
    <row r="129" spans="1:12" x14ac:dyDescent="0.3">
      <c r="A129" t="s">
        <v>6526</v>
      </c>
      <c r="B129" t="s">
        <v>6848</v>
      </c>
      <c r="C129" t="s">
        <v>84</v>
      </c>
      <c r="D129" t="s">
        <v>229</v>
      </c>
      <c r="E129" t="s">
        <v>71</v>
      </c>
      <c r="F129" t="s">
        <v>97</v>
      </c>
      <c r="G129" t="s">
        <v>56</v>
      </c>
      <c r="H129">
        <v>1</v>
      </c>
      <c r="I129">
        <v>278.70999999999998</v>
      </c>
      <c r="J129">
        <v>3.4000000000000002E-2</v>
      </c>
      <c r="L129" t="s">
        <v>57</v>
      </c>
    </row>
    <row r="130" spans="1:12" x14ac:dyDescent="0.3">
      <c r="A130" t="s">
        <v>2402</v>
      </c>
      <c r="B130" t="s">
        <v>6849</v>
      </c>
      <c r="C130" t="s">
        <v>84</v>
      </c>
      <c r="D130" t="s">
        <v>243</v>
      </c>
      <c r="E130" t="s">
        <v>71</v>
      </c>
      <c r="F130" t="s">
        <v>86</v>
      </c>
      <c r="G130" t="s">
        <v>68</v>
      </c>
      <c r="H130">
        <v>12</v>
      </c>
      <c r="I130">
        <v>202.43</v>
      </c>
      <c r="J130">
        <v>8.6999999999999994E-2</v>
      </c>
      <c r="K130">
        <v>151.83000000000001</v>
      </c>
      <c r="L130" t="s">
        <v>6738</v>
      </c>
    </row>
    <row r="131" spans="1:12" x14ac:dyDescent="0.3">
      <c r="A131" t="s">
        <v>3114</v>
      </c>
      <c r="B131" t="s">
        <v>6850</v>
      </c>
      <c r="C131" t="s">
        <v>84</v>
      </c>
      <c r="D131" t="s">
        <v>225</v>
      </c>
      <c r="E131" t="s">
        <v>60</v>
      </c>
      <c r="F131" t="s">
        <v>99</v>
      </c>
      <c r="G131" t="s">
        <v>68</v>
      </c>
      <c r="H131">
        <v>3</v>
      </c>
      <c r="I131">
        <v>43.39</v>
      </c>
      <c r="J131">
        <v>2.9000000000000001E-2</v>
      </c>
      <c r="K131">
        <v>23.5</v>
      </c>
      <c r="L131" t="s">
        <v>57</v>
      </c>
    </row>
    <row r="132" spans="1:12" x14ac:dyDescent="0.3">
      <c r="A132" t="s">
        <v>3855</v>
      </c>
      <c r="B132" t="s">
        <v>6851</v>
      </c>
      <c r="C132" t="s">
        <v>63</v>
      </c>
      <c r="D132" t="s">
        <v>302</v>
      </c>
      <c r="E132" t="s">
        <v>71</v>
      </c>
      <c r="F132" t="s">
        <v>78</v>
      </c>
      <c r="G132" t="s">
        <v>56</v>
      </c>
      <c r="H132">
        <v>7</v>
      </c>
      <c r="I132">
        <v>252.64</v>
      </c>
      <c r="J132">
        <v>0.25900000000000001</v>
      </c>
      <c r="K132">
        <v>184.34</v>
      </c>
      <c r="L132" t="s">
        <v>57</v>
      </c>
    </row>
    <row r="133" spans="1:12" x14ac:dyDescent="0.3">
      <c r="A133" t="s">
        <v>3623</v>
      </c>
      <c r="B133" t="s">
        <v>6852</v>
      </c>
      <c r="C133" t="s">
        <v>52</v>
      </c>
      <c r="D133" t="s">
        <v>96</v>
      </c>
      <c r="E133" t="s">
        <v>71</v>
      </c>
      <c r="F133" t="s">
        <v>72</v>
      </c>
      <c r="G133" t="s">
        <v>56</v>
      </c>
      <c r="H133">
        <v>12</v>
      </c>
      <c r="I133">
        <v>205.44</v>
      </c>
      <c r="J133">
        <v>1.7999999999999999E-2</v>
      </c>
      <c r="K133">
        <v>161.97</v>
      </c>
      <c r="L133" t="s">
        <v>57</v>
      </c>
    </row>
    <row r="134" spans="1:12" x14ac:dyDescent="0.3">
      <c r="A134" t="s">
        <v>6124</v>
      </c>
      <c r="B134" t="s">
        <v>6853</v>
      </c>
      <c r="C134" t="s">
        <v>88</v>
      </c>
      <c r="D134" t="s">
        <v>429</v>
      </c>
      <c r="E134" t="s">
        <v>107</v>
      </c>
      <c r="F134" t="s">
        <v>193</v>
      </c>
      <c r="G134" t="s">
        <v>56</v>
      </c>
      <c r="H134">
        <v>3</v>
      </c>
      <c r="I134">
        <v>34.51</v>
      </c>
      <c r="J134">
        <v>5.0999999999999997E-2</v>
      </c>
      <c r="K134">
        <v>14.9</v>
      </c>
      <c r="L134" t="s">
        <v>57</v>
      </c>
    </row>
    <row r="135" spans="1:12" x14ac:dyDescent="0.3">
      <c r="A135" t="s">
        <v>4377</v>
      </c>
      <c r="B135" t="s">
        <v>6854</v>
      </c>
      <c r="C135" t="s">
        <v>88</v>
      </c>
      <c r="D135" t="s">
        <v>92</v>
      </c>
      <c r="E135" t="s">
        <v>60</v>
      </c>
      <c r="F135" t="s">
        <v>90</v>
      </c>
      <c r="G135" t="s">
        <v>56</v>
      </c>
      <c r="H135">
        <v>1</v>
      </c>
      <c r="I135">
        <v>89.6</v>
      </c>
      <c r="J135">
        <v>4.7E-2</v>
      </c>
      <c r="K135">
        <v>41.56</v>
      </c>
      <c r="L135" t="s">
        <v>57</v>
      </c>
    </row>
    <row r="136" spans="1:12" x14ac:dyDescent="0.3">
      <c r="A136" t="s">
        <v>3211</v>
      </c>
      <c r="B136" t="s">
        <v>6855</v>
      </c>
      <c r="C136" t="s">
        <v>88</v>
      </c>
      <c r="D136" t="s">
        <v>92</v>
      </c>
      <c r="E136" t="s">
        <v>54</v>
      </c>
      <c r="F136" t="s">
        <v>114</v>
      </c>
      <c r="G136" t="s">
        <v>56</v>
      </c>
      <c r="H136">
        <v>1</v>
      </c>
      <c r="I136">
        <v>20.54</v>
      </c>
      <c r="K136">
        <v>12.89</v>
      </c>
      <c r="L136" t="s">
        <v>104</v>
      </c>
    </row>
    <row r="137" spans="1:12" x14ac:dyDescent="0.3">
      <c r="A137" t="s">
        <v>3321</v>
      </c>
      <c r="B137" t="s">
        <v>6856</v>
      </c>
      <c r="C137" t="s">
        <v>88</v>
      </c>
      <c r="D137" t="s">
        <v>206</v>
      </c>
      <c r="E137" t="s">
        <v>60</v>
      </c>
      <c r="F137" t="s">
        <v>90</v>
      </c>
      <c r="G137" t="s">
        <v>68</v>
      </c>
      <c r="H137">
        <v>1</v>
      </c>
      <c r="I137">
        <v>96.12</v>
      </c>
      <c r="J137">
        <v>4.3999999999999997E-2</v>
      </c>
      <c r="K137">
        <v>41.81</v>
      </c>
      <c r="L137" t="s">
        <v>57</v>
      </c>
    </row>
    <row r="138" spans="1:12" x14ac:dyDescent="0.3">
      <c r="A138" t="s">
        <v>236</v>
      </c>
      <c r="B138" t="s">
        <v>6857</v>
      </c>
      <c r="C138" t="s">
        <v>52</v>
      </c>
      <c r="D138" t="s">
        <v>237</v>
      </c>
      <c r="E138" t="s">
        <v>71</v>
      </c>
      <c r="F138" t="s">
        <v>86</v>
      </c>
      <c r="G138" t="s">
        <v>56</v>
      </c>
      <c r="H138">
        <v>7</v>
      </c>
      <c r="J138">
        <v>0</v>
      </c>
      <c r="K138">
        <v>33.28</v>
      </c>
      <c r="L138" t="s">
        <v>57</v>
      </c>
    </row>
    <row r="139" spans="1:12" x14ac:dyDescent="0.3">
      <c r="A139" t="s">
        <v>5381</v>
      </c>
      <c r="B139" t="s">
        <v>6858</v>
      </c>
      <c r="C139" t="s">
        <v>88</v>
      </c>
      <c r="D139" t="s">
        <v>123</v>
      </c>
      <c r="E139" t="s">
        <v>93</v>
      </c>
      <c r="F139" t="s">
        <v>124</v>
      </c>
      <c r="G139" t="s">
        <v>68</v>
      </c>
      <c r="H139">
        <v>2</v>
      </c>
      <c r="I139">
        <v>54.53</v>
      </c>
      <c r="J139">
        <v>3.9E-2</v>
      </c>
      <c r="K139">
        <v>20.57</v>
      </c>
      <c r="L139" t="s">
        <v>57</v>
      </c>
    </row>
    <row r="140" spans="1:12" x14ac:dyDescent="0.3">
      <c r="A140" t="s">
        <v>4138</v>
      </c>
      <c r="B140" t="s">
        <v>6859</v>
      </c>
      <c r="C140" t="s">
        <v>63</v>
      </c>
      <c r="D140" t="s">
        <v>281</v>
      </c>
      <c r="E140" t="s">
        <v>71</v>
      </c>
      <c r="F140" t="s">
        <v>72</v>
      </c>
      <c r="G140" t="s">
        <v>68</v>
      </c>
      <c r="H140">
        <v>2</v>
      </c>
      <c r="I140">
        <v>293.06</v>
      </c>
      <c r="J140">
        <v>0.182</v>
      </c>
      <c r="K140">
        <v>230.03</v>
      </c>
      <c r="L140" t="s">
        <v>57</v>
      </c>
    </row>
    <row r="141" spans="1:12" x14ac:dyDescent="0.3">
      <c r="A141" t="s">
        <v>2465</v>
      </c>
      <c r="B141" t="s">
        <v>6860</v>
      </c>
      <c r="C141" t="s">
        <v>84</v>
      </c>
      <c r="D141" t="s">
        <v>103</v>
      </c>
      <c r="E141" t="s">
        <v>71</v>
      </c>
      <c r="F141" t="s">
        <v>126</v>
      </c>
      <c r="G141" t="s">
        <v>56</v>
      </c>
      <c r="H141">
        <v>6</v>
      </c>
      <c r="I141">
        <v>268.49</v>
      </c>
      <c r="J141">
        <v>6.5000000000000002E-2</v>
      </c>
      <c r="K141">
        <v>203.76</v>
      </c>
      <c r="L141" t="s">
        <v>57</v>
      </c>
    </row>
    <row r="142" spans="1:12" x14ac:dyDescent="0.3">
      <c r="A142" t="s">
        <v>2583</v>
      </c>
      <c r="B142" t="s">
        <v>6861</v>
      </c>
      <c r="C142" t="s">
        <v>88</v>
      </c>
      <c r="D142" t="s">
        <v>162</v>
      </c>
      <c r="E142" t="s">
        <v>107</v>
      </c>
      <c r="F142" t="s">
        <v>193</v>
      </c>
      <c r="G142" t="s">
        <v>68</v>
      </c>
      <c r="H142">
        <v>2</v>
      </c>
      <c r="I142">
        <v>27.17</v>
      </c>
      <c r="J142">
        <v>3.1E-2</v>
      </c>
      <c r="K142">
        <v>11.79</v>
      </c>
      <c r="L142" t="s">
        <v>57</v>
      </c>
    </row>
    <row r="143" spans="1:12" x14ac:dyDescent="0.3">
      <c r="A143" t="s">
        <v>5247</v>
      </c>
      <c r="B143" t="s">
        <v>6862</v>
      </c>
      <c r="C143" t="s">
        <v>84</v>
      </c>
      <c r="D143" t="s">
        <v>85</v>
      </c>
      <c r="E143" t="s">
        <v>107</v>
      </c>
      <c r="F143" t="s">
        <v>6863</v>
      </c>
      <c r="G143" t="s">
        <v>68</v>
      </c>
      <c r="H143">
        <v>3</v>
      </c>
      <c r="I143">
        <v>53.74</v>
      </c>
      <c r="J143">
        <v>8.4000000000000005E-2</v>
      </c>
      <c r="K143">
        <v>17.73</v>
      </c>
      <c r="L143" t="s">
        <v>57</v>
      </c>
    </row>
    <row r="144" spans="1:12" x14ac:dyDescent="0.3">
      <c r="A144" t="s">
        <v>766</v>
      </c>
      <c r="B144" t="s">
        <v>6739</v>
      </c>
      <c r="C144" t="s">
        <v>88</v>
      </c>
      <c r="D144" t="s">
        <v>206</v>
      </c>
      <c r="E144" t="s">
        <v>71</v>
      </c>
      <c r="F144" t="s">
        <v>97</v>
      </c>
      <c r="G144" t="s">
        <v>56</v>
      </c>
      <c r="H144">
        <v>4</v>
      </c>
      <c r="I144">
        <v>230.65</v>
      </c>
      <c r="J144">
        <v>5.7000000000000002E-2</v>
      </c>
      <c r="K144">
        <v>165.37</v>
      </c>
      <c r="L144" t="s">
        <v>57</v>
      </c>
    </row>
    <row r="145" spans="1:12" x14ac:dyDescent="0.3">
      <c r="A145" t="s">
        <v>2732</v>
      </c>
      <c r="B145" t="s">
        <v>6864</v>
      </c>
      <c r="C145" t="s">
        <v>6865</v>
      </c>
      <c r="D145" t="s">
        <v>6866</v>
      </c>
      <c r="E145" t="s">
        <v>93</v>
      </c>
      <c r="F145" t="s">
        <v>219</v>
      </c>
      <c r="G145" t="s">
        <v>68</v>
      </c>
      <c r="H145">
        <v>10</v>
      </c>
      <c r="I145">
        <v>43.06</v>
      </c>
      <c r="J145">
        <v>0.20599999999999999</v>
      </c>
      <c r="K145">
        <v>18.66</v>
      </c>
      <c r="L145" t="s">
        <v>104</v>
      </c>
    </row>
    <row r="146" spans="1:12" x14ac:dyDescent="0.3">
      <c r="A146" t="s">
        <v>2593</v>
      </c>
      <c r="B146" t="s">
        <v>6867</v>
      </c>
      <c r="C146" t="s">
        <v>88</v>
      </c>
      <c r="D146" t="s">
        <v>89</v>
      </c>
      <c r="E146" t="s">
        <v>60</v>
      </c>
      <c r="F146" t="s">
        <v>76</v>
      </c>
      <c r="G146" t="s">
        <v>56</v>
      </c>
      <c r="H146">
        <v>1</v>
      </c>
      <c r="I146">
        <v>86.02</v>
      </c>
      <c r="J146">
        <v>6.3E-2</v>
      </c>
      <c r="K146">
        <v>40.17</v>
      </c>
      <c r="L146" t="s">
        <v>57</v>
      </c>
    </row>
    <row r="147" spans="1:12" x14ac:dyDescent="0.3">
      <c r="A147" t="s">
        <v>3984</v>
      </c>
      <c r="B147" t="s">
        <v>6868</v>
      </c>
      <c r="C147" t="s">
        <v>88</v>
      </c>
      <c r="D147" t="s">
        <v>92</v>
      </c>
      <c r="E147" t="s">
        <v>71</v>
      </c>
      <c r="F147" t="s">
        <v>78</v>
      </c>
      <c r="G147" t="s">
        <v>68</v>
      </c>
      <c r="H147">
        <v>2</v>
      </c>
      <c r="I147">
        <v>284.38</v>
      </c>
      <c r="J147">
        <v>0.11600000000000001</v>
      </c>
      <c r="K147">
        <v>203.81</v>
      </c>
      <c r="L147" t="s">
        <v>57</v>
      </c>
    </row>
    <row r="148" spans="1:12" x14ac:dyDescent="0.3">
      <c r="A148" t="s">
        <v>5288</v>
      </c>
      <c r="B148" t="s">
        <v>6835</v>
      </c>
      <c r="C148" t="s">
        <v>63</v>
      </c>
      <c r="D148" t="s">
        <v>82</v>
      </c>
      <c r="E148" t="s">
        <v>107</v>
      </c>
      <c r="F148" t="s">
        <v>6797</v>
      </c>
      <c r="G148" t="s">
        <v>68</v>
      </c>
      <c r="H148">
        <v>5</v>
      </c>
      <c r="I148">
        <v>52.74</v>
      </c>
      <c r="J148">
        <v>0.17</v>
      </c>
      <c r="L148" t="s">
        <v>57</v>
      </c>
    </row>
    <row r="149" spans="1:12" x14ac:dyDescent="0.3">
      <c r="A149" t="s">
        <v>6304</v>
      </c>
      <c r="B149" t="s">
        <v>6869</v>
      </c>
      <c r="C149" t="s">
        <v>88</v>
      </c>
      <c r="D149" t="s">
        <v>116</v>
      </c>
      <c r="E149" t="s">
        <v>93</v>
      </c>
      <c r="F149" t="s">
        <v>219</v>
      </c>
      <c r="G149" t="s">
        <v>68</v>
      </c>
      <c r="H149">
        <v>6</v>
      </c>
      <c r="I149">
        <v>46.19</v>
      </c>
      <c r="J149">
        <v>0.108</v>
      </c>
      <c r="K149">
        <v>20.07</v>
      </c>
      <c r="L149" t="s">
        <v>57</v>
      </c>
    </row>
    <row r="150" spans="1:12" x14ac:dyDescent="0.3">
      <c r="A150" t="s">
        <v>3252</v>
      </c>
      <c r="B150" t="s">
        <v>6870</v>
      </c>
      <c r="C150" t="s">
        <v>84</v>
      </c>
      <c r="E150" t="s">
        <v>71</v>
      </c>
      <c r="F150" t="s">
        <v>97</v>
      </c>
      <c r="G150" t="s">
        <v>56</v>
      </c>
      <c r="H150">
        <v>3</v>
      </c>
      <c r="I150">
        <v>130.58000000000001</v>
      </c>
      <c r="J150">
        <v>4.4999999999999998E-2</v>
      </c>
      <c r="K150">
        <v>96.54</v>
      </c>
      <c r="L150" t="s">
        <v>57</v>
      </c>
    </row>
    <row r="151" spans="1:12" x14ac:dyDescent="0.3">
      <c r="A151" t="s">
        <v>6464</v>
      </c>
      <c r="B151" t="s">
        <v>6871</v>
      </c>
      <c r="C151" t="s">
        <v>63</v>
      </c>
      <c r="D151" t="s">
        <v>6872</v>
      </c>
      <c r="E151" t="s">
        <v>93</v>
      </c>
      <c r="F151" t="s">
        <v>6768</v>
      </c>
      <c r="G151" t="s">
        <v>68</v>
      </c>
      <c r="H151">
        <v>5</v>
      </c>
      <c r="I151">
        <v>42.15</v>
      </c>
      <c r="J151">
        <v>0.39800000000000002</v>
      </c>
      <c r="K151">
        <v>17.850000000000001</v>
      </c>
      <c r="L151" t="s">
        <v>57</v>
      </c>
    </row>
    <row r="152" spans="1:12" x14ac:dyDescent="0.3">
      <c r="A152" t="s">
        <v>4078</v>
      </c>
      <c r="B152" t="s">
        <v>6873</v>
      </c>
      <c r="C152" t="s">
        <v>88</v>
      </c>
      <c r="D152" t="s">
        <v>179</v>
      </c>
      <c r="E152" t="s">
        <v>54</v>
      </c>
      <c r="F152" t="s">
        <v>114</v>
      </c>
      <c r="G152" t="s">
        <v>56</v>
      </c>
      <c r="H152">
        <v>1</v>
      </c>
      <c r="I152">
        <v>20.7</v>
      </c>
      <c r="J152">
        <v>2.5000000000000001E-2</v>
      </c>
      <c r="K152">
        <v>14.1</v>
      </c>
      <c r="L152" t="s">
        <v>57</v>
      </c>
    </row>
    <row r="153" spans="1:12" x14ac:dyDescent="0.3">
      <c r="A153" t="s">
        <v>1892</v>
      </c>
      <c r="B153" t="s">
        <v>6874</v>
      </c>
      <c r="C153" t="s">
        <v>84</v>
      </c>
      <c r="D153" t="s">
        <v>150</v>
      </c>
      <c r="E153" t="s">
        <v>54</v>
      </c>
      <c r="F153" t="s">
        <v>114</v>
      </c>
      <c r="G153" t="s">
        <v>56</v>
      </c>
      <c r="H153">
        <v>2</v>
      </c>
      <c r="I153">
        <v>10.84</v>
      </c>
      <c r="J153">
        <v>0.09</v>
      </c>
      <c r="K153">
        <v>6.71</v>
      </c>
      <c r="L153" t="s">
        <v>57</v>
      </c>
    </row>
    <row r="154" spans="1:12" x14ac:dyDescent="0.3">
      <c r="A154" t="s">
        <v>2791</v>
      </c>
      <c r="B154" t="s">
        <v>6868</v>
      </c>
      <c r="C154" t="s">
        <v>63</v>
      </c>
      <c r="E154" t="s">
        <v>54</v>
      </c>
      <c r="F154" t="s">
        <v>114</v>
      </c>
      <c r="G154" t="s">
        <v>56</v>
      </c>
      <c r="H154">
        <v>6</v>
      </c>
      <c r="I154">
        <v>5.81</v>
      </c>
      <c r="J154">
        <v>0.16900000000000001</v>
      </c>
      <c r="K154">
        <v>3.75</v>
      </c>
      <c r="L154" t="s">
        <v>6720</v>
      </c>
    </row>
    <row r="155" spans="1:12" x14ac:dyDescent="0.3">
      <c r="A155" t="s">
        <v>851</v>
      </c>
      <c r="B155" t="s">
        <v>6875</v>
      </c>
      <c r="C155" t="s">
        <v>63</v>
      </c>
      <c r="D155" t="s">
        <v>281</v>
      </c>
      <c r="E155" t="s">
        <v>107</v>
      </c>
      <c r="F155" t="s">
        <v>148</v>
      </c>
      <c r="G155" t="s">
        <v>56</v>
      </c>
      <c r="H155">
        <v>1</v>
      </c>
      <c r="I155">
        <v>57.05</v>
      </c>
      <c r="J155">
        <v>0.223</v>
      </c>
      <c r="K155">
        <v>24.15</v>
      </c>
      <c r="L155" t="s">
        <v>6720</v>
      </c>
    </row>
    <row r="156" spans="1:12" x14ac:dyDescent="0.3">
      <c r="A156" t="s">
        <v>1190</v>
      </c>
      <c r="B156" t="s">
        <v>6876</v>
      </c>
      <c r="C156" t="s">
        <v>84</v>
      </c>
      <c r="D156" t="s">
        <v>196</v>
      </c>
      <c r="E156" t="s">
        <v>54</v>
      </c>
      <c r="F156" t="s">
        <v>268</v>
      </c>
      <c r="G156" t="s">
        <v>68</v>
      </c>
      <c r="H156">
        <v>9</v>
      </c>
      <c r="I156">
        <v>16.7</v>
      </c>
      <c r="J156">
        <v>8.1000000000000003E-2</v>
      </c>
      <c r="K156">
        <v>10.8</v>
      </c>
      <c r="L156" t="s">
        <v>57</v>
      </c>
    </row>
    <row r="157" spans="1:12" x14ac:dyDescent="0.3">
      <c r="A157" t="s">
        <v>3218</v>
      </c>
      <c r="B157" t="s">
        <v>6877</v>
      </c>
      <c r="C157" t="s">
        <v>63</v>
      </c>
      <c r="D157" t="s">
        <v>263</v>
      </c>
      <c r="E157" t="s">
        <v>54</v>
      </c>
      <c r="F157" t="s">
        <v>6878</v>
      </c>
      <c r="G157" t="s">
        <v>68</v>
      </c>
      <c r="H157">
        <v>2</v>
      </c>
      <c r="I157">
        <v>6.24</v>
      </c>
      <c r="J157">
        <v>0.20899999999999999</v>
      </c>
      <c r="K157">
        <v>3.6</v>
      </c>
      <c r="L157" t="s">
        <v>57</v>
      </c>
    </row>
    <row r="158" spans="1:12" x14ac:dyDescent="0.3">
      <c r="A158" t="s">
        <v>1982</v>
      </c>
      <c r="B158" t="s">
        <v>6879</v>
      </c>
      <c r="C158" t="s">
        <v>84</v>
      </c>
      <c r="D158" t="s">
        <v>144</v>
      </c>
      <c r="E158" t="s">
        <v>107</v>
      </c>
      <c r="F158" t="s">
        <v>193</v>
      </c>
      <c r="G158" t="s">
        <v>68</v>
      </c>
      <c r="H158">
        <v>2</v>
      </c>
      <c r="I158">
        <v>51.51</v>
      </c>
      <c r="J158">
        <v>5.0999999999999997E-2</v>
      </c>
      <c r="K158">
        <v>22.9</v>
      </c>
      <c r="L158" t="s">
        <v>57</v>
      </c>
    </row>
    <row r="159" spans="1:12" x14ac:dyDescent="0.3">
      <c r="A159" t="s">
        <v>4700</v>
      </c>
      <c r="B159" t="s">
        <v>6808</v>
      </c>
      <c r="C159" t="s">
        <v>63</v>
      </c>
      <c r="D159" t="s">
        <v>175</v>
      </c>
      <c r="E159" t="s">
        <v>54</v>
      </c>
      <c r="F159" t="s">
        <v>268</v>
      </c>
      <c r="G159" t="s">
        <v>68</v>
      </c>
      <c r="H159">
        <v>-2</v>
      </c>
      <c r="I159">
        <v>7.51</v>
      </c>
      <c r="J159">
        <v>0.215</v>
      </c>
      <c r="K159">
        <v>4.92</v>
      </c>
      <c r="L159" t="s">
        <v>57</v>
      </c>
    </row>
    <row r="160" spans="1:12" x14ac:dyDescent="0.3">
      <c r="A160" t="s">
        <v>3573</v>
      </c>
      <c r="B160" t="s">
        <v>6880</v>
      </c>
      <c r="C160" t="s">
        <v>84</v>
      </c>
      <c r="D160" t="s">
        <v>144</v>
      </c>
      <c r="E160" t="s">
        <v>93</v>
      </c>
      <c r="F160" t="s">
        <v>124</v>
      </c>
      <c r="G160" t="s">
        <v>68</v>
      </c>
      <c r="H160">
        <v>11</v>
      </c>
      <c r="I160">
        <v>60.5</v>
      </c>
      <c r="J160">
        <v>4.7E-2</v>
      </c>
      <c r="K160">
        <v>29.75</v>
      </c>
      <c r="L160" t="s">
        <v>57</v>
      </c>
    </row>
    <row r="161" spans="1:12" x14ac:dyDescent="0.3">
      <c r="A161" t="s">
        <v>5831</v>
      </c>
      <c r="B161" t="s">
        <v>6881</v>
      </c>
      <c r="C161" t="s">
        <v>63</v>
      </c>
      <c r="D161" t="s">
        <v>165</v>
      </c>
      <c r="E161" t="s">
        <v>54</v>
      </c>
      <c r="F161" t="s">
        <v>156</v>
      </c>
      <c r="G161" t="s">
        <v>56</v>
      </c>
      <c r="H161">
        <v>6</v>
      </c>
      <c r="I161">
        <v>15.18</v>
      </c>
      <c r="J161">
        <v>0.25900000000000001</v>
      </c>
      <c r="K161">
        <v>9.98</v>
      </c>
    </row>
    <row r="162" spans="1:12" x14ac:dyDescent="0.3">
      <c r="A162" t="s">
        <v>4741</v>
      </c>
      <c r="B162" t="s">
        <v>6776</v>
      </c>
      <c r="C162" t="s">
        <v>6820</v>
      </c>
      <c r="D162" t="s">
        <v>6882</v>
      </c>
      <c r="E162" t="s">
        <v>60</v>
      </c>
      <c r="F162" t="s">
        <v>61</v>
      </c>
      <c r="G162" t="s">
        <v>68</v>
      </c>
      <c r="H162">
        <v>1</v>
      </c>
      <c r="I162">
        <v>32.64</v>
      </c>
      <c r="J162">
        <v>8.1000000000000003E-2</v>
      </c>
      <c r="K162">
        <v>13.63</v>
      </c>
      <c r="L162" t="s">
        <v>57</v>
      </c>
    </row>
    <row r="163" spans="1:12" x14ac:dyDescent="0.3">
      <c r="A163" t="s">
        <v>5283</v>
      </c>
      <c r="B163" t="s">
        <v>6883</v>
      </c>
      <c r="C163" t="s">
        <v>88</v>
      </c>
      <c r="D163" t="s">
        <v>162</v>
      </c>
      <c r="E163" t="s">
        <v>71</v>
      </c>
      <c r="F163" t="s">
        <v>6884</v>
      </c>
      <c r="G163" t="s">
        <v>68</v>
      </c>
      <c r="H163">
        <v>3</v>
      </c>
      <c r="I163">
        <v>234.04</v>
      </c>
      <c r="J163">
        <v>6.5000000000000002E-2</v>
      </c>
      <c r="K163">
        <v>184.54</v>
      </c>
      <c r="L163" t="s">
        <v>57</v>
      </c>
    </row>
    <row r="164" spans="1:12" x14ac:dyDescent="0.3">
      <c r="A164" t="s">
        <v>764</v>
      </c>
      <c r="B164" t="s">
        <v>6885</v>
      </c>
      <c r="C164" t="s">
        <v>88</v>
      </c>
      <c r="D164" t="s">
        <v>162</v>
      </c>
      <c r="E164" t="s">
        <v>60</v>
      </c>
      <c r="F164" t="s">
        <v>67</v>
      </c>
      <c r="G164" t="s">
        <v>56</v>
      </c>
      <c r="H164">
        <v>15</v>
      </c>
      <c r="I164">
        <v>56.73</v>
      </c>
      <c r="J164">
        <v>5.0999999999999997E-2</v>
      </c>
      <c r="K164">
        <v>24.43</v>
      </c>
      <c r="L164" t="s">
        <v>57</v>
      </c>
    </row>
    <row r="165" spans="1:12" x14ac:dyDescent="0.3">
      <c r="A165" t="s">
        <v>3846</v>
      </c>
      <c r="B165" t="s">
        <v>6886</v>
      </c>
      <c r="C165" t="s">
        <v>84</v>
      </c>
      <c r="D165" t="s">
        <v>169</v>
      </c>
      <c r="E165" t="s">
        <v>60</v>
      </c>
      <c r="F165" t="s">
        <v>90</v>
      </c>
      <c r="G165" t="s">
        <v>56</v>
      </c>
      <c r="H165">
        <v>4</v>
      </c>
      <c r="I165">
        <v>87.31</v>
      </c>
      <c r="J165">
        <v>0.06</v>
      </c>
      <c r="K165">
        <v>44.07</v>
      </c>
      <c r="L165" t="s">
        <v>57</v>
      </c>
    </row>
    <row r="166" spans="1:12" x14ac:dyDescent="0.3">
      <c r="A166" t="s">
        <v>2044</v>
      </c>
      <c r="B166" t="s">
        <v>6887</v>
      </c>
      <c r="C166" t="s">
        <v>84</v>
      </c>
      <c r="D166" t="s">
        <v>144</v>
      </c>
      <c r="E166" t="s">
        <v>107</v>
      </c>
      <c r="F166" t="s">
        <v>108</v>
      </c>
      <c r="G166" t="s">
        <v>56</v>
      </c>
      <c r="H166">
        <v>3</v>
      </c>
      <c r="I166">
        <v>29.28</v>
      </c>
      <c r="J166">
        <v>0.153</v>
      </c>
      <c r="K166">
        <v>8.83</v>
      </c>
      <c r="L166" t="s">
        <v>57</v>
      </c>
    </row>
    <row r="167" spans="1:12" x14ac:dyDescent="0.3">
      <c r="A167" t="s">
        <v>4270</v>
      </c>
      <c r="B167" t="s">
        <v>6888</v>
      </c>
      <c r="C167" t="s">
        <v>63</v>
      </c>
      <c r="D167" t="s">
        <v>159</v>
      </c>
      <c r="E167" t="s">
        <v>93</v>
      </c>
      <c r="F167" t="s">
        <v>124</v>
      </c>
      <c r="G167" t="s">
        <v>68</v>
      </c>
      <c r="H167">
        <v>5</v>
      </c>
      <c r="I167">
        <v>12.74</v>
      </c>
      <c r="J167">
        <v>0.22800000000000001</v>
      </c>
      <c r="K167">
        <v>5.37</v>
      </c>
      <c r="L167" t="s">
        <v>104</v>
      </c>
    </row>
    <row r="168" spans="1:12" x14ac:dyDescent="0.3">
      <c r="A168" t="s">
        <v>2092</v>
      </c>
      <c r="B168" t="s">
        <v>6889</v>
      </c>
      <c r="C168" t="s">
        <v>84</v>
      </c>
      <c r="D168" t="s">
        <v>243</v>
      </c>
      <c r="E168" t="s">
        <v>60</v>
      </c>
      <c r="F168" t="s">
        <v>90</v>
      </c>
      <c r="G168" t="s">
        <v>56</v>
      </c>
      <c r="H168">
        <v>1</v>
      </c>
      <c r="I168">
        <v>66.33</v>
      </c>
      <c r="J168">
        <v>7.0999999999999994E-2</v>
      </c>
      <c r="K168">
        <v>29.19</v>
      </c>
      <c r="L168" t="s">
        <v>57</v>
      </c>
    </row>
    <row r="169" spans="1:12" x14ac:dyDescent="0.3">
      <c r="A169" t="s">
        <v>550</v>
      </c>
      <c r="B169" t="s">
        <v>6890</v>
      </c>
      <c r="C169" t="s">
        <v>88</v>
      </c>
      <c r="D169" t="s">
        <v>167</v>
      </c>
      <c r="E169" t="s">
        <v>93</v>
      </c>
      <c r="F169" t="s">
        <v>141</v>
      </c>
      <c r="G169" t="s">
        <v>56</v>
      </c>
      <c r="H169">
        <v>2</v>
      </c>
      <c r="I169">
        <v>71.02</v>
      </c>
      <c r="J169">
        <v>5.1999999999999998E-2</v>
      </c>
      <c r="K169">
        <v>35.020000000000003</v>
      </c>
      <c r="L169" t="s">
        <v>57</v>
      </c>
    </row>
    <row r="170" spans="1:12" x14ac:dyDescent="0.3">
      <c r="A170" t="s">
        <v>958</v>
      </c>
      <c r="B170" t="s">
        <v>6891</v>
      </c>
      <c r="C170" t="s">
        <v>6817</v>
      </c>
      <c r="D170" t="s">
        <v>179</v>
      </c>
      <c r="E170" t="s">
        <v>93</v>
      </c>
      <c r="F170" t="s">
        <v>141</v>
      </c>
      <c r="G170" t="s">
        <v>68</v>
      </c>
      <c r="H170">
        <v>2</v>
      </c>
      <c r="I170">
        <v>16.77</v>
      </c>
      <c r="J170">
        <v>3.4000000000000002E-2</v>
      </c>
      <c r="K170">
        <v>7.49</v>
      </c>
      <c r="L170" t="s">
        <v>57</v>
      </c>
    </row>
    <row r="171" spans="1:12" x14ac:dyDescent="0.3">
      <c r="A171" t="s">
        <v>1058</v>
      </c>
      <c r="B171" t="s">
        <v>6892</v>
      </c>
      <c r="C171" t="s">
        <v>88</v>
      </c>
      <c r="D171" t="s">
        <v>135</v>
      </c>
      <c r="E171" t="s">
        <v>71</v>
      </c>
      <c r="F171" t="s">
        <v>6893</v>
      </c>
      <c r="G171" t="s">
        <v>56</v>
      </c>
      <c r="H171">
        <v>3</v>
      </c>
      <c r="I171">
        <v>225.37</v>
      </c>
      <c r="J171">
        <v>0.13800000000000001</v>
      </c>
      <c r="K171">
        <v>160.49</v>
      </c>
      <c r="L171" t="s">
        <v>57</v>
      </c>
    </row>
    <row r="172" spans="1:12" x14ac:dyDescent="0.3">
      <c r="A172" t="s">
        <v>4034</v>
      </c>
      <c r="B172" t="s">
        <v>6894</v>
      </c>
      <c r="C172" t="s">
        <v>88</v>
      </c>
      <c r="D172" t="s">
        <v>206</v>
      </c>
      <c r="E172" t="s">
        <v>93</v>
      </c>
      <c r="F172" t="s">
        <v>255</v>
      </c>
      <c r="G172" t="s">
        <v>56</v>
      </c>
      <c r="H172">
        <v>4</v>
      </c>
      <c r="I172">
        <v>14.71</v>
      </c>
      <c r="J172">
        <v>6.7000000000000004E-2</v>
      </c>
      <c r="K172">
        <v>6.81</v>
      </c>
      <c r="L172" t="s">
        <v>57</v>
      </c>
    </row>
    <row r="173" spans="1:12" x14ac:dyDescent="0.3">
      <c r="A173" t="s">
        <v>4275</v>
      </c>
      <c r="B173" t="s">
        <v>6841</v>
      </c>
      <c r="C173" t="s">
        <v>84</v>
      </c>
      <c r="D173" t="s">
        <v>6895</v>
      </c>
      <c r="E173" t="s">
        <v>107</v>
      </c>
      <c r="F173" t="s">
        <v>139</v>
      </c>
      <c r="G173" t="s">
        <v>68</v>
      </c>
      <c r="H173">
        <v>1</v>
      </c>
      <c r="I173">
        <v>29.41</v>
      </c>
      <c r="J173">
        <v>0.114</v>
      </c>
      <c r="K173">
        <v>12.76</v>
      </c>
      <c r="L173" t="s">
        <v>57</v>
      </c>
    </row>
    <row r="174" spans="1:12" x14ac:dyDescent="0.3">
      <c r="A174" t="s">
        <v>820</v>
      </c>
      <c r="B174" t="s">
        <v>6896</v>
      </c>
      <c r="C174" t="s">
        <v>63</v>
      </c>
      <c r="D174" t="s">
        <v>64</v>
      </c>
      <c r="E174" t="s">
        <v>60</v>
      </c>
      <c r="F174" t="s">
        <v>61</v>
      </c>
      <c r="G174" t="s">
        <v>68</v>
      </c>
      <c r="H174">
        <v>4</v>
      </c>
      <c r="I174">
        <v>39.450000000000003</v>
      </c>
      <c r="J174">
        <v>0.26200000000000001</v>
      </c>
      <c r="K174">
        <v>16.670000000000002</v>
      </c>
      <c r="L174" t="s">
        <v>57</v>
      </c>
    </row>
    <row r="175" spans="1:12" x14ac:dyDescent="0.3">
      <c r="A175" t="s">
        <v>2078</v>
      </c>
      <c r="B175" t="s">
        <v>6897</v>
      </c>
      <c r="C175" t="s">
        <v>52</v>
      </c>
      <c r="D175" t="s">
        <v>6898</v>
      </c>
      <c r="E175" t="s">
        <v>93</v>
      </c>
      <c r="F175" t="s">
        <v>94</v>
      </c>
      <c r="G175" t="s">
        <v>56</v>
      </c>
      <c r="H175">
        <v>5</v>
      </c>
      <c r="I175">
        <v>76.260000000000005</v>
      </c>
      <c r="J175">
        <v>0.113</v>
      </c>
      <c r="K175">
        <v>32.130000000000003</v>
      </c>
      <c r="L175" t="s">
        <v>6720</v>
      </c>
    </row>
    <row r="176" spans="1:12" x14ac:dyDescent="0.3">
      <c r="A176" t="s">
        <v>549</v>
      </c>
      <c r="B176" t="s">
        <v>6899</v>
      </c>
      <c r="C176" t="s">
        <v>52</v>
      </c>
      <c r="D176" t="s">
        <v>272</v>
      </c>
      <c r="E176" t="s">
        <v>107</v>
      </c>
      <c r="F176" t="s">
        <v>148</v>
      </c>
      <c r="G176" t="s">
        <v>68</v>
      </c>
      <c r="H176">
        <v>4</v>
      </c>
      <c r="I176">
        <v>59.32</v>
      </c>
      <c r="J176">
        <v>0.27600000000000002</v>
      </c>
      <c r="K176">
        <v>26.11</v>
      </c>
      <c r="L176" t="s">
        <v>104</v>
      </c>
    </row>
    <row r="177" spans="1:12" x14ac:dyDescent="0.3">
      <c r="A177" t="s">
        <v>5558</v>
      </c>
      <c r="B177" t="s">
        <v>6900</v>
      </c>
      <c r="C177" t="s">
        <v>84</v>
      </c>
      <c r="D177" t="s">
        <v>85</v>
      </c>
      <c r="E177" t="s">
        <v>6901</v>
      </c>
      <c r="F177" t="s">
        <v>99</v>
      </c>
      <c r="G177" t="s">
        <v>56</v>
      </c>
      <c r="H177">
        <v>2</v>
      </c>
      <c r="I177">
        <v>45.12</v>
      </c>
      <c r="J177">
        <v>7.8E-2</v>
      </c>
      <c r="K177">
        <v>20.89</v>
      </c>
      <c r="L177" t="s">
        <v>57</v>
      </c>
    </row>
    <row r="178" spans="1:12" x14ac:dyDescent="0.3">
      <c r="A178" t="s">
        <v>1147</v>
      </c>
      <c r="B178" t="s">
        <v>6902</v>
      </c>
      <c r="C178" t="s">
        <v>63</v>
      </c>
      <c r="D178" t="s">
        <v>137</v>
      </c>
      <c r="E178" t="s">
        <v>60</v>
      </c>
      <c r="F178" t="s">
        <v>67</v>
      </c>
      <c r="G178" t="s">
        <v>68</v>
      </c>
      <c r="H178">
        <v>3</v>
      </c>
      <c r="I178">
        <v>39.729999999999997</v>
      </c>
      <c r="J178">
        <v>0.27300000000000002</v>
      </c>
      <c r="K178">
        <v>18.579999999999998</v>
      </c>
      <c r="L178" t="s">
        <v>57</v>
      </c>
    </row>
    <row r="179" spans="1:12" x14ac:dyDescent="0.3">
      <c r="A179" t="s">
        <v>6542</v>
      </c>
      <c r="C179" t="s">
        <v>88</v>
      </c>
      <c r="D179" t="s">
        <v>234</v>
      </c>
      <c r="E179" t="s">
        <v>60</v>
      </c>
      <c r="F179" t="s">
        <v>90</v>
      </c>
      <c r="G179" t="s">
        <v>68</v>
      </c>
      <c r="H179">
        <v>10</v>
      </c>
      <c r="I179">
        <v>98.53</v>
      </c>
      <c r="J179">
        <v>0.113</v>
      </c>
      <c r="K179">
        <v>50.73</v>
      </c>
      <c r="L179" t="s">
        <v>57</v>
      </c>
    </row>
    <row r="180" spans="1:12" x14ac:dyDescent="0.3">
      <c r="A180" t="s">
        <v>77</v>
      </c>
      <c r="B180" t="s">
        <v>6903</v>
      </c>
      <c r="C180" t="s">
        <v>63</v>
      </c>
      <c r="D180" t="s">
        <v>64</v>
      </c>
      <c r="E180" t="s">
        <v>71</v>
      </c>
      <c r="F180" t="s">
        <v>6884</v>
      </c>
      <c r="G180" t="s">
        <v>56</v>
      </c>
      <c r="H180">
        <v>3</v>
      </c>
      <c r="I180">
        <v>237.59</v>
      </c>
      <c r="K180">
        <v>189.55</v>
      </c>
      <c r="L180" t="s">
        <v>57</v>
      </c>
    </row>
    <row r="181" spans="1:12" x14ac:dyDescent="0.3">
      <c r="A181" t="s">
        <v>4846</v>
      </c>
      <c r="B181" t="s">
        <v>6904</v>
      </c>
      <c r="C181" t="s">
        <v>52</v>
      </c>
      <c r="D181" t="s">
        <v>96</v>
      </c>
      <c r="E181" t="s">
        <v>107</v>
      </c>
      <c r="F181" t="s">
        <v>139</v>
      </c>
      <c r="G181" t="s">
        <v>56</v>
      </c>
      <c r="H181">
        <v>1</v>
      </c>
      <c r="I181">
        <v>19.940000000000001</v>
      </c>
      <c r="J181">
        <v>0.104</v>
      </c>
      <c r="K181">
        <v>6.63</v>
      </c>
      <c r="L181" t="s">
        <v>57</v>
      </c>
    </row>
    <row r="182" spans="1:12" x14ac:dyDescent="0.3">
      <c r="A182" t="s">
        <v>3753</v>
      </c>
      <c r="B182" t="s">
        <v>6905</v>
      </c>
      <c r="C182" t="s">
        <v>84</v>
      </c>
      <c r="D182" t="s">
        <v>196</v>
      </c>
      <c r="E182" t="s">
        <v>60</v>
      </c>
      <c r="F182" t="s">
        <v>76</v>
      </c>
      <c r="G182" t="s">
        <v>68</v>
      </c>
      <c r="H182">
        <v>3</v>
      </c>
      <c r="I182">
        <v>65.91</v>
      </c>
      <c r="J182">
        <v>3.5999999999999997E-2</v>
      </c>
      <c r="K182">
        <v>34.96</v>
      </c>
      <c r="L182" t="s">
        <v>104</v>
      </c>
    </row>
    <row r="183" spans="1:12" x14ac:dyDescent="0.3">
      <c r="A183" t="s">
        <v>1366</v>
      </c>
      <c r="B183" t="s">
        <v>6906</v>
      </c>
      <c r="C183" t="s">
        <v>52</v>
      </c>
      <c r="D183" t="s">
        <v>272</v>
      </c>
      <c r="E183" t="s">
        <v>107</v>
      </c>
      <c r="F183" t="s">
        <v>193</v>
      </c>
      <c r="G183" t="s">
        <v>56</v>
      </c>
      <c r="H183">
        <v>4</v>
      </c>
      <c r="I183">
        <v>16.62</v>
      </c>
      <c r="J183">
        <v>7.4999999999999997E-2</v>
      </c>
      <c r="K183">
        <v>6.05</v>
      </c>
      <c r="L183" t="s">
        <v>57</v>
      </c>
    </row>
    <row r="184" spans="1:12" x14ac:dyDescent="0.3">
      <c r="A184" t="s">
        <v>691</v>
      </c>
      <c r="B184" t="s">
        <v>6907</v>
      </c>
      <c r="C184" t="s">
        <v>88</v>
      </c>
      <c r="D184" t="s">
        <v>234</v>
      </c>
      <c r="E184" t="s">
        <v>60</v>
      </c>
      <c r="F184" t="s">
        <v>90</v>
      </c>
      <c r="G184" t="s">
        <v>68</v>
      </c>
      <c r="H184">
        <v>11</v>
      </c>
      <c r="I184">
        <v>112.67</v>
      </c>
      <c r="J184">
        <v>9.0999999999999998E-2</v>
      </c>
      <c r="K184">
        <v>51.71</v>
      </c>
      <c r="L184" t="s">
        <v>6738</v>
      </c>
    </row>
    <row r="185" spans="1:12" x14ac:dyDescent="0.3">
      <c r="A185" t="s">
        <v>3816</v>
      </c>
      <c r="B185" t="s">
        <v>6908</v>
      </c>
      <c r="C185" t="s">
        <v>63</v>
      </c>
      <c r="D185" t="s">
        <v>188</v>
      </c>
      <c r="E185" t="s">
        <v>71</v>
      </c>
      <c r="F185" t="s">
        <v>78</v>
      </c>
      <c r="G185" t="s">
        <v>68</v>
      </c>
      <c r="H185">
        <v>8</v>
      </c>
      <c r="J185">
        <v>0.39700000000000002</v>
      </c>
      <c r="K185">
        <v>93.53</v>
      </c>
      <c r="L185" t="s">
        <v>57</v>
      </c>
    </row>
    <row r="186" spans="1:12" x14ac:dyDescent="0.3">
      <c r="A186" t="s">
        <v>4127</v>
      </c>
      <c r="B186" t="s">
        <v>6909</v>
      </c>
      <c r="C186" t="s">
        <v>63</v>
      </c>
      <c r="D186" t="s">
        <v>6910</v>
      </c>
      <c r="E186" t="s">
        <v>60</v>
      </c>
      <c r="F186" t="s">
        <v>99</v>
      </c>
      <c r="G186" t="s">
        <v>56</v>
      </c>
      <c r="H186">
        <v>3</v>
      </c>
      <c r="I186">
        <v>100.03</v>
      </c>
      <c r="J186">
        <v>0.15</v>
      </c>
      <c r="K186">
        <v>54.21</v>
      </c>
      <c r="L186" t="s">
        <v>57</v>
      </c>
    </row>
    <row r="187" spans="1:12" x14ac:dyDescent="0.3">
      <c r="A187" t="s">
        <v>3194</v>
      </c>
      <c r="B187" t="s">
        <v>6831</v>
      </c>
      <c r="C187" t="s">
        <v>6820</v>
      </c>
      <c r="D187" t="s">
        <v>53</v>
      </c>
      <c r="E187" t="s">
        <v>6911</v>
      </c>
      <c r="F187" t="s">
        <v>61</v>
      </c>
      <c r="G187" t="s">
        <v>68</v>
      </c>
      <c r="H187">
        <v>4</v>
      </c>
      <c r="I187">
        <v>107.45</v>
      </c>
      <c r="J187">
        <v>0.20100000000000001</v>
      </c>
      <c r="K187">
        <v>47.43</v>
      </c>
      <c r="L187" t="s">
        <v>57</v>
      </c>
    </row>
    <row r="188" spans="1:12" x14ac:dyDescent="0.3">
      <c r="A188" t="s">
        <v>5156</v>
      </c>
      <c r="C188" t="s">
        <v>84</v>
      </c>
      <c r="D188" t="s">
        <v>196</v>
      </c>
      <c r="E188" t="s">
        <v>54</v>
      </c>
      <c r="F188" t="s">
        <v>156</v>
      </c>
      <c r="G188" t="s">
        <v>56</v>
      </c>
      <c r="H188">
        <v>4</v>
      </c>
      <c r="I188">
        <v>17.37</v>
      </c>
      <c r="J188">
        <v>7.6999999999999999E-2</v>
      </c>
      <c r="K188">
        <v>10.54</v>
      </c>
      <c r="L188" t="s">
        <v>57</v>
      </c>
    </row>
    <row r="189" spans="1:12" x14ac:dyDescent="0.3">
      <c r="A189" t="s">
        <v>2396</v>
      </c>
      <c r="B189" t="s">
        <v>6912</v>
      </c>
      <c r="C189" t="s">
        <v>6817</v>
      </c>
      <c r="D189" t="s">
        <v>123</v>
      </c>
      <c r="E189" t="s">
        <v>60</v>
      </c>
      <c r="F189" t="s">
        <v>76</v>
      </c>
      <c r="G189" t="s">
        <v>56</v>
      </c>
      <c r="H189">
        <v>1</v>
      </c>
      <c r="I189">
        <v>104.88</v>
      </c>
      <c r="J189">
        <v>6.4000000000000001E-2</v>
      </c>
      <c r="K189">
        <v>50.73</v>
      </c>
      <c r="L189" t="s">
        <v>57</v>
      </c>
    </row>
    <row r="190" spans="1:12" x14ac:dyDescent="0.3">
      <c r="A190" t="s">
        <v>3942</v>
      </c>
      <c r="B190" t="s">
        <v>6913</v>
      </c>
      <c r="C190" t="s">
        <v>84</v>
      </c>
      <c r="D190" t="s">
        <v>85</v>
      </c>
      <c r="E190" t="s">
        <v>54</v>
      </c>
      <c r="F190" t="s">
        <v>65</v>
      </c>
      <c r="G190" t="s">
        <v>68</v>
      </c>
      <c r="H190">
        <v>1</v>
      </c>
      <c r="I190">
        <v>4.2300000000000004</v>
      </c>
      <c r="J190">
        <v>0.157</v>
      </c>
      <c r="K190">
        <v>2.9</v>
      </c>
      <c r="L190" t="s">
        <v>57</v>
      </c>
    </row>
    <row r="191" spans="1:12" x14ac:dyDescent="0.3">
      <c r="A191" t="s">
        <v>2076</v>
      </c>
      <c r="B191" t="s">
        <v>6914</v>
      </c>
      <c r="C191" t="s">
        <v>52</v>
      </c>
      <c r="D191" t="s">
        <v>96</v>
      </c>
      <c r="E191" t="s">
        <v>71</v>
      </c>
      <c r="F191" t="s">
        <v>97</v>
      </c>
      <c r="G191" t="s">
        <v>68</v>
      </c>
      <c r="H191">
        <v>1</v>
      </c>
      <c r="I191">
        <v>27.38</v>
      </c>
      <c r="J191">
        <v>0.115</v>
      </c>
      <c r="K191">
        <v>21.34</v>
      </c>
      <c r="L191" t="s">
        <v>104</v>
      </c>
    </row>
    <row r="192" spans="1:12" x14ac:dyDescent="0.3">
      <c r="A192" t="s">
        <v>3270</v>
      </c>
      <c r="B192" t="s">
        <v>6761</v>
      </c>
      <c r="C192" t="s">
        <v>6865</v>
      </c>
      <c r="D192" t="s">
        <v>175</v>
      </c>
      <c r="E192" t="s">
        <v>60</v>
      </c>
      <c r="F192" t="s">
        <v>90</v>
      </c>
      <c r="G192" t="s">
        <v>68</v>
      </c>
      <c r="H192">
        <v>1</v>
      </c>
      <c r="I192">
        <v>81.95</v>
      </c>
      <c r="J192">
        <v>0.20200000000000001</v>
      </c>
      <c r="K192">
        <v>36.700000000000003</v>
      </c>
      <c r="L192" t="s">
        <v>57</v>
      </c>
    </row>
    <row r="193" spans="1:12" x14ac:dyDescent="0.3">
      <c r="A193" t="s">
        <v>4921</v>
      </c>
      <c r="B193" t="s">
        <v>6915</v>
      </c>
      <c r="C193" t="s">
        <v>63</v>
      </c>
      <c r="D193" t="s">
        <v>251</v>
      </c>
      <c r="E193" t="s">
        <v>93</v>
      </c>
      <c r="F193" t="s">
        <v>219</v>
      </c>
      <c r="G193" t="s">
        <v>68</v>
      </c>
      <c r="H193">
        <v>2</v>
      </c>
      <c r="I193">
        <v>56.99</v>
      </c>
      <c r="J193">
        <v>0.13200000000000001</v>
      </c>
      <c r="K193">
        <v>21.53</v>
      </c>
      <c r="L193" t="s">
        <v>57</v>
      </c>
    </row>
    <row r="194" spans="1:12" x14ac:dyDescent="0.3">
      <c r="A194" t="s">
        <v>5385</v>
      </c>
      <c r="B194" t="s">
        <v>6916</v>
      </c>
      <c r="C194" t="s">
        <v>84</v>
      </c>
      <c r="D194" t="s">
        <v>147</v>
      </c>
      <c r="E194" t="s">
        <v>54</v>
      </c>
      <c r="F194" t="s">
        <v>6917</v>
      </c>
      <c r="G194" t="s">
        <v>56</v>
      </c>
      <c r="H194">
        <v>1</v>
      </c>
      <c r="I194">
        <v>14.69</v>
      </c>
      <c r="J194">
        <v>0.127</v>
      </c>
      <c r="K194">
        <v>8.74</v>
      </c>
      <c r="L194" t="s">
        <v>57</v>
      </c>
    </row>
    <row r="195" spans="1:12" x14ac:dyDescent="0.3">
      <c r="A195" t="s">
        <v>1963</v>
      </c>
      <c r="B195" t="s">
        <v>6918</v>
      </c>
      <c r="C195" t="s">
        <v>63</v>
      </c>
      <c r="D195" t="s">
        <v>165</v>
      </c>
      <c r="E195" t="s">
        <v>60</v>
      </c>
      <c r="F195" t="s">
        <v>99</v>
      </c>
      <c r="G195" t="s">
        <v>68</v>
      </c>
      <c r="H195">
        <v>5</v>
      </c>
      <c r="I195">
        <v>96.06</v>
      </c>
      <c r="J195">
        <v>0.21299999999999999</v>
      </c>
      <c r="K195">
        <v>45</v>
      </c>
      <c r="L195" t="s">
        <v>6714</v>
      </c>
    </row>
    <row r="196" spans="1:12" x14ac:dyDescent="0.3">
      <c r="A196" t="s">
        <v>248</v>
      </c>
      <c r="B196" t="s">
        <v>6919</v>
      </c>
      <c r="C196" t="s">
        <v>52</v>
      </c>
      <c r="D196" t="s">
        <v>113</v>
      </c>
      <c r="E196" t="s">
        <v>60</v>
      </c>
      <c r="F196" t="s">
        <v>76</v>
      </c>
      <c r="G196" t="s">
        <v>56</v>
      </c>
      <c r="H196">
        <v>5</v>
      </c>
      <c r="I196">
        <v>76.650000000000006</v>
      </c>
      <c r="J196">
        <v>9.9000000000000005E-2</v>
      </c>
      <c r="K196">
        <v>30.9</v>
      </c>
      <c r="L196" t="s">
        <v>6720</v>
      </c>
    </row>
    <row r="197" spans="1:12" x14ac:dyDescent="0.3">
      <c r="A197" t="s">
        <v>1808</v>
      </c>
      <c r="B197" t="s">
        <v>6920</v>
      </c>
      <c r="C197" t="s">
        <v>52</v>
      </c>
      <c r="D197" t="s">
        <v>181</v>
      </c>
      <c r="E197" t="s">
        <v>93</v>
      </c>
      <c r="F197" t="s">
        <v>124</v>
      </c>
      <c r="G197" t="s">
        <v>56</v>
      </c>
      <c r="H197">
        <v>5</v>
      </c>
      <c r="I197">
        <v>42.74</v>
      </c>
      <c r="J197">
        <v>5.2999999999999999E-2</v>
      </c>
      <c r="L197" t="s">
        <v>57</v>
      </c>
    </row>
    <row r="198" spans="1:12" x14ac:dyDescent="0.3">
      <c r="A198" t="s">
        <v>6221</v>
      </c>
      <c r="B198" t="s">
        <v>6921</v>
      </c>
      <c r="C198" t="s">
        <v>84</v>
      </c>
      <c r="D198" t="s">
        <v>171</v>
      </c>
      <c r="E198" t="s">
        <v>54</v>
      </c>
      <c r="F198" t="s">
        <v>114</v>
      </c>
      <c r="G198" t="s">
        <v>56</v>
      </c>
      <c r="H198">
        <v>1</v>
      </c>
      <c r="I198">
        <v>4.1500000000000004</v>
      </c>
      <c r="J198">
        <v>7.4999999999999997E-2</v>
      </c>
      <c r="K198">
        <v>2.33</v>
      </c>
      <c r="L198" t="s">
        <v>57</v>
      </c>
    </row>
    <row r="199" spans="1:12" x14ac:dyDescent="0.3">
      <c r="A199" t="s">
        <v>2986</v>
      </c>
      <c r="B199" t="s">
        <v>6723</v>
      </c>
      <c r="C199" t="s">
        <v>88</v>
      </c>
      <c r="D199" t="s">
        <v>89</v>
      </c>
      <c r="E199" t="s">
        <v>54</v>
      </c>
      <c r="F199" t="s">
        <v>268</v>
      </c>
      <c r="G199" t="s">
        <v>68</v>
      </c>
      <c r="H199">
        <v>6</v>
      </c>
      <c r="I199">
        <v>12.31</v>
      </c>
      <c r="J199">
        <v>0.13600000000000001</v>
      </c>
      <c r="K199">
        <v>8.6</v>
      </c>
      <c r="L199" t="s">
        <v>57</v>
      </c>
    </row>
    <row r="200" spans="1:12" x14ac:dyDescent="0.3">
      <c r="A200" t="s">
        <v>4002</v>
      </c>
      <c r="B200" t="s">
        <v>6922</v>
      </c>
      <c r="C200" t="s">
        <v>88</v>
      </c>
      <c r="D200" t="s">
        <v>179</v>
      </c>
      <c r="E200" t="s">
        <v>71</v>
      </c>
      <c r="F200" t="s">
        <v>126</v>
      </c>
      <c r="G200" t="s">
        <v>56</v>
      </c>
      <c r="H200">
        <v>1</v>
      </c>
      <c r="I200">
        <v>226.6</v>
      </c>
      <c r="J200">
        <v>0.105</v>
      </c>
      <c r="K200">
        <v>161.28</v>
      </c>
      <c r="L200" t="s">
        <v>6738</v>
      </c>
    </row>
    <row r="201" spans="1:12" x14ac:dyDescent="0.3">
      <c r="A201" t="s">
        <v>1174</v>
      </c>
      <c r="B201" t="s">
        <v>6923</v>
      </c>
      <c r="C201" t="s">
        <v>84</v>
      </c>
      <c r="D201" t="s">
        <v>169</v>
      </c>
      <c r="E201" t="s">
        <v>6924</v>
      </c>
      <c r="F201" t="s">
        <v>126</v>
      </c>
      <c r="G201" t="s">
        <v>68</v>
      </c>
      <c r="H201">
        <v>6</v>
      </c>
      <c r="I201">
        <v>106.26</v>
      </c>
      <c r="J201">
        <v>6.4000000000000001E-2</v>
      </c>
      <c r="K201">
        <v>69.83</v>
      </c>
      <c r="L201" t="s">
        <v>57</v>
      </c>
    </row>
    <row r="202" spans="1:12" x14ac:dyDescent="0.3">
      <c r="A202" t="s">
        <v>1715</v>
      </c>
      <c r="B202" t="s">
        <v>6925</v>
      </c>
      <c r="C202" t="s">
        <v>88</v>
      </c>
      <c r="D202" t="s">
        <v>135</v>
      </c>
      <c r="E202" t="s">
        <v>54</v>
      </c>
      <c r="F202" t="s">
        <v>55</v>
      </c>
      <c r="G202" t="s">
        <v>68</v>
      </c>
      <c r="H202">
        <v>3</v>
      </c>
      <c r="I202">
        <v>11.1</v>
      </c>
      <c r="J202">
        <v>5.2999999999999999E-2</v>
      </c>
      <c r="K202">
        <v>6.59</v>
      </c>
      <c r="L202" t="s">
        <v>57</v>
      </c>
    </row>
    <row r="203" spans="1:12" x14ac:dyDescent="0.3">
      <c r="A203" t="s">
        <v>5301</v>
      </c>
      <c r="B203" t="s">
        <v>6926</v>
      </c>
      <c r="C203" t="s">
        <v>52</v>
      </c>
      <c r="D203" t="s">
        <v>181</v>
      </c>
      <c r="E203" t="s">
        <v>71</v>
      </c>
      <c r="F203" t="s">
        <v>78</v>
      </c>
      <c r="G203" t="s">
        <v>68</v>
      </c>
      <c r="H203">
        <v>5</v>
      </c>
      <c r="I203">
        <v>282.32</v>
      </c>
      <c r="J203">
        <v>9.2999999999999999E-2</v>
      </c>
      <c r="K203">
        <v>196.5</v>
      </c>
      <c r="L203" t="s">
        <v>57</v>
      </c>
    </row>
    <row r="204" spans="1:12" x14ac:dyDescent="0.3">
      <c r="A204" t="s">
        <v>711</v>
      </c>
      <c r="B204" t="s">
        <v>6927</v>
      </c>
      <c r="C204" t="s">
        <v>52</v>
      </c>
      <c r="D204" t="s">
        <v>155</v>
      </c>
      <c r="E204" t="s">
        <v>93</v>
      </c>
      <c r="F204" t="s">
        <v>141</v>
      </c>
      <c r="G204" t="s">
        <v>56</v>
      </c>
      <c r="H204">
        <v>6</v>
      </c>
      <c r="I204">
        <v>13.2</v>
      </c>
      <c r="J204">
        <v>3.0000000000000001E-3</v>
      </c>
      <c r="K204">
        <v>6.46</v>
      </c>
      <c r="L204" t="s">
        <v>57</v>
      </c>
    </row>
    <row r="205" spans="1:12" x14ac:dyDescent="0.3">
      <c r="A205" t="s">
        <v>161</v>
      </c>
      <c r="B205" t="s">
        <v>6928</v>
      </c>
      <c r="C205" t="s">
        <v>88</v>
      </c>
      <c r="D205" t="s">
        <v>162</v>
      </c>
      <c r="E205" t="s">
        <v>54</v>
      </c>
      <c r="F205" t="s">
        <v>55</v>
      </c>
      <c r="G205" t="s">
        <v>56</v>
      </c>
      <c r="H205">
        <v>2</v>
      </c>
      <c r="I205">
        <v>22.02</v>
      </c>
      <c r="J205">
        <v>0.10100000000000001</v>
      </c>
      <c r="K205">
        <v>15.34</v>
      </c>
      <c r="L205" t="s">
        <v>57</v>
      </c>
    </row>
    <row r="206" spans="1:12" x14ac:dyDescent="0.3">
      <c r="A206" t="s">
        <v>6395</v>
      </c>
      <c r="B206" t="s">
        <v>6929</v>
      </c>
      <c r="C206" t="s">
        <v>6930</v>
      </c>
      <c r="D206" t="s">
        <v>572</v>
      </c>
      <c r="E206" t="s">
        <v>60</v>
      </c>
      <c r="F206" t="s">
        <v>90</v>
      </c>
      <c r="G206" t="s">
        <v>56</v>
      </c>
      <c r="H206">
        <v>6</v>
      </c>
      <c r="I206">
        <v>78.53</v>
      </c>
      <c r="J206">
        <v>0.121</v>
      </c>
      <c r="K206">
        <v>38.340000000000003</v>
      </c>
      <c r="L206" t="s">
        <v>57</v>
      </c>
    </row>
    <row r="207" spans="1:12" x14ac:dyDescent="0.3">
      <c r="A207" t="s">
        <v>2845</v>
      </c>
      <c r="C207" t="s">
        <v>63</v>
      </c>
      <c r="D207" t="s">
        <v>258</v>
      </c>
      <c r="E207" t="s">
        <v>71</v>
      </c>
      <c r="F207" t="s">
        <v>78</v>
      </c>
      <c r="G207" t="s">
        <v>68</v>
      </c>
      <c r="H207">
        <v>1</v>
      </c>
      <c r="I207">
        <v>215.64</v>
      </c>
      <c r="J207">
        <v>0.16200000000000001</v>
      </c>
      <c r="K207">
        <v>166.52</v>
      </c>
      <c r="L207" t="s">
        <v>57</v>
      </c>
    </row>
    <row r="208" spans="1:12" x14ac:dyDescent="0.3">
      <c r="A208" t="s">
        <v>717</v>
      </c>
      <c r="B208" t="s">
        <v>6864</v>
      </c>
      <c r="C208" t="s">
        <v>84</v>
      </c>
      <c r="D208" t="s">
        <v>171</v>
      </c>
      <c r="E208" t="s">
        <v>107</v>
      </c>
      <c r="F208" t="s">
        <v>108</v>
      </c>
      <c r="G208" t="s">
        <v>68</v>
      </c>
      <c r="H208">
        <v>7</v>
      </c>
      <c r="I208">
        <v>34.74</v>
      </c>
      <c r="J208">
        <v>4.1000000000000002E-2</v>
      </c>
      <c r="K208">
        <v>13.07</v>
      </c>
      <c r="L208" t="s">
        <v>57</v>
      </c>
    </row>
    <row r="209" spans="1:12" x14ac:dyDescent="0.3">
      <c r="A209" t="s">
        <v>1649</v>
      </c>
      <c r="B209" t="s">
        <v>6931</v>
      </c>
      <c r="C209" t="s">
        <v>52</v>
      </c>
      <c r="D209" t="s">
        <v>53</v>
      </c>
      <c r="E209" t="s">
        <v>71</v>
      </c>
      <c r="F209" t="s">
        <v>97</v>
      </c>
      <c r="G209" t="s">
        <v>68</v>
      </c>
      <c r="H209">
        <v>6</v>
      </c>
      <c r="I209">
        <v>167.95</v>
      </c>
      <c r="K209">
        <v>115.4</v>
      </c>
      <c r="L209" t="s">
        <v>57</v>
      </c>
    </row>
    <row r="210" spans="1:12" x14ac:dyDescent="0.3">
      <c r="A210" t="s">
        <v>6012</v>
      </c>
      <c r="B210" t="s">
        <v>6932</v>
      </c>
      <c r="C210" t="s">
        <v>6865</v>
      </c>
      <c r="D210" t="s">
        <v>137</v>
      </c>
      <c r="E210" t="s">
        <v>6911</v>
      </c>
      <c r="F210" t="s">
        <v>76</v>
      </c>
      <c r="G210" t="s">
        <v>56</v>
      </c>
      <c r="H210">
        <v>3</v>
      </c>
      <c r="I210">
        <v>75.97</v>
      </c>
      <c r="J210">
        <v>0.36499999999999999</v>
      </c>
      <c r="K210">
        <v>40.409999999999997</v>
      </c>
      <c r="L210" t="s">
        <v>57</v>
      </c>
    </row>
    <row r="211" spans="1:12" x14ac:dyDescent="0.3">
      <c r="A211" t="s">
        <v>510</v>
      </c>
      <c r="B211" t="s">
        <v>6933</v>
      </c>
      <c r="C211" t="s">
        <v>63</v>
      </c>
      <c r="D211" t="s">
        <v>106</v>
      </c>
      <c r="E211" t="s">
        <v>71</v>
      </c>
      <c r="F211" t="s">
        <v>78</v>
      </c>
      <c r="G211" t="s">
        <v>56</v>
      </c>
      <c r="H211">
        <v>1</v>
      </c>
      <c r="I211">
        <v>142.25</v>
      </c>
      <c r="K211">
        <v>102.32</v>
      </c>
      <c r="L211" t="s">
        <v>57</v>
      </c>
    </row>
    <row r="212" spans="1:12" x14ac:dyDescent="0.3">
      <c r="A212" t="s">
        <v>4841</v>
      </c>
      <c r="B212" t="s">
        <v>6934</v>
      </c>
      <c r="C212" t="s">
        <v>84</v>
      </c>
      <c r="D212" t="s">
        <v>169</v>
      </c>
      <c r="E212" t="s">
        <v>93</v>
      </c>
      <c r="F212" t="s">
        <v>94</v>
      </c>
      <c r="G212" t="s">
        <v>56</v>
      </c>
      <c r="H212">
        <v>3</v>
      </c>
      <c r="I212">
        <v>69.569999999999993</v>
      </c>
      <c r="J212">
        <v>0.121</v>
      </c>
      <c r="K212">
        <v>27.99</v>
      </c>
      <c r="L212" t="s">
        <v>57</v>
      </c>
    </row>
    <row r="213" spans="1:12" x14ac:dyDescent="0.3">
      <c r="A213" t="s">
        <v>3209</v>
      </c>
      <c r="B213" t="s">
        <v>6935</v>
      </c>
      <c r="C213" t="s">
        <v>63</v>
      </c>
      <c r="D213" t="s">
        <v>175</v>
      </c>
      <c r="E213" t="s">
        <v>71</v>
      </c>
      <c r="F213" t="s">
        <v>86</v>
      </c>
      <c r="G213" t="s">
        <v>68</v>
      </c>
      <c r="H213">
        <v>12</v>
      </c>
      <c r="I213">
        <v>135.24</v>
      </c>
      <c r="J213">
        <v>0.27300000000000002</v>
      </c>
      <c r="K213">
        <v>96.38</v>
      </c>
      <c r="L213" t="s">
        <v>57</v>
      </c>
    </row>
    <row r="214" spans="1:12" x14ac:dyDescent="0.3">
      <c r="A214" t="s">
        <v>3724</v>
      </c>
      <c r="B214" t="s">
        <v>6936</v>
      </c>
      <c r="C214" t="s">
        <v>63</v>
      </c>
      <c r="D214" t="s">
        <v>82</v>
      </c>
      <c r="E214" t="s">
        <v>93</v>
      </c>
      <c r="F214" t="s">
        <v>141</v>
      </c>
      <c r="G214" t="s">
        <v>56</v>
      </c>
      <c r="H214">
        <v>12</v>
      </c>
      <c r="I214">
        <v>17.489999999999998</v>
      </c>
      <c r="J214">
        <v>0.156</v>
      </c>
      <c r="K214">
        <v>7.31</v>
      </c>
      <c r="L214" t="s">
        <v>57</v>
      </c>
    </row>
    <row r="215" spans="1:12" x14ac:dyDescent="0.3">
      <c r="A215" t="s">
        <v>6541</v>
      </c>
      <c r="B215" t="s">
        <v>6861</v>
      </c>
      <c r="C215" t="s">
        <v>88</v>
      </c>
      <c r="D215" t="s">
        <v>234</v>
      </c>
      <c r="E215" t="s">
        <v>93</v>
      </c>
      <c r="F215" t="s">
        <v>141</v>
      </c>
      <c r="G215" t="s">
        <v>56</v>
      </c>
      <c r="H215">
        <v>4</v>
      </c>
      <c r="I215">
        <v>42.51</v>
      </c>
      <c r="J215">
        <v>0</v>
      </c>
      <c r="K215">
        <v>19.54</v>
      </c>
      <c r="L215" t="s">
        <v>6720</v>
      </c>
    </row>
    <row r="216" spans="1:12" x14ac:dyDescent="0.3">
      <c r="A216" t="s">
        <v>2413</v>
      </c>
      <c r="B216" t="s">
        <v>6937</v>
      </c>
      <c r="C216" t="s">
        <v>84</v>
      </c>
      <c r="D216" t="s">
        <v>150</v>
      </c>
      <c r="E216" t="s">
        <v>60</v>
      </c>
      <c r="F216" t="s">
        <v>61</v>
      </c>
      <c r="G216" t="s">
        <v>68</v>
      </c>
      <c r="H216">
        <v>13</v>
      </c>
      <c r="I216">
        <v>56.45</v>
      </c>
      <c r="J216">
        <v>6.4000000000000001E-2</v>
      </c>
      <c r="K216">
        <v>24.46</v>
      </c>
      <c r="L216" t="s">
        <v>57</v>
      </c>
    </row>
    <row r="217" spans="1:12" x14ac:dyDescent="0.3">
      <c r="A217" t="s">
        <v>1047</v>
      </c>
      <c r="B217" t="s">
        <v>6938</v>
      </c>
      <c r="C217" t="s">
        <v>84</v>
      </c>
      <c r="D217" t="s">
        <v>147</v>
      </c>
      <c r="E217" t="s">
        <v>71</v>
      </c>
      <c r="F217" t="s">
        <v>97</v>
      </c>
      <c r="G217" t="s">
        <v>68</v>
      </c>
      <c r="H217">
        <v>6</v>
      </c>
      <c r="I217">
        <v>208.03</v>
      </c>
      <c r="J217">
        <v>0.13900000000000001</v>
      </c>
      <c r="K217">
        <v>165.74</v>
      </c>
      <c r="L217" t="s">
        <v>57</v>
      </c>
    </row>
    <row r="218" spans="1:12" x14ac:dyDescent="0.3">
      <c r="A218" t="s">
        <v>3465</v>
      </c>
      <c r="B218" t="s">
        <v>6939</v>
      </c>
      <c r="C218" t="s">
        <v>52</v>
      </c>
      <c r="D218" t="s">
        <v>101</v>
      </c>
      <c r="E218" t="s">
        <v>107</v>
      </c>
      <c r="F218" t="s">
        <v>148</v>
      </c>
      <c r="G218" t="s">
        <v>56</v>
      </c>
      <c r="H218">
        <v>1</v>
      </c>
      <c r="I218">
        <v>25.14</v>
      </c>
      <c r="J218">
        <v>8.5000000000000006E-2</v>
      </c>
      <c r="K218">
        <v>8.6300000000000008</v>
      </c>
      <c r="L218" t="s">
        <v>57</v>
      </c>
    </row>
    <row r="219" spans="1:12" x14ac:dyDescent="0.3">
      <c r="A219" t="s">
        <v>1924</v>
      </c>
      <c r="B219" t="s">
        <v>6940</v>
      </c>
      <c r="C219" t="s">
        <v>84</v>
      </c>
      <c r="D219" t="s">
        <v>196</v>
      </c>
      <c r="E219" t="s">
        <v>54</v>
      </c>
      <c r="F219" t="s">
        <v>55</v>
      </c>
      <c r="G219" t="s">
        <v>68</v>
      </c>
      <c r="H219">
        <v>2</v>
      </c>
      <c r="I219">
        <v>13.3</v>
      </c>
      <c r="J219">
        <v>3.9E-2</v>
      </c>
      <c r="K219">
        <v>8.23</v>
      </c>
      <c r="L219" t="s">
        <v>57</v>
      </c>
    </row>
    <row r="220" spans="1:12" x14ac:dyDescent="0.3">
      <c r="A220" t="s">
        <v>128</v>
      </c>
      <c r="B220" t="s">
        <v>6753</v>
      </c>
      <c r="C220" t="s">
        <v>52</v>
      </c>
      <c r="D220" t="s">
        <v>121</v>
      </c>
      <c r="E220" t="s">
        <v>71</v>
      </c>
      <c r="F220" t="s">
        <v>86</v>
      </c>
      <c r="G220" t="s">
        <v>68</v>
      </c>
      <c r="H220">
        <v>5</v>
      </c>
      <c r="I220">
        <v>141.02000000000001</v>
      </c>
      <c r="J220">
        <v>7.5999999999999998E-2</v>
      </c>
      <c r="K220">
        <v>97.56</v>
      </c>
      <c r="L220" t="s">
        <v>57</v>
      </c>
    </row>
    <row r="221" spans="1:12" x14ac:dyDescent="0.3">
      <c r="A221" t="s">
        <v>5966</v>
      </c>
      <c r="B221" t="s">
        <v>6941</v>
      </c>
      <c r="C221" t="s">
        <v>88</v>
      </c>
      <c r="D221" t="s">
        <v>123</v>
      </c>
      <c r="E221" t="s">
        <v>60</v>
      </c>
      <c r="F221" t="s">
        <v>76</v>
      </c>
      <c r="G221" t="s">
        <v>68</v>
      </c>
      <c r="H221">
        <v>14</v>
      </c>
      <c r="I221">
        <v>65.17</v>
      </c>
      <c r="J221">
        <v>5.0999999999999997E-2</v>
      </c>
      <c r="K221">
        <v>26.98</v>
      </c>
      <c r="L221" t="s">
        <v>57</v>
      </c>
    </row>
    <row r="222" spans="1:12" x14ac:dyDescent="0.3">
      <c r="A222" t="s">
        <v>2275</v>
      </c>
      <c r="B222" t="s">
        <v>6850</v>
      </c>
      <c r="C222" t="s">
        <v>63</v>
      </c>
      <c r="D222" t="s">
        <v>204</v>
      </c>
      <c r="E222" t="s">
        <v>107</v>
      </c>
      <c r="F222" t="s">
        <v>148</v>
      </c>
      <c r="G222" t="s">
        <v>68</v>
      </c>
      <c r="H222">
        <v>7</v>
      </c>
      <c r="I222">
        <v>44.26</v>
      </c>
      <c r="J222">
        <v>0.32</v>
      </c>
      <c r="K222">
        <v>16.64</v>
      </c>
      <c r="L222" t="s">
        <v>57</v>
      </c>
    </row>
    <row r="223" spans="1:12" x14ac:dyDescent="0.3">
      <c r="A223" t="s">
        <v>5480</v>
      </c>
      <c r="B223" t="s">
        <v>6942</v>
      </c>
      <c r="C223" t="s">
        <v>52</v>
      </c>
      <c r="D223" t="s">
        <v>113</v>
      </c>
      <c r="E223" t="s">
        <v>71</v>
      </c>
      <c r="F223" t="s">
        <v>72</v>
      </c>
      <c r="G223" t="s">
        <v>56</v>
      </c>
      <c r="H223">
        <v>2</v>
      </c>
      <c r="I223">
        <v>136.47999999999999</v>
      </c>
      <c r="J223">
        <v>0.16400000000000001</v>
      </c>
      <c r="K223">
        <v>107.48</v>
      </c>
      <c r="L223" t="s">
        <v>57</v>
      </c>
    </row>
    <row r="224" spans="1:12" x14ac:dyDescent="0.3">
      <c r="A224" t="s">
        <v>1346</v>
      </c>
      <c r="B224" t="s">
        <v>6719</v>
      </c>
      <c r="C224" t="s">
        <v>6820</v>
      </c>
      <c r="D224" t="s">
        <v>53</v>
      </c>
      <c r="E224" t="s">
        <v>71</v>
      </c>
      <c r="F224" t="s">
        <v>126</v>
      </c>
      <c r="G224" t="s">
        <v>68</v>
      </c>
      <c r="H224">
        <v>1</v>
      </c>
      <c r="I224">
        <v>66.709999999999994</v>
      </c>
      <c r="J224">
        <v>9.9000000000000005E-2</v>
      </c>
      <c r="K224">
        <v>45.41</v>
      </c>
      <c r="L224" t="s">
        <v>57</v>
      </c>
    </row>
    <row r="225" spans="1:12" x14ac:dyDescent="0.3">
      <c r="A225" t="s">
        <v>3491</v>
      </c>
      <c r="B225" t="s">
        <v>6943</v>
      </c>
      <c r="C225" t="s">
        <v>63</v>
      </c>
      <c r="D225" t="s">
        <v>175</v>
      </c>
      <c r="E225" t="s">
        <v>54</v>
      </c>
      <c r="F225" t="s">
        <v>268</v>
      </c>
      <c r="G225" t="s">
        <v>56</v>
      </c>
      <c r="H225">
        <v>4</v>
      </c>
      <c r="I225">
        <v>19.54</v>
      </c>
      <c r="J225">
        <v>0.31</v>
      </c>
      <c r="K225">
        <v>12.19</v>
      </c>
      <c r="L225" t="s">
        <v>57</v>
      </c>
    </row>
    <row r="226" spans="1:12" x14ac:dyDescent="0.3">
      <c r="A226" t="s">
        <v>6420</v>
      </c>
      <c r="B226" t="s">
        <v>6944</v>
      </c>
      <c r="C226" t="s">
        <v>52</v>
      </c>
      <c r="D226" t="s">
        <v>155</v>
      </c>
      <c r="E226" t="s">
        <v>54</v>
      </c>
      <c r="F226" t="s">
        <v>156</v>
      </c>
      <c r="G226" t="s">
        <v>68</v>
      </c>
      <c r="H226">
        <v>3</v>
      </c>
      <c r="I226">
        <v>15.2</v>
      </c>
      <c r="J226">
        <v>0.10100000000000001</v>
      </c>
      <c r="K226">
        <v>9.6199999999999992</v>
      </c>
      <c r="L226" t="s">
        <v>57</v>
      </c>
    </row>
    <row r="227" spans="1:12" x14ac:dyDescent="0.3">
      <c r="A227" t="s">
        <v>5597</v>
      </c>
      <c r="B227" t="s">
        <v>6945</v>
      </c>
      <c r="C227" t="s">
        <v>63</v>
      </c>
      <c r="D227" t="s">
        <v>258</v>
      </c>
      <c r="E227" t="s">
        <v>71</v>
      </c>
      <c r="F227" t="s">
        <v>86</v>
      </c>
      <c r="G227" t="s">
        <v>56</v>
      </c>
      <c r="H227">
        <v>3</v>
      </c>
      <c r="I227">
        <v>182.36</v>
      </c>
      <c r="J227">
        <v>0.28699999999999998</v>
      </c>
      <c r="K227">
        <v>128.01</v>
      </c>
      <c r="L227" t="s">
        <v>57</v>
      </c>
    </row>
    <row r="228" spans="1:12" x14ac:dyDescent="0.3">
      <c r="A228" t="s">
        <v>6184</v>
      </c>
      <c r="B228" t="s">
        <v>6808</v>
      </c>
      <c r="C228" t="s">
        <v>84</v>
      </c>
      <c r="D228" t="s">
        <v>572</v>
      </c>
      <c r="E228" t="s">
        <v>71</v>
      </c>
      <c r="F228" t="s">
        <v>126</v>
      </c>
      <c r="G228" t="s">
        <v>56</v>
      </c>
      <c r="H228">
        <v>2</v>
      </c>
      <c r="I228">
        <v>204.39</v>
      </c>
      <c r="J228">
        <v>0.03</v>
      </c>
      <c r="K228">
        <v>144.77000000000001</v>
      </c>
      <c r="L228" t="s">
        <v>104</v>
      </c>
    </row>
    <row r="229" spans="1:12" x14ac:dyDescent="0.3">
      <c r="A229" t="s">
        <v>2240</v>
      </c>
      <c r="B229" t="s">
        <v>6850</v>
      </c>
      <c r="C229" t="s">
        <v>88</v>
      </c>
      <c r="D229" t="s">
        <v>89</v>
      </c>
      <c r="E229" t="s">
        <v>60</v>
      </c>
      <c r="F229" t="s">
        <v>99</v>
      </c>
      <c r="G229" t="s">
        <v>68</v>
      </c>
      <c r="H229">
        <v>5</v>
      </c>
      <c r="I229">
        <v>44.24</v>
      </c>
      <c r="J229">
        <v>0.10299999999999999</v>
      </c>
      <c r="K229">
        <v>23.77</v>
      </c>
      <c r="L229" t="s">
        <v>57</v>
      </c>
    </row>
    <row r="230" spans="1:12" x14ac:dyDescent="0.3">
      <c r="A230" t="s">
        <v>6137</v>
      </c>
      <c r="B230" t="s">
        <v>6946</v>
      </c>
      <c r="C230" t="s">
        <v>63</v>
      </c>
      <c r="D230" t="s">
        <v>281</v>
      </c>
      <c r="E230" t="s">
        <v>60</v>
      </c>
      <c r="F230" t="s">
        <v>99</v>
      </c>
      <c r="G230" t="s">
        <v>56</v>
      </c>
      <c r="H230">
        <v>3</v>
      </c>
      <c r="I230">
        <v>110.72</v>
      </c>
      <c r="J230">
        <v>0.23300000000000001</v>
      </c>
      <c r="K230">
        <v>48.94</v>
      </c>
      <c r="L230" t="s">
        <v>57</v>
      </c>
    </row>
    <row r="231" spans="1:12" x14ac:dyDescent="0.3">
      <c r="A231" t="s">
        <v>1152</v>
      </c>
      <c r="B231" t="s">
        <v>6947</v>
      </c>
      <c r="C231" t="s">
        <v>63</v>
      </c>
      <c r="D231" t="s">
        <v>258</v>
      </c>
      <c r="E231" t="s">
        <v>93</v>
      </c>
      <c r="F231" t="s">
        <v>124</v>
      </c>
      <c r="G231" t="s">
        <v>68</v>
      </c>
      <c r="H231">
        <v>2</v>
      </c>
      <c r="I231">
        <v>24.35</v>
      </c>
      <c r="J231">
        <v>0.16700000000000001</v>
      </c>
      <c r="K231">
        <v>9.14</v>
      </c>
      <c r="L231" t="s">
        <v>57</v>
      </c>
    </row>
    <row r="232" spans="1:12" x14ac:dyDescent="0.3">
      <c r="A232" t="s">
        <v>5593</v>
      </c>
      <c r="B232" t="s">
        <v>6948</v>
      </c>
      <c r="C232" t="s">
        <v>88</v>
      </c>
      <c r="D232" t="s">
        <v>6949</v>
      </c>
      <c r="E232" t="s">
        <v>71</v>
      </c>
      <c r="F232" t="s">
        <v>97</v>
      </c>
      <c r="G232" t="s">
        <v>68</v>
      </c>
      <c r="H232">
        <v>2</v>
      </c>
      <c r="I232">
        <v>146.6</v>
      </c>
      <c r="J232">
        <v>4.2000000000000003E-2</v>
      </c>
      <c r="K232">
        <v>108.76</v>
      </c>
      <c r="L232" t="s">
        <v>57</v>
      </c>
    </row>
    <row r="233" spans="1:12" x14ac:dyDescent="0.3">
      <c r="A233" t="s">
        <v>6266</v>
      </c>
      <c r="B233" t="s">
        <v>6950</v>
      </c>
      <c r="C233" t="s">
        <v>63</v>
      </c>
      <c r="D233" t="s">
        <v>159</v>
      </c>
      <c r="E233" t="s">
        <v>54</v>
      </c>
      <c r="F233" t="s">
        <v>65</v>
      </c>
      <c r="G233" t="s">
        <v>56</v>
      </c>
      <c r="H233">
        <v>8</v>
      </c>
      <c r="I233">
        <v>3.39</v>
      </c>
      <c r="J233">
        <v>0.224</v>
      </c>
      <c r="K233">
        <v>2.08</v>
      </c>
      <c r="L233" t="s">
        <v>57</v>
      </c>
    </row>
    <row r="234" spans="1:12" x14ac:dyDescent="0.3">
      <c r="A234" t="s">
        <v>1690</v>
      </c>
      <c r="B234" t="s">
        <v>6772</v>
      </c>
      <c r="C234" t="s">
        <v>84</v>
      </c>
      <c r="D234" t="s">
        <v>6951</v>
      </c>
      <c r="E234" t="s">
        <v>54</v>
      </c>
      <c r="F234" t="s">
        <v>65</v>
      </c>
      <c r="G234" t="s">
        <v>68</v>
      </c>
      <c r="H234">
        <v>1</v>
      </c>
      <c r="I234">
        <v>22.65</v>
      </c>
      <c r="J234">
        <v>7.8E-2</v>
      </c>
      <c r="K234">
        <v>13.54</v>
      </c>
      <c r="L234" t="s">
        <v>57</v>
      </c>
    </row>
    <row r="235" spans="1:12" x14ac:dyDescent="0.3">
      <c r="A235" t="s">
        <v>2218</v>
      </c>
      <c r="B235" t="s">
        <v>6952</v>
      </c>
      <c r="C235" t="s">
        <v>63</v>
      </c>
      <c r="D235" t="s">
        <v>302</v>
      </c>
      <c r="E235" t="s">
        <v>107</v>
      </c>
      <c r="F235" t="s">
        <v>6953</v>
      </c>
      <c r="H235">
        <v>6</v>
      </c>
      <c r="I235">
        <v>31.65</v>
      </c>
      <c r="J235">
        <v>0.312</v>
      </c>
      <c r="K235">
        <v>14.2</v>
      </c>
      <c r="L235" t="s">
        <v>6954</v>
      </c>
    </row>
    <row r="236" spans="1:12" x14ac:dyDescent="0.3">
      <c r="A236" t="s">
        <v>6287</v>
      </c>
      <c r="B236" t="s">
        <v>6955</v>
      </c>
      <c r="C236" t="s">
        <v>88</v>
      </c>
      <c r="D236" t="s">
        <v>198</v>
      </c>
      <c r="E236" t="s">
        <v>107</v>
      </c>
      <c r="F236" t="s">
        <v>148</v>
      </c>
      <c r="G236" t="s">
        <v>56</v>
      </c>
      <c r="H236">
        <v>2</v>
      </c>
      <c r="I236">
        <v>40.200000000000003</v>
      </c>
      <c r="J236">
        <v>0.125</v>
      </c>
      <c r="K236">
        <v>16.920000000000002</v>
      </c>
      <c r="L236" t="s">
        <v>57</v>
      </c>
    </row>
    <row r="237" spans="1:12" x14ac:dyDescent="0.3">
      <c r="A237" t="s">
        <v>2148</v>
      </c>
      <c r="B237" t="s">
        <v>6956</v>
      </c>
      <c r="C237" t="s">
        <v>63</v>
      </c>
      <c r="D237" t="s">
        <v>281</v>
      </c>
      <c r="E237" t="s">
        <v>54</v>
      </c>
      <c r="F237" t="s">
        <v>156</v>
      </c>
      <c r="G237" t="s">
        <v>56</v>
      </c>
      <c r="H237">
        <v>3</v>
      </c>
      <c r="I237">
        <v>21.32</v>
      </c>
      <c r="J237">
        <v>0.125</v>
      </c>
      <c r="K237">
        <v>13.88</v>
      </c>
      <c r="L237" t="s">
        <v>57</v>
      </c>
    </row>
    <row r="238" spans="1:12" x14ac:dyDescent="0.3">
      <c r="A238" t="s">
        <v>3935</v>
      </c>
      <c r="B238" t="s">
        <v>6957</v>
      </c>
      <c r="C238" t="s">
        <v>52</v>
      </c>
      <c r="D238" t="s">
        <v>70</v>
      </c>
      <c r="E238" t="s">
        <v>54</v>
      </c>
      <c r="F238" t="s">
        <v>55</v>
      </c>
      <c r="G238" t="s">
        <v>68</v>
      </c>
      <c r="H238">
        <v>5</v>
      </c>
      <c r="I238">
        <v>7.07</v>
      </c>
      <c r="J238">
        <v>8.9999999999999993E-3</v>
      </c>
      <c r="K238">
        <v>4.1399999999999997</v>
      </c>
      <c r="L238" t="s">
        <v>57</v>
      </c>
    </row>
    <row r="239" spans="1:12" x14ac:dyDescent="0.3">
      <c r="A239" t="s">
        <v>2002</v>
      </c>
      <c r="B239" t="s">
        <v>6958</v>
      </c>
      <c r="C239" t="s">
        <v>63</v>
      </c>
      <c r="D239" t="s">
        <v>106</v>
      </c>
      <c r="E239" t="s">
        <v>71</v>
      </c>
      <c r="F239" t="s">
        <v>72</v>
      </c>
      <c r="G239" t="s">
        <v>56</v>
      </c>
      <c r="H239">
        <v>7</v>
      </c>
      <c r="I239">
        <v>32.25</v>
      </c>
      <c r="J239">
        <v>0.13300000000000001</v>
      </c>
      <c r="K239">
        <v>22.05</v>
      </c>
      <c r="L239" t="s">
        <v>57</v>
      </c>
    </row>
    <row r="240" spans="1:12" x14ac:dyDescent="0.3">
      <c r="A240" t="s">
        <v>4718</v>
      </c>
      <c r="B240" t="s">
        <v>6881</v>
      </c>
      <c r="C240" t="s">
        <v>52</v>
      </c>
      <c r="D240" t="s">
        <v>53</v>
      </c>
      <c r="E240" t="s">
        <v>93</v>
      </c>
      <c r="F240" t="s">
        <v>255</v>
      </c>
      <c r="G240" t="s">
        <v>68</v>
      </c>
      <c r="H240">
        <v>3</v>
      </c>
      <c r="I240">
        <v>26.77</v>
      </c>
      <c r="J240">
        <v>6.6000000000000003E-2</v>
      </c>
      <c r="K240">
        <v>12.85</v>
      </c>
      <c r="L240" t="s">
        <v>57</v>
      </c>
    </row>
    <row r="241" spans="1:12" x14ac:dyDescent="0.3">
      <c r="A241" t="s">
        <v>5359</v>
      </c>
      <c r="B241" t="s">
        <v>6739</v>
      </c>
      <c r="C241" t="s">
        <v>88</v>
      </c>
      <c r="D241" t="s">
        <v>429</v>
      </c>
      <c r="E241" t="s">
        <v>71</v>
      </c>
      <c r="F241" t="s">
        <v>97</v>
      </c>
      <c r="H241">
        <v>3</v>
      </c>
      <c r="I241">
        <v>151.74</v>
      </c>
      <c r="J241">
        <v>7.5999999999999998E-2</v>
      </c>
      <c r="K241">
        <v>113.84</v>
      </c>
      <c r="L241" t="s">
        <v>57</v>
      </c>
    </row>
    <row r="242" spans="1:12" x14ac:dyDescent="0.3">
      <c r="A242" t="s">
        <v>283</v>
      </c>
      <c r="B242" t="s">
        <v>6959</v>
      </c>
      <c r="C242" t="s">
        <v>88</v>
      </c>
      <c r="D242" t="s">
        <v>206</v>
      </c>
      <c r="E242" t="s">
        <v>71</v>
      </c>
      <c r="F242" t="s">
        <v>72</v>
      </c>
      <c r="G242" t="s">
        <v>68</v>
      </c>
      <c r="H242">
        <v>1000</v>
      </c>
      <c r="I242">
        <v>79.78</v>
      </c>
      <c r="J242">
        <v>8.5999999999999993E-2</v>
      </c>
      <c r="K242">
        <v>56.46</v>
      </c>
      <c r="L242" t="s">
        <v>57</v>
      </c>
    </row>
    <row r="243" spans="1:12" x14ac:dyDescent="0.3">
      <c r="A243" t="s">
        <v>872</v>
      </c>
      <c r="B243" t="s">
        <v>6960</v>
      </c>
      <c r="C243" t="s">
        <v>84</v>
      </c>
      <c r="D243" t="s">
        <v>169</v>
      </c>
      <c r="E243" t="s">
        <v>71</v>
      </c>
      <c r="F243" t="s">
        <v>72</v>
      </c>
      <c r="G243" t="s">
        <v>68</v>
      </c>
      <c r="H243">
        <v>5</v>
      </c>
      <c r="I243">
        <v>263.54000000000002</v>
      </c>
      <c r="J243">
        <v>0.128</v>
      </c>
      <c r="K243">
        <v>196.97</v>
      </c>
      <c r="L243" t="s">
        <v>57</v>
      </c>
    </row>
    <row r="244" spans="1:12" x14ac:dyDescent="0.3">
      <c r="A244" t="s">
        <v>4279</v>
      </c>
      <c r="B244" t="s">
        <v>6961</v>
      </c>
      <c r="C244" t="s">
        <v>6820</v>
      </c>
      <c r="D244" t="s">
        <v>272</v>
      </c>
      <c r="E244" t="s">
        <v>71</v>
      </c>
      <c r="F244" t="s">
        <v>126</v>
      </c>
      <c r="G244" t="s">
        <v>68</v>
      </c>
      <c r="H244">
        <v>2</v>
      </c>
      <c r="I244">
        <v>82.61</v>
      </c>
      <c r="J244">
        <v>8.7999999999999995E-2</v>
      </c>
      <c r="K244">
        <v>65.25</v>
      </c>
      <c r="L244" t="s">
        <v>57</v>
      </c>
    </row>
    <row r="245" spans="1:12" x14ac:dyDescent="0.3">
      <c r="A245" t="s">
        <v>3322</v>
      </c>
      <c r="B245" t="s">
        <v>6962</v>
      </c>
      <c r="C245" t="s">
        <v>52</v>
      </c>
      <c r="D245" t="s">
        <v>272</v>
      </c>
      <c r="E245" t="s">
        <v>60</v>
      </c>
      <c r="F245" t="s">
        <v>67</v>
      </c>
      <c r="G245" t="s">
        <v>56</v>
      </c>
      <c r="H245">
        <v>6</v>
      </c>
      <c r="I245">
        <v>79.13</v>
      </c>
      <c r="J245">
        <v>2.8000000000000001E-2</v>
      </c>
      <c r="K245">
        <v>33.69</v>
      </c>
      <c r="L245" t="s">
        <v>57</v>
      </c>
    </row>
    <row r="246" spans="1:12" x14ac:dyDescent="0.3">
      <c r="A246" t="s">
        <v>6538</v>
      </c>
      <c r="B246" t="s">
        <v>6963</v>
      </c>
      <c r="C246" t="s">
        <v>88</v>
      </c>
      <c r="D246" t="s">
        <v>6964</v>
      </c>
      <c r="E246" t="s">
        <v>107</v>
      </c>
      <c r="F246" t="s">
        <v>193</v>
      </c>
      <c r="G246" t="s">
        <v>56</v>
      </c>
      <c r="H246">
        <v>4</v>
      </c>
      <c r="I246">
        <v>26.63</v>
      </c>
      <c r="J246">
        <v>9.0999999999999998E-2</v>
      </c>
      <c r="K246">
        <v>8.41</v>
      </c>
      <c r="L246" t="s">
        <v>6738</v>
      </c>
    </row>
    <row r="247" spans="1:12" x14ac:dyDescent="0.3">
      <c r="A247" t="s">
        <v>3372</v>
      </c>
      <c r="B247" t="s">
        <v>6965</v>
      </c>
      <c r="C247" t="s">
        <v>6741</v>
      </c>
      <c r="D247" t="s">
        <v>101</v>
      </c>
      <c r="E247" t="s">
        <v>107</v>
      </c>
      <c r="F247" t="s">
        <v>108</v>
      </c>
      <c r="G247" t="s">
        <v>68</v>
      </c>
      <c r="H247">
        <v>1</v>
      </c>
      <c r="I247">
        <v>14.85</v>
      </c>
      <c r="J247">
        <v>8.1000000000000003E-2</v>
      </c>
      <c r="K247">
        <v>4.46</v>
      </c>
    </row>
    <row r="248" spans="1:12" x14ac:dyDescent="0.3">
      <c r="A248" t="s">
        <v>2789</v>
      </c>
      <c r="B248" t="s">
        <v>6966</v>
      </c>
      <c r="C248" t="s">
        <v>84</v>
      </c>
      <c r="D248" t="s">
        <v>177</v>
      </c>
      <c r="E248" t="s">
        <v>71</v>
      </c>
      <c r="F248" t="s">
        <v>78</v>
      </c>
      <c r="G248" t="s">
        <v>56</v>
      </c>
      <c r="H248">
        <v>1</v>
      </c>
      <c r="I248">
        <v>279.25</v>
      </c>
      <c r="J248">
        <v>7.0999999999999994E-2</v>
      </c>
      <c r="K248">
        <v>217.55</v>
      </c>
      <c r="L248" t="s">
        <v>57</v>
      </c>
    </row>
    <row r="249" spans="1:12" x14ac:dyDescent="0.3">
      <c r="A249" t="s">
        <v>244</v>
      </c>
      <c r="B249" t="s">
        <v>6967</v>
      </c>
      <c r="C249" t="s">
        <v>63</v>
      </c>
      <c r="D249" t="s">
        <v>159</v>
      </c>
      <c r="E249" t="s">
        <v>71</v>
      </c>
      <c r="F249" t="s">
        <v>78</v>
      </c>
      <c r="G249" t="s">
        <v>56</v>
      </c>
      <c r="H249">
        <v>1</v>
      </c>
      <c r="I249">
        <v>203.1</v>
      </c>
      <c r="J249">
        <v>0.14199999999999999</v>
      </c>
      <c r="K249">
        <v>159.69</v>
      </c>
      <c r="L249" t="s">
        <v>57</v>
      </c>
    </row>
    <row r="250" spans="1:12" x14ac:dyDescent="0.3">
      <c r="A250" t="s">
        <v>3018</v>
      </c>
      <c r="B250" t="s">
        <v>6968</v>
      </c>
      <c r="C250" t="s">
        <v>84</v>
      </c>
      <c r="D250" t="s">
        <v>85</v>
      </c>
      <c r="E250" t="s">
        <v>60</v>
      </c>
      <c r="F250" t="s">
        <v>76</v>
      </c>
      <c r="G250" t="s">
        <v>68</v>
      </c>
      <c r="H250">
        <v>3</v>
      </c>
      <c r="I250">
        <v>49.41</v>
      </c>
      <c r="J250">
        <v>5.6000000000000001E-2</v>
      </c>
      <c r="K250">
        <v>22.49</v>
      </c>
      <c r="L250" t="s">
        <v>57</v>
      </c>
    </row>
    <row r="251" spans="1:12" x14ac:dyDescent="0.3">
      <c r="A251" t="s">
        <v>4102</v>
      </c>
      <c r="B251" t="s">
        <v>6969</v>
      </c>
      <c r="C251" t="s">
        <v>52</v>
      </c>
      <c r="D251" t="s">
        <v>200</v>
      </c>
      <c r="E251" t="s">
        <v>107</v>
      </c>
      <c r="F251" t="s">
        <v>108</v>
      </c>
      <c r="G251" t="s">
        <v>68</v>
      </c>
      <c r="H251">
        <v>1</v>
      </c>
      <c r="I251">
        <v>44.1</v>
      </c>
      <c r="J251">
        <v>9.6000000000000002E-2</v>
      </c>
      <c r="K251">
        <v>16.43</v>
      </c>
      <c r="L251" t="s">
        <v>57</v>
      </c>
    </row>
    <row r="252" spans="1:12" x14ac:dyDescent="0.3">
      <c r="A252" t="s">
        <v>552</v>
      </c>
      <c r="B252" t="s">
        <v>6970</v>
      </c>
      <c r="C252" t="s">
        <v>88</v>
      </c>
      <c r="D252" t="s">
        <v>116</v>
      </c>
      <c r="E252" t="s">
        <v>60</v>
      </c>
      <c r="F252" t="s">
        <v>76</v>
      </c>
      <c r="G252" t="s">
        <v>68</v>
      </c>
      <c r="H252">
        <v>10</v>
      </c>
      <c r="I252">
        <v>95.55</v>
      </c>
      <c r="J252">
        <v>8.5000000000000006E-2</v>
      </c>
      <c r="K252">
        <v>44.29</v>
      </c>
      <c r="L252" t="s">
        <v>57</v>
      </c>
    </row>
    <row r="253" spans="1:12" x14ac:dyDescent="0.3">
      <c r="A253" t="s">
        <v>2338</v>
      </c>
      <c r="B253" t="s">
        <v>6971</v>
      </c>
      <c r="C253" t="s">
        <v>88</v>
      </c>
      <c r="D253" t="s">
        <v>116</v>
      </c>
      <c r="E253" t="s">
        <v>71</v>
      </c>
      <c r="F253" t="s">
        <v>126</v>
      </c>
      <c r="G253" t="s">
        <v>68</v>
      </c>
      <c r="H253">
        <v>3</v>
      </c>
      <c r="I253">
        <v>83.03</v>
      </c>
      <c r="J253">
        <v>3.4000000000000002E-2</v>
      </c>
      <c r="K253">
        <v>62.28</v>
      </c>
      <c r="L253" t="s">
        <v>57</v>
      </c>
    </row>
    <row r="254" spans="1:12" x14ac:dyDescent="0.3">
      <c r="A254" t="s">
        <v>2657</v>
      </c>
      <c r="B254" t="s">
        <v>6972</v>
      </c>
      <c r="C254" t="s">
        <v>88</v>
      </c>
      <c r="D254" t="s">
        <v>89</v>
      </c>
      <c r="E254" t="s">
        <v>107</v>
      </c>
      <c r="F254" t="s">
        <v>6973</v>
      </c>
      <c r="G254" t="s">
        <v>56</v>
      </c>
      <c r="H254">
        <v>3</v>
      </c>
      <c r="I254">
        <v>17.100000000000001</v>
      </c>
      <c r="J254">
        <v>4.4999999999999998E-2</v>
      </c>
      <c r="K254">
        <v>5.88</v>
      </c>
      <c r="L254" t="s">
        <v>57</v>
      </c>
    </row>
    <row r="255" spans="1:12" x14ac:dyDescent="0.3">
      <c r="A255" t="s">
        <v>2431</v>
      </c>
      <c r="B255" t="s">
        <v>6974</v>
      </c>
      <c r="C255" t="s">
        <v>52</v>
      </c>
      <c r="D255" t="s">
        <v>121</v>
      </c>
      <c r="E255" t="s">
        <v>107</v>
      </c>
      <c r="F255" t="s">
        <v>148</v>
      </c>
      <c r="G255" t="s">
        <v>68</v>
      </c>
      <c r="H255">
        <v>4</v>
      </c>
      <c r="I255">
        <v>35.049999999999997</v>
      </c>
      <c r="J255">
        <v>4.9000000000000002E-2</v>
      </c>
      <c r="K255">
        <v>11.58</v>
      </c>
      <c r="L255" t="s">
        <v>57</v>
      </c>
    </row>
    <row r="256" spans="1:12" x14ac:dyDescent="0.3">
      <c r="A256" t="s">
        <v>6585</v>
      </c>
      <c r="B256" t="s">
        <v>6975</v>
      </c>
      <c r="C256" t="s">
        <v>52</v>
      </c>
      <c r="D256" t="s">
        <v>200</v>
      </c>
      <c r="E256" t="s">
        <v>93</v>
      </c>
      <c r="F256" t="s">
        <v>94</v>
      </c>
      <c r="G256" t="s">
        <v>56</v>
      </c>
      <c r="H256">
        <v>6</v>
      </c>
      <c r="I256">
        <v>37.32</v>
      </c>
      <c r="K256">
        <v>15.41</v>
      </c>
      <c r="L256" t="s">
        <v>6738</v>
      </c>
    </row>
    <row r="257" spans="1:12" x14ac:dyDescent="0.3">
      <c r="A257" t="s">
        <v>4404</v>
      </c>
      <c r="B257" t="s">
        <v>6836</v>
      </c>
      <c r="C257" t="s">
        <v>84</v>
      </c>
      <c r="D257" t="s">
        <v>572</v>
      </c>
      <c r="E257" t="s">
        <v>107</v>
      </c>
      <c r="F257" t="s">
        <v>132</v>
      </c>
      <c r="G257" t="s">
        <v>56</v>
      </c>
      <c r="H257">
        <v>8</v>
      </c>
      <c r="I257">
        <v>56.8</v>
      </c>
      <c r="J257">
        <v>3.6999999999999998E-2</v>
      </c>
      <c r="K257">
        <v>23.4</v>
      </c>
      <c r="L257" t="s">
        <v>57</v>
      </c>
    </row>
    <row r="258" spans="1:12" x14ac:dyDescent="0.3">
      <c r="A258" t="s">
        <v>5766</v>
      </c>
      <c r="B258" t="s">
        <v>6976</v>
      </c>
      <c r="C258" t="s">
        <v>88</v>
      </c>
      <c r="D258" t="s">
        <v>183</v>
      </c>
      <c r="E258" t="s">
        <v>71</v>
      </c>
      <c r="F258" t="s">
        <v>97</v>
      </c>
      <c r="G258" t="s">
        <v>68</v>
      </c>
      <c r="H258">
        <v>8</v>
      </c>
      <c r="I258">
        <v>155.5</v>
      </c>
      <c r="J258">
        <v>5.0000000000000001E-3</v>
      </c>
      <c r="K258">
        <v>114.14</v>
      </c>
      <c r="L258" t="s">
        <v>57</v>
      </c>
    </row>
    <row r="259" spans="1:12" x14ac:dyDescent="0.3">
      <c r="A259" t="s">
        <v>5983</v>
      </c>
      <c r="B259" t="s">
        <v>6977</v>
      </c>
      <c r="C259" t="s">
        <v>84</v>
      </c>
      <c r="D259" t="s">
        <v>147</v>
      </c>
      <c r="E259" t="s">
        <v>60</v>
      </c>
      <c r="F259" t="s">
        <v>67</v>
      </c>
      <c r="G259" t="s">
        <v>56</v>
      </c>
      <c r="H259">
        <v>6</v>
      </c>
      <c r="I259">
        <v>119.62</v>
      </c>
      <c r="J259">
        <v>9.6000000000000002E-2</v>
      </c>
      <c r="K259">
        <v>50.29</v>
      </c>
      <c r="L259" t="s">
        <v>57</v>
      </c>
    </row>
    <row r="260" spans="1:12" x14ac:dyDescent="0.3">
      <c r="A260" t="s">
        <v>949</v>
      </c>
      <c r="B260" t="s">
        <v>6978</v>
      </c>
      <c r="C260" t="s">
        <v>63</v>
      </c>
      <c r="D260" t="s">
        <v>263</v>
      </c>
      <c r="E260" t="s">
        <v>6924</v>
      </c>
      <c r="F260" t="s">
        <v>86</v>
      </c>
      <c r="G260" t="s">
        <v>68</v>
      </c>
      <c r="H260">
        <v>2</v>
      </c>
      <c r="I260">
        <v>273.39999999999998</v>
      </c>
      <c r="J260">
        <v>0.121</v>
      </c>
      <c r="K260">
        <v>203.8</v>
      </c>
      <c r="L260" t="s">
        <v>104</v>
      </c>
    </row>
    <row r="261" spans="1:12" x14ac:dyDescent="0.3">
      <c r="A261" t="s">
        <v>3397</v>
      </c>
      <c r="B261" t="s">
        <v>6979</v>
      </c>
      <c r="C261" t="s">
        <v>63</v>
      </c>
      <c r="D261" t="s">
        <v>251</v>
      </c>
      <c r="E261" t="s">
        <v>107</v>
      </c>
      <c r="F261" t="s">
        <v>108</v>
      </c>
      <c r="G261" t="s">
        <v>56</v>
      </c>
      <c r="H261">
        <v>1</v>
      </c>
      <c r="I261">
        <v>21.71</v>
      </c>
      <c r="J261">
        <v>0.33500000000000002</v>
      </c>
      <c r="K261">
        <v>6.58</v>
      </c>
      <c r="L261" t="s">
        <v>104</v>
      </c>
    </row>
    <row r="262" spans="1:12" x14ac:dyDescent="0.3">
      <c r="A262" t="s">
        <v>1930</v>
      </c>
      <c r="B262" t="s">
        <v>6980</v>
      </c>
      <c r="C262" t="s">
        <v>84</v>
      </c>
      <c r="D262" t="s">
        <v>572</v>
      </c>
      <c r="E262" t="s">
        <v>60</v>
      </c>
      <c r="F262" t="s">
        <v>6981</v>
      </c>
      <c r="G262" t="s">
        <v>68</v>
      </c>
      <c r="H262">
        <v>2</v>
      </c>
      <c r="I262">
        <v>22.67</v>
      </c>
      <c r="J262">
        <v>2.1000000000000001E-2</v>
      </c>
      <c r="K262">
        <v>11.27</v>
      </c>
      <c r="L262" t="s">
        <v>57</v>
      </c>
    </row>
    <row r="263" spans="1:12" x14ac:dyDescent="0.3">
      <c r="A263" t="s">
        <v>1747</v>
      </c>
      <c r="B263" t="s">
        <v>6982</v>
      </c>
      <c r="C263" t="s">
        <v>52</v>
      </c>
      <c r="D263" t="s">
        <v>272</v>
      </c>
      <c r="E263" t="s">
        <v>107</v>
      </c>
      <c r="F263" t="s">
        <v>132</v>
      </c>
      <c r="G263" t="s">
        <v>56</v>
      </c>
      <c r="H263">
        <v>1</v>
      </c>
      <c r="I263">
        <v>8.17</v>
      </c>
      <c r="J263">
        <v>4.0000000000000001E-3</v>
      </c>
      <c r="K263">
        <v>2.5299999999999998</v>
      </c>
      <c r="L263" t="s">
        <v>57</v>
      </c>
    </row>
    <row r="264" spans="1:12" x14ac:dyDescent="0.3">
      <c r="A264" t="s">
        <v>5476</v>
      </c>
      <c r="B264" t="s">
        <v>6983</v>
      </c>
      <c r="C264" t="s">
        <v>88</v>
      </c>
      <c r="D264" t="s">
        <v>116</v>
      </c>
      <c r="E264" t="s">
        <v>60</v>
      </c>
      <c r="F264" t="s">
        <v>99</v>
      </c>
      <c r="G264" t="s">
        <v>56</v>
      </c>
      <c r="H264">
        <v>1</v>
      </c>
      <c r="I264">
        <v>74.959999999999994</v>
      </c>
      <c r="J264">
        <v>0.104</v>
      </c>
      <c r="K264">
        <v>39.29</v>
      </c>
      <c r="L264" t="s">
        <v>57</v>
      </c>
    </row>
    <row r="265" spans="1:12" x14ac:dyDescent="0.3">
      <c r="A265" t="s">
        <v>6474</v>
      </c>
      <c r="B265" t="s">
        <v>6783</v>
      </c>
      <c r="C265" t="s">
        <v>52</v>
      </c>
      <c r="D265" t="s">
        <v>96</v>
      </c>
      <c r="E265" t="s">
        <v>93</v>
      </c>
      <c r="F265" t="s">
        <v>141</v>
      </c>
      <c r="G265" t="s">
        <v>56</v>
      </c>
      <c r="H265">
        <v>3</v>
      </c>
      <c r="I265">
        <v>87.24</v>
      </c>
      <c r="J265">
        <v>0.127</v>
      </c>
      <c r="K265">
        <v>40.909999999999997</v>
      </c>
      <c r="L265" t="s">
        <v>6720</v>
      </c>
    </row>
    <row r="266" spans="1:12" x14ac:dyDescent="0.3">
      <c r="A266" t="s">
        <v>5012</v>
      </c>
      <c r="B266" t="s">
        <v>6984</v>
      </c>
      <c r="C266" t="s">
        <v>84</v>
      </c>
      <c r="D266" t="s">
        <v>6789</v>
      </c>
      <c r="E266" t="s">
        <v>93</v>
      </c>
      <c r="F266" t="s">
        <v>219</v>
      </c>
      <c r="G266" t="s">
        <v>68</v>
      </c>
      <c r="H266">
        <v>1</v>
      </c>
      <c r="I266">
        <v>30.29</v>
      </c>
      <c r="J266">
        <v>0.03</v>
      </c>
      <c r="K266">
        <v>12.89</v>
      </c>
      <c r="L266" t="s">
        <v>57</v>
      </c>
    </row>
    <row r="267" spans="1:12" x14ac:dyDescent="0.3">
      <c r="A267" t="s">
        <v>2396</v>
      </c>
      <c r="B267" t="s">
        <v>6912</v>
      </c>
      <c r="C267" t="s">
        <v>6817</v>
      </c>
      <c r="D267" t="s">
        <v>123</v>
      </c>
      <c r="E267" t="s">
        <v>60</v>
      </c>
      <c r="F267" t="s">
        <v>76</v>
      </c>
      <c r="G267" t="s">
        <v>56</v>
      </c>
      <c r="H267">
        <v>1</v>
      </c>
      <c r="I267">
        <v>104.88</v>
      </c>
      <c r="J267">
        <v>6.4000000000000001E-2</v>
      </c>
      <c r="K267">
        <v>50.73</v>
      </c>
      <c r="L267" t="s">
        <v>57</v>
      </c>
    </row>
    <row r="268" spans="1:12" x14ac:dyDescent="0.3">
      <c r="A268" t="s">
        <v>5958</v>
      </c>
      <c r="B268" t="s">
        <v>6985</v>
      </c>
      <c r="C268" t="s">
        <v>88</v>
      </c>
      <c r="D268" t="s">
        <v>135</v>
      </c>
      <c r="E268" t="s">
        <v>93</v>
      </c>
      <c r="F268" t="s">
        <v>94</v>
      </c>
      <c r="G268" t="s">
        <v>68</v>
      </c>
      <c r="H268">
        <v>1</v>
      </c>
      <c r="I268">
        <v>25.07</v>
      </c>
      <c r="J268">
        <v>0</v>
      </c>
      <c r="K268">
        <v>12.25</v>
      </c>
      <c r="L268" t="s">
        <v>57</v>
      </c>
    </row>
    <row r="269" spans="1:12" x14ac:dyDescent="0.3">
      <c r="A269" t="s">
        <v>5647</v>
      </c>
      <c r="B269" t="s">
        <v>6986</v>
      </c>
      <c r="C269" t="s">
        <v>84</v>
      </c>
      <c r="D269" t="s">
        <v>85</v>
      </c>
      <c r="E269" t="s">
        <v>54</v>
      </c>
      <c r="F269" t="s">
        <v>156</v>
      </c>
      <c r="G269" t="s">
        <v>68</v>
      </c>
      <c r="H269">
        <v>3</v>
      </c>
      <c r="I269">
        <v>17.899999999999999</v>
      </c>
      <c r="J269">
        <v>7.3999999999999996E-2</v>
      </c>
      <c r="K269">
        <v>11.35</v>
      </c>
      <c r="L269" t="s">
        <v>57</v>
      </c>
    </row>
    <row r="270" spans="1:12" x14ac:dyDescent="0.3">
      <c r="A270" t="s">
        <v>908</v>
      </c>
      <c r="B270" t="s">
        <v>6987</v>
      </c>
      <c r="C270" t="s">
        <v>63</v>
      </c>
      <c r="D270" t="s">
        <v>204</v>
      </c>
      <c r="E270" t="s">
        <v>54</v>
      </c>
      <c r="F270" t="s">
        <v>156</v>
      </c>
      <c r="H270">
        <v>2</v>
      </c>
      <c r="I270">
        <v>23.49</v>
      </c>
      <c r="J270">
        <v>0.308</v>
      </c>
      <c r="K270">
        <v>13.25</v>
      </c>
      <c r="L270" t="s">
        <v>57</v>
      </c>
    </row>
    <row r="271" spans="1:12" x14ac:dyDescent="0.3">
      <c r="A271" t="s">
        <v>1860</v>
      </c>
      <c r="C271" t="s">
        <v>88</v>
      </c>
      <c r="D271" t="s">
        <v>123</v>
      </c>
      <c r="E271" t="s">
        <v>93</v>
      </c>
      <c r="F271" t="s">
        <v>141</v>
      </c>
      <c r="G271" t="s">
        <v>68</v>
      </c>
      <c r="H271">
        <v>2</v>
      </c>
      <c r="I271">
        <v>63.84</v>
      </c>
      <c r="J271">
        <v>7.8E-2</v>
      </c>
      <c r="K271">
        <v>24.79</v>
      </c>
      <c r="L271" t="s">
        <v>57</v>
      </c>
    </row>
    <row r="272" spans="1:12" x14ac:dyDescent="0.3">
      <c r="A272" t="s">
        <v>2682</v>
      </c>
      <c r="B272" t="s">
        <v>6783</v>
      </c>
      <c r="C272" t="s">
        <v>84</v>
      </c>
      <c r="D272" t="s">
        <v>243</v>
      </c>
      <c r="E272" t="s">
        <v>71</v>
      </c>
      <c r="F272" t="s">
        <v>86</v>
      </c>
      <c r="G272" t="s">
        <v>56</v>
      </c>
      <c r="H272">
        <v>3</v>
      </c>
      <c r="I272">
        <v>195.37</v>
      </c>
      <c r="J272">
        <v>8.6999999999999994E-2</v>
      </c>
      <c r="K272">
        <v>140.19</v>
      </c>
      <c r="L272" t="s">
        <v>57</v>
      </c>
    </row>
    <row r="273" spans="1:12" x14ac:dyDescent="0.3">
      <c r="A273" t="s">
        <v>4196</v>
      </c>
      <c r="B273" t="s">
        <v>6988</v>
      </c>
      <c r="C273" t="s">
        <v>84</v>
      </c>
      <c r="D273" t="s">
        <v>225</v>
      </c>
      <c r="E273" t="s">
        <v>60</v>
      </c>
      <c r="F273" t="s">
        <v>99</v>
      </c>
      <c r="G273" t="s">
        <v>56</v>
      </c>
      <c r="H273">
        <v>200</v>
      </c>
      <c r="I273">
        <v>111.86</v>
      </c>
      <c r="J273">
        <v>0.124</v>
      </c>
      <c r="K273">
        <v>60.71</v>
      </c>
      <c r="L273" t="s">
        <v>57</v>
      </c>
    </row>
    <row r="274" spans="1:12" x14ac:dyDescent="0.3">
      <c r="A274" t="s">
        <v>2486</v>
      </c>
      <c r="B274" t="s">
        <v>6989</v>
      </c>
      <c r="C274" t="s">
        <v>84</v>
      </c>
      <c r="D274" t="s">
        <v>6990</v>
      </c>
      <c r="E274" t="s">
        <v>54</v>
      </c>
      <c r="F274" t="s">
        <v>65</v>
      </c>
      <c r="G274" t="s">
        <v>56</v>
      </c>
      <c r="H274">
        <v>1</v>
      </c>
      <c r="I274">
        <v>24.76</v>
      </c>
      <c r="J274">
        <v>0.104</v>
      </c>
      <c r="K274">
        <v>17.100000000000001</v>
      </c>
      <c r="L274" t="s">
        <v>57</v>
      </c>
    </row>
    <row r="275" spans="1:12" x14ac:dyDescent="0.3">
      <c r="A275" t="s">
        <v>3762</v>
      </c>
      <c r="B275" t="s">
        <v>6991</v>
      </c>
      <c r="C275" t="s">
        <v>52</v>
      </c>
      <c r="D275" t="s">
        <v>53</v>
      </c>
      <c r="E275" t="s">
        <v>93</v>
      </c>
      <c r="F275" t="s">
        <v>255</v>
      </c>
      <c r="G275" t="s">
        <v>68</v>
      </c>
      <c r="H275">
        <v>2</v>
      </c>
      <c r="I275">
        <v>21.71</v>
      </c>
      <c r="J275">
        <v>0.14000000000000001</v>
      </c>
      <c r="K275">
        <v>7.75</v>
      </c>
      <c r="L275" t="s">
        <v>57</v>
      </c>
    </row>
    <row r="276" spans="1:12" x14ac:dyDescent="0.3">
      <c r="A276" t="s">
        <v>3558</v>
      </c>
      <c r="B276" t="s">
        <v>6992</v>
      </c>
      <c r="C276" t="s">
        <v>63</v>
      </c>
      <c r="D276" t="s">
        <v>281</v>
      </c>
      <c r="E276" t="s">
        <v>54</v>
      </c>
      <c r="F276" t="s">
        <v>156</v>
      </c>
      <c r="G276" t="s">
        <v>68</v>
      </c>
      <c r="H276">
        <v>2</v>
      </c>
      <c r="I276">
        <v>4.38</v>
      </c>
      <c r="J276">
        <v>0.20899999999999999</v>
      </c>
      <c r="K276">
        <v>2.61</v>
      </c>
      <c r="L276" t="s">
        <v>57</v>
      </c>
    </row>
    <row r="277" spans="1:12" x14ac:dyDescent="0.3">
      <c r="A277" t="s">
        <v>3638</v>
      </c>
      <c r="B277" t="s">
        <v>6815</v>
      </c>
      <c r="C277" t="s">
        <v>63</v>
      </c>
      <c r="D277" t="s">
        <v>175</v>
      </c>
      <c r="E277" t="s">
        <v>71</v>
      </c>
      <c r="F277" t="s">
        <v>86</v>
      </c>
      <c r="G277" t="s">
        <v>68</v>
      </c>
      <c r="H277">
        <v>14</v>
      </c>
      <c r="I277">
        <v>207.45</v>
      </c>
      <c r="J277">
        <v>0.126</v>
      </c>
      <c r="K277">
        <v>164.9</v>
      </c>
      <c r="L277" t="s">
        <v>57</v>
      </c>
    </row>
    <row r="278" spans="1:12" x14ac:dyDescent="0.3">
      <c r="A278" t="s">
        <v>1790</v>
      </c>
      <c r="B278" t="s">
        <v>6961</v>
      </c>
      <c r="C278" t="s">
        <v>84</v>
      </c>
      <c r="E278" t="s">
        <v>54</v>
      </c>
      <c r="F278" t="s">
        <v>65</v>
      </c>
      <c r="G278" t="s">
        <v>68</v>
      </c>
      <c r="H278">
        <v>1</v>
      </c>
      <c r="I278">
        <v>17.71</v>
      </c>
      <c r="J278">
        <v>5.3999999999999999E-2</v>
      </c>
      <c r="K278">
        <v>11</v>
      </c>
      <c r="L278" t="s">
        <v>57</v>
      </c>
    </row>
    <row r="279" spans="1:12" x14ac:dyDescent="0.3">
      <c r="A279" t="s">
        <v>5340</v>
      </c>
      <c r="B279" t="s">
        <v>6993</v>
      </c>
      <c r="C279" t="s">
        <v>52</v>
      </c>
      <c r="D279" t="s">
        <v>272</v>
      </c>
      <c r="E279" t="s">
        <v>71</v>
      </c>
      <c r="F279" t="s">
        <v>72</v>
      </c>
      <c r="G279" t="s">
        <v>68</v>
      </c>
      <c r="H279">
        <v>2</v>
      </c>
      <c r="I279">
        <v>76.400000000000006</v>
      </c>
      <c r="J279">
        <v>3.1E-2</v>
      </c>
      <c r="K279">
        <v>54.83</v>
      </c>
      <c r="L279" t="s">
        <v>57</v>
      </c>
    </row>
    <row r="280" spans="1:12" x14ac:dyDescent="0.3">
      <c r="A280" t="s">
        <v>3312</v>
      </c>
      <c r="B280" t="s">
        <v>6864</v>
      </c>
      <c r="C280" t="s">
        <v>84</v>
      </c>
      <c r="D280" t="s">
        <v>110</v>
      </c>
      <c r="E280" t="s">
        <v>71</v>
      </c>
      <c r="F280" t="s">
        <v>97</v>
      </c>
      <c r="G280" t="s">
        <v>56</v>
      </c>
      <c r="H280">
        <v>1</v>
      </c>
      <c r="I280">
        <v>237.05</v>
      </c>
      <c r="J280">
        <v>0.08</v>
      </c>
      <c r="K280">
        <v>170.16</v>
      </c>
      <c r="L280" t="s">
        <v>57</v>
      </c>
    </row>
    <row r="281" spans="1:12" x14ac:dyDescent="0.3">
      <c r="A281" t="s">
        <v>6163</v>
      </c>
      <c r="B281" t="s">
        <v>6994</v>
      </c>
      <c r="C281" t="s">
        <v>63</v>
      </c>
      <c r="D281" t="s">
        <v>106</v>
      </c>
      <c r="E281" t="s">
        <v>60</v>
      </c>
      <c r="F281" t="s">
        <v>67</v>
      </c>
      <c r="G281" t="s">
        <v>68</v>
      </c>
      <c r="H281">
        <v>3</v>
      </c>
      <c r="I281">
        <v>103.43</v>
      </c>
      <c r="J281">
        <v>0.249</v>
      </c>
      <c r="K281">
        <v>55.31</v>
      </c>
      <c r="L281" t="s">
        <v>57</v>
      </c>
    </row>
    <row r="282" spans="1:12" x14ac:dyDescent="0.3">
      <c r="A282" t="s">
        <v>5145</v>
      </c>
      <c r="B282" t="s">
        <v>6995</v>
      </c>
      <c r="C282" t="s">
        <v>84</v>
      </c>
      <c r="D282" t="s">
        <v>171</v>
      </c>
      <c r="E282" t="s">
        <v>6996</v>
      </c>
      <c r="F282" t="s">
        <v>94</v>
      </c>
      <c r="G282" t="s">
        <v>56</v>
      </c>
      <c r="H282">
        <v>1</v>
      </c>
      <c r="I282">
        <v>78.12</v>
      </c>
      <c r="J282">
        <v>0</v>
      </c>
      <c r="K282">
        <v>34.14</v>
      </c>
      <c r="L282" t="s">
        <v>57</v>
      </c>
    </row>
    <row r="283" spans="1:12" x14ac:dyDescent="0.3">
      <c r="A283" t="s">
        <v>5592</v>
      </c>
      <c r="B283" t="s">
        <v>6902</v>
      </c>
      <c r="C283" t="s">
        <v>6750</v>
      </c>
      <c r="D283" t="s">
        <v>206</v>
      </c>
      <c r="E283" t="s">
        <v>71</v>
      </c>
      <c r="F283" t="s">
        <v>97</v>
      </c>
      <c r="G283" t="s">
        <v>68</v>
      </c>
      <c r="H283">
        <v>4</v>
      </c>
      <c r="I283">
        <v>75.23</v>
      </c>
      <c r="J283">
        <v>7.5999999999999998E-2</v>
      </c>
      <c r="K283">
        <v>53.29</v>
      </c>
      <c r="L283" t="s">
        <v>104</v>
      </c>
    </row>
    <row r="284" spans="1:12" x14ac:dyDescent="0.3">
      <c r="A284" t="s">
        <v>1137</v>
      </c>
      <c r="B284" t="s">
        <v>6997</v>
      </c>
      <c r="C284" t="s">
        <v>88</v>
      </c>
      <c r="D284" t="s">
        <v>206</v>
      </c>
      <c r="E284" t="s">
        <v>71</v>
      </c>
      <c r="F284" t="s">
        <v>97</v>
      </c>
      <c r="G284" t="s">
        <v>68</v>
      </c>
      <c r="H284">
        <v>8</v>
      </c>
      <c r="I284">
        <v>201.38</v>
      </c>
      <c r="J284">
        <v>4.2999999999999997E-2</v>
      </c>
      <c r="K284">
        <v>136.44999999999999</v>
      </c>
    </row>
    <row r="285" spans="1:12" x14ac:dyDescent="0.3">
      <c r="A285" t="s">
        <v>2067</v>
      </c>
      <c r="B285" t="s">
        <v>6998</v>
      </c>
      <c r="C285" t="s">
        <v>88</v>
      </c>
      <c r="D285" t="s">
        <v>183</v>
      </c>
      <c r="E285" t="s">
        <v>60</v>
      </c>
      <c r="F285" t="s">
        <v>67</v>
      </c>
      <c r="G285" t="s">
        <v>68</v>
      </c>
      <c r="H285">
        <v>5</v>
      </c>
      <c r="I285">
        <v>84.86</v>
      </c>
      <c r="J285">
        <v>0</v>
      </c>
      <c r="K285">
        <v>35.64</v>
      </c>
      <c r="L285" t="s">
        <v>57</v>
      </c>
    </row>
    <row r="286" spans="1:12" x14ac:dyDescent="0.3">
      <c r="A286" t="s">
        <v>1220</v>
      </c>
      <c r="B286" t="s">
        <v>6999</v>
      </c>
      <c r="C286" t="s">
        <v>84</v>
      </c>
      <c r="D286" t="s">
        <v>177</v>
      </c>
      <c r="E286" t="s">
        <v>93</v>
      </c>
      <c r="F286" t="s">
        <v>124</v>
      </c>
      <c r="G286" t="s">
        <v>56</v>
      </c>
      <c r="H286">
        <v>1</v>
      </c>
      <c r="I286">
        <v>54.72</v>
      </c>
      <c r="J286">
        <v>9.7000000000000003E-2</v>
      </c>
      <c r="K286">
        <v>25.54</v>
      </c>
      <c r="L286" t="s">
        <v>57</v>
      </c>
    </row>
    <row r="287" spans="1:12" x14ac:dyDescent="0.3">
      <c r="A287" t="s">
        <v>2978</v>
      </c>
      <c r="B287" t="s">
        <v>7000</v>
      </c>
      <c r="C287" t="s">
        <v>84</v>
      </c>
      <c r="D287" t="s">
        <v>6951</v>
      </c>
      <c r="E287" t="s">
        <v>93</v>
      </c>
      <c r="F287" t="s">
        <v>255</v>
      </c>
      <c r="G287" t="s">
        <v>68</v>
      </c>
      <c r="H287">
        <v>8</v>
      </c>
      <c r="I287">
        <v>60.78</v>
      </c>
      <c r="J287">
        <v>0</v>
      </c>
      <c r="K287">
        <v>29.79</v>
      </c>
      <c r="L287" t="s">
        <v>57</v>
      </c>
    </row>
    <row r="288" spans="1:12" x14ac:dyDescent="0.3">
      <c r="A288" t="s">
        <v>3733</v>
      </c>
      <c r="B288" t="s">
        <v>6899</v>
      </c>
      <c r="C288" t="s">
        <v>84</v>
      </c>
      <c r="D288" t="s">
        <v>150</v>
      </c>
      <c r="E288" t="s">
        <v>107</v>
      </c>
      <c r="F288" t="s">
        <v>193</v>
      </c>
      <c r="G288" t="s">
        <v>68</v>
      </c>
      <c r="H288">
        <v>2</v>
      </c>
      <c r="I288">
        <v>53.59</v>
      </c>
      <c r="J288">
        <v>0.105</v>
      </c>
      <c r="K288">
        <v>20.9</v>
      </c>
      <c r="L288" t="s">
        <v>57</v>
      </c>
    </row>
    <row r="289" spans="1:12" x14ac:dyDescent="0.3">
      <c r="A289" t="s">
        <v>2083</v>
      </c>
      <c r="B289" t="s">
        <v>7001</v>
      </c>
      <c r="C289" t="s">
        <v>63</v>
      </c>
      <c r="D289" t="s">
        <v>204</v>
      </c>
      <c r="E289" t="s">
        <v>107</v>
      </c>
      <c r="F289" t="s">
        <v>193</v>
      </c>
      <c r="G289" t="s">
        <v>56</v>
      </c>
      <c r="H289">
        <v>6</v>
      </c>
      <c r="I289">
        <v>37.47</v>
      </c>
      <c r="J289">
        <v>0.224</v>
      </c>
      <c r="K289">
        <v>16.22</v>
      </c>
      <c r="L289" t="s">
        <v>57</v>
      </c>
    </row>
    <row r="290" spans="1:12" x14ac:dyDescent="0.3">
      <c r="A290" t="s">
        <v>2133</v>
      </c>
      <c r="B290" t="s">
        <v>7002</v>
      </c>
      <c r="C290" t="s">
        <v>6755</v>
      </c>
      <c r="D290" t="s">
        <v>147</v>
      </c>
      <c r="E290" t="s">
        <v>6911</v>
      </c>
      <c r="F290" t="s">
        <v>99</v>
      </c>
      <c r="G290" t="s">
        <v>56</v>
      </c>
      <c r="H290">
        <v>5</v>
      </c>
      <c r="I290">
        <v>72.760000000000005</v>
      </c>
      <c r="J290">
        <v>3.4000000000000002E-2</v>
      </c>
      <c r="K290">
        <v>35.97</v>
      </c>
      <c r="L290" t="s">
        <v>6720</v>
      </c>
    </row>
    <row r="291" spans="1:12" x14ac:dyDescent="0.3">
      <c r="A291" t="s">
        <v>427</v>
      </c>
      <c r="B291" t="s">
        <v>6853</v>
      </c>
      <c r="C291" t="s">
        <v>6718</v>
      </c>
      <c r="D291" t="s">
        <v>75</v>
      </c>
      <c r="E291" t="s">
        <v>107</v>
      </c>
      <c r="F291" t="s">
        <v>193</v>
      </c>
      <c r="G291" t="s">
        <v>56</v>
      </c>
      <c r="H291">
        <v>5</v>
      </c>
      <c r="I291">
        <v>53.88</v>
      </c>
      <c r="J291">
        <v>0.127</v>
      </c>
      <c r="K291">
        <v>17.579999999999998</v>
      </c>
      <c r="L291" t="s">
        <v>57</v>
      </c>
    </row>
    <row r="292" spans="1:12" x14ac:dyDescent="0.3">
      <c r="A292" t="s">
        <v>5113</v>
      </c>
      <c r="B292" t="s">
        <v>7003</v>
      </c>
      <c r="C292" t="s">
        <v>88</v>
      </c>
      <c r="D292" t="s">
        <v>234</v>
      </c>
      <c r="E292" t="s">
        <v>54</v>
      </c>
      <c r="F292" t="s">
        <v>156</v>
      </c>
      <c r="G292" t="s">
        <v>68</v>
      </c>
      <c r="H292">
        <v>1</v>
      </c>
      <c r="I292">
        <v>8.5399999999999991</v>
      </c>
      <c r="J292">
        <v>0</v>
      </c>
      <c r="K292">
        <v>5.91</v>
      </c>
      <c r="L292" t="s">
        <v>57</v>
      </c>
    </row>
    <row r="293" spans="1:12" x14ac:dyDescent="0.3">
      <c r="A293" t="s">
        <v>3451</v>
      </c>
      <c r="B293" t="s">
        <v>7004</v>
      </c>
      <c r="C293" t="s">
        <v>88</v>
      </c>
      <c r="D293" t="s">
        <v>92</v>
      </c>
      <c r="E293" t="s">
        <v>54</v>
      </c>
      <c r="F293" t="s">
        <v>114</v>
      </c>
      <c r="G293" t="s">
        <v>68</v>
      </c>
      <c r="H293">
        <v>1</v>
      </c>
      <c r="I293">
        <v>24.01</v>
      </c>
      <c r="J293">
        <v>0.09</v>
      </c>
      <c r="K293">
        <v>14.65</v>
      </c>
      <c r="L293" t="s">
        <v>57</v>
      </c>
    </row>
    <row r="294" spans="1:12" x14ac:dyDescent="0.3">
      <c r="A294" t="s">
        <v>3578</v>
      </c>
      <c r="B294" t="s">
        <v>7005</v>
      </c>
      <c r="C294" t="s">
        <v>52</v>
      </c>
      <c r="D294" t="s">
        <v>237</v>
      </c>
      <c r="E294" t="s">
        <v>71</v>
      </c>
      <c r="F294" t="s">
        <v>78</v>
      </c>
      <c r="G294" t="s">
        <v>68</v>
      </c>
      <c r="H294">
        <v>3</v>
      </c>
      <c r="I294">
        <v>288.70999999999998</v>
      </c>
      <c r="J294">
        <v>3.3000000000000002E-2</v>
      </c>
      <c r="K294">
        <v>206.36</v>
      </c>
      <c r="L294" t="s">
        <v>57</v>
      </c>
    </row>
    <row r="295" spans="1:12" x14ac:dyDescent="0.3">
      <c r="A295" t="s">
        <v>3080</v>
      </c>
      <c r="B295" t="s">
        <v>7006</v>
      </c>
      <c r="C295" t="s">
        <v>88</v>
      </c>
      <c r="D295" t="s">
        <v>270</v>
      </c>
      <c r="E295" t="s">
        <v>71</v>
      </c>
      <c r="F295" t="s">
        <v>78</v>
      </c>
      <c r="G295" t="s">
        <v>56</v>
      </c>
      <c r="H295">
        <v>5</v>
      </c>
      <c r="I295">
        <v>133.87</v>
      </c>
      <c r="J295">
        <v>8.7999999999999995E-2</v>
      </c>
      <c r="K295">
        <v>94.02</v>
      </c>
      <c r="L295" t="s">
        <v>57</v>
      </c>
    </row>
    <row r="296" spans="1:12" x14ac:dyDescent="0.3">
      <c r="A296" t="s">
        <v>3265</v>
      </c>
      <c r="B296" t="s">
        <v>7007</v>
      </c>
      <c r="C296" t="s">
        <v>88</v>
      </c>
      <c r="D296" t="s">
        <v>183</v>
      </c>
      <c r="E296" t="s">
        <v>93</v>
      </c>
      <c r="F296" t="s">
        <v>124</v>
      </c>
      <c r="G296" t="s">
        <v>68</v>
      </c>
      <c r="H296">
        <v>7</v>
      </c>
      <c r="I296">
        <v>26.72</v>
      </c>
      <c r="J296">
        <v>7.2999999999999995E-2</v>
      </c>
      <c r="K296">
        <v>10.29</v>
      </c>
      <c r="L296" t="s">
        <v>57</v>
      </c>
    </row>
    <row r="297" spans="1:12" x14ac:dyDescent="0.3">
      <c r="A297" t="s">
        <v>559</v>
      </c>
      <c r="B297" t="s">
        <v>6727</v>
      </c>
      <c r="C297" t="s">
        <v>52</v>
      </c>
      <c r="D297" t="s">
        <v>7008</v>
      </c>
      <c r="E297" t="s">
        <v>60</v>
      </c>
      <c r="F297" t="s">
        <v>67</v>
      </c>
      <c r="G297" t="s">
        <v>68</v>
      </c>
      <c r="H297">
        <v>2</v>
      </c>
      <c r="I297">
        <v>105.23</v>
      </c>
      <c r="J297">
        <v>2.7E-2</v>
      </c>
      <c r="K297">
        <v>44.73</v>
      </c>
      <c r="L297" t="s">
        <v>6720</v>
      </c>
    </row>
    <row r="298" spans="1:12" x14ac:dyDescent="0.3">
      <c r="A298" t="s">
        <v>1013</v>
      </c>
      <c r="B298" t="s">
        <v>7009</v>
      </c>
      <c r="C298" t="s">
        <v>63</v>
      </c>
      <c r="D298" t="s">
        <v>165</v>
      </c>
      <c r="E298" t="s">
        <v>71</v>
      </c>
      <c r="F298" t="s">
        <v>97</v>
      </c>
      <c r="G298" t="s">
        <v>56</v>
      </c>
      <c r="H298">
        <v>4</v>
      </c>
      <c r="I298">
        <v>244.07</v>
      </c>
      <c r="J298">
        <v>8.4000000000000005E-2</v>
      </c>
      <c r="K298">
        <v>183.73</v>
      </c>
      <c r="L298" t="s">
        <v>57</v>
      </c>
    </row>
    <row r="299" spans="1:12" x14ac:dyDescent="0.3">
      <c r="A299" t="s">
        <v>6328</v>
      </c>
      <c r="B299" t="s">
        <v>7010</v>
      </c>
      <c r="C299" t="s">
        <v>84</v>
      </c>
      <c r="D299" t="s">
        <v>150</v>
      </c>
      <c r="E299" t="s">
        <v>60</v>
      </c>
      <c r="F299" t="s">
        <v>99</v>
      </c>
      <c r="G299" t="s">
        <v>68</v>
      </c>
      <c r="H299">
        <v>2</v>
      </c>
      <c r="I299">
        <v>59.03</v>
      </c>
      <c r="J299">
        <v>0.08</v>
      </c>
      <c r="K299">
        <v>29.33</v>
      </c>
      <c r="L299" t="s">
        <v>57</v>
      </c>
    </row>
    <row r="300" spans="1:12" x14ac:dyDescent="0.3">
      <c r="A300" t="s">
        <v>3025</v>
      </c>
      <c r="B300" t="s">
        <v>7011</v>
      </c>
      <c r="C300" t="s">
        <v>63</v>
      </c>
      <c r="D300" t="s">
        <v>281</v>
      </c>
      <c r="E300" t="s">
        <v>7012</v>
      </c>
      <c r="F300" t="s">
        <v>139</v>
      </c>
      <c r="G300" t="s">
        <v>68</v>
      </c>
      <c r="H300">
        <v>7</v>
      </c>
      <c r="I300">
        <v>58.98</v>
      </c>
      <c r="J300">
        <v>0.155</v>
      </c>
      <c r="K300">
        <v>21.47</v>
      </c>
      <c r="L300" t="s">
        <v>104</v>
      </c>
    </row>
    <row r="301" spans="1:12" x14ac:dyDescent="0.3">
      <c r="A301" t="s">
        <v>1321</v>
      </c>
      <c r="B301" t="s">
        <v>7013</v>
      </c>
      <c r="C301" t="s">
        <v>88</v>
      </c>
      <c r="D301" t="s">
        <v>183</v>
      </c>
      <c r="E301" t="s">
        <v>93</v>
      </c>
      <c r="F301" t="s">
        <v>255</v>
      </c>
      <c r="G301" t="s">
        <v>68</v>
      </c>
      <c r="H301">
        <v>7</v>
      </c>
      <c r="I301">
        <v>33.03</v>
      </c>
      <c r="K301">
        <v>15.93</v>
      </c>
      <c r="L301" t="s">
        <v>57</v>
      </c>
    </row>
    <row r="302" spans="1:12" x14ac:dyDescent="0.3">
      <c r="A302" t="s">
        <v>2497</v>
      </c>
      <c r="B302" t="s">
        <v>7014</v>
      </c>
      <c r="C302" t="s">
        <v>88</v>
      </c>
      <c r="D302" t="s">
        <v>162</v>
      </c>
      <c r="E302" t="s">
        <v>6996</v>
      </c>
      <c r="F302" t="s">
        <v>219</v>
      </c>
      <c r="G302" t="s">
        <v>56</v>
      </c>
      <c r="H302">
        <v>7</v>
      </c>
      <c r="I302">
        <v>53.36</v>
      </c>
      <c r="J302">
        <v>0</v>
      </c>
      <c r="K302">
        <v>25.54</v>
      </c>
      <c r="L302" t="s">
        <v>57</v>
      </c>
    </row>
    <row r="303" spans="1:12" x14ac:dyDescent="0.3">
      <c r="A303" t="s">
        <v>5803</v>
      </c>
      <c r="B303" t="s">
        <v>7015</v>
      </c>
      <c r="C303" t="s">
        <v>88</v>
      </c>
      <c r="D303" t="s">
        <v>202</v>
      </c>
      <c r="E303" t="s">
        <v>107</v>
      </c>
      <c r="F303" t="s">
        <v>139</v>
      </c>
      <c r="G303" t="s">
        <v>56</v>
      </c>
      <c r="H303">
        <v>3</v>
      </c>
      <c r="I303">
        <v>38.950000000000003</v>
      </c>
      <c r="J303">
        <v>2.1999999999999999E-2</v>
      </c>
      <c r="K303">
        <v>13.26</v>
      </c>
      <c r="L303" t="s">
        <v>104</v>
      </c>
    </row>
    <row r="304" spans="1:12" x14ac:dyDescent="0.3">
      <c r="A304" t="s">
        <v>384</v>
      </c>
      <c r="B304" t="s">
        <v>7016</v>
      </c>
      <c r="C304" t="s">
        <v>52</v>
      </c>
      <c r="D304" t="s">
        <v>96</v>
      </c>
      <c r="E304" t="s">
        <v>54</v>
      </c>
      <c r="F304" t="s">
        <v>156</v>
      </c>
      <c r="G304" t="s">
        <v>68</v>
      </c>
      <c r="H304">
        <v>7</v>
      </c>
      <c r="I304">
        <v>17.690000000000001</v>
      </c>
      <c r="J304">
        <v>9.4E-2</v>
      </c>
      <c r="K304">
        <v>11.61</v>
      </c>
      <c r="L304" t="s">
        <v>57</v>
      </c>
    </row>
    <row r="305" spans="1:12" x14ac:dyDescent="0.3">
      <c r="A305" t="s">
        <v>348</v>
      </c>
      <c r="B305" t="s">
        <v>7017</v>
      </c>
      <c r="C305" t="s">
        <v>63</v>
      </c>
      <c r="D305" t="s">
        <v>188</v>
      </c>
      <c r="E305" t="s">
        <v>71</v>
      </c>
      <c r="F305" t="s">
        <v>97</v>
      </c>
      <c r="G305" t="s">
        <v>56</v>
      </c>
      <c r="H305">
        <v>2</v>
      </c>
      <c r="I305">
        <v>164.61</v>
      </c>
      <c r="J305">
        <v>0.28899999999999998</v>
      </c>
      <c r="L305" t="s">
        <v>57</v>
      </c>
    </row>
    <row r="306" spans="1:12" x14ac:dyDescent="0.3">
      <c r="A306" t="s">
        <v>5062</v>
      </c>
      <c r="B306" t="s">
        <v>7018</v>
      </c>
      <c r="C306" t="s">
        <v>84</v>
      </c>
      <c r="D306" t="s">
        <v>169</v>
      </c>
      <c r="E306" t="s">
        <v>54</v>
      </c>
      <c r="F306" t="s">
        <v>114</v>
      </c>
      <c r="G306" t="s">
        <v>68</v>
      </c>
      <c r="H306">
        <v>1</v>
      </c>
      <c r="I306">
        <v>8.3000000000000007</v>
      </c>
      <c r="J306">
        <v>9.8000000000000004E-2</v>
      </c>
      <c r="K306">
        <v>4.84</v>
      </c>
      <c r="L306" t="s">
        <v>104</v>
      </c>
    </row>
    <row r="307" spans="1:12" x14ac:dyDescent="0.3">
      <c r="A307" t="s">
        <v>2760</v>
      </c>
      <c r="B307" t="s">
        <v>6753</v>
      </c>
      <c r="C307" t="s">
        <v>84</v>
      </c>
      <c r="D307" t="s">
        <v>6895</v>
      </c>
      <c r="E307" t="s">
        <v>54</v>
      </c>
      <c r="F307" t="s">
        <v>55</v>
      </c>
      <c r="G307" t="s">
        <v>68</v>
      </c>
      <c r="H307">
        <v>1</v>
      </c>
      <c r="I307">
        <v>18.09</v>
      </c>
      <c r="J307">
        <v>0.152</v>
      </c>
      <c r="K307">
        <v>10.87</v>
      </c>
      <c r="L307" t="s">
        <v>6738</v>
      </c>
    </row>
    <row r="308" spans="1:12" x14ac:dyDescent="0.3">
      <c r="A308" t="s">
        <v>3468</v>
      </c>
      <c r="B308" t="s">
        <v>6761</v>
      </c>
      <c r="C308" t="s">
        <v>6817</v>
      </c>
      <c r="D308" t="s">
        <v>135</v>
      </c>
      <c r="E308" t="s">
        <v>71</v>
      </c>
      <c r="F308" t="s">
        <v>78</v>
      </c>
      <c r="G308" t="s">
        <v>56</v>
      </c>
      <c r="H308">
        <v>10</v>
      </c>
      <c r="I308">
        <v>221.66</v>
      </c>
      <c r="J308">
        <v>0.06</v>
      </c>
      <c r="K308">
        <v>168.9</v>
      </c>
      <c r="L308" t="s">
        <v>57</v>
      </c>
    </row>
    <row r="309" spans="1:12" x14ac:dyDescent="0.3">
      <c r="A309" t="s">
        <v>2692</v>
      </c>
      <c r="B309" t="s">
        <v>7019</v>
      </c>
      <c r="C309" t="s">
        <v>63</v>
      </c>
      <c r="D309" t="s">
        <v>119</v>
      </c>
      <c r="E309" t="s">
        <v>71</v>
      </c>
      <c r="F309" t="s">
        <v>97</v>
      </c>
      <c r="G309" t="s">
        <v>56</v>
      </c>
      <c r="H309">
        <v>6</v>
      </c>
      <c r="I309">
        <v>29.1</v>
      </c>
      <c r="J309">
        <v>0.247</v>
      </c>
      <c r="K309">
        <v>19.920000000000002</v>
      </c>
      <c r="L309" t="s">
        <v>57</v>
      </c>
    </row>
    <row r="310" spans="1:12" x14ac:dyDescent="0.3">
      <c r="A310" t="s">
        <v>5954</v>
      </c>
      <c r="B310" t="s">
        <v>6847</v>
      </c>
      <c r="C310" t="s">
        <v>63</v>
      </c>
      <c r="D310" t="s">
        <v>188</v>
      </c>
      <c r="E310" t="s">
        <v>60</v>
      </c>
      <c r="F310" t="s">
        <v>61</v>
      </c>
      <c r="G310" t="s">
        <v>56</v>
      </c>
      <c r="H310">
        <v>2</v>
      </c>
      <c r="I310">
        <v>82.64</v>
      </c>
      <c r="J310">
        <v>0.189</v>
      </c>
      <c r="K310">
        <v>44.14</v>
      </c>
      <c r="L310" t="s">
        <v>104</v>
      </c>
    </row>
    <row r="311" spans="1:12" x14ac:dyDescent="0.3">
      <c r="A311" t="s">
        <v>532</v>
      </c>
      <c r="B311" t="s">
        <v>6717</v>
      </c>
      <c r="C311" t="s">
        <v>88</v>
      </c>
      <c r="D311" t="s">
        <v>116</v>
      </c>
      <c r="E311" t="s">
        <v>54</v>
      </c>
      <c r="F311" t="s">
        <v>156</v>
      </c>
      <c r="G311" t="s">
        <v>56</v>
      </c>
      <c r="H311">
        <v>1</v>
      </c>
      <c r="I311">
        <v>13</v>
      </c>
      <c r="J311">
        <v>9.2999999999999999E-2</v>
      </c>
      <c r="K311">
        <v>8.1</v>
      </c>
      <c r="L311" t="s">
        <v>57</v>
      </c>
    </row>
    <row r="312" spans="1:12" x14ac:dyDescent="0.3">
      <c r="A312" t="s">
        <v>4803</v>
      </c>
      <c r="B312" t="s">
        <v>7020</v>
      </c>
      <c r="C312" t="s">
        <v>88</v>
      </c>
      <c r="D312" t="s">
        <v>198</v>
      </c>
      <c r="E312" t="s">
        <v>7021</v>
      </c>
      <c r="F312" t="s">
        <v>6797</v>
      </c>
      <c r="G312" t="s">
        <v>68</v>
      </c>
      <c r="H312">
        <v>2</v>
      </c>
      <c r="I312">
        <v>8.19</v>
      </c>
      <c r="J312">
        <v>0.122</v>
      </c>
      <c r="K312">
        <v>3.64</v>
      </c>
      <c r="L312" t="s">
        <v>57</v>
      </c>
    </row>
    <row r="313" spans="1:12" x14ac:dyDescent="0.3">
      <c r="A313" t="s">
        <v>2592</v>
      </c>
      <c r="B313" t="s">
        <v>7022</v>
      </c>
      <c r="C313" t="s">
        <v>84</v>
      </c>
      <c r="D313" t="s">
        <v>572</v>
      </c>
      <c r="E313" t="s">
        <v>60</v>
      </c>
      <c r="F313" t="s">
        <v>99</v>
      </c>
      <c r="G313" t="s">
        <v>68</v>
      </c>
      <c r="H313">
        <v>4</v>
      </c>
      <c r="I313">
        <v>33.369999999999997</v>
      </c>
      <c r="J313">
        <v>0.114</v>
      </c>
      <c r="K313">
        <v>16.87</v>
      </c>
      <c r="L313" t="s">
        <v>57</v>
      </c>
    </row>
    <row r="314" spans="1:12" x14ac:dyDescent="0.3">
      <c r="A314" t="s">
        <v>4621</v>
      </c>
      <c r="B314" t="s">
        <v>7023</v>
      </c>
      <c r="C314" t="s">
        <v>84</v>
      </c>
      <c r="D314" t="s">
        <v>177</v>
      </c>
      <c r="E314" t="s">
        <v>93</v>
      </c>
      <c r="F314" t="s">
        <v>219</v>
      </c>
      <c r="G314" t="s">
        <v>68</v>
      </c>
      <c r="H314">
        <v>1</v>
      </c>
      <c r="I314">
        <v>12.29</v>
      </c>
      <c r="J314">
        <v>0.105</v>
      </c>
      <c r="K314">
        <v>4.7300000000000004</v>
      </c>
      <c r="L314" t="s">
        <v>57</v>
      </c>
    </row>
    <row r="315" spans="1:12" x14ac:dyDescent="0.3">
      <c r="A315" t="s">
        <v>1133</v>
      </c>
      <c r="B315" t="s">
        <v>7016</v>
      </c>
      <c r="C315" t="s">
        <v>84</v>
      </c>
      <c r="D315" t="s">
        <v>144</v>
      </c>
      <c r="E315" t="s">
        <v>107</v>
      </c>
      <c r="F315" t="s">
        <v>132</v>
      </c>
      <c r="G315" t="s">
        <v>56</v>
      </c>
      <c r="H315">
        <v>1</v>
      </c>
      <c r="I315">
        <v>55.63</v>
      </c>
      <c r="J315">
        <v>0.114</v>
      </c>
      <c r="K315">
        <v>21.96</v>
      </c>
      <c r="L315" t="s">
        <v>57</v>
      </c>
    </row>
    <row r="316" spans="1:12" x14ac:dyDescent="0.3">
      <c r="A316" t="s">
        <v>2962</v>
      </c>
      <c r="B316" t="s">
        <v>7024</v>
      </c>
      <c r="C316" t="s">
        <v>52</v>
      </c>
      <c r="D316" t="s">
        <v>113</v>
      </c>
      <c r="E316" t="s">
        <v>93</v>
      </c>
      <c r="F316" t="s">
        <v>124</v>
      </c>
      <c r="G316" t="s">
        <v>68</v>
      </c>
      <c r="H316">
        <v>6</v>
      </c>
      <c r="I316">
        <v>45.72</v>
      </c>
      <c r="J316">
        <v>6.0999999999999999E-2</v>
      </c>
      <c r="K316">
        <v>21.66</v>
      </c>
      <c r="L316" t="s">
        <v>57</v>
      </c>
    </row>
    <row r="317" spans="1:12" x14ac:dyDescent="0.3">
      <c r="A317" t="s">
        <v>4338</v>
      </c>
      <c r="B317" t="s">
        <v>7025</v>
      </c>
      <c r="C317" t="s">
        <v>88</v>
      </c>
      <c r="D317" t="s">
        <v>7026</v>
      </c>
      <c r="E317" t="s">
        <v>71</v>
      </c>
      <c r="F317" t="s">
        <v>97</v>
      </c>
      <c r="G317" t="s">
        <v>68</v>
      </c>
      <c r="H317">
        <v>1</v>
      </c>
      <c r="I317">
        <v>297.52999999999997</v>
      </c>
      <c r="J317">
        <v>0</v>
      </c>
      <c r="K317">
        <v>236.19</v>
      </c>
      <c r="L317" t="s">
        <v>57</v>
      </c>
    </row>
    <row r="318" spans="1:12" x14ac:dyDescent="0.3">
      <c r="A318" t="s">
        <v>1925</v>
      </c>
      <c r="B318" t="s">
        <v>7027</v>
      </c>
      <c r="C318" t="s">
        <v>84</v>
      </c>
      <c r="D318" t="s">
        <v>372</v>
      </c>
      <c r="E318" t="s">
        <v>93</v>
      </c>
      <c r="F318" t="s">
        <v>255</v>
      </c>
      <c r="G318" t="s">
        <v>68</v>
      </c>
      <c r="H318">
        <v>4</v>
      </c>
      <c r="I318">
        <v>21.22</v>
      </c>
      <c r="J318">
        <v>7.8E-2</v>
      </c>
      <c r="K318">
        <v>9.4700000000000006</v>
      </c>
      <c r="L318" t="s">
        <v>57</v>
      </c>
    </row>
    <row r="319" spans="1:12" x14ac:dyDescent="0.3">
      <c r="A319" t="s">
        <v>5503</v>
      </c>
      <c r="B319" t="s">
        <v>7028</v>
      </c>
      <c r="C319" t="s">
        <v>63</v>
      </c>
      <c r="D319" t="s">
        <v>258</v>
      </c>
      <c r="E319" t="s">
        <v>71</v>
      </c>
      <c r="F319" t="s">
        <v>97</v>
      </c>
      <c r="G319" t="s">
        <v>68</v>
      </c>
      <c r="H319">
        <v>1</v>
      </c>
      <c r="I319">
        <v>115.2</v>
      </c>
      <c r="J319">
        <v>0.20799999999999999</v>
      </c>
      <c r="K319">
        <v>79.66</v>
      </c>
      <c r="L319" t="s">
        <v>57</v>
      </c>
    </row>
    <row r="320" spans="1:12" x14ac:dyDescent="0.3">
      <c r="A320" t="s">
        <v>3999</v>
      </c>
      <c r="B320" t="s">
        <v>6821</v>
      </c>
      <c r="C320" t="s">
        <v>6817</v>
      </c>
      <c r="D320" t="s">
        <v>202</v>
      </c>
      <c r="E320" t="s">
        <v>60</v>
      </c>
      <c r="F320" t="s">
        <v>61</v>
      </c>
      <c r="G320" t="s">
        <v>56</v>
      </c>
      <c r="H320">
        <v>2</v>
      </c>
      <c r="I320">
        <v>24.11</v>
      </c>
      <c r="J320">
        <v>0.10199999999999999</v>
      </c>
      <c r="K320">
        <v>10.01</v>
      </c>
      <c r="L320" t="s">
        <v>57</v>
      </c>
    </row>
    <row r="321" spans="1:12" x14ac:dyDescent="0.3">
      <c r="A321" t="s">
        <v>223</v>
      </c>
      <c r="B321" t="s">
        <v>7029</v>
      </c>
      <c r="C321" t="s">
        <v>84</v>
      </c>
      <c r="D321" t="s">
        <v>147</v>
      </c>
      <c r="E321" t="s">
        <v>93</v>
      </c>
      <c r="F321" t="s">
        <v>94</v>
      </c>
      <c r="G321" t="s">
        <v>56</v>
      </c>
      <c r="H321">
        <v>2</v>
      </c>
      <c r="I321">
        <v>73.83</v>
      </c>
      <c r="J321">
        <v>5.8999999999999997E-2</v>
      </c>
      <c r="K321">
        <v>29.61</v>
      </c>
      <c r="L321" t="s">
        <v>104</v>
      </c>
    </row>
    <row r="322" spans="1:12" x14ac:dyDescent="0.3">
      <c r="A322" t="s">
        <v>3157</v>
      </c>
      <c r="B322" t="s">
        <v>7030</v>
      </c>
      <c r="C322" t="s">
        <v>84</v>
      </c>
      <c r="D322" t="s">
        <v>147</v>
      </c>
      <c r="E322" t="s">
        <v>60</v>
      </c>
      <c r="F322" t="s">
        <v>76</v>
      </c>
      <c r="G322" t="s">
        <v>68</v>
      </c>
      <c r="H322">
        <v>3</v>
      </c>
      <c r="I322">
        <v>97.49</v>
      </c>
      <c r="J322">
        <v>9.2999999999999999E-2</v>
      </c>
      <c r="K322">
        <v>39.25</v>
      </c>
      <c r="L322" t="s">
        <v>57</v>
      </c>
    </row>
    <row r="323" spans="1:12" x14ac:dyDescent="0.3">
      <c r="A323" t="s">
        <v>3269</v>
      </c>
      <c r="B323" t="s">
        <v>7031</v>
      </c>
      <c r="C323" t="s">
        <v>63</v>
      </c>
      <c r="D323" t="s">
        <v>159</v>
      </c>
      <c r="E323" t="s">
        <v>54</v>
      </c>
      <c r="F323" t="s">
        <v>114</v>
      </c>
      <c r="G323" t="s">
        <v>56</v>
      </c>
      <c r="H323">
        <v>14</v>
      </c>
      <c r="I323">
        <v>8.85</v>
      </c>
      <c r="J323">
        <v>9.4E-2</v>
      </c>
      <c r="K323">
        <v>5.51</v>
      </c>
      <c r="L323" t="s">
        <v>57</v>
      </c>
    </row>
    <row r="324" spans="1:12" x14ac:dyDescent="0.3">
      <c r="A324" t="s">
        <v>2988</v>
      </c>
      <c r="B324" t="s">
        <v>7027</v>
      </c>
      <c r="C324" t="s">
        <v>6817</v>
      </c>
      <c r="D324" t="s">
        <v>135</v>
      </c>
      <c r="E324" t="s">
        <v>54</v>
      </c>
      <c r="F324" t="s">
        <v>268</v>
      </c>
      <c r="G324" t="s">
        <v>56</v>
      </c>
      <c r="H324">
        <v>4</v>
      </c>
      <c r="I324">
        <v>8.61</v>
      </c>
      <c r="J324">
        <v>5.5E-2</v>
      </c>
      <c r="K324">
        <v>5.19</v>
      </c>
      <c r="L324" t="s">
        <v>57</v>
      </c>
    </row>
    <row r="325" spans="1:12" x14ac:dyDescent="0.3">
      <c r="A325" t="s">
        <v>5793</v>
      </c>
      <c r="B325" t="s">
        <v>6899</v>
      </c>
      <c r="C325" t="s">
        <v>84</v>
      </c>
      <c r="D325" t="s">
        <v>103</v>
      </c>
      <c r="E325" t="s">
        <v>54</v>
      </c>
      <c r="F325" t="s">
        <v>156</v>
      </c>
      <c r="G325" t="s">
        <v>68</v>
      </c>
      <c r="H325">
        <v>3</v>
      </c>
      <c r="I325">
        <v>19.5</v>
      </c>
      <c r="J325">
        <v>7.3999999999999996E-2</v>
      </c>
      <c r="K325">
        <v>12.91</v>
      </c>
      <c r="L325" t="s">
        <v>57</v>
      </c>
    </row>
    <row r="326" spans="1:12" x14ac:dyDescent="0.3">
      <c r="A326" t="s">
        <v>4780</v>
      </c>
      <c r="B326" t="s">
        <v>7032</v>
      </c>
      <c r="C326" t="s">
        <v>84</v>
      </c>
      <c r="D326" t="s">
        <v>169</v>
      </c>
      <c r="E326" t="s">
        <v>71</v>
      </c>
      <c r="F326" t="s">
        <v>78</v>
      </c>
      <c r="G326" t="s">
        <v>68</v>
      </c>
      <c r="H326">
        <v>8</v>
      </c>
      <c r="I326">
        <v>235.99</v>
      </c>
      <c r="J326">
        <v>0.115</v>
      </c>
      <c r="K326">
        <v>164.03</v>
      </c>
      <c r="L326" t="s">
        <v>57</v>
      </c>
    </row>
    <row r="327" spans="1:12" x14ac:dyDescent="0.3">
      <c r="A327" t="s">
        <v>6062</v>
      </c>
      <c r="B327" t="s">
        <v>6825</v>
      </c>
      <c r="C327" t="s">
        <v>84</v>
      </c>
      <c r="D327" t="s">
        <v>171</v>
      </c>
      <c r="E327" t="s">
        <v>107</v>
      </c>
      <c r="F327" t="s">
        <v>108</v>
      </c>
      <c r="G327" t="s">
        <v>56</v>
      </c>
      <c r="H327">
        <v>1</v>
      </c>
      <c r="I327">
        <v>57.5</v>
      </c>
      <c r="J327">
        <v>0.153</v>
      </c>
      <c r="K327">
        <v>23.98</v>
      </c>
      <c r="L327" t="s">
        <v>57</v>
      </c>
    </row>
    <row r="328" spans="1:12" x14ac:dyDescent="0.3">
      <c r="A328" t="s">
        <v>3732</v>
      </c>
      <c r="B328" t="s">
        <v>6753</v>
      </c>
      <c r="C328" t="s">
        <v>88</v>
      </c>
      <c r="D328" t="s">
        <v>183</v>
      </c>
      <c r="E328" t="s">
        <v>54</v>
      </c>
      <c r="F328" t="s">
        <v>6917</v>
      </c>
      <c r="G328" t="s">
        <v>56</v>
      </c>
      <c r="H328">
        <v>1</v>
      </c>
      <c r="I328">
        <v>11.39</v>
      </c>
      <c r="J328">
        <v>0.112</v>
      </c>
      <c r="K328">
        <v>7.72</v>
      </c>
      <c r="L328" t="s">
        <v>57</v>
      </c>
    </row>
    <row r="329" spans="1:12" x14ac:dyDescent="0.3">
      <c r="A329" t="s">
        <v>1728</v>
      </c>
      <c r="B329" t="s">
        <v>7033</v>
      </c>
      <c r="C329" t="s">
        <v>52</v>
      </c>
      <c r="D329" t="s">
        <v>237</v>
      </c>
      <c r="E329" t="s">
        <v>93</v>
      </c>
      <c r="F329" t="s">
        <v>124</v>
      </c>
      <c r="G329" t="s">
        <v>68</v>
      </c>
      <c r="H329">
        <v>3</v>
      </c>
      <c r="I329">
        <v>83.49</v>
      </c>
      <c r="J329">
        <v>4.8000000000000001E-2</v>
      </c>
      <c r="K329">
        <v>40.549999999999997</v>
      </c>
      <c r="L329" t="s">
        <v>57</v>
      </c>
    </row>
    <row r="330" spans="1:12" x14ac:dyDescent="0.3">
      <c r="A330" t="s">
        <v>5058</v>
      </c>
      <c r="B330" t="s">
        <v>7034</v>
      </c>
      <c r="C330" t="s">
        <v>84</v>
      </c>
      <c r="D330" t="s">
        <v>147</v>
      </c>
      <c r="E330" t="s">
        <v>60</v>
      </c>
      <c r="F330" t="s">
        <v>99</v>
      </c>
      <c r="G330" t="s">
        <v>68</v>
      </c>
      <c r="H330">
        <v>4</v>
      </c>
      <c r="I330">
        <v>61.31</v>
      </c>
      <c r="J330">
        <v>6.9000000000000006E-2</v>
      </c>
      <c r="K330">
        <v>24.89</v>
      </c>
      <c r="L330" t="s">
        <v>57</v>
      </c>
    </row>
    <row r="331" spans="1:12" x14ac:dyDescent="0.3">
      <c r="A331" t="s">
        <v>531</v>
      </c>
      <c r="B331" t="s">
        <v>7035</v>
      </c>
      <c r="C331" t="s">
        <v>84</v>
      </c>
      <c r="D331" t="s">
        <v>177</v>
      </c>
      <c r="E331" t="s">
        <v>60</v>
      </c>
      <c r="F331" t="s">
        <v>99</v>
      </c>
      <c r="G331" t="s">
        <v>56</v>
      </c>
      <c r="H331">
        <v>2</v>
      </c>
      <c r="I331">
        <v>22.93</v>
      </c>
      <c r="K331">
        <v>11.91</v>
      </c>
      <c r="L331" t="s">
        <v>57</v>
      </c>
    </row>
    <row r="332" spans="1:12" x14ac:dyDescent="0.3">
      <c r="A332" t="s">
        <v>583</v>
      </c>
      <c r="B332" t="s">
        <v>6819</v>
      </c>
      <c r="C332" t="s">
        <v>52</v>
      </c>
      <c r="D332" t="s">
        <v>53</v>
      </c>
      <c r="E332" t="s">
        <v>107</v>
      </c>
      <c r="F332" t="s">
        <v>148</v>
      </c>
      <c r="G332" t="s">
        <v>56</v>
      </c>
      <c r="H332">
        <v>4</v>
      </c>
      <c r="I332">
        <v>16.739999999999998</v>
      </c>
      <c r="J332">
        <v>0.104</v>
      </c>
      <c r="K332">
        <v>6.46</v>
      </c>
      <c r="L332" t="s">
        <v>57</v>
      </c>
    </row>
    <row r="333" spans="1:12" x14ac:dyDescent="0.3">
      <c r="A333" t="s">
        <v>5001</v>
      </c>
      <c r="B333" t="s">
        <v>7036</v>
      </c>
      <c r="C333" t="s">
        <v>52</v>
      </c>
      <c r="D333" t="s">
        <v>130</v>
      </c>
      <c r="E333" t="s">
        <v>60</v>
      </c>
      <c r="F333" t="s">
        <v>99</v>
      </c>
      <c r="G333" t="s">
        <v>56</v>
      </c>
      <c r="H333">
        <v>3</v>
      </c>
      <c r="I333">
        <v>64.03</v>
      </c>
      <c r="J333">
        <v>7.5999999999999998E-2</v>
      </c>
      <c r="K333">
        <v>28.16</v>
      </c>
      <c r="L333" t="s">
        <v>57</v>
      </c>
    </row>
    <row r="334" spans="1:12" x14ac:dyDescent="0.3">
      <c r="A334" t="s">
        <v>1023</v>
      </c>
      <c r="B334" t="s">
        <v>7037</v>
      </c>
      <c r="C334" t="s">
        <v>63</v>
      </c>
      <c r="D334" t="s">
        <v>119</v>
      </c>
      <c r="E334" t="s">
        <v>93</v>
      </c>
      <c r="F334" t="s">
        <v>124</v>
      </c>
      <c r="G334" t="s">
        <v>56</v>
      </c>
      <c r="H334">
        <v>13</v>
      </c>
      <c r="I334">
        <v>49.14</v>
      </c>
      <c r="J334">
        <v>0.17799999999999999</v>
      </c>
      <c r="K334">
        <v>24.54</v>
      </c>
    </row>
    <row r="335" spans="1:12" x14ac:dyDescent="0.3">
      <c r="A335" t="s">
        <v>1387</v>
      </c>
      <c r="B335" t="s">
        <v>7038</v>
      </c>
      <c r="C335" t="s">
        <v>52</v>
      </c>
      <c r="D335" t="s">
        <v>130</v>
      </c>
      <c r="E335" t="s">
        <v>7039</v>
      </c>
      <c r="F335" t="s">
        <v>55</v>
      </c>
      <c r="G335" t="s">
        <v>56</v>
      </c>
      <c r="H335">
        <v>3</v>
      </c>
      <c r="I335">
        <v>6.75</v>
      </c>
      <c r="J335">
        <v>0.14699999999999999</v>
      </c>
      <c r="K335">
        <v>4.67</v>
      </c>
      <c r="L335" t="s">
        <v>57</v>
      </c>
    </row>
    <row r="336" spans="1:12" x14ac:dyDescent="0.3">
      <c r="A336" t="s">
        <v>3181</v>
      </c>
      <c r="B336" t="s">
        <v>7040</v>
      </c>
      <c r="C336" t="s">
        <v>52</v>
      </c>
      <c r="D336" t="s">
        <v>7041</v>
      </c>
      <c r="E336" t="s">
        <v>71</v>
      </c>
      <c r="F336" t="s">
        <v>72</v>
      </c>
      <c r="G336" t="s">
        <v>56</v>
      </c>
      <c r="H336">
        <v>9</v>
      </c>
      <c r="I336">
        <v>209.01</v>
      </c>
      <c r="J336">
        <v>0.08</v>
      </c>
      <c r="K336">
        <v>145.05000000000001</v>
      </c>
    </row>
    <row r="337" spans="1:12" x14ac:dyDescent="0.3">
      <c r="A337" t="s">
        <v>2128</v>
      </c>
      <c r="B337" t="s">
        <v>7042</v>
      </c>
      <c r="C337" t="s">
        <v>52</v>
      </c>
      <c r="D337" t="s">
        <v>181</v>
      </c>
      <c r="E337" t="s">
        <v>54</v>
      </c>
      <c r="F337" t="s">
        <v>55</v>
      </c>
      <c r="G337" t="s">
        <v>68</v>
      </c>
      <c r="H337">
        <v>6</v>
      </c>
      <c r="I337">
        <v>14.09</v>
      </c>
      <c r="J337">
        <v>0.14599999999999999</v>
      </c>
      <c r="K337">
        <v>8.27</v>
      </c>
      <c r="L337" t="s">
        <v>57</v>
      </c>
    </row>
    <row r="338" spans="1:12" x14ac:dyDescent="0.3">
      <c r="A338" t="s">
        <v>330</v>
      </c>
      <c r="B338" t="s">
        <v>7043</v>
      </c>
      <c r="C338" t="s">
        <v>52</v>
      </c>
      <c r="D338" t="s">
        <v>155</v>
      </c>
      <c r="E338" t="s">
        <v>71</v>
      </c>
      <c r="F338" t="s">
        <v>86</v>
      </c>
      <c r="G338" t="s">
        <v>68</v>
      </c>
      <c r="H338">
        <v>1</v>
      </c>
      <c r="I338">
        <v>151.53</v>
      </c>
      <c r="J338">
        <v>8.1000000000000003E-2</v>
      </c>
      <c r="K338">
        <v>114.17</v>
      </c>
      <c r="L338" t="s">
        <v>57</v>
      </c>
    </row>
    <row r="339" spans="1:12" x14ac:dyDescent="0.3">
      <c r="A339" t="s">
        <v>1609</v>
      </c>
      <c r="B339" t="s">
        <v>7044</v>
      </c>
      <c r="C339" t="s">
        <v>88</v>
      </c>
      <c r="D339" t="s">
        <v>167</v>
      </c>
      <c r="E339" t="s">
        <v>60</v>
      </c>
      <c r="F339" t="s">
        <v>76</v>
      </c>
      <c r="G339" t="s">
        <v>68</v>
      </c>
      <c r="H339">
        <v>5</v>
      </c>
      <c r="I339">
        <v>23.83</v>
      </c>
      <c r="J339">
        <v>7.2999999999999995E-2</v>
      </c>
      <c r="K339">
        <v>11.07</v>
      </c>
      <c r="L339" t="s">
        <v>57</v>
      </c>
    </row>
    <row r="340" spans="1:12" x14ac:dyDescent="0.3">
      <c r="A340" t="s">
        <v>2815</v>
      </c>
      <c r="B340" t="s">
        <v>7045</v>
      </c>
      <c r="C340" t="s">
        <v>52</v>
      </c>
      <c r="D340" t="s">
        <v>113</v>
      </c>
      <c r="E340" t="s">
        <v>54</v>
      </c>
      <c r="F340" t="s">
        <v>156</v>
      </c>
      <c r="G340" t="s">
        <v>68</v>
      </c>
      <c r="H340">
        <v>3</v>
      </c>
      <c r="I340">
        <v>21.66</v>
      </c>
      <c r="J340">
        <v>0</v>
      </c>
      <c r="K340">
        <v>13.63</v>
      </c>
      <c r="L340" t="s">
        <v>57</v>
      </c>
    </row>
    <row r="341" spans="1:12" x14ac:dyDescent="0.3">
      <c r="A341" t="s">
        <v>168</v>
      </c>
      <c r="B341" t="s">
        <v>7046</v>
      </c>
      <c r="C341" t="s">
        <v>84</v>
      </c>
      <c r="D341" t="s">
        <v>169</v>
      </c>
      <c r="E341" t="s">
        <v>71</v>
      </c>
      <c r="F341" t="s">
        <v>72</v>
      </c>
      <c r="G341" t="s">
        <v>56</v>
      </c>
      <c r="H341">
        <v>1</v>
      </c>
      <c r="I341">
        <v>165.09</v>
      </c>
      <c r="J341">
        <v>7.4999999999999997E-2</v>
      </c>
      <c r="K341">
        <v>124.14</v>
      </c>
      <c r="L341" t="s">
        <v>57</v>
      </c>
    </row>
    <row r="342" spans="1:12" x14ac:dyDescent="0.3">
      <c r="A342" t="s">
        <v>5213</v>
      </c>
      <c r="B342" t="s">
        <v>7047</v>
      </c>
      <c r="C342" t="s">
        <v>52</v>
      </c>
      <c r="D342" t="s">
        <v>155</v>
      </c>
      <c r="E342" t="s">
        <v>71</v>
      </c>
      <c r="F342" t="s">
        <v>72</v>
      </c>
      <c r="G342" t="s">
        <v>68</v>
      </c>
      <c r="H342">
        <v>2</v>
      </c>
      <c r="I342">
        <v>74.95</v>
      </c>
      <c r="J342">
        <v>6.3E-2</v>
      </c>
      <c r="K342">
        <v>57.44</v>
      </c>
      <c r="L342" t="s">
        <v>57</v>
      </c>
    </row>
    <row r="343" spans="1:12" x14ac:dyDescent="0.3">
      <c r="A343" t="s">
        <v>4516</v>
      </c>
      <c r="B343" t="s">
        <v>7048</v>
      </c>
      <c r="C343" t="s">
        <v>63</v>
      </c>
      <c r="D343" t="s">
        <v>159</v>
      </c>
      <c r="E343" t="s">
        <v>93</v>
      </c>
      <c r="F343" t="s">
        <v>219</v>
      </c>
      <c r="G343" t="s">
        <v>56</v>
      </c>
      <c r="H343">
        <v>2</v>
      </c>
      <c r="I343">
        <v>59.57</v>
      </c>
      <c r="J343">
        <v>0.35199999999999998</v>
      </c>
      <c r="K343">
        <v>25.35</v>
      </c>
      <c r="L343" t="s">
        <v>57</v>
      </c>
    </row>
    <row r="344" spans="1:12" x14ac:dyDescent="0.3">
      <c r="A344" t="s">
        <v>6310</v>
      </c>
      <c r="B344" t="s">
        <v>7049</v>
      </c>
      <c r="C344" t="s">
        <v>52</v>
      </c>
      <c r="D344" t="s">
        <v>7050</v>
      </c>
      <c r="E344" t="s">
        <v>107</v>
      </c>
      <c r="F344" t="s">
        <v>193</v>
      </c>
      <c r="G344" t="s">
        <v>56</v>
      </c>
      <c r="H344">
        <v>5</v>
      </c>
      <c r="I344">
        <v>31.2</v>
      </c>
      <c r="J344">
        <v>8.5999999999999993E-2</v>
      </c>
      <c r="K344">
        <v>12.79</v>
      </c>
      <c r="L344" t="s">
        <v>6720</v>
      </c>
    </row>
    <row r="345" spans="1:12" x14ac:dyDescent="0.3">
      <c r="A345" t="s">
        <v>3484</v>
      </c>
      <c r="B345" t="s">
        <v>7051</v>
      </c>
      <c r="C345" t="s">
        <v>88</v>
      </c>
      <c r="D345" t="s">
        <v>202</v>
      </c>
      <c r="E345" t="s">
        <v>71</v>
      </c>
      <c r="F345" t="s">
        <v>97</v>
      </c>
      <c r="G345" t="s">
        <v>68</v>
      </c>
      <c r="H345">
        <v>1</v>
      </c>
      <c r="I345">
        <v>149.47</v>
      </c>
      <c r="J345">
        <v>4.5999999999999999E-2</v>
      </c>
      <c r="K345">
        <v>118.64</v>
      </c>
      <c r="L345" t="s">
        <v>57</v>
      </c>
    </row>
    <row r="346" spans="1:12" x14ac:dyDescent="0.3">
      <c r="A346" t="s">
        <v>2992</v>
      </c>
      <c r="B346" t="s">
        <v>7052</v>
      </c>
      <c r="C346" t="s">
        <v>52</v>
      </c>
      <c r="D346" t="s">
        <v>181</v>
      </c>
      <c r="E346" t="s">
        <v>60</v>
      </c>
      <c r="F346" t="s">
        <v>61</v>
      </c>
      <c r="G346" t="s">
        <v>56</v>
      </c>
      <c r="H346">
        <v>1</v>
      </c>
      <c r="I346">
        <v>98.2</v>
      </c>
      <c r="J346">
        <v>6.5000000000000002E-2</v>
      </c>
      <c r="K346">
        <v>41.73</v>
      </c>
      <c r="L346" t="s">
        <v>57</v>
      </c>
    </row>
    <row r="347" spans="1:12" x14ac:dyDescent="0.3">
      <c r="A347" t="s">
        <v>2892</v>
      </c>
      <c r="B347" t="s">
        <v>7053</v>
      </c>
      <c r="C347" t="s">
        <v>63</v>
      </c>
      <c r="D347" t="s">
        <v>251</v>
      </c>
      <c r="E347" t="s">
        <v>54</v>
      </c>
      <c r="F347" t="s">
        <v>55</v>
      </c>
      <c r="G347" t="s">
        <v>68</v>
      </c>
      <c r="H347">
        <v>1</v>
      </c>
      <c r="I347">
        <v>24.74</v>
      </c>
      <c r="J347">
        <v>0.26900000000000002</v>
      </c>
      <c r="K347">
        <v>16.09</v>
      </c>
      <c r="L347" t="s">
        <v>57</v>
      </c>
    </row>
    <row r="348" spans="1:12" x14ac:dyDescent="0.3">
      <c r="A348" t="s">
        <v>5692</v>
      </c>
      <c r="B348" t="s">
        <v>7054</v>
      </c>
      <c r="C348" t="s">
        <v>84</v>
      </c>
      <c r="D348" t="s">
        <v>196</v>
      </c>
      <c r="E348" t="s">
        <v>107</v>
      </c>
      <c r="F348" t="s">
        <v>193</v>
      </c>
      <c r="G348" t="s">
        <v>68</v>
      </c>
      <c r="H348">
        <v>2</v>
      </c>
      <c r="I348">
        <v>10.029999999999999</v>
      </c>
      <c r="J348">
        <v>0.11</v>
      </c>
      <c r="K348">
        <v>4.03</v>
      </c>
      <c r="L348" t="s">
        <v>57</v>
      </c>
    </row>
    <row r="349" spans="1:12" x14ac:dyDescent="0.3">
      <c r="A349" t="s">
        <v>3234</v>
      </c>
      <c r="B349" t="s">
        <v>6999</v>
      </c>
      <c r="C349" t="s">
        <v>63</v>
      </c>
      <c r="D349" t="s">
        <v>302</v>
      </c>
      <c r="E349" t="s">
        <v>93</v>
      </c>
      <c r="F349" t="s">
        <v>124</v>
      </c>
      <c r="G349" t="s">
        <v>56</v>
      </c>
      <c r="H349">
        <v>17</v>
      </c>
      <c r="I349">
        <v>78.89</v>
      </c>
      <c r="J349">
        <v>0.252</v>
      </c>
      <c r="K349">
        <v>29.51</v>
      </c>
      <c r="L349" t="s">
        <v>57</v>
      </c>
    </row>
    <row r="350" spans="1:12" x14ac:dyDescent="0.3">
      <c r="A350" t="s">
        <v>6070</v>
      </c>
      <c r="B350" t="s">
        <v>7055</v>
      </c>
      <c r="C350" t="s">
        <v>84</v>
      </c>
      <c r="D350" t="s">
        <v>147</v>
      </c>
      <c r="E350" t="s">
        <v>60</v>
      </c>
      <c r="F350" t="s">
        <v>61</v>
      </c>
      <c r="G350" t="s">
        <v>56</v>
      </c>
      <c r="H350">
        <v>4</v>
      </c>
      <c r="I350">
        <v>59.11</v>
      </c>
      <c r="J350">
        <v>7.9000000000000001E-2</v>
      </c>
      <c r="K350">
        <v>26.2</v>
      </c>
      <c r="L350" t="s">
        <v>57</v>
      </c>
    </row>
    <row r="351" spans="1:12" x14ac:dyDescent="0.3">
      <c r="A351" t="s">
        <v>5090</v>
      </c>
      <c r="B351" t="s">
        <v>7056</v>
      </c>
      <c r="C351" t="s">
        <v>88</v>
      </c>
      <c r="D351" t="s">
        <v>206</v>
      </c>
      <c r="E351" t="s">
        <v>54</v>
      </c>
      <c r="F351" t="s">
        <v>65</v>
      </c>
      <c r="G351" t="s">
        <v>68</v>
      </c>
      <c r="H351">
        <v>1</v>
      </c>
      <c r="I351">
        <v>22.55</v>
      </c>
      <c r="J351">
        <v>6.9000000000000006E-2</v>
      </c>
      <c r="K351">
        <v>14.68</v>
      </c>
      <c r="L351" t="s">
        <v>57</v>
      </c>
    </row>
    <row r="352" spans="1:12" x14ac:dyDescent="0.3">
      <c r="A352" t="s">
        <v>6202</v>
      </c>
      <c r="B352" t="s">
        <v>6839</v>
      </c>
      <c r="C352" t="s">
        <v>6865</v>
      </c>
      <c r="D352" t="s">
        <v>204</v>
      </c>
      <c r="E352" t="s">
        <v>93</v>
      </c>
      <c r="F352" t="s">
        <v>94</v>
      </c>
      <c r="G352" t="s">
        <v>68</v>
      </c>
      <c r="H352">
        <v>10</v>
      </c>
      <c r="I352">
        <v>66.48</v>
      </c>
      <c r="J352">
        <v>0.34</v>
      </c>
      <c r="K352">
        <v>31.65</v>
      </c>
      <c r="L352" t="s">
        <v>57</v>
      </c>
    </row>
    <row r="353" spans="1:12" x14ac:dyDescent="0.3">
      <c r="A353" t="s">
        <v>254</v>
      </c>
      <c r="B353" t="s">
        <v>7057</v>
      </c>
      <c r="C353" t="s">
        <v>88</v>
      </c>
      <c r="E353" t="s">
        <v>93</v>
      </c>
      <c r="F353" t="s">
        <v>255</v>
      </c>
      <c r="G353" t="s">
        <v>68</v>
      </c>
      <c r="H353">
        <v>6</v>
      </c>
      <c r="I353">
        <v>62.61</v>
      </c>
      <c r="J353">
        <v>8.4000000000000005E-2</v>
      </c>
      <c r="K353">
        <v>27.01</v>
      </c>
      <c r="L353" t="s">
        <v>57</v>
      </c>
    </row>
    <row r="354" spans="1:12" x14ac:dyDescent="0.3">
      <c r="A354" t="s">
        <v>241</v>
      </c>
      <c r="B354" t="s">
        <v>7058</v>
      </c>
      <c r="C354" t="s">
        <v>52</v>
      </c>
      <c r="D354" t="s">
        <v>7059</v>
      </c>
      <c r="E354" t="s">
        <v>71</v>
      </c>
      <c r="F354" t="s">
        <v>126</v>
      </c>
      <c r="G354" t="s">
        <v>68</v>
      </c>
      <c r="H354">
        <v>4</v>
      </c>
      <c r="I354">
        <v>214.58</v>
      </c>
      <c r="J354">
        <v>9.2999999999999999E-2</v>
      </c>
      <c r="K354">
        <v>154.6</v>
      </c>
      <c r="L354" t="s">
        <v>6738</v>
      </c>
    </row>
    <row r="355" spans="1:12" x14ac:dyDescent="0.3">
      <c r="A355" t="s">
        <v>176</v>
      </c>
      <c r="B355" t="s">
        <v>7060</v>
      </c>
      <c r="C355" t="s">
        <v>84</v>
      </c>
      <c r="D355" t="s">
        <v>177</v>
      </c>
      <c r="E355" t="s">
        <v>6901</v>
      </c>
      <c r="F355" t="s">
        <v>99</v>
      </c>
      <c r="G355" t="s">
        <v>68</v>
      </c>
      <c r="H355">
        <v>8</v>
      </c>
      <c r="I355">
        <v>88.21</v>
      </c>
      <c r="J355">
        <v>7.3999999999999996E-2</v>
      </c>
      <c r="K355">
        <v>42.62</v>
      </c>
    </row>
    <row r="356" spans="1:12" x14ac:dyDescent="0.3">
      <c r="A356" t="s">
        <v>2898</v>
      </c>
      <c r="B356" t="s">
        <v>7061</v>
      </c>
      <c r="C356" t="s">
        <v>63</v>
      </c>
      <c r="D356" t="s">
        <v>251</v>
      </c>
      <c r="E356" t="s">
        <v>71</v>
      </c>
      <c r="F356" t="s">
        <v>97</v>
      </c>
      <c r="G356" t="s">
        <v>68</v>
      </c>
      <c r="H356">
        <v>2</v>
      </c>
      <c r="I356">
        <v>63.89</v>
      </c>
      <c r="J356">
        <v>0.22700000000000001</v>
      </c>
      <c r="L356" t="s">
        <v>57</v>
      </c>
    </row>
    <row r="357" spans="1:12" x14ac:dyDescent="0.3">
      <c r="A357" t="s">
        <v>2437</v>
      </c>
      <c r="B357" t="s">
        <v>7062</v>
      </c>
      <c r="C357" t="s">
        <v>6817</v>
      </c>
      <c r="D357" t="s">
        <v>429</v>
      </c>
      <c r="E357" t="s">
        <v>71</v>
      </c>
      <c r="F357" t="s">
        <v>72</v>
      </c>
      <c r="G357" t="s">
        <v>56</v>
      </c>
      <c r="H357">
        <v>4</v>
      </c>
      <c r="I357">
        <v>262.27999999999997</v>
      </c>
      <c r="J357">
        <v>0.14699999999999999</v>
      </c>
      <c r="K357">
        <v>206.39</v>
      </c>
      <c r="L357" t="s">
        <v>57</v>
      </c>
    </row>
    <row r="358" spans="1:12" x14ac:dyDescent="0.3">
      <c r="A358" t="s">
        <v>587</v>
      </c>
      <c r="B358" t="s">
        <v>7063</v>
      </c>
      <c r="C358" t="s">
        <v>63</v>
      </c>
      <c r="D358" t="s">
        <v>82</v>
      </c>
      <c r="E358" t="s">
        <v>107</v>
      </c>
      <c r="F358" t="s">
        <v>139</v>
      </c>
      <c r="G358" t="s">
        <v>68</v>
      </c>
      <c r="H358">
        <v>1</v>
      </c>
      <c r="I358">
        <v>20.96</v>
      </c>
      <c r="J358">
        <v>0.21199999999999999</v>
      </c>
      <c r="K358">
        <v>9.41</v>
      </c>
      <c r="L358" t="s">
        <v>57</v>
      </c>
    </row>
    <row r="359" spans="1:12" x14ac:dyDescent="0.3">
      <c r="A359" t="s">
        <v>1410</v>
      </c>
      <c r="B359" t="s">
        <v>7064</v>
      </c>
      <c r="C359" t="s">
        <v>63</v>
      </c>
      <c r="D359" t="s">
        <v>159</v>
      </c>
      <c r="E359" t="s">
        <v>93</v>
      </c>
      <c r="F359" t="s">
        <v>124</v>
      </c>
      <c r="G359" t="s">
        <v>68</v>
      </c>
      <c r="H359">
        <v>1</v>
      </c>
      <c r="I359">
        <v>86.36</v>
      </c>
      <c r="J359">
        <v>0.29399999999999998</v>
      </c>
      <c r="K359">
        <v>38.68</v>
      </c>
      <c r="L359" t="s">
        <v>57</v>
      </c>
    </row>
    <row r="360" spans="1:12" x14ac:dyDescent="0.3">
      <c r="A360" t="s">
        <v>3940</v>
      </c>
      <c r="B360" t="s">
        <v>6976</v>
      </c>
      <c r="C360" t="s">
        <v>52</v>
      </c>
      <c r="D360" t="s">
        <v>59</v>
      </c>
      <c r="E360" t="s">
        <v>54</v>
      </c>
      <c r="F360" t="s">
        <v>156</v>
      </c>
      <c r="G360" t="s">
        <v>68</v>
      </c>
      <c r="H360">
        <v>1</v>
      </c>
      <c r="I360">
        <v>5.27</v>
      </c>
      <c r="J360">
        <v>4.7E-2</v>
      </c>
      <c r="K360">
        <v>3.29</v>
      </c>
      <c r="L360" t="s">
        <v>57</v>
      </c>
    </row>
    <row r="361" spans="1:12" x14ac:dyDescent="0.3">
      <c r="A361" t="s">
        <v>3205</v>
      </c>
      <c r="B361" t="s">
        <v>6775</v>
      </c>
      <c r="C361" t="s">
        <v>52</v>
      </c>
      <c r="D361" t="s">
        <v>200</v>
      </c>
      <c r="E361" t="s">
        <v>60</v>
      </c>
      <c r="F361" t="s">
        <v>67</v>
      </c>
      <c r="G361" t="s">
        <v>68</v>
      </c>
      <c r="H361">
        <v>1</v>
      </c>
      <c r="I361">
        <v>89.1</v>
      </c>
      <c r="J361">
        <v>7.9000000000000001E-2</v>
      </c>
      <c r="K361">
        <v>44.62</v>
      </c>
      <c r="L361" t="s">
        <v>57</v>
      </c>
    </row>
    <row r="362" spans="1:12" x14ac:dyDescent="0.3">
      <c r="A362" t="s">
        <v>4709</v>
      </c>
      <c r="B362" t="s">
        <v>7065</v>
      </c>
      <c r="C362" t="s">
        <v>88</v>
      </c>
      <c r="D362" t="s">
        <v>7066</v>
      </c>
      <c r="E362" t="s">
        <v>60</v>
      </c>
      <c r="F362" t="s">
        <v>90</v>
      </c>
      <c r="G362" t="s">
        <v>56</v>
      </c>
      <c r="H362">
        <v>2</v>
      </c>
      <c r="I362">
        <v>71.650000000000006</v>
      </c>
      <c r="J362">
        <v>5.5E-2</v>
      </c>
      <c r="K362">
        <v>36.92</v>
      </c>
      <c r="L362" t="s">
        <v>57</v>
      </c>
    </row>
    <row r="363" spans="1:12" x14ac:dyDescent="0.3">
      <c r="A363" t="s">
        <v>6269</v>
      </c>
      <c r="B363" t="s">
        <v>7067</v>
      </c>
      <c r="C363" t="s">
        <v>88</v>
      </c>
      <c r="D363" t="s">
        <v>162</v>
      </c>
      <c r="E363" t="s">
        <v>107</v>
      </c>
      <c r="F363" t="s">
        <v>132</v>
      </c>
      <c r="G363" t="s">
        <v>56</v>
      </c>
      <c r="H363">
        <v>10</v>
      </c>
      <c r="I363">
        <v>11.7</v>
      </c>
      <c r="J363">
        <v>6.7000000000000004E-2</v>
      </c>
      <c r="K363">
        <v>4.68</v>
      </c>
      <c r="L363" t="s">
        <v>57</v>
      </c>
    </row>
    <row r="364" spans="1:12" x14ac:dyDescent="0.3">
      <c r="A364" t="s">
        <v>111</v>
      </c>
      <c r="B364" t="s">
        <v>7068</v>
      </c>
      <c r="C364" t="s">
        <v>52</v>
      </c>
      <c r="D364" t="s">
        <v>75</v>
      </c>
      <c r="E364" t="s">
        <v>60</v>
      </c>
      <c r="F364" t="s">
        <v>67</v>
      </c>
      <c r="G364" t="s">
        <v>56</v>
      </c>
      <c r="H364">
        <v>1</v>
      </c>
      <c r="I364">
        <v>40.14</v>
      </c>
      <c r="J364">
        <v>8.3000000000000004E-2</v>
      </c>
      <c r="K364">
        <v>17.510000000000002</v>
      </c>
      <c r="L364" t="s">
        <v>6720</v>
      </c>
    </row>
    <row r="365" spans="1:12" x14ac:dyDescent="0.3">
      <c r="A365" t="s">
        <v>6209</v>
      </c>
      <c r="B365" t="s">
        <v>6883</v>
      </c>
      <c r="C365" t="s">
        <v>84</v>
      </c>
      <c r="D365" t="s">
        <v>169</v>
      </c>
      <c r="E365" t="s">
        <v>71</v>
      </c>
      <c r="F365" t="s">
        <v>126</v>
      </c>
      <c r="G365" t="s">
        <v>56</v>
      </c>
      <c r="H365">
        <v>1</v>
      </c>
      <c r="I365">
        <v>221.62</v>
      </c>
      <c r="J365">
        <v>8.6999999999999994E-2</v>
      </c>
      <c r="K365">
        <v>157.38</v>
      </c>
      <c r="L365" t="s">
        <v>57</v>
      </c>
    </row>
    <row r="366" spans="1:12" x14ac:dyDescent="0.3">
      <c r="A366" t="s">
        <v>6376</v>
      </c>
      <c r="B366" t="s">
        <v>7009</v>
      </c>
      <c r="C366" t="s">
        <v>63</v>
      </c>
      <c r="D366" t="s">
        <v>119</v>
      </c>
      <c r="E366" t="s">
        <v>71</v>
      </c>
      <c r="F366" t="s">
        <v>126</v>
      </c>
      <c r="G366" t="s">
        <v>68</v>
      </c>
      <c r="H366">
        <v>9</v>
      </c>
      <c r="I366">
        <v>123.12</v>
      </c>
      <c r="J366">
        <v>0.112</v>
      </c>
      <c r="K366">
        <v>92.8</v>
      </c>
      <c r="L366" t="s">
        <v>57</v>
      </c>
    </row>
    <row r="367" spans="1:12" x14ac:dyDescent="0.3">
      <c r="A367" t="s">
        <v>2358</v>
      </c>
      <c r="B367" t="s">
        <v>7069</v>
      </c>
      <c r="C367" t="s">
        <v>88</v>
      </c>
      <c r="D367" t="s">
        <v>135</v>
      </c>
      <c r="E367" t="s">
        <v>54</v>
      </c>
      <c r="F367" t="s">
        <v>156</v>
      </c>
      <c r="G367" t="s">
        <v>56</v>
      </c>
      <c r="H367">
        <v>4</v>
      </c>
      <c r="I367">
        <v>16.829999999999998</v>
      </c>
      <c r="J367">
        <v>9.1999999999999998E-2</v>
      </c>
      <c r="K367">
        <v>10.95</v>
      </c>
      <c r="L367" t="s">
        <v>57</v>
      </c>
    </row>
    <row r="368" spans="1:12" x14ac:dyDescent="0.3">
      <c r="A368" t="s">
        <v>2326</v>
      </c>
      <c r="B368" t="s">
        <v>7070</v>
      </c>
      <c r="C368" t="s">
        <v>88</v>
      </c>
      <c r="D368" t="s">
        <v>89</v>
      </c>
      <c r="E368" t="s">
        <v>60</v>
      </c>
      <c r="F368" t="s">
        <v>99</v>
      </c>
      <c r="G368" t="s">
        <v>68</v>
      </c>
      <c r="H368">
        <v>1</v>
      </c>
      <c r="I368">
        <v>118.04</v>
      </c>
      <c r="J368">
        <v>0.11600000000000001</v>
      </c>
      <c r="K368">
        <v>64.48</v>
      </c>
      <c r="L368" t="s">
        <v>57</v>
      </c>
    </row>
    <row r="369" spans="1:12" x14ac:dyDescent="0.3">
      <c r="A369" t="s">
        <v>4412</v>
      </c>
      <c r="B369" t="s">
        <v>7071</v>
      </c>
      <c r="C369" t="s">
        <v>84</v>
      </c>
      <c r="D369" t="s">
        <v>150</v>
      </c>
      <c r="E369" t="s">
        <v>60</v>
      </c>
      <c r="F369" t="s">
        <v>67</v>
      </c>
      <c r="G369" t="s">
        <v>56</v>
      </c>
      <c r="H369">
        <v>1</v>
      </c>
      <c r="I369">
        <v>61.72</v>
      </c>
      <c r="J369">
        <v>6.2E-2</v>
      </c>
      <c r="K369">
        <v>30.24</v>
      </c>
      <c r="L369" t="s">
        <v>57</v>
      </c>
    </row>
    <row r="370" spans="1:12" x14ac:dyDescent="0.3">
      <c r="A370" t="s">
        <v>4973</v>
      </c>
      <c r="B370" t="s">
        <v>7072</v>
      </c>
      <c r="C370" t="s">
        <v>52</v>
      </c>
      <c r="D370" t="s">
        <v>155</v>
      </c>
      <c r="E370" t="s">
        <v>54</v>
      </c>
      <c r="F370" t="s">
        <v>65</v>
      </c>
      <c r="G370" t="s">
        <v>68</v>
      </c>
      <c r="H370">
        <v>1</v>
      </c>
      <c r="I370">
        <v>14.1</v>
      </c>
      <c r="J370">
        <v>8.3000000000000004E-2</v>
      </c>
      <c r="K370">
        <v>9.4</v>
      </c>
      <c r="L370" t="s">
        <v>57</v>
      </c>
    </row>
    <row r="371" spans="1:12" x14ac:dyDescent="0.3">
      <c r="A371" t="s">
        <v>2369</v>
      </c>
      <c r="B371" t="s">
        <v>7073</v>
      </c>
      <c r="C371" t="s">
        <v>63</v>
      </c>
      <c r="D371" t="s">
        <v>7074</v>
      </c>
      <c r="E371" t="s">
        <v>54</v>
      </c>
      <c r="F371" t="s">
        <v>65</v>
      </c>
      <c r="G371" t="s">
        <v>68</v>
      </c>
      <c r="H371">
        <v>1</v>
      </c>
      <c r="I371">
        <v>9.06</v>
      </c>
      <c r="J371">
        <v>0.33100000000000002</v>
      </c>
      <c r="K371">
        <v>5.22</v>
      </c>
      <c r="L371" t="s">
        <v>57</v>
      </c>
    </row>
    <row r="372" spans="1:12" x14ac:dyDescent="0.3">
      <c r="A372" t="s">
        <v>999</v>
      </c>
      <c r="B372" t="s">
        <v>7075</v>
      </c>
      <c r="C372" t="s">
        <v>88</v>
      </c>
      <c r="D372" t="s">
        <v>179</v>
      </c>
      <c r="E372" t="s">
        <v>107</v>
      </c>
      <c r="F372" t="s">
        <v>6863</v>
      </c>
      <c r="G372" t="s">
        <v>56</v>
      </c>
      <c r="H372">
        <v>1</v>
      </c>
      <c r="I372">
        <v>15.75</v>
      </c>
      <c r="J372">
        <v>4.1000000000000002E-2</v>
      </c>
      <c r="K372">
        <v>6.09</v>
      </c>
      <c r="L372" t="s">
        <v>104</v>
      </c>
    </row>
    <row r="373" spans="1:12" x14ac:dyDescent="0.3">
      <c r="A373" t="s">
        <v>1407</v>
      </c>
      <c r="B373" t="s">
        <v>6918</v>
      </c>
      <c r="C373" t="s">
        <v>52</v>
      </c>
      <c r="D373" t="s">
        <v>101</v>
      </c>
      <c r="E373" t="s">
        <v>54</v>
      </c>
      <c r="F373" t="s">
        <v>55</v>
      </c>
      <c r="G373" t="s">
        <v>56</v>
      </c>
      <c r="H373">
        <v>1</v>
      </c>
      <c r="I373">
        <v>11.28</v>
      </c>
      <c r="J373">
        <v>0.13300000000000001</v>
      </c>
      <c r="K373">
        <v>7.87</v>
      </c>
      <c r="L373" t="s">
        <v>57</v>
      </c>
    </row>
    <row r="374" spans="1:12" x14ac:dyDescent="0.3">
      <c r="A374" t="s">
        <v>2758</v>
      </c>
      <c r="B374" t="s">
        <v>7076</v>
      </c>
      <c r="C374" t="s">
        <v>88</v>
      </c>
      <c r="D374" t="s">
        <v>270</v>
      </c>
      <c r="E374" t="s">
        <v>93</v>
      </c>
      <c r="F374" t="s">
        <v>94</v>
      </c>
      <c r="G374" t="s">
        <v>56</v>
      </c>
      <c r="H374">
        <v>4</v>
      </c>
      <c r="I374">
        <v>15.15</v>
      </c>
      <c r="J374">
        <v>0.15</v>
      </c>
      <c r="K374">
        <v>6.54</v>
      </c>
      <c r="L374" t="s">
        <v>57</v>
      </c>
    </row>
    <row r="375" spans="1:12" x14ac:dyDescent="0.3">
      <c r="A375" t="s">
        <v>3833</v>
      </c>
      <c r="B375" t="s">
        <v>7077</v>
      </c>
      <c r="C375" t="s">
        <v>52</v>
      </c>
      <c r="D375" t="s">
        <v>130</v>
      </c>
      <c r="E375" t="s">
        <v>71</v>
      </c>
      <c r="F375" t="s">
        <v>78</v>
      </c>
      <c r="G375" t="s">
        <v>56</v>
      </c>
      <c r="H375">
        <v>3</v>
      </c>
      <c r="I375">
        <v>233.49</v>
      </c>
      <c r="J375">
        <v>6.6000000000000003E-2</v>
      </c>
      <c r="K375">
        <v>178.33</v>
      </c>
      <c r="L375" t="s">
        <v>57</v>
      </c>
    </row>
    <row r="376" spans="1:12" x14ac:dyDescent="0.3">
      <c r="A376" t="s">
        <v>2007</v>
      </c>
      <c r="B376" t="s">
        <v>7078</v>
      </c>
      <c r="C376" t="s">
        <v>63</v>
      </c>
      <c r="D376" t="s">
        <v>175</v>
      </c>
      <c r="E376" t="s">
        <v>93</v>
      </c>
      <c r="F376" t="s">
        <v>255</v>
      </c>
      <c r="G376" t="s">
        <v>56</v>
      </c>
      <c r="H376">
        <v>1</v>
      </c>
      <c r="I376">
        <v>20.76</v>
      </c>
      <c r="J376">
        <v>0</v>
      </c>
      <c r="K376">
        <v>9.94</v>
      </c>
      <c r="L376" t="s">
        <v>57</v>
      </c>
    </row>
    <row r="377" spans="1:12" x14ac:dyDescent="0.3">
      <c r="A377" t="s">
        <v>4518</v>
      </c>
      <c r="B377" t="s">
        <v>7079</v>
      </c>
      <c r="C377" t="s">
        <v>6930</v>
      </c>
      <c r="D377" t="s">
        <v>225</v>
      </c>
      <c r="E377" t="s">
        <v>60</v>
      </c>
      <c r="F377" t="s">
        <v>99</v>
      </c>
      <c r="G377" t="s">
        <v>68</v>
      </c>
      <c r="H377">
        <v>4</v>
      </c>
      <c r="I377">
        <v>94.64</v>
      </c>
      <c r="J377">
        <v>2.1000000000000001E-2</v>
      </c>
      <c r="K377">
        <v>51.58</v>
      </c>
      <c r="L377" t="s">
        <v>57</v>
      </c>
    </row>
    <row r="378" spans="1:12" x14ac:dyDescent="0.3">
      <c r="A378" t="s">
        <v>1002</v>
      </c>
      <c r="B378" t="s">
        <v>7080</v>
      </c>
      <c r="C378" t="s">
        <v>63</v>
      </c>
      <c r="D378" t="s">
        <v>7081</v>
      </c>
      <c r="E378" t="s">
        <v>93</v>
      </c>
      <c r="F378" t="s">
        <v>255</v>
      </c>
      <c r="G378" t="s">
        <v>56</v>
      </c>
      <c r="H378">
        <v>4</v>
      </c>
      <c r="I378">
        <v>19.13</v>
      </c>
      <c r="J378">
        <v>0.189</v>
      </c>
      <c r="K378">
        <v>8.4</v>
      </c>
      <c r="L378" t="s">
        <v>57</v>
      </c>
    </row>
    <row r="379" spans="1:12" x14ac:dyDescent="0.3">
      <c r="A379" t="s">
        <v>1127</v>
      </c>
      <c r="B379" t="s">
        <v>7082</v>
      </c>
      <c r="C379" t="s">
        <v>6930</v>
      </c>
      <c r="D379" t="s">
        <v>572</v>
      </c>
      <c r="E379" t="s">
        <v>60</v>
      </c>
      <c r="F379" t="s">
        <v>76</v>
      </c>
      <c r="G379" t="s">
        <v>68</v>
      </c>
      <c r="H379">
        <v>5</v>
      </c>
      <c r="I379">
        <v>71.010000000000005</v>
      </c>
      <c r="J379">
        <v>0.14299999999999999</v>
      </c>
      <c r="K379">
        <v>35.86</v>
      </c>
      <c r="L379" t="s">
        <v>57</v>
      </c>
    </row>
    <row r="380" spans="1:12" x14ac:dyDescent="0.3">
      <c r="A380" t="s">
        <v>2534</v>
      </c>
      <c r="B380" t="s">
        <v>7083</v>
      </c>
      <c r="C380" t="s">
        <v>63</v>
      </c>
      <c r="D380" t="s">
        <v>258</v>
      </c>
      <c r="E380" t="s">
        <v>60</v>
      </c>
      <c r="F380" t="s">
        <v>90</v>
      </c>
      <c r="G380" t="s">
        <v>68</v>
      </c>
      <c r="H380">
        <v>3</v>
      </c>
      <c r="I380">
        <v>114.72</v>
      </c>
      <c r="J380">
        <v>0.17199999999999999</v>
      </c>
      <c r="K380">
        <v>47.09</v>
      </c>
    </row>
    <row r="381" spans="1:12" x14ac:dyDescent="0.3">
      <c r="A381" t="s">
        <v>399</v>
      </c>
      <c r="B381" t="s">
        <v>7084</v>
      </c>
      <c r="C381" t="s">
        <v>52</v>
      </c>
      <c r="D381" t="s">
        <v>155</v>
      </c>
      <c r="E381" t="s">
        <v>60</v>
      </c>
      <c r="F381" t="s">
        <v>61</v>
      </c>
      <c r="G381" t="s">
        <v>68</v>
      </c>
      <c r="H381">
        <v>3</v>
      </c>
      <c r="I381">
        <v>41.03</v>
      </c>
      <c r="J381">
        <v>4.2000000000000003E-2</v>
      </c>
      <c r="K381">
        <v>17.010000000000002</v>
      </c>
      <c r="L381" t="s">
        <v>57</v>
      </c>
    </row>
    <row r="382" spans="1:12" x14ac:dyDescent="0.3">
      <c r="A382" t="s">
        <v>6624</v>
      </c>
      <c r="B382" t="s">
        <v>7085</v>
      </c>
      <c r="C382" t="s">
        <v>88</v>
      </c>
      <c r="D382" t="s">
        <v>135</v>
      </c>
      <c r="E382" t="s">
        <v>93</v>
      </c>
      <c r="F382" t="s">
        <v>94</v>
      </c>
      <c r="G382" t="s">
        <v>56</v>
      </c>
      <c r="H382">
        <v>1</v>
      </c>
      <c r="I382">
        <v>47.81</v>
      </c>
      <c r="J382">
        <v>0.155</v>
      </c>
      <c r="K382">
        <v>18.420000000000002</v>
      </c>
      <c r="L382" t="s">
        <v>57</v>
      </c>
    </row>
    <row r="383" spans="1:12" x14ac:dyDescent="0.3">
      <c r="A383" t="s">
        <v>3257</v>
      </c>
      <c r="B383" t="s">
        <v>7086</v>
      </c>
      <c r="C383" t="s">
        <v>88</v>
      </c>
      <c r="D383" t="s">
        <v>429</v>
      </c>
      <c r="E383" t="s">
        <v>54</v>
      </c>
      <c r="F383" t="s">
        <v>114</v>
      </c>
      <c r="G383" t="s">
        <v>56</v>
      </c>
      <c r="H383">
        <v>3</v>
      </c>
      <c r="I383">
        <v>16.05</v>
      </c>
      <c r="J383">
        <v>9.0999999999999998E-2</v>
      </c>
      <c r="K383">
        <v>10.42</v>
      </c>
      <c r="L383" t="s">
        <v>57</v>
      </c>
    </row>
    <row r="384" spans="1:12" x14ac:dyDescent="0.3">
      <c r="A384" t="s">
        <v>643</v>
      </c>
      <c r="B384" t="s">
        <v>7087</v>
      </c>
      <c r="C384" t="s">
        <v>84</v>
      </c>
      <c r="D384" t="s">
        <v>372</v>
      </c>
      <c r="E384" t="s">
        <v>54</v>
      </c>
      <c r="F384" t="s">
        <v>156</v>
      </c>
      <c r="G384" t="s">
        <v>56</v>
      </c>
      <c r="H384">
        <v>7</v>
      </c>
      <c r="I384">
        <v>8.75</v>
      </c>
      <c r="J384">
        <v>1.6E-2</v>
      </c>
      <c r="K384">
        <v>5.75</v>
      </c>
      <c r="L384" t="s">
        <v>57</v>
      </c>
    </row>
    <row r="385" spans="1:12" x14ac:dyDescent="0.3">
      <c r="A385" t="s">
        <v>4722</v>
      </c>
      <c r="B385" t="s">
        <v>7088</v>
      </c>
      <c r="C385" t="s">
        <v>6750</v>
      </c>
      <c r="D385" t="s">
        <v>7089</v>
      </c>
      <c r="E385" t="s">
        <v>6911</v>
      </c>
      <c r="F385" t="s">
        <v>67</v>
      </c>
      <c r="G385" t="s">
        <v>68</v>
      </c>
      <c r="H385">
        <v>4</v>
      </c>
      <c r="I385">
        <v>72.88</v>
      </c>
      <c r="J385">
        <v>0.13700000000000001</v>
      </c>
      <c r="K385">
        <v>33.619999999999997</v>
      </c>
      <c r="L385" t="s">
        <v>57</v>
      </c>
    </row>
    <row r="386" spans="1:12" x14ac:dyDescent="0.3">
      <c r="A386" t="s">
        <v>3003</v>
      </c>
      <c r="B386" t="s">
        <v>6780</v>
      </c>
      <c r="C386" t="s">
        <v>52</v>
      </c>
      <c r="E386" t="s">
        <v>71</v>
      </c>
      <c r="F386" t="s">
        <v>126</v>
      </c>
      <c r="G386" t="s">
        <v>68</v>
      </c>
      <c r="H386">
        <v>10</v>
      </c>
      <c r="J386">
        <v>5.2999999999999999E-2</v>
      </c>
      <c r="K386">
        <v>205.35</v>
      </c>
      <c r="L386" t="s">
        <v>6720</v>
      </c>
    </row>
    <row r="387" spans="1:12" x14ac:dyDescent="0.3">
      <c r="A387" t="s">
        <v>4661</v>
      </c>
      <c r="B387" t="s">
        <v>7090</v>
      </c>
      <c r="C387" t="s">
        <v>84</v>
      </c>
      <c r="D387" t="s">
        <v>225</v>
      </c>
      <c r="E387" t="s">
        <v>93</v>
      </c>
      <c r="F387" t="s">
        <v>219</v>
      </c>
      <c r="G387" t="s">
        <v>68</v>
      </c>
      <c r="H387">
        <v>4</v>
      </c>
      <c r="I387">
        <v>84.71</v>
      </c>
      <c r="J387">
        <v>9.0999999999999998E-2</v>
      </c>
      <c r="K387">
        <v>31.88</v>
      </c>
      <c r="L387" t="s">
        <v>6738</v>
      </c>
    </row>
    <row r="388" spans="1:12" x14ac:dyDescent="0.3">
      <c r="A388" t="s">
        <v>6532</v>
      </c>
      <c r="B388" t="s">
        <v>7091</v>
      </c>
      <c r="C388" t="s">
        <v>84</v>
      </c>
      <c r="D388" t="s">
        <v>372</v>
      </c>
      <c r="E388" t="s">
        <v>93</v>
      </c>
      <c r="F388" t="s">
        <v>141</v>
      </c>
      <c r="G388" t="s">
        <v>68</v>
      </c>
      <c r="H388">
        <v>2</v>
      </c>
      <c r="I388">
        <v>46.64</v>
      </c>
      <c r="J388">
        <v>5.1999999999999998E-2</v>
      </c>
      <c r="K388">
        <v>19.489999999999998</v>
      </c>
      <c r="L388" t="s">
        <v>57</v>
      </c>
    </row>
    <row r="389" spans="1:12" x14ac:dyDescent="0.3">
      <c r="A389" t="s">
        <v>834</v>
      </c>
      <c r="B389" t="s">
        <v>7092</v>
      </c>
      <c r="C389" t="s">
        <v>63</v>
      </c>
      <c r="D389" t="s">
        <v>119</v>
      </c>
      <c r="E389" t="s">
        <v>93</v>
      </c>
      <c r="F389" t="s">
        <v>219</v>
      </c>
      <c r="G389" t="s">
        <v>68</v>
      </c>
      <c r="H389">
        <v>3</v>
      </c>
      <c r="I389">
        <v>33.65</v>
      </c>
      <c r="J389">
        <v>0.32</v>
      </c>
      <c r="K389">
        <v>13.11</v>
      </c>
      <c r="L389" t="s">
        <v>57</v>
      </c>
    </row>
    <row r="390" spans="1:12" x14ac:dyDescent="0.3">
      <c r="A390" t="s">
        <v>826</v>
      </c>
      <c r="B390" t="s">
        <v>6743</v>
      </c>
      <c r="C390" t="s">
        <v>88</v>
      </c>
      <c r="D390" t="s">
        <v>179</v>
      </c>
      <c r="E390" t="s">
        <v>60</v>
      </c>
      <c r="F390" t="s">
        <v>67</v>
      </c>
      <c r="G390" t="s">
        <v>68</v>
      </c>
      <c r="H390">
        <v>1</v>
      </c>
      <c r="I390">
        <v>108.19</v>
      </c>
      <c r="J390">
        <v>0.08</v>
      </c>
      <c r="K390">
        <v>57.29</v>
      </c>
      <c r="L390" t="s">
        <v>6738</v>
      </c>
    </row>
    <row r="391" spans="1:12" x14ac:dyDescent="0.3">
      <c r="A391" t="s">
        <v>413</v>
      </c>
      <c r="B391" t="s">
        <v>7093</v>
      </c>
      <c r="C391" t="s">
        <v>63</v>
      </c>
      <c r="D391" t="s">
        <v>64</v>
      </c>
      <c r="E391" t="s">
        <v>71</v>
      </c>
      <c r="F391" t="s">
        <v>126</v>
      </c>
      <c r="G391" t="s">
        <v>56</v>
      </c>
      <c r="H391">
        <v>2</v>
      </c>
      <c r="I391">
        <v>71.89</v>
      </c>
      <c r="J391">
        <v>0.21099999999999999</v>
      </c>
      <c r="K391">
        <v>53.51</v>
      </c>
      <c r="L391" t="s">
        <v>6738</v>
      </c>
    </row>
    <row r="392" spans="1:12" x14ac:dyDescent="0.3">
      <c r="A392" t="s">
        <v>1353</v>
      </c>
      <c r="B392" t="s">
        <v>7094</v>
      </c>
      <c r="C392" t="s">
        <v>63</v>
      </c>
      <c r="D392" t="s">
        <v>159</v>
      </c>
      <c r="E392" t="s">
        <v>71</v>
      </c>
      <c r="F392" t="s">
        <v>78</v>
      </c>
      <c r="G392" t="s">
        <v>56</v>
      </c>
      <c r="H392">
        <v>8</v>
      </c>
      <c r="I392">
        <v>108.35</v>
      </c>
      <c r="J392">
        <v>0.36899999999999999</v>
      </c>
      <c r="K392">
        <v>79.8</v>
      </c>
      <c r="L392" t="s">
        <v>57</v>
      </c>
    </row>
    <row r="393" spans="1:12" x14ac:dyDescent="0.3">
      <c r="A393" t="s">
        <v>5807</v>
      </c>
      <c r="B393" t="s">
        <v>7095</v>
      </c>
      <c r="C393" t="s">
        <v>88</v>
      </c>
      <c r="D393" t="s">
        <v>429</v>
      </c>
      <c r="E393" t="s">
        <v>60</v>
      </c>
      <c r="F393" t="s">
        <v>76</v>
      </c>
      <c r="G393" t="s">
        <v>56</v>
      </c>
      <c r="H393">
        <v>4</v>
      </c>
      <c r="I393">
        <v>86.72</v>
      </c>
      <c r="J393">
        <v>9.2999999999999999E-2</v>
      </c>
      <c r="K393">
        <v>39.19</v>
      </c>
      <c r="L393" t="s">
        <v>57</v>
      </c>
    </row>
    <row r="394" spans="1:12" x14ac:dyDescent="0.3">
      <c r="A394" t="s">
        <v>3364</v>
      </c>
      <c r="B394" t="s">
        <v>7096</v>
      </c>
      <c r="C394" t="s">
        <v>84</v>
      </c>
      <c r="D394" t="s">
        <v>243</v>
      </c>
      <c r="E394" t="s">
        <v>54</v>
      </c>
      <c r="F394" t="s">
        <v>55</v>
      </c>
      <c r="G394" t="s">
        <v>56</v>
      </c>
      <c r="H394">
        <v>5</v>
      </c>
      <c r="I394">
        <v>21.76</v>
      </c>
      <c r="J394">
        <v>8.6999999999999994E-2</v>
      </c>
      <c r="K394">
        <v>14.81</v>
      </c>
      <c r="L394" t="s">
        <v>6720</v>
      </c>
    </row>
    <row r="395" spans="1:12" x14ac:dyDescent="0.3">
      <c r="A395" t="s">
        <v>5188</v>
      </c>
      <c r="B395" t="s">
        <v>7097</v>
      </c>
      <c r="C395" t="s">
        <v>84</v>
      </c>
      <c r="D395" t="s">
        <v>147</v>
      </c>
      <c r="E395" t="s">
        <v>60</v>
      </c>
      <c r="F395" t="s">
        <v>67</v>
      </c>
      <c r="G395" t="s">
        <v>68</v>
      </c>
      <c r="H395">
        <v>4</v>
      </c>
      <c r="I395">
        <v>74.87</v>
      </c>
      <c r="J395">
        <v>0.05</v>
      </c>
      <c r="K395">
        <v>38.619999999999997</v>
      </c>
      <c r="L395" t="s">
        <v>57</v>
      </c>
    </row>
    <row r="396" spans="1:12" x14ac:dyDescent="0.3">
      <c r="A396" t="s">
        <v>6243</v>
      </c>
      <c r="B396" t="s">
        <v>7098</v>
      </c>
      <c r="C396" t="s">
        <v>84</v>
      </c>
      <c r="D396" t="s">
        <v>196</v>
      </c>
      <c r="E396" t="s">
        <v>54</v>
      </c>
      <c r="F396" t="s">
        <v>156</v>
      </c>
      <c r="G396" t="s">
        <v>56</v>
      </c>
      <c r="H396">
        <v>7</v>
      </c>
      <c r="I396">
        <v>24.94</v>
      </c>
      <c r="J396">
        <v>0.153</v>
      </c>
      <c r="K396">
        <v>17.079999999999998</v>
      </c>
      <c r="L396" t="s">
        <v>57</v>
      </c>
    </row>
    <row r="397" spans="1:12" x14ac:dyDescent="0.3">
      <c r="A397" t="s">
        <v>2217</v>
      </c>
      <c r="B397" t="s">
        <v>7099</v>
      </c>
      <c r="C397" t="s">
        <v>52</v>
      </c>
      <c r="D397" t="s">
        <v>181</v>
      </c>
      <c r="E397" t="s">
        <v>71</v>
      </c>
      <c r="F397" t="s">
        <v>6893</v>
      </c>
      <c r="G397" t="s">
        <v>68</v>
      </c>
      <c r="H397">
        <v>1</v>
      </c>
      <c r="I397">
        <v>248.61</v>
      </c>
      <c r="J397">
        <v>0.04</v>
      </c>
      <c r="K397">
        <v>198.29</v>
      </c>
      <c r="L397" t="s">
        <v>57</v>
      </c>
    </row>
    <row r="398" spans="1:12" x14ac:dyDescent="0.3">
      <c r="A398" t="s">
        <v>102</v>
      </c>
      <c r="B398" t="s">
        <v>7100</v>
      </c>
      <c r="C398" t="s">
        <v>84</v>
      </c>
      <c r="D398" t="s">
        <v>103</v>
      </c>
      <c r="E398" t="s">
        <v>71</v>
      </c>
      <c r="F398" t="s">
        <v>97</v>
      </c>
      <c r="G398" t="s">
        <v>68</v>
      </c>
      <c r="H398">
        <v>1</v>
      </c>
      <c r="I398">
        <v>287.3</v>
      </c>
      <c r="J398">
        <v>7.9000000000000001E-2</v>
      </c>
      <c r="K398">
        <v>224.49</v>
      </c>
      <c r="L398" t="s">
        <v>104</v>
      </c>
    </row>
    <row r="399" spans="1:12" x14ac:dyDescent="0.3">
      <c r="A399" t="s">
        <v>607</v>
      </c>
      <c r="B399" t="s">
        <v>7101</v>
      </c>
      <c r="C399" t="s">
        <v>88</v>
      </c>
      <c r="D399" t="s">
        <v>429</v>
      </c>
      <c r="E399" t="s">
        <v>107</v>
      </c>
      <c r="F399" t="s">
        <v>132</v>
      </c>
      <c r="G399" t="s">
        <v>68</v>
      </c>
      <c r="H399">
        <v>3</v>
      </c>
      <c r="I399">
        <v>11.83</v>
      </c>
      <c r="J399">
        <v>0.184</v>
      </c>
      <c r="K399">
        <v>5.05</v>
      </c>
      <c r="L399" t="s">
        <v>57</v>
      </c>
    </row>
    <row r="400" spans="1:12" x14ac:dyDescent="0.3">
      <c r="A400" t="s">
        <v>460</v>
      </c>
      <c r="B400" t="s">
        <v>7102</v>
      </c>
      <c r="C400" t="s">
        <v>88</v>
      </c>
      <c r="D400" t="s">
        <v>202</v>
      </c>
      <c r="E400" t="s">
        <v>60</v>
      </c>
      <c r="F400" t="s">
        <v>76</v>
      </c>
      <c r="G400" t="s">
        <v>68</v>
      </c>
      <c r="H400">
        <v>2</v>
      </c>
      <c r="I400">
        <v>91.08</v>
      </c>
      <c r="J400">
        <v>0.114</v>
      </c>
      <c r="K400">
        <v>39.03</v>
      </c>
      <c r="L400" t="s">
        <v>57</v>
      </c>
    </row>
    <row r="401" spans="1:12" x14ac:dyDescent="0.3">
      <c r="A401" t="s">
        <v>3341</v>
      </c>
      <c r="B401" t="s">
        <v>7103</v>
      </c>
      <c r="C401" t="s">
        <v>84</v>
      </c>
      <c r="D401" t="s">
        <v>372</v>
      </c>
      <c r="E401" t="s">
        <v>60</v>
      </c>
      <c r="F401" t="s">
        <v>67</v>
      </c>
      <c r="G401" t="s">
        <v>56</v>
      </c>
      <c r="H401">
        <v>5</v>
      </c>
      <c r="I401">
        <v>99.32</v>
      </c>
      <c r="J401">
        <v>0.11799999999999999</v>
      </c>
      <c r="K401">
        <v>45.41</v>
      </c>
      <c r="L401" t="s">
        <v>57</v>
      </c>
    </row>
    <row r="402" spans="1:12" x14ac:dyDescent="0.3">
      <c r="A402" t="s">
        <v>3056</v>
      </c>
      <c r="B402" t="s">
        <v>7104</v>
      </c>
      <c r="C402" t="s">
        <v>88</v>
      </c>
      <c r="D402" t="s">
        <v>234</v>
      </c>
      <c r="E402" t="s">
        <v>71</v>
      </c>
      <c r="F402" t="s">
        <v>72</v>
      </c>
      <c r="G402" t="s">
        <v>56</v>
      </c>
      <c r="H402">
        <v>1</v>
      </c>
      <c r="I402">
        <v>165.16</v>
      </c>
      <c r="J402">
        <v>0.14000000000000001</v>
      </c>
      <c r="K402">
        <v>122.21</v>
      </c>
      <c r="L402" t="s">
        <v>57</v>
      </c>
    </row>
    <row r="403" spans="1:12" x14ac:dyDescent="0.3">
      <c r="A403" t="s">
        <v>6535</v>
      </c>
      <c r="B403" t="s">
        <v>7105</v>
      </c>
      <c r="C403" t="s">
        <v>52</v>
      </c>
      <c r="D403" t="s">
        <v>200</v>
      </c>
      <c r="E403" t="s">
        <v>54</v>
      </c>
      <c r="F403" t="s">
        <v>65</v>
      </c>
      <c r="G403" t="s">
        <v>56</v>
      </c>
      <c r="H403">
        <v>1</v>
      </c>
      <c r="I403">
        <v>5.73</v>
      </c>
      <c r="J403">
        <v>6.6000000000000003E-2</v>
      </c>
      <c r="K403">
        <v>3.37</v>
      </c>
      <c r="L403" t="s">
        <v>57</v>
      </c>
    </row>
    <row r="404" spans="1:12" x14ac:dyDescent="0.3">
      <c r="A404" t="s">
        <v>1043</v>
      </c>
      <c r="B404" t="s">
        <v>7106</v>
      </c>
      <c r="C404" t="s">
        <v>88</v>
      </c>
      <c r="D404" t="s">
        <v>183</v>
      </c>
      <c r="E404" t="s">
        <v>60</v>
      </c>
      <c r="F404" t="s">
        <v>90</v>
      </c>
      <c r="G404" t="s">
        <v>56</v>
      </c>
      <c r="H404">
        <v>1</v>
      </c>
      <c r="I404">
        <v>109.32</v>
      </c>
      <c r="J404">
        <v>5.6000000000000001E-2</v>
      </c>
      <c r="K404">
        <v>48.75</v>
      </c>
      <c r="L404" t="s">
        <v>6720</v>
      </c>
    </row>
    <row r="405" spans="1:12" x14ac:dyDescent="0.3">
      <c r="A405" t="s">
        <v>1359</v>
      </c>
      <c r="B405" t="s">
        <v>7107</v>
      </c>
      <c r="C405" t="s">
        <v>84</v>
      </c>
      <c r="D405" t="s">
        <v>572</v>
      </c>
      <c r="E405" t="s">
        <v>93</v>
      </c>
      <c r="F405" t="s">
        <v>7108</v>
      </c>
      <c r="G405" t="s">
        <v>68</v>
      </c>
      <c r="H405">
        <v>3</v>
      </c>
      <c r="I405">
        <v>85.22</v>
      </c>
      <c r="J405">
        <v>7.0000000000000001E-3</v>
      </c>
      <c r="K405">
        <v>42.23</v>
      </c>
      <c r="L405" t="s">
        <v>57</v>
      </c>
    </row>
    <row r="406" spans="1:12" x14ac:dyDescent="0.3">
      <c r="A406" t="s">
        <v>6149</v>
      </c>
      <c r="C406" t="s">
        <v>52</v>
      </c>
      <c r="D406" t="s">
        <v>70</v>
      </c>
      <c r="E406" t="s">
        <v>93</v>
      </c>
      <c r="F406" t="s">
        <v>255</v>
      </c>
      <c r="G406" t="s">
        <v>56</v>
      </c>
      <c r="H406">
        <v>1</v>
      </c>
      <c r="I406">
        <v>59</v>
      </c>
      <c r="J406">
        <v>0</v>
      </c>
      <c r="K406">
        <v>25.6</v>
      </c>
      <c r="L406" t="s">
        <v>57</v>
      </c>
    </row>
    <row r="407" spans="1:12" x14ac:dyDescent="0.3">
      <c r="A407" t="s">
        <v>4628</v>
      </c>
      <c r="B407" t="s">
        <v>6899</v>
      </c>
      <c r="C407" t="s">
        <v>52</v>
      </c>
      <c r="E407" t="s">
        <v>60</v>
      </c>
      <c r="F407" t="s">
        <v>76</v>
      </c>
      <c r="G407" t="s">
        <v>68</v>
      </c>
      <c r="H407">
        <v>2</v>
      </c>
      <c r="I407">
        <v>80.98</v>
      </c>
      <c r="J407">
        <v>9.5000000000000001E-2</v>
      </c>
      <c r="K407">
        <v>39.22</v>
      </c>
      <c r="L407" t="s">
        <v>57</v>
      </c>
    </row>
    <row r="408" spans="1:12" x14ac:dyDescent="0.3">
      <c r="A408" t="s">
        <v>5864</v>
      </c>
      <c r="B408" t="s">
        <v>7109</v>
      </c>
      <c r="C408" t="s">
        <v>52</v>
      </c>
      <c r="D408" t="s">
        <v>101</v>
      </c>
      <c r="E408" t="s">
        <v>71</v>
      </c>
      <c r="F408" t="s">
        <v>97</v>
      </c>
      <c r="G408" t="s">
        <v>68</v>
      </c>
      <c r="H408">
        <v>2</v>
      </c>
      <c r="I408">
        <v>125.33</v>
      </c>
      <c r="J408">
        <v>6.0999999999999999E-2</v>
      </c>
      <c r="K408">
        <v>83.37</v>
      </c>
      <c r="L408" t="s">
        <v>57</v>
      </c>
    </row>
    <row r="409" spans="1:12" x14ac:dyDescent="0.3">
      <c r="A409" t="s">
        <v>5135</v>
      </c>
      <c r="B409" t="s">
        <v>6783</v>
      </c>
      <c r="C409" t="s">
        <v>63</v>
      </c>
      <c r="D409" t="s">
        <v>175</v>
      </c>
      <c r="E409" t="s">
        <v>107</v>
      </c>
      <c r="F409" t="s">
        <v>193</v>
      </c>
      <c r="G409" t="s">
        <v>56</v>
      </c>
      <c r="H409">
        <v>2</v>
      </c>
      <c r="I409">
        <v>23.39</v>
      </c>
      <c r="J409">
        <v>0.307</v>
      </c>
      <c r="K409">
        <v>10.43</v>
      </c>
      <c r="L409" t="s">
        <v>6720</v>
      </c>
    </row>
    <row r="410" spans="1:12" x14ac:dyDescent="0.3">
      <c r="A410" t="s">
        <v>3566</v>
      </c>
      <c r="B410" t="s">
        <v>6838</v>
      </c>
      <c r="C410" t="s">
        <v>52</v>
      </c>
      <c r="D410" t="s">
        <v>181</v>
      </c>
      <c r="E410" t="s">
        <v>93</v>
      </c>
      <c r="F410" t="s">
        <v>141</v>
      </c>
      <c r="G410" t="s">
        <v>56</v>
      </c>
      <c r="H410">
        <v>8</v>
      </c>
      <c r="I410">
        <v>86.54</v>
      </c>
      <c r="J410">
        <v>8.6999999999999994E-2</v>
      </c>
      <c r="K410">
        <v>31.15</v>
      </c>
      <c r="L410" t="s">
        <v>57</v>
      </c>
    </row>
    <row r="411" spans="1:12" x14ac:dyDescent="0.3">
      <c r="A411" t="s">
        <v>3598</v>
      </c>
      <c r="B411" t="s">
        <v>7110</v>
      </c>
      <c r="C411" t="s">
        <v>88</v>
      </c>
      <c r="D411" t="s">
        <v>89</v>
      </c>
      <c r="E411" t="s">
        <v>54</v>
      </c>
      <c r="F411" t="s">
        <v>65</v>
      </c>
      <c r="G411" t="s">
        <v>68</v>
      </c>
      <c r="H411">
        <v>4</v>
      </c>
      <c r="I411">
        <v>15.13</v>
      </c>
      <c r="J411">
        <v>8.1000000000000003E-2</v>
      </c>
      <c r="K411">
        <v>9.09</v>
      </c>
      <c r="L411" t="s">
        <v>57</v>
      </c>
    </row>
    <row r="412" spans="1:12" x14ac:dyDescent="0.3">
      <c r="A412" t="s">
        <v>2913</v>
      </c>
      <c r="B412" t="s">
        <v>7111</v>
      </c>
      <c r="C412" t="s">
        <v>63</v>
      </c>
      <c r="D412" t="s">
        <v>281</v>
      </c>
      <c r="E412" t="s">
        <v>60</v>
      </c>
      <c r="F412" t="s">
        <v>76</v>
      </c>
      <c r="G412" t="s">
        <v>68</v>
      </c>
      <c r="H412">
        <v>2</v>
      </c>
      <c r="I412">
        <v>119.37</v>
      </c>
      <c r="J412">
        <v>0.33200000000000002</v>
      </c>
      <c r="K412">
        <v>58.91</v>
      </c>
      <c r="L412" t="s">
        <v>57</v>
      </c>
    </row>
    <row r="413" spans="1:12" x14ac:dyDescent="0.3">
      <c r="A413" t="s">
        <v>1256</v>
      </c>
      <c r="B413" t="s">
        <v>7112</v>
      </c>
      <c r="C413" t="s">
        <v>84</v>
      </c>
      <c r="D413" t="s">
        <v>110</v>
      </c>
      <c r="E413" t="s">
        <v>54</v>
      </c>
      <c r="F413" t="s">
        <v>55</v>
      </c>
      <c r="H413">
        <v>3</v>
      </c>
      <c r="I413">
        <v>24.56</v>
      </c>
      <c r="J413">
        <v>9.7000000000000003E-2</v>
      </c>
      <c r="K413">
        <v>17.07</v>
      </c>
      <c r="L413" t="s">
        <v>6738</v>
      </c>
    </row>
    <row r="414" spans="1:12" x14ac:dyDescent="0.3">
      <c r="A414" t="s">
        <v>842</v>
      </c>
      <c r="B414" t="s">
        <v>7113</v>
      </c>
      <c r="C414" t="s">
        <v>84</v>
      </c>
      <c r="D414" t="s">
        <v>110</v>
      </c>
      <c r="E414" t="s">
        <v>54</v>
      </c>
      <c r="F414" t="s">
        <v>65</v>
      </c>
      <c r="G414" t="s">
        <v>68</v>
      </c>
      <c r="H414">
        <v>9</v>
      </c>
      <c r="I414">
        <v>8.85</v>
      </c>
      <c r="J414">
        <v>0.11700000000000001</v>
      </c>
      <c r="K414">
        <v>4.92</v>
      </c>
      <c r="L414" t="s">
        <v>57</v>
      </c>
    </row>
    <row r="415" spans="1:12" x14ac:dyDescent="0.3">
      <c r="A415" t="s">
        <v>3705</v>
      </c>
      <c r="B415" t="s">
        <v>7114</v>
      </c>
      <c r="C415" t="s">
        <v>52</v>
      </c>
      <c r="D415" t="s">
        <v>53</v>
      </c>
      <c r="E415" t="s">
        <v>71</v>
      </c>
      <c r="F415" t="s">
        <v>78</v>
      </c>
      <c r="G415" t="s">
        <v>56</v>
      </c>
      <c r="H415">
        <v>6</v>
      </c>
      <c r="I415">
        <v>149.72999999999999</v>
      </c>
      <c r="J415">
        <v>0.14799999999999999</v>
      </c>
      <c r="K415">
        <v>104.89</v>
      </c>
      <c r="L415" t="s">
        <v>57</v>
      </c>
    </row>
    <row r="416" spans="1:12" x14ac:dyDescent="0.3">
      <c r="A416" t="s">
        <v>2545</v>
      </c>
      <c r="B416" t="s">
        <v>7115</v>
      </c>
      <c r="C416" t="s">
        <v>63</v>
      </c>
      <c r="D416" t="s">
        <v>64</v>
      </c>
      <c r="E416" t="s">
        <v>93</v>
      </c>
      <c r="F416" t="s">
        <v>141</v>
      </c>
      <c r="H416">
        <v>6</v>
      </c>
      <c r="I416">
        <v>86.43</v>
      </c>
      <c r="J416">
        <v>0.26600000000000001</v>
      </c>
      <c r="K416">
        <v>39.75</v>
      </c>
      <c r="L416" t="s">
        <v>57</v>
      </c>
    </row>
    <row r="417" spans="1:12" x14ac:dyDescent="0.3">
      <c r="A417" t="s">
        <v>4580</v>
      </c>
      <c r="B417" t="s">
        <v>6803</v>
      </c>
      <c r="C417" t="s">
        <v>84</v>
      </c>
      <c r="D417" t="s">
        <v>243</v>
      </c>
      <c r="E417" t="s">
        <v>107</v>
      </c>
      <c r="F417" t="s">
        <v>132</v>
      </c>
      <c r="G417" t="s">
        <v>68</v>
      </c>
      <c r="H417">
        <v>2</v>
      </c>
      <c r="I417">
        <v>21.62</v>
      </c>
      <c r="J417">
        <v>4.5999999999999999E-2</v>
      </c>
      <c r="K417">
        <v>8.1199999999999992</v>
      </c>
      <c r="L417" t="s">
        <v>6720</v>
      </c>
    </row>
    <row r="418" spans="1:12" x14ac:dyDescent="0.3">
      <c r="A418" t="s">
        <v>5296</v>
      </c>
      <c r="B418" t="s">
        <v>7116</v>
      </c>
      <c r="C418" t="s">
        <v>88</v>
      </c>
      <c r="D418" t="s">
        <v>167</v>
      </c>
      <c r="E418" t="s">
        <v>54</v>
      </c>
      <c r="F418" t="s">
        <v>114</v>
      </c>
      <c r="G418" t="s">
        <v>56</v>
      </c>
      <c r="H418">
        <v>3</v>
      </c>
      <c r="I418">
        <v>3.92</v>
      </c>
      <c r="J418">
        <v>2.1000000000000001E-2</v>
      </c>
      <c r="K418">
        <v>2.7</v>
      </c>
      <c r="L418" t="s">
        <v>57</v>
      </c>
    </row>
    <row r="419" spans="1:12" x14ac:dyDescent="0.3">
      <c r="A419" t="s">
        <v>4869</v>
      </c>
      <c r="B419" t="s">
        <v>6913</v>
      </c>
      <c r="C419" t="s">
        <v>84</v>
      </c>
      <c r="D419" t="s">
        <v>572</v>
      </c>
      <c r="E419" t="s">
        <v>93</v>
      </c>
      <c r="F419" t="s">
        <v>94</v>
      </c>
      <c r="G419" t="s">
        <v>68</v>
      </c>
      <c r="H419">
        <v>2</v>
      </c>
      <c r="I419">
        <v>50.98</v>
      </c>
      <c r="J419">
        <v>3.6999999999999998E-2</v>
      </c>
      <c r="K419">
        <v>19.34</v>
      </c>
      <c r="L419" t="s">
        <v>57</v>
      </c>
    </row>
    <row r="420" spans="1:12" x14ac:dyDescent="0.3">
      <c r="A420" t="s">
        <v>4015</v>
      </c>
      <c r="B420" t="s">
        <v>7117</v>
      </c>
      <c r="C420" t="s">
        <v>52</v>
      </c>
      <c r="D420" t="s">
        <v>237</v>
      </c>
      <c r="E420" t="s">
        <v>60</v>
      </c>
      <c r="F420" t="s">
        <v>67</v>
      </c>
      <c r="G420" t="s">
        <v>56</v>
      </c>
      <c r="H420">
        <v>8</v>
      </c>
      <c r="I420">
        <v>109.57</v>
      </c>
      <c r="J420">
        <v>0.13300000000000001</v>
      </c>
      <c r="K420">
        <v>59.78</v>
      </c>
      <c r="L420" t="s">
        <v>57</v>
      </c>
    </row>
    <row r="421" spans="1:12" x14ac:dyDescent="0.3">
      <c r="A421" t="s">
        <v>562</v>
      </c>
      <c r="B421" t="s">
        <v>7118</v>
      </c>
      <c r="C421" t="s">
        <v>52</v>
      </c>
      <c r="D421" t="s">
        <v>272</v>
      </c>
      <c r="E421" t="s">
        <v>54</v>
      </c>
      <c r="F421" t="s">
        <v>268</v>
      </c>
      <c r="G421" t="s">
        <v>56</v>
      </c>
      <c r="H421">
        <v>3</v>
      </c>
      <c r="I421">
        <v>7.94</v>
      </c>
      <c r="J421">
        <v>8.5000000000000006E-2</v>
      </c>
      <c r="K421">
        <v>4.66</v>
      </c>
      <c r="L421" t="s">
        <v>57</v>
      </c>
    </row>
    <row r="422" spans="1:12" x14ac:dyDescent="0.3">
      <c r="A422" t="s">
        <v>4382</v>
      </c>
      <c r="B422" t="s">
        <v>7094</v>
      </c>
      <c r="C422" t="s">
        <v>63</v>
      </c>
      <c r="D422" t="s">
        <v>302</v>
      </c>
      <c r="E422" t="s">
        <v>71</v>
      </c>
      <c r="F422" t="s">
        <v>6893</v>
      </c>
      <c r="G422" t="s">
        <v>68</v>
      </c>
      <c r="H422">
        <v>5</v>
      </c>
      <c r="I422">
        <v>212.81</v>
      </c>
      <c r="J422">
        <v>0.16500000000000001</v>
      </c>
      <c r="K422">
        <v>154.97999999999999</v>
      </c>
      <c r="L422" t="s">
        <v>104</v>
      </c>
    </row>
    <row r="423" spans="1:12" x14ac:dyDescent="0.3">
      <c r="A423" t="s">
        <v>3280</v>
      </c>
      <c r="B423" t="s">
        <v>7119</v>
      </c>
      <c r="C423" t="s">
        <v>88</v>
      </c>
      <c r="D423" t="s">
        <v>234</v>
      </c>
      <c r="E423" t="s">
        <v>71</v>
      </c>
      <c r="F423" t="s">
        <v>86</v>
      </c>
      <c r="G423" t="s">
        <v>56</v>
      </c>
      <c r="H423">
        <v>11</v>
      </c>
      <c r="I423">
        <v>86.1</v>
      </c>
      <c r="J423">
        <v>9.0999999999999998E-2</v>
      </c>
      <c r="K423">
        <v>66.97</v>
      </c>
      <c r="L423" t="s">
        <v>57</v>
      </c>
    </row>
    <row r="424" spans="1:12" x14ac:dyDescent="0.3">
      <c r="A424" t="s">
        <v>6334</v>
      </c>
      <c r="B424" t="s">
        <v>7120</v>
      </c>
      <c r="C424" t="s">
        <v>84</v>
      </c>
      <c r="D424" t="s">
        <v>225</v>
      </c>
      <c r="E424" t="s">
        <v>54</v>
      </c>
      <c r="F424" t="s">
        <v>114</v>
      </c>
      <c r="G424" t="s">
        <v>68</v>
      </c>
      <c r="H424">
        <v>3</v>
      </c>
      <c r="I424">
        <v>8.3000000000000007</v>
      </c>
      <c r="J424">
        <v>0.12</v>
      </c>
      <c r="K424">
        <v>5.35</v>
      </c>
      <c r="L424" t="s">
        <v>57</v>
      </c>
    </row>
    <row r="425" spans="1:12" x14ac:dyDescent="0.3">
      <c r="A425" t="s">
        <v>321</v>
      </c>
      <c r="B425" t="s">
        <v>6961</v>
      </c>
      <c r="C425" t="s">
        <v>52</v>
      </c>
      <c r="D425" t="s">
        <v>113</v>
      </c>
      <c r="E425" t="s">
        <v>54</v>
      </c>
      <c r="F425" t="s">
        <v>55</v>
      </c>
      <c r="G425" t="s">
        <v>68</v>
      </c>
      <c r="H425">
        <v>9</v>
      </c>
      <c r="I425">
        <v>11.28</v>
      </c>
      <c r="J425">
        <v>5.0999999999999997E-2</v>
      </c>
      <c r="K425">
        <v>6.97</v>
      </c>
      <c r="L425" t="s">
        <v>57</v>
      </c>
    </row>
    <row r="426" spans="1:12" x14ac:dyDescent="0.3">
      <c r="A426" t="s">
        <v>4168</v>
      </c>
      <c r="B426" t="s">
        <v>7121</v>
      </c>
      <c r="C426" t="s">
        <v>88</v>
      </c>
      <c r="D426" t="s">
        <v>206</v>
      </c>
      <c r="E426" t="s">
        <v>107</v>
      </c>
      <c r="F426" t="s">
        <v>193</v>
      </c>
      <c r="G426" t="s">
        <v>68</v>
      </c>
      <c r="H426">
        <v>2</v>
      </c>
      <c r="I426">
        <v>25.33</v>
      </c>
      <c r="J426">
        <v>0.13500000000000001</v>
      </c>
      <c r="K426">
        <v>10.47</v>
      </c>
      <c r="L426" t="s">
        <v>57</v>
      </c>
    </row>
    <row r="427" spans="1:12" x14ac:dyDescent="0.3">
      <c r="A427" t="s">
        <v>6356</v>
      </c>
      <c r="B427" t="s">
        <v>7122</v>
      </c>
      <c r="C427" t="s">
        <v>63</v>
      </c>
      <c r="D427" t="s">
        <v>188</v>
      </c>
      <c r="E427" t="s">
        <v>71</v>
      </c>
      <c r="F427" t="s">
        <v>86</v>
      </c>
      <c r="G427" t="s">
        <v>56</v>
      </c>
      <c r="H427">
        <v>2</v>
      </c>
      <c r="I427">
        <v>290.29000000000002</v>
      </c>
      <c r="J427">
        <v>0.25800000000000001</v>
      </c>
      <c r="K427">
        <v>217.29</v>
      </c>
      <c r="L427" t="s">
        <v>57</v>
      </c>
    </row>
    <row r="428" spans="1:12" x14ac:dyDescent="0.3">
      <c r="A428" t="s">
        <v>3033</v>
      </c>
      <c r="B428" t="s">
        <v>7123</v>
      </c>
      <c r="C428" t="s">
        <v>88</v>
      </c>
      <c r="D428" t="s">
        <v>179</v>
      </c>
      <c r="E428" t="s">
        <v>54</v>
      </c>
      <c r="F428" t="s">
        <v>156</v>
      </c>
      <c r="G428" t="s">
        <v>56</v>
      </c>
      <c r="H428">
        <v>6</v>
      </c>
      <c r="I428">
        <v>24.38</v>
      </c>
      <c r="J428">
        <v>7.6999999999999999E-2</v>
      </c>
      <c r="K428">
        <v>14.66</v>
      </c>
      <c r="L428" t="s">
        <v>57</v>
      </c>
    </row>
    <row r="429" spans="1:12" x14ac:dyDescent="0.3">
      <c r="A429" t="s">
        <v>1341</v>
      </c>
      <c r="B429" t="s">
        <v>7124</v>
      </c>
      <c r="C429" t="s">
        <v>63</v>
      </c>
      <c r="D429" t="s">
        <v>159</v>
      </c>
      <c r="E429" t="s">
        <v>60</v>
      </c>
      <c r="F429" t="s">
        <v>76</v>
      </c>
      <c r="G429" t="s">
        <v>56</v>
      </c>
      <c r="H429">
        <v>4</v>
      </c>
      <c r="I429">
        <v>67.459999999999994</v>
      </c>
      <c r="J429">
        <v>0.13600000000000001</v>
      </c>
      <c r="K429">
        <v>37.01</v>
      </c>
      <c r="L429" t="s">
        <v>104</v>
      </c>
    </row>
    <row r="430" spans="1:12" x14ac:dyDescent="0.3">
      <c r="A430" t="s">
        <v>987</v>
      </c>
      <c r="B430" t="s">
        <v>6751</v>
      </c>
      <c r="C430" t="s">
        <v>63</v>
      </c>
      <c r="D430" t="s">
        <v>7125</v>
      </c>
      <c r="E430" t="s">
        <v>60</v>
      </c>
      <c r="F430" t="s">
        <v>99</v>
      </c>
      <c r="G430" t="s">
        <v>68</v>
      </c>
      <c r="H430">
        <v>2</v>
      </c>
      <c r="I430">
        <v>26.39</v>
      </c>
      <c r="J430">
        <v>0.28899999999999998</v>
      </c>
      <c r="K430">
        <v>12.7</v>
      </c>
      <c r="L430" t="s">
        <v>104</v>
      </c>
    </row>
    <row r="431" spans="1:12" x14ac:dyDescent="0.3">
      <c r="A431" t="s">
        <v>874</v>
      </c>
      <c r="B431" t="s">
        <v>7126</v>
      </c>
      <c r="C431" t="s">
        <v>63</v>
      </c>
      <c r="D431" t="s">
        <v>106</v>
      </c>
      <c r="E431" t="s">
        <v>107</v>
      </c>
      <c r="F431" t="s">
        <v>139</v>
      </c>
      <c r="G431" t="s">
        <v>68</v>
      </c>
      <c r="H431">
        <v>6</v>
      </c>
      <c r="I431">
        <v>56.17</v>
      </c>
      <c r="J431">
        <v>0.219</v>
      </c>
      <c r="K431">
        <v>17.03</v>
      </c>
      <c r="L431" t="s">
        <v>57</v>
      </c>
    </row>
    <row r="432" spans="1:12" x14ac:dyDescent="0.3">
      <c r="A432" t="s">
        <v>6513</v>
      </c>
      <c r="B432" t="s">
        <v>7106</v>
      </c>
      <c r="C432" t="s">
        <v>52</v>
      </c>
      <c r="D432" t="s">
        <v>272</v>
      </c>
      <c r="E432" t="s">
        <v>93</v>
      </c>
      <c r="F432" t="s">
        <v>94</v>
      </c>
      <c r="G432" t="s">
        <v>68</v>
      </c>
      <c r="H432">
        <v>2</v>
      </c>
      <c r="J432">
        <v>0.13700000000000001</v>
      </c>
      <c r="K432">
        <v>18.27</v>
      </c>
      <c r="L432" t="s">
        <v>57</v>
      </c>
    </row>
    <row r="433" spans="1:12" x14ac:dyDescent="0.3">
      <c r="A433" t="s">
        <v>2561</v>
      </c>
      <c r="B433" t="s">
        <v>7127</v>
      </c>
      <c r="C433" t="s">
        <v>84</v>
      </c>
      <c r="D433" t="s">
        <v>7128</v>
      </c>
      <c r="E433" t="s">
        <v>71</v>
      </c>
      <c r="F433" t="s">
        <v>72</v>
      </c>
      <c r="G433" t="s">
        <v>56</v>
      </c>
      <c r="H433">
        <v>3</v>
      </c>
      <c r="I433">
        <v>79.680000000000007</v>
      </c>
      <c r="J433">
        <v>0.1</v>
      </c>
      <c r="K433">
        <v>55.1</v>
      </c>
      <c r="L433" t="s">
        <v>57</v>
      </c>
    </row>
    <row r="434" spans="1:12" x14ac:dyDescent="0.3">
      <c r="A434" t="s">
        <v>5655</v>
      </c>
      <c r="B434" t="s">
        <v>7129</v>
      </c>
      <c r="C434" t="s">
        <v>6865</v>
      </c>
      <c r="D434" t="s">
        <v>204</v>
      </c>
      <c r="E434" t="s">
        <v>107</v>
      </c>
      <c r="F434" t="s">
        <v>108</v>
      </c>
      <c r="H434">
        <v>3</v>
      </c>
      <c r="I434">
        <v>21.45</v>
      </c>
      <c r="J434">
        <v>0.18</v>
      </c>
      <c r="K434">
        <v>8.33</v>
      </c>
      <c r="L434" t="s">
        <v>57</v>
      </c>
    </row>
    <row r="435" spans="1:12" x14ac:dyDescent="0.3">
      <c r="A435" t="s">
        <v>2887</v>
      </c>
      <c r="B435" t="s">
        <v>7130</v>
      </c>
      <c r="C435" t="s">
        <v>84</v>
      </c>
      <c r="D435" t="s">
        <v>150</v>
      </c>
      <c r="E435" t="s">
        <v>60</v>
      </c>
      <c r="F435" t="s">
        <v>67</v>
      </c>
      <c r="G435" t="s">
        <v>68</v>
      </c>
      <c r="H435">
        <v>2</v>
      </c>
      <c r="I435">
        <v>60.64</v>
      </c>
      <c r="J435">
        <v>6.6000000000000003E-2</v>
      </c>
      <c r="K435">
        <v>26.97</v>
      </c>
      <c r="L435" t="s">
        <v>57</v>
      </c>
    </row>
    <row r="436" spans="1:12" x14ac:dyDescent="0.3">
      <c r="A436" t="s">
        <v>479</v>
      </c>
      <c r="B436" t="s">
        <v>7131</v>
      </c>
      <c r="C436" t="s">
        <v>52</v>
      </c>
      <c r="D436" t="s">
        <v>121</v>
      </c>
      <c r="E436" t="s">
        <v>60</v>
      </c>
      <c r="F436" t="s">
        <v>76</v>
      </c>
      <c r="G436" t="s">
        <v>68</v>
      </c>
      <c r="H436">
        <v>2</v>
      </c>
      <c r="I436">
        <v>64.930000000000007</v>
      </c>
      <c r="J436">
        <v>0.13600000000000001</v>
      </c>
      <c r="K436">
        <v>26.43</v>
      </c>
      <c r="L436" t="s">
        <v>57</v>
      </c>
    </row>
    <row r="437" spans="1:12" x14ac:dyDescent="0.3">
      <c r="A437" t="s">
        <v>2916</v>
      </c>
      <c r="B437" t="s">
        <v>7076</v>
      </c>
      <c r="C437" t="s">
        <v>52</v>
      </c>
      <c r="D437" t="s">
        <v>101</v>
      </c>
      <c r="E437" t="s">
        <v>107</v>
      </c>
      <c r="F437" t="s">
        <v>6953</v>
      </c>
      <c r="G437" t="s">
        <v>68</v>
      </c>
      <c r="H437">
        <v>3</v>
      </c>
      <c r="I437">
        <v>26.99</v>
      </c>
      <c r="J437">
        <v>8.4000000000000005E-2</v>
      </c>
      <c r="K437">
        <v>11.4</v>
      </c>
      <c r="L437" t="s">
        <v>57</v>
      </c>
    </row>
    <row r="438" spans="1:12" x14ac:dyDescent="0.3">
      <c r="A438" t="s">
        <v>5049</v>
      </c>
      <c r="B438" t="s">
        <v>7132</v>
      </c>
      <c r="C438" t="s">
        <v>84</v>
      </c>
      <c r="D438" t="s">
        <v>243</v>
      </c>
      <c r="E438" t="s">
        <v>6901</v>
      </c>
      <c r="F438" t="s">
        <v>76</v>
      </c>
      <c r="G438" t="s">
        <v>68</v>
      </c>
      <c r="H438">
        <v>4</v>
      </c>
      <c r="I438">
        <v>117.87</v>
      </c>
      <c r="J438">
        <v>9.8000000000000004E-2</v>
      </c>
      <c r="K438">
        <v>56.23</v>
      </c>
      <c r="L438" t="s">
        <v>57</v>
      </c>
    </row>
    <row r="439" spans="1:12" x14ac:dyDescent="0.3">
      <c r="A439" t="s">
        <v>4637</v>
      </c>
      <c r="B439" t="s">
        <v>7133</v>
      </c>
      <c r="C439" t="s">
        <v>88</v>
      </c>
      <c r="D439" t="s">
        <v>206</v>
      </c>
      <c r="E439" t="s">
        <v>71</v>
      </c>
      <c r="F439" t="s">
        <v>97</v>
      </c>
      <c r="G439" t="s">
        <v>56</v>
      </c>
      <c r="H439">
        <v>1</v>
      </c>
      <c r="I439">
        <v>147.36000000000001</v>
      </c>
      <c r="J439">
        <v>0.108</v>
      </c>
      <c r="K439">
        <v>106.07</v>
      </c>
      <c r="L439" t="s">
        <v>57</v>
      </c>
    </row>
    <row r="440" spans="1:12" x14ac:dyDescent="0.3">
      <c r="A440" t="s">
        <v>4337</v>
      </c>
      <c r="B440" t="s">
        <v>6890</v>
      </c>
      <c r="C440" t="s">
        <v>6930</v>
      </c>
      <c r="D440" t="s">
        <v>177</v>
      </c>
      <c r="E440" t="s">
        <v>71</v>
      </c>
      <c r="F440" t="s">
        <v>86</v>
      </c>
      <c r="G440" t="s">
        <v>56</v>
      </c>
      <c r="H440">
        <v>3</v>
      </c>
      <c r="I440">
        <v>67.19</v>
      </c>
      <c r="J440">
        <v>0.157</v>
      </c>
      <c r="K440">
        <v>48.5</v>
      </c>
      <c r="L440" t="s">
        <v>6720</v>
      </c>
    </row>
    <row r="441" spans="1:12" x14ac:dyDescent="0.3">
      <c r="A441" t="s">
        <v>3783</v>
      </c>
      <c r="C441" t="s">
        <v>52</v>
      </c>
      <c r="D441" t="s">
        <v>59</v>
      </c>
      <c r="E441" t="s">
        <v>71</v>
      </c>
      <c r="F441" t="s">
        <v>72</v>
      </c>
      <c r="G441" t="s">
        <v>68</v>
      </c>
      <c r="H441">
        <v>6</v>
      </c>
      <c r="I441">
        <v>101.95</v>
      </c>
      <c r="J441">
        <v>4.9000000000000002E-2</v>
      </c>
      <c r="K441">
        <v>78.87</v>
      </c>
      <c r="L441" t="s">
        <v>57</v>
      </c>
    </row>
    <row r="442" spans="1:12" x14ac:dyDescent="0.3">
      <c r="A442" t="s">
        <v>2581</v>
      </c>
      <c r="B442" t="s">
        <v>7134</v>
      </c>
      <c r="C442" t="s">
        <v>84</v>
      </c>
      <c r="D442" t="s">
        <v>372</v>
      </c>
      <c r="E442" t="s">
        <v>107</v>
      </c>
      <c r="F442" t="s">
        <v>132</v>
      </c>
      <c r="G442" t="s">
        <v>68</v>
      </c>
      <c r="H442">
        <v>12</v>
      </c>
      <c r="I442">
        <v>43.59</v>
      </c>
      <c r="J442">
        <v>0.105</v>
      </c>
      <c r="K442">
        <v>17.27</v>
      </c>
      <c r="L442" t="s">
        <v>6714</v>
      </c>
    </row>
    <row r="443" spans="1:12" x14ac:dyDescent="0.3">
      <c r="A443" t="s">
        <v>1984</v>
      </c>
      <c r="B443" t="s">
        <v>7135</v>
      </c>
      <c r="C443" t="s">
        <v>6930</v>
      </c>
      <c r="D443" t="s">
        <v>229</v>
      </c>
      <c r="E443" t="s">
        <v>71</v>
      </c>
      <c r="F443" t="s">
        <v>97</v>
      </c>
      <c r="G443" t="s">
        <v>56</v>
      </c>
      <c r="H443">
        <v>1</v>
      </c>
      <c r="I443">
        <v>221.1</v>
      </c>
      <c r="J443">
        <v>4.2999999999999997E-2</v>
      </c>
      <c r="K443">
        <v>159.82</v>
      </c>
      <c r="L443" t="s">
        <v>57</v>
      </c>
    </row>
    <row r="444" spans="1:12" x14ac:dyDescent="0.3">
      <c r="A444" t="s">
        <v>2754</v>
      </c>
      <c r="B444" t="s">
        <v>7136</v>
      </c>
      <c r="C444" t="s">
        <v>63</v>
      </c>
      <c r="D444" t="s">
        <v>204</v>
      </c>
      <c r="E444" t="s">
        <v>93</v>
      </c>
      <c r="F444" t="s">
        <v>6768</v>
      </c>
      <c r="G444" t="s">
        <v>56</v>
      </c>
      <c r="H444">
        <v>9</v>
      </c>
      <c r="I444">
        <v>84.46</v>
      </c>
      <c r="J444">
        <v>0.26800000000000002</v>
      </c>
      <c r="K444">
        <v>38.53</v>
      </c>
      <c r="L444" t="s">
        <v>57</v>
      </c>
    </row>
    <row r="445" spans="1:12" x14ac:dyDescent="0.3">
      <c r="A445" t="s">
        <v>4672</v>
      </c>
      <c r="B445" t="s">
        <v>7137</v>
      </c>
      <c r="C445" t="s">
        <v>6865</v>
      </c>
      <c r="D445" t="s">
        <v>7138</v>
      </c>
      <c r="E445" t="s">
        <v>71</v>
      </c>
      <c r="F445" t="s">
        <v>126</v>
      </c>
      <c r="G445" t="s">
        <v>68</v>
      </c>
      <c r="H445">
        <v>2</v>
      </c>
      <c r="I445">
        <v>88.4</v>
      </c>
      <c r="J445">
        <v>0.33200000000000002</v>
      </c>
      <c r="K445">
        <v>70.63</v>
      </c>
      <c r="L445" t="s">
        <v>104</v>
      </c>
    </row>
    <row r="446" spans="1:12" x14ac:dyDescent="0.3">
      <c r="A446" t="s">
        <v>604</v>
      </c>
      <c r="B446" t="s">
        <v>7139</v>
      </c>
      <c r="C446" t="s">
        <v>52</v>
      </c>
      <c r="D446" t="s">
        <v>200</v>
      </c>
      <c r="E446" t="s">
        <v>54</v>
      </c>
      <c r="F446" t="s">
        <v>156</v>
      </c>
      <c r="G446" t="s">
        <v>68</v>
      </c>
      <c r="H446">
        <v>1</v>
      </c>
      <c r="I446">
        <v>12.83</v>
      </c>
      <c r="J446">
        <v>6.6000000000000003E-2</v>
      </c>
      <c r="K446">
        <v>7.57</v>
      </c>
      <c r="L446" t="s">
        <v>57</v>
      </c>
    </row>
    <row r="447" spans="1:12" x14ac:dyDescent="0.3">
      <c r="A447" t="s">
        <v>4121</v>
      </c>
      <c r="B447" t="s">
        <v>7140</v>
      </c>
      <c r="C447" t="s">
        <v>63</v>
      </c>
      <c r="D447" t="s">
        <v>281</v>
      </c>
      <c r="E447" t="s">
        <v>107</v>
      </c>
      <c r="F447" t="s">
        <v>148</v>
      </c>
      <c r="G447" t="s">
        <v>68</v>
      </c>
      <c r="H447">
        <v>4</v>
      </c>
      <c r="I447">
        <v>47.17</v>
      </c>
      <c r="J447">
        <v>0.151</v>
      </c>
      <c r="K447">
        <v>18.48</v>
      </c>
      <c r="L447" t="s">
        <v>57</v>
      </c>
    </row>
    <row r="448" spans="1:12" x14ac:dyDescent="0.3">
      <c r="A448" t="s">
        <v>986</v>
      </c>
      <c r="B448" t="s">
        <v>7141</v>
      </c>
      <c r="C448" t="s">
        <v>52</v>
      </c>
      <c r="D448" t="s">
        <v>181</v>
      </c>
      <c r="E448" t="s">
        <v>107</v>
      </c>
      <c r="F448" t="s">
        <v>108</v>
      </c>
      <c r="G448" t="s">
        <v>56</v>
      </c>
      <c r="H448">
        <v>5</v>
      </c>
      <c r="J448">
        <v>8.2000000000000003E-2</v>
      </c>
      <c r="K448">
        <v>5.35</v>
      </c>
      <c r="L448" t="s">
        <v>57</v>
      </c>
    </row>
    <row r="449" spans="1:12" x14ac:dyDescent="0.3">
      <c r="A449" t="s">
        <v>1862</v>
      </c>
      <c r="B449" t="s">
        <v>7142</v>
      </c>
      <c r="C449" t="s">
        <v>6755</v>
      </c>
      <c r="D449" t="s">
        <v>372</v>
      </c>
      <c r="E449" t="s">
        <v>54</v>
      </c>
      <c r="F449" t="s">
        <v>268</v>
      </c>
      <c r="G449" t="s">
        <v>68</v>
      </c>
      <c r="H449">
        <v>4</v>
      </c>
      <c r="I449">
        <v>3.65</v>
      </c>
      <c r="J449">
        <v>0.112</v>
      </c>
      <c r="K449">
        <v>2.35</v>
      </c>
      <c r="L449" t="s">
        <v>57</v>
      </c>
    </row>
    <row r="450" spans="1:12" x14ac:dyDescent="0.3">
      <c r="A450" t="s">
        <v>5004</v>
      </c>
      <c r="B450" t="s">
        <v>7143</v>
      </c>
      <c r="C450" t="s">
        <v>63</v>
      </c>
      <c r="D450" t="s">
        <v>175</v>
      </c>
      <c r="E450" t="s">
        <v>107</v>
      </c>
      <c r="F450" t="s">
        <v>139</v>
      </c>
      <c r="G450" t="s">
        <v>56</v>
      </c>
      <c r="H450">
        <v>5</v>
      </c>
      <c r="I450">
        <v>56.28</v>
      </c>
      <c r="J450">
        <v>0.14599999999999999</v>
      </c>
      <c r="K450">
        <v>22.51</v>
      </c>
      <c r="L450" t="s">
        <v>6738</v>
      </c>
    </row>
    <row r="451" spans="1:12" x14ac:dyDescent="0.3">
      <c r="A451" t="s">
        <v>3286</v>
      </c>
      <c r="B451" t="s">
        <v>7144</v>
      </c>
      <c r="C451" t="s">
        <v>88</v>
      </c>
      <c r="D451" t="s">
        <v>234</v>
      </c>
      <c r="E451" t="s">
        <v>71</v>
      </c>
      <c r="F451" t="s">
        <v>86</v>
      </c>
      <c r="G451" t="s">
        <v>56</v>
      </c>
      <c r="H451">
        <v>11</v>
      </c>
      <c r="I451">
        <v>96.22</v>
      </c>
      <c r="J451">
        <v>0.184</v>
      </c>
      <c r="K451">
        <v>72.83</v>
      </c>
      <c r="L451" t="s">
        <v>57</v>
      </c>
    </row>
    <row r="452" spans="1:12" x14ac:dyDescent="0.3">
      <c r="A452" t="s">
        <v>2598</v>
      </c>
      <c r="B452" t="s">
        <v>7145</v>
      </c>
      <c r="C452" t="s">
        <v>84</v>
      </c>
      <c r="D452" t="s">
        <v>177</v>
      </c>
      <c r="E452" t="s">
        <v>93</v>
      </c>
      <c r="F452" t="s">
        <v>255</v>
      </c>
      <c r="G452" t="s">
        <v>56</v>
      </c>
      <c r="H452">
        <v>5</v>
      </c>
      <c r="I452">
        <v>73.61</v>
      </c>
      <c r="J452">
        <v>0.129</v>
      </c>
      <c r="K452">
        <v>26.32</v>
      </c>
      <c r="L452" t="s">
        <v>57</v>
      </c>
    </row>
    <row r="453" spans="1:12" x14ac:dyDescent="0.3">
      <c r="A453" t="s">
        <v>2934</v>
      </c>
      <c r="B453" t="s">
        <v>7003</v>
      </c>
      <c r="C453" t="s">
        <v>84</v>
      </c>
      <c r="D453" t="s">
        <v>243</v>
      </c>
      <c r="E453" t="s">
        <v>107</v>
      </c>
      <c r="F453" t="s">
        <v>148</v>
      </c>
      <c r="G453" t="s">
        <v>68</v>
      </c>
      <c r="H453">
        <v>8</v>
      </c>
      <c r="I453">
        <v>33.69</v>
      </c>
      <c r="J453">
        <v>0</v>
      </c>
      <c r="K453">
        <v>10.98</v>
      </c>
      <c r="L453" t="s">
        <v>57</v>
      </c>
    </row>
    <row r="454" spans="1:12" x14ac:dyDescent="0.3">
      <c r="A454" t="s">
        <v>4131</v>
      </c>
      <c r="B454" t="s">
        <v>7146</v>
      </c>
      <c r="C454" t="s">
        <v>63</v>
      </c>
      <c r="D454" t="s">
        <v>263</v>
      </c>
      <c r="E454" t="s">
        <v>60</v>
      </c>
      <c r="F454" t="s">
        <v>76</v>
      </c>
      <c r="G454" t="s">
        <v>56</v>
      </c>
      <c r="H454">
        <v>2</v>
      </c>
      <c r="I454">
        <v>105.84</v>
      </c>
      <c r="J454">
        <v>0.28799999999999998</v>
      </c>
      <c r="K454">
        <v>48.6</v>
      </c>
      <c r="L454" t="s">
        <v>57</v>
      </c>
    </row>
    <row r="455" spans="1:12" x14ac:dyDescent="0.3">
      <c r="A455" t="s">
        <v>747</v>
      </c>
      <c r="B455" t="s">
        <v>7147</v>
      </c>
      <c r="C455" t="s">
        <v>52</v>
      </c>
      <c r="D455" t="s">
        <v>272</v>
      </c>
      <c r="E455" t="s">
        <v>71</v>
      </c>
      <c r="F455" t="s">
        <v>78</v>
      </c>
      <c r="G455" t="s">
        <v>68</v>
      </c>
      <c r="H455">
        <v>5</v>
      </c>
      <c r="I455">
        <v>122.05</v>
      </c>
      <c r="J455">
        <v>4.8000000000000001E-2</v>
      </c>
      <c r="K455">
        <v>95.22</v>
      </c>
      <c r="L455" t="s">
        <v>6720</v>
      </c>
    </row>
    <row r="456" spans="1:12" x14ac:dyDescent="0.3">
      <c r="A456" t="s">
        <v>4243</v>
      </c>
      <c r="B456" t="s">
        <v>7148</v>
      </c>
      <c r="C456" t="s">
        <v>63</v>
      </c>
      <c r="D456" t="s">
        <v>82</v>
      </c>
      <c r="E456" t="s">
        <v>93</v>
      </c>
      <c r="F456" t="s">
        <v>124</v>
      </c>
      <c r="G456" t="s">
        <v>68</v>
      </c>
      <c r="H456">
        <v>1</v>
      </c>
      <c r="I456">
        <v>11.54</v>
      </c>
      <c r="J456">
        <v>0.20200000000000001</v>
      </c>
      <c r="K456">
        <v>4.59</v>
      </c>
      <c r="L456" t="s">
        <v>57</v>
      </c>
    </row>
    <row r="457" spans="1:12" x14ac:dyDescent="0.3">
      <c r="A457" t="s">
        <v>5046</v>
      </c>
      <c r="B457" t="s">
        <v>7149</v>
      </c>
      <c r="C457" t="s">
        <v>52</v>
      </c>
      <c r="D457" t="s">
        <v>96</v>
      </c>
      <c r="E457" t="s">
        <v>71</v>
      </c>
      <c r="F457" t="s">
        <v>86</v>
      </c>
      <c r="G457" t="s">
        <v>68</v>
      </c>
      <c r="H457">
        <v>4</v>
      </c>
      <c r="I457">
        <v>289.41000000000003</v>
      </c>
      <c r="J457">
        <v>1.4E-2</v>
      </c>
      <c r="K457">
        <v>218.22</v>
      </c>
      <c r="L457" t="s">
        <v>57</v>
      </c>
    </row>
    <row r="458" spans="1:12" x14ac:dyDescent="0.3">
      <c r="A458" t="s">
        <v>4684</v>
      </c>
      <c r="B458" t="s">
        <v>7150</v>
      </c>
      <c r="C458" t="s">
        <v>88</v>
      </c>
      <c r="D458" t="s">
        <v>162</v>
      </c>
      <c r="E458" t="s">
        <v>54</v>
      </c>
      <c r="F458" t="s">
        <v>268</v>
      </c>
      <c r="G458" t="s">
        <v>56</v>
      </c>
      <c r="H458">
        <v>2</v>
      </c>
      <c r="I458">
        <v>9.3699999999999992</v>
      </c>
      <c r="J458">
        <v>6.8000000000000005E-2</v>
      </c>
      <c r="K458">
        <v>5.61</v>
      </c>
      <c r="L458" t="s">
        <v>57</v>
      </c>
    </row>
    <row r="459" spans="1:12" x14ac:dyDescent="0.3">
      <c r="A459" t="s">
        <v>4766</v>
      </c>
      <c r="B459" t="s">
        <v>7151</v>
      </c>
      <c r="C459" t="s">
        <v>84</v>
      </c>
      <c r="D459" t="s">
        <v>147</v>
      </c>
      <c r="E459" t="s">
        <v>60</v>
      </c>
      <c r="F459" t="s">
        <v>99</v>
      </c>
      <c r="G459" t="s">
        <v>68</v>
      </c>
      <c r="H459">
        <v>7</v>
      </c>
      <c r="I459">
        <v>102.27</v>
      </c>
      <c r="J459">
        <v>5.2999999999999999E-2</v>
      </c>
      <c r="K459">
        <v>40.92</v>
      </c>
      <c r="L459" t="s">
        <v>57</v>
      </c>
    </row>
    <row r="460" spans="1:12" x14ac:dyDescent="0.3">
      <c r="A460" t="s">
        <v>5528</v>
      </c>
      <c r="B460" t="s">
        <v>7152</v>
      </c>
      <c r="C460" t="s">
        <v>84</v>
      </c>
      <c r="D460" t="s">
        <v>103</v>
      </c>
      <c r="E460" t="s">
        <v>71</v>
      </c>
      <c r="F460" t="s">
        <v>7153</v>
      </c>
      <c r="G460" t="s">
        <v>56</v>
      </c>
      <c r="H460">
        <v>3</v>
      </c>
      <c r="I460">
        <v>192.31</v>
      </c>
      <c r="K460">
        <v>138.47</v>
      </c>
      <c r="L460" t="s">
        <v>57</v>
      </c>
    </row>
    <row r="461" spans="1:12" x14ac:dyDescent="0.3">
      <c r="A461" t="s">
        <v>3151</v>
      </c>
      <c r="B461" t="s">
        <v>7154</v>
      </c>
      <c r="C461" t="s">
        <v>52</v>
      </c>
      <c r="D461" t="s">
        <v>75</v>
      </c>
      <c r="E461" t="s">
        <v>93</v>
      </c>
      <c r="F461" t="s">
        <v>219</v>
      </c>
      <c r="G461" t="s">
        <v>68</v>
      </c>
      <c r="H461">
        <v>1</v>
      </c>
      <c r="I461">
        <v>80.709999999999994</v>
      </c>
      <c r="J461">
        <v>0.107</v>
      </c>
      <c r="K461">
        <v>33.200000000000003</v>
      </c>
      <c r="L461" t="s">
        <v>57</v>
      </c>
    </row>
    <row r="462" spans="1:12" x14ac:dyDescent="0.3">
      <c r="A462" t="s">
        <v>1388</v>
      </c>
      <c r="B462" t="s">
        <v>7155</v>
      </c>
      <c r="C462" t="s">
        <v>6820</v>
      </c>
      <c r="D462" t="s">
        <v>70</v>
      </c>
      <c r="E462" t="s">
        <v>107</v>
      </c>
      <c r="F462" t="s">
        <v>148</v>
      </c>
      <c r="G462" t="s">
        <v>56</v>
      </c>
      <c r="H462">
        <v>6</v>
      </c>
      <c r="I462">
        <v>16.329999999999998</v>
      </c>
      <c r="J462">
        <v>0.04</v>
      </c>
      <c r="K462">
        <v>7.17</v>
      </c>
      <c r="L462" t="s">
        <v>6720</v>
      </c>
    </row>
    <row r="463" spans="1:12" x14ac:dyDescent="0.3">
      <c r="A463" t="s">
        <v>4354</v>
      </c>
      <c r="B463" t="s">
        <v>7156</v>
      </c>
      <c r="C463" t="s">
        <v>88</v>
      </c>
      <c r="D463" t="s">
        <v>179</v>
      </c>
      <c r="E463" t="s">
        <v>60</v>
      </c>
      <c r="F463" t="s">
        <v>99</v>
      </c>
      <c r="G463" t="s">
        <v>56</v>
      </c>
      <c r="H463">
        <v>6</v>
      </c>
      <c r="I463">
        <v>104.89</v>
      </c>
      <c r="J463">
        <v>9.0999999999999998E-2</v>
      </c>
      <c r="K463">
        <v>56.72</v>
      </c>
      <c r="L463" t="s">
        <v>57</v>
      </c>
    </row>
    <row r="464" spans="1:12" x14ac:dyDescent="0.3">
      <c r="A464" t="s">
        <v>4781</v>
      </c>
      <c r="B464" t="s">
        <v>6774</v>
      </c>
      <c r="C464" t="s">
        <v>63</v>
      </c>
      <c r="D464" t="s">
        <v>281</v>
      </c>
      <c r="E464" t="s">
        <v>54</v>
      </c>
      <c r="F464" t="s">
        <v>268</v>
      </c>
      <c r="G464" t="s">
        <v>68</v>
      </c>
      <c r="H464">
        <v>1</v>
      </c>
      <c r="I464">
        <v>21.13</v>
      </c>
      <c r="J464">
        <v>0.20300000000000001</v>
      </c>
      <c r="K464">
        <v>12.09</v>
      </c>
      <c r="L464" t="s">
        <v>57</v>
      </c>
    </row>
    <row r="465" spans="1:12" x14ac:dyDescent="0.3">
      <c r="A465" t="s">
        <v>5916</v>
      </c>
      <c r="B465" t="s">
        <v>7157</v>
      </c>
      <c r="C465" t="s">
        <v>84</v>
      </c>
      <c r="D465" t="s">
        <v>171</v>
      </c>
      <c r="E465" t="s">
        <v>71</v>
      </c>
      <c r="F465" t="s">
        <v>86</v>
      </c>
      <c r="G465" t="s">
        <v>56</v>
      </c>
      <c r="H465">
        <v>3</v>
      </c>
      <c r="I465">
        <v>209.46</v>
      </c>
      <c r="J465">
        <v>0.03</v>
      </c>
      <c r="K465">
        <v>157.38999999999999</v>
      </c>
    </row>
    <row r="466" spans="1:12" x14ac:dyDescent="0.3">
      <c r="A466" t="s">
        <v>6386</v>
      </c>
      <c r="B466" t="s">
        <v>7158</v>
      </c>
      <c r="C466" t="s">
        <v>88</v>
      </c>
      <c r="D466" t="s">
        <v>234</v>
      </c>
      <c r="E466" t="s">
        <v>107</v>
      </c>
      <c r="F466" t="s">
        <v>7159</v>
      </c>
      <c r="H466">
        <v>1</v>
      </c>
      <c r="I466">
        <v>50.43</v>
      </c>
      <c r="J466">
        <v>8.3000000000000004E-2</v>
      </c>
      <c r="K466">
        <v>15.4</v>
      </c>
      <c r="L466" t="s">
        <v>104</v>
      </c>
    </row>
    <row r="467" spans="1:12" x14ac:dyDescent="0.3">
      <c r="A467" t="s">
        <v>4735</v>
      </c>
      <c r="B467" t="s">
        <v>6969</v>
      </c>
      <c r="C467" t="s">
        <v>63</v>
      </c>
      <c r="D467" t="s">
        <v>281</v>
      </c>
      <c r="E467" t="s">
        <v>54</v>
      </c>
      <c r="F467" t="s">
        <v>114</v>
      </c>
      <c r="G467" t="s">
        <v>68</v>
      </c>
      <c r="H467">
        <v>1</v>
      </c>
      <c r="I467">
        <v>19.77</v>
      </c>
      <c r="J467">
        <v>5.3999999999999999E-2</v>
      </c>
      <c r="K467">
        <v>11.7</v>
      </c>
      <c r="L467" t="s">
        <v>57</v>
      </c>
    </row>
    <row r="468" spans="1:12" x14ac:dyDescent="0.3">
      <c r="A468" t="s">
        <v>5083</v>
      </c>
      <c r="B468" t="s">
        <v>7160</v>
      </c>
      <c r="C468" t="s">
        <v>88</v>
      </c>
      <c r="D468" t="s">
        <v>202</v>
      </c>
      <c r="E468" t="s">
        <v>54</v>
      </c>
      <c r="F468" t="s">
        <v>65</v>
      </c>
      <c r="G468" t="s">
        <v>56</v>
      </c>
      <c r="H468">
        <v>4</v>
      </c>
      <c r="I468">
        <v>20.309999999999999</v>
      </c>
      <c r="J468">
        <v>3.3000000000000002E-2</v>
      </c>
      <c r="K468">
        <v>12.59</v>
      </c>
      <c r="L468" t="s">
        <v>57</v>
      </c>
    </row>
    <row r="469" spans="1:12" x14ac:dyDescent="0.3">
      <c r="A469" t="s">
        <v>1284</v>
      </c>
      <c r="B469" t="s">
        <v>7161</v>
      </c>
      <c r="C469" t="s">
        <v>52</v>
      </c>
      <c r="D469" t="s">
        <v>237</v>
      </c>
      <c r="E469" t="s">
        <v>71</v>
      </c>
      <c r="F469" t="s">
        <v>78</v>
      </c>
      <c r="G469" t="s">
        <v>56</v>
      </c>
      <c r="H469">
        <v>2</v>
      </c>
      <c r="I469">
        <v>275.99</v>
      </c>
      <c r="J469">
        <v>0.11600000000000001</v>
      </c>
      <c r="K469">
        <v>194.29</v>
      </c>
      <c r="L469" t="s">
        <v>57</v>
      </c>
    </row>
    <row r="470" spans="1:12" x14ac:dyDescent="0.3">
      <c r="A470" t="s">
        <v>2761</v>
      </c>
      <c r="B470" t="s">
        <v>6968</v>
      </c>
      <c r="C470" t="s">
        <v>88</v>
      </c>
      <c r="D470" t="s">
        <v>234</v>
      </c>
      <c r="E470" t="s">
        <v>6846</v>
      </c>
      <c r="F470" t="s">
        <v>126</v>
      </c>
      <c r="G470" t="s">
        <v>56</v>
      </c>
      <c r="H470">
        <v>2</v>
      </c>
      <c r="I470">
        <v>290.02999999999997</v>
      </c>
      <c r="J470">
        <v>0.105</v>
      </c>
      <c r="K470">
        <v>213.29</v>
      </c>
      <c r="L470" t="s">
        <v>57</v>
      </c>
    </row>
    <row r="471" spans="1:12" x14ac:dyDescent="0.3">
      <c r="A471" t="s">
        <v>3579</v>
      </c>
      <c r="B471" t="s">
        <v>7162</v>
      </c>
      <c r="C471" t="s">
        <v>6755</v>
      </c>
      <c r="D471" t="s">
        <v>196</v>
      </c>
      <c r="E471" t="s">
        <v>54</v>
      </c>
      <c r="F471" t="s">
        <v>156</v>
      </c>
      <c r="G471" t="s">
        <v>68</v>
      </c>
      <c r="H471">
        <v>3</v>
      </c>
      <c r="I471">
        <v>23.14</v>
      </c>
      <c r="J471">
        <v>5.3999999999999999E-2</v>
      </c>
      <c r="K471">
        <v>13.21</v>
      </c>
      <c r="L471" t="s">
        <v>57</v>
      </c>
    </row>
    <row r="472" spans="1:12" x14ac:dyDescent="0.3">
      <c r="A472" t="s">
        <v>4037</v>
      </c>
      <c r="B472" t="s">
        <v>7163</v>
      </c>
      <c r="C472" t="s">
        <v>84</v>
      </c>
      <c r="D472" t="s">
        <v>196</v>
      </c>
      <c r="E472" t="s">
        <v>93</v>
      </c>
      <c r="F472" t="s">
        <v>141</v>
      </c>
      <c r="G472" t="s">
        <v>56</v>
      </c>
      <c r="H472">
        <v>3</v>
      </c>
      <c r="I472">
        <v>62.03</v>
      </c>
      <c r="J472">
        <v>0.11799999999999999</v>
      </c>
      <c r="K472">
        <v>25.26</v>
      </c>
      <c r="L472" t="s">
        <v>57</v>
      </c>
    </row>
    <row r="473" spans="1:12" x14ac:dyDescent="0.3">
      <c r="A473" t="s">
        <v>6216</v>
      </c>
      <c r="B473" t="s">
        <v>7164</v>
      </c>
      <c r="C473" t="s">
        <v>63</v>
      </c>
      <c r="D473" t="s">
        <v>7125</v>
      </c>
      <c r="E473" t="s">
        <v>71</v>
      </c>
      <c r="F473" t="s">
        <v>78</v>
      </c>
      <c r="G473" t="s">
        <v>68</v>
      </c>
      <c r="H473">
        <v>6</v>
      </c>
      <c r="I473">
        <v>208.26</v>
      </c>
      <c r="J473">
        <v>0.159</v>
      </c>
      <c r="K473">
        <v>154.29</v>
      </c>
      <c r="L473" t="s">
        <v>6720</v>
      </c>
    </row>
    <row r="474" spans="1:12" x14ac:dyDescent="0.3">
      <c r="A474" t="s">
        <v>674</v>
      </c>
      <c r="B474" t="s">
        <v>7076</v>
      </c>
      <c r="C474" t="s">
        <v>88</v>
      </c>
      <c r="D474" t="s">
        <v>162</v>
      </c>
      <c r="E474" t="s">
        <v>60</v>
      </c>
      <c r="F474" t="s">
        <v>61</v>
      </c>
      <c r="G474" t="s">
        <v>68</v>
      </c>
      <c r="H474">
        <v>2</v>
      </c>
      <c r="I474">
        <v>54.13</v>
      </c>
      <c r="J474">
        <v>0.08</v>
      </c>
      <c r="K474">
        <v>24.43</v>
      </c>
      <c r="L474" t="s">
        <v>57</v>
      </c>
    </row>
    <row r="475" spans="1:12" x14ac:dyDescent="0.3">
      <c r="A475" t="s">
        <v>1264</v>
      </c>
      <c r="B475" t="s">
        <v>7165</v>
      </c>
      <c r="C475" t="s">
        <v>6817</v>
      </c>
      <c r="D475" t="s">
        <v>116</v>
      </c>
      <c r="E475" t="s">
        <v>93</v>
      </c>
      <c r="F475" t="s">
        <v>255</v>
      </c>
      <c r="G475" t="s">
        <v>56</v>
      </c>
      <c r="H475">
        <v>7</v>
      </c>
      <c r="I475">
        <v>41.35</v>
      </c>
      <c r="J475">
        <v>7.8E-2</v>
      </c>
      <c r="K475">
        <v>16.55</v>
      </c>
      <c r="L475" t="s">
        <v>57</v>
      </c>
    </row>
    <row r="476" spans="1:12" x14ac:dyDescent="0.3">
      <c r="A476" t="s">
        <v>4680</v>
      </c>
      <c r="B476" t="s">
        <v>7166</v>
      </c>
      <c r="C476" t="s">
        <v>6820</v>
      </c>
      <c r="D476" t="s">
        <v>181</v>
      </c>
      <c r="E476" t="s">
        <v>93</v>
      </c>
      <c r="F476" t="s">
        <v>219</v>
      </c>
      <c r="G476" t="s">
        <v>56</v>
      </c>
      <c r="H476">
        <v>12</v>
      </c>
      <c r="I476">
        <v>18.079999999999998</v>
      </c>
      <c r="J476">
        <v>0.13700000000000001</v>
      </c>
      <c r="K476">
        <v>7.75</v>
      </c>
      <c r="L476" t="s">
        <v>57</v>
      </c>
    </row>
    <row r="477" spans="1:12" x14ac:dyDescent="0.3">
      <c r="A477" t="s">
        <v>2513</v>
      </c>
      <c r="B477" t="s">
        <v>7092</v>
      </c>
      <c r="C477" t="s">
        <v>52</v>
      </c>
      <c r="D477" t="s">
        <v>75</v>
      </c>
      <c r="E477" t="s">
        <v>107</v>
      </c>
      <c r="F477" t="s">
        <v>193</v>
      </c>
      <c r="G477" t="s">
        <v>68</v>
      </c>
      <c r="H477">
        <v>9</v>
      </c>
      <c r="I477">
        <v>39.15</v>
      </c>
      <c r="K477">
        <v>12.71</v>
      </c>
      <c r="L477" t="s">
        <v>57</v>
      </c>
    </row>
    <row r="478" spans="1:12" x14ac:dyDescent="0.3">
      <c r="A478" t="s">
        <v>1829</v>
      </c>
      <c r="B478" t="s">
        <v>7167</v>
      </c>
      <c r="C478" t="s">
        <v>63</v>
      </c>
      <c r="D478" t="s">
        <v>7168</v>
      </c>
      <c r="E478" t="s">
        <v>71</v>
      </c>
      <c r="F478" t="s">
        <v>78</v>
      </c>
      <c r="H478">
        <v>14</v>
      </c>
      <c r="I478">
        <v>67.39</v>
      </c>
      <c r="J478">
        <v>0.11600000000000001</v>
      </c>
      <c r="K478">
        <v>49.42</v>
      </c>
      <c r="L478" t="s">
        <v>57</v>
      </c>
    </row>
    <row r="479" spans="1:12" x14ac:dyDescent="0.3">
      <c r="A479" t="s">
        <v>4314</v>
      </c>
      <c r="B479" t="s">
        <v>7082</v>
      </c>
      <c r="C479" t="s">
        <v>6750</v>
      </c>
      <c r="D479" t="s">
        <v>162</v>
      </c>
      <c r="E479" t="s">
        <v>71</v>
      </c>
      <c r="F479" t="s">
        <v>97</v>
      </c>
      <c r="G479" t="s">
        <v>56</v>
      </c>
      <c r="H479">
        <v>1</v>
      </c>
      <c r="I479">
        <v>98.63</v>
      </c>
      <c r="J479">
        <v>0.154</v>
      </c>
      <c r="K479">
        <v>67.400000000000006</v>
      </c>
      <c r="L479" t="s">
        <v>57</v>
      </c>
    </row>
    <row r="480" spans="1:12" x14ac:dyDescent="0.3">
      <c r="A480" t="s">
        <v>5595</v>
      </c>
      <c r="B480" t="s">
        <v>7169</v>
      </c>
      <c r="C480" t="s">
        <v>52</v>
      </c>
      <c r="D480" t="s">
        <v>53</v>
      </c>
      <c r="E480" t="s">
        <v>60</v>
      </c>
      <c r="F480" t="s">
        <v>99</v>
      </c>
      <c r="G480" t="s">
        <v>56</v>
      </c>
      <c r="H480">
        <v>6</v>
      </c>
      <c r="I480">
        <v>72.3</v>
      </c>
      <c r="J480">
        <v>0.11600000000000001</v>
      </c>
      <c r="K480">
        <v>32.04</v>
      </c>
      <c r="L480" t="s">
        <v>57</v>
      </c>
    </row>
    <row r="481" spans="1:12" x14ac:dyDescent="0.3">
      <c r="A481" t="s">
        <v>217</v>
      </c>
      <c r="B481" t="s">
        <v>7170</v>
      </c>
      <c r="C481" t="s">
        <v>52</v>
      </c>
      <c r="D481" t="s">
        <v>155</v>
      </c>
      <c r="E481" t="s">
        <v>93</v>
      </c>
      <c r="F481" t="s">
        <v>94</v>
      </c>
      <c r="G481" t="s">
        <v>68</v>
      </c>
      <c r="H481">
        <v>2</v>
      </c>
      <c r="I481">
        <v>15.52</v>
      </c>
      <c r="J481">
        <v>3.1E-2</v>
      </c>
      <c r="K481">
        <v>6.94</v>
      </c>
      <c r="L481" t="s">
        <v>57</v>
      </c>
    </row>
    <row r="482" spans="1:12" x14ac:dyDescent="0.3">
      <c r="A482" t="s">
        <v>1326</v>
      </c>
      <c r="B482" t="s">
        <v>7171</v>
      </c>
      <c r="C482" t="s">
        <v>52</v>
      </c>
      <c r="D482" t="s">
        <v>155</v>
      </c>
      <c r="E482" t="s">
        <v>71</v>
      </c>
      <c r="F482" t="s">
        <v>97</v>
      </c>
      <c r="G482" t="s">
        <v>68</v>
      </c>
      <c r="H482">
        <v>6</v>
      </c>
      <c r="I482">
        <v>163.71</v>
      </c>
      <c r="J482">
        <v>9.1999999999999998E-2</v>
      </c>
      <c r="K482">
        <v>125.55</v>
      </c>
      <c r="L482" t="s">
        <v>57</v>
      </c>
    </row>
    <row r="483" spans="1:12" x14ac:dyDescent="0.3">
      <c r="A483" t="s">
        <v>346</v>
      </c>
      <c r="B483" t="s">
        <v>7172</v>
      </c>
      <c r="C483" t="s">
        <v>63</v>
      </c>
      <c r="D483" t="s">
        <v>82</v>
      </c>
      <c r="E483" t="s">
        <v>54</v>
      </c>
      <c r="F483" t="s">
        <v>65</v>
      </c>
      <c r="G483" t="s">
        <v>68</v>
      </c>
      <c r="H483">
        <v>6</v>
      </c>
      <c r="I483">
        <v>5.0599999999999996</v>
      </c>
      <c r="J483">
        <v>0.34200000000000003</v>
      </c>
      <c r="K483">
        <v>3.29</v>
      </c>
      <c r="L483" t="s">
        <v>57</v>
      </c>
    </row>
    <row r="484" spans="1:12" x14ac:dyDescent="0.3">
      <c r="A484" t="s">
        <v>1343</v>
      </c>
      <c r="B484" t="s">
        <v>7173</v>
      </c>
      <c r="C484" t="s">
        <v>63</v>
      </c>
      <c r="D484" t="s">
        <v>7174</v>
      </c>
      <c r="E484" t="s">
        <v>71</v>
      </c>
      <c r="F484" t="s">
        <v>72</v>
      </c>
      <c r="G484" t="s">
        <v>68</v>
      </c>
      <c r="H484">
        <v>2</v>
      </c>
      <c r="I484">
        <v>293.95999999999998</v>
      </c>
      <c r="J484">
        <v>0.27400000000000002</v>
      </c>
      <c r="K484">
        <v>220.46</v>
      </c>
      <c r="L484" t="s">
        <v>57</v>
      </c>
    </row>
    <row r="485" spans="1:12" x14ac:dyDescent="0.3">
      <c r="A485" t="s">
        <v>1673</v>
      </c>
      <c r="B485" t="s">
        <v>7175</v>
      </c>
      <c r="C485" t="s">
        <v>84</v>
      </c>
      <c r="D485" t="s">
        <v>171</v>
      </c>
      <c r="E485" t="s">
        <v>71</v>
      </c>
      <c r="F485" t="s">
        <v>72</v>
      </c>
      <c r="G485" t="s">
        <v>56</v>
      </c>
      <c r="H485">
        <v>4</v>
      </c>
      <c r="I485">
        <v>278.63</v>
      </c>
      <c r="J485">
        <v>2.3E-2</v>
      </c>
      <c r="K485">
        <v>191.62</v>
      </c>
      <c r="L485" t="s">
        <v>57</v>
      </c>
    </row>
    <row r="486" spans="1:12" x14ac:dyDescent="0.3">
      <c r="A486" t="s">
        <v>6378</v>
      </c>
      <c r="B486" t="s">
        <v>7176</v>
      </c>
      <c r="C486" t="s">
        <v>88</v>
      </c>
      <c r="D486" t="s">
        <v>429</v>
      </c>
      <c r="E486" t="s">
        <v>54</v>
      </c>
      <c r="F486" t="s">
        <v>6878</v>
      </c>
      <c r="G486" t="s">
        <v>68</v>
      </c>
      <c r="H486">
        <v>4</v>
      </c>
      <c r="I486">
        <v>6.91</v>
      </c>
      <c r="J486">
        <v>6.2E-2</v>
      </c>
      <c r="K486">
        <v>4.05</v>
      </c>
      <c r="L486" t="s">
        <v>57</v>
      </c>
    </row>
    <row r="487" spans="1:12" x14ac:dyDescent="0.3">
      <c r="A487" t="s">
        <v>5990</v>
      </c>
      <c r="B487" t="s">
        <v>6971</v>
      </c>
      <c r="C487" t="s">
        <v>84</v>
      </c>
      <c r="D487" t="s">
        <v>225</v>
      </c>
      <c r="E487" t="s">
        <v>107</v>
      </c>
      <c r="F487" t="s">
        <v>108</v>
      </c>
      <c r="G487" t="s">
        <v>68</v>
      </c>
      <c r="H487">
        <v>6</v>
      </c>
      <c r="I487">
        <v>45</v>
      </c>
      <c r="J487">
        <v>0.11</v>
      </c>
      <c r="K487">
        <v>19.420000000000002</v>
      </c>
      <c r="L487" t="s">
        <v>57</v>
      </c>
    </row>
    <row r="488" spans="1:12" x14ac:dyDescent="0.3">
      <c r="A488" t="s">
        <v>4864</v>
      </c>
      <c r="B488" t="s">
        <v>7177</v>
      </c>
      <c r="C488" t="s">
        <v>63</v>
      </c>
      <c r="D488" t="s">
        <v>251</v>
      </c>
      <c r="E488" t="s">
        <v>71</v>
      </c>
      <c r="F488" t="s">
        <v>78</v>
      </c>
      <c r="G488" t="s">
        <v>56</v>
      </c>
      <c r="H488">
        <v>5</v>
      </c>
      <c r="I488">
        <v>160.30000000000001</v>
      </c>
      <c r="J488">
        <v>6.4000000000000001E-2</v>
      </c>
      <c r="K488">
        <v>110.29</v>
      </c>
      <c r="L488" t="s">
        <v>6720</v>
      </c>
    </row>
    <row r="489" spans="1:12" x14ac:dyDescent="0.3">
      <c r="A489" t="s">
        <v>1112</v>
      </c>
      <c r="B489" t="s">
        <v>7178</v>
      </c>
      <c r="C489" t="s">
        <v>84</v>
      </c>
      <c r="D489" t="s">
        <v>85</v>
      </c>
      <c r="E489" t="s">
        <v>93</v>
      </c>
      <c r="F489" t="s">
        <v>124</v>
      </c>
      <c r="G489" t="s">
        <v>56</v>
      </c>
      <c r="H489">
        <v>4</v>
      </c>
      <c r="J489">
        <v>7.6999999999999999E-2</v>
      </c>
      <c r="K489">
        <v>18.32</v>
      </c>
      <c r="L489" t="s">
        <v>104</v>
      </c>
    </row>
    <row r="490" spans="1:12" x14ac:dyDescent="0.3">
      <c r="A490" t="s">
        <v>3977</v>
      </c>
      <c r="B490" t="s">
        <v>7179</v>
      </c>
      <c r="C490" t="s">
        <v>63</v>
      </c>
      <c r="D490" t="s">
        <v>137</v>
      </c>
      <c r="E490" t="s">
        <v>54</v>
      </c>
      <c r="F490" t="s">
        <v>65</v>
      </c>
      <c r="G490" t="s">
        <v>56</v>
      </c>
      <c r="H490">
        <v>5</v>
      </c>
      <c r="I490">
        <v>21.91</v>
      </c>
      <c r="J490">
        <v>0.125</v>
      </c>
      <c r="K490">
        <v>12.54</v>
      </c>
      <c r="L490" t="s">
        <v>57</v>
      </c>
    </row>
    <row r="491" spans="1:12" x14ac:dyDescent="0.3">
      <c r="A491" t="s">
        <v>118</v>
      </c>
      <c r="B491" t="s">
        <v>7180</v>
      </c>
      <c r="C491" t="s">
        <v>63</v>
      </c>
      <c r="D491" t="s">
        <v>119</v>
      </c>
      <c r="E491" t="s">
        <v>60</v>
      </c>
      <c r="F491" t="s">
        <v>76</v>
      </c>
      <c r="G491" t="s">
        <v>56</v>
      </c>
      <c r="H491">
        <v>5</v>
      </c>
      <c r="I491">
        <v>76.790000000000006</v>
      </c>
      <c r="J491">
        <v>0.16300000000000001</v>
      </c>
      <c r="K491">
        <v>30.8</v>
      </c>
      <c r="L491" t="s">
        <v>57</v>
      </c>
    </row>
    <row r="492" spans="1:12" x14ac:dyDescent="0.3">
      <c r="A492" t="s">
        <v>6122</v>
      </c>
      <c r="B492" t="s">
        <v>7181</v>
      </c>
      <c r="C492" t="s">
        <v>63</v>
      </c>
      <c r="D492" t="s">
        <v>251</v>
      </c>
      <c r="E492" t="s">
        <v>107</v>
      </c>
      <c r="F492" t="s">
        <v>108</v>
      </c>
      <c r="G492" t="s">
        <v>68</v>
      </c>
      <c r="H492">
        <v>1</v>
      </c>
      <c r="I492">
        <v>47.82</v>
      </c>
      <c r="J492">
        <v>0.23400000000000001</v>
      </c>
      <c r="K492">
        <v>19.72</v>
      </c>
      <c r="L492" t="s">
        <v>57</v>
      </c>
    </row>
    <row r="493" spans="1:12" x14ac:dyDescent="0.3">
      <c r="A493" t="s">
        <v>4378</v>
      </c>
      <c r="B493" t="s">
        <v>7044</v>
      </c>
      <c r="C493" t="s">
        <v>88</v>
      </c>
      <c r="D493" t="s">
        <v>179</v>
      </c>
      <c r="E493" t="s">
        <v>93</v>
      </c>
      <c r="F493" t="s">
        <v>219</v>
      </c>
      <c r="G493" t="s">
        <v>56</v>
      </c>
      <c r="H493">
        <v>3</v>
      </c>
      <c r="I493">
        <v>18.329999999999998</v>
      </c>
      <c r="J493">
        <v>0.13300000000000001</v>
      </c>
      <c r="K493">
        <v>6.86</v>
      </c>
      <c r="L493" t="s">
        <v>57</v>
      </c>
    </row>
    <row r="494" spans="1:12" x14ac:dyDescent="0.3">
      <c r="A494" t="s">
        <v>2104</v>
      </c>
      <c r="B494" t="s">
        <v>7182</v>
      </c>
      <c r="C494" t="s">
        <v>63</v>
      </c>
      <c r="D494" t="s">
        <v>119</v>
      </c>
      <c r="E494" t="s">
        <v>71</v>
      </c>
      <c r="F494" t="s">
        <v>126</v>
      </c>
      <c r="G494" t="s">
        <v>56</v>
      </c>
      <c r="H494">
        <v>1</v>
      </c>
      <c r="I494">
        <v>119.66</v>
      </c>
      <c r="J494">
        <v>0.23599999999999999</v>
      </c>
      <c r="K494">
        <v>90.93</v>
      </c>
      <c r="L494" t="s">
        <v>57</v>
      </c>
    </row>
    <row r="495" spans="1:12" x14ac:dyDescent="0.3">
      <c r="A495" t="s">
        <v>4816</v>
      </c>
      <c r="B495" t="s">
        <v>6711</v>
      </c>
      <c r="C495" t="s">
        <v>84</v>
      </c>
      <c r="D495" t="s">
        <v>147</v>
      </c>
      <c r="E495" t="s">
        <v>71</v>
      </c>
      <c r="F495" t="s">
        <v>78</v>
      </c>
      <c r="G495" t="s">
        <v>56</v>
      </c>
      <c r="H495">
        <v>1</v>
      </c>
      <c r="I495">
        <v>162.4</v>
      </c>
      <c r="J495">
        <v>0.112</v>
      </c>
      <c r="K495">
        <v>123.94</v>
      </c>
      <c r="L495" t="s">
        <v>57</v>
      </c>
    </row>
    <row r="496" spans="1:12" x14ac:dyDescent="0.3">
      <c r="A496" t="s">
        <v>3837</v>
      </c>
      <c r="B496" t="s">
        <v>7183</v>
      </c>
      <c r="C496" t="s">
        <v>63</v>
      </c>
      <c r="D496" t="s">
        <v>64</v>
      </c>
      <c r="E496" t="s">
        <v>54</v>
      </c>
      <c r="F496" t="s">
        <v>114</v>
      </c>
      <c r="G496" t="s">
        <v>56</v>
      </c>
      <c r="H496">
        <v>1</v>
      </c>
      <c r="I496">
        <v>9.6</v>
      </c>
      <c r="J496">
        <v>0.28199999999999997</v>
      </c>
      <c r="K496">
        <v>5.77</v>
      </c>
      <c r="L496" t="s">
        <v>57</v>
      </c>
    </row>
    <row r="497" spans="1:12" x14ac:dyDescent="0.3">
      <c r="A497" t="s">
        <v>3770</v>
      </c>
      <c r="B497" t="s">
        <v>7184</v>
      </c>
      <c r="C497" t="s">
        <v>52</v>
      </c>
      <c r="D497" t="s">
        <v>59</v>
      </c>
      <c r="E497" t="s">
        <v>71</v>
      </c>
      <c r="F497" t="s">
        <v>72</v>
      </c>
      <c r="G497" t="s">
        <v>68</v>
      </c>
      <c r="H497">
        <v>2</v>
      </c>
      <c r="I497">
        <v>92.07</v>
      </c>
      <c r="J497">
        <v>8.6999999999999994E-2</v>
      </c>
      <c r="K497">
        <v>68.459999999999994</v>
      </c>
      <c r="L497" t="s">
        <v>57</v>
      </c>
    </row>
    <row r="498" spans="1:12" x14ac:dyDescent="0.3">
      <c r="A498" t="s">
        <v>2238</v>
      </c>
      <c r="B498" t="s">
        <v>6838</v>
      </c>
      <c r="C498" t="s">
        <v>63</v>
      </c>
      <c r="D498" t="s">
        <v>263</v>
      </c>
      <c r="E498" t="s">
        <v>71</v>
      </c>
      <c r="F498" t="s">
        <v>126</v>
      </c>
      <c r="G498" t="s">
        <v>68</v>
      </c>
      <c r="H498">
        <v>7</v>
      </c>
      <c r="I498">
        <v>125.26</v>
      </c>
      <c r="J498">
        <v>0.216</v>
      </c>
      <c r="K498">
        <v>95.71</v>
      </c>
      <c r="L498" t="s">
        <v>57</v>
      </c>
    </row>
    <row r="499" spans="1:12" x14ac:dyDescent="0.3">
      <c r="A499" t="s">
        <v>4205</v>
      </c>
      <c r="B499" t="s">
        <v>7185</v>
      </c>
      <c r="C499" t="s">
        <v>63</v>
      </c>
      <c r="D499" t="s">
        <v>263</v>
      </c>
      <c r="E499" t="s">
        <v>93</v>
      </c>
      <c r="F499" t="s">
        <v>255</v>
      </c>
      <c r="G499" t="s">
        <v>68</v>
      </c>
      <c r="H499">
        <v>4</v>
      </c>
      <c r="I499">
        <v>72.39</v>
      </c>
      <c r="J499">
        <v>0.20699999999999999</v>
      </c>
      <c r="K499">
        <v>29.2</v>
      </c>
      <c r="L499" t="s">
        <v>57</v>
      </c>
    </row>
    <row r="500" spans="1:12" x14ac:dyDescent="0.3">
      <c r="A500" t="s">
        <v>3803</v>
      </c>
      <c r="B500" t="s">
        <v>7186</v>
      </c>
      <c r="C500" t="s">
        <v>84</v>
      </c>
      <c r="D500" t="s">
        <v>147</v>
      </c>
      <c r="E500" t="s">
        <v>71</v>
      </c>
      <c r="F500" t="s">
        <v>86</v>
      </c>
      <c r="H500">
        <v>10</v>
      </c>
      <c r="I500">
        <v>221.38</v>
      </c>
      <c r="J500">
        <v>5.8000000000000003E-2</v>
      </c>
      <c r="K500">
        <v>176.02</v>
      </c>
      <c r="L500" t="s">
        <v>57</v>
      </c>
    </row>
    <row r="501" spans="1:12" x14ac:dyDescent="0.3">
      <c r="A501" t="s">
        <v>2785</v>
      </c>
      <c r="B501" t="s">
        <v>7085</v>
      </c>
      <c r="C501" t="s">
        <v>63</v>
      </c>
      <c r="D501" t="s">
        <v>106</v>
      </c>
      <c r="E501" t="s">
        <v>107</v>
      </c>
      <c r="F501" t="s">
        <v>193</v>
      </c>
      <c r="G501" t="s">
        <v>56</v>
      </c>
      <c r="H501">
        <v>10</v>
      </c>
      <c r="I501">
        <v>49.79</v>
      </c>
      <c r="J501">
        <v>0.129</v>
      </c>
      <c r="K501">
        <v>17</v>
      </c>
      <c r="L501" t="s">
        <v>57</v>
      </c>
    </row>
    <row r="502" spans="1:12" x14ac:dyDescent="0.3">
      <c r="A502" t="s">
        <v>3933</v>
      </c>
      <c r="B502" t="s">
        <v>7187</v>
      </c>
      <c r="C502" t="s">
        <v>52</v>
      </c>
      <c r="E502" t="s">
        <v>7021</v>
      </c>
      <c r="F502" t="s">
        <v>108</v>
      </c>
      <c r="G502" t="s">
        <v>68</v>
      </c>
      <c r="H502">
        <v>1</v>
      </c>
      <c r="I502">
        <v>14.9</v>
      </c>
      <c r="J502">
        <v>0.113</v>
      </c>
      <c r="K502">
        <v>4.8499999999999996</v>
      </c>
      <c r="L502" t="s">
        <v>57</v>
      </c>
    </row>
    <row r="503" spans="1:12" x14ac:dyDescent="0.3">
      <c r="A503" t="s">
        <v>3153</v>
      </c>
      <c r="B503" t="s">
        <v>7188</v>
      </c>
      <c r="C503" t="s">
        <v>52</v>
      </c>
      <c r="D503" t="s">
        <v>101</v>
      </c>
      <c r="E503" t="s">
        <v>60</v>
      </c>
      <c r="F503" t="s">
        <v>61</v>
      </c>
      <c r="G503" t="s">
        <v>68</v>
      </c>
      <c r="H503">
        <v>3</v>
      </c>
      <c r="I503">
        <v>18.829999999999998</v>
      </c>
      <c r="J503">
        <v>0.06</v>
      </c>
      <c r="K503">
        <v>10.29</v>
      </c>
      <c r="L503" t="s">
        <v>57</v>
      </c>
    </row>
    <row r="504" spans="1:12" x14ac:dyDescent="0.3">
      <c r="A504" t="s">
        <v>3535</v>
      </c>
      <c r="B504" t="s">
        <v>7189</v>
      </c>
      <c r="C504" t="s">
        <v>52</v>
      </c>
      <c r="D504" t="s">
        <v>7050</v>
      </c>
      <c r="E504" t="s">
        <v>60</v>
      </c>
      <c r="F504" t="s">
        <v>90</v>
      </c>
      <c r="G504" t="s">
        <v>56</v>
      </c>
      <c r="H504">
        <v>5</v>
      </c>
      <c r="I504">
        <v>79.38</v>
      </c>
      <c r="J504">
        <v>3.9E-2</v>
      </c>
      <c r="K504">
        <v>37.46</v>
      </c>
      <c r="L504" t="s">
        <v>57</v>
      </c>
    </row>
    <row r="505" spans="1:12" x14ac:dyDescent="0.3">
      <c r="A505" t="s">
        <v>1993</v>
      </c>
      <c r="B505" t="s">
        <v>7190</v>
      </c>
      <c r="C505" t="s">
        <v>63</v>
      </c>
      <c r="D505" t="s">
        <v>281</v>
      </c>
      <c r="E505" t="s">
        <v>93</v>
      </c>
      <c r="F505" t="s">
        <v>124</v>
      </c>
      <c r="G505" t="s">
        <v>56</v>
      </c>
      <c r="H505">
        <v>8</v>
      </c>
      <c r="I505">
        <v>69.260000000000005</v>
      </c>
      <c r="J505">
        <v>0.192</v>
      </c>
      <c r="K505">
        <v>32.07</v>
      </c>
      <c r="L505" t="s">
        <v>57</v>
      </c>
    </row>
    <row r="506" spans="1:12" x14ac:dyDescent="0.3">
      <c r="A506" t="s">
        <v>5535</v>
      </c>
      <c r="B506" t="s">
        <v>7082</v>
      </c>
      <c r="C506" t="s">
        <v>6930</v>
      </c>
      <c r="D506" t="s">
        <v>177</v>
      </c>
      <c r="E506" t="s">
        <v>71</v>
      </c>
      <c r="F506" t="s">
        <v>97</v>
      </c>
      <c r="G506" t="s">
        <v>56</v>
      </c>
      <c r="H506">
        <v>4</v>
      </c>
      <c r="I506">
        <v>185.3</v>
      </c>
      <c r="J506">
        <v>0.17199999999999999</v>
      </c>
      <c r="K506">
        <v>121.61</v>
      </c>
      <c r="L506" t="s">
        <v>57</v>
      </c>
    </row>
    <row r="507" spans="1:12" x14ac:dyDescent="0.3">
      <c r="A507" t="s">
        <v>356</v>
      </c>
      <c r="B507" t="s">
        <v>7191</v>
      </c>
      <c r="C507" t="s">
        <v>88</v>
      </c>
      <c r="D507" t="s">
        <v>234</v>
      </c>
      <c r="E507" t="s">
        <v>107</v>
      </c>
      <c r="F507" t="s">
        <v>132</v>
      </c>
      <c r="G507" t="s">
        <v>56</v>
      </c>
      <c r="H507">
        <v>1</v>
      </c>
      <c r="I507">
        <v>50.47</v>
      </c>
      <c r="J507">
        <v>4.0000000000000001E-3</v>
      </c>
      <c r="K507">
        <v>21.84</v>
      </c>
      <c r="L507" t="s">
        <v>57</v>
      </c>
    </row>
    <row r="508" spans="1:12" x14ac:dyDescent="0.3">
      <c r="A508" t="s">
        <v>5141</v>
      </c>
      <c r="B508" t="s">
        <v>7192</v>
      </c>
      <c r="C508" t="s">
        <v>63</v>
      </c>
      <c r="D508" t="s">
        <v>64</v>
      </c>
      <c r="E508" t="s">
        <v>54</v>
      </c>
      <c r="F508" t="s">
        <v>55</v>
      </c>
      <c r="G508" t="s">
        <v>68</v>
      </c>
      <c r="H508">
        <v>3</v>
      </c>
      <c r="I508">
        <v>15.33</v>
      </c>
      <c r="J508">
        <v>0.22900000000000001</v>
      </c>
      <c r="K508">
        <v>9.9700000000000006</v>
      </c>
      <c r="L508" t="s">
        <v>104</v>
      </c>
    </row>
    <row r="509" spans="1:12" x14ac:dyDescent="0.3">
      <c r="A509" t="s">
        <v>1386</v>
      </c>
      <c r="B509" t="s">
        <v>7193</v>
      </c>
      <c r="C509" t="s">
        <v>88</v>
      </c>
      <c r="D509" t="s">
        <v>429</v>
      </c>
      <c r="E509" t="s">
        <v>71</v>
      </c>
      <c r="F509" t="s">
        <v>86</v>
      </c>
      <c r="G509" t="s">
        <v>56</v>
      </c>
      <c r="H509">
        <v>1</v>
      </c>
      <c r="I509">
        <v>296.49</v>
      </c>
      <c r="J509">
        <v>0.14399999999999999</v>
      </c>
      <c r="K509">
        <v>213.48</v>
      </c>
      <c r="L509" t="s">
        <v>57</v>
      </c>
    </row>
    <row r="510" spans="1:12" x14ac:dyDescent="0.3">
      <c r="A510" t="s">
        <v>474</v>
      </c>
      <c r="B510" t="s">
        <v>7194</v>
      </c>
      <c r="C510" t="s">
        <v>88</v>
      </c>
      <c r="E510" t="s">
        <v>107</v>
      </c>
      <c r="F510" t="s">
        <v>132</v>
      </c>
      <c r="G510" t="s">
        <v>68</v>
      </c>
      <c r="H510">
        <v>3</v>
      </c>
      <c r="I510">
        <v>13.01</v>
      </c>
      <c r="J510">
        <v>0.115</v>
      </c>
      <c r="K510">
        <v>4.1900000000000004</v>
      </c>
      <c r="L510" t="s">
        <v>57</v>
      </c>
    </row>
    <row r="511" spans="1:12" x14ac:dyDescent="0.3">
      <c r="A511" t="s">
        <v>5376</v>
      </c>
      <c r="B511" t="s">
        <v>7195</v>
      </c>
      <c r="C511" t="s">
        <v>88</v>
      </c>
      <c r="D511" t="s">
        <v>429</v>
      </c>
      <c r="E511" t="s">
        <v>54</v>
      </c>
      <c r="F511" t="s">
        <v>55</v>
      </c>
      <c r="G511" t="s">
        <v>56</v>
      </c>
      <c r="H511">
        <v>1</v>
      </c>
      <c r="I511">
        <v>18.62</v>
      </c>
      <c r="J511">
        <v>0.105</v>
      </c>
      <c r="K511">
        <v>11.92</v>
      </c>
      <c r="L511" t="s">
        <v>57</v>
      </c>
    </row>
    <row r="512" spans="1:12" x14ac:dyDescent="0.3">
      <c r="A512" t="s">
        <v>3832</v>
      </c>
      <c r="B512" t="s">
        <v>7196</v>
      </c>
      <c r="C512" t="s">
        <v>6718</v>
      </c>
      <c r="D512" t="s">
        <v>59</v>
      </c>
      <c r="E512" t="s">
        <v>71</v>
      </c>
      <c r="F512" t="s">
        <v>72</v>
      </c>
      <c r="G512" t="s">
        <v>56</v>
      </c>
      <c r="H512">
        <v>4</v>
      </c>
      <c r="I512">
        <v>135.25</v>
      </c>
      <c r="J512">
        <v>2.8000000000000001E-2</v>
      </c>
      <c r="K512">
        <v>91.26</v>
      </c>
      <c r="L512" t="s">
        <v>57</v>
      </c>
    </row>
    <row r="513" spans="1:12" x14ac:dyDescent="0.3">
      <c r="A513" t="s">
        <v>3108</v>
      </c>
      <c r="B513" t="s">
        <v>7197</v>
      </c>
      <c r="C513" t="s">
        <v>88</v>
      </c>
      <c r="D513" t="s">
        <v>135</v>
      </c>
      <c r="E513" t="s">
        <v>93</v>
      </c>
      <c r="F513" t="s">
        <v>219</v>
      </c>
      <c r="G513" t="s">
        <v>68</v>
      </c>
      <c r="H513">
        <v>15</v>
      </c>
      <c r="I513">
        <v>73.290000000000006</v>
      </c>
      <c r="J513">
        <v>0.13200000000000001</v>
      </c>
      <c r="K513">
        <v>35.64</v>
      </c>
      <c r="L513" t="s">
        <v>57</v>
      </c>
    </row>
    <row r="514" spans="1:12" x14ac:dyDescent="0.3">
      <c r="A514" t="s">
        <v>6564</v>
      </c>
      <c r="B514" t="s">
        <v>7198</v>
      </c>
      <c r="C514" t="s">
        <v>84</v>
      </c>
      <c r="D514" t="s">
        <v>144</v>
      </c>
      <c r="E514" t="s">
        <v>60</v>
      </c>
      <c r="F514" t="s">
        <v>67</v>
      </c>
      <c r="G514" t="s">
        <v>56</v>
      </c>
      <c r="H514">
        <v>1</v>
      </c>
      <c r="I514">
        <v>51</v>
      </c>
      <c r="J514">
        <v>3.5000000000000003E-2</v>
      </c>
      <c r="K514">
        <v>25.87</v>
      </c>
      <c r="L514" t="s">
        <v>57</v>
      </c>
    </row>
    <row r="515" spans="1:12" x14ac:dyDescent="0.3">
      <c r="A515" t="s">
        <v>6162</v>
      </c>
      <c r="B515" t="s">
        <v>7199</v>
      </c>
      <c r="C515" t="s">
        <v>84</v>
      </c>
      <c r="D515" t="s">
        <v>110</v>
      </c>
      <c r="E515" t="s">
        <v>71</v>
      </c>
      <c r="F515" t="s">
        <v>78</v>
      </c>
      <c r="G515" t="s">
        <v>68</v>
      </c>
      <c r="H515">
        <v>4</v>
      </c>
      <c r="I515">
        <v>119.73</v>
      </c>
      <c r="J515">
        <v>5.0999999999999997E-2</v>
      </c>
      <c r="K515">
        <v>81.84</v>
      </c>
      <c r="L515" t="s">
        <v>57</v>
      </c>
    </row>
    <row r="516" spans="1:12" x14ac:dyDescent="0.3">
      <c r="A516" t="s">
        <v>5926</v>
      </c>
      <c r="B516" t="s">
        <v>7200</v>
      </c>
      <c r="C516" t="s">
        <v>63</v>
      </c>
      <c r="D516" t="s">
        <v>258</v>
      </c>
      <c r="E516" t="s">
        <v>107</v>
      </c>
      <c r="F516" t="s">
        <v>108</v>
      </c>
      <c r="G516" t="s">
        <v>68</v>
      </c>
      <c r="H516">
        <v>1</v>
      </c>
      <c r="I516">
        <v>17.649999999999999</v>
      </c>
      <c r="J516">
        <v>0.32100000000000001</v>
      </c>
      <c r="K516">
        <v>7.54</v>
      </c>
      <c r="L516" t="s">
        <v>104</v>
      </c>
    </row>
    <row r="517" spans="1:12" x14ac:dyDescent="0.3">
      <c r="A517" t="s">
        <v>389</v>
      </c>
      <c r="B517" t="s">
        <v>7079</v>
      </c>
      <c r="C517" t="s">
        <v>52</v>
      </c>
      <c r="D517" t="s">
        <v>7059</v>
      </c>
      <c r="E517" t="s">
        <v>107</v>
      </c>
      <c r="F517" t="s">
        <v>148</v>
      </c>
      <c r="G517" t="s">
        <v>68</v>
      </c>
      <c r="H517">
        <v>5</v>
      </c>
      <c r="I517">
        <v>31.4</v>
      </c>
      <c r="J517">
        <v>3.3000000000000002E-2</v>
      </c>
      <c r="K517">
        <v>12.62</v>
      </c>
      <c r="L517" t="s">
        <v>57</v>
      </c>
    </row>
    <row r="518" spans="1:12" x14ac:dyDescent="0.3">
      <c r="A518" t="s">
        <v>1291</v>
      </c>
      <c r="B518" t="s">
        <v>6938</v>
      </c>
      <c r="C518" t="s">
        <v>52</v>
      </c>
      <c r="D518" t="s">
        <v>96</v>
      </c>
      <c r="E518" t="s">
        <v>93</v>
      </c>
      <c r="F518" t="s">
        <v>141</v>
      </c>
      <c r="G518" t="s">
        <v>68</v>
      </c>
      <c r="H518">
        <v>3</v>
      </c>
      <c r="I518">
        <v>78.349999999999994</v>
      </c>
      <c r="J518">
        <v>0.05</v>
      </c>
      <c r="K518">
        <v>30.88</v>
      </c>
      <c r="L518" t="s">
        <v>57</v>
      </c>
    </row>
    <row r="519" spans="1:12" x14ac:dyDescent="0.3">
      <c r="A519" t="s">
        <v>3412</v>
      </c>
      <c r="B519" t="s">
        <v>7201</v>
      </c>
      <c r="C519" t="s">
        <v>88</v>
      </c>
      <c r="D519" t="s">
        <v>198</v>
      </c>
      <c r="E519" t="s">
        <v>71</v>
      </c>
      <c r="F519" t="s">
        <v>97</v>
      </c>
      <c r="G519" t="s">
        <v>68</v>
      </c>
      <c r="H519">
        <v>3</v>
      </c>
      <c r="I519">
        <v>127.02</v>
      </c>
      <c r="K519">
        <v>85.03</v>
      </c>
      <c r="L519" t="s">
        <v>57</v>
      </c>
    </row>
    <row r="520" spans="1:12" x14ac:dyDescent="0.3">
      <c r="A520" t="s">
        <v>6273</v>
      </c>
      <c r="B520" t="s">
        <v>7202</v>
      </c>
      <c r="C520" t="s">
        <v>88</v>
      </c>
      <c r="D520" t="s">
        <v>270</v>
      </c>
      <c r="E520" t="s">
        <v>54</v>
      </c>
      <c r="F520" t="s">
        <v>156</v>
      </c>
      <c r="G520" t="s">
        <v>68</v>
      </c>
      <c r="H520">
        <v>2</v>
      </c>
      <c r="I520">
        <v>5.65</v>
      </c>
      <c r="J520">
        <v>3.2000000000000001E-2</v>
      </c>
      <c r="K520">
        <v>3.21</v>
      </c>
      <c r="L520" t="s">
        <v>57</v>
      </c>
    </row>
    <row r="521" spans="1:12" x14ac:dyDescent="0.3">
      <c r="A521" t="s">
        <v>3882</v>
      </c>
      <c r="B521" t="s">
        <v>7203</v>
      </c>
      <c r="C521" t="s">
        <v>84</v>
      </c>
      <c r="D521" t="s">
        <v>177</v>
      </c>
      <c r="E521" t="s">
        <v>93</v>
      </c>
      <c r="F521" t="s">
        <v>219</v>
      </c>
      <c r="H521">
        <v>3</v>
      </c>
      <c r="I521">
        <v>13.42</v>
      </c>
      <c r="J521">
        <v>0.13</v>
      </c>
      <c r="K521">
        <v>5.41</v>
      </c>
      <c r="L521" t="s">
        <v>57</v>
      </c>
    </row>
    <row r="522" spans="1:12" x14ac:dyDescent="0.3">
      <c r="A522" t="s">
        <v>4457</v>
      </c>
      <c r="B522" t="s">
        <v>7204</v>
      </c>
      <c r="C522" t="s">
        <v>52</v>
      </c>
      <c r="D522" t="s">
        <v>237</v>
      </c>
      <c r="E522" t="s">
        <v>7012</v>
      </c>
      <c r="F522" t="s">
        <v>132</v>
      </c>
      <c r="G522" t="s">
        <v>68</v>
      </c>
      <c r="H522">
        <v>3</v>
      </c>
      <c r="I522">
        <v>15.78</v>
      </c>
      <c r="J522">
        <v>0.107</v>
      </c>
      <c r="K522">
        <v>6.07</v>
      </c>
      <c r="L522" t="s">
        <v>57</v>
      </c>
    </row>
    <row r="523" spans="1:12" x14ac:dyDescent="0.3">
      <c r="A523" t="s">
        <v>4813</v>
      </c>
      <c r="B523" t="s">
        <v>7205</v>
      </c>
      <c r="C523" t="s">
        <v>52</v>
      </c>
      <c r="D523" t="s">
        <v>130</v>
      </c>
      <c r="E523" t="s">
        <v>54</v>
      </c>
      <c r="F523" t="s">
        <v>114</v>
      </c>
      <c r="G523" t="s">
        <v>56</v>
      </c>
      <c r="H523">
        <v>10</v>
      </c>
      <c r="I523">
        <v>9.75</v>
      </c>
      <c r="J523">
        <v>0.13200000000000001</v>
      </c>
      <c r="K523">
        <v>6.4</v>
      </c>
      <c r="L523" t="s">
        <v>57</v>
      </c>
    </row>
    <row r="524" spans="1:12" x14ac:dyDescent="0.3">
      <c r="A524" t="s">
        <v>6360</v>
      </c>
      <c r="B524" t="s">
        <v>7136</v>
      </c>
      <c r="C524" t="s">
        <v>84</v>
      </c>
      <c r="D524" t="s">
        <v>6895</v>
      </c>
      <c r="E524" t="s">
        <v>6924</v>
      </c>
      <c r="F524" t="s">
        <v>126</v>
      </c>
      <c r="G524" t="s">
        <v>68</v>
      </c>
      <c r="H524">
        <v>2</v>
      </c>
      <c r="I524">
        <v>205.96</v>
      </c>
      <c r="J524">
        <v>0.129</v>
      </c>
      <c r="K524">
        <v>150.22999999999999</v>
      </c>
      <c r="L524" t="s">
        <v>57</v>
      </c>
    </row>
    <row r="525" spans="1:12" x14ac:dyDescent="0.3">
      <c r="A525" t="s">
        <v>5468</v>
      </c>
      <c r="B525" t="s">
        <v>7206</v>
      </c>
      <c r="C525" t="s">
        <v>52</v>
      </c>
      <c r="D525" t="s">
        <v>155</v>
      </c>
      <c r="E525" t="s">
        <v>54</v>
      </c>
      <c r="F525" t="s">
        <v>268</v>
      </c>
      <c r="G525" t="s">
        <v>56</v>
      </c>
      <c r="H525">
        <v>6</v>
      </c>
      <c r="I525">
        <v>22.96</v>
      </c>
      <c r="J525">
        <v>7.5999999999999998E-2</v>
      </c>
      <c r="K525">
        <v>13.98</v>
      </c>
      <c r="L525" t="s">
        <v>6720</v>
      </c>
    </row>
    <row r="526" spans="1:12" x14ac:dyDescent="0.3">
      <c r="A526" t="s">
        <v>1393</v>
      </c>
      <c r="B526" t="s">
        <v>7142</v>
      </c>
      <c r="C526" t="s">
        <v>63</v>
      </c>
      <c r="D526" t="s">
        <v>64</v>
      </c>
      <c r="E526" t="s">
        <v>107</v>
      </c>
      <c r="F526" t="s">
        <v>139</v>
      </c>
      <c r="G526" t="s">
        <v>56</v>
      </c>
      <c r="H526">
        <v>1</v>
      </c>
      <c r="I526">
        <v>52.37</v>
      </c>
      <c r="J526">
        <v>0.13600000000000001</v>
      </c>
      <c r="K526">
        <v>23.21</v>
      </c>
      <c r="L526" t="s">
        <v>57</v>
      </c>
    </row>
    <row r="527" spans="1:12" x14ac:dyDescent="0.3">
      <c r="A527" t="s">
        <v>4925</v>
      </c>
      <c r="B527" t="s">
        <v>7207</v>
      </c>
      <c r="C527" t="s">
        <v>63</v>
      </c>
      <c r="D527" t="s">
        <v>64</v>
      </c>
      <c r="E527" t="s">
        <v>71</v>
      </c>
      <c r="F527" t="s">
        <v>78</v>
      </c>
      <c r="G527" t="s">
        <v>68</v>
      </c>
      <c r="H527">
        <v>4</v>
      </c>
      <c r="I527">
        <v>107.22</v>
      </c>
      <c r="J527">
        <v>0.157</v>
      </c>
      <c r="K527">
        <v>80.94</v>
      </c>
      <c r="L527" t="s">
        <v>57</v>
      </c>
    </row>
    <row r="528" spans="1:12" x14ac:dyDescent="0.3">
      <c r="A528" t="s">
        <v>3870</v>
      </c>
      <c r="B528" t="s">
        <v>7208</v>
      </c>
      <c r="C528" t="s">
        <v>52</v>
      </c>
      <c r="D528" t="s">
        <v>181</v>
      </c>
      <c r="E528" t="s">
        <v>71</v>
      </c>
      <c r="F528" t="s">
        <v>6737</v>
      </c>
      <c r="G528" t="s">
        <v>56</v>
      </c>
      <c r="H528">
        <v>1</v>
      </c>
      <c r="I528">
        <v>296.75</v>
      </c>
      <c r="J528">
        <v>6.2E-2</v>
      </c>
      <c r="K528">
        <v>193.15</v>
      </c>
      <c r="L528" t="s">
        <v>57</v>
      </c>
    </row>
    <row r="529" spans="1:12" x14ac:dyDescent="0.3">
      <c r="A529" t="s">
        <v>4950</v>
      </c>
      <c r="B529" t="s">
        <v>7209</v>
      </c>
      <c r="C529" t="s">
        <v>88</v>
      </c>
      <c r="D529" t="s">
        <v>198</v>
      </c>
      <c r="E529" t="s">
        <v>54</v>
      </c>
      <c r="F529" t="s">
        <v>55</v>
      </c>
      <c r="G529" t="s">
        <v>56</v>
      </c>
      <c r="H529">
        <v>4</v>
      </c>
      <c r="I529">
        <v>7.1</v>
      </c>
      <c r="J529">
        <v>8.8999999999999996E-2</v>
      </c>
      <c r="K529">
        <v>4.43</v>
      </c>
      <c r="L529" t="s">
        <v>57</v>
      </c>
    </row>
    <row r="530" spans="1:12" x14ac:dyDescent="0.3">
      <c r="A530" t="s">
        <v>930</v>
      </c>
      <c r="B530" t="s">
        <v>7210</v>
      </c>
      <c r="C530" t="s">
        <v>52</v>
      </c>
      <c r="D530" t="s">
        <v>272</v>
      </c>
      <c r="E530" t="s">
        <v>54</v>
      </c>
      <c r="F530" t="s">
        <v>156</v>
      </c>
      <c r="G530" t="s">
        <v>56</v>
      </c>
      <c r="H530">
        <v>3</v>
      </c>
      <c r="I530">
        <v>3.49</v>
      </c>
      <c r="J530">
        <v>0.11899999999999999</v>
      </c>
      <c r="K530">
        <v>2.3199999999999998</v>
      </c>
      <c r="L530" t="s">
        <v>57</v>
      </c>
    </row>
    <row r="531" spans="1:12" x14ac:dyDescent="0.3">
      <c r="A531" t="s">
        <v>5847</v>
      </c>
      <c r="B531" t="s">
        <v>7211</v>
      </c>
      <c r="C531" t="s">
        <v>84</v>
      </c>
      <c r="D531" t="s">
        <v>110</v>
      </c>
      <c r="E531" t="s">
        <v>60</v>
      </c>
      <c r="F531" t="s">
        <v>99</v>
      </c>
      <c r="G531" t="s">
        <v>68</v>
      </c>
      <c r="H531">
        <v>7</v>
      </c>
      <c r="I531">
        <v>19.88</v>
      </c>
      <c r="J531">
        <v>0.13900000000000001</v>
      </c>
      <c r="K531">
        <v>8.02</v>
      </c>
      <c r="L531" t="s">
        <v>57</v>
      </c>
    </row>
    <row r="532" spans="1:12" x14ac:dyDescent="0.3">
      <c r="A532" t="s">
        <v>1021</v>
      </c>
      <c r="B532" t="s">
        <v>7212</v>
      </c>
      <c r="C532" t="s">
        <v>52</v>
      </c>
      <c r="D532" t="s">
        <v>181</v>
      </c>
      <c r="E532" t="s">
        <v>71</v>
      </c>
      <c r="F532" t="s">
        <v>126</v>
      </c>
      <c r="G532" t="s">
        <v>68</v>
      </c>
      <c r="H532">
        <v>2</v>
      </c>
      <c r="I532">
        <v>151.11000000000001</v>
      </c>
      <c r="J532">
        <v>0.128</v>
      </c>
      <c r="K532">
        <v>102.1</v>
      </c>
      <c r="L532" t="s">
        <v>57</v>
      </c>
    </row>
    <row r="533" spans="1:12" x14ac:dyDescent="0.3">
      <c r="A533" t="s">
        <v>4137</v>
      </c>
      <c r="B533" t="s">
        <v>7144</v>
      </c>
      <c r="C533" t="s">
        <v>84</v>
      </c>
      <c r="D533" t="s">
        <v>103</v>
      </c>
      <c r="E533" t="s">
        <v>54</v>
      </c>
      <c r="F533" t="s">
        <v>55</v>
      </c>
      <c r="G533" t="s">
        <v>56</v>
      </c>
      <c r="H533">
        <v>2</v>
      </c>
      <c r="I533">
        <v>3.61</v>
      </c>
      <c r="J533">
        <v>9.0999999999999998E-2</v>
      </c>
      <c r="K533">
        <v>2.0299999999999998</v>
      </c>
      <c r="L533" t="s">
        <v>57</v>
      </c>
    </row>
    <row r="534" spans="1:12" x14ac:dyDescent="0.3">
      <c r="A534" t="s">
        <v>5851</v>
      </c>
      <c r="B534" t="s">
        <v>7213</v>
      </c>
      <c r="C534" t="s">
        <v>52</v>
      </c>
      <c r="D534" t="s">
        <v>7214</v>
      </c>
      <c r="E534" t="s">
        <v>60</v>
      </c>
      <c r="F534" t="s">
        <v>67</v>
      </c>
      <c r="G534" t="s">
        <v>68</v>
      </c>
      <c r="H534">
        <v>1</v>
      </c>
      <c r="I534">
        <v>19.350000000000001</v>
      </c>
      <c r="K534">
        <v>10.15</v>
      </c>
      <c r="L534" t="s">
        <v>57</v>
      </c>
    </row>
    <row r="535" spans="1:12" x14ac:dyDescent="0.3">
      <c r="A535" t="s">
        <v>886</v>
      </c>
      <c r="B535" t="s">
        <v>7215</v>
      </c>
      <c r="C535" t="s">
        <v>63</v>
      </c>
      <c r="D535" t="s">
        <v>281</v>
      </c>
      <c r="E535" t="s">
        <v>54</v>
      </c>
      <c r="F535" t="s">
        <v>156</v>
      </c>
      <c r="G535" t="s">
        <v>56</v>
      </c>
      <c r="H535">
        <v>4</v>
      </c>
      <c r="I535">
        <v>20.16</v>
      </c>
      <c r="J535">
        <v>0.08</v>
      </c>
      <c r="K535">
        <v>11.49</v>
      </c>
      <c r="L535" t="s">
        <v>104</v>
      </c>
    </row>
    <row r="536" spans="1:12" x14ac:dyDescent="0.3">
      <c r="A536" t="s">
        <v>1200</v>
      </c>
      <c r="B536" t="s">
        <v>7113</v>
      </c>
      <c r="C536" t="s">
        <v>52</v>
      </c>
      <c r="D536" t="s">
        <v>96</v>
      </c>
      <c r="E536" t="s">
        <v>93</v>
      </c>
      <c r="F536" t="s">
        <v>255</v>
      </c>
      <c r="G536" t="s">
        <v>68</v>
      </c>
      <c r="H536">
        <v>8</v>
      </c>
      <c r="I536">
        <v>75.89</v>
      </c>
      <c r="J536">
        <v>0.04</v>
      </c>
      <c r="K536">
        <v>27.04</v>
      </c>
      <c r="L536" t="s">
        <v>57</v>
      </c>
    </row>
    <row r="537" spans="1:12" x14ac:dyDescent="0.3">
      <c r="A537" t="s">
        <v>1778</v>
      </c>
      <c r="B537" t="s">
        <v>7216</v>
      </c>
      <c r="C537" t="s">
        <v>63</v>
      </c>
      <c r="D537" t="s">
        <v>204</v>
      </c>
      <c r="E537" t="s">
        <v>107</v>
      </c>
      <c r="F537" t="s">
        <v>148</v>
      </c>
      <c r="G537" t="s">
        <v>68</v>
      </c>
      <c r="H537">
        <v>1</v>
      </c>
      <c r="I537">
        <v>10.029999999999999</v>
      </c>
      <c r="J537">
        <v>0.39</v>
      </c>
      <c r="K537">
        <v>3.65</v>
      </c>
      <c r="L537" t="s">
        <v>57</v>
      </c>
    </row>
    <row r="538" spans="1:12" x14ac:dyDescent="0.3">
      <c r="A538" t="s">
        <v>3919</v>
      </c>
      <c r="B538" t="s">
        <v>7217</v>
      </c>
      <c r="C538" t="s">
        <v>88</v>
      </c>
      <c r="D538" t="s">
        <v>92</v>
      </c>
      <c r="E538" t="s">
        <v>107</v>
      </c>
      <c r="F538" t="s">
        <v>132</v>
      </c>
      <c r="G538" t="s">
        <v>56</v>
      </c>
      <c r="H538">
        <v>1</v>
      </c>
      <c r="I538">
        <v>55.69</v>
      </c>
      <c r="J538">
        <v>3.7999999999999999E-2</v>
      </c>
      <c r="K538">
        <v>21.29</v>
      </c>
      <c r="L538" t="s">
        <v>57</v>
      </c>
    </row>
    <row r="539" spans="1:12" x14ac:dyDescent="0.3">
      <c r="A539" t="s">
        <v>3987</v>
      </c>
      <c r="B539" t="s">
        <v>7218</v>
      </c>
      <c r="C539" t="s">
        <v>84</v>
      </c>
      <c r="D539" t="s">
        <v>169</v>
      </c>
      <c r="E539" t="s">
        <v>93</v>
      </c>
      <c r="F539" t="s">
        <v>94</v>
      </c>
      <c r="G539" t="s">
        <v>56</v>
      </c>
      <c r="H539">
        <v>1</v>
      </c>
      <c r="I539">
        <v>38.33</v>
      </c>
      <c r="J539">
        <v>0.106</v>
      </c>
      <c r="K539">
        <v>14.51</v>
      </c>
      <c r="L539" t="s">
        <v>57</v>
      </c>
    </row>
    <row r="540" spans="1:12" x14ac:dyDescent="0.3">
      <c r="A540" t="s">
        <v>3615</v>
      </c>
      <c r="B540" t="s">
        <v>7219</v>
      </c>
      <c r="C540" t="s">
        <v>52</v>
      </c>
      <c r="D540" t="s">
        <v>70</v>
      </c>
      <c r="E540" t="s">
        <v>54</v>
      </c>
      <c r="F540" t="s">
        <v>65</v>
      </c>
      <c r="G540" t="s">
        <v>56</v>
      </c>
      <c r="H540">
        <v>1</v>
      </c>
      <c r="I540">
        <v>7.93</v>
      </c>
      <c r="J540">
        <v>0.10100000000000001</v>
      </c>
      <c r="K540">
        <v>4.75</v>
      </c>
      <c r="L540" t="s">
        <v>57</v>
      </c>
    </row>
    <row r="541" spans="1:12" x14ac:dyDescent="0.3">
      <c r="A541" t="s">
        <v>218</v>
      </c>
      <c r="B541" t="s">
        <v>7220</v>
      </c>
      <c r="C541" t="s">
        <v>88</v>
      </c>
      <c r="D541" t="s">
        <v>202</v>
      </c>
      <c r="E541" t="s">
        <v>93</v>
      </c>
      <c r="F541" t="s">
        <v>219</v>
      </c>
      <c r="G541" t="s">
        <v>56</v>
      </c>
      <c r="H541">
        <v>4</v>
      </c>
      <c r="I541">
        <v>86.86</v>
      </c>
      <c r="J541">
        <v>0.17399999999999999</v>
      </c>
      <c r="K541">
        <v>38.68</v>
      </c>
      <c r="L541" t="s">
        <v>6720</v>
      </c>
    </row>
    <row r="542" spans="1:12" x14ac:dyDescent="0.3">
      <c r="A542" t="s">
        <v>2432</v>
      </c>
      <c r="B542" t="s">
        <v>7221</v>
      </c>
      <c r="C542" t="s">
        <v>52</v>
      </c>
      <c r="D542" t="s">
        <v>200</v>
      </c>
      <c r="E542" t="s">
        <v>107</v>
      </c>
      <c r="F542" t="s">
        <v>148</v>
      </c>
      <c r="G542" t="s">
        <v>68</v>
      </c>
      <c r="H542">
        <v>2</v>
      </c>
      <c r="I542">
        <v>28.09</v>
      </c>
      <c r="J542">
        <v>2.5000000000000001E-2</v>
      </c>
      <c r="K542">
        <v>11.31</v>
      </c>
      <c r="L542" t="s">
        <v>104</v>
      </c>
    </row>
    <row r="543" spans="1:12" x14ac:dyDescent="0.3">
      <c r="A543" t="s">
        <v>431</v>
      </c>
      <c r="B543" t="s">
        <v>7222</v>
      </c>
      <c r="C543" t="s">
        <v>84</v>
      </c>
      <c r="D543" t="s">
        <v>144</v>
      </c>
      <c r="E543" t="s">
        <v>54</v>
      </c>
      <c r="F543" t="s">
        <v>156</v>
      </c>
      <c r="G543" t="s">
        <v>68</v>
      </c>
      <c r="H543">
        <v>2</v>
      </c>
      <c r="I543">
        <v>6.57</v>
      </c>
      <c r="J543">
        <v>0.104</v>
      </c>
      <c r="K543">
        <v>4.07</v>
      </c>
      <c r="L543" t="s">
        <v>57</v>
      </c>
    </row>
    <row r="544" spans="1:12" x14ac:dyDescent="0.3">
      <c r="A544" t="s">
        <v>5451</v>
      </c>
      <c r="B544" t="s">
        <v>7223</v>
      </c>
      <c r="C544" t="s">
        <v>84</v>
      </c>
      <c r="D544" t="s">
        <v>169</v>
      </c>
      <c r="E544" t="s">
        <v>93</v>
      </c>
      <c r="F544" t="s">
        <v>141</v>
      </c>
      <c r="G544" t="s">
        <v>68</v>
      </c>
      <c r="H544">
        <v>5</v>
      </c>
      <c r="I544">
        <v>37.590000000000003</v>
      </c>
      <c r="J544">
        <v>6.5000000000000002E-2</v>
      </c>
      <c r="K544">
        <v>16.920000000000002</v>
      </c>
      <c r="L544" t="s">
        <v>57</v>
      </c>
    </row>
    <row r="545" spans="1:12" x14ac:dyDescent="0.3">
      <c r="A545" t="s">
        <v>3503</v>
      </c>
      <c r="B545" t="s">
        <v>7146</v>
      </c>
      <c r="C545" t="s">
        <v>88</v>
      </c>
      <c r="D545" t="s">
        <v>123</v>
      </c>
      <c r="E545" t="s">
        <v>54</v>
      </c>
      <c r="F545" t="s">
        <v>268</v>
      </c>
      <c r="G545" t="s">
        <v>68</v>
      </c>
      <c r="H545">
        <v>1</v>
      </c>
      <c r="I545">
        <v>11.86</v>
      </c>
      <c r="J545">
        <v>0.11899999999999999</v>
      </c>
      <c r="K545">
        <v>8.02</v>
      </c>
      <c r="L545" t="s">
        <v>57</v>
      </c>
    </row>
    <row r="546" spans="1:12" x14ac:dyDescent="0.3">
      <c r="A546" t="s">
        <v>4219</v>
      </c>
      <c r="B546" t="s">
        <v>7224</v>
      </c>
      <c r="C546" t="s">
        <v>84</v>
      </c>
      <c r="D546" t="s">
        <v>6824</v>
      </c>
      <c r="E546" t="s">
        <v>54</v>
      </c>
      <c r="F546" t="s">
        <v>55</v>
      </c>
      <c r="G546" t="s">
        <v>68</v>
      </c>
      <c r="H546">
        <v>3</v>
      </c>
      <c r="I546">
        <v>15.82</v>
      </c>
      <c r="J546">
        <v>9.9000000000000005E-2</v>
      </c>
      <c r="K546">
        <v>9.08</v>
      </c>
      <c r="L546" t="s">
        <v>57</v>
      </c>
    </row>
    <row r="547" spans="1:12" x14ac:dyDescent="0.3">
      <c r="A547" t="s">
        <v>5743</v>
      </c>
      <c r="B547" t="s">
        <v>7225</v>
      </c>
      <c r="C547" t="s">
        <v>84</v>
      </c>
      <c r="D547" t="s">
        <v>110</v>
      </c>
      <c r="E547" t="s">
        <v>54</v>
      </c>
      <c r="F547" t="s">
        <v>65</v>
      </c>
      <c r="G547" t="s">
        <v>56</v>
      </c>
      <c r="H547">
        <v>1</v>
      </c>
      <c r="I547">
        <v>24.39</v>
      </c>
      <c r="J547">
        <v>0.121</v>
      </c>
      <c r="K547">
        <v>13.83</v>
      </c>
      <c r="L547" t="s">
        <v>57</v>
      </c>
    </row>
    <row r="548" spans="1:12" x14ac:dyDescent="0.3">
      <c r="A548" t="s">
        <v>5621</v>
      </c>
      <c r="B548" t="s">
        <v>7226</v>
      </c>
      <c r="C548" t="s">
        <v>63</v>
      </c>
      <c r="D548" t="s">
        <v>281</v>
      </c>
      <c r="E548" t="s">
        <v>60</v>
      </c>
      <c r="F548" t="s">
        <v>61</v>
      </c>
      <c r="G548" t="s">
        <v>68</v>
      </c>
      <c r="H548">
        <v>2</v>
      </c>
      <c r="I548">
        <v>104.38</v>
      </c>
      <c r="J548">
        <v>0.31900000000000001</v>
      </c>
      <c r="K548">
        <v>54.2</v>
      </c>
      <c r="L548" t="s">
        <v>57</v>
      </c>
    </row>
    <row r="549" spans="1:12" x14ac:dyDescent="0.3">
      <c r="A549" t="s">
        <v>3376</v>
      </c>
      <c r="B549" t="s">
        <v>7124</v>
      </c>
      <c r="C549" t="s">
        <v>52</v>
      </c>
      <c r="D549" t="s">
        <v>216</v>
      </c>
      <c r="E549" t="s">
        <v>71</v>
      </c>
      <c r="F549" t="s">
        <v>78</v>
      </c>
      <c r="G549" t="s">
        <v>68</v>
      </c>
      <c r="H549">
        <v>1</v>
      </c>
      <c r="I549">
        <v>290.2</v>
      </c>
      <c r="J549">
        <v>8.0000000000000002E-3</v>
      </c>
      <c r="K549">
        <v>217.21</v>
      </c>
      <c r="L549" t="s">
        <v>57</v>
      </c>
    </row>
    <row r="550" spans="1:12" x14ac:dyDescent="0.3">
      <c r="A550" t="s">
        <v>5676</v>
      </c>
      <c r="B550" t="s">
        <v>7227</v>
      </c>
      <c r="C550" t="s">
        <v>63</v>
      </c>
      <c r="D550" t="s">
        <v>82</v>
      </c>
      <c r="E550" t="s">
        <v>107</v>
      </c>
      <c r="F550" t="s">
        <v>148</v>
      </c>
      <c r="G550" t="s">
        <v>56</v>
      </c>
      <c r="H550">
        <v>5</v>
      </c>
      <c r="I550">
        <v>43.96</v>
      </c>
      <c r="J550">
        <v>0.311</v>
      </c>
      <c r="L550" t="s">
        <v>57</v>
      </c>
    </row>
    <row r="551" spans="1:12" x14ac:dyDescent="0.3">
      <c r="A551" t="s">
        <v>2994</v>
      </c>
      <c r="B551" t="s">
        <v>7228</v>
      </c>
      <c r="C551" t="s">
        <v>88</v>
      </c>
      <c r="D551" t="s">
        <v>89</v>
      </c>
      <c r="E551" t="s">
        <v>107</v>
      </c>
      <c r="F551" t="s">
        <v>148</v>
      </c>
      <c r="G551" t="s">
        <v>56</v>
      </c>
      <c r="H551">
        <v>2</v>
      </c>
      <c r="I551">
        <v>28.63</v>
      </c>
      <c r="J551">
        <v>5.3999999999999999E-2</v>
      </c>
      <c r="K551">
        <v>9.83</v>
      </c>
      <c r="L551" t="s">
        <v>104</v>
      </c>
    </row>
    <row r="552" spans="1:12" x14ac:dyDescent="0.3">
      <c r="A552" t="s">
        <v>4687</v>
      </c>
      <c r="B552" t="s">
        <v>7229</v>
      </c>
      <c r="C552" t="s">
        <v>52</v>
      </c>
      <c r="D552" t="s">
        <v>121</v>
      </c>
      <c r="E552" t="s">
        <v>93</v>
      </c>
      <c r="F552" t="s">
        <v>124</v>
      </c>
      <c r="G552" t="s">
        <v>56</v>
      </c>
      <c r="H552">
        <v>4</v>
      </c>
      <c r="I552">
        <v>82.81</v>
      </c>
      <c r="J552">
        <v>0.10299999999999999</v>
      </c>
      <c r="K552">
        <v>34.81</v>
      </c>
      <c r="L552" t="s">
        <v>57</v>
      </c>
    </row>
    <row r="553" spans="1:12" x14ac:dyDescent="0.3">
      <c r="A553" t="s">
        <v>4119</v>
      </c>
      <c r="B553" t="s">
        <v>7230</v>
      </c>
      <c r="C553" t="s">
        <v>63</v>
      </c>
      <c r="D553" t="s">
        <v>175</v>
      </c>
      <c r="E553" t="s">
        <v>107</v>
      </c>
      <c r="F553" t="s">
        <v>108</v>
      </c>
      <c r="G553" t="s">
        <v>68</v>
      </c>
      <c r="H553">
        <v>6</v>
      </c>
      <c r="I553">
        <v>44.57</v>
      </c>
      <c r="J553">
        <v>0.27900000000000003</v>
      </c>
      <c r="K553">
        <v>17.34</v>
      </c>
      <c r="L553" t="s">
        <v>57</v>
      </c>
    </row>
    <row r="554" spans="1:12" x14ac:dyDescent="0.3">
      <c r="A554" t="s">
        <v>5495</v>
      </c>
      <c r="B554" t="s">
        <v>7231</v>
      </c>
      <c r="C554" t="s">
        <v>84</v>
      </c>
      <c r="D554" t="s">
        <v>229</v>
      </c>
      <c r="E554" t="s">
        <v>71</v>
      </c>
      <c r="F554" t="s">
        <v>78</v>
      </c>
      <c r="G554" t="s">
        <v>68</v>
      </c>
      <c r="H554">
        <v>3</v>
      </c>
      <c r="J554">
        <v>5.7000000000000002E-2</v>
      </c>
      <c r="K554">
        <v>212.57</v>
      </c>
      <c r="L554" t="s">
        <v>57</v>
      </c>
    </row>
    <row r="555" spans="1:12" x14ac:dyDescent="0.3">
      <c r="A555" t="s">
        <v>3929</v>
      </c>
      <c r="B555" t="s">
        <v>6806</v>
      </c>
      <c r="C555" t="s">
        <v>52</v>
      </c>
      <c r="D555" t="s">
        <v>272</v>
      </c>
      <c r="E555" t="s">
        <v>107</v>
      </c>
      <c r="F555" t="s">
        <v>139</v>
      </c>
      <c r="G555" t="s">
        <v>68</v>
      </c>
      <c r="H555">
        <v>1</v>
      </c>
      <c r="I555">
        <v>39.479999999999997</v>
      </c>
      <c r="J555">
        <v>0.125</v>
      </c>
      <c r="K555">
        <v>12.89</v>
      </c>
      <c r="L555" t="s">
        <v>57</v>
      </c>
    </row>
    <row r="556" spans="1:12" x14ac:dyDescent="0.3">
      <c r="A556" t="s">
        <v>2830</v>
      </c>
      <c r="B556" t="s">
        <v>7232</v>
      </c>
      <c r="C556" t="s">
        <v>63</v>
      </c>
      <c r="D556" t="s">
        <v>7233</v>
      </c>
      <c r="E556" t="s">
        <v>107</v>
      </c>
      <c r="F556" t="s">
        <v>148</v>
      </c>
      <c r="G556" t="s">
        <v>68</v>
      </c>
      <c r="H556">
        <v>2</v>
      </c>
      <c r="I556">
        <v>27.15</v>
      </c>
      <c r="J556">
        <v>0.222</v>
      </c>
      <c r="L556" t="s">
        <v>57</v>
      </c>
    </row>
    <row r="557" spans="1:12" x14ac:dyDescent="0.3">
      <c r="A557" t="s">
        <v>3830</v>
      </c>
      <c r="B557" t="s">
        <v>7234</v>
      </c>
      <c r="C557" t="s">
        <v>63</v>
      </c>
      <c r="D557" t="s">
        <v>263</v>
      </c>
      <c r="E557" t="s">
        <v>107</v>
      </c>
      <c r="F557" t="s">
        <v>193</v>
      </c>
      <c r="G557" t="s">
        <v>56</v>
      </c>
      <c r="H557">
        <v>5</v>
      </c>
      <c r="I557">
        <v>59.83</v>
      </c>
      <c r="J557">
        <v>0.17399999999999999</v>
      </c>
      <c r="L557" t="s">
        <v>57</v>
      </c>
    </row>
    <row r="558" spans="1:12" x14ac:dyDescent="0.3">
      <c r="A558" t="s">
        <v>6423</v>
      </c>
      <c r="B558" t="s">
        <v>7235</v>
      </c>
      <c r="C558" t="s">
        <v>84</v>
      </c>
      <c r="D558" t="s">
        <v>103</v>
      </c>
      <c r="E558" t="s">
        <v>7021</v>
      </c>
      <c r="F558" t="s">
        <v>132</v>
      </c>
      <c r="G558" t="s">
        <v>56</v>
      </c>
      <c r="H558">
        <v>5</v>
      </c>
      <c r="I558">
        <v>50.23</v>
      </c>
      <c r="J558">
        <v>0.182</v>
      </c>
      <c r="K558">
        <v>20.96</v>
      </c>
      <c r="L558" t="s">
        <v>57</v>
      </c>
    </row>
    <row r="559" spans="1:12" x14ac:dyDescent="0.3">
      <c r="A559" t="s">
        <v>554</v>
      </c>
      <c r="B559" t="s">
        <v>7236</v>
      </c>
      <c r="C559" t="s">
        <v>84</v>
      </c>
      <c r="D559" t="s">
        <v>103</v>
      </c>
      <c r="E559" t="s">
        <v>93</v>
      </c>
      <c r="F559" t="s">
        <v>255</v>
      </c>
      <c r="G559" t="s">
        <v>68</v>
      </c>
      <c r="H559">
        <v>2</v>
      </c>
      <c r="I559">
        <v>45</v>
      </c>
      <c r="J559">
        <v>3.5999999999999997E-2</v>
      </c>
      <c r="K559">
        <v>22.19</v>
      </c>
      <c r="L559" t="s">
        <v>57</v>
      </c>
    </row>
    <row r="560" spans="1:12" x14ac:dyDescent="0.3">
      <c r="A560" t="s">
        <v>4276</v>
      </c>
      <c r="B560" t="s">
        <v>7237</v>
      </c>
      <c r="C560" t="s">
        <v>6817</v>
      </c>
      <c r="D560" t="s">
        <v>135</v>
      </c>
      <c r="E560" t="s">
        <v>93</v>
      </c>
      <c r="F560" t="s">
        <v>219</v>
      </c>
      <c r="G560" t="s">
        <v>68</v>
      </c>
      <c r="H560">
        <v>9</v>
      </c>
      <c r="I560">
        <v>51.21</v>
      </c>
      <c r="J560">
        <v>6.3E-2</v>
      </c>
      <c r="K560">
        <v>21.13</v>
      </c>
      <c r="L560" t="s">
        <v>57</v>
      </c>
    </row>
    <row r="561" spans="1:12" x14ac:dyDescent="0.3">
      <c r="A561" t="s">
        <v>5470</v>
      </c>
      <c r="B561" t="s">
        <v>7238</v>
      </c>
      <c r="C561" t="s">
        <v>6750</v>
      </c>
      <c r="D561" t="s">
        <v>234</v>
      </c>
      <c r="E561" t="s">
        <v>107</v>
      </c>
      <c r="F561" t="s">
        <v>193</v>
      </c>
      <c r="G561" t="s">
        <v>68</v>
      </c>
      <c r="H561">
        <v>6</v>
      </c>
      <c r="I561">
        <v>37.1</v>
      </c>
      <c r="J561">
        <v>9.1999999999999998E-2</v>
      </c>
      <c r="K561">
        <v>14.37</v>
      </c>
      <c r="L561" t="s">
        <v>57</v>
      </c>
    </row>
    <row r="562" spans="1:12" x14ac:dyDescent="0.3">
      <c r="A562" t="s">
        <v>6268</v>
      </c>
      <c r="B562" t="s">
        <v>7239</v>
      </c>
      <c r="C562" t="s">
        <v>88</v>
      </c>
      <c r="D562" t="s">
        <v>234</v>
      </c>
      <c r="E562" t="s">
        <v>60</v>
      </c>
      <c r="F562" t="s">
        <v>67</v>
      </c>
      <c r="G562" t="s">
        <v>68</v>
      </c>
      <c r="H562">
        <v>3</v>
      </c>
      <c r="I562">
        <v>92.13</v>
      </c>
      <c r="J562">
        <v>0</v>
      </c>
      <c r="K562">
        <v>39.520000000000003</v>
      </c>
      <c r="L562" t="s">
        <v>57</v>
      </c>
    </row>
    <row r="563" spans="1:12" x14ac:dyDescent="0.3">
      <c r="A563" t="s">
        <v>5040</v>
      </c>
      <c r="B563" t="s">
        <v>7240</v>
      </c>
      <c r="C563" t="s">
        <v>52</v>
      </c>
      <c r="D563" t="s">
        <v>272</v>
      </c>
      <c r="E563" t="s">
        <v>54</v>
      </c>
      <c r="F563" t="s">
        <v>156</v>
      </c>
      <c r="G563" t="s">
        <v>68</v>
      </c>
      <c r="H563">
        <v>7</v>
      </c>
      <c r="I563">
        <v>7.22</v>
      </c>
      <c r="J563">
        <v>0.11799999999999999</v>
      </c>
      <c r="K563">
        <v>4.7</v>
      </c>
      <c r="L563" t="s">
        <v>57</v>
      </c>
    </row>
    <row r="564" spans="1:12" x14ac:dyDescent="0.3">
      <c r="A564" t="s">
        <v>2615</v>
      </c>
      <c r="B564" t="s">
        <v>7058</v>
      </c>
      <c r="C564" t="s">
        <v>88</v>
      </c>
      <c r="D564" t="s">
        <v>92</v>
      </c>
      <c r="E564" t="s">
        <v>71</v>
      </c>
      <c r="F564" t="s">
        <v>6884</v>
      </c>
      <c r="G564" t="s">
        <v>68</v>
      </c>
      <c r="H564">
        <v>4</v>
      </c>
      <c r="I564">
        <v>41.97</v>
      </c>
      <c r="J564">
        <v>0</v>
      </c>
      <c r="K564">
        <v>27.44</v>
      </c>
      <c r="L564" t="s">
        <v>57</v>
      </c>
    </row>
    <row r="565" spans="1:12" x14ac:dyDescent="0.3">
      <c r="A565" t="s">
        <v>6414</v>
      </c>
      <c r="B565" t="s">
        <v>7241</v>
      </c>
      <c r="C565" t="s">
        <v>52</v>
      </c>
      <c r="D565" t="s">
        <v>96</v>
      </c>
      <c r="E565" t="s">
        <v>54</v>
      </c>
      <c r="F565" t="s">
        <v>65</v>
      </c>
      <c r="G565" t="s">
        <v>68</v>
      </c>
      <c r="H565">
        <v>3</v>
      </c>
      <c r="I565">
        <v>14.46</v>
      </c>
      <c r="J565">
        <v>1.4E-2</v>
      </c>
      <c r="K565">
        <v>8.3000000000000007</v>
      </c>
      <c r="L565" t="s">
        <v>104</v>
      </c>
    </row>
    <row r="566" spans="1:12" x14ac:dyDescent="0.3">
      <c r="A566" t="s">
        <v>2179</v>
      </c>
      <c r="B566" t="s">
        <v>7242</v>
      </c>
      <c r="C566" t="s">
        <v>6741</v>
      </c>
      <c r="D566" t="s">
        <v>7243</v>
      </c>
      <c r="E566" t="s">
        <v>7244</v>
      </c>
      <c r="F566" t="s">
        <v>255</v>
      </c>
      <c r="G566" t="s">
        <v>68</v>
      </c>
      <c r="H566">
        <v>5</v>
      </c>
      <c r="I566">
        <v>38.119999999999997</v>
      </c>
      <c r="J566">
        <v>0.13600000000000001</v>
      </c>
      <c r="K566">
        <v>14.8</v>
      </c>
      <c r="L566" t="s">
        <v>57</v>
      </c>
    </row>
    <row r="567" spans="1:12" x14ac:dyDescent="0.3">
      <c r="A567" t="s">
        <v>2433</v>
      </c>
      <c r="B567" t="s">
        <v>7245</v>
      </c>
      <c r="C567" t="s">
        <v>63</v>
      </c>
      <c r="D567" t="s">
        <v>119</v>
      </c>
      <c r="E567" t="s">
        <v>107</v>
      </c>
      <c r="F567" t="s">
        <v>132</v>
      </c>
      <c r="G567" t="s">
        <v>68</v>
      </c>
      <c r="H567">
        <v>8</v>
      </c>
      <c r="I567">
        <v>21.21</v>
      </c>
      <c r="J567">
        <v>0.29399999999999998</v>
      </c>
      <c r="K567">
        <v>7.45</v>
      </c>
      <c r="L567" t="s">
        <v>57</v>
      </c>
    </row>
    <row r="568" spans="1:12" x14ac:dyDescent="0.3">
      <c r="A568" t="s">
        <v>3721</v>
      </c>
      <c r="B568" t="s">
        <v>7241</v>
      </c>
      <c r="C568" t="s">
        <v>63</v>
      </c>
      <c r="E568" t="s">
        <v>54</v>
      </c>
      <c r="F568" t="s">
        <v>156</v>
      </c>
      <c r="G568" t="s">
        <v>56</v>
      </c>
      <c r="H568">
        <v>5</v>
      </c>
      <c r="I568">
        <v>22.65</v>
      </c>
      <c r="J568">
        <v>0.42199999999999999</v>
      </c>
      <c r="K568">
        <v>14.03</v>
      </c>
      <c r="L568" t="s">
        <v>57</v>
      </c>
    </row>
    <row r="569" spans="1:12" x14ac:dyDescent="0.3">
      <c r="A569" t="s">
        <v>4286</v>
      </c>
      <c r="B569" t="s">
        <v>7246</v>
      </c>
      <c r="C569" t="s">
        <v>88</v>
      </c>
      <c r="D569" t="s">
        <v>198</v>
      </c>
      <c r="E569" t="s">
        <v>54</v>
      </c>
      <c r="F569" t="s">
        <v>55</v>
      </c>
      <c r="H569">
        <v>5</v>
      </c>
      <c r="I569">
        <v>14.45</v>
      </c>
      <c r="J569">
        <v>0.11899999999999999</v>
      </c>
      <c r="K569">
        <v>8.98</v>
      </c>
      <c r="L569" t="s">
        <v>6720</v>
      </c>
    </row>
    <row r="570" spans="1:12" x14ac:dyDescent="0.3">
      <c r="A570" t="s">
        <v>5791</v>
      </c>
      <c r="B570" t="s">
        <v>6959</v>
      </c>
      <c r="C570" t="s">
        <v>84</v>
      </c>
      <c r="D570" t="s">
        <v>171</v>
      </c>
      <c r="E570" t="s">
        <v>6911</v>
      </c>
      <c r="F570" t="s">
        <v>90</v>
      </c>
      <c r="G570" t="s">
        <v>56</v>
      </c>
      <c r="H570">
        <v>6</v>
      </c>
      <c r="I570">
        <v>109.17</v>
      </c>
      <c r="J570">
        <v>5.7000000000000002E-2</v>
      </c>
      <c r="K570">
        <v>47.69</v>
      </c>
      <c r="L570" t="s">
        <v>57</v>
      </c>
    </row>
    <row r="571" spans="1:12" x14ac:dyDescent="0.3">
      <c r="A571" t="s">
        <v>6154</v>
      </c>
      <c r="B571" t="s">
        <v>7247</v>
      </c>
      <c r="C571" t="s">
        <v>88</v>
      </c>
      <c r="D571" t="s">
        <v>270</v>
      </c>
      <c r="E571" t="s">
        <v>6901</v>
      </c>
      <c r="F571" t="s">
        <v>67</v>
      </c>
      <c r="G571" t="s">
        <v>68</v>
      </c>
      <c r="H571">
        <v>10</v>
      </c>
      <c r="I571">
        <v>90.03</v>
      </c>
      <c r="J571">
        <v>2.7E-2</v>
      </c>
      <c r="K571">
        <v>36.03</v>
      </c>
      <c r="L571" t="s">
        <v>57</v>
      </c>
    </row>
    <row r="572" spans="1:12" x14ac:dyDescent="0.3">
      <c r="A572" t="s">
        <v>1937</v>
      </c>
      <c r="B572" t="s">
        <v>7248</v>
      </c>
      <c r="C572" t="s">
        <v>63</v>
      </c>
      <c r="D572" t="s">
        <v>302</v>
      </c>
      <c r="E572" t="s">
        <v>60</v>
      </c>
      <c r="F572" t="s">
        <v>90</v>
      </c>
      <c r="G572" t="s">
        <v>56</v>
      </c>
      <c r="H572">
        <v>1</v>
      </c>
      <c r="I572">
        <v>114.16</v>
      </c>
      <c r="J572">
        <v>0.183</v>
      </c>
      <c r="K572">
        <v>47.77</v>
      </c>
      <c r="L572" t="s">
        <v>6720</v>
      </c>
    </row>
    <row r="573" spans="1:12" x14ac:dyDescent="0.3">
      <c r="A573" t="s">
        <v>4070</v>
      </c>
      <c r="B573" t="s">
        <v>7249</v>
      </c>
      <c r="C573" t="s">
        <v>63</v>
      </c>
      <c r="D573" t="s">
        <v>159</v>
      </c>
      <c r="E573" t="s">
        <v>60</v>
      </c>
      <c r="F573" t="s">
        <v>61</v>
      </c>
      <c r="G573" t="s">
        <v>56</v>
      </c>
      <c r="H573">
        <v>1</v>
      </c>
      <c r="I573">
        <v>103.1</v>
      </c>
      <c r="J573">
        <v>0.22</v>
      </c>
      <c r="K573">
        <v>51.32</v>
      </c>
      <c r="L573" t="s">
        <v>57</v>
      </c>
    </row>
    <row r="574" spans="1:12" x14ac:dyDescent="0.3">
      <c r="A574" t="s">
        <v>3223</v>
      </c>
      <c r="B574" t="s">
        <v>7250</v>
      </c>
      <c r="C574" t="s">
        <v>84</v>
      </c>
      <c r="D574" t="s">
        <v>169</v>
      </c>
      <c r="E574" t="s">
        <v>93</v>
      </c>
      <c r="F574" t="s">
        <v>124</v>
      </c>
      <c r="G574" t="s">
        <v>68</v>
      </c>
      <c r="H574">
        <v>5</v>
      </c>
      <c r="I574">
        <v>12.59</v>
      </c>
      <c r="J574">
        <v>0.127</v>
      </c>
      <c r="K574">
        <v>4.74</v>
      </c>
      <c r="L574" t="s">
        <v>57</v>
      </c>
    </row>
    <row r="575" spans="1:12" x14ac:dyDescent="0.3">
      <c r="A575" t="s">
        <v>928</v>
      </c>
      <c r="B575" t="s">
        <v>7251</v>
      </c>
      <c r="C575" t="s">
        <v>63</v>
      </c>
      <c r="D575" t="s">
        <v>281</v>
      </c>
      <c r="E575" t="s">
        <v>54</v>
      </c>
      <c r="F575" t="s">
        <v>268</v>
      </c>
      <c r="G575" t="s">
        <v>68</v>
      </c>
      <c r="H575">
        <v>3</v>
      </c>
      <c r="I575">
        <v>11.53</v>
      </c>
      <c r="J575">
        <v>0.155</v>
      </c>
      <c r="K575">
        <v>7.84</v>
      </c>
      <c r="L575" t="s">
        <v>57</v>
      </c>
    </row>
    <row r="576" spans="1:12" x14ac:dyDescent="0.3">
      <c r="A576" t="s">
        <v>2113</v>
      </c>
      <c r="B576" t="s">
        <v>6806</v>
      </c>
      <c r="C576" t="s">
        <v>6755</v>
      </c>
      <c r="D576" t="s">
        <v>144</v>
      </c>
      <c r="E576" t="s">
        <v>71</v>
      </c>
      <c r="F576" t="s">
        <v>126</v>
      </c>
      <c r="G576" t="s">
        <v>56</v>
      </c>
      <c r="H576">
        <v>1</v>
      </c>
      <c r="I576">
        <v>68.540000000000006</v>
      </c>
      <c r="J576">
        <v>9.6000000000000002E-2</v>
      </c>
      <c r="K576">
        <v>53.08</v>
      </c>
      <c r="L576" t="s">
        <v>57</v>
      </c>
    </row>
    <row r="577" spans="1:12" x14ac:dyDescent="0.3">
      <c r="A577" t="s">
        <v>4090</v>
      </c>
      <c r="B577" t="s">
        <v>7252</v>
      </c>
      <c r="C577" t="s">
        <v>84</v>
      </c>
      <c r="D577" t="s">
        <v>243</v>
      </c>
      <c r="E577" t="s">
        <v>60</v>
      </c>
      <c r="F577" t="s">
        <v>99</v>
      </c>
      <c r="G577" t="s">
        <v>68</v>
      </c>
      <c r="H577">
        <v>1</v>
      </c>
      <c r="I577">
        <v>73.92</v>
      </c>
      <c r="J577">
        <v>9.7000000000000003E-2</v>
      </c>
      <c r="K577">
        <v>38.18</v>
      </c>
      <c r="L577" t="s">
        <v>57</v>
      </c>
    </row>
    <row r="578" spans="1:12" x14ac:dyDescent="0.3">
      <c r="A578" t="s">
        <v>1944</v>
      </c>
      <c r="B578" t="s">
        <v>7253</v>
      </c>
      <c r="C578" t="s">
        <v>52</v>
      </c>
      <c r="D578" t="s">
        <v>101</v>
      </c>
      <c r="E578" t="s">
        <v>54</v>
      </c>
      <c r="F578" t="s">
        <v>268</v>
      </c>
      <c r="G578" t="s">
        <v>56</v>
      </c>
      <c r="H578">
        <v>2</v>
      </c>
      <c r="I578">
        <v>22.27</v>
      </c>
      <c r="J578">
        <v>3.9E-2</v>
      </c>
      <c r="K578">
        <v>12.3</v>
      </c>
      <c r="L578" t="s">
        <v>57</v>
      </c>
    </row>
    <row r="579" spans="1:12" x14ac:dyDescent="0.3">
      <c r="A579" t="s">
        <v>79</v>
      </c>
      <c r="B579" t="s">
        <v>7254</v>
      </c>
      <c r="C579" t="s">
        <v>52</v>
      </c>
      <c r="D579" t="s">
        <v>70</v>
      </c>
      <c r="E579" t="s">
        <v>60</v>
      </c>
      <c r="F579" t="s">
        <v>67</v>
      </c>
      <c r="G579" t="s">
        <v>56</v>
      </c>
      <c r="H579">
        <v>4</v>
      </c>
      <c r="I579">
        <v>32.08</v>
      </c>
      <c r="J579">
        <v>6.0999999999999999E-2</v>
      </c>
      <c r="K579">
        <v>14.54</v>
      </c>
      <c r="L579" t="s">
        <v>57</v>
      </c>
    </row>
    <row r="580" spans="1:12" x14ac:dyDescent="0.3">
      <c r="A580" t="s">
        <v>2530</v>
      </c>
      <c r="B580" t="s">
        <v>7255</v>
      </c>
      <c r="C580" t="s">
        <v>63</v>
      </c>
      <c r="D580" t="s">
        <v>82</v>
      </c>
      <c r="E580" t="s">
        <v>54</v>
      </c>
      <c r="F580" t="s">
        <v>65</v>
      </c>
      <c r="G580" t="s">
        <v>68</v>
      </c>
      <c r="H580">
        <v>6</v>
      </c>
      <c r="I580">
        <v>19.239999999999998</v>
      </c>
      <c r="J580">
        <v>0.18</v>
      </c>
      <c r="K580">
        <v>12.55</v>
      </c>
      <c r="L580" t="s">
        <v>6720</v>
      </c>
    </row>
    <row r="581" spans="1:12" x14ac:dyDescent="0.3">
      <c r="A581" t="s">
        <v>4151</v>
      </c>
      <c r="B581" t="s">
        <v>7256</v>
      </c>
      <c r="C581" t="s">
        <v>6750</v>
      </c>
      <c r="D581" t="s">
        <v>270</v>
      </c>
      <c r="E581" t="s">
        <v>93</v>
      </c>
      <c r="F581" t="s">
        <v>141</v>
      </c>
      <c r="G581" t="s">
        <v>68</v>
      </c>
      <c r="H581">
        <v>5</v>
      </c>
      <c r="I581">
        <v>19.43</v>
      </c>
      <c r="J581">
        <v>0.14000000000000001</v>
      </c>
      <c r="K581">
        <v>7.77</v>
      </c>
      <c r="L581" t="s">
        <v>57</v>
      </c>
    </row>
    <row r="582" spans="1:12" x14ac:dyDescent="0.3">
      <c r="A582" t="s">
        <v>2822</v>
      </c>
      <c r="B582" t="s">
        <v>6936</v>
      </c>
      <c r="C582" t="s">
        <v>84</v>
      </c>
      <c r="D582" t="s">
        <v>225</v>
      </c>
      <c r="E582" t="s">
        <v>6924</v>
      </c>
      <c r="F582" t="s">
        <v>72</v>
      </c>
      <c r="G582" t="s">
        <v>68</v>
      </c>
      <c r="H582">
        <v>1</v>
      </c>
      <c r="I582">
        <v>75.98</v>
      </c>
      <c r="J582">
        <v>8.2000000000000003E-2</v>
      </c>
      <c r="K582">
        <v>53.94</v>
      </c>
      <c r="L582" t="s">
        <v>57</v>
      </c>
    </row>
    <row r="583" spans="1:12" x14ac:dyDescent="0.3">
      <c r="A583" t="s">
        <v>6618</v>
      </c>
      <c r="B583" t="s">
        <v>7257</v>
      </c>
      <c r="C583" t="s">
        <v>52</v>
      </c>
      <c r="D583" t="s">
        <v>113</v>
      </c>
      <c r="E583" t="s">
        <v>71</v>
      </c>
      <c r="F583" t="s">
        <v>72</v>
      </c>
      <c r="G583" t="s">
        <v>56</v>
      </c>
      <c r="H583">
        <v>5</v>
      </c>
      <c r="I583">
        <v>163.08000000000001</v>
      </c>
      <c r="J583">
        <v>0.126</v>
      </c>
      <c r="K583">
        <v>113.4</v>
      </c>
      <c r="L583" t="s">
        <v>57</v>
      </c>
    </row>
    <row r="584" spans="1:12" x14ac:dyDescent="0.3">
      <c r="A584" t="s">
        <v>3052</v>
      </c>
      <c r="B584" t="s">
        <v>6771</v>
      </c>
      <c r="C584" t="s">
        <v>88</v>
      </c>
      <c r="D584" t="s">
        <v>135</v>
      </c>
      <c r="E584" t="s">
        <v>71</v>
      </c>
      <c r="F584" t="s">
        <v>7153</v>
      </c>
      <c r="G584" t="s">
        <v>68</v>
      </c>
      <c r="H584">
        <v>7</v>
      </c>
      <c r="I584">
        <v>121.13</v>
      </c>
      <c r="K584">
        <v>83.16</v>
      </c>
      <c r="L584" t="s">
        <v>57</v>
      </c>
    </row>
    <row r="585" spans="1:12" x14ac:dyDescent="0.3">
      <c r="A585" t="s">
        <v>621</v>
      </c>
      <c r="B585" t="s">
        <v>6869</v>
      </c>
      <c r="C585" t="s">
        <v>63</v>
      </c>
      <c r="D585" t="s">
        <v>188</v>
      </c>
      <c r="E585" t="s">
        <v>71</v>
      </c>
      <c r="F585" t="s">
        <v>97</v>
      </c>
      <c r="G585" t="s">
        <v>56</v>
      </c>
      <c r="H585">
        <v>2</v>
      </c>
      <c r="I585">
        <v>296.77999999999997</v>
      </c>
      <c r="J585">
        <v>0.17599999999999999</v>
      </c>
      <c r="K585">
        <v>212.29</v>
      </c>
    </row>
    <row r="586" spans="1:12" x14ac:dyDescent="0.3">
      <c r="A586" t="s">
        <v>6160</v>
      </c>
      <c r="B586" t="s">
        <v>7258</v>
      </c>
      <c r="C586" t="s">
        <v>84</v>
      </c>
      <c r="D586" t="s">
        <v>196</v>
      </c>
      <c r="E586" t="s">
        <v>7244</v>
      </c>
      <c r="F586" t="s">
        <v>94</v>
      </c>
      <c r="G586" t="s">
        <v>68</v>
      </c>
      <c r="H586">
        <v>1</v>
      </c>
      <c r="I586">
        <v>48.58</v>
      </c>
      <c r="J586">
        <v>0.111</v>
      </c>
      <c r="K586">
        <v>23.58</v>
      </c>
      <c r="L586" t="s">
        <v>57</v>
      </c>
    </row>
    <row r="587" spans="1:12" x14ac:dyDescent="0.3">
      <c r="A587" t="s">
        <v>5927</v>
      </c>
      <c r="B587" t="s">
        <v>7197</v>
      </c>
      <c r="C587" t="s">
        <v>63</v>
      </c>
      <c r="D587" t="s">
        <v>302</v>
      </c>
      <c r="E587" t="s">
        <v>107</v>
      </c>
      <c r="F587" t="s">
        <v>148</v>
      </c>
      <c r="G587" t="s">
        <v>56</v>
      </c>
      <c r="H587">
        <v>4</v>
      </c>
      <c r="I587">
        <v>43.7</v>
      </c>
      <c r="J587">
        <v>0.20899999999999999</v>
      </c>
      <c r="K587">
        <v>14.47</v>
      </c>
      <c r="L587" t="s">
        <v>57</v>
      </c>
    </row>
    <row r="588" spans="1:12" x14ac:dyDescent="0.3">
      <c r="A588" t="s">
        <v>5867</v>
      </c>
      <c r="B588" t="s">
        <v>7202</v>
      </c>
      <c r="C588" t="s">
        <v>63</v>
      </c>
      <c r="D588" t="s">
        <v>302</v>
      </c>
      <c r="E588" t="s">
        <v>107</v>
      </c>
      <c r="F588" t="s">
        <v>139</v>
      </c>
      <c r="G588" t="s">
        <v>56</v>
      </c>
      <c r="H588">
        <v>3</v>
      </c>
      <c r="I588">
        <v>26.44</v>
      </c>
      <c r="J588">
        <v>0.152</v>
      </c>
      <c r="K588">
        <v>9.91</v>
      </c>
      <c r="L588" t="s">
        <v>57</v>
      </c>
    </row>
    <row r="589" spans="1:12" x14ac:dyDescent="0.3">
      <c r="A589" t="s">
        <v>5511</v>
      </c>
      <c r="B589" t="s">
        <v>7259</v>
      </c>
      <c r="C589" t="s">
        <v>52</v>
      </c>
      <c r="D589" t="s">
        <v>216</v>
      </c>
      <c r="E589" t="s">
        <v>60</v>
      </c>
      <c r="F589" t="s">
        <v>67</v>
      </c>
      <c r="G589" t="s">
        <v>68</v>
      </c>
      <c r="H589">
        <v>1</v>
      </c>
      <c r="I589">
        <v>90.63</v>
      </c>
      <c r="J589">
        <v>5.0999999999999997E-2</v>
      </c>
      <c r="K589">
        <v>46.38</v>
      </c>
      <c r="L589" t="s">
        <v>57</v>
      </c>
    </row>
    <row r="590" spans="1:12" x14ac:dyDescent="0.3">
      <c r="A590" t="s">
        <v>1230</v>
      </c>
      <c r="B590" t="s">
        <v>7260</v>
      </c>
      <c r="C590" t="s">
        <v>52</v>
      </c>
      <c r="D590" t="s">
        <v>96</v>
      </c>
      <c r="E590" t="s">
        <v>54</v>
      </c>
      <c r="F590" t="s">
        <v>65</v>
      </c>
      <c r="G590" t="s">
        <v>68</v>
      </c>
      <c r="H590">
        <v>3</v>
      </c>
      <c r="I590">
        <v>12.01</v>
      </c>
      <c r="J590">
        <v>0</v>
      </c>
      <c r="K590">
        <v>7.02</v>
      </c>
      <c r="L590" t="s">
        <v>57</v>
      </c>
    </row>
    <row r="591" spans="1:12" x14ac:dyDescent="0.3">
      <c r="A591" t="s">
        <v>2600</v>
      </c>
      <c r="B591" t="s">
        <v>7261</v>
      </c>
      <c r="C591" t="s">
        <v>52</v>
      </c>
      <c r="D591" t="s">
        <v>200</v>
      </c>
      <c r="E591" t="s">
        <v>54</v>
      </c>
      <c r="F591" t="s">
        <v>156</v>
      </c>
      <c r="G591" t="s">
        <v>56</v>
      </c>
      <c r="H591">
        <v>2</v>
      </c>
      <c r="I591">
        <v>15.63</v>
      </c>
      <c r="J591">
        <v>0.14899999999999999</v>
      </c>
      <c r="K591">
        <v>9.34</v>
      </c>
      <c r="L591" t="s">
        <v>57</v>
      </c>
    </row>
    <row r="592" spans="1:12" x14ac:dyDescent="0.3">
      <c r="A592" t="s">
        <v>398</v>
      </c>
      <c r="B592" t="s">
        <v>6825</v>
      </c>
      <c r="C592" t="s">
        <v>84</v>
      </c>
      <c r="D592" t="s">
        <v>169</v>
      </c>
      <c r="E592" t="s">
        <v>54</v>
      </c>
      <c r="F592" t="s">
        <v>156</v>
      </c>
      <c r="G592" t="s">
        <v>68</v>
      </c>
      <c r="H592">
        <v>1</v>
      </c>
      <c r="I592">
        <v>24.46</v>
      </c>
      <c r="J592">
        <v>6.5000000000000002E-2</v>
      </c>
      <c r="K592">
        <v>13.93</v>
      </c>
      <c r="L592" t="s">
        <v>57</v>
      </c>
    </row>
    <row r="593" spans="1:12" x14ac:dyDescent="0.3">
      <c r="A593" t="s">
        <v>1557</v>
      </c>
      <c r="B593" t="s">
        <v>7262</v>
      </c>
      <c r="C593" t="s">
        <v>52</v>
      </c>
      <c r="D593" t="s">
        <v>101</v>
      </c>
      <c r="E593" t="s">
        <v>60</v>
      </c>
      <c r="F593" t="s">
        <v>76</v>
      </c>
      <c r="G593" t="s">
        <v>68</v>
      </c>
      <c r="H593">
        <v>9</v>
      </c>
      <c r="I593">
        <v>85.11</v>
      </c>
      <c r="J593">
        <v>0.1</v>
      </c>
      <c r="K593">
        <v>44.92</v>
      </c>
      <c r="L593" t="s">
        <v>57</v>
      </c>
    </row>
    <row r="594" spans="1:12" x14ac:dyDescent="0.3">
      <c r="A594" t="s">
        <v>2722</v>
      </c>
      <c r="B594" t="s">
        <v>6890</v>
      </c>
      <c r="C594" t="s">
        <v>88</v>
      </c>
      <c r="D594" t="s">
        <v>89</v>
      </c>
      <c r="E594" t="s">
        <v>71</v>
      </c>
      <c r="F594" t="s">
        <v>78</v>
      </c>
      <c r="G594" t="s">
        <v>56</v>
      </c>
      <c r="H594">
        <v>1</v>
      </c>
      <c r="I594">
        <v>101.57</v>
      </c>
      <c r="J594">
        <v>0.151</v>
      </c>
      <c r="K594">
        <v>79.19</v>
      </c>
      <c r="L594" t="s">
        <v>57</v>
      </c>
    </row>
    <row r="595" spans="1:12" x14ac:dyDescent="0.3">
      <c r="A595" t="s">
        <v>3757</v>
      </c>
      <c r="B595" t="s">
        <v>7263</v>
      </c>
      <c r="C595" t="s">
        <v>84</v>
      </c>
      <c r="D595" t="s">
        <v>103</v>
      </c>
      <c r="E595" t="s">
        <v>71</v>
      </c>
      <c r="F595" t="s">
        <v>78</v>
      </c>
      <c r="G595" t="s">
        <v>56</v>
      </c>
      <c r="H595">
        <v>12</v>
      </c>
      <c r="J595">
        <v>9.7000000000000003E-2</v>
      </c>
      <c r="K595">
        <v>19.18</v>
      </c>
      <c r="L595" t="s">
        <v>57</v>
      </c>
    </row>
    <row r="596" spans="1:12" x14ac:dyDescent="0.3">
      <c r="A596" t="s">
        <v>4982</v>
      </c>
      <c r="B596" t="s">
        <v>7264</v>
      </c>
      <c r="C596" t="s">
        <v>63</v>
      </c>
      <c r="D596" t="s">
        <v>137</v>
      </c>
      <c r="E596" t="s">
        <v>54</v>
      </c>
      <c r="F596" t="s">
        <v>114</v>
      </c>
      <c r="G596" t="s">
        <v>56</v>
      </c>
      <c r="H596">
        <v>3</v>
      </c>
      <c r="I596">
        <v>18.079999999999998</v>
      </c>
      <c r="J596">
        <v>0.3</v>
      </c>
      <c r="K596">
        <v>11.9</v>
      </c>
      <c r="L596" t="s">
        <v>57</v>
      </c>
    </row>
    <row r="597" spans="1:12" x14ac:dyDescent="0.3">
      <c r="A597" t="s">
        <v>1480</v>
      </c>
      <c r="B597" t="s">
        <v>7265</v>
      </c>
      <c r="C597" t="s">
        <v>52</v>
      </c>
      <c r="D597" t="s">
        <v>200</v>
      </c>
      <c r="E597" t="s">
        <v>60</v>
      </c>
      <c r="F597" t="s">
        <v>67</v>
      </c>
      <c r="G597" t="s">
        <v>68</v>
      </c>
      <c r="H597">
        <v>2</v>
      </c>
      <c r="I597">
        <v>33.56</v>
      </c>
      <c r="J597">
        <v>0.11700000000000001</v>
      </c>
      <c r="K597">
        <v>18.32</v>
      </c>
      <c r="L597" t="s">
        <v>57</v>
      </c>
    </row>
    <row r="598" spans="1:12" x14ac:dyDescent="0.3">
      <c r="A598" t="s">
        <v>3891</v>
      </c>
      <c r="B598" t="s">
        <v>7266</v>
      </c>
      <c r="C598" t="s">
        <v>88</v>
      </c>
      <c r="D598" t="s">
        <v>123</v>
      </c>
      <c r="E598" t="s">
        <v>6996</v>
      </c>
      <c r="F598" t="s">
        <v>141</v>
      </c>
      <c r="G598" t="s">
        <v>68</v>
      </c>
      <c r="H598">
        <v>3</v>
      </c>
      <c r="I598">
        <v>53.56</v>
      </c>
      <c r="J598">
        <v>4.2000000000000003E-2</v>
      </c>
      <c r="K598">
        <v>25.59</v>
      </c>
      <c r="L598" t="s">
        <v>57</v>
      </c>
    </row>
    <row r="599" spans="1:12" x14ac:dyDescent="0.3">
      <c r="A599" t="s">
        <v>4154</v>
      </c>
      <c r="B599" t="s">
        <v>7267</v>
      </c>
      <c r="C599" t="s">
        <v>88</v>
      </c>
      <c r="D599" t="s">
        <v>167</v>
      </c>
      <c r="E599" t="s">
        <v>54</v>
      </c>
      <c r="F599" t="s">
        <v>65</v>
      </c>
      <c r="G599" t="s">
        <v>56</v>
      </c>
      <c r="H599">
        <v>2</v>
      </c>
      <c r="I599">
        <v>3.23</v>
      </c>
      <c r="J599">
        <v>9.5000000000000001E-2</v>
      </c>
      <c r="K599">
        <v>2.2000000000000002</v>
      </c>
      <c r="L599" t="s">
        <v>57</v>
      </c>
    </row>
    <row r="600" spans="1:12" x14ac:dyDescent="0.3">
      <c r="A600" t="s">
        <v>4387</v>
      </c>
      <c r="B600" t="s">
        <v>7268</v>
      </c>
      <c r="C600" t="s">
        <v>52</v>
      </c>
      <c r="D600" t="s">
        <v>237</v>
      </c>
      <c r="E600" t="s">
        <v>54</v>
      </c>
      <c r="F600" t="s">
        <v>156</v>
      </c>
      <c r="G600" t="s">
        <v>68</v>
      </c>
      <c r="H600">
        <v>8</v>
      </c>
      <c r="I600">
        <v>5.01</v>
      </c>
      <c r="J600">
        <v>0.1</v>
      </c>
      <c r="K600">
        <v>3.29</v>
      </c>
      <c r="L600" t="s">
        <v>57</v>
      </c>
    </row>
    <row r="601" spans="1:12" x14ac:dyDescent="0.3">
      <c r="A601" t="s">
        <v>4181</v>
      </c>
      <c r="B601" t="s">
        <v>7269</v>
      </c>
      <c r="C601" t="s">
        <v>63</v>
      </c>
      <c r="D601" t="s">
        <v>258</v>
      </c>
      <c r="E601" t="s">
        <v>54</v>
      </c>
      <c r="F601" t="s">
        <v>268</v>
      </c>
      <c r="G601" t="s">
        <v>68</v>
      </c>
      <c r="H601">
        <v>2</v>
      </c>
      <c r="I601">
        <v>20.28</v>
      </c>
      <c r="J601">
        <v>0.255</v>
      </c>
      <c r="K601">
        <v>11.32</v>
      </c>
    </row>
    <row r="602" spans="1:12" x14ac:dyDescent="0.3">
      <c r="A602" t="s">
        <v>2506</v>
      </c>
      <c r="B602" t="s">
        <v>7270</v>
      </c>
      <c r="C602" t="s">
        <v>52</v>
      </c>
      <c r="D602" t="s">
        <v>155</v>
      </c>
      <c r="E602" t="s">
        <v>6911</v>
      </c>
      <c r="F602" t="s">
        <v>67</v>
      </c>
      <c r="G602" t="s">
        <v>68</v>
      </c>
      <c r="H602">
        <v>6</v>
      </c>
      <c r="I602">
        <v>86.46</v>
      </c>
      <c r="J602">
        <v>3.6999999999999998E-2</v>
      </c>
      <c r="K602">
        <v>38.840000000000003</v>
      </c>
      <c r="L602" t="s">
        <v>57</v>
      </c>
    </row>
    <row r="603" spans="1:12" x14ac:dyDescent="0.3">
      <c r="A603" t="s">
        <v>2463</v>
      </c>
      <c r="B603" t="s">
        <v>7271</v>
      </c>
      <c r="C603" t="s">
        <v>63</v>
      </c>
      <c r="D603" t="s">
        <v>263</v>
      </c>
      <c r="E603" t="s">
        <v>93</v>
      </c>
      <c r="F603" t="s">
        <v>219</v>
      </c>
      <c r="G603" t="s">
        <v>68</v>
      </c>
      <c r="H603">
        <v>1</v>
      </c>
      <c r="I603">
        <v>61.37</v>
      </c>
      <c r="J603">
        <v>0.216</v>
      </c>
      <c r="K603">
        <v>27.25</v>
      </c>
      <c r="L603" t="s">
        <v>57</v>
      </c>
    </row>
    <row r="604" spans="1:12" x14ac:dyDescent="0.3">
      <c r="A604" t="s">
        <v>1411</v>
      </c>
      <c r="B604" t="s">
        <v>7272</v>
      </c>
      <c r="C604" t="s">
        <v>52</v>
      </c>
      <c r="D604" t="s">
        <v>96</v>
      </c>
      <c r="E604" t="s">
        <v>93</v>
      </c>
      <c r="F604" t="s">
        <v>219</v>
      </c>
      <c r="G604" t="s">
        <v>68</v>
      </c>
      <c r="H604">
        <v>1</v>
      </c>
      <c r="I604">
        <v>32.020000000000003</v>
      </c>
      <c r="J604">
        <v>8.6999999999999994E-2</v>
      </c>
      <c r="K604">
        <v>14.34</v>
      </c>
      <c r="L604" t="s">
        <v>57</v>
      </c>
    </row>
    <row r="605" spans="1:12" x14ac:dyDescent="0.3">
      <c r="A605" t="s">
        <v>4370</v>
      </c>
      <c r="B605" t="s">
        <v>7273</v>
      </c>
      <c r="C605" t="s">
        <v>88</v>
      </c>
      <c r="D605" t="s">
        <v>92</v>
      </c>
      <c r="E605" t="s">
        <v>54</v>
      </c>
      <c r="F605" t="s">
        <v>55</v>
      </c>
      <c r="G605" t="s">
        <v>56</v>
      </c>
      <c r="H605">
        <v>1</v>
      </c>
      <c r="I605">
        <v>23.29</v>
      </c>
      <c r="J605">
        <v>4.4999999999999998E-2</v>
      </c>
      <c r="K605">
        <v>14.83</v>
      </c>
      <c r="L605" t="s">
        <v>57</v>
      </c>
    </row>
    <row r="606" spans="1:12" x14ac:dyDescent="0.3">
      <c r="A606" t="s">
        <v>5697</v>
      </c>
      <c r="B606" t="s">
        <v>7274</v>
      </c>
      <c r="C606" t="s">
        <v>84</v>
      </c>
      <c r="D606" t="s">
        <v>225</v>
      </c>
      <c r="E606" t="s">
        <v>93</v>
      </c>
      <c r="F606" t="s">
        <v>124</v>
      </c>
      <c r="G606" t="s">
        <v>56</v>
      </c>
      <c r="H606">
        <v>9</v>
      </c>
      <c r="I606">
        <v>58.64</v>
      </c>
      <c r="J606">
        <v>0</v>
      </c>
      <c r="K606">
        <v>20.63</v>
      </c>
      <c r="L606" t="s">
        <v>104</v>
      </c>
    </row>
    <row r="607" spans="1:12" x14ac:dyDescent="0.3">
      <c r="A607" t="s">
        <v>655</v>
      </c>
      <c r="B607" t="s">
        <v>7085</v>
      </c>
      <c r="C607" t="s">
        <v>63</v>
      </c>
      <c r="D607" t="s">
        <v>175</v>
      </c>
      <c r="E607" t="s">
        <v>54</v>
      </c>
      <c r="F607" t="s">
        <v>6917</v>
      </c>
      <c r="G607" t="s">
        <v>56</v>
      </c>
      <c r="H607">
        <v>1</v>
      </c>
      <c r="I607">
        <v>7.61</v>
      </c>
      <c r="J607">
        <v>0.191</v>
      </c>
      <c r="K607">
        <v>5.07</v>
      </c>
      <c r="L607" t="s">
        <v>57</v>
      </c>
    </row>
    <row r="608" spans="1:12" x14ac:dyDescent="0.3">
      <c r="A608" t="s">
        <v>1248</v>
      </c>
      <c r="B608" t="s">
        <v>7275</v>
      </c>
      <c r="C608" t="s">
        <v>52</v>
      </c>
      <c r="D608" t="s">
        <v>181</v>
      </c>
      <c r="E608" t="s">
        <v>71</v>
      </c>
      <c r="F608" t="s">
        <v>97</v>
      </c>
      <c r="G608" t="s">
        <v>56</v>
      </c>
      <c r="H608">
        <v>3</v>
      </c>
      <c r="I608">
        <v>253.39</v>
      </c>
      <c r="J608">
        <v>0.04</v>
      </c>
      <c r="K608">
        <v>192.26</v>
      </c>
      <c r="L608" t="s">
        <v>57</v>
      </c>
    </row>
    <row r="609" spans="1:12" x14ac:dyDescent="0.3">
      <c r="A609" t="s">
        <v>661</v>
      </c>
      <c r="B609" t="s">
        <v>7276</v>
      </c>
      <c r="C609" t="s">
        <v>63</v>
      </c>
      <c r="D609" t="s">
        <v>175</v>
      </c>
      <c r="E609" t="s">
        <v>107</v>
      </c>
      <c r="F609" t="s">
        <v>193</v>
      </c>
      <c r="G609" t="s">
        <v>56</v>
      </c>
      <c r="H609">
        <v>10</v>
      </c>
      <c r="I609">
        <v>17.8</v>
      </c>
      <c r="J609">
        <v>0.20899999999999999</v>
      </c>
      <c r="K609">
        <v>7.87</v>
      </c>
      <c r="L609" t="s">
        <v>57</v>
      </c>
    </row>
    <row r="610" spans="1:12" x14ac:dyDescent="0.3">
      <c r="A610" t="s">
        <v>3743</v>
      </c>
      <c r="B610" t="s">
        <v>7277</v>
      </c>
      <c r="C610" t="s">
        <v>88</v>
      </c>
      <c r="D610" t="s">
        <v>7278</v>
      </c>
      <c r="E610" t="s">
        <v>60</v>
      </c>
      <c r="F610" t="s">
        <v>61</v>
      </c>
      <c r="G610" t="s">
        <v>68</v>
      </c>
      <c r="H610">
        <v>11</v>
      </c>
      <c r="I610">
        <v>116.02</v>
      </c>
      <c r="J610">
        <v>9.7000000000000003E-2</v>
      </c>
      <c r="K610">
        <v>56.99</v>
      </c>
      <c r="L610" t="s">
        <v>57</v>
      </c>
    </row>
    <row r="611" spans="1:12" x14ac:dyDescent="0.3">
      <c r="A611" t="s">
        <v>5465</v>
      </c>
      <c r="B611" t="s">
        <v>7279</v>
      </c>
      <c r="C611" t="s">
        <v>52</v>
      </c>
      <c r="D611" t="s">
        <v>70</v>
      </c>
      <c r="E611" t="s">
        <v>107</v>
      </c>
      <c r="F611" t="s">
        <v>108</v>
      </c>
      <c r="G611" t="s">
        <v>68</v>
      </c>
      <c r="H611">
        <v>5</v>
      </c>
      <c r="I611">
        <v>33.03</v>
      </c>
      <c r="J611">
        <v>8.5999999999999993E-2</v>
      </c>
      <c r="K611">
        <v>14.09</v>
      </c>
      <c r="L611" t="s">
        <v>57</v>
      </c>
    </row>
    <row r="612" spans="1:12" x14ac:dyDescent="0.3">
      <c r="A612" t="s">
        <v>3092</v>
      </c>
      <c r="B612" t="s">
        <v>7264</v>
      </c>
      <c r="C612" t="s">
        <v>52</v>
      </c>
      <c r="E612" t="s">
        <v>60</v>
      </c>
      <c r="F612" t="s">
        <v>90</v>
      </c>
      <c r="G612" t="s">
        <v>68</v>
      </c>
      <c r="H612">
        <v>2</v>
      </c>
      <c r="I612">
        <v>99.27</v>
      </c>
      <c r="J612">
        <v>6.9000000000000006E-2</v>
      </c>
      <c r="L612" t="s">
        <v>57</v>
      </c>
    </row>
    <row r="613" spans="1:12" x14ac:dyDescent="0.3">
      <c r="A613" t="s">
        <v>4447</v>
      </c>
      <c r="B613" t="s">
        <v>7280</v>
      </c>
      <c r="C613" t="s">
        <v>63</v>
      </c>
      <c r="D613" t="s">
        <v>7168</v>
      </c>
      <c r="E613" t="s">
        <v>107</v>
      </c>
      <c r="F613" t="s">
        <v>6797</v>
      </c>
      <c r="G613" t="s">
        <v>56</v>
      </c>
      <c r="H613">
        <v>3</v>
      </c>
      <c r="I613">
        <v>56.72</v>
      </c>
      <c r="J613">
        <v>0.214</v>
      </c>
      <c r="K613">
        <v>23.76</v>
      </c>
      <c r="L613" t="s">
        <v>57</v>
      </c>
    </row>
    <row r="614" spans="1:12" x14ac:dyDescent="0.3">
      <c r="A614" t="s">
        <v>3061</v>
      </c>
      <c r="B614" t="s">
        <v>6998</v>
      </c>
      <c r="C614" t="s">
        <v>52</v>
      </c>
      <c r="D614" t="s">
        <v>101</v>
      </c>
      <c r="E614" t="s">
        <v>71</v>
      </c>
      <c r="F614" t="s">
        <v>86</v>
      </c>
      <c r="G614" t="s">
        <v>68</v>
      </c>
      <c r="H614">
        <v>2</v>
      </c>
      <c r="I614">
        <v>275.52999999999997</v>
      </c>
      <c r="J614">
        <v>0.09</v>
      </c>
      <c r="K614">
        <v>198.58</v>
      </c>
      <c r="L614" t="s">
        <v>57</v>
      </c>
    </row>
    <row r="615" spans="1:12" x14ac:dyDescent="0.3">
      <c r="A615" t="s">
        <v>3557</v>
      </c>
      <c r="B615" t="s">
        <v>7281</v>
      </c>
      <c r="C615" t="s">
        <v>6755</v>
      </c>
      <c r="D615" t="s">
        <v>147</v>
      </c>
      <c r="E615" t="s">
        <v>93</v>
      </c>
      <c r="F615" t="s">
        <v>94</v>
      </c>
      <c r="G615" t="s">
        <v>56</v>
      </c>
      <c r="H615">
        <v>4</v>
      </c>
      <c r="I615">
        <v>19.62</v>
      </c>
      <c r="J615">
        <v>6.6000000000000003E-2</v>
      </c>
      <c r="K615">
        <v>7.73</v>
      </c>
      <c r="L615" t="s">
        <v>57</v>
      </c>
    </row>
    <row r="616" spans="1:12" x14ac:dyDescent="0.3">
      <c r="A616" t="s">
        <v>6217</v>
      </c>
      <c r="B616" t="s">
        <v>7282</v>
      </c>
      <c r="C616" t="s">
        <v>63</v>
      </c>
      <c r="D616" t="s">
        <v>175</v>
      </c>
      <c r="E616" t="s">
        <v>54</v>
      </c>
      <c r="F616" t="s">
        <v>156</v>
      </c>
      <c r="G616" t="s">
        <v>68</v>
      </c>
      <c r="H616">
        <v>1</v>
      </c>
      <c r="I616">
        <v>12.31</v>
      </c>
      <c r="J616">
        <v>0</v>
      </c>
      <c r="K616">
        <v>7.7</v>
      </c>
      <c r="L616" t="s">
        <v>6720</v>
      </c>
    </row>
    <row r="617" spans="1:12" x14ac:dyDescent="0.3">
      <c r="A617" t="s">
        <v>1384</v>
      </c>
      <c r="B617" t="s">
        <v>7283</v>
      </c>
      <c r="C617" t="s">
        <v>88</v>
      </c>
      <c r="D617" t="s">
        <v>179</v>
      </c>
      <c r="E617" t="s">
        <v>107</v>
      </c>
      <c r="F617" t="s">
        <v>148</v>
      </c>
      <c r="G617" t="s">
        <v>68</v>
      </c>
      <c r="H617">
        <v>3</v>
      </c>
      <c r="I617">
        <v>46.18</v>
      </c>
      <c r="J617">
        <v>1.6E-2</v>
      </c>
      <c r="K617">
        <v>15.89</v>
      </c>
      <c r="L617" t="s">
        <v>57</v>
      </c>
    </row>
    <row r="618" spans="1:12" x14ac:dyDescent="0.3">
      <c r="A618" t="s">
        <v>6285</v>
      </c>
      <c r="B618" t="s">
        <v>7284</v>
      </c>
      <c r="C618" t="s">
        <v>63</v>
      </c>
      <c r="E618" t="s">
        <v>71</v>
      </c>
      <c r="F618" t="s">
        <v>97</v>
      </c>
      <c r="G618" t="s">
        <v>68</v>
      </c>
      <c r="H618">
        <v>1</v>
      </c>
      <c r="I618">
        <v>282.87</v>
      </c>
      <c r="J618">
        <v>0.222</v>
      </c>
      <c r="K618">
        <v>187.67</v>
      </c>
      <c r="L618" t="s">
        <v>57</v>
      </c>
    </row>
    <row r="619" spans="1:12" x14ac:dyDescent="0.3">
      <c r="A619" t="s">
        <v>2827</v>
      </c>
      <c r="B619" t="s">
        <v>7285</v>
      </c>
      <c r="C619" t="s">
        <v>52</v>
      </c>
      <c r="D619" t="s">
        <v>181</v>
      </c>
      <c r="E619" t="s">
        <v>54</v>
      </c>
      <c r="F619" t="s">
        <v>156</v>
      </c>
      <c r="G619" t="s">
        <v>68</v>
      </c>
      <c r="H619">
        <v>2</v>
      </c>
      <c r="I619">
        <v>7.7</v>
      </c>
      <c r="J619">
        <v>0.13300000000000001</v>
      </c>
      <c r="K619">
        <v>5.17</v>
      </c>
      <c r="L619" t="s">
        <v>57</v>
      </c>
    </row>
    <row r="620" spans="1:12" x14ac:dyDescent="0.3">
      <c r="A620" t="s">
        <v>2021</v>
      </c>
      <c r="B620" t="s">
        <v>7286</v>
      </c>
      <c r="C620" t="s">
        <v>63</v>
      </c>
      <c r="D620" t="s">
        <v>175</v>
      </c>
      <c r="E620" t="s">
        <v>107</v>
      </c>
      <c r="F620" t="s">
        <v>148</v>
      </c>
      <c r="G620" t="s">
        <v>68</v>
      </c>
      <c r="H620">
        <v>3</v>
      </c>
      <c r="I620">
        <v>25.67</v>
      </c>
      <c r="J620">
        <v>8.4000000000000005E-2</v>
      </c>
      <c r="K620">
        <v>10.6</v>
      </c>
      <c r="L620" t="s">
        <v>57</v>
      </c>
    </row>
    <row r="621" spans="1:12" x14ac:dyDescent="0.3">
      <c r="A621" t="s">
        <v>5309</v>
      </c>
      <c r="B621" t="s">
        <v>7287</v>
      </c>
      <c r="C621" t="s">
        <v>84</v>
      </c>
      <c r="D621" t="s">
        <v>243</v>
      </c>
      <c r="E621" t="s">
        <v>93</v>
      </c>
      <c r="F621" t="s">
        <v>219</v>
      </c>
      <c r="G621" t="s">
        <v>56</v>
      </c>
      <c r="H621">
        <v>6</v>
      </c>
      <c r="I621">
        <v>84.34</v>
      </c>
      <c r="J621">
        <v>9.0999999999999998E-2</v>
      </c>
      <c r="K621">
        <v>39.89</v>
      </c>
      <c r="L621" t="s">
        <v>6738</v>
      </c>
    </row>
    <row r="622" spans="1:12" x14ac:dyDescent="0.3">
      <c r="A622" t="s">
        <v>6140</v>
      </c>
      <c r="B622" t="s">
        <v>7288</v>
      </c>
      <c r="C622" t="s">
        <v>52</v>
      </c>
      <c r="D622" t="s">
        <v>113</v>
      </c>
      <c r="E622" t="s">
        <v>71</v>
      </c>
      <c r="F622" t="s">
        <v>78</v>
      </c>
      <c r="G622" t="s">
        <v>68</v>
      </c>
      <c r="H622">
        <v>2</v>
      </c>
      <c r="I622">
        <v>119.12</v>
      </c>
      <c r="J622">
        <v>1.4E-2</v>
      </c>
      <c r="K622">
        <v>84.66</v>
      </c>
      <c r="L622" t="s">
        <v>57</v>
      </c>
    </row>
    <row r="623" spans="1:12" x14ac:dyDescent="0.3">
      <c r="A623" t="s">
        <v>4414</v>
      </c>
      <c r="B623" t="s">
        <v>6752</v>
      </c>
      <c r="C623" t="s">
        <v>84</v>
      </c>
      <c r="D623" t="s">
        <v>110</v>
      </c>
      <c r="E623" t="s">
        <v>6911</v>
      </c>
      <c r="F623" t="s">
        <v>99</v>
      </c>
      <c r="G623" t="s">
        <v>68</v>
      </c>
      <c r="H623">
        <v>2</v>
      </c>
      <c r="I623">
        <v>117.01</v>
      </c>
      <c r="J623">
        <v>8.2000000000000003E-2</v>
      </c>
      <c r="K623">
        <v>54.56</v>
      </c>
      <c r="L623" t="s">
        <v>57</v>
      </c>
    </row>
    <row r="624" spans="1:12" x14ac:dyDescent="0.3">
      <c r="A624" t="s">
        <v>2871</v>
      </c>
      <c r="B624" t="s">
        <v>7289</v>
      </c>
      <c r="C624" t="s">
        <v>88</v>
      </c>
      <c r="D624" t="s">
        <v>123</v>
      </c>
      <c r="E624" t="s">
        <v>71</v>
      </c>
      <c r="F624" t="s">
        <v>126</v>
      </c>
      <c r="G624" t="s">
        <v>68</v>
      </c>
      <c r="H624">
        <v>11</v>
      </c>
      <c r="I624">
        <v>159.9</v>
      </c>
      <c r="J624">
        <v>9.5000000000000001E-2</v>
      </c>
      <c r="K624">
        <v>115.54</v>
      </c>
      <c r="L624" t="s">
        <v>57</v>
      </c>
    </row>
    <row r="625" spans="1:12" x14ac:dyDescent="0.3">
      <c r="A625" t="s">
        <v>304</v>
      </c>
      <c r="B625" t="s">
        <v>7176</v>
      </c>
      <c r="C625" t="s">
        <v>63</v>
      </c>
      <c r="D625" t="s">
        <v>106</v>
      </c>
      <c r="E625" t="s">
        <v>71</v>
      </c>
      <c r="F625" t="s">
        <v>78</v>
      </c>
      <c r="G625" t="s">
        <v>68</v>
      </c>
      <c r="H625">
        <v>7</v>
      </c>
      <c r="I625">
        <v>55.23</v>
      </c>
      <c r="J625">
        <v>0.13700000000000001</v>
      </c>
      <c r="K625">
        <v>43.08</v>
      </c>
      <c r="L625" t="s">
        <v>57</v>
      </c>
    </row>
    <row r="626" spans="1:12" x14ac:dyDescent="0.3">
      <c r="A626" t="s">
        <v>3119</v>
      </c>
      <c r="B626" t="s">
        <v>6721</v>
      </c>
      <c r="C626" t="s">
        <v>88</v>
      </c>
      <c r="D626" t="s">
        <v>183</v>
      </c>
      <c r="E626" t="s">
        <v>60</v>
      </c>
      <c r="F626" t="s">
        <v>61</v>
      </c>
      <c r="G626" t="s">
        <v>56</v>
      </c>
      <c r="H626">
        <v>2</v>
      </c>
      <c r="I626">
        <v>15.35</v>
      </c>
      <c r="J626">
        <v>0.14199999999999999</v>
      </c>
      <c r="K626">
        <v>7.34</v>
      </c>
      <c r="L626" t="s">
        <v>57</v>
      </c>
    </row>
    <row r="627" spans="1:12" x14ac:dyDescent="0.3">
      <c r="A627" t="s">
        <v>1095</v>
      </c>
      <c r="B627" t="s">
        <v>7290</v>
      </c>
      <c r="C627" t="s">
        <v>63</v>
      </c>
      <c r="D627" t="s">
        <v>159</v>
      </c>
      <c r="E627" t="s">
        <v>93</v>
      </c>
      <c r="F627" t="s">
        <v>94</v>
      </c>
      <c r="G627" t="s">
        <v>68</v>
      </c>
      <c r="H627">
        <v>2</v>
      </c>
      <c r="I627">
        <v>22.22</v>
      </c>
      <c r="J627">
        <v>0.19900000000000001</v>
      </c>
      <c r="L627" t="s">
        <v>57</v>
      </c>
    </row>
    <row r="628" spans="1:12" x14ac:dyDescent="0.3">
      <c r="A628" t="s">
        <v>2500</v>
      </c>
      <c r="B628" t="s">
        <v>7291</v>
      </c>
      <c r="C628" t="s">
        <v>6718</v>
      </c>
      <c r="D628" t="s">
        <v>70</v>
      </c>
      <c r="E628" t="s">
        <v>93</v>
      </c>
      <c r="F628" t="s">
        <v>141</v>
      </c>
      <c r="G628" t="s">
        <v>56</v>
      </c>
      <c r="H628">
        <v>2</v>
      </c>
      <c r="I628">
        <v>65.64</v>
      </c>
      <c r="J628">
        <v>8.2000000000000003E-2</v>
      </c>
      <c r="K628">
        <v>31.67</v>
      </c>
      <c r="L628" t="s">
        <v>57</v>
      </c>
    </row>
    <row r="629" spans="1:12" x14ac:dyDescent="0.3">
      <c r="A629" t="s">
        <v>353</v>
      </c>
      <c r="B629" t="s">
        <v>7292</v>
      </c>
      <c r="C629" t="s">
        <v>84</v>
      </c>
      <c r="D629" t="s">
        <v>110</v>
      </c>
      <c r="E629" t="s">
        <v>60</v>
      </c>
      <c r="F629" t="s">
        <v>76</v>
      </c>
      <c r="G629" t="s">
        <v>68</v>
      </c>
      <c r="H629">
        <v>1</v>
      </c>
      <c r="I629">
        <v>58.96</v>
      </c>
      <c r="J629">
        <v>0.16300000000000001</v>
      </c>
      <c r="L629" t="s">
        <v>57</v>
      </c>
    </row>
    <row r="630" spans="1:12" x14ac:dyDescent="0.3">
      <c r="A630" t="s">
        <v>4176</v>
      </c>
      <c r="B630" t="s">
        <v>7293</v>
      </c>
      <c r="C630" t="s">
        <v>52</v>
      </c>
      <c r="D630" t="s">
        <v>96</v>
      </c>
      <c r="E630" t="s">
        <v>71</v>
      </c>
      <c r="F630" t="s">
        <v>97</v>
      </c>
      <c r="G630" t="s">
        <v>56</v>
      </c>
      <c r="H630">
        <v>3</v>
      </c>
      <c r="I630">
        <v>192.44</v>
      </c>
      <c r="J630">
        <v>1.2E-2</v>
      </c>
      <c r="K630">
        <v>132.53</v>
      </c>
      <c r="L630" t="s">
        <v>57</v>
      </c>
    </row>
    <row r="631" spans="1:12" x14ac:dyDescent="0.3">
      <c r="A631" t="s">
        <v>1252</v>
      </c>
      <c r="B631" t="s">
        <v>6945</v>
      </c>
      <c r="C631" t="s">
        <v>63</v>
      </c>
      <c r="D631" t="s">
        <v>7168</v>
      </c>
      <c r="E631" t="s">
        <v>93</v>
      </c>
      <c r="F631" t="s">
        <v>219</v>
      </c>
      <c r="G631" t="s">
        <v>56</v>
      </c>
      <c r="H631">
        <v>2</v>
      </c>
      <c r="I631">
        <v>71</v>
      </c>
      <c r="J631">
        <v>0.105</v>
      </c>
      <c r="K631">
        <v>30.58</v>
      </c>
      <c r="L631" t="s">
        <v>57</v>
      </c>
    </row>
    <row r="632" spans="1:12" x14ac:dyDescent="0.3">
      <c r="A632" t="s">
        <v>3262</v>
      </c>
      <c r="B632" t="s">
        <v>7294</v>
      </c>
      <c r="C632" t="s">
        <v>63</v>
      </c>
      <c r="D632" t="s">
        <v>175</v>
      </c>
      <c r="E632" t="s">
        <v>54</v>
      </c>
      <c r="F632" t="s">
        <v>156</v>
      </c>
      <c r="G632" t="s">
        <v>68</v>
      </c>
      <c r="H632">
        <v>6</v>
      </c>
      <c r="I632">
        <v>21.92</v>
      </c>
      <c r="J632">
        <v>0.30199999999999999</v>
      </c>
      <c r="K632">
        <v>12.56</v>
      </c>
      <c r="L632" t="s">
        <v>57</v>
      </c>
    </row>
    <row r="633" spans="1:12" x14ac:dyDescent="0.3">
      <c r="A633" t="s">
        <v>406</v>
      </c>
      <c r="B633" t="s">
        <v>7295</v>
      </c>
      <c r="C633" t="s">
        <v>52</v>
      </c>
      <c r="D633" t="s">
        <v>70</v>
      </c>
      <c r="E633" t="s">
        <v>93</v>
      </c>
      <c r="F633" t="s">
        <v>124</v>
      </c>
      <c r="G633" t="s">
        <v>56</v>
      </c>
      <c r="H633">
        <v>6</v>
      </c>
      <c r="I633">
        <v>32.380000000000003</v>
      </c>
      <c r="J633">
        <v>0.10100000000000001</v>
      </c>
      <c r="K633">
        <v>16.14</v>
      </c>
      <c r="L633" t="s">
        <v>57</v>
      </c>
    </row>
    <row r="634" spans="1:12" x14ac:dyDescent="0.3">
      <c r="A634" t="s">
        <v>2955</v>
      </c>
      <c r="B634" t="s">
        <v>6823</v>
      </c>
      <c r="C634" t="s">
        <v>52</v>
      </c>
      <c r="D634" t="s">
        <v>272</v>
      </c>
      <c r="E634" t="s">
        <v>60</v>
      </c>
      <c r="F634" t="s">
        <v>76</v>
      </c>
      <c r="G634" t="s">
        <v>56</v>
      </c>
      <c r="H634">
        <v>-2</v>
      </c>
      <c r="I634">
        <v>55.89</v>
      </c>
      <c r="J634">
        <v>1.6E-2</v>
      </c>
      <c r="K634">
        <v>30.65</v>
      </c>
      <c r="L634" t="s">
        <v>6720</v>
      </c>
    </row>
    <row r="635" spans="1:12" x14ac:dyDescent="0.3">
      <c r="A635" t="s">
        <v>4045</v>
      </c>
      <c r="B635" t="s">
        <v>6861</v>
      </c>
      <c r="C635" t="s">
        <v>52</v>
      </c>
      <c r="D635" t="s">
        <v>237</v>
      </c>
      <c r="E635" t="s">
        <v>54</v>
      </c>
      <c r="F635" t="s">
        <v>55</v>
      </c>
      <c r="G635" t="s">
        <v>68</v>
      </c>
      <c r="H635">
        <v>14</v>
      </c>
      <c r="I635">
        <v>8.77</v>
      </c>
      <c r="J635">
        <v>7.4999999999999997E-2</v>
      </c>
      <c r="K635">
        <v>5.37</v>
      </c>
      <c r="L635" t="s">
        <v>57</v>
      </c>
    </row>
    <row r="636" spans="1:12" x14ac:dyDescent="0.3">
      <c r="A636" t="s">
        <v>3921</v>
      </c>
      <c r="B636" t="s">
        <v>7296</v>
      </c>
      <c r="C636" t="s">
        <v>84</v>
      </c>
      <c r="D636" t="s">
        <v>6834</v>
      </c>
      <c r="E636" t="s">
        <v>93</v>
      </c>
      <c r="F636" t="s">
        <v>94</v>
      </c>
      <c r="G636" t="s">
        <v>56</v>
      </c>
      <c r="H636">
        <v>4</v>
      </c>
      <c r="I636">
        <v>15.58</v>
      </c>
      <c r="J636">
        <v>0.11899999999999999</v>
      </c>
      <c r="K636">
        <v>6.86</v>
      </c>
      <c r="L636" t="s">
        <v>57</v>
      </c>
    </row>
    <row r="637" spans="1:12" x14ac:dyDescent="0.3">
      <c r="A637" t="s">
        <v>5980</v>
      </c>
      <c r="B637" t="s">
        <v>7036</v>
      </c>
      <c r="C637" t="s">
        <v>63</v>
      </c>
      <c r="D637" t="s">
        <v>188</v>
      </c>
      <c r="E637" t="s">
        <v>71</v>
      </c>
      <c r="F637" t="s">
        <v>126</v>
      </c>
      <c r="G637" t="s">
        <v>68</v>
      </c>
      <c r="H637">
        <v>10</v>
      </c>
      <c r="I637">
        <v>88.94</v>
      </c>
      <c r="J637">
        <v>0.191</v>
      </c>
      <c r="K637">
        <v>64.349999999999994</v>
      </c>
      <c r="L637" t="s">
        <v>57</v>
      </c>
    </row>
    <row r="638" spans="1:12" x14ac:dyDescent="0.3">
      <c r="A638" t="s">
        <v>3723</v>
      </c>
      <c r="B638" t="s">
        <v>7297</v>
      </c>
      <c r="C638" t="s">
        <v>84</v>
      </c>
      <c r="D638" t="s">
        <v>85</v>
      </c>
      <c r="E638" t="s">
        <v>107</v>
      </c>
      <c r="F638" t="s">
        <v>108</v>
      </c>
      <c r="G638" t="s">
        <v>68</v>
      </c>
      <c r="H638">
        <v>4</v>
      </c>
      <c r="I638">
        <v>44.3</v>
      </c>
      <c r="J638">
        <v>7.4999999999999997E-2</v>
      </c>
      <c r="K638">
        <v>13.64</v>
      </c>
      <c r="L638" t="s">
        <v>57</v>
      </c>
    </row>
    <row r="639" spans="1:12" x14ac:dyDescent="0.3">
      <c r="A639" t="s">
        <v>2525</v>
      </c>
      <c r="B639" t="s">
        <v>7298</v>
      </c>
      <c r="C639" t="s">
        <v>84</v>
      </c>
      <c r="D639" t="s">
        <v>110</v>
      </c>
      <c r="E639" t="s">
        <v>54</v>
      </c>
      <c r="F639" t="s">
        <v>65</v>
      </c>
      <c r="G639" t="s">
        <v>68</v>
      </c>
      <c r="H639">
        <v>6</v>
      </c>
      <c r="I639">
        <v>9.34</v>
      </c>
      <c r="J639">
        <v>3.6999999999999998E-2</v>
      </c>
      <c r="K639">
        <v>5.84</v>
      </c>
      <c r="L639" t="s">
        <v>57</v>
      </c>
    </row>
    <row r="640" spans="1:12" x14ac:dyDescent="0.3">
      <c r="A640" t="s">
        <v>948</v>
      </c>
      <c r="B640" t="s">
        <v>7299</v>
      </c>
      <c r="C640" t="s">
        <v>52</v>
      </c>
      <c r="D640" t="s">
        <v>101</v>
      </c>
      <c r="E640" t="s">
        <v>107</v>
      </c>
      <c r="F640" t="s">
        <v>193</v>
      </c>
      <c r="G640" t="s">
        <v>68</v>
      </c>
      <c r="H640">
        <v>1</v>
      </c>
      <c r="I640">
        <v>25.03</v>
      </c>
      <c r="J640">
        <v>0.115</v>
      </c>
      <c r="L640" t="s">
        <v>57</v>
      </c>
    </row>
    <row r="641" spans="1:12" x14ac:dyDescent="0.3">
      <c r="A641" t="s">
        <v>3002</v>
      </c>
      <c r="B641" t="s">
        <v>7212</v>
      </c>
      <c r="C641" t="s">
        <v>84</v>
      </c>
      <c r="D641" t="s">
        <v>103</v>
      </c>
      <c r="E641" t="s">
        <v>60</v>
      </c>
      <c r="F641" t="s">
        <v>61</v>
      </c>
      <c r="G641" t="s">
        <v>56</v>
      </c>
      <c r="H641">
        <v>1</v>
      </c>
      <c r="I641">
        <v>67.78</v>
      </c>
      <c r="J641">
        <v>0.156</v>
      </c>
      <c r="K641">
        <v>31.99</v>
      </c>
      <c r="L641" t="s">
        <v>57</v>
      </c>
    </row>
    <row r="642" spans="1:12" x14ac:dyDescent="0.3">
      <c r="A642" t="s">
        <v>274</v>
      </c>
      <c r="B642" t="s">
        <v>7181</v>
      </c>
      <c r="C642" t="s">
        <v>84</v>
      </c>
      <c r="D642" t="s">
        <v>169</v>
      </c>
      <c r="E642" t="s">
        <v>54</v>
      </c>
      <c r="F642" t="s">
        <v>65</v>
      </c>
      <c r="G642" t="s">
        <v>56</v>
      </c>
      <c r="H642">
        <v>4</v>
      </c>
      <c r="I642">
        <v>11.36</v>
      </c>
      <c r="J642">
        <v>0.159</v>
      </c>
      <c r="K642">
        <v>6.79</v>
      </c>
    </row>
    <row r="643" spans="1:12" x14ac:dyDescent="0.3">
      <c r="A643" t="s">
        <v>4103</v>
      </c>
      <c r="B643" t="s">
        <v>7015</v>
      </c>
      <c r="C643" t="s">
        <v>84</v>
      </c>
      <c r="D643" t="s">
        <v>572</v>
      </c>
      <c r="E643" t="s">
        <v>107</v>
      </c>
      <c r="F643" t="s">
        <v>108</v>
      </c>
      <c r="H643">
        <v>1</v>
      </c>
      <c r="I643">
        <v>13.4</v>
      </c>
      <c r="J643">
        <v>8.9999999999999993E-3</v>
      </c>
      <c r="K643">
        <v>4.71</v>
      </c>
      <c r="L643" t="s">
        <v>57</v>
      </c>
    </row>
    <row r="644" spans="1:12" x14ac:dyDescent="0.3">
      <c r="A644" t="s">
        <v>5020</v>
      </c>
      <c r="B644" t="s">
        <v>7294</v>
      </c>
      <c r="C644" t="s">
        <v>6755</v>
      </c>
      <c r="D644" t="s">
        <v>225</v>
      </c>
      <c r="E644" t="s">
        <v>71</v>
      </c>
      <c r="F644" t="s">
        <v>78</v>
      </c>
      <c r="G644" t="s">
        <v>68</v>
      </c>
      <c r="H644">
        <v>2</v>
      </c>
      <c r="I644">
        <v>129.65</v>
      </c>
      <c r="J644">
        <v>9.2999999999999999E-2</v>
      </c>
      <c r="K644">
        <v>97.92</v>
      </c>
      <c r="L644" t="s">
        <v>57</v>
      </c>
    </row>
    <row r="645" spans="1:12" x14ac:dyDescent="0.3">
      <c r="A645" t="s">
        <v>3959</v>
      </c>
      <c r="B645" t="s">
        <v>7257</v>
      </c>
      <c r="C645" t="s">
        <v>88</v>
      </c>
      <c r="D645" t="s">
        <v>123</v>
      </c>
      <c r="E645" t="s">
        <v>107</v>
      </c>
      <c r="F645" t="s">
        <v>108</v>
      </c>
      <c r="G645" t="s">
        <v>68</v>
      </c>
      <c r="H645">
        <v>4</v>
      </c>
      <c r="I645">
        <v>46.46</v>
      </c>
      <c r="J645">
        <v>8.1000000000000003E-2</v>
      </c>
      <c r="K645">
        <v>18.190000000000001</v>
      </c>
      <c r="L645" t="s">
        <v>57</v>
      </c>
    </row>
    <row r="646" spans="1:12" x14ac:dyDescent="0.3">
      <c r="A646" t="s">
        <v>5885</v>
      </c>
      <c r="B646" t="s">
        <v>7282</v>
      </c>
      <c r="C646" t="s">
        <v>88</v>
      </c>
      <c r="D646" t="s">
        <v>234</v>
      </c>
      <c r="E646" t="s">
        <v>71</v>
      </c>
      <c r="F646" t="s">
        <v>78</v>
      </c>
      <c r="G646" t="s">
        <v>56</v>
      </c>
      <c r="H646">
        <v>3</v>
      </c>
      <c r="I646">
        <v>81.52</v>
      </c>
      <c r="J646">
        <v>0.08</v>
      </c>
      <c r="K646">
        <v>53.39</v>
      </c>
      <c r="L646" t="s">
        <v>57</v>
      </c>
    </row>
    <row r="647" spans="1:12" x14ac:dyDescent="0.3">
      <c r="A647" t="s">
        <v>2816</v>
      </c>
      <c r="B647" t="s">
        <v>7300</v>
      </c>
      <c r="C647" t="s">
        <v>84</v>
      </c>
      <c r="D647" t="s">
        <v>243</v>
      </c>
      <c r="E647" t="s">
        <v>71</v>
      </c>
      <c r="F647" t="s">
        <v>126</v>
      </c>
      <c r="G647" t="s">
        <v>56</v>
      </c>
      <c r="H647">
        <v>7</v>
      </c>
      <c r="I647">
        <v>239.05</v>
      </c>
      <c r="J647">
        <v>0.04</v>
      </c>
      <c r="K647">
        <v>169.38</v>
      </c>
      <c r="L647" t="s">
        <v>57</v>
      </c>
    </row>
    <row r="648" spans="1:12" x14ac:dyDescent="0.3">
      <c r="A648" t="s">
        <v>4676</v>
      </c>
      <c r="B648" t="s">
        <v>7301</v>
      </c>
      <c r="C648" t="s">
        <v>52</v>
      </c>
      <c r="D648" t="s">
        <v>53</v>
      </c>
      <c r="E648" t="s">
        <v>93</v>
      </c>
      <c r="F648" t="s">
        <v>124</v>
      </c>
      <c r="G648" t="s">
        <v>68</v>
      </c>
      <c r="H648">
        <v>3</v>
      </c>
      <c r="I648">
        <v>34.979999999999997</v>
      </c>
      <c r="J648">
        <v>7.0000000000000007E-2</v>
      </c>
      <c r="K648">
        <v>15.68</v>
      </c>
      <c r="L648" t="s">
        <v>57</v>
      </c>
    </row>
    <row r="649" spans="1:12" x14ac:dyDescent="0.3">
      <c r="A649" t="s">
        <v>3008</v>
      </c>
      <c r="B649" t="s">
        <v>7302</v>
      </c>
      <c r="C649" t="s">
        <v>6750</v>
      </c>
      <c r="D649" t="s">
        <v>89</v>
      </c>
      <c r="E649" t="s">
        <v>60</v>
      </c>
      <c r="F649" t="s">
        <v>99</v>
      </c>
      <c r="G649" t="s">
        <v>68</v>
      </c>
      <c r="H649">
        <v>2</v>
      </c>
      <c r="I649">
        <v>34.340000000000003</v>
      </c>
      <c r="J649">
        <v>0.14000000000000001</v>
      </c>
      <c r="K649">
        <v>18.14</v>
      </c>
      <c r="L649" t="s">
        <v>57</v>
      </c>
    </row>
    <row r="650" spans="1:12" x14ac:dyDescent="0.3">
      <c r="A650" t="s">
        <v>6377</v>
      </c>
      <c r="B650" t="s">
        <v>7274</v>
      </c>
      <c r="C650" t="s">
        <v>52</v>
      </c>
      <c r="D650" t="s">
        <v>121</v>
      </c>
      <c r="E650" t="s">
        <v>71</v>
      </c>
      <c r="F650" t="s">
        <v>78</v>
      </c>
      <c r="G650" t="s">
        <v>68</v>
      </c>
      <c r="H650">
        <v>1</v>
      </c>
      <c r="I650">
        <v>54.39</v>
      </c>
      <c r="J650">
        <v>3.9E-2</v>
      </c>
      <c r="K650">
        <v>35.94</v>
      </c>
    </row>
    <row r="651" spans="1:12" x14ac:dyDescent="0.3">
      <c r="A651" t="s">
        <v>5906</v>
      </c>
      <c r="B651" t="s">
        <v>7303</v>
      </c>
      <c r="C651" t="s">
        <v>88</v>
      </c>
      <c r="D651" t="s">
        <v>202</v>
      </c>
      <c r="E651" t="s">
        <v>93</v>
      </c>
      <c r="F651" t="s">
        <v>124</v>
      </c>
      <c r="G651" t="s">
        <v>68</v>
      </c>
      <c r="H651">
        <v>1</v>
      </c>
      <c r="I651">
        <v>49.71</v>
      </c>
      <c r="J651">
        <v>5.7000000000000002E-2</v>
      </c>
      <c r="K651">
        <v>22.26</v>
      </c>
      <c r="L651" t="s">
        <v>57</v>
      </c>
    </row>
    <row r="652" spans="1:12" x14ac:dyDescent="0.3">
      <c r="A652" t="s">
        <v>6210</v>
      </c>
      <c r="B652" t="s">
        <v>7304</v>
      </c>
      <c r="C652" t="s">
        <v>52</v>
      </c>
      <c r="D652" t="s">
        <v>155</v>
      </c>
      <c r="E652" t="s">
        <v>60</v>
      </c>
      <c r="F652" t="s">
        <v>67</v>
      </c>
      <c r="G652" t="s">
        <v>68</v>
      </c>
      <c r="H652">
        <v>5</v>
      </c>
      <c r="I652">
        <v>57.66</v>
      </c>
      <c r="J652">
        <v>9.5000000000000001E-2</v>
      </c>
      <c r="K652">
        <v>26.4</v>
      </c>
      <c r="L652" t="s">
        <v>57</v>
      </c>
    </row>
    <row r="653" spans="1:12" x14ac:dyDescent="0.3">
      <c r="A653" t="s">
        <v>3308</v>
      </c>
      <c r="B653" t="s">
        <v>7071</v>
      </c>
      <c r="C653" t="s">
        <v>88</v>
      </c>
      <c r="D653" t="s">
        <v>429</v>
      </c>
      <c r="E653" t="s">
        <v>107</v>
      </c>
      <c r="F653" t="s">
        <v>148</v>
      </c>
      <c r="G653" t="s">
        <v>56</v>
      </c>
      <c r="H653">
        <v>2</v>
      </c>
      <c r="I653">
        <v>25.55</v>
      </c>
      <c r="J653">
        <v>0.105</v>
      </c>
      <c r="K653">
        <v>7.8</v>
      </c>
      <c r="L653" t="s">
        <v>57</v>
      </c>
    </row>
    <row r="654" spans="1:12" x14ac:dyDescent="0.3">
      <c r="A654" t="s">
        <v>6025</v>
      </c>
      <c r="B654" t="s">
        <v>7305</v>
      </c>
      <c r="C654" t="s">
        <v>84</v>
      </c>
      <c r="D654" t="s">
        <v>169</v>
      </c>
      <c r="E654" t="s">
        <v>54</v>
      </c>
      <c r="F654" t="s">
        <v>156</v>
      </c>
      <c r="G654" t="s">
        <v>56</v>
      </c>
      <c r="H654">
        <v>3</v>
      </c>
      <c r="I654">
        <v>22.21</v>
      </c>
      <c r="J654">
        <v>0.153</v>
      </c>
      <c r="K654">
        <v>13.38</v>
      </c>
      <c r="L654" t="s">
        <v>57</v>
      </c>
    </row>
    <row r="655" spans="1:12" x14ac:dyDescent="0.3">
      <c r="A655" t="s">
        <v>1398</v>
      </c>
      <c r="B655" t="s">
        <v>7306</v>
      </c>
      <c r="C655" t="s">
        <v>52</v>
      </c>
      <c r="D655" t="s">
        <v>59</v>
      </c>
      <c r="E655" t="s">
        <v>60</v>
      </c>
      <c r="F655" t="s">
        <v>76</v>
      </c>
      <c r="G655" t="s">
        <v>56</v>
      </c>
      <c r="H655">
        <v>11</v>
      </c>
      <c r="I655">
        <v>27.96</v>
      </c>
      <c r="J655">
        <v>6.6000000000000003E-2</v>
      </c>
      <c r="K655">
        <v>15.36</v>
      </c>
      <c r="L655" t="s">
        <v>57</v>
      </c>
    </row>
    <row r="656" spans="1:12" x14ac:dyDescent="0.3">
      <c r="A656" t="s">
        <v>2885</v>
      </c>
      <c r="B656" t="s">
        <v>7210</v>
      </c>
      <c r="C656" t="s">
        <v>84</v>
      </c>
      <c r="D656" t="s">
        <v>6834</v>
      </c>
      <c r="E656" t="s">
        <v>71</v>
      </c>
      <c r="F656" t="s">
        <v>78</v>
      </c>
      <c r="G656" t="s">
        <v>68</v>
      </c>
      <c r="H656">
        <v>6</v>
      </c>
      <c r="J656">
        <v>7.4999999999999997E-2</v>
      </c>
      <c r="K656">
        <v>114.35</v>
      </c>
      <c r="L656" t="s">
        <v>57</v>
      </c>
    </row>
    <row r="657" spans="1:12" x14ac:dyDescent="0.3">
      <c r="A657" t="s">
        <v>6355</v>
      </c>
      <c r="B657" t="s">
        <v>6756</v>
      </c>
      <c r="C657" t="s">
        <v>88</v>
      </c>
      <c r="D657" t="s">
        <v>135</v>
      </c>
      <c r="E657" t="s">
        <v>54</v>
      </c>
      <c r="F657" t="s">
        <v>156</v>
      </c>
      <c r="G657" t="s">
        <v>56</v>
      </c>
      <c r="H657">
        <v>8</v>
      </c>
      <c r="I657">
        <v>5.5</v>
      </c>
      <c r="J657">
        <v>5.1999999999999998E-2</v>
      </c>
      <c r="K657">
        <v>3.54</v>
      </c>
      <c r="L657" t="s">
        <v>6738</v>
      </c>
    </row>
    <row r="658" spans="1:12" x14ac:dyDescent="0.3">
      <c r="A658" t="s">
        <v>818</v>
      </c>
      <c r="B658" t="s">
        <v>7307</v>
      </c>
      <c r="C658" t="s">
        <v>63</v>
      </c>
      <c r="D658" t="s">
        <v>188</v>
      </c>
      <c r="E658" t="s">
        <v>60</v>
      </c>
      <c r="F658" t="s">
        <v>99</v>
      </c>
      <c r="G658" t="s">
        <v>56</v>
      </c>
      <c r="H658">
        <v>1</v>
      </c>
      <c r="I658">
        <v>79.86</v>
      </c>
      <c r="J658">
        <v>0.155</v>
      </c>
      <c r="K658">
        <v>35.200000000000003</v>
      </c>
      <c r="L658" t="s">
        <v>104</v>
      </c>
    </row>
    <row r="659" spans="1:12" x14ac:dyDescent="0.3">
      <c r="A659" t="s">
        <v>5042</v>
      </c>
      <c r="B659" t="s">
        <v>7308</v>
      </c>
      <c r="C659" t="s">
        <v>52</v>
      </c>
      <c r="D659" t="s">
        <v>155</v>
      </c>
      <c r="E659" t="s">
        <v>107</v>
      </c>
      <c r="F659" t="s">
        <v>6797</v>
      </c>
      <c r="G659" t="s">
        <v>56</v>
      </c>
      <c r="H659">
        <v>1</v>
      </c>
      <c r="I659">
        <v>30.84</v>
      </c>
      <c r="K659">
        <v>12.09</v>
      </c>
      <c r="L659" t="s">
        <v>57</v>
      </c>
    </row>
    <row r="660" spans="1:12" x14ac:dyDescent="0.3">
      <c r="A660" t="s">
        <v>671</v>
      </c>
      <c r="B660" t="s">
        <v>7309</v>
      </c>
      <c r="C660" t="s">
        <v>52</v>
      </c>
      <c r="D660" t="s">
        <v>75</v>
      </c>
      <c r="E660" t="s">
        <v>71</v>
      </c>
      <c r="F660" t="s">
        <v>6884</v>
      </c>
      <c r="G660" t="s">
        <v>68</v>
      </c>
      <c r="H660">
        <v>1</v>
      </c>
      <c r="I660">
        <v>150.61000000000001</v>
      </c>
      <c r="K660">
        <v>119.97</v>
      </c>
      <c r="L660" t="s">
        <v>57</v>
      </c>
    </row>
    <row r="661" spans="1:12" x14ac:dyDescent="0.3">
      <c r="A661" t="s">
        <v>4771</v>
      </c>
      <c r="B661" t="s">
        <v>7310</v>
      </c>
      <c r="C661" t="s">
        <v>52</v>
      </c>
      <c r="D661" t="s">
        <v>59</v>
      </c>
      <c r="E661" t="s">
        <v>71</v>
      </c>
      <c r="F661" t="s">
        <v>78</v>
      </c>
      <c r="G661" t="s">
        <v>56</v>
      </c>
      <c r="H661">
        <v>2</v>
      </c>
      <c r="I661">
        <v>278.37</v>
      </c>
      <c r="J661">
        <v>0.154</v>
      </c>
      <c r="K661">
        <v>205.1</v>
      </c>
      <c r="L661" t="s">
        <v>57</v>
      </c>
    </row>
    <row r="662" spans="1:12" x14ac:dyDescent="0.3">
      <c r="A662" t="s">
        <v>5174</v>
      </c>
      <c r="B662" t="s">
        <v>7311</v>
      </c>
      <c r="C662" t="s">
        <v>6817</v>
      </c>
      <c r="D662" t="s">
        <v>183</v>
      </c>
      <c r="E662" t="s">
        <v>93</v>
      </c>
      <c r="F662" t="s">
        <v>94</v>
      </c>
      <c r="G662" t="s">
        <v>68</v>
      </c>
      <c r="H662">
        <v>2</v>
      </c>
      <c r="I662">
        <v>24.6</v>
      </c>
      <c r="J662">
        <v>0.104</v>
      </c>
      <c r="K662">
        <v>10.92</v>
      </c>
      <c r="L662" t="s">
        <v>57</v>
      </c>
    </row>
    <row r="663" spans="1:12" x14ac:dyDescent="0.3">
      <c r="A663" t="s">
        <v>6309</v>
      </c>
      <c r="B663" t="s">
        <v>7312</v>
      </c>
      <c r="C663" t="s">
        <v>63</v>
      </c>
      <c r="D663" t="s">
        <v>263</v>
      </c>
      <c r="E663" t="s">
        <v>54</v>
      </c>
      <c r="F663" t="s">
        <v>55</v>
      </c>
      <c r="G663" t="s">
        <v>56</v>
      </c>
      <c r="H663">
        <v>6</v>
      </c>
      <c r="I663">
        <v>11.46</v>
      </c>
      <c r="J663">
        <v>0.21</v>
      </c>
      <c r="K663">
        <v>7.78</v>
      </c>
      <c r="L663" t="s">
        <v>57</v>
      </c>
    </row>
    <row r="664" spans="1:12" x14ac:dyDescent="0.3">
      <c r="A664" t="s">
        <v>4757</v>
      </c>
      <c r="B664" t="s">
        <v>7313</v>
      </c>
      <c r="C664" t="s">
        <v>6930</v>
      </c>
      <c r="D664" t="s">
        <v>572</v>
      </c>
      <c r="E664" t="s">
        <v>60</v>
      </c>
      <c r="F664" t="s">
        <v>99</v>
      </c>
      <c r="G664" t="s">
        <v>56</v>
      </c>
      <c r="H664">
        <v>2</v>
      </c>
      <c r="I664">
        <v>78.510000000000005</v>
      </c>
      <c r="J664">
        <v>4.5999999999999999E-2</v>
      </c>
      <c r="K664">
        <v>41.75</v>
      </c>
      <c r="L664" t="s">
        <v>57</v>
      </c>
    </row>
    <row r="665" spans="1:12" x14ac:dyDescent="0.3">
      <c r="A665" t="s">
        <v>5458</v>
      </c>
      <c r="B665" t="s">
        <v>7314</v>
      </c>
      <c r="C665" t="s">
        <v>88</v>
      </c>
      <c r="D665" t="s">
        <v>183</v>
      </c>
      <c r="E665" t="s">
        <v>93</v>
      </c>
      <c r="F665" t="s">
        <v>94</v>
      </c>
      <c r="G665" t="s">
        <v>56</v>
      </c>
      <c r="H665">
        <v>5</v>
      </c>
      <c r="I665">
        <v>30.45</v>
      </c>
      <c r="J665">
        <v>0.129</v>
      </c>
      <c r="K665">
        <v>14.73</v>
      </c>
      <c r="L665" t="s">
        <v>57</v>
      </c>
    </row>
    <row r="666" spans="1:12" x14ac:dyDescent="0.3">
      <c r="A666" t="s">
        <v>3650</v>
      </c>
      <c r="B666" t="s">
        <v>7283</v>
      </c>
      <c r="C666" t="s">
        <v>88</v>
      </c>
      <c r="D666" t="s">
        <v>198</v>
      </c>
      <c r="E666" t="s">
        <v>6996</v>
      </c>
      <c r="F666" t="s">
        <v>6768</v>
      </c>
      <c r="G666" t="s">
        <v>56</v>
      </c>
      <c r="H666">
        <v>4</v>
      </c>
      <c r="I666">
        <v>63.79</v>
      </c>
      <c r="J666">
        <v>0.10299999999999999</v>
      </c>
      <c r="K666">
        <v>31.78</v>
      </c>
      <c r="L666" t="s">
        <v>57</v>
      </c>
    </row>
    <row r="667" spans="1:12" x14ac:dyDescent="0.3">
      <c r="A667" t="s">
        <v>3686</v>
      </c>
      <c r="B667" t="s">
        <v>6841</v>
      </c>
      <c r="C667" t="s">
        <v>63</v>
      </c>
      <c r="D667" t="s">
        <v>204</v>
      </c>
      <c r="E667" t="s">
        <v>107</v>
      </c>
      <c r="F667" t="s">
        <v>148</v>
      </c>
      <c r="G667" t="s">
        <v>56</v>
      </c>
      <c r="H667">
        <v>1</v>
      </c>
      <c r="I667">
        <v>59.28</v>
      </c>
      <c r="J667">
        <v>0.253</v>
      </c>
      <c r="K667">
        <v>25.07</v>
      </c>
      <c r="L667" t="s">
        <v>57</v>
      </c>
    </row>
    <row r="668" spans="1:12" x14ac:dyDescent="0.3">
      <c r="A668" t="s">
        <v>5540</v>
      </c>
      <c r="B668" t="s">
        <v>6751</v>
      </c>
      <c r="C668" t="s">
        <v>6930</v>
      </c>
      <c r="D668" t="s">
        <v>196</v>
      </c>
      <c r="E668" t="s">
        <v>107</v>
      </c>
      <c r="F668" t="s">
        <v>148</v>
      </c>
      <c r="G668" t="s">
        <v>56</v>
      </c>
      <c r="H668">
        <v>3</v>
      </c>
      <c r="I668">
        <v>54.5</v>
      </c>
      <c r="J668">
        <v>4.3999999999999997E-2</v>
      </c>
      <c r="K668">
        <v>22.74</v>
      </c>
      <c r="L668" t="s">
        <v>57</v>
      </c>
    </row>
    <row r="669" spans="1:12" x14ac:dyDescent="0.3">
      <c r="A669" t="s">
        <v>3367</v>
      </c>
      <c r="B669" t="s">
        <v>7067</v>
      </c>
      <c r="C669" t="s">
        <v>88</v>
      </c>
      <c r="D669" t="s">
        <v>179</v>
      </c>
      <c r="E669" t="s">
        <v>60</v>
      </c>
      <c r="F669" t="s">
        <v>99</v>
      </c>
      <c r="G669" t="s">
        <v>56</v>
      </c>
      <c r="H669">
        <v>11</v>
      </c>
      <c r="I669">
        <v>46.2</v>
      </c>
      <c r="J669">
        <v>0.06</v>
      </c>
      <c r="K669">
        <v>23.62</v>
      </c>
      <c r="L669" t="s">
        <v>57</v>
      </c>
    </row>
    <row r="670" spans="1:12" x14ac:dyDescent="0.3">
      <c r="A670" t="s">
        <v>5602</v>
      </c>
      <c r="B670" t="s">
        <v>6833</v>
      </c>
      <c r="C670" t="s">
        <v>84</v>
      </c>
      <c r="D670" t="s">
        <v>229</v>
      </c>
      <c r="E670" t="s">
        <v>60</v>
      </c>
      <c r="F670" t="s">
        <v>61</v>
      </c>
      <c r="G670" t="s">
        <v>56</v>
      </c>
      <c r="H670">
        <v>5</v>
      </c>
      <c r="I670">
        <v>32.92</v>
      </c>
      <c r="J670">
        <v>6.8000000000000005E-2</v>
      </c>
      <c r="K670">
        <v>17.71</v>
      </c>
      <c r="L670" t="s">
        <v>57</v>
      </c>
    </row>
    <row r="671" spans="1:12" x14ac:dyDescent="0.3">
      <c r="A671" t="s">
        <v>4693</v>
      </c>
      <c r="B671" t="s">
        <v>7016</v>
      </c>
      <c r="C671" t="s">
        <v>63</v>
      </c>
      <c r="D671" t="s">
        <v>188</v>
      </c>
      <c r="E671" t="s">
        <v>93</v>
      </c>
      <c r="F671" t="s">
        <v>94</v>
      </c>
      <c r="G671" t="s">
        <v>56</v>
      </c>
      <c r="H671">
        <v>2</v>
      </c>
      <c r="I671">
        <v>67.930000000000007</v>
      </c>
      <c r="J671">
        <v>0.106</v>
      </c>
      <c r="K671">
        <v>24.68</v>
      </c>
      <c r="L671" t="s">
        <v>57</v>
      </c>
    </row>
    <row r="672" spans="1:12" x14ac:dyDescent="0.3">
      <c r="A672" t="s">
        <v>450</v>
      </c>
      <c r="B672" t="s">
        <v>7146</v>
      </c>
      <c r="C672" t="s">
        <v>84</v>
      </c>
      <c r="D672" t="s">
        <v>144</v>
      </c>
      <c r="E672" t="s">
        <v>107</v>
      </c>
      <c r="F672" t="s">
        <v>148</v>
      </c>
      <c r="G672" t="s">
        <v>56</v>
      </c>
      <c r="H672">
        <v>1</v>
      </c>
      <c r="I672">
        <v>9.68</v>
      </c>
      <c r="J672">
        <v>0.184</v>
      </c>
      <c r="K672">
        <v>3.86</v>
      </c>
      <c r="L672" t="s">
        <v>57</v>
      </c>
    </row>
    <row r="673" spans="1:12" x14ac:dyDescent="0.3">
      <c r="A673" t="s">
        <v>4498</v>
      </c>
      <c r="B673" t="s">
        <v>7315</v>
      </c>
      <c r="C673" t="s">
        <v>52</v>
      </c>
      <c r="D673" t="s">
        <v>200</v>
      </c>
      <c r="E673" t="s">
        <v>93</v>
      </c>
      <c r="F673" t="s">
        <v>94</v>
      </c>
      <c r="G673" t="s">
        <v>56</v>
      </c>
      <c r="H673">
        <v>13</v>
      </c>
      <c r="I673">
        <v>49.71</v>
      </c>
      <c r="J673">
        <v>7.8E-2</v>
      </c>
      <c r="K673">
        <v>18.059999999999999</v>
      </c>
      <c r="L673" t="s">
        <v>57</v>
      </c>
    </row>
    <row r="674" spans="1:12" x14ac:dyDescent="0.3">
      <c r="A674" t="s">
        <v>6547</v>
      </c>
      <c r="B674" t="s">
        <v>7316</v>
      </c>
      <c r="C674" t="s">
        <v>52</v>
      </c>
      <c r="D674" t="s">
        <v>200</v>
      </c>
      <c r="E674" t="s">
        <v>6924</v>
      </c>
      <c r="F674" t="s">
        <v>78</v>
      </c>
      <c r="G674" t="s">
        <v>56</v>
      </c>
      <c r="H674">
        <v>4</v>
      </c>
      <c r="I674">
        <v>262.61</v>
      </c>
      <c r="J674">
        <v>4.7E-2</v>
      </c>
      <c r="K674">
        <v>194.95</v>
      </c>
      <c r="L674" t="s">
        <v>57</v>
      </c>
    </row>
    <row r="675" spans="1:12" x14ac:dyDescent="0.3">
      <c r="A675" t="s">
        <v>4143</v>
      </c>
      <c r="B675" t="s">
        <v>7317</v>
      </c>
      <c r="C675" t="s">
        <v>52</v>
      </c>
      <c r="D675" t="s">
        <v>130</v>
      </c>
      <c r="E675" t="s">
        <v>71</v>
      </c>
      <c r="F675" t="s">
        <v>7153</v>
      </c>
      <c r="G675" t="s">
        <v>68</v>
      </c>
      <c r="H675">
        <v>1</v>
      </c>
      <c r="I675">
        <v>175.04</v>
      </c>
      <c r="J675">
        <v>6.3E-2</v>
      </c>
      <c r="K675">
        <v>135.97999999999999</v>
      </c>
      <c r="L675" t="s">
        <v>57</v>
      </c>
    </row>
    <row r="676" spans="1:12" x14ac:dyDescent="0.3">
      <c r="A676" t="s">
        <v>5007</v>
      </c>
      <c r="B676" t="s">
        <v>6948</v>
      </c>
      <c r="C676" t="s">
        <v>88</v>
      </c>
      <c r="D676" t="s">
        <v>92</v>
      </c>
      <c r="E676" t="s">
        <v>60</v>
      </c>
      <c r="F676" t="s">
        <v>7318</v>
      </c>
      <c r="G676" t="s">
        <v>68</v>
      </c>
      <c r="H676">
        <v>1</v>
      </c>
      <c r="I676">
        <v>27.92</v>
      </c>
      <c r="J676">
        <v>0.11899999999999999</v>
      </c>
      <c r="K676">
        <v>12.77</v>
      </c>
      <c r="L676" t="s">
        <v>57</v>
      </c>
    </row>
    <row r="677" spans="1:12" x14ac:dyDescent="0.3">
      <c r="A677" t="s">
        <v>2972</v>
      </c>
      <c r="B677" t="s">
        <v>7319</v>
      </c>
      <c r="C677" t="s">
        <v>84</v>
      </c>
      <c r="D677" t="s">
        <v>177</v>
      </c>
      <c r="E677" t="s">
        <v>71</v>
      </c>
      <c r="F677" t="s">
        <v>86</v>
      </c>
      <c r="G677" t="s">
        <v>56</v>
      </c>
      <c r="H677">
        <v>1</v>
      </c>
      <c r="I677">
        <v>276.08999999999997</v>
      </c>
      <c r="J677">
        <v>7.2999999999999995E-2</v>
      </c>
      <c r="K677">
        <v>210.52</v>
      </c>
      <c r="L677" t="s">
        <v>57</v>
      </c>
    </row>
    <row r="678" spans="1:12" x14ac:dyDescent="0.3">
      <c r="A678" t="s">
        <v>1062</v>
      </c>
      <c r="B678" t="s">
        <v>7320</v>
      </c>
      <c r="C678" t="s">
        <v>84</v>
      </c>
      <c r="D678" t="s">
        <v>169</v>
      </c>
      <c r="E678" t="s">
        <v>93</v>
      </c>
      <c r="F678" t="s">
        <v>219</v>
      </c>
      <c r="G678" t="s">
        <v>68</v>
      </c>
      <c r="H678">
        <v>3</v>
      </c>
      <c r="I678">
        <v>54.74</v>
      </c>
      <c r="J678">
        <v>0</v>
      </c>
      <c r="K678">
        <v>22.96</v>
      </c>
      <c r="L678" t="s">
        <v>57</v>
      </c>
    </row>
    <row r="679" spans="1:12" x14ac:dyDescent="0.3">
      <c r="A679" t="s">
        <v>767</v>
      </c>
      <c r="B679" t="s">
        <v>7321</v>
      </c>
      <c r="C679" t="s">
        <v>63</v>
      </c>
      <c r="D679" t="s">
        <v>119</v>
      </c>
      <c r="E679" t="s">
        <v>71</v>
      </c>
      <c r="F679" t="s">
        <v>126</v>
      </c>
      <c r="G679" t="s">
        <v>56</v>
      </c>
      <c r="H679">
        <v>5</v>
      </c>
      <c r="I679">
        <v>245.23</v>
      </c>
      <c r="J679">
        <v>0.217</v>
      </c>
      <c r="K679">
        <v>181.99</v>
      </c>
      <c r="L679" t="s">
        <v>57</v>
      </c>
    </row>
    <row r="680" spans="1:12" x14ac:dyDescent="0.3">
      <c r="A680" t="s">
        <v>2250</v>
      </c>
      <c r="B680" t="s">
        <v>7247</v>
      </c>
      <c r="C680" t="s">
        <v>88</v>
      </c>
      <c r="D680" t="s">
        <v>179</v>
      </c>
      <c r="E680" t="s">
        <v>107</v>
      </c>
      <c r="F680" t="s">
        <v>108</v>
      </c>
      <c r="G680" t="s">
        <v>68</v>
      </c>
      <c r="H680">
        <v>1</v>
      </c>
      <c r="I680">
        <v>38.03</v>
      </c>
      <c r="J680">
        <v>4.2999999999999997E-2</v>
      </c>
      <c r="K680">
        <v>16.190000000000001</v>
      </c>
      <c r="L680" t="s">
        <v>57</v>
      </c>
    </row>
    <row r="681" spans="1:12" x14ac:dyDescent="0.3">
      <c r="A681" t="s">
        <v>1622</v>
      </c>
      <c r="B681" t="s">
        <v>7322</v>
      </c>
      <c r="C681" t="s">
        <v>84</v>
      </c>
      <c r="D681" t="s">
        <v>110</v>
      </c>
      <c r="E681" t="s">
        <v>54</v>
      </c>
      <c r="F681" t="s">
        <v>268</v>
      </c>
      <c r="G681" t="s">
        <v>68</v>
      </c>
      <c r="H681">
        <v>3</v>
      </c>
      <c r="I681">
        <v>13.79</v>
      </c>
      <c r="J681">
        <v>0</v>
      </c>
      <c r="K681">
        <v>8.31</v>
      </c>
      <c r="L681" t="s">
        <v>57</v>
      </c>
    </row>
    <row r="682" spans="1:12" x14ac:dyDescent="0.3">
      <c r="A682" t="s">
        <v>5427</v>
      </c>
      <c r="B682" t="s">
        <v>7323</v>
      </c>
      <c r="C682" t="s">
        <v>88</v>
      </c>
      <c r="D682" t="s">
        <v>183</v>
      </c>
      <c r="E682" t="s">
        <v>71</v>
      </c>
      <c r="F682" t="s">
        <v>86</v>
      </c>
      <c r="G682" t="s">
        <v>68</v>
      </c>
      <c r="H682">
        <v>4</v>
      </c>
      <c r="I682">
        <v>180.03</v>
      </c>
      <c r="J682">
        <v>6.5000000000000002E-2</v>
      </c>
      <c r="K682">
        <v>118.44</v>
      </c>
      <c r="L682" t="s">
        <v>57</v>
      </c>
    </row>
    <row r="683" spans="1:12" x14ac:dyDescent="0.3">
      <c r="A683" t="s">
        <v>6441</v>
      </c>
      <c r="B683" t="s">
        <v>7324</v>
      </c>
      <c r="C683" t="s">
        <v>88</v>
      </c>
      <c r="D683" t="s">
        <v>162</v>
      </c>
      <c r="E683" t="s">
        <v>71</v>
      </c>
      <c r="F683" t="s">
        <v>126</v>
      </c>
      <c r="G683" t="s">
        <v>68</v>
      </c>
      <c r="H683">
        <v>2</v>
      </c>
      <c r="I683">
        <v>74.52</v>
      </c>
      <c r="J683">
        <v>7.0000000000000007E-2</v>
      </c>
      <c r="K683">
        <v>53.01</v>
      </c>
      <c r="L683" t="s">
        <v>57</v>
      </c>
    </row>
    <row r="684" spans="1:12" x14ac:dyDescent="0.3">
      <c r="A684" t="s">
        <v>471</v>
      </c>
      <c r="B684" t="s">
        <v>7325</v>
      </c>
      <c r="C684" t="s">
        <v>88</v>
      </c>
      <c r="D684" t="s">
        <v>89</v>
      </c>
      <c r="E684" t="s">
        <v>107</v>
      </c>
      <c r="F684" t="s">
        <v>7159</v>
      </c>
      <c r="G684" t="s">
        <v>68</v>
      </c>
      <c r="H684">
        <v>4</v>
      </c>
      <c r="I684">
        <v>11.53</v>
      </c>
      <c r="J684">
        <v>5.1999999999999998E-2</v>
      </c>
      <c r="K684">
        <v>3.72</v>
      </c>
      <c r="L684" t="s">
        <v>57</v>
      </c>
    </row>
    <row r="685" spans="1:12" x14ac:dyDescent="0.3">
      <c r="A685" t="s">
        <v>478</v>
      </c>
      <c r="B685" t="s">
        <v>7326</v>
      </c>
      <c r="C685" t="s">
        <v>52</v>
      </c>
      <c r="D685" t="s">
        <v>130</v>
      </c>
      <c r="E685" t="s">
        <v>107</v>
      </c>
      <c r="F685" t="s">
        <v>6797</v>
      </c>
      <c r="G685" t="s">
        <v>68</v>
      </c>
      <c r="H685">
        <v>12</v>
      </c>
      <c r="I685">
        <v>52.61</v>
      </c>
      <c r="J685">
        <v>5.2999999999999999E-2</v>
      </c>
      <c r="K685">
        <v>16.54</v>
      </c>
      <c r="L685" t="s">
        <v>57</v>
      </c>
    </row>
    <row r="686" spans="1:12" x14ac:dyDescent="0.3">
      <c r="A686" t="s">
        <v>518</v>
      </c>
      <c r="B686" t="s">
        <v>7327</v>
      </c>
      <c r="C686" t="s">
        <v>63</v>
      </c>
      <c r="D686" t="s">
        <v>106</v>
      </c>
      <c r="E686" t="s">
        <v>71</v>
      </c>
      <c r="F686" t="s">
        <v>72</v>
      </c>
      <c r="G686" t="s">
        <v>68</v>
      </c>
      <c r="H686">
        <v>5</v>
      </c>
      <c r="I686">
        <v>63.58</v>
      </c>
      <c r="J686">
        <v>0.14399999999999999</v>
      </c>
      <c r="K686">
        <v>44.33</v>
      </c>
      <c r="L686" t="s">
        <v>57</v>
      </c>
    </row>
    <row r="687" spans="1:12" x14ac:dyDescent="0.3">
      <c r="A687" t="s">
        <v>1561</v>
      </c>
      <c r="B687" t="s">
        <v>7328</v>
      </c>
      <c r="C687" t="s">
        <v>63</v>
      </c>
      <c r="D687" t="s">
        <v>137</v>
      </c>
      <c r="E687" t="s">
        <v>107</v>
      </c>
      <c r="F687" t="s">
        <v>193</v>
      </c>
      <c r="G687" t="s">
        <v>56</v>
      </c>
      <c r="H687">
        <v>4</v>
      </c>
      <c r="I687">
        <v>9.6999999999999993</v>
      </c>
      <c r="J687">
        <v>0.223</v>
      </c>
      <c r="K687">
        <v>2.95</v>
      </c>
      <c r="L687" t="s">
        <v>57</v>
      </c>
    </row>
    <row r="688" spans="1:12" x14ac:dyDescent="0.3">
      <c r="A688" t="s">
        <v>4515</v>
      </c>
      <c r="B688" t="s">
        <v>7329</v>
      </c>
      <c r="C688" t="s">
        <v>84</v>
      </c>
      <c r="D688" t="s">
        <v>225</v>
      </c>
      <c r="E688" t="s">
        <v>71</v>
      </c>
      <c r="F688" t="s">
        <v>72</v>
      </c>
      <c r="G688" t="s">
        <v>56</v>
      </c>
      <c r="H688">
        <v>3</v>
      </c>
      <c r="I688">
        <v>119.64</v>
      </c>
      <c r="J688">
        <v>7.1999999999999995E-2</v>
      </c>
      <c r="K688">
        <v>80.349999999999994</v>
      </c>
      <c r="L688" t="s">
        <v>57</v>
      </c>
    </row>
    <row r="689" spans="1:12" x14ac:dyDescent="0.3">
      <c r="A689" t="s">
        <v>5051</v>
      </c>
      <c r="B689" t="s">
        <v>7330</v>
      </c>
      <c r="C689" t="s">
        <v>52</v>
      </c>
      <c r="D689" t="s">
        <v>121</v>
      </c>
      <c r="E689" t="s">
        <v>54</v>
      </c>
      <c r="F689" t="s">
        <v>268</v>
      </c>
      <c r="G689" t="s">
        <v>56</v>
      </c>
      <c r="H689">
        <v>1</v>
      </c>
      <c r="I689">
        <v>22.51</v>
      </c>
      <c r="J689">
        <v>0.152</v>
      </c>
      <c r="K689">
        <v>13.48</v>
      </c>
      <c r="L689" t="s">
        <v>57</v>
      </c>
    </row>
    <row r="690" spans="1:12" x14ac:dyDescent="0.3">
      <c r="A690" t="s">
        <v>4988</v>
      </c>
      <c r="B690" t="s">
        <v>7320</v>
      </c>
      <c r="C690" t="s">
        <v>88</v>
      </c>
      <c r="D690" t="s">
        <v>89</v>
      </c>
      <c r="E690" t="s">
        <v>54</v>
      </c>
      <c r="F690" t="s">
        <v>55</v>
      </c>
      <c r="G690" t="s">
        <v>56</v>
      </c>
      <c r="H690">
        <v>3</v>
      </c>
      <c r="I690">
        <v>12.9</v>
      </c>
      <c r="J690">
        <v>0.16400000000000001</v>
      </c>
      <c r="K690">
        <v>8.2200000000000006</v>
      </c>
      <c r="L690" t="s">
        <v>57</v>
      </c>
    </row>
    <row r="691" spans="1:12" x14ac:dyDescent="0.3">
      <c r="A691" t="s">
        <v>3798</v>
      </c>
      <c r="B691" t="s">
        <v>7331</v>
      </c>
      <c r="C691" t="s">
        <v>52</v>
      </c>
      <c r="D691" t="s">
        <v>272</v>
      </c>
      <c r="E691" t="s">
        <v>93</v>
      </c>
      <c r="F691" t="s">
        <v>219</v>
      </c>
      <c r="G691" t="s">
        <v>68</v>
      </c>
      <c r="H691">
        <v>3</v>
      </c>
      <c r="I691">
        <v>79.58</v>
      </c>
      <c r="J691">
        <v>9.8000000000000004E-2</v>
      </c>
      <c r="K691">
        <v>29.35</v>
      </c>
      <c r="L691" t="s">
        <v>57</v>
      </c>
    </row>
    <row r="692" spans="1:12" x14ac:dyDescent="0.3">
      <c r="A692" t="s">
        <v>6594</v>
      </c>
      <c r="B692" t="s">
        <v>7332</v>
      </c>
      <c r="C692" t="s">
        <v>88</v>
      </c>
      <c r="D692" t="s">
        <v>234</v>
      </c>
      <c r="E692" t="s">
        <v>107</v>
      </c>
      <c r="F692" t="s">
        <v>193</v>
      </c>
      <c r="G692" t="s">
        <v>56</v>
      </c>
      <c r="H692">
        <v>6</v>
      </c>
      <c r="I692">
        <v>29.86</v>
      </c>
      <c r="J692">
        <v>8.5000000000000006E-2</v>
      </c>
      <c r="K692">
        <v>11.12</v>
      </c>
      <c r="L692" t="s">
        <v>57</v>
      </c>
    </row>
    <row r="693" spans="1:12" x14ac:dyDescent="0.3">
      <c r="A693" t="s">
        <v>1769</v>
      </c>
      <c r="B693" t="s">
        <v>7333</v>
      </c>
      <c r="C693" t="s">
        <v>63</v>
      </c>
      <c r="D693" t="s">
        <v>159</v>
      </c>
      <c r="E693" t="s">
        <v>71</v>
      </c>
      <c r="F693" t="s">
        <v>126</v>
      </c>
      <c r="G693" t="s">
        <v>56</v>
      </c>
      <c r="H693">
        <v>7</v>
      </c>
      <c r="I693">
        <v>225.08</v>
      </c>
      <c r="J693">
        <v>0.21199999999999999</v>
      </c>
      <c r="K693">
        <v>178.43</v>
      </c>
      <c r="L693" t="s">
        <v>57</v>
      </c>
    </row>
    <row r="694" spans="1:12" x14ac:dyDescent="0.3">
      <c r="A694" t="s">
        <v>4946</v>
      </c>
      <c r="B694" t="s">
        <v>6875</v>
      </c>
      <c r="C694" t="s">
        <v>84</v>
      </c>
      <c r="D694" t="s">
        <v>572</v>
      </c>
      <c r="E694" t="s">
        <v>54</v>
      </c>
      <c r="F694" t="s">
        <v>156</v>
      </c>
      <c r="G694" t="s">
        <v>56</v>
      </c>
      <c r="H694">
        <v>12</v>
      </c>
      <c r="I694">
        <v>8.49</v>
      </c>
      <c r="J694">
        <v>0.105</v>
      </c>
      <c r="K694">
        <v>4.7699999999999996</v>
      </c>
      <c r="L694" t="s">
        <v>57</v>
      </c>
    </row>
    <row r="695" spans="1:12" x14ac:dyDescent="0.3">
      <c r="A695" t="s">
        <v>314</v>
      </c>
      <c r="B695" t="s">
        <v>7334</v>
      </c>
      <c r="C695" t="s">
        <v>52</v>
      </c>
      <c r="D695" t="s">
        <v>113</v>
      </c>
      <c r="E695" t="s">
        <v>107</v>
      </c>
      <c r="F695" t="s">
        <v>148</v>
      </c>
      <c r="G695" t="s">
        <v>68</v>
      </c>
      <c r="H695">
        <v>6</v>
      </c>
      <c r="I695">
        <v>30.46</v>
      </c>
      <c r="J695">
        <v>1E-3</v>
      </c>
      <c r="K695">
        <v>12.54</v>
      </c>
      <c r="L695" t="s">
        <v>57</v>
      </c>
    </row>
    <row r="696" spans="1:12" x14ac:dyDescent="0.3">
      <c r="A696" t="s">
        <v>5786</v>
      </c>
      <c r="B696" t="s">
        <v>7335</v>
      </c>
      <c r="C696" t="s">
        <v>84</v>
      </c>
      <c r="D696" t="s">
        <v>229</v>
      </c>
      <c r="E696" t="s">
        <v>107</v>
      </c>
      <c r="F696" t="s">
        <v>139</v>
      </c>
      <c r="G696" t="s">
        <v>68</v>
      </c>
      <c r="H696">
        <v>1</v>
      </c>
      <c r="I696">
        <v>24.8</v>
      </c>
      <c r="J696">
        <v>6.8000000000000005E-2</v>
      </c>
      <c r="K696">
        <v>9.26</v>
      </c>
      <c r="L696" t="s">
        <v>104</v>
      </c>
    </row>
    <row r="697" spans="1:12" x14ac:dyDescent="0.3">
      <c r="A697" t="s">
        <v>3716</v>
      </c>
      <c r="B697" t="s">
        <v>6971</v>
      </c>
      <c r="C697" t="s">
        <v>52</v>
      </c>
      <c r="D697" t="s">
        <v>70</v>
      </c>
      <c r="E697" t="s">
        <v>93</v>
      </c>
      <c r="F697" t="s">
        <v>124</v>
      </c>
      <c r="G697" t="s">
        <v>56</v>
      </c>
      <c r="H697">
        <v>9</v>
      </c>
      <c r="I697">
        <v>43.5</v>
      </c>
      <c r="J697">
        <v>0.156</v>
      </c>
      <c r="K697">
        <v>17.72</v>
      </c>
      <c r="L697" t="s">
        <v>57</v>
      </c>
    </row>
    <row r="698" spans="1:12" x14ac:dyDescent="0.3">
      <c r="A698" t="s">
        <v>6424</v>
      </c>
      <c r="B698" t="s">
        <v>7336</v>
      </c>
      <c r="C698" t="s">
        <v>84</v>
      </c>
      <c r="D698" t="s">
        <v>7337</v>
      </c>
      <c r="E698" t="s">
        <v>60</v>
      </c>
      <c r="F698" t="s">
        <v>99</v>
      </c>
      <c r="G698" t="s">
        <v>68</v>
      </c>
      <c r="H698">
        <v>6</v>
      </c>
      <c r="I698">
        <v>102.86</v>
      </c>
      <c r="J698">
        <v>8.0000000000000002E-3</v>
      </c>
      <c r="K698">
        <v>56.57</v>
      </c>
      <c r="L698" t="s">
        <v>57</v>
      </c>
    </row>
    <row r="699" spans="1:12" x14ac:dyDescent="0.3">
      <c r="A699" t="s">
        <v>2324</v>
      </c>
      <c r="B699" t="s">
        <v>7338</v>
      </c>
      <c r="C699" t="s">
        <v>52</v>
      </c>
      <c r="D699" t="s">
        <v>7339</v>
      </c>
      <c r="E699" t="s">
        <v>107</v>
      </c>
      <c r="F699" t="s">
        <v>108</v>
      </c>
      <c r="G699" t="s">
        <v>68</v>
      </c>
      <c r="H699">
        <v>7</v>
      </c>
      <c r="I699">
        <v>20.79</v>
      </c>
      <c r="J699">
        <v>7.0999999999999994E-2</v>
      </c>
      <c r="K699">
        <v>7.91</v>
      </c>
      <c r="L699" t="s">
        <v>57</v>
      </c>
    </row>
    <row r="700" spans="1:12" x14ac:dyDescent="0.3">
      <c r="A700" t="s">
        <v>4266</v>
      </c>
      <c r="B700" t="s">
        <v>7340</v>
      </c>
      <c r="C700" t="s">
        <v>52</v>
      </c>
      <c r="D700" t="s">
        <v>272</v>
      </c>
      <c r="E700" t="s">
        <v>54</v>
      </c>
      <c r="F700" t="s">
        <v>114</v>
      </c>
      <c r="G700" t="s">
        <v>68</v>
      </c>
      <c r="H700">
        <v>3</v>
      </c>
      <c r="I700">
        <v>9.18</v>
      </c>
      <c r="J700">
        <v>1.4E-2</v>
      </c>
      <c r="K700">
        <v>6.39</v>
      </c>
      <c r="L700" t="s">
        <v>57</v>
      </c>
    </row>
    <row r="701" spans="1:12" x14ac:dyDescent="0.3">
      <c r="A701" t="s">
        <v>1764</v>
      </c>
      <c r="B701" t="s">
        <v>6918</v>
      </c>
      <c r="C701" t="s">
        <v>88</v>
      </c>
      <c r="D701" t="s">
        <v>179</v>
      </c>
      <c r="E701" t="s">
        <v>60</v>
      </c>
      <c r="F701" t="s">
        <v>67</v>
      </c>
      <c r="G701" t="s">
        <v>68</v>
      </c>
      <c r="H701">
        <v>1</v>
      </c>
      <c r="I701">
        <v>105.51</v>
      </c>
      <c r="J701">
        <v>0</v>
      </c>
      <c r="K701">
        <v>43.42</v>
      </c>
      <c r="L701" t="s">
        <v>57</v>
      </c>
    </row>
    <row r="702" spans="1:12" x14ac:dyDescent="0.3">
      <c r="A702" t="s">
        <v>4011</v>
      </c>
      <c r="B702" t="s">
        <v>7341</v>
      </c>
      <c r="C702" t="s">
        <v>84</v>
      </c>
      <c r="D702" t="s">
        <v>150</v>
      </c>
      <c r="E702" t="s">
        <v>60</v>
      </c>
      <c r="F702" t="s">
        <v>61</v>
      </c>
      <c r="G702" t="s">
        <v>56</v>
      </c>
      <c r="H702">
        <v>3</v>
      </c>
      <c r="I702">
        <v>16.75</v>
      </c>
      <c r="J702">
        <v>6.0999999999999999E-2</v>
      </c>
      <c r="K702">
        <v>8.9499999999999993</v>
      </c>
      <c r="L702" t="s">
        <v>6720</v>
      </c>
    </row>
    <row r="703" spans="1:12" x14ac:dyDescent="0.3">
      <c r="A703" t="s">
        <v>2379</v>
      </c>
      <c r="B703" t="s">
        <v>6937</v>
      </c>
      <c r="C703" t="s">
        <v>52</v>
      </c>
      <c r="D703" t="s">
        <v>272</v>
      </c>
      <c r="E703" t="s">
        <v>93</v>
      </c>
      <c r="F703" t="s">
        <v>124</v>
      </c>
      <c r="G703" t="s">
        <v>68</v>
      </c>
      <c r="H703">
        <v>2</v>
      </c>
      <c r="I703">
        <v>67</v>
      </c>
      <c r="J703">
        <v>6.8000000000000005E-2</v>
      </c>
      <c r="K703">
        <v>31.66</v>
      </c>
      <c r="L703" t="s">
        <v>57</v>
      </c>
    </row>
    <row r="704" spans="1:12" x14ac:dyDescent="0.3">
      <c r="A704" t="s">
        <v>2779</v>
      </c>
      <c r="B704" t="s">
        <v>7342</v>
      </c>
      <c r="C704" t="s">
        <v>63</v>
      </c>
      <c r="D704" t="s">
        <v>119</v>
      </c>
      <c r="E704" t="s">
        <v>54</v>
      </c>
      <c r="F704" t="s">
        <v>65</v>
      </c>
      <c r="G704" t="s">
        <v>68</v>
      </c>
      <c r="H704">
        <v>1</v>
      </c>
      <c r="I704">
        <v>18.96</v>
      </c>
      <c r="J704">
        <v>0.127</v>
      </c>
      <c r="K704">
        <v>10.91</v>
      </c>
      <c r="L704" t="s">
        <v>57</v>
      </c>
    </row>
    <row r="705" spans="1:12" x14ac:dyDescent="0.3">
      <c r="A705" t="s">
        <v>3881</v>
      </c>
      <c r="B705" t="s">
        <v>7343</v>
      </c>
      <c r="C705" t="s">
        <v>88</v>
      </c>
      <c r="D705" t="s">
        <v>123</v>
      </c>
      <c r="E705" t="s">
        <v>54</v>
      </c>
      <c r="F705" t="s">
        <v>65</v>
      </c>
      <c r="G705" t="s">
        <v>56</v>
      </c>
      <c r="H705">
        <v>3</v>
      </c>
      <c r="J705">
        <v>0.125</v>
      </c>
      <c r="K705">
        <v>2.17</v>
      </c>
      <c r="L705" t="s">
        <v>57</v>
      </c>
    </row>
    <row r="706" spans="1:12" x14ac:dyDescent="0.3">
      <c r="A706" t="s">
        <v>819</v>
      </c>
      <c r="B706" t="s">
        <v>7326</v>
      </c>
      <c r="C706" t="s">
        <v>63</v>
      </c>
      <c r="D706" t="s">
        <v>175</v>
      </c>
      <c r="E706" t="s">
        <v>71</v>
      </c>
      <c r="F706" t="s">
        <v>97</v>
      </c>
      <c r="G706" t="s">
        <v>68</v>
      </c>
      <c r="H706">
        <v>3</v>
      </c>
      <c r="I706">
        <v>31.09</v>
      </c>
      <c r="J706">
        <v>4.5999999999999999E-2</v>
      </c>
      <c r="K706">
        <v>24.74</v>
      </c>
      <c r="L706" t="s">
        <v>104</v>
      </c>
    </row>
    <row r="707" spans="1:12" x14ac:dyDescent="0.3">
      <c r="A707" t="s">
        <v>5880</v>
      </c>
      <c r="B707" t="s">
        <v>6784</v>
      </c>
      <c r="C707" t="s">
        <v>84</v>
      </c>
      <c r="D707" t="s">
        <v>229</v>
      </c>
      <c r="E707" t="s">
        <v>60</v>
      </c>
      <c r="F707" t="s">
        <v>76</v>
      </c>
      <c r="G707" t="s">
        <v>68</v>
      </c>
      <c r="H707">
        <v>2</v>
      </c>
      <c r="I707">
        <v>35.729999999999997</v>
      </c>
      <c r="J707">
        <v>0.115</v>
      </c>
      <c r="K707">
        <v>18.670000000000002</v>
      </c>
      <c r="L707" t="s">
        <v>57</v>
      </c>
    </row>
    <row r="708" spans="1:12" x14ac:dyDescent="0.3">
      <c r="A708" t="s">
        <v>6220</v>
      </c>
      <c r="B708" t="s">
        <v>7344</v>
      </c>
      <c r="C708" t="s">
        <v>52</v>
      </c>
      <c r="D708" t="s">
        <v>216</v>
      </c>
      <c r="E708" t="s">
        <v>60</v>
      </c>
      <c r="F708" t="s">
        <v>76</v>
      </c>
      <c r="G708" t="s">
        <v>68</v>
      </c>
      <c r="H708">
        <v>3</v>
      </c>
      <c r="I708">
        <v>31.9</v>
      </c>
      <c r="J708">
        <v>0.122</v>
      </c>
      <c r="K708">
        <v>13.46</v>
      </c>
      <c r="L708" t="s">
        <v>57</v>
      </c>
    </row>
    <row r="709" spans="1:12" x14ac:dyDescent="0.3">
      <c r="A709" t="s">
        <v>379</v>
      </c>
      <c r="B709" t="s">
        <v>6978</v>
      </c>
      <c r="C709" t="s">
        <v>63</v>
      </c>
      <c r="D709" t="s">
        <v>302</v>
      </c>
      <c r="E709" t="s">
        <v>54</v>
      </c>
      <c r="F709" t="s">
        <v>156</v>
      </c>
      <c r="G709" t="s">
        <v>56</v>
      </c>
      <c r="H709">
        <v>1</v>
      </c>
      <c r="I709">
        <v>11.42</v>
      </c>
      <c r="J709">
        <v>0.254</v>
      </c>
      <c r="K709">
        <v>7.25</v>
      </c>
      <c r="L709" t="s">
        <v>57</v>
      </c>
    </row>
    <row r="710" spans="1:12" x14ac:dyDescent="0.3">
      <c r="A710" t="s">
        <v>5825</v>
      </c>
      <c r="B710" t="s">
        <v>7187</v>
      </c>
      <c r="C710" t="s">
        <v>84</v>
      </c>
      <c r="D710" t="s">
        <v>196</v>
      </c>
      <c r="E710" t="s">
        <v>60</v>
      </c>
      <c r="F710" t="s">
        <v>61</v>
      </c>
      <c r="G710" t="s">
        <v>56</v>
      </c>
      <c r="H710">
        <v>4</v>
      </c>
      <c r="I710">
        <v>98.05</v>
      </c>
      <c r="J710">
        <v>8.2000000000000003E-2</v>
      </c>
      <c r="K710">
        <v>50.31</v>
      </c>
      <c r="L710" t="s">
        <v>57</v>
      </c>
    </row>
    <row r="711" spans="1:12" x14ac:dyDescent="0.3">
      <c r="A711" t="s">
        <v>5304</v>
      </c>
      <c r="B711" t="s">
        <v>6816</v>
      </c>
      <c r="C711" t="s">
        <v>63</v>
      </c>
      <c r="D711" t="s">
        <v>251</v>
      </c>
      <c r="E711" t="s">
        <v>6846</v>
      </c>
      <c r="F711" t="s">
        <v>86</v>
      </c>
      <c r="G711" t="s">
        <v>56</v>
      </c>
      <c r="H711">
        <v>6</v>
      </c>
      <c r="I711">
        <v>200.44</v>
      </c>
      <c r="J711">
        <v>0.25600000000000001</v>
      </c>
      <c r="K711">
        <v>131.28</v>
      </c>
      <c r="L711" t="s">
        <v>57</v>
      </c>
    </row>
    <row r="712" spans="1:12" x14ac:dyDescent="0.3">
      <c r="A712" t="s">
        <v>131</v>
      </c>
      <c r="B712" t="s">
        <v>7345</v>
      </c>
      <c r="C712" t="s">
        <v>52</v>
      </c>
      <c r="D712" t="s">
        <v>113</v>
      </c>
      <c r="E712" t="s">
        <v>7021</v>
      </c>
      <c r="F712" t="s">
        <v>132</v>
      </c>
      <c r="G712" t="s">
        <v>68</v>
      </c>
      <c r="H712">
        <v>3</v>
      </c>
      <c r="I712">
        <v>16.649999999999999</v>
      </c>
      <c r="J712">
        <v>2.3E-2</v>
      </c>
      <c r="K712">
        <v>6.21</v>
      </c>
      <c r="L712" t="s">
        <v>57</v>
      </c>
    </row>
    <row r="713" spans="1:12" x14ac:dyDescent="0.3">
      <c r="A713" t="s">
        <v>3434</v>
      </c>
      <c r="B713" t="s">
        <v>7346</v>
      </c>
      <c r="C713" t="s">
        <v>84</v>
      </c>
      <c r="D713" t="s">
        <v>103</v>
      </c>
      <c r="E713" t="s">
        <v>7012</v>
      </c>
      <c r="F713" t="s">
        <v>139</v>
      </c>
      <c r="G713" t="s">
        <v>68</v>
      </c>
      <c r="H713">
        <v>2</v>
      </c>
      <c r="I713">
        <v>53.82</v>
      </c>
      <c r="J713">
        <v>0.17100000000000001</v>
      </c>
      <c r="K713">
        <v>21.91</v>
      </c>
      <c r="L713" t="s">
        <v>57</v>
      </c>
    </row>
    <row r="714" spans="1:12" x14ac:dyDescent="0.3">
      <c r="A714" t="s">
        <v>3742</v>
      </c>
      <c r="B714" t="s">
        <v>7347</v>
      </c>
      <c r="C714" t="s">
        <v>88</v>
      </c>
      <c r="D714" t="s">
        <v>116</v>
      </c>
      <c r="E714" t="s">
        <v>107</v>
      </c>
      <c r="F714" t="s">
        <v>6953</v>
      </c>
      <c r="G714" t="s">
        <v>56</v>
      </c>
      <c r="H714">
        <v>5</v>
      </c>
      <c r="I714">
        <v>22.66</v>
      </c>
      <c r="J714">
        <v>4.1000000000000002E-2</v>
      </c>
      <c r="K714">
        <v>7.17</v>
      </c>
      <c r="L714" t="s">
        <v>57</v>
      </c>
    </row>
    <row r="715" spans="1:12" x14ac:dyDescent="0.3">
      <c r="A715" t="s">
        <v>5525</v>
      </c>
      <c r="B715" t="s">
        <v>6991</v>
      </c>
      <c r="C715" t="s">
        <v>52</v>
      </c>
      <c r="D715" t="s">
        <v>53</v>
      </c>
      <c r="E715" t="s">
        <v>107</v>
      </c>
      <c r="F715" t="s">
        <v>108</v>
      </c>
      <c r="G715" t="s">
        <v>56</v>
      </c>
      <c r="H715">
        <v>2</v>
      </c>
      <c r="I715">
        <v>19.04</v>
      </c>
      <c r="J715">
        <v>5.6000000000000001E-2</v>
      </c>
      <c r="K715">
        <v>5.98</v>
      </c>
      <c r="L715" t="s">
        <v>57</v>
      </c>
    </row>
    <row r="716" spans="1:12" x14ac:dyDescent="0.3">
      <c r="A716" t="s">
        <v>2620</v>
      </c>
      <c r="B716" t="s">
        <v>7348</v>
      </c>
      <c r="C716" t="s">
        <v>88</v>
      </c>
      <c r="D716" t="s">
        <v>7026</v>
      </c>
      <c r="E716" t="s">
        <v>54</v>
      </c>
      <c r="F716" t="s">
        <v>156</v>
      </c>
      <c r="G716" t="s">
        <v>56</v>
      </c>
      <c r="H716">
        <v>6</v>
      </c>
      <c r="I716">
        <v>3.95</v>
      </c>
      <c r="J716">
        <v>0.04</v>
      </c>
      <c r="K716">
        <v>2.38</v>
      </c>
      <c r="L716" t="s">
        <v>57</v>
      </c>
    </row>
    <row r="717" spans="1:12" x14ac:dyDescent="0.3">
      <c r="A717" t="s">
        <v>2911</v>
      </c>
      <c r="B717" t="s">
        <v>7349</v>
      </c>
      <c r="C717" t="s">
        <v>52</v>
      </c>
      <c r="D717" t="s">
        <v>237</v>
      </c>
      <c r="E717" t="s">
        <v>71</v>
      </c>
      <c r="F717" t="s">
        <v>72</v>
      </c>
      <c r="G717" t="s">
        <v>56</v>
      </c>
      <c r="H717">
        <v>3</v>
      </c>
      <c r="I717">
        <v>285.49</v>
      </c>
      <c r="J717">
        <v>0.19400000000000001</v>
      </c>
      <c r="K717">
        <v>192.56</v>
      </c>
      <c r="L717" t="s">
        <v>57</v>
      </c>
    </row>
    <row r="718" spans="1:12" x14ac:dyDescent="0.3">
      <c r="A718" t="s">
        <v>5351</v>
      </c>
      <c r="B718" t="s">
        <v>7350</v>
      </c>
      <c r="C718" t="s">
        <v>88</v>
      </c>
      <c r="D718" t="s">
        <v>270</v>
      </c>
      <c r="E718" t="s">
        <v>54</v>
      </c>
      <c r="F718" t="s">
        <v>65</v>
      </c>
      <c r="G718" t="s">
        <v>68</v>
      </c>
      <c r="H718">
        <v>2</v>
      </c>
      <c r="I718">
        <v>17.41</v>
      </c>
      <c r="J718">
        <v>0.11600000000000001</v>
      </c>
      <c r="K718">
        <v>10.17</v>
      </c>
      <c r="L718" t="s">
        <v>57</v>
      </c>
    </row>
    <row r="719" spans="1:12" x14ac:dyDescent="0.3">
      <c r="A719" t="s">
        <v>2846</v>
      </c>
      <c r="B719" t="s">
        <v>7351</v>
      </c>
      <c r="C719" t="s">
        <v>63</v>
      </c>
      <c r="D719" t="s">
        <v>258</v>
      </c>
      <c r="E719" t="s">
        <v>93</v>
      </c>
      <c r="F719" t="s">
        <v>124</v>
      </c>
      <c r="G719" t="s">
        <v>56</v>
      </c>
      <c r="H719">
        <v>3</v>
      </c>
      <c r="I719">
        <v>23.94</v>
      </c>
      <c r="J719">
        <v>0.121</v>
      </c>
      <c r="K719">
        <v>9.41</v>
      </c>
      <c r="L719" t="s">
        <v>6720</v>
      </c>
    </row>
    <row r="720" spans="1:12" x14ac:dyDescent="0.3">
      <c r="A720" t="s">
        <v>5893</v>
      </c>
      <c r="B720" t="s">
        <v>7352</v>
      </c>
      <c r="C720" t="s">
        <v>88</v>
      </c>
      <c r="D720" t="s">
        <v>92</v>
      </c>
      <c r="E720" t="s">
        <v>93</v>
      </c>
      <c r="F720" t="s">
        <v>7353</v>
      </c>
      <c r="G720" t="s">
        <v>68</v>
      </c>
      <c r="H720">
        <v>1</v>
      </c>
      <c r="I720">
        <v>26.74</v>
      </c>
      <c r="J720">
        <v>6.6000000000000003E-2</v>
      </c>
      <c r="K720">
        <v>10.11</v>
      </c>
      <c r="L720" t="s">
        <v>57</v>
      </c>
    </row>
    <row r="721" spans="1:12" x14ac:dyDescent="0.3">
      <c r="A721" t="s">
        <v>2746</v>
      </c>
      <c r="B721" t="s">
        <v>7354</v>
      </c>
      <c r="C721" t="s">
        <v>52</v>
      </c>
      <c r="D721" t="s">
        <v>130</v>
      </c>
      <c r="E721" t="s">
        <v>54</v>
      </c>
      <c r="F721" t="s">
        <v>268</v>
      </c>
      <c r="G721" t="s">
        <v>68</v>
      </c>
      <c r="H721">
        <v>3</v>
      </c>
      <c r="I721">
        <v>24.7</v>
      </c>
      <c r="J721">
        <v>6.5000000000000002E-2</v>
      </c>
      <c r="K721">
        <v>13.66</v>
      </c>
      <c r="L721" t="s">
        <v>57</v>
      </c>
    </row>
    <row r="722" spans="1:12" x14ac:dyDescent="0.3">
      <c r="A722" t="s">
        <v>3393</v>
      </c>
      <c r="B722" t="s">
        <v>7355</v>
      </c>
      <c r="C722" t="s">
        <v>63</v>
      </c>
      <c r="D722" t="s">
        <v>302</v>
      </c>
      <c r="E722" t="s">
        <v>107</v>
      </c>
      <c r="F722" t="s">
        <v>148</v>
      </c>
      <c r="G722" t="s">
        <v>56</v>
      </c>
      <c r="H722">
        <v>2</v>
      </c>
      <c r="I722">
        <v>20.399999999999999</v>
      </c>
      <c r="J722">
        <v>0.11799999999999999</v>
      </c>
      <c r="K722">
        <v>7.26</v>
      </c>
      <c r="L722" t="s">
        <v>57</v>
      </c>
    </row>
    <row r="723" spans="1:12" x14ac:dyDescent="0.3">
      <c r="A723" t="s">
        <v>5206</v>
      </c>
      <c r="B723" t="s">
        <v>7356</v>
      </c>
      <c r="C723" t="s">
        <v>52</v>
      </c>
      <c r="D723" t="s">
        <v>70</v>
      </c>
      <c r="E723" t="s">
        <v>54</v>
      </c>
      <c r="F723" t="s">
        <v>156</v>
      </c>
      <c r="G723" t="s">
        <v>56</v>
      </c>
      <c r="H723">
        <v>1</v>
      </c>
      <c r="I723">
        <v>17.87</v>
      </c>
      <c r="J723">
        <v>8.9999999999999993E-3</v>
      </c>
      <c r="L723" t="s">
        <v>57</v>
      </c>
    </row>
    <row r="724" spans="1:12" x14ac:dyDescent="0.3">
      <c r="A724" t="s">
        <v>2363</v>
      </c>
      <c r="B724" t="s">
        <v>7357</v>
      </c>
      <c r="C724" t="s">
        <v>63</v>
      </c>
      <c r="D724" t="s">
        <v>281</v>
      </c>
      <c r="E724" t="s">
        <v>54</v>
      </c>
      <c r="F724" t="s">
        <v>55</v>
      </c>
      <c r="G724" t="s">
        <v>68</v>
      </c>
      <c r="H724">
        <v>3</v>
      </c>
      <c r="I724">
        <v>11.16</v>
      </c>
      <c r="J724">
        <v>0.193</v>
      </c>
      <c r="K724">
        <v>6.2</v>
      </c>
      <c r="L724" t="s">
        <v>57</v>
      </c>
    </row>
    <row r="725" spans="1:12" x14ac:dyDescent="0.3">
      <c r="A725" t="s">
        <v>4701</v>
      </c>
      <c r="B725" t="s">
        <v>6809</v>
      </c>
      <c r="C725" t="s">
        <v>63</v>
      </c>
      <c r="D725" t="s">
        <v>165</v>
      </c>
      <c r="E725" t="s">
        <v>7012</v>
      </c>
      <c r="F725" t="s">
        <v>193</v>
      </c>
      <c r="G725" t="s">
        <v>56</v>
      </c>
      <c r="H725">
        <v>7</v>
      </c>
      <c r="I725">
        <v>21.93</v>
      </c>
      <c r="J725">
        <v>0.2</v>
      </c>
      <c r="K725">
        <v>7.28</v>
      </c>
      <c r="L725" t="s">
        <v>104</v>
      </c>
    </row>
    <row r="726" spans="1:12" x14ac:dyDescent="0.3">
      <c r="A726" t="s">
        <v>894</v>
      </c>
      <c r="B726" t="s">
        <v>6715</v>
      </c>
      <c r="C726" t="s">
        <v>84</v>
      </c>
      <c r="D726" t="s">
        <v>572</v>
      </c>
      <c r="E726" t="s">
        <v>60</v>
      </c>
      <c r="F726" t="s">
        <v>67</v>
      </c>
      <c r="G726" t="s">
        <v>68</v>
      </c>
      <c r="H726">
        <v>1</v>
      </c>
      <c r="I726">
        <v>96.24</v>
      </c>
      <c r="J726">
        <v>0.16400000000000001</v>
      </c>
      <c r="K726">
        <v>42.62</v>
      </c>
      <c r="L726" t="s">
        <v>57</v>
      </c>
    </row>
    <row r="727" spans="1:12" x14ac:dyDescent="0.3">
      <c r="A727" t="s">
        <v>5205</v>
      </c>
      <c r="B727" t="s">
        <v>7358</v>
      </c>
      <c r="C727" t="s">
        <v>84</v>
      </c>
      <c r="D727" t="s">
        <v>144</v>
      </c>
      <c r="E727" t="s">
        <v>93</v>
      </c>
      <c r="F727" t="s">
        <v>255</v>
      </c>
      <c r="G727" t="s">
        <v>56</v>
      </c>
      <c r="H727">
        <v>1</v>
      </c>
      <c r="I727">
        <v>15.8</v>
      </c>
      <c r="J727">
        <v>6.9000000000000006E-2</v>
      </c>
      <c r="K727">
        <v>5.91</v>
      </c>
      <c r="L727" t="s">
        <v>57</v>
      </c>
    </row>
    <row r="728" spans="1:12" x14ac:dyDescent="0.3">
      <c r="A728" t="s">
        <v>5654</v>
      </c>
      <c r="B728" t="s">
        <v>7359</v>
      </c>
      <c r="C728" t="s">
        <v>63</v>
      </c>
      <c r="D728" t="s">
        <v>188</v>
      </c>
      <c r="E728" t="s">
        <v>54</v>
      </c>
      <c r="F728" t="s">
        <v>65</v>
      </c>
      <c r="G728" t="s">
        <v>56</v>
      </c>
      <c r="H728">
        <v>1</v>
      </c>
      <c r="I728">
        <v>17.559999999999999</v>
      </c>
      <c r="J728">
        <v>0.26</v>
      </c>
      <c r="K728">
        <v>10.53</v>
      </c>
      <c r="L728" t="s">
        <v>57</v>
      </c>
    </row>
    <row r="729" spans="1:12" x14ac:dyDescent="0.3">
      <c r="A729" t="s">
        <v>1965</v>
      </c>
      <c r="B729" t="s">
        <v>6971</v>
      </c>
      <c r="C729" t="s">
        <v>63</v>
      </c>
      <c r="D729" t="s">
        <v>119</v>
      </c>
      <c r="E729" t="s">
        <v>71</v>
      </c>
      <c r="F729" t="s">
        <v>126</v>
      </c>
      <c r="G729" t="s">
        <v>56</v>
      </c>
      <c r="H729">
        <v>2</v>
      </c>
      <c r="I729">
        <v>253.27</v>
      </c>
      <c r="J729">
        <v>0.20100000000000001</v>
      </c>
      <c r="K729">
        <v>169.19</v>
      </c>
      <c r="L729" t="s">
        <v>104</v>
      </c>
    </row>
    <row r="730" spans="1:12" x14ac:dyDescent="0.3">
      <c r="A730" t="s">
        <v>6358</v>
      </c>
      <c r="B730" t="s">
        <v>6760</v>
      </c>
      <c r="C730" t="s">
        <v>88</v>
      </c>
      <c r="D730" t="s">
        <v>234</v>
      </c>
      <c r="E730" t="s">
        <v>71</v>
      </c>
      <c r="F730" t="s">
        <v>97</v>
      </c>
      <c r="G730" t="s">
        <v>56</v>
      </c>
      <c r="H730">
        <v>3</v>
      </c>
      <c r="I730">
        <v>148.08000000000001</v>
      </c>
      <c r="K730">
        <v>108.67</v>
      </c>
      <c r="L730" t="s">
        <v>57</v>
      </c>
    </row>
    <row r="731" spans="1:12" x14ac:dyDescent="0.3">
      <c r="A731" t="s">
        <v>938</v>
      </c>
      <c r="B731" t="s">
        <v>7360</v>
      </c>
      <c r="C731" t="s">
        <v>63</v>
      </c>
      <c r="D731" t="s">
        <v>119</v>
      </c>
      <c r="E731" t="s">
        <v>107</v>
      </c>
      <c r="F731" t="s">
        <v>193</v>
      </c>
      <c r="G731" t="s">
        <v>56</v>
      </c>
      <c r="H731">
        <v>1</v>
      </c>
      <c r="I731">
        <v>13.06</v>
      </c>
      <c r="J731">
        <v>0.21199999999999999</v>
      </c>
      <c r="K731">
        <v>4.53</v>
      </c>
      <c r="L731" t="s">
        <v>6954</v>
      </c>
    </row>
    <row r="732" spans="1:12" x14ac:dyDescent="0.3">
      <c r="A732" t="s">
        <v>551</v>
      </c>
      <c r="B732" t="s">
        <v>7249</v>
      </c>
      <c r="C732" t="s">
        <v>6718</v>
      </c>
      <c r="D732" t="s">
        <v>59</v>
      </c>
      <c r="E732" t="s">
        <v>71</v>
      </c>
      <c r="F732" t="s">
        <v>72</v>
      </c>
      <c r="G732" t="s">
        <v>56</v>
      </c>
      <c r="H732">
        <v>1</v>
      </c>
      <c r="I732">
        <v>84.33</v>
      </c>
      <c r="J732">
        <v>5.2999999999999999E-2</v>
      </c>
      <c r="K732">
        <v>66.48</v>
      </c>
      <c r="L732" t="s">
        <v>6738</v>
      </c>
    </row>
    <row r="733" spans="1:12" x14ac:dyDescent="0.3">
      <c r="A733" t="s">
        <v>5735</v>
      </c>
      <c r="B733" t="s">
        <v>7361</v>
      </c>
      <c r="C733" t="s">
        <v>84</v>
      </c>
      <c r="D733" t="s">
        <v>103</v>
      </c>
      <c r="E733" t="s">
        <v>107</v>
      </c>
      <c r="F733" t="s">
        <v>132</v>
      </c>
      <c r="G733" t="s">
        <v>68</v>
      </c>
      <c r="H733">
        <v>1</v>
      </c>
      <c r="I733">
        <v>44.97</v>
      </c>
      <c r="J733">
        <v>9.2999999999999999E-2</v>
      </c>
      <c r="K733">
        <v>14.77</v>
      </c>
      <c r="L733" t="s">
        <v>57</v>
      </c>
    </row>
    <row r="734" spans="1:12" x14ac:dyDescent="0.3">
      <c r="A734" t="s">
        <v>2971</v>
      </c>
      <c r="B734" t="s">
        <v>7321</v>
      </c>
      <c r="C734" t="s">
        <v>88</v>
      </c>
      <c r="D734" t="s">
        <v>179</v>
      </c>
      <c r="E734" t="s">
        <v>54</v>
      </c>
      <c r="F734" t="s">
        <v>55</v>
      </c>
      <c r="G734" t="s">
        <v>68</v>
      </c>
      <c r="H734">
        <v>1</v>
      </c>
      <c r="I734">
        <v>13.64</v>
      </c>
      <c r="J734">
        <v>0.112</v>
      </c>
      <c r="K734">
        <v>9.34</v>
      </c>
      <c r="L734" t="s">
        <v>57</v>
      </c>
    </row>
    <row r="735" spans="1:12" x14ac:dyDescent="0.3">
      <c r="A735" t="s">
        <v>447</v>
      </c>
      <c r="B735" t="s">
        <v>7362</v>
      </c>
      <c r="C735" t="s">
        <v>88</v>
      </c>
      <c r="D735" t="s">
        <v>198</v>
      </c>
      <c r="E735" t="s">
        <v>71</v>
      </c>
      <c r="F735" t="s">
        <v>86</v>
      </c>
      <c r="G735" t="s">
        <v>56</v>
      </c>
      <c r="H735">
        <v>3</v>
      </c>
      <c r="I735">
        <v>261.58</v>
      </c>
      <c r="J735">
        <v>9.1999999999999998E-2</v>
      </c>
      <c r="K735">
        <v>174.68</v>
      </c>
      <c r="L735" t="s">
        <v>57</v>
      </c>
    </row>
    <row r="736" spans="1:12" x14ac:dyDescent="0.3">
      <c r="A736" t="s">
        <v>4080</v>
      </c>
      <c r="B736" t="s">
        <v>7363</v>
      </c>
      <c r="C736" t="s">
        <v>63</v>
      </c>
      <c r="D736" t="s">
        <v>204</v>
      </c>
      <c r="E736" t="s">
        <v>54</v>
      </c>
      <c r="F736" t="s">
        <v>156</v>
      </c>
      <c r="G736" t="s">
        <v>68</v>
      </c>
      <c r="H736">
        <v>1</v>
      </c>
      <c r="I736">
        <v>20.48</v>
      </c>
      <c r="J736">
        <v>0.24199999999999999</v>
      </c>
      <c r="K736">
        <v>12.88</v>
      </c>
      <c r="L736" t="s">
        <v>57</v>
      </c>
    </row>
    <row r="737" spans="1:12" x14ac:dyDescent="0.3">
      <c r="A737" t="s">
        <v>2918</v>
      </c>
      <c r="B737" t="s">
        <v>7364</v>
      </c>
      <c r="C737" t="s">
        <v>52</v>
      </c>
      <c r="D737" t="s">
        <v>237</v>
      </c>
      <c r="E737" t="s">
        <v>60</v>
      </c>
      <c r="F737" t="s">
        <v>67</v>
      </c>
      <c r="G737" t="s">
        <v>56</v>
      </c>
      <c r="H737">
        <v>9</v>
      </c>
      <c r="I737">
        <v>37.11</v>
      </c>
      <c r="J737">
        <v>0.158</v>
      </c>
      <c r="K737">
        <v>15.28</v>
      </c>
      <c r="L737" t="s">
        <v>57</v>
      </c>
    </row>
    <row r="738" spans="1:12" x14ac:dyDescent="0.3">
      <c r="A738" t="s">
        <v>5895</v>
      </c>
      <c r="B738" t="s">
        <v>7022</v>
      </c>
      <c r="C738" t="s">
        <v>84</v>
      </c>
      <c r="D738" t="s">
        <v>144</v>
      </c>
      <c r="E738" t="s">
        <v>60</v>
      </c>
      <c r="F738" t="s">
        <v>90</v>
      </c>
      <c r="G738" t="s">
        <v>68</v>
      </c>
      <c r="H738">
        <v>7</v>
      </c>
      <c r="I738">
        <v>73.23</v>
      </c>
      <c r="J738">
        <v>9.5000000000000001E-2</v>
      </c>
      <c r="K738">
        <v>35.159999999999997</v>
      </c>
      <c r="L738" t="s">
        <v>6738</v>
      </c>
    </row>
    <row r="739" spans="1:12" x14ac:dyDescent="0.3">
      <c r="A739" t="s">
        <v>2928</v>
      </c>
      <c r="B739" t="s">
        <v>7037</v>
      </c>
      <c r="C739" t="s">
        <v>84</v>
      </c>
      <c r="D739" t="s">
        <v>103</v>
      </c>
      <c r="E739" t="s">
        <v>93</v>
      </c>
      <c r="F739" t="s">
        <v>124</v>
      </c>
      <c r="G739" t="s">
        <v>68</v>
      </c>
      <c r="H739">
        <v>5</v>
      </c>
      <c r="I739">
        <v>32.54</v>
      </c>
      <c r="J739">
        <v>0</v>
      </c>
      <c r="K739">
        <v>12.63</v>
      </c>
      <c r="L739" t="s">
        <v>57</v>
      </c>
    </row>
    <row r="740" spans="1:12" x14ac:dyDescent="0.3">
      <c r="A740" t="s">
        <v>5233</v>
      </c>
      <c r="B740" t="s">
        <v>7365</v>
      </c>
      <c r="C740" t="s">
        <v>88</v>
      </c>
      <c r="D740" t="s">
        <v>179</v>
      </c>
      <c r="E740" t="s">
        <v>60</v>
      </c>
      <c r="F740" t="s">
        <v>99</v>
      </c>
      <c r="G740" t="s">
        <v>68</v>
      </c>
      <c r="H740">
        <v>3</v>
      </c>
      <c r="I740">
        <v>93.94</v>
      </c>
      <c r="J740">
        <v>2.7E-2</v>
      </c>
      <c r="K740">
        <v>43.21</v>
      </c>
      <c r="L740" t="s">
        <v>57</v>
      </c>
    </row>
    <row r="741" spans="1:12" x14ac:dyDescent="0.3">
      <c r="A741" t="s">
        <v>4038</v>
      </c>
      <c r="B741" t="s">
        <v>7366</v>
      </c>
      <c r="C741" t="s">
        <v>88</v>
      </c>
      <c r="D741" t="s">
        <v>7367</v>
      </c>
      <c r="E741" t="s">
        <v>71</v>
      </c>
      <c r="F741" t="s">
        <v>6884</v>
      </c>
      <c r="G741" t="s">
        <v>56</v>
      </c>
      <c r="H741">
        <v>4</v>
      </c>
      <c r="I741">
        <v>161.56</v>
      </c>
      <c r="J741">
        <v>4.2000000000000003E-2</v>
      </c>
      <c r="K741">
        <v>124.39</v>
      </c>
      <c r="L741" t="s">
        <v>57</v>
      </c>
    </row>
    <row r="742" spans="1:12" x14ac:dyDescent="0.3">
      <c r="A742" t="s">
        <v>6498</v>
      </c>
      <c r="B742" t="s">
        <v>7368</v>
      </c>
      <c r="C742" t="s">
        <v>88</v>
      </c>
      <c r="D742" t="s">
        <v>167</v>
      </c>
      <c r="E742" t="s">
        <v>60</v>
      </c>
      <c r="F742" t="s">
        <v>61</v>
      </c>
      <c r="G742" t="s">
        <v>56</v>
      </c>
      <c r="H742">
        <v>1</v>
      </c>
      <c r="I742">
        <v>16.59</v>
      </c>
      <c r="J742">
        <v>4.3999999999999997E-2</v>
      </c>
      <c r="K742">
        <v>7.66</v>
      </c>
      <c r="L742" t="s">
        <v>57</v>
      </c>
    </row>
    <row r="743" spans="1:12" x14ac:dyDescent="0.3">
      <c r="A743" t="s">
        <v>4340</v>
      </c>
      <c r="B743" t="s">
        <v>7369</v>
      </c>
      <c r="C743" t="s">
        <v>88</v>
      </c>
      <c r="D743" t="s">
        <v>270</v>
      </c>
      <c r="E743" t="s">
        <v>60</v>
      </c>
      <c r="F743" t="s">
        <v>76</v>
      </c>
      <c r="G743" t="s">
        <v>68</v>
      </c>
      <c r="H743">
        <v>4</v>
      </c>
      <c r="I743">
        <v>82.31</v>
      </c>
      <c r="J743">
        <v>8.2000000000000003E-2</v>
      </c>
      <c r="K743">
        <v>38.82</v>
      </c>
      <c r="L743" t="s">
        <v>57</v>
      </c>
    </row>
    <row r="744" spans="1:12" x14ac:dyDescent="0.3">
      <c r="A744" t="s">
        <v>4824</v>
      </c>
      <c r="B744" t="s">
        <v>7265</v>
      </c>
      <c r="C744" t="s">
        <v>63</v>
      </c>
      <c r="D744" t="s">
        <v>159</v>
      </c>
      <c r="E744" t="s">
        <v>107</v>
      </c>
      <c r="F744" t="s">
        <v>193</v>
      </c>
      <c r="G744" t="s">
        <v>68</v>
      </c>
      <c r="H744">
        <v>2</v>
      </c>
      <c r="I744">
        <v>40.159999999999997</v>
      </c>
      <c r="J744">
        <v>5.6000000000000001E-2</v>
      </c>
      <c r="K744">
        <v>16.62</v>
      </c>
      <c r="L744" t="s">
        <v>6720</v>
      </c>
    </row>
    <row r="745" spans="1:12" x14ac:dyDescent="0.3">
      <c r="A745" t="s">
        <v>1915</v>
      </c>
      <c r="B745" t="s">
        <v>6971</v>
      </c>
      <c r="C745" t="s">
        <v>6755</v>
      </c>
      <c r="D745" t="s">
        <v>171</v>
      </c>
      <c r="E745" t="s">
        <v>107</v>
      </c>
      <c r="F745" t="s">
        <v>132</v>
      </c>
      <c r="G745" t="s">
        <v>68</v>
      </c>
      <c r="H745">
        <v>1</v>
      </c>
      <c r="I745">
        <v>18.850000000000001</v>
      </c>
      <c r="J745">
        <v>7.1999999999999995E-2</v>
      </c>
      <c r="K745">
        <v>7.68</v>
      </c>
      <c r="L745" t="s">
        <v>6738</v>
      </c>
    </row>
    <row r="746" spans="1:12" x14ac:dyDescent="0.3">
      <c r="A746" t="s">
        <v>1394</v>
      </c>
      <c r="B746" t="s">
        <v>7370</v>
      </c>
      <c r="C746" t="s">
        <v>52</v>
      </c>
      <c r="D746" t="s">
        <v>181</v>
      </c>
      <c r="E746" t="s">
        <v>71</v>
      </c>
      <c r="F746" t="s">
        <v>86</v>
      </c>
      <c r="G746" t="s">
        <v>68</v>
      </c>
      <c r="H746">
        <v>3</v>
      </c>
      <c r="I746">
        <v>77.209999999999994</v>
      </c>
      <c r="J746">
        <v>0.153</v>
      </c>
      <c r="K746">
        <v>54.68</v>
      </c>
      <c r="L746" t="s">
        <v>57</v>
      </c>
    </row>
    <row r="747" spans="1:12" x14ac:dyDescent="0.3">
      <c r="A747" t="s">
        <v>151</v>
      </c>
      <c r="B747" t="s">
        <v>6784</v>
      </c>
      <c r="C747" t="s">
        <v>52</v>
      </c>
      <c r="D747" t="s">
        <v>75</v>
      </c>
      <c r="E747" t="s">
        <v>71</v>
      </c>
      <c r="F747" t="s">
        <v>97</v>
      </c>
      <c r="G747" t="s">
        <v>68</v>
      </c>
      <c r="H747">
        <v>1</v>
      </c>
      <c r="I747">
        <v>269.67</v>
      </c>
      <c r="J747">
        <v>7.1999999999999995E-2</v>
      </c>
      <c r="K747">
        <v>205.32</v>
      </c>
      <c r="L747" t="s">
        <v>57</v>
      </c>
    </row>
    <row r="748" spans="1:12" x14ac:dyDescent="0.3">
      <c r="A748" t="s">
        <v>5263</v>
      </c>
      <c r="B748" t="s">
        <v>7371</v>
      </c>
      <c r="C748" t="s">
        <v>88</v>
      </c>
      <c r="D748" t="s">
        <v>167</v>
      </c>
      <c r="E748" t="s">
        <v>60</v>
      </c>
      <c r="F748" t="s">
        <v>76</v>
      </c>
      <c r="G748" t="s">
        <v>68</v>
      </c>
      <c r="H748">
        <v>4</v>
      </c>
      <c r="I748">
        <v>94.46</v>
      </c>
      <c r="J748">
        <v>0.08</v>
      </c>
      <c r="K748">
        <v>49.66</v>
      </c>
      <c r="L748" t="s">
        <v>104</v>
      </c>
    </row>
    <row r="749" spans="1:12" x14ac:dyDescent="0.3">
      <c r="A749" t="s">
        <v>5543</v>
      </c>
      <c r="B749" t="s">
        <v>7019</v>
      </c>
      <c r="C749" t="s">
        <v>63</v>
      </c>
      <c r="D749" t="s">
        <v>188</v>
      </c>
      <c r="E749" t="s">
        <v>7039</v>
      </c>
      <c r="F749" t="s">
        <v>65</v>
      </c>
      <c r="G749" t="s">
        <v>56</v>
      </c>
      <c r="H749">
        <v>1</v>
      </c>
      <c r="I749">
        <v>17.62</v>
      </c>
      <c r="J749">
        <v>0.26600000000000001</v>
      </c>
      <c r="K749">
        <v>11.37</v>
      </c>
      <c r="L749" t="s">
        <v>57</v>
      </c>
    </row>
    <row r="750" spans="1:12" x14ac:dyDescent="0.3">
      <c r="A750" t="s">
        <v>4035</v>
      </c>
      <c r="B750" t="s">
        <v>6873</v>
      </c>
      <c r="C750" t="s">
        <v>63</v>
      </c>
      <c r="D750" t="s">
        <v>188</v>
      </c>
      <c r="E750" t="s">
        <v>54</v>
      </c>
      <c r="F750" t="s">
        <v>55</v>
      </c>
      <c r="G750" t="s">
        <v>68</v>
      </c>
      <c r="H750">
        <v>3</v>
      </c>
      <c r="I750">
        <v>20.6</v>
      </c>
      <c r="J750">
        <v>5.7000000000000002E-2</v>
      </c>
      <c r="K750">
        <v>11.71</v>
      </c>
      <c r="L750" t="s">
        <v>57</v>
      </c>
    </row>
    <row r="751" spans="1:12" x14ac:dyDescent="0.3">
      <c r="A751" t="s">
        <v>4464</v>
      </c>
      <c r="B751" t="s">
        <v>7372</v>
      </c>
      <c r="C751" t="s">
        <v>52</v>
      </c>
      <c r="D751" t="s">
        <v>130</v>
      </c>
      <c r="E751" t="s">
        <v>71</v>
      </c>
      <c r="F751" t="s">
        <v>78</v>
      </c>
      <c r="G751" t="s">
        <v>68</v>
      </c>
      <c r="H751">
        <v>9</v>
      </c>
      <c r="I751">
        <v>277.89999999999998</v>
      </c>
      <c r="K751">
        <v>182.39</v>
      </c>
      <c r="L751" t="s">
        <v>57</v>
      </c>
    </row>
    <row r="752" spans="1:12" x14ac:dyDescent="0.3">
      <c r="A752" t="s">
        <v>1118</v>
      </c>
      <c r="B752" t="s">
        <v>7373</v>
      </c>
      <c r="C752" t="s">
        <v>52</v>
      </c>
      <c r="D752" t="s">
        <v>101</v>
      </c>
      <c r="E752" t="s">
        <v>71</v>
      </c>
      <c r="F752" t="s">
        <v>126</v>
      </c>
      <c r="G752" t="s">
        <v>68</v>
      </c>
      <c r="H752">
        <v>9</v>
      </c>
      <c r="I752">
        <v>98.41</v>
      </c>
      <c r="J752">
        <v>0.14799999999999999</v>
      </c>
      <c r="K752">
        <v>68.2</v>
      </c>
    </row>
    <row r="753" spans="1:12" x14ac:dyDescent="0.3">
      <c r="A753" t="s">
        <v>3889</v>
      </c>
      <c r="B753" t="s">
        <v>7272</v>
      </c>
      <c r="C753" t="s">
        <v>88</v>
      </c>
      <c r="D753" t="s">
        <v>429</v>
      </c>
      <c r="E753" t="s">
        <v>71</v>
      </c>
      <c r="F753" t="s">
        <v>126</v>
      </c>
      <c r="G753" t="s">
        <v>68</v>
      </c>
      <c r="H753">
        <v>8</v>
      </c>
      <c r="I753">
        <v>91.14</v>
      </c>
      <c r="J753">
        <v>7.5999999999999998E-2</v>
      </c>
      <c r="K753">
        <v>64.09</v>
      </c>
      <c r="L753" t="s">
        <v>57</v>
      </c>
    </row>
    <row r="754" spans="1:12" x14ac:dyDescent="0.3">
      <c r="A754" t="s">
        <v>5777</v>
      </c>
      <c r="B754" t="s">
        <v>7374</v>
      </c>
      <c r="C754" t="s">
        <v>84</v>
      </c>
      <c r="D754" t="s">
        <v>196</v>
      </c>
      <c r="E754" t="s">
        <v>6846</v>
      </c>
      <c r="F754" t="s">
        <v>78</v>
      </c>
      <c r="G754" t="s">
        <v>56</v>
      </c>
      <c r="H754">
        <v>4</v>
      </c>
      <c r="I754">
        <v>235.49</v>
      </c>
      <c r="J754">
        <v>9.7000000000000003E-2</v>
      </c>
      <c r="K754">
        <v>174.11</v>
      </c>
      <c r="L754" t="s">
        <v>57</v>
      </c>
    </row>
    <row r="755" spans="1:12" x14ac:dyDescent="0.3">
      <c r="A755" t="s">
        <v>6286</v>
      </c>
      <c r="B755" t="s">
        <v>7237</v>
      </c>
      <c r="C755" t="s">
        <v>88</v>
      </c>
      <c r="D755" t="s">
        <v>89</v>
      </c>
      <c r="E755" t="s">
        <v>107</v>
      </c>
      <c r="F755" t="s">
        <v>193</v>
      </c>
      <c r="G755" t="s">
        <v>56</v>
      </c>
      <c r="H755">
        <v>3</v>
      </c>
      <c r="I755">
        <v>13.48</v>
      </c>
      <c r="J755">
        <v>8.5000000000000006E-2</v>
      </c>
      <c r="K755">
        <v>4.6100000000000003</v>
      </c>
      <c r="L755" t="s">
        <v>57</v>
      </c>
    </row>
    <row r="756" spans="1:12" x14ac:dyDescent="0.3">
      <c r="A756" t="s">
        <v>5752</v>
      </c>
      <c r="B756" t="s">
        <v>7375</v>
      </c>
      <c r="C756" t="s">
        <v>52</v>
      </c>
      <c r="D756" t="s">
        <v>7243</v>
      </c>
      <c r="E756" t="s">
        <v>93</v>
      </c>
      <c r="F756" t="s">
        <v>255</v>
      </c>
      <c r="G756" t="s">
        <v>68</v>
      </c>
      <c r="H756">
        <v>6</v>
      </c>
      <c r="I756">
        <v>67.05</v>
      </c>
      <c r="J756">
        <v>9.5000000000000001E-2</v>
      </c>
      <c r="K756">
        <v>29.82</v>
      </c>
      <c r="L756" t="s">
        <v>6720</v>
      </c>
    </row>
    <row r="757" spans="1:12" x14ac:dyDescent="0.3">
      <c r="A757" t="s">
        <v>1886</v>
      </c>
      <c r="B757" t="s">
        <v>7376</v>
      </c>
      <c r="C757" t="s">
        <v>63</v>
      </c>
      <c r="D757" t="s">
        <v>251</v>
      </c>
      <c r="E757" t="s">
        <v>54</v>
      </c>
      <c r="F757" t="s">
        <v>268</v>
      </c>
      <c r="G757" t="s">
        <v>68</v>
      </c>
      <c r="H757">
        <v>2</v>
      </c>
      <c r="I757">
        <v>18.690000000000001</v>
      </c>
      <c r="J757">
        <v>0.19400000000000001</v>
      </c>
      <c r="K757">
        <v>12.17</v>
      </c>
      <c r="L757" t="s">
        <v>57</v>
      </c>
    </row>
    <row r="758" spans="1:12" x14ac:dyDescent="0.3">
      <c r="A758" t="s">
        <v>5408</v>
      </c>
      <c r="B758" t="s">
        <v>7377</v>
      </c>
      <c r="C758" t="s">
        <v>63</v>
      </c>
      <c r="D758" t="s">
        <v>106</v>
      </c>
      <c r="E758" t="s">
        <v>54</v>
      </c>
      <c r="F758" t="s">
        <v>156</v>
      </c>
      <c r="G758" t="s">
        <v>56</v>
      </c>
      <c r="H758">
        <v>11</v>
      </c>
      <c r="I758">
        <v>19.28</v>
      </c>
      <c r="J758">
        <v>0.38400000000000001</v>
      </c>
      <c r="K758">
        <v>12.65</v>
      </c>
      <c r="L758" t="s">
        <v>57</v>
      </c>
    </row>
    <row r="759" spans="1:12" x14ac:dyDescent="0.3">
      <c r="A759" t="s">
        <v>1586</v>
      </c>
      <c r="B759" t="s">
        <v>6821</v>
      </c>
      <c r="C759" t="s">
        <v>84</v>
      </c>
      <c r="D759" t="s">
        <v>243</v>
      </c>
      <c r="E759" t="s">
        <v>71</v>
      </c>
      <c r="F759" t="s">
        <v>72</v>
      </c>
      <c r="G759" t="s">
        <v>68</v>
      </c>
      <c r="H759">
        <v>-1</v>
      </c>
      <c r="I759">
        <v>83.79</v>
      </c>
      <c r="J759">
        <v>8.5999999999999993E-2</v>
      </c>
      <c r="K759">
        <v>61.6</v>
      </c>
      <c r="L759" t="s">
        <v>104</v>
      </c>
    </row>
    <row r="760" spans="1:12" x14ac:dyDescent="0.3">
      <c r="A760" t="s">
        <v>2082</v>
      </c>
      <c r="B760" t="s">
        <v>7217</v>
      </c>
      <c r="C760" t="s">
        <v>88</v>
      </c>
      <c r="D760" t="s">
        <v>7378</v>
      </c>
      <c r="E760" t="s">
        <v>93</v>
      </c>
      <c r="F760" t="s">
        <v>255</v>
      </c>
      <c r="G760" t="s">
        <v>68</v>
      </c>
      <c r="H760">
        <v>5</v>
      </c>
      <c r="I760">
        <v>89.02</v>
      </c>
      <c r="J760">
        <v>4.7E-2</v>
      </c>
      <c r="K760">
        <v>36</v>
      </c>
      <c r="L760" t="s">
        <v>57</v>
      </c>
    </row>
    <row r="761" spans="1:12" x14ac:dyDescent="0.3">
      <c r="A761" t="s">
        <v>5166</v>
      </c>
      <c r="B761" t="s">
        <v>7379</v>
      </c>
      <c r="C761" t="s">
        <v>52</v>
      </c>
      <c r="D761" t="s">
        <v>237</v>
      </c>
      <c r="E761" t="s">
        <v>60</v>
      </c>
      <c r="F761" t="s">
        <v>90</v>
      </c>
      <c r="G761" t="s">
        <v>56</v>
      </c>
      <c r="H761">
        <v>5</v>
      </c>
      <c r="I761">
        <v>66.77</v>
      </c>
      <c r="J761">
        <v>5.2999999999999999E-2</v>
      </c>
      <c r="K761">
        <v>35.46</v>
      </c>
      <c r="L761" t="s">
        <v>57</v>
      </c>
    </row>
    <row r="762" spans="1:12" x14ac:dyDescent="0.3">
      <c r="A762" t="s">
        <v>83</v>
      </c>
      <c r="B762" t="s">
        <v>7380</v>
      </c>
      <c r="C762" t="s">
        <v>6755</v>
      </c>
      <c r="D762" t="s">
        <v>85</v>
      </c>
      <c r="E762" t="s">
        <v>71</v>
      </c>
      <c r="F762" t="s">
        <v>86</v>
      </c>
      <c r="G762" t="s">
        <v>68</v>
      </c>
      <c r="H762">
        <v>6</v>
      </c>
      <c r="I762">
        <v>111.54</v>
      </c>
      <c r="J762">
        <v>4.8000000000000001E-2</v>
      </c>
      <c r="K762">
        <v>83.47</v>
      </c>
    </row>
    <row r="763" spans="1:12" x14ac:dyDescent="0.3">
      <c r="A763" t="s">
        <v>5253</v>
      </c>
      <c r="B763" t="s">
        <v>7381</v>
      </c>
      <c r="C763" t="s">
        <v>63</v>
      </c>
      <c r="D763" t="s">
        <v>251</v>
      </c>
      <c r="E763" t="s">
        <v>71</v>
      </c>
      <c r="F763" t="s">
        <v>86</v>
      </c>
      <c r="G763" t="s">
        <v>56</v>
      </c>
      <c r="H763">
        <v>2</v>
      </c>
      <c r="I763">
        <v>143.69</v>
      </c>
      <c r="J763">
        <v>0.307</v>
      </c>
      <c r="K763">
        <v>111.93</v>
      </c>
      <c r="L763" t="s">
        <v>57</v>
      </c>
    </row>
    <row r="764" spans="1:12" x14ac:dyDescent="0.3">
      <c r="A764" t="s">
        <v>2644</v>
      </c>
      <c r="B764" t="s">
        <v>7382</v>
      </c>
      <c r="C764" t="s">
        <v>52</v>
      </c>
      <c r="D764" t="s">
        <v>59</v>
      </c>
      <c r="E764" t="s">
        <v>71</v>
      </c>
      <c r="F764" t="s">
        <v>86</v>
      </c>
      <c r="G764" t="s">
        <v>56</v>
      </c>
      <c r="H764">
        <v>6</v>
      </c>
      <c r="I764">
        <v>211.87</v>
      </c>
      <c r="J764">
        <v>0.10199999999999999</v>
      </c>
      <c r="K764">
        <v>139.58000000000001</v>
      </c>
      <c r="L764" t="s">
        <v>6720</v>
      </c>
    </row>
    <row r="765" spans="1:12" x14ac:dyDescent="0.3">
      <c r="A765" t="s">
        <v>1901</v>
      </c>
      <c r="B765" t="s">
        <v>7383</v>
      </c>
      <c r="C765" t="s">
        <v>84</v>
      </c>
      <c r="D765" t="s">
        <v>150</v>
      </c>
      <c r="E765" t="s">
        <v>71</v>
      </c>
      <c r="F765" t="s">
        <v>126</v>
      </c>
      <c r="G765" t="s">
        <v>56</v>
      </c>
      <c r="H765">
        <v>7</v>
      </c>
      <c r="I765">
        <v>55.67</v>
      </c>
      <c r="J765">
        <v>1E-3</v>
      </c>
      <c r="K765">
        <v>43.59</v>
      </c>
      <c r="L765" t="s">
        <v>57</v>
      </c>
    </row>
    <row r="766" spans="1:12" x14ac:dyDescent="0.3">
      <c r="A766" t="s">
        <v>2605</v>
      </c>
      <c r="B766" t="s">
        <v>7384</v>
      </c>
      <c r="C766" t="s">
        <v>88</v>
      </c>
      <c r="D766" t="s">
        <v>135</v>
      </c>
      <c r="E766" t="s">
        <v>107</v>
      </c>
      <c r="F766" t="s">
        <v>6953</v>
      </c>
      <c r="G766" t="s">
        <v>68</v>
      </c>
      <c r="H766">
        <v>6</v>
      </c>
      <c r="I766">
        <v>21.84</v>
      </c>
      <c r="J766">
        <v>7.0000000000000007E-2</v>
      </c>
      <c r="K766">
        <v>7.32</v>
      </c>
      <c r="L766" t="s">
        <v>104</v>
      </c>
    </row>
    <row r="767" spans="1:12" x14ac:dyDescent="0.3">
      <c r="A767" t="s">
        <v>3323</v>
      </c>
      <c r="B767" t="s">
        <v>7301</v>
      </c>
      <c r="C767" t="s">
        <v>63</v>
      </c>
      <c r="D767" t="s">
        <v>137</v>
      </c>
      <c r="E767" t="s">
        <v>71</v>
      </c>
      <c r="F767" t="s">
        <v>86</v>
      </c>
      <c r="G767" t="s">
        <v>68</v>
      </c>
      <c r="H767">
        <v>6</v>
      </c>
      <c r="I767">
        <v>172.28</v>
      </c>
      <c r="J767">
        <v>0.35299999999999998</v>
      </c>
      <c r="K767">
        <v>136.63</v>
      </c>
      <c r="L767" t="s">
        <v>57</v>
      </c>
    </row>
    <row r="768" spans="1:12" x14ac:dyDescent="0.3">
      <c r="A768" t="s">
        <v>2956</v>
      </c>
      <c r="B768" t="s">
        <v>7385</v>
      </c>
      <c r="C768" t="s">
        <v>52</v>
      </c>
      <c r="D768" t="s">
        <v>53</v>
      </c>
      <c r="E768" t="s">
        <v>107</v>
      </c>
      <c r="F768" t="s">
        <v>7159</v>
      </c>
      <c r="G768" t="s">
        <v>56</v>
      </c>
      <c r="H768">
        <v>3</v>
      </c>
      <c r="I768">
        <v>37.64</v>
      </c>
      <c r="J768">
        <v>7.0000000000000007E-2</v>
      </c>
      <c r="K768">
        <v>14.13</v>
      </c>
      <c r="L768" t="s">
        <v>57</v>
      </c>
    </row>
    <row r="769" spans="1:12" x14ac:dyDescent="0.3">
      <c r="A769" t="s">
        <v>838</v>
      </c>
      <c r="B769" t="s">
        <v>7386</v>
      </c>
      <c r="C769" t="s">
        <v>52</v>
      </c>
      <c r="D769" t="s">
        <v>53</v>
      </c>
      <c r="E769" t="s">
        <v>107</v>
      </c>
      <c r="F769" t="s">
        <v>132</v>
      </c>
      <c r="G769" t="s">
        <v>68</v>
      </c>
      <c r="H769">
        <v>1</v>
      </c>
      <c r="I769">
        <v>17.29</v>
      </c>
      <c r="J769">
        <v>0.124</v>
      </c>
      <c r="K769">
        <v>5.27</v>
      </c>
      <c r="L769" t="s">
        <v>57</v>
      </c>
    </row>
    <row r="770" spans="1:12" x14ac:dyDescent="0.3">
      <c r="A770" t="s">
        <v>3046</v>
      </c>
      <c r="B770" t="s">
        <v>7175</v>
      </c>
      <c r="C770" t="s">
        <v>52</v>
      </c>
      <c r="D770" t="s">
        <v>181</v>
      </c>
      <c r="E770" t="s">
        <v>107</v>
      </c>
      <c r="F770" t="s">
        <v>108</v>
      </c>
      <c r="G770" t="s">
        <v>68</v>
      </c>
      <c r="H770">
        <v>4</v>
      </c>
      <c r="I770">
        <v>37.97</v>
      </c>
      <c r="J770">
        <v>6.7000000000000004E-2</v>
      </c>
      <c r="K770">
        <v>16.45</v>
      </c>
      <c r="L770" t="s">
        <v>57</v>
      </c>
    </row>
    <row r="771" spans="1:12" x14ac:dyDescent="0.3">
      <c r="A771" t="s">
        <v>509</v>
      </c>
      <c r="B771" t="s">
        <v>7283</v>
      </c>
      <c r="C771" t="s">
        <v>52</v>
      </c>
      <c r="D771" t="s">
        <v>53</v>
      </c>
      <c r="E771" t="s">
        <v>107</v>
      </c>
      <c r="F771" t="s">
        <v>6973</v>
      </c>
      <c r="G771" t="s">
        <v>56</v>
      </c>
      <c r="H771">
        <v>6</v>
      </c>
      <c r="I771">
        <v>43.21</v>
      </c>
      <c r="J771">
        <v>0</v>
      </c>
      <c r="K771">
        <v>14.03</v>
      </c>
      <c r="L771" t="s">
        <v>57</v>
      </c>
    </row>
    <row r="772" spans="1:12" x14ac:dyDescent="0.3">
      <c r="A772" t="s">
        <v>3162</v>
      </c>
      <c r="B772" t="s">
        <v>7387</v>
      </c>
      <c r="C772" t="s">
        <v>88</v>
      </c>
      <c r="D772" t="s">
        <v>198</v>
      </c>
      <c r="E772" t="s">
        <v>60</v>
      </c>
      <c r="F772" t="s">
        <v>61</v>
      </c>
      <c r="G772" t="s">
        <v>68</v>
      </c>
      <c r="H772">
        <v>5</v>
      </c>
      <c r="I772">
        <v>25.33</v>
      </c>
      <c r="J772">
        <v>7.8E-2</v>
      </c>
      <c r="K772">
        <v>10.51</v>
      </c>
      <c r="L772" t="s">
        <v>57</v>
      </c>
    </row>
    <row r="773" spans="1:12" x14ac:dyDescent="0.3">
      <c r="A773" t="s">
        <v>4733</v>
      </c>
      <c r="B773" t="s">
        <v>7388</v>
      </c>
      <c r="C773" t="s">
        <v>63</v>
      </c>
      <c r="D773" t="s">
        <v>64</v>
      </c>
      <c r="E773" t="s">
        <v>71</v>
      </c>
      <c r="F773" t="s">
        <v>86</v>
      </c>
      <c r="G773" t="s">
        <v>56</v>
      </c>
      <c r="H773">
        <v>5</v>
      </c>
      <c r="I773">
        <v>274.47000000000003</v>
      </c>
      <c r="J773">
        <v>0.153</v>
      </c>
      <c r="K773">
        <v>217.69</v>
      </c>
      <c r="L773" t="s">
        <v>57</v>
      </c>
    </row>
    <row r="774" spans="1:12" x14ac:dyDescent="0.3">
      <c r="A774" t="s">
        <v>5714</v>
      </c>
      <c r="B774" t="s">
        <v>7389</v>
      </c>
      <c r="C774" t="s">
        <v>6755</v>
      </c>
      <c r="D774" t="s">
        <v>572</v>
      </c>
      <c r="E774" t="s">
        <v>60</v>
      </c>
      <c r="F774" t="s">
        <v>76</v>
      </c>
      <c r="G774" t="s">
        <v>68</v>
      </c>
      <c r="H774">
        <v>2</v>
      </c>
      <c r="I774">
        <v>56.67</v>
      </c>
      <c r="J774">
        <v>0.121</v>
      </c>
      <c r="K774">
        <v>26.95</v>
      </c>
      <c r="L774" t="s">
        <v>57</v>
      </c>
    </row>
    <row r="775" spans="1:12" x14ac:dyDescent="0.3">
      <c r="A775" t="s">
        <v>3972</v>
      </c>
      <c r="B775" t="s">
        <v>6724</v>
      </c>
      <c r="C775" t="s">
        <v>63</v>
      </c>
      <c r="D775" t="s">
        <v>106</v>
      </c>
      <c r="E775" t="s">
        <v>60</v>
      </c>
      <c r="F775" t="s">
        <v>99</v>
      </c>
      <c r="G775" t="s">
        <v>68</v>
      </c>
      <c r="H775">
        <v>1</v>
      </c>
      <c r="I775">
        <v>59.92</v>
      </c>
      <c r="J775">
        <v>0.253</v>
      </c>
      <c r="K775">
        <v>25.52</v>
      </c>
      <c r="L775" t="s">
        <v>6720</v>
      </c>
    </row>
    <row r="776" spans="1:12" x14ac:dyDescent="0.3">
      <c r="A776" t="s">
        <v>981</v>
      </c>
      <c r="B776" t="s">
        <v>7390</v>
      </c>
      <c r="C776" t="s">
        <v>52</v>
      </c>
      <c r="D776" t="s">
        <v>53</v>
      </c>
      <c r="E776" t="s">
        <v>107</v>
      </c>
      <c r="F776" t="s">
        <v>132</v>
      </c>
      <c r="G776" t="s">
        <v>56</v>
      </c>
      <c r="H776">
        <v>4</v>
      </c>
      <c r="I776">
        <v>57.43</v>
      </c>
      <c r="J776">
        <v>6.4000000000000001E-2</v>
      </c>
      <c r="K776">
        <v>22.73</v>
      </c>
      <c r="L776" t="s">
        <v>6738</v>
      </c>
    </row>
    <row r="777" spans="1:12" x14ac:dyDescent="0.3">
      <c r="A777" t="s">
        <v>2698</v>
      </c>
      <c r="B777" t="s">
        <v>7130</v>
      </c>
      <c r="C777" t="s">
        <v>84</v>
      </c>
      <c r="D777" t="s">
        <v>7337</v>
      </c>
      <c r="E777" t="s">
        <v>54</v>
      </c>
      <c r="F777" t="s">
        <v>65</v>
      </c>
      <c r="G777" t="s">
        <v>56</v>
      </c>
      <c r="H777">
        <v>4</v>
      </c>
      <c r="I777">
        <v>7.29</v>
      </c>
      <c r="J777">
        <v>2.8000000000000001E-2</v>
      </c>
      <c r="K777">
        <v>4.3499999999999996</v>
      </c>
      <c r="L777" t="s">
        <v>57</v>
      </c>
    </row>
    <row r="778" spans="1:12" x14ac:dyDescent="0.3">
      <c r="A778" t="s">
        <v>4199</v>
      </c>
      <c r="B778" t="s">
        <v>7391</v>
      </c>
      <c r="C778" t="s">
        <v>88</v>
      </c>
      <c r="D778" t="s">
        <v>89</v>
      </c>
      <c r="E778" t="s">
        <v>93</v>
      </c>
      <c r="F778" t="s">
        <v>255</v>
      </c>
      <c r="G778" t="s">
        <v>68</v>
      </c>
      <c r="H778">
        <v>2</v>
      </c>
      <c r="I778">
        <v>47.91</v>
      </c>
      <c r="J778">
        <v>8.4000000000000005E-2</v>
      </c>
      <c r="L778" t="s">
        <v>57</v>
      </c>
    </row>
    <row r="779" spans="1:12" x14ac:dyDescent="0.3">
      <c r="A779" t="s">
        <v>5493</v>
      </c>
      <c r="B779" t="s">
        <v>6999</v>
      </c>
      <c r="C779" t="s">
        <v>88</v>
      </c>
      <c r="D779" t="s">
        <v>7378</v>
      </c>
      <c r="E779" t="s">
        <v>6901</v>
      </c>
      <c r="F779" t="s">
        <v>99</v>
      </c>
      <c r="G779" t="s">
        <v>68</v>
      </c>
      <c r="H779">
        <v>7</v>
      </c>
      <c r="I779">
        <v>83.35</v>
      </c>
      <c r="J779">
        <v>7.5999999999999998E-2</v>
      </c>
      <c r="K779">
        <v>45.07</v>
      </c>
      <c r="L779" t="s">
        <v>57</v>
      </c>
    </row>
    <row r="780" spans="1:12" x14ac:dyDescent="0.3">
      <c r="A780" t="s">
        <v>3711</v>
      </c>
      <c r="B780" t="s">
        <v>6774</v>
      </c>
      <c r="C780" t="s">
        <v>88</v>
      </c>
      <c r="D780" t="s">
        <v>183</v>
      </c>
      <c r="E780" t="s">
        <v>107</v>
      </c>
      <c r="F780" t="s">
        <v>132</v>
      </c>
      <c r="G780" t="s">
        <v>56</v>
      </c>
      <c r="H780">
        <v>7</v>
      </c>
      <c r="I780">
        <v>53.32</v>
      </c>
      <c r="J780">
        <v>0</v>
      </c>
      <c r="K780">
        <v>18.95</v>
      </c>
      <c r="L780" t="s">
        <v>57</v>
      </c>
    </row>
    <row r="781" spans="1:12" x14ac:dyDescent="0.3">
      <c r="A781" t="s">
        <v>5033</v>
      </c>
      <c r="B781" t="s">
        <v>7392</v>
      </c>
      <c r="C781" t="s">
        <v>63</v>
      </c>
      <c r="D781" t="s">
        <v>188</v>
      </c>
      <c r="E781" t="s">
        <v>54</v>
      </c>
      <c r="F781" t="s">
        <v>65</v>
      </c>
      <c r="G781" t="s">
        <v>56</v>
      </c>
      <c r="H781">
        <v>21</v>
      </c>
      <c r="I781">
        <v>9.26</v>
      </c>
      <c r="J781">
        <v>0.20599999999999999</v>
      </c>
      <c r="K781">
        <v>5.77</v>
      </c>
      <c r="L781" t="s">
        <v>57</v>
      </c>
    </row>
    <row r="782" spans="1:12" x14ac:dyDescent="0.3">
      <c r="A782" t="s">
        <v>5764</v>
      </c>
      <c r="B782" t="s">
        <v>7393</v>
      </c>
      <c r="C782" t="s">
        <v>63</v>
      </c>
      <c r="D782" t="s">
        <v>302</v>
      </c>
      <c r="E782" t="s">
        <v>107</v>
      </c>
      <c r="F782" t="s">
        <v>148</v>
      </c>
      <c r="G782" t="s">
        <v>68</v>
      </c>
      <c r="H782">
        <v>4</v>
      </c>
      <c r="I782">
        <v>19.34</v>
      </c>
      <c r="J782">
        <v>0.26300000000000001</v>
      </c>
      <c r="K782">
        <v>6.81</v>
      </c>
      <c r="L782" t="s">
        <v>57</v>
      </c>
    </row>
    <row r="783" spans="1:12" x14ac:dyDescent="0.3">
      <c r="A783" t="s">
        <v>4478</v>
      </c>
      <c r="B783" t="s">
        <v>7394</v>
      </c>
      <c r="C783" t="s">
        <v>6817</v>
      </c>
      <c r="D783" t="s">
        <v>270</v>
      </c>
      <c r="E783" t="s">
        <v>60</v>
      </c>
      <c r="F783" t="s">
        <v>99</v>
      </c>
      <c r="G783" t="s">
        <v>68</v>
      </c>
      <c r="H783">
        <v>2</v>
      </c>
      <c r="I783">
        <v>71.989999999999995</v>
      </c>
      <c r="J783">
        <v>0</v>
      </c>
      <c r="K783">
        <v>28.91</v>
      </c>
      <c r="L783" t="s">
        <v>57</v>
      </c>
    </row>
    <row r="784" spans="1:12" x14ac:dyDescent="0.3">
      <c r="A784" t="s">
        <v>4212</v>
      </c>
      <c r="B784" t="s">
        <v>7395</v>
      </c>
      <c r="C784" t="s">
        <v>88</v>
      </c>
      <c r="D784" t="s">
        <v>7026</v>
      </c>
      <c r="E784" t="s">
        <v>71</v>
      </c>
      <c r="F784" t="s">
        <v>86</v>
      </c>
      <c r="G784" t="s">
        <v>68</v>
      </c>
      <c r="H784">
        <v>13</v>
      </c>
      <c r="I784">
        <v>60.51</v>
      </c>
      <c r="J784">
        <v>2.1000000000000001E-2</v>
      </c>
      <c r="K784">
        <v>40</v>
      </c>
      <c r="L784" t="s">
        <v>57</v>
      </c>
    </row>
    <row r="785" spans="1:12" x14ac:dyDescent="0.3">
      <c r="A785" t="s">
        <v>4109</v>
      </c>
      <c r="B785" t="s">
        <v>7396</v>
      </c>
      <c r="C785" t="s">
        <v>84</v>
      </c>
      <c r="D785" t="s">
        <v>572</v>
      </c>
      <c r="E785" t="s">
        <v>71</v>
      </c>
      <c r="F785" t="s">
        <v>97</v>
      </c>
      <c r="G785" t="s">
        <v>56</v>
      </c>
      <c r="H785">
        <v>2</v>
      </c>
      <c r="I785">
        <v>152.88</v>
      </c>
      <c r="J785">
        <v>8.2000000000000003E-2</v>
      </c>
      <c r="K785">
        <v>105.14</v>
      </c>
      <c r="L785" t="s">
        <v>57</v>
      </c>
    </row>
    <row r="786" spans="1:12" x14ac:dyDescent="0.3">
      <c r="A786" t="s">
        <v>778</v>
      </c>
      <c r="B786" t="s">
        <v>7397</v>
      </c>
      <c r="C786" t="s">
        <v>84</v>
      </c>
      <c r="D786" t="s">
        <v>196</v>
      </c>
      <c r="E786" t="s">
        <v>7244</v>
      </c>
      <c r="F786" t="s">
        <v>124</v>
      </c>
      <c r="G786" t="s">
        <v>68</v>
      </c>
      <c r="H786">
        <v>1</v>
      </c>
      <c r="I786">
        <v>30.01</v>
      </c>
      <c r="J786">
        <v>0.03</v>
      </c>
      <c r="K786">
        <v>12.5</v>
      </c>
      <c r="L786" t="s">
        <v>57</v>
      </c>
    </row>
    <row r="787" spans="1:12" x14ac:dyDescent="0.3">
      <c r="A787" t="s">
        <v>1146</v>
      </c>
      <c r="B787" t="s">
        <v>7394</v>
      </c>
      <c r="C787" t="s">
        <v>63</v>
      </c>
      <c r="D787" t="s">
        <v>251</v>
      </c>
      <c r="E787" t="s">
        <v>60</v>
      </c>
      <c r="F787" t="s">
        <v>67</v>
      </c>
      <c r="G787" t="s">
        <v>68</v>
      </c>
      <c r="H787">
        <v>7</v>
      </c>
      <c r="I787">
        <v>91.3</v>
      </c>
      <c r="J787">
        <v>3.7999999999999999E-2</v>
      </c>
      <c r="K787">
        <v>39.11</v>
      </c>
      <c r="L787" t="s">
        <v>57</v>
      </c>
    </row>
    <row r="788" spans="1:12" x14ac:dyDescent="0.3">
      <c r="A788" t="s">
        <v>4299</v>
      </c>
      <c r="B788" t="s">
        <v>7398</v>
      </c>
      <c r="C788" t="s">
        <v>84</v>
      </c>
      <c r="D788" t="s">
        <v>169</v>
      </c>
      <c r="E788" t="s">
        <v>93</v>
      </c>
      <c r="F788" t="s">
        <v>94</v>
      </c>
      <c r="G788" t="s">
        <v>68</v>
      </c>
      <c r="H788">
        <v>2</v>
      </c>
      <c r="I788">
        <v>34.22</v>
      </c>
      <c r="J788">
        <v>1.7999999999999999E-2</v>
      </c>
      <c r="K788">
        <v>12.77</v>
      </c>
      <c r="L788" t="s">
        <v>57</v>
      </c>
    </row>
    <row r="789" spans="1:12" x14ac:dyDescent="0.3">
      <c r="A789" t="s">
        <v>898</v>
      </c>
      <c r="B789" t="s">
        <v>7103</v>
      </c>
      <c r="C789" t="s">
        <v>88</v>
      </c>
      <c r="D789" t="s">
        <v>7399</v>
      </c>
      <c r="E789" t="s">
        <v>71</v>
      </c>
      <c r="F789" t="s">
        <v>78</v>
      </c>
      <c r="G789" t="s">
        <v>68</v>
      </c>
      <c r="H789">
        <v>1</v>
      </c>
      <c r="I789">
        <v>222.55</v>
      </c>
      <c r="J789">
        <v>0.13800000000000001</v>
      </c>
      <c r="K789">
        <v>148.78</v>
      </c>
      <c r="L789" t="s">
        <v>6720</v>
      </c>
    </row>
    <row r="790" spans="1:12" x14ac:dyDescent="0.3">
      <c r="A790" t="s">
        <v>1361</v>
      </c>
      <c r="B790" t="s">
        <v>7281</v>
      </c>
      <c r="C790" t="s">
        <v>52</v>
      </c>
      <c r="D790" t="s">
        <v>70</v>
      </c>
      <c r="E790" t="s">
        <v>107</v>
      </c>
      <c r="F790" t="s">
        <v>132</v>
      </c>
      <c r="G790" t="s">
        <v>56</v>
      </c>
      <c r="H790">
        <v>7</v>
      </c>
      <c r="I790">
        <v>30.69</v>
      </c>
      <c r="J790">
        <v>0.06</v>
      </c>
      <c r="L790" t="s">
        <v>57</v>
      </c>
    </row>
    <row r="791" spans="1:12" x14ac:dyDescent="0.3">
      <c r="A791" t="s">
        <v>5878</v>
      </c>
      <c r="B791" t="s">
        <v>7400</v>
      </c>
      <c r="C791" t="s">
        <v>84</v>
      </c>
      <c r="D791" t="s">
        <v>177</v>
      </c>
      <c r="E791" t="s">
        <v>54</v>
      </c>
      <c r="F791" t="s">
        <v>156</v>
      </c>
      <c r="G791" t="s">
        <v>56</v>
      </c>
      <c r="H791">
        <v>11</v>
      </c>
      <c r="I791">
        <v>12.6</v>
      </c>
      <c r="J791">
        <v>0.13100000000000001</v>
      </c>
      <c r="K791">
        <v>8.5299999999999994</v>
      </c>
      <c r="L791" t="s">
        <v>57</v>
      </c>
    </row>
    <row r="792" spans="1:12" x14ac:dyDescent="0.3">
      <c r="A792" t="s">
        <v>2144</v>
      </c>
      <c r="B792" t="s">
        <v>7401</v>
      </c>
      <c r="C792" t="s">
        <v>88</v>
      </c>
      <c r="D792" t="s">
        <v>123</v>
      </c>
      <c r="E792" t="s">
        <v>71</v>
      </c>
      <c r="F792" t="s">
        <v>97</v>
      </c>
      <c r="G792" t="s">
        <v>68</v>
      </c>
      <c r="H792">
        <v>1</v>
      </c>
      <c r="I792">
        <v>276.68</v>
      </c>
      <c r="J792">
        <v>2.5999999999999999E-2</v>
      </c>
      <c r="K792">
        <v>210.73</v>
      </c>
      <c r="L792" t="s">
        <v>57</v>
      </c>
    </row>
    <row r="793" spans="1:12" x14ac:dyDescent="0.3">
      <c r="A793" t="s">
        <v>2248</v>
      </c>
      <c r="B793" t="s">
        <v>7402</v>
      </c>
      <c r="C793" t="s">
        <v>63</v>
      </c>
      <c r="D793" t="s">
        <v>188</v>
      </c>
      <c r="E793" t="s">
        <v>54</v>
      </c>
      <c r="F793" t="s">
        <v>114</v>
      </c>
      <c r="G793" t="s">
        <v>68</v>
      </c>
      <c r="H793">
        <v>1</v>
      </c>
      <c r="I793">
        <v>4.4800000000000004</v>
      </c>
      <c r="J793">
        <v>0.14899999999999999</v>
      </c>
      <c r="K793">
        <v>2.72</v>
      </c>
      <c r="L793" t="s">
        <v>57</v>
      </c>
    </row>
    <row r="794" spans="1:12" x14ac:dyDescent="0.3">
      <c r="A794" t="s">
        <v>2059</v>
      </c>
      <c r="B794" t="s">
        <v>7403</v>
      </c>
      <c r="C794" t="s">
        <v>63</v>
      </c>
      <c r="D794" t="s">
        <v>137</v>
      </c>
      <c r="E794" t="s">
        <v>60</v>
      </c>
      <c r="F794" t="s">
        <v>76</v>
      </c>
      <c r="G794" t="s">
        <v>56</v>
      </c>
      <c r="H794">
        <v>5</v>
      </c>
      <c r="J794">
        <v>0.29899999999999999</v>
      </c>
      <c r="K794">
        <v>9.68</v>
      </c>
      <c r="L794" t="s">
        <v>57</v>
      </c>
    </row>
    <row r="795" spans="1:12" x14ac:dyDescent="0.3">
      <c r="A795" t="s">
        <v>1006</v>
      </c>
      <c r="B795" t="s">
        <v>7404</v>
      </c>
      <c r="C795" t="s">
        <v>88</v>
      </c>
      <c r="D795" t="s">
        <v>89</v>
      </c>
      <c r="E795" t="s">
        <v>54</v>
      </c>
      <c r="F795" t="s">
        <v>6830</v>
      </c>
      <c r="G795" t="s">
        <v>56</v>
      </c>
      <c r="H795">
        <v>2</v>
      </c>
      <c r="I795">
        <v>6.63</v>
      </c>
      <c r="J795">
        <v>5.1999999999999998E-2</v>
      </c>
      <c r="K795">
        <v>3.89</v>
      </c>
      <c r="L795" t="s">
        <v>6720</v>
      </c>
    </row>
    <row r="796" spans="1:12" x14ac:dyDescent="0.3">
      <c r="A796" t="s">
        <v>2777</v>
      </c>
      <c r="B796" t="s">
        <v>7371</v>
      </c>
      <c r="C796" t="s">
        <v>6750</v>
      </c>
      <c r="D796" t="s">
        <v>183</v>
      </c>
      <c r="E796" t="s">
        <v>107</v>
      </c>
      <c r="F796" t="s">
        <v>139</v>
      </c>
      <c r="G796" t="s">
        <v>68</v>
      </c>
      <c r="H796">
        <v>1</v>
      </c>
      <c r="I796">
        <v>14.56</v>
      </c>
      <c r="J796">
        <v>0.109</v>
      </c>
      <c r="K796">
        <v>6.35</v>
      </c>
      <c r="L796" t="s">
        <v>57</v>
      </c>
    </row>
    <row r="797" spans="1:12" x14ac:dyDescent="0.3">
      <c r="A797" t="s">
        <v>4609</v>
      </c>
      <c r="B797" t="s">
        <v>7405</v>
      </c>
      <c r="C797" t="s">
        <v>63</v>
      </c>
      <c r="D797" t="s">
        <v>188</v>
      </c>
      <c r="E797" t="s">
        <v>107</v>
      </c>
      <c r="F797" t="s">
        <v>139</v>
      </c>
      <c r="G797" t="s">
        <v>68</v>
      </c>
      <c r="H797">
        <v>1</v>
      </c>
      <c r="I797">
        <v>8.8800000000000008</v>
      </c>
      <c r="J797">
        <v>0.22600000000000001</v>
      </c>
      <c r="K797">
        <v>3.01</v>
      </c>
      <c r="L797" t="s">
        <v>104</v>
      </c>
    </row>
    <row r="798" spans="1:12" x14ac:dyDescent="0.3">
      <c r="A798" t="s">
        <v>2969</v>
      </c>
      <c r="B798" t="s">
        <v>7406</v>
      </c>
      <c r="C798" t="s">
        <v>52</v>
      </c>
      <c r="D798" t="s">
        <v>7041</v>
      </c>
      <c r="E798" t="s">
        <v>93</v>
      </c>
      <c r="F798" t="s">
        <v>124</v>
      </c>
      <c r="G798" t="s">
        <v>68</v>
      </c>
      <c r="H798">
        <v>4</v>
      </c>
      <c r="I798">
        <v>65.8</v>
      </c>
      <c r="J798">
        <v>0.107</v>
      </c>
      <c r="K798">
        <v>24.65</v>
      </c>
      <c r="L798" t="s">
        <v>57</v>
      </c>
    </row>
    <row r="799" spans="1:12" x14ac:dyDescent="0.3">
      <c r="A799" t="s">
        <v>6584</v>
      </c>
      <c r="B799" t="s">
        <v>7407</v>
      </c>
      <c r="C799" t="s">
        <v>88</v>
      </c>
      <c r="D799" t="s">
        <v>202</v>
      </c>
      <c r="E799" t="s">
        <v>60</v>
      </c>
      <c r="F799" t="s">
        <v>76</v>
      </c>
      <c r="G799" t="s">
        <v>68</v>
      </c>
      <c r="H799">
        <v>3</v>
      </c>
      <c r="I799">
        <v>105.01</v>
      </c>
      <c r="J799">
        <v>0.05</v>
      </c>
      <c r="K799">
        <v>52.72</v>
      </c>
      <c r="L799" t="s">
        <v>57</v>
      </c>
    </row>
    <row r="800" spans="1:12" x14ac:dyDescent="0.3">
      <c r="A800" t="s">
        <v>4512</v>
      </c>
      <c r="B800" t="s">
        <v>7408</v>
      </c>
      <c r="C800" t="s">
        <v>84</v>
      </c>
      <c r="E800" t="s">
        <v>54</v>
      </c>
      <c r="F800" t="s">
        <v>156</v>
      </c>
      <c r="G800" t="s">
        <v>68</v>
      </c>
      <c r="H800">
        <v>5</v>
      </c>
      <c r="I800">
        <v>12.83</v>
      </c>
      <c r="J800">
        <v>7.2999999999999995E-2</v>
      </c>
      <c r="K800">
        <v>7.8</v>
      </c>
      <c r="L800" t="s">
        <v>57</v>
      </c>
    </row>
    <row r="801" spans="1:12" x14ac:dyDescent="0.3">
      <c r="A801" t="s">
        <v>2184</v>
      </c>
      <c r="B801" t="s">
        <v>7409</v>
      </c>
      <c r="C801" t="s">
        <v>88</v>
      </c>
      <c r="D801" t="s">
        <v>234</v>
      </c>
      <c r="E801" t="s">
        <v>6924</v>
      </c>
      <c r="F801" t="s">
        <v>78</v>
      </c>
      <c r="G801" t="s">
        <v>68</v>
      </c>
      <c r="H801">
        <v>2</v>
      </c>
      <c r="I801">
        <v>188.19</v>
      </c>
      <c r="J801">
        <v>5.8000000000000003E-2</v>
      </c>
      <c r="K801">
        <v>141.38</v>
      </c>
      <c r="L801" t="s">
        <v>57</v>
      </c>
    </row>
    <row r="802" spans="1:12" x14ac:dyDescent="0.3">
      <c r="A802" t="s">
        <v>4819</v>
      </c>
      <c r="B802" t="s">
        <v>6759</v>
      </c>
      <c r="C802" t="s">
        <v>6865</v>
      </c>
      <c r="D802" t="s">
        <v>175</v>
      </c>
      <c r="E802" t="s">
        <v>54</v>
      </c>
      <c r="F802" t="s">
        <v>268</v>
      </c>
      <c r="G802" t="s">
        <v>68</v>
      </c>
      <c r="H802">
        <v>8</v>
      </c>
      <c r="I802">
        <v>4.58</v>
      </c>
      <c r="J802">
        <v>0.17499999999999999</v>
      </c>
      <c r="K802">
        <v>3.09</v>
      </c>
      <c r="L802" t="s">
        <v>57</v>
      </c>
    </row>
    <row r="803" spans="1:12" x14ac:dyDescent="0.3">
      <c r="A803" t="s">
        <v>2171</v>
      </c>
      <c r="B803" t="s">
        <v>7410</v>
      </c>
      <c r="C803" t="s">
        <v>63</v>
      </c>
      <c r="D803" t="s">
        <v>82</v>
      </c>
      <c r="E803" t="s">
        <v>54</v>
      </c>
      <c r="F803" t="s">
        <v>156</v>
      </c>
      <c r="G803" t="s">
        <v>56</v>
      </c>
      <c r="H803">
        <v>2</v>
      </c>
      <c r="I803">
        <v>13.76</v>
      </c>
      <c r="J803">
        <v>0.27800000000000002</v>
      </c>
      <c r="K803">
        <v>8.24</v>
      </c>
      <c r="L803" t="s">
        <v>6720</v>
      </c>
    </row>
    <row r="804" spans="1:12" x14ac:dyDescent="0.3">
      <c r="A804" t="s">
        <v>4566</v>
      </c>
      <c r="B804" t="s">
        <v>6988</v>
      </c>
      <c r="C804" t="s">
        <v>52</v>
      </c>
      <c r="D804" t="s">
        <v>7008</v>
      </c>
      <c r="E804" t="s">
        <v>71</v>
      </c>
      <c r="F804" t="s">
        <v>86</v>
      </c>
      <c r="G804" t="s">
        <v>56</v>
      </c>
      <c r="H804">
        <v>8</v>
      </c>
      <c r="I804">
        <v>125.25</v>
      </c>
      <c r="J804">
        <v>0.105</v>
      </c>
      <c r="K804">
        <v>98.14</v>
      </c>
      <c r="L804" t="s">
        <v>57</v>
      </c>
    </row>
    <row r="805" spans="1:12" x14ac:dyDescent="0.3">
      <c r="A805" t="s">
        <v>4695</v>
      </c>
      <c r="B805" t="s">
        <v>7411</v>
      </c>
      <c r="C805" t="s">
        <v>52</v>
      </c>
      <c r="D805" t="s">
        <v>155</v>
      </c>
      <c r="E805" t="s">
        <v>60</v>
      </c>
      <c r="F805" t="s">
        <v>99</v>
      </c>
      <c r="G805" t="s">
        <v>56</v>
      </c>
      <c r="H805">
        <v>8</v>
      </c>
      <c r="I805">
        <v>86.09</v>
      </c>
      <c r="J805">
        <v>3.7999999999999999E-2</v>
      </c>
      <c r="K805">
        <v>38.24</v>
      </c>
      <c r="L805" t="s">
        <v>57</v>
      </c>
    </row>
    <row r="806" spans="1:12" x14ac:dyDescent="0.3">
      <c r="A806" t="s">
        <v>1175</v>
      </c>
      <c r="B806" t="s">
        <v>6758</v>
      </c>
      <c r="C806" t="s">
        <v>52</v>
      </c>
      <c r="D806" t="s">
        <v>272</v>
      </c>
      <c r="E806" t="s">
        <v>71</v>
      </c>
      <c r="F806" t="s">
        <v>126</v>
      </c>
      <c r="G806" t="s">
        <v>56</v>
      </c>
      <c r="H806">
        <v>1</v>
      </c>
      <c r="I806">
        <v>138.58000000000001</v>
      </c>
      <c r="J806">
        <v>5.7000000000000002E-2</v>
      </c>
      <c r="K806">
        <v>99.74</v>
      </c>
      <c r="L806" t="s">
        <v>57</v>
      </c>
    </row>
    <row r="807" spans="1:12" x14ac:dyDescent="0.3">
      <c r="A807" t="s">
        <v>4590</v>
      </c>
      <c r="B807" t="s">
        <v>6933</v>
      </c>
      <c r="C807" t="s">
        <v>88</v>
      </c>
      <c r="D807" t="s">
        <v>234</v>
      </c>
      <c r="E807" t="s">
        <v>71</v>
      </c>
      <c r="F807" t="s">
        <v>78</v>
      </c>
      <c r="G807" t="s">
        <v>68</v>
      </c>
      <c r="H807">
        <v>10</v>
      </c>
      <c r="I807">
        <v>273.02999999999997</v>
      </c>
      <c r="J807">
        <v>0.16700000000000001</v>
      </c>
      <c r="K807">
        <v>181.25</v>
      </c>
      <c r="L807" t="s">
        <v>57</v>
      </c>
    </row>
    <row r="808" spans="1:12" x14ac:dyDescent="0.3">
      <c r="A808" t="s">
        <v>3054</v>
      </c>
      <c r="B808" t="s">
        <v>7412</v>
      </c>
      <c r="C808" t="s">
        <v>52</v>
      </c>
      <c r="D808" t="s">
        <v>181</v>
      </c>
      <c r="E808" t="s">
        <v>60</v>
      </c>
      <c r="F808" t="s">
        <v>90</v>
      </c>
      <c r="G808" t="s">
        <v>68</v>
      </c>
      <c r="H808">
        <v>1</v>
      </c>
      <c r="I808">
        <v>46.43</v>
      </c>
      <c r="J808">
        <v>9.7000000000000003E-2</v>
      </c>
      <c r="K808">
        <v>23.55</v>
      </c>
      <c r="L808" t="s">
        <v>57</v>
      </c>
    </row>
    <row r="809" spans="1:12" x14ac:dyDescent="0.3">
      <c r="A809" t="s">
        <v>2740</v>
      </c>
      <c r="B809" t="s">
        <v>7413</v>
      </c>
      <c r="C809" t="s">
        <v>84</v>
      </c>
      <c r="D809" t="s">
        <v>196</v>
      </c>
      <c r="E809" t="s">
        <v>60</v>
      </c>
      <c r="F809" t="s">
        <v>76</v>
      </c>
      <c r="G809" t="s">
        <v>68</v>
      </c>
      <c r="H809">
        <v>5</v>
      </c>
      <c r="I809">
        <v>72.45</v>
      </c>
      <c r="J809">
        <v>5.1999999999999998E-2</v>
      </c>
      <c r="K809">
        <v>39.5</v>
      </c>
      <c r="L809" t="s">
        <v>57</v>
      </c>
    </row>
    <row r="810" spans="1:12" x14ac:dyDescent="0.3">
      <c r="A810" t="s">
        <v>5018</v>
      </c>
      <c r="B810" t="s">
        <v>7414</v>
      </c>
      <c r="C810" t="s">
        <v>84</v>
      </c>
      <c r="D810" t="s">
        <v>144</v>
      </c>
      <c r="E810" t="s">
        <v>60</v>
      </c>
      <c r="F810" t="s">
        <v>76</v>
      </c>
      <c r="G810" t="s">
        <v>56</v>
      </c>
      <c r="H810">
        <v>1</v>
      </c>
      <c r="I810">
        <v>112.12</v>
      </c>
      <c r="J810">
        <v>9.2999999999999999E-2</v>
      </c>
      <c r="K810">
        <v>46.13</v>
      </c>
      <c r="L810" t="s">
        <v>57</v>
      </c>
    </row>
    <row r="811" spans="1:12" x14ac:dyDescent="0.3">
      <c r="A811" t="s">
        <v>3102</v>
      </c>
      <c r="B811" t="s">
        <v>7010</v>
      </c>
      <c r="C811" t="s">
        <v>84</v>
      </c>
      <c r="D811" t="s">
        <v>110</v>
      </c>
      <c r="E811" t="s">
        <v>6846</v>
      </c>
      <c r="F811" t="s">
        <v>97</v>
      </c>
      <c r="G811" t="s">
        <v>56</v>
      </c>
      <c r="H811">
        <v>1</v>
      </c>
      <c r="I811">
        <v>185.42</v>
      </c>
      <c r="J811">
        <v>0.17100000000000001</v>
      </c>
      <c r="K811">
        <v>129.01</v>
      </c>
      <c r="L811" t="s">
        <v>57</v>
      </c>
    </row>
    <row r="812" spans="1:12" x14ac:dyDescent="0.3">
      <c r="A812" t="s">
        <v>178</v>
      </c>
      <c r="B812" t="s">
        <v>7415</v>
      </c>
      <c r="C812" t="s">
        <v>88</v>
      </c>
      <c r="D812" t="s">
        <v>179</v>
      </c>
      <c r="E812" t="s">
        <v>54</v>
      </c>
      <c r="F812" t="s">
        <v>55</v>
      </c>
      <c r="G812" t="s">
        <v>68</v>
      </c>
      <c r="H812">
        <v>3</v>
      </c>
      <c r="I812">
        <v>16.54</v>
      </c>
      <c r="J812">
        <v>5.7000000000000002E-2</v>
      </c>
      <c r="K812">
        <v>9.84</v>
      </c>
      <c r="L812" t="s">
        <v>57</v>
      </c>
    </row>
    <row r="813" spans="1:12" x14ac:dyDescent="0.3">
      <c r="A813" t="s">
        <v>2068</v>
      </c>
      <c r="B813" t="s">
        <v>7416</v>
      </c>
      <c r="C813" t="s">
        <v>63</v>
      </c>
      <c r="D813" t="s">
        <v>281</v>
      </c>
      <c r="E813" t="s">
        <v>54</v>
      </c>
      <c r="F813" t="s">
        <v>65</v>
      </c>
      <c r="G813" t="s">
        <v>56</v>
      </c>
      <c r="H813">
        <v>4</v>
      </c>
      <c r="I813">
        <v>22.22</v>
      </c>
      <c r="J813">
        <v>0.13700000000000001</v>
      </c>
      <c r="K813">
        <v>14.42</v>
      </c>
      <c r="L813" t="s">
        <v>57</v>
      </c>
    </row>
    <row r="814" spans="1:12" x14ac:dyDescent="0.3">
      <c r="A814" t="s">
        <v>4007</v>
      </c>
      <c r="B814" t="s">
        <v>7417</v>
      </c>
      <c r="C814" t="s">
        <v>63</v>
      </c>
      <c r="D814" t="s">
        <v>251</v>
      </c>
      <c r="E814" t="s">
        <v>6996</v>
      </c>
      <c r="F814" t="s">
        <v>141</v>
      </c>
      <c r="G814" t="s">
        <v>68</v>
      </c>
      <c r="H814">
        <v>5</v>
      </c>
      <c r="I814">
        <v>83.17</v>
      </c>
      <c r="J814">
        <v>0.23499999999999999</v>
      </c>
      <c r="K814">
        <v>29.95</v>
      </c>
      <c r="L814" t="s">
        <v>104</v>
      </c>
    </row>
    <row r="815" spans="1:12" x14ac:dyDescent="0.3">
      <c r="A815" t="s">
        <v>5914</v>
      </c>
      <c r="B815" t="s">
        <v>6840</v>
      </c>
      <c r="C815" t="s">
        <v>63</v>
      </c>
      <c r="D815" t="s">
        <v>119</v>
      </c>
      <c r="E815" t="s">
        <v>60</v>
      </c>
      <c r="F815" t="s">
        <v>99</v>
      </c>
      <c r="G815" t="s">
        <v>68</v>
      </c>
      <c r="H815">
        <v>2</v>
      </c>
      <c r="I815">
        <v>27.31</v>
      </c>
      <c r="J815">
        <v>0.16200000000000001</v>
      </c>
      <c r="K815">
        <v>12.28</v>
      </c>
      <c r="L815" t="s">
        <v>57</v>
      </c>
    </row>
    <row r="816" spans="1:12" x14ac:dyDescent="0.3">
      <c r="A816" t="s">
        <v>3815</v>
      </c>
      <c r="B816" t="s">
        <v>7418</v>
      </c>
      <c r="C816" t="s">
        <v>52</v>
      </c>
      <c r="D816" t="s">
        <v>7008</v>
      </c>
      <c r="E816" t="s">
        <v>71</v>
      </c>
      <c r="F816" t="s">
        <v>86</v>
      </c>
      <c r="G816" t="s">
        <v>56</v>
      </c>
      <c r="H816">
        <v>5</v>
      </c>
      <c r="I816">
        <v>31.31</v>
      </c>
      <c r="J816">
        <v>0</v>
      </c>
      <c r="K816">
        <v>23.46</v>
      </c>
      <c r="L816" t="s">
        <v>57</v>
      </c>
    </row>
    <row r="817" spans="1:12" x14ac:dyDescent="0.3">
      <c r="A817" t="s">
        <v>3698</v>
      </c>
      <c r="B817" t="s">
        <v>7419</v>
      </c>
      <c r="C817" t="s">
        <v>6865</v>
      </c>
      <c r="D817" t="s">
        <v>82</v>
      </c>
      <c r="E817" t="s">
        <v>93</v>
      </c>
      <c r="F817" t="s">
        <v>219</v>
      </c>
      <c r="G817" t="s">
        <v>56</v>
      </c>
      <c r="H817">
        <v>4</v>
      </c>
      <c r="I817">
        <v>15.35</v>
      </c>
      <c r="J817">
        <v>0.216</v>
      </c>
      <c r="K817">
        <v>5.43</v>
      </c>
      <c r="L817" t="s">
        <v>57</v>
      </c>
    </row>
    <row r="818" spans="1:12" x14ac:dyDescent="0.3">
      <c r="A818" t="s">
        <v>1978</v>
      </c>
      <c r="B818" t="s">
        <v>7420</v>
      </c>
      <c r="C818" t="s">
        <v>6930</v>
      </c>
      <c r="D818" t="s">
        <v>225</v>
      </c>
      <c r="E818" t="s">
        <v>71</v>
      </c>
      <c r="F818" t="s">
        <v>86</v>
      </c>
      <c r="G818" t="s">
        <v>68</v>
      </c>
      <c r="H818">
        <v>1</v>
      </c>
      <c r="I818">
        <v>154.56</v>
      </c>
      <c r="J818">
        <v>6.9000000000000006E-2</v>
      </c>
      <c r="K818">
        <v>115.78</v>
      </c>
      <c r="L818" t="s">
        <v>57</v>
      </c>
    </row>
    <row r="819" spans="1:12" x14ac:dyDescent="0.3">
      <c r="A819" t="s">
        <v>209</v>
      </c>
      <c r="C819" t="s">
        <v>84</v>
      </c>
      <c r="D819" t="s">
        <v>169</v>
      </c>
      <c r="E819" t="s">
        <v>71</v>
      </c>
      <c r="F819" t="s">
        <v>97</v>
      </c>
      <c r="G819" t="s">
        <v>68</v>
      </c>
      <c r="H819">
        <v>7</v>
      </c>
      <c r="I819">
        <v>39.32</v>
      </c>
      <c r="J819">
        <v>7.0000000000000007E-2</v>
      </c>
      <c r="L819" t="s">
        <v>57</v>
      </c>
    </row>
    <row r="820" spans="1:12" x14ac:dyDescent="0.3">
      <c r="A820" t="s">
        <v>4169</v>
      </c>
      <c r="B820" t="s">
        <v>6761</v>
      </c>
      <c r="C820" t="s">
        <v>84</v>
      </c>
      <c r="D820" t="s">
        <v>169</v>
      </c>
      <c r="E820" t="s">
        <v>60</v>
      </c>
      <c r="F820" t="s">
        <v>61</v>
      </c>
      <c r="G820" t="s">
        <v>68</v>
      </c>
      <c r="H820">
        <v>7</v>
      </c>
      <c r="I820">
        <v>44.5</v>
      </c>
      <c r="J820">
        <v>0.104</v>
      </c>
      <c r="K820">
        <v>21.36</v>
      </c>
      <c r="L820" t="s">
        <v>6738</v>
      </c>
    </row>
    <row r="821" spans="1:12" x14ac:dyDescent="0.3">
      <c r="A821" t="s">
        <v>4467</v>
      </c>
      <c r="B821" t="s">
        <v>7421</v>
      </c>
      <c r="C821" t="s">
        <v>88</v>
      </c>
      <c r="D821" t="s">
        <v>429</v>
      </c>
      <c r="E821" t="s">
        <v>71</v>
      </c>
      <c r="F821" t="s">
        <v>86</v>
      </c>
      <c r="G821" t="s">
        <v>68</v>
      </c>
      <c r="H821">
        <v>3</v>
      </c>
      <c r="I821">
        <v>281.72000000000003</v>
      </c>
      <c r="J821">
        <v>0.14499999999999999</v>
      </c>
      <c r="K821">
        <v>185.74</v>
      </c>
      <c r="L821" t="s">
        <v>57</v>
      </c>
    </row>
    <row r="822" spans="1:12" x14ac:dyDescent="0.3">
      <c r="A822" t="s">
        <v>5211</v>
      </c>
      <c r="B822" t="s">
        <v>7422</v>
      </c>
      <c r="C822" t="s">
        <v>63</v>
      </c>
      <c r="D822" t="s">
        <v>175</v>
      </c>
      <c r="E822" t="s">
        <v>60</v>
      </c>
      <c r="F822" t="s">
        <v>99</v>
      </c>
      <c r="G822" t="s">
        <v>68</v>
      </c>
      <c r="H822">
        <v>2</v>
      </c>
      <c r="I822">
        <v>118.97</v>
      </c>
      <c r="J822">
        <v>0.13</v>
      </c>
      <c r="K822">
        <v>65.239999999999995</v>
      </c>
      <c r="L822" t="s">
        <v>57</v>
      </c>
    </row>
    <row r="823" spans="1:12" x14ac:dyDescent="0.3">
      <c r="A823" t="s">
        <v>1531</v>
      </c>
      <c r="B823" t="s">
        <v>7423</v>
      </c>
      <c r="C823" t="s">
        <v>84</v>
      </c>
      <c r="D823" t="s">
        <v>110</v>
      </c>
      <c r="E823" t="s">
        <v>107</v>
      </c>
      <c r="F823" t="s">
        <v>132</v>
      </c>
      <c r="G823" t="s">
        <v>68</v>
      </c>
      <c r="H823">
        <v>5</v>
      </c>
      <c r="I823">
        <v>56.87</v>
      </c>
      <c r="J823">
        <v>0.14799999999999999</v>
      </c>
      <c r="K823">
        <v>25.35</v>
      </c>
      <c r="L823" t="s">
        <v>57</v>
      </c>
    </row>
    <row r="824" spans="1:12" x14ac:dyDescent="0.3">
      <c r="A824" t="s">
        <v>6245</v>
      </c>
      <c r="B824" t="s">
        <v>6966</v>
      </c>
      <c r="C824" t="s">
        <v>63</v>
      </c>
      <c r="D824" t="s">
        <v>82</v>
      </c>
      <c r="E824" t="s">
        <v>54</v>
      </c>
      <c r="F824" t="s">
        <v>114</v>
      </c>
      <c r="G824" t="s">
        <v>68</v>
      </c>
      <c r="H824">
        <v>4</v>
      </c>
      <c r="I824">
        <v>15.38</v>
      </c>
      <c r="J824">
        <v>0.20200000000000001</v>
      </c>
      <c r="K824">
        <v>8.48</v>
      </c>
      <c r="L824" t="s">
        <v>57</v>
      </c>
    </row>
    <row r="825" spans="1:12" x14ac:dyDescent="0.3">
      <c r="A825" t="s">
        <v>5407</v>
      </c>
      <c r="B825" t="s">
        <v>7424</v>
      </c>
      <c r="C825" t="s">
        <v>63</v>
      </c>
      <c r="D825" t="s">
        <v>64</v>
      </c>
      <c r="E825" t="s">
        <v>107</v>
      </c>
      <c r="F825" t="s">
        <v>193</v>
      </c>
      <c r="H825">
        <v>5</v>
      </c>
      <c r="I825">
        <v>11.52</v>
      </c>
      <c r="J825">
        <v>0.219</v>
      </c>
      <c r="K825">
        <v>5.15</v>
      </c>
      <c r="L825" t="s">
        <v>104</v>
      </c>
    </row>
    <row r="826" spans="1:12" x14ac:dyDescent="0.3">
      <c r="A826" t="s">
        <v>1283</v>
      </c>
      <c r="B826" t="s">
        <v>7425</v>
      </c>
      <c r="C826" t="s">
        <v>88</v>
      </c>
      <c r="D826" t="s">
        <v>123</v>
      </c>
      <c r="E826" t="s">
        <v>60</v>
      </c>
      <c r="F826" t="s">
        <v>61</v>
      </c>
      <c r="G826" t="s">
        <v>68</v>
      </c>
      <c r="H826">
        <v>4</v>
      </c>
      <c r="I826">
        <v>53.1</v>
      </c>
      <c r="J826">
        <v>4.2000000000000003E-2</v>
      </c>
      <c r="K826">
        <v>21.83</v>
      </c>
      <c r="L826" t="s">
        <v>57</v>
      </c>
    </row>
    <row r="827" spans="1:12" x14ac:dyDescent="0.3">
      <c r="A827" t="s">
        <v>1534</v>
      </c>
      <c r="B827" t="s">
        <v>7351</v>
      </c>
      <c r="C827" t="s">
        <v>84</v>
      </c>
      <c r="D827" t="s">
        <v>196</v>
      </c>
      <c r="E827" t="s">
        <v>107</v>
      </c>
      <c r="F827" t="s">
        <v>148</v>
      </c>
      <c r="G827" t="s">
        <v>56</v>
      </c>
      <c r="H827">
        <v>2</v>
      </c>
      <c r="I827">
        <v>40.270000000000003</v>
      </c>
      <c r="J827">
        <v>0.182</v>
      </c>
      <c r="K827">
        <v>15.97</v>
      </c>
      <c r="L827" t="s">
        <v>57</v>
      </c>
    </row>
    <row r="828" spans="1:12" x14ac:dyDescent="0.3">
      <c r="A828" t="s">
        <v>3299</v>
      </c>
      <c r="B828" t="s">
        <v>7426</v>
      </c>
      <c r="C828" t="s">
        <v>84</v>
      </c>
      <c r="D828" t="s">
        <v>147</v>
      </c>
      <c r="E828" t="s">
        <v>71</v>
      </c>
      <c r="F828" t="s">
        <v>72</v>
      </c>
      <c r="G828" t="s">
        <v>56</v>
      </c>
      <c r="H828">
        <v>2</v>
      </c>
      <c r="I828">
        <v>89.48</v>
      </c>
      <c r="J828">
        <v>7.2999999999999995E-2</v>
      </c>
      <c r="K828">
        <v>68.63</v>
      </c>
      <c r="L828" t="s">
        <v>57</v>
      </c>
    </row>
    <row r="829" spans="1:12" x14ac:dyDescent="0.3">
      <c r="A829" t="s">
        <v>4055</v>
      </c>
      <c r="B829" t="s">
        <v>7427</v>
      </c>
      <c r="C829" t="s">
        <v>84</v>
      </c>
      <c r="D829" t="s">
        <v>243</v>
      </c>
      <c r="E829" t="s">
        <v>71</v>
      </c>
      <c r="F829" t="s">
        <v>78</v>
      </c>
      <c r="G829" t="s">
        <v>68</v>
      </c>
      <c r="H829">
        <v>3</v>
      </c>
      <c r="I829">
        <v>286.45</v>
      </c>
      <c r="J829">
        <v>0</v>
      </c>
      <c r="K829">
        <v>210.66</v>
      </c>
      <c r="L829" t="s">
        <v>6720</v>
      </c>
    </row>
    <row r="830" spans="1:12" x14ac:dyDescent="0.3">
      <c r="A830" t="s">
        <v>774</v>
      </c>
      <c r="B830" t="s">
        <v>7428</v>
      </c>
      <c r="C830" t="s">
        <v>6817</v>
      </c>
      <c r="D830" t="s">
        <v>167</v>
      </c>
      <c r="E830" t="s">
        <v>54</v>
      </c>
      <c r="F830" t="s">
        <v>268</v>
      </c>
      <c r="G830" t="s">
        <v>56</v>
      </c>
      <c r="H830">
        <v>7</v>
      </c>
      <c r="I830">
        <v>15.89</v>
      </c>
      <c r="J830">
        <v>7.6999999999999999E-2</v>
      </c>
      <c r="K830">
        <v>9.9700000000000006</v>
      </c>
      <c r="L830" t="s">
        <v>57</v>
      </c>
    </row>
    <row r="831" spans="1:12" x14ac:dyDescent="0.3">
      <c r="A831" t="s">
        <v>3375</v>
      </c>
      <c r="B831" t="s">
        <v>7266</v>
      </c>
      <c r="C831" t="s">
        <v>84</v>
      </c>
      <c r="D831" t="s">
        <v>169</v>
      </c>
      <c r="E831" t="s">
        <v>107</v>
      </c>
      <c r="F831" t="s">
        <v>6797</v>
      </c>
      <c r="G831" t="s">
        <v>68</v>
      </c>
      <c r="H831">
        <v>2</v>
      </c>
      <c r="I831">
        <v>20.89</v>
      </c>
      <c r="J831">
        <v>1.7999999999999999E-2</v>
      </c>
      <c r="K831">
        <v>9.2100000000000009</v>
      </c>
      <c r="L831" t="s">
        <v>57</v>
      </c>
    </row>
    <row r="832" spans="1:12" x14ac:dyDescent="0.3">
      <c r="A832" t="s">
        <v>2987</v>
      </c>
      <c r="B832" t="s">
        <v>7253</v>
      </c>
      <c r="C832" t="s">
        <v>88</v>
      </c>
      <c r="D832" t="s">
        <v>162</v>
      </c>
      <c r="E832" t="s">
        <v>93</v>
      </c>
      <c r="F832" t="s">
        <v>219</v>
      </c>
      <c r="G832" t="s">
        <v>56</v>
      </c>
      <c r="H832">
        <v>3</v>
      </c>
      <c r="I832">
        <v>11.73</v>
      </c>
      <c r="J832">
        <v>5.7000000000000002E-2</v>
      </c>
      <c r="K832">
        <v>4.1100000000000003</v>
      </c>
      <c r="L832" t="s">
        <v>57</v>
      </c>
    </row>
    <row r="833" spans="1:12" x14ac:dyDescent="0.3">
      <c r="A833" t="s">
        <v>4184</v>
      </c>
      <c r="B833" t="s">
        <v>6935</v>
      </c>
      <c r="C833" t="s">
        <v>63</v>
      </c>
      <c r="D833" t="s">
        <v>137</v>
      </c>
      <c r="E833" t="s">
        <v>7039</v>
      </c>
      <c r="F833" t="s">
        <v>55</v>
      </c>
      <c r="G833" t="s">
        <v>68</v>
      </c>
      <c r="H833">
        <v>8</v>
      </c>
      <c r="I833">
        <v>23.44</v>
      </c>
      <c r="J833">
        <v>0.28299999999999997</v>
      </c>
      <c r="K833">
        <v>13.78</v>
      </c>
      <c r="L833" t="s">
        <v>104</v>
      </c>
    </row>
    <row r="834" spans="1:12" x14ac:dyDescent="0.3">
      <c r="A834" t="s">
        <v>3236</v>
      </c>
      <c r="B834" t="s">
        <v>7429</v>
      </c>
      <c r="C834" t="s">
        <v>52</v>
      </c>
      <c r="D834" t="s">
        <v>237</v>
      </c>
      <c r="E834" t="s">
        <v>107</v>
      </c>
      <c r="F834" t="s">
        <v>193</v>
      </c>
      <c r="G834" t="s">
        <v>56</v>
      </c>
      <c r="H834">
        <v>1</v>
      </c>
      <c r="I834">
        <v>31.53</v>
      </c>
      <c r="J834">
        <v>0.09</v>
      </c>
      <c r="K834">
        <v>12.51</v>
      </c>
      <c r="L834" t="s">
        <v>57</v>
      </c>
    </row>
    <row r="835" spans="1:12" x14ac:dyDescent="0.3">
      <c r="A835" t="s">
        <v>4919</v>
      </c>
      <c r="B835" t="s">
        <v>7430</v>
      </c>
      <c r="C835" t="s">
        <v>63</v>
      </c>
      <c r="D835" t="s">
        <v>251</v>
      </c>
      <c r="E835" t="s">
        <v>71</v>
      </c>
      <c r="F835" t="s">
        <v>97</v>
      </c>
      <c r="G835" t="s">
        <v>68</v>
      </c>
      <c r="H835">
        <v>7</v>
      </c>
      <c r="I835">
        <v>126.59</v>
      </c>
      <c r="J835">
        <v>0.26</v>
      </c>
      <c r="K835">
        <v>86.17</v>
      </c>
      <c r="L835" t="s">
        <v>57</v>
      </c>
    </row>
    <row r="836" spans="1:12" x14ac:dyDescent="0.3">
      <c r="A836" t="s">
        <v>2597</v>
      </c>
      <c r="B836" t="s">
        <v>7431</v>
      </c>
      <c r="C836" t="s">
        <v>88</v>
      </c>
      <c r="D836" t="s">
        <v>270</v>
      </c>
      <c r="E836" t="s">
        <v>71</v>
      </c>
      <c r="F836" t="s">
        <v>72</v>
      </c>
      <c r="G836" t="s">
        <v>68</v>
      </c>
      <c r="H836">
        <v>2</v>
      </c>
      <c r="I836">
        <v>135.82</v>
      </c>
      <c r="J836">
        <v>9.8000000000000004E-2</v>
      </c>
      <c r="K836">
        <v>96.95</v>
      </c>
      <c r="L836" t="s">
        <v>57</v>
      </c>
    </row>
    <row r="837" spans="1:12" x14ac:dyDescent="0.3">
      <c r="A837" t="s">
        <v>867</v>
      </c>
      <c r="B837" t="s">
        <v>7432</v>
      </c>
      <c r="C837" t="s">
        <v>52</v>
      </c>
      <c r="D837" t="s">
        <v>121</v>
      </c>
      <c r="E837" t="s">
        <v>107</v>
      </c>
      <c r="F837" t="s">
        <v>132</v>
      </c>
      <c r="G837" t="s">
        <v>68</v>
      </c>
      <c r="H837">
        <v>3</v>
      </c>
      <c r="J837">
        <v>4.8000000000000001E-2</v>
      </c>
      <c r="K837">
        <v>22.5</v>
      </c>
      <c r="L837" t="s">
        <v>57</v>
      </c>
    </row>
    <row r="838" spans="1:12" x14ac:dyDescent="0.3">
      <c r="A838" t="s">
        <v>5719</v>
      </c>
      <c r="B838" t="s">
        <v>6858</v>
      </c>
      <c r="C838" t="s">
        <v>88</v>
      </c>
      <c r="D838" t="s">
        <v>206</v>
      </c>
      <c r="E838" t="s">
        <v>71</v>
      </c>
      <c r="F838" t="s">
        <v>78</v>
      </c>
      <c r="G838" t="s">
        <v>56</v>
      </c>
      <c r="H838">
        <v>4</v>
      </c>
      <c r="I838">
        <v>138.94</v>
      </c>
      <c r="J838">
        <v>2.5000000000000001E-2</v>
      </c>
      <c r="K838">
        <v>95.23</v>
      </c>
      <c r="L838" t="s">
        <v>57</v>
      </c>
    </row>
    <row r="839" spans="1:12" x14ac:dyDescent="0.3">
      <c r="A839" t="s">
        <v>6637</v>
      </c>
      <c r="B839" t="s">
        <v>7433</v>
      </c>
      <c r="C839" t="s">
        <v>84</v>
      </c>
      <c r="D839" t="s">
        <v>85</v>
      </c>
      <c r="E839" t="s">
        <v>7039</v>
      </c>
      <c r="F839" t="s">
        <v>7434</v>
      </c>
      <c r="G839" t="s">
        <v>56</v>
      </c>
      <c r="H839">
        <v>1</v>
      </c>
      <c r="I839">
        <v>8.7899999999999991</v>
      </c>
      <c r="J839">
        <v>0</v>
      </c>
      <c r="K839">
        <v>5.0999999999999996</v>
      </c>
      <c r="L839" t="s">
        <v>57</v>
      </c>
    </row>
    <row r="840" spans="1:12" x14ac:dyDescent="0.3">
      <c r="A840" t="s">
        <v>5132</v>
      </c>
      <c r="B840" t="s">
        <v>6995</v>
      </c>
      <c r="C840" t="s">
        <v>63</v>
      </c>
      <c r="D840" t="s">
        <v>281</v>
      </c>
      <c r="E840" t="s">
        <v>71</v>
      </c>
      <c r="F840" t="s">
        <v>7153</v>
      </c>
      <c r="G840" t="s">
        <v>56</v>
      </c>
      <c r="H840">
        <v>1</v>
      </c>
      <c r="I840">
        <v>278.64</v>
      </c>
      <c r="J840">
        <v>0.17899999999999999</v>
      </c>
      <c r="K840">
        <v>209.93</v>
      </c>
      <c r="L840" t="s">
        <v>57</v>
      </c>
    </row>
    <row r="841" spans="1:12" x14ac:dyDescent="0.3">
      <c r="A841" t="s">
        <v>146</v>
      </c>
      <c r="B841" t="s">
        <v>7435</v>
      </c>
      <c r="C841" t="s">
        <v>84</v>
      </c>
      <c r="D841" t="s">
        <v>147</v>
      </c>
      <c r="E841" t="s">
        <v>107</v>
      </c>
      <c r="F841" t="s">
        <v>148</v>
      </c>
      <c r="G841" t="s">
        <v>68</v>
      </c>
      <c r="H841">
        <v>1</v>
      </c>
      <c r="J841">
        <v>0.152</v>
      </c>
      <c r="K841">
        <v>19.09</v>
      </c>
      <c r="L841" t="s">
        <v>57</v>
      </c>
    </row>
    <row r="842" spans="1:12" x14ac:dyDescent="0.3">
      <c r="A842" t="s">
        <v>3438</v>
      </c>
      <c r="B842" t="s">
        <v>7436</v>
      </c>
      <c r="C842" t="s">
        <v>63</v>
      </c>
      <c r="D842" t="s">
        <v>263</v>
      </c>
      <c r="E842" t="s">
        <v>107</v>
      </c>
      <c r="F842" t="s">
        <v>139</v>
      </c>
      <c r="G842" t="s">
        <v>56</v>
      </c>
      <c r="H842">
        <v>6</v>
      </c>
      <c r="I842">
        <v>44.33</v>
      </c>
      <c r="J842">
        <v>0.20200000000000001</v>
      </c>
      <c r="K842">
        <v>14.71</v>
      </c>
      <c r="L842" t="s">
        <v>6720</v>
      </c>
    </row>
    <row r="843" spans="1:12" x14ac:dyDescent="0.3">
      <c r="A843" t="s">
        <v>2199</v>
      </c>
      <c r="B843" t="s">
        <v>7437</v>
      </c>
      <c r="C843" t="s">
        <v>63</v>
      </c>
      <c r="D843" t="s">
        <v>7138</v>
      </c>
      <c r="E843" t="s">
        <v>54</v>
      </c>
      <c r="F843" t="s">
        <v>268</v>
      </c>
      <c r="G843" t="s">
        <v>68</v>
      </c>
      <c r="H843">
        <v>4</v>
      </c>
      <c r="I843">
        <v>13.53</v>
      </c>
      <c r="J843">
        <v>0.14599999999999999</v>
      </c>
      <c r="L843" t="s">
        <v>57</v>
      </c>
    </row>
    <row r="844" spans="1:12" x14ac:dyDescent="0.3">
      <c r="A844" t="s">
        <v>2587</v>
      </c>
      <c r="C844" t="s">
        <v>52</v>
      </c>
      <c r="D844" t="s">
        <v>121</v>
      </c>
      <c r="E844" t="s">
        <v>71</v>
      </c>
      <c r="F844" t="s">
        <v>126</v>
      </c>
      <c r="G844" t="s">
        <v>68</v>
      </c>
      <c r="H844">
        <v>4</v>
      </c>
      <c r="I844">
        <v>177.31</v>
      </c>
      <c r="J844">
        <v>8.2000000000000003E-2</v>
      </c>
      <c r="L844" t="s">
        <v>104</v>
      </c>
    </row>
    <row r="845" spans="1:12" x14ac:dyDescent="0.3">
      <c r="A845" t="s">
        <v>98</v>
      </c>
      <c r="B845" t="s">
        <v>6991</v>
      </c>
      <c r="C845" t="s">
        <v>52</v>
      </c>
      <c r="D845" t="s">
        <v>70</v>
      </c>
      <c r="E845" t="s">
        <v>60</v>
      </c>
      <c r="F845" t="s">
        <v>99</v>
      </c>
      <c r="G845" t="s">
        <v>56</v>
      </c>
      <c r="H845">
        <v>4</v>
      </c>
      <c r="I845">
        <v>70.56</v>
      </c>
      <c r="J845">
        <v>9.2999999999999999E-2</v>
      </c>
      <c r="K845">
        <v>38.5</v>
      </c>
      <c r="L845" t="s">
        <v>57</v>
      </c>
    </row>
    <row r="846" spans="1:12" x14ac:dyDescent="0.3">
      <c r="A846" t="s">
        <v>2932</v>
      </c>
      <c r="B846" t="s">
        <v>7438</v>
      </c>
      <c r="C846" t="s">
        <v>52</v>
      </c>
      <c r="D846" t="s">
        <v>130</v>
      </c>
      <c r="E846" t="s">
        <v>107</v>
      </c>
      <c r="F846" t="s">
        <v>193</v>
      </c>
      <c r="G846" t="s">
        <v>68</v>
      </c>
      <c r="H846">
        <v>4</v>
      </c>
      <c r="I846">
        <v>9.8699999999999992</v>
      </c>
      <c r="J846">
        <v>9.8000000000000004E-2</v>
      </c>
      <c r="K846">
        <v>3.89</v>
      </c>
      <c r="L846" t="s">
        <v>6738</v>
      </c>
    </row>
    <row r="847" spans="1:12" x14ac:dyDescent="0.3">
      <c r="A847" t="s">
        <v>5137</v>
      </c>
      <c r="B847" t="s">
        <v>7439</v>
      </c>
      <c r="C847" t="s">
        <v>84</v>
      </c>
      <c r="D847" t="s">
        <v>7440</v>
      </c>
      <c r="E847" t="s">
        <v>71</v>
      </c>
      <c r="F847" t="s">
        <v>6737</v>
      </c>
      <c r="G847" t="s">
        <v>56</v>
      </c>
      <c r="H847">
        <v>2</v>
      </c>
      <c r="I847">
        <v>56.22</v>
      </c>
      <c r="J847">
        <v>7.6999999999999999E-2</v>
      </c>
      <c r="K847">
        <v>43.59</v>
      </c>
      <c r="L847" t="s">
        <v>57</v>
      </c>
    </row>
    <row r="848" spans="1:12" x14ac:dyDescent="0.3">
      <c r="A848" t="s">
        <v>3388</v>
      </c>
      <c r="B848" t="s">
        <v>6861</v>
      </c>
      <c r="C848" t="s">
        <v>52</v>
      </c>
      <c r="D848" t="s">
        <v>155</v>
      </c>
      <c r="E848" t="s">
        <v>107</v>
      </c>
      <c r="F848" t="s">
        <v>193</v>
      </c>
      <c r="G848" t="s">
        <v>56</v>
      </c>
      <c r="H848">
        <v>1</v>
      </c>
      <c r="I848">
        <v>21.55</v>
      </c>
      <c r="J848">
        <v>5.1999999999999998E-2</v>
      </c>
      <c r="K848">
        <v>8.7899999999999991</v>
      </c>
      <c r="L848" t="s">
        <v>6720</v>
      </c>
    </row>
    <row r="849" spans="1:12" x14ac:dyDescent="0.3">
      <c r="A849" t="s">
        <v>6527</v>
      </c>
      <c r="B849" t="s">
        <v>7441</v>
      </c>
      <c r="C849" t="s">
        <v>84</v>
      </c>
      <c r="D849" t="s">
        <v>196</v>
      </c>
      <c r="E849" t="s">
        <v>60</v>
      </c>
      <c r="F849" t="s">
        <v>76</v>
      </c>
      <c r="G849" t="s">
        <v>68</v>
      </c>
      <c r="H849">
        <v>1</v>
      </c>
      <c r="I849">
        <v>112.21</v>
      </c>
      <c r="J849">
        <v>0.218</v>
      </c>
      <c r="K849">
        <v>53.78</v>
      </c>
      <c r="L849" t="s">
        <v>57</v>
      </c>
    </row>
    <row r="850" spans="1:12" x14ac:dyDescent="0.3">
      <c r="A850" t="s">
        <v>1569</v>
      </c>
      <c r="B850" t="s">
        <v>7442</v>
      </c>
      <c r="C850" t="s">
        <v>63</v>
      </c>
      <c r="D850" t="s">
        <v>106</v>
      </c>
      <c r="E850" t="s">
        <v>7012</v>
      </c>
      <c r="F850" t="s">
        <v>193</v>
      </c>
      <c r="G850" t="s">
        <v>68</v>
      </c>
      <c r="H850">
        <v>1</v>
      </c>
      <c r="I850">
        <v>48.06</v>
      </c>
      <c r="J850">
        <v>0.23</v>
      </c>
      <c r="K850">
        <v>19.170000000000002</v>
      </c>
      <c r="L850" t="s">
        <v>57</v>
      </c>
    </row>
    <row r="851" spans="1:12" x14ac:dyDescent="0.3">
      <c r="A851" t="s">
        <v>3912</v>
      </c>
      <c r="B851" t="s">
        <v>7020</v>
      </c>
      <c r="C851" t="s">
        <v>84</v>
      </c>
      <c r="D851" t="s">
        <v>150</v>
      </c>
      <c r="E851" t="s">
        <v>6911</v>
      </c>
      <c r="F851" t="s">
        <v>99</v>
      </c>
      <c r="G851" t="s">
        <v>56</v>
      </c>
      <c r="H851">
        <v>1</v>
      </c>
      <c r="I851">
        <v>68.25</v>
      </c>
      <c r="J851">
        <v>0</v>
      </c>
      <c r="K851">
        <v>28.21</v>
      </c>
      <c r="L851" t="s">
        <v>57</v>
      </c>
    </row>
    <row r="852" spans="1:12" x14ac:dyDescent="0.3">
      <c r="A852" t="s">
        <v>1486</v>
      </c>
      <c r="B852" t="s">
        <v>7156</v>
      </c>
      <c r="C852" t="s">
        <v>88</v>
      </c>
      <c r="D852" t="s">
        <v>123</v>
      </c>
      <c r="E852" t="s">
        <v>93</v>
      </c>
      <c r="F852" t="s">
        <v>219</v>
      </c>
      <c r="G852" t="s">
        <v>56</v>
      </c>
      <c r="H852">
        <v>100</v>
      </c>
      <c r="I852">
        <v>18.02</v>
      </c>
      <c r="K852">
        <v>7.73</v>
      </c>
      <c r="L852" t="s">
        <v>57</v>
      </c>
    </row>
    <row r="853" spans="1:12" x14ac:dyDescent="0.3">
      <c r="A853" t="s">
        <v>6138</v>
      </c>
      <c r="B853" t="s">
        <v>7237</v>
      </c>
      <c r="C853" t="s">
        <v>52</v>
      </c>
      <c r="D853" t="s">
        <v>237</v>
      </c>
      <c r="E853" t="s">
        <v>54</v>
      </c>
      <c r="F853" t="s">
        <v>114</v>
      </c>
      <c r="G853" t="s">
        <v>68</v>
      </c>
      <c r="H853">
        <v>10</v>
      </c>
      <c r="I853">
        <v>15.85</v>
      </c>
      <c r="J853">
        <v>0</v>
      </c>
      <c r="K853">
        <v>9.35</v>
      </c>
      <c r="L853" t="s">
        <v>57</v>
      </c>
    </row>
    <row r="854" spans="1:12" x14ac:dyDescent="0.3">
      <c r="A854" t="s">
        <v>6087</v>
      </c>
      <c r="B854" t="s">
        <v>7358</v>
      </c>
      <c r="C854" t="s">
        <v>63</v>
      </c>
      <c r="D854" t="s">
        <v>263</v>
      </c>
      <c r="E854" t="s">
        <v>71</v>
      </c>
      <c r="F854" t="s">
        <v>78</v>
      </c>
      <c r="G854" t="s">
        <v>68</v>
      </c>
      <c r="H854">
        <v>6</v>
      </c>
      <c r="I854">
        <v>123.38</v>
      </c>
      <c r="J854">
        <v>0.27300000000000002</v>
      </c>
      <c r="K854">
        <v>97.76</v>
      </c>
      <c r="L854" t="s">
        <v>57</v>
      </c>
    </row>
    <row r="855" spans="1:12" x14ac:dyDescent="0.3">
      <c r="A855" t="s">
        <v>5541</v>
      </c>
      <c r="B855" t="s">
        <v>7443</v>
      </c>
      <c r="C855" t="s">
        <v>52</v>
      </c>
      <c r="D855" t="s">
        <v>101</v>
      </c>
      <c r="E855" t="s">
        <v>6924</v>
      </c>
      <c r="F855" t="s">
        <v>86</v>
      </c>
      <c r="G855" t="s">
        <v>68</v>
      </c>
      <c r="H855">
        <v>4</v>
      </c>
      <c r="I855">
        <v>249.98</v>
      </c>
      <c r="J855">
        <v>5.8999999999999997E-2</v>
      </c>
      <c r="K855">
        <v>180.13</v>
      </c>
      <c r="L855" t="s">
        <v>57</v>
      </c>
    </row>
    <row r="856" spans="1:12" x14ac:dyDescent="0.3">
      <c r="A856" t="s">
        <v>221</v>
      </c>
      <c r="B856" t="s">
        <v>7444</v>
      </c>
      <c r="C856" t="s">
        <v>6750</v>
      </c>
      <c r="D856" t="s">
        <v>7445</v>
      </c>
      <c r="E856" t="s">
        <v>93</v>
      </c>
      <c r="F856" t="s">
        <v>124</v>
      </c>
      <c r="G856" t="s">
        <v>68</v>
      </c>
      <c r="H856">
        <v>1</v>
      </c>
      <c r="I856">
        <v>78.14</v>
      </c>
      <c r="J856">
        <v>0.104</v>
      </c>
      <c r="K856">
        <v>37.090000000000003</v>
      </c>
      <c r="L856" t="s">
        <v>57</v>
      </c>
    </row>
    <row r="857" spans="1:12" x14ac:dyDescent="0.3">
      <c r="A857" t="s">
        <v>2261</v>
      </c>
      <c r="B857" t="s">
        <v>7446</v>
      </c>
      <c r="C857" t="s">
        <v>84</v>
      </c>
      <c r="E857" t="s">
        <v>93</v>
      </c>
      <c r="F857" t="s">
        <v>94</v>
      </c>
      <c r="G857" t="s">
        <v>56</v>
      </c>
      <c r="H857">
        <v>8</v>
      </c>
      <c r="I857">
        <v>73.88</v>
      </c>
      <c r="J857">
        <v>0.11700000000000001</v>
      </c>
      <c r="K857">
        <v>30.96</v>
      </c>
      <c r="L857" t="s">
        <v>57</v>
      </c>
    </row>
    <row r="858" spans="1:12" x14ac:dyDescent="0.3">
      <c r="A858" t="s">
        <v>5249</v>
      </c>
      <c r="B858" t="s">
        <v>7447</v>
      </c>
      <c r="C858" t="s">
        <v>88</v>
      </c>
      <c r="D858" t="s">
        <v>92</v>
      </c>
      <c r="E858" t="s">
        <v>60</v>
      </c>
      <c r="F858" t="s">
        <v>90</v>
      </c>
      <c r="G858" t="s">
        <v>68</v>
      </c>
      <c r="H858">
        <v>1</v>
      </c>
      <c r="I858">
        <v>71.97</v>
      </c>
      <c r="J858">
        <v>9.5000000000000001E-2</v>
      </c>
      <c r="K858">
        <v>37.49</v>
      </c>
      <c r="L858" t="s">
        <v>57</v>
      </c>
    </row>
    <row r="859" spans="1:12" x14ac:dyDescent="0.3">
      <c r="A859" t="s">
        <v>2287</v>
      </c>
      <c r="B859" t="s">
        <v>7448</v>
      </c>
      <c r="C859" t="s">
        <v>52</v>
      </c>
      <c r="D859" t="s">
        <v>130</v>
      </c>
      <c r="E859" t="s">
        <v>93</v>
      </c>
      <c r="F859" t="s">
        <v>94</v>
      </c>
      <c r="G859" t="s">
        <v>56</v>
      </c>
      <c r="H859">
        <v>1</v>
      </c>
      <c r="I859">
        <v>12.56</v>
      </c>
      <c r="J859">
        <v>9.2999999999999999E-2</v>
      </c>
      <c r="K859">
        <v>6</v>
      </c>
      <c r="L859" t="s">
        <v>57</v>
      </c>
    </row>
    <row r="860" spans="1:12" x14ac:dyDescent="0.3">
      <c r="A860" t="s">
        <v>6305</v>
      </c>
      <c r="B860" t="s">
        <v>7432</v>
      </c>
      <c r="C860" t="s">
        <v>63</v>
      </c>
      <c r="D860" t="s">
        <v>165</v>
      </c>
      <c r="E860" t="s">
        <v>54</v>
      </c>
      <c r="F860" t="s">
        <v>268</v>
      </c>
      <c r="G860" t="s">
        <v>68</v>
      </c>
      <c r="H860">
        <v>2</v>
      </c>
      <c r="I860">
        <v>10.66</v>
      </c>
      <c r="J860">
        <v>0.35899999999999999</v>
      </c>
      <c r="K860">
        <v>6.51</v>
      </c>
      <c r="L860" t="s">
        <v>57</v>
      </c>
    </row>
    <row r="861" spans="1:12" x14ac:dyDescent="0.3">
      <c r="A861" t="s">
        <v>472</v>
      </c>
      <c r="B861" t="s">
        <v>7449</v>
      </c>
      <c r="C861" t="s">
        <v>88</v>
      </c>
      <c r="D861" t="s">
        <v>7450</v>
      </c>
      <c r="E861" t="s">
        <v>71</v>
      </c>
      <c r="F861" t="s">
        <v>86</v>
      </c>
      <c r="G861" t="s">
        <v>68</v>
      </c>
      <c r="H861">
        <v>5</v>
      </c>
      <c r="I861">
        <v>276.01</v>
      </c>
      <c r="J861">
        <v>0.08</v>
      </c>
      <c r="K861">
        <v>206.7</v>
      </c>
      <c r="L861" t="s">
        <v>57</v>
      </c>
    </row>
    <row r="862" spans="1:12" x14ac:dyDescent="0.3">
      <c r="A862" t="s">
        <v>2365</v>
      </c>
      <c r="B862" t="s">
        <v>7451</v>
      </c>
      <c r="C862" t="s">
        <v>6820</v>
      </c>
      <c r="D862" t="s">
        <v>113</v>
      </c>
      <c r="E862" t="s">
        <v>54</v>
      </c>
      <c r="F862" t="s">
        <v>65</v>
      </c>
      <c r="G862" t="s">
        <v>56</v>
      </c>
      <c r="H862">
        <v>7</v>
      </c>
      <c r="I862">
        <v>14.81</v>
      </c>
      <c r="J862">
        <v>0.161</v>
      </c>
      <c r="K862">
        <v>9.5399999999999991</v>
      </c>
      <c r="L862" t="s">
        <v>57</v>
      </c>
    </row>
    <row r="863" spans="1:12" x14ac:dyDescent="0.3">
      <c r="A863" t="s">
        <v>5840</v>
      </c>
      <c r="B863" t="s">
        <v>7452</v>
      </c>
      <c r="C863" t="s">
        <v>63</v>
      </c>
      <c r="D863" t="s">
        <v>251</v>
      </c>
      <c r="E863" t="s">
        <v>71</v>
      </c>
      <c r="F863" t="s">
        <v>86</v>
      </c>
      <c r="G863" t="s">
        <v>68</v>
      </c>
      <c r="H863">
        <v>10</v>
      </c>
      <c r="J863">
        <v>0.27800000000000002</v>
      </c>
      <c r="K863">
        <v>86.86</v>
      </c>
      <c r="L863" t="s">
        <v>104</v>
      </c>
    </row>
    <row r="864" spans="1:12" x14ac:dyDescent="0.3">
      <c r="A864" t="s">
        <v>3378</v>
      </c>
      <c r="B864" t="s">
        <v>6976</v>
      </c>
      <c r="C864" t="s">
        <v>63</v>
      </c>
      <c r="D864" t="s">
        <v>119</v>
      </c>
      <c r="E864" t="s">
        <v>93</v>
      </c>
      <c r="F864" t="s">
        <v>94</v>
      </c>
      <c r="G864" t="s">
        <v>56</v>
      </c>
      <c r="H864">
        <v>1</v>
      </c>
      <c r="I864">
        <v>14.97</v>
      </c>
      <c r="J864">
        <v>0.28100000000000003</v>
      </c>
      <c r="K864">
        <v>6.18</v>
      </c>
      <c r="L864" t="s">
        <v>57</v>
      </c>
    </row>
    <row r="865" spans="1:12" x14ac:dyDescent="0.3">
      <c r="A865" t="s">
        <v>2053</v>
      </c>
      <c r="B865" t="s">
        <v>7429</v>
      </c>
      <c r="C865" t="s">
        <v>63</v>
      </c>
      <c r="D865" t="s">
        <v>64</v>
      </c>
      <c r="E865" t="s">
        <v>60</v>
      </c>
      <c r="F865" t="s">
        <v>76</v>
      </c>
      <c r="G865" t="s">
        <v>56</v>
      </c>
      <c r="H865">
        <v>1</v>
      </c>
      <c r="I865">
        <v>16.489999999999998</v>
      </c>
      <c r="J865">
        <v>0.29199999999999998</v>
      </c>
      <c r="K865">
        <v>6.97</v>
      </c>
      <c r="L865" t="s">
        <v>57</v>
      </c>
    </row>
    <row r="866" spans="1:12" x14ac:dyDescent="0.3">
      <c r="A866" t="s">
        <v>5245</v>
      </c>
      <c r="B866" t="s">
        <v>7270</v>
      </c>
      <c r="C866" t="s">
        <v>88</v>
      </c>
      <c r="D866" t="s">
        <v>167</v>
      </c>
      <c r="E866" t="s">
        <v>60</v>
      </c>
      <c r="F866" t="s">
        <v>67</v>
      </c>
      <c r="G866" t="s">
        <v>68</v>
      </c>
      <c r="H866">
        <v>8</v>
      </c>
      <c r="I866">
        <v>74.8</v>
      </c>
      <c r="J866">
        <v>3.6999999999999998E-2</v>
      </c>
      <c r="K866">
        <v>31.09</v>
      </c>
      <c r="L866" t="s">
        <v>57</v>
      </c>
    </row>
    <row r="867" spans="1:12" x14ac:dyDescent="0.3">
      <c r="A867" t="s">
        <v>2939</v>
      </c>
      <c r="B867" t="s">
        <v>7267</v>
      </c>
      <c r="C867" t="s">
        <v>6718</v>
      </c>
      <c r="D867" t="s">
        <v>181</v>
      </c>
      <c r="E867" t="s">
        <v>7244</v>
      </c>
      <c r="F867" t="s">
        <v>124</v>
      </c>
      <c r="G867" t="s">
        <v>56</v>
      </c>
      <c r="H867">
        <v>4</v>
      </c>
      <c r="I867">
        <v>49.93</v>
      </c>
      <c r="J867">
        <v>2.5999999999999999E-2</v>
      </c>
      <c r="K867">
        <v>21.96</v>
      </c>
      <c r="L867" t="s">
        <v>6720</v>
      </c>
    </row>
    <row r="868" spans="1:12" x14ac:dyDescent="0.3">
      <c r="A868" t="s">
        <v>4847</v>
      </c>
      <c r="B868" t="s">
        <v>7106</v>
      </c>
      <c r="C868" t="s">
        <v>84</v>
      </c>
      <c r="D868" t="s">
        <v>196</v>
      </c>
      <c r="E868" t="s">
        <v>93</v>
      </c>
      <c r="F868" t="s">
        <v>141</v>
      </c>
      <c r="G868" t="s">
        <v>68</v>
      </c>
      <c r="H868">
        <v>1</v>
      </c>
      <c r="I868">
        <v>24.92</v>
      </c>
      <c r="J868">
        <v>8.5000000000000006E-2</v>
      </c>
      <c r="K868">
        <v>10.99</v>
      </c>
      <c r="L868" t="s">
        <v>57</v>
      </c>
    </row>
    <row r="869" spans="1:12" x14ac:dyDescent="0.3">
      <c r="A869" t="s">
        <v>6582</v>
      </c>
      <c r="B869" t="s">
        <v>6868</v>
      </c>
      <c r="C869" t="s">
        <v>63</v>
      </c>
      <c r="D869" t="s">
        <v>302</v>
      </c>
      <c r="E869" t="s">
        <v>107</v>
      </c>
      <c r="F869" t="s">
        <v>148</v>
      </c>
      <c r="G869" t="s">
        <v>68</v>
      </c>
      <c r="H869">
        <v>1</v>
      </c>
      <c r="I869">
        <v>43.3</v>
      </c>
      <c r="J869">
        <v>0.25</v>
      </c>
      <c r="K869">
        <v>16.670000000000002</v>
      </c>
      <c r="L869" t="s">
        <v>57</v>
      </c>
    </row>
    <row r="870" spans="1:12" x14ac:dyDescent="0.3">
      <c r="A870" t="s">
        <v>2220</v>
      </c>
      <c r="B870" t="s">
        <v>7429</v>
      </c>
      <c r="C870" t="s">
        <v>6750</v>
      </c>
      <c r="D870" t="s">
        <v>162</v>
      </c>
      <c r="E870" t="s">
        <v>71</v>
      </c>
      <c r="F870" t="s">
        <v>126</v>
      </c>
      <c r="G870" t="s">
        <v>68</v>
      </c>
      <c r="H870">
        <v>5</v>
      </c>
      <c r="I870">
        <v>131.38999999999999</v>
      </c>
      <c r="J870">
        <v>1.7000000000000001E-2</v>
      </c>
      <c r="K870">
        <v>87.76</v>
      </c>
      <c r="L870" t="s">
        <v>57</v>
      </c>
    </row>
    <row r="871" spans="1:12" x14ac:dyDescent="0.3">
      <c r="A871" t="s">
        <v>4112</v>
      </c>
      <c r="B871" t="s">
        <v>7453</v>
      </c>
      <c r="C871" t="s">
        <v>63</v>
      </c>
      <c r="D871" t="s">
        <v>204</v>
      </c>
      <c r="E871" t="s">
        <v>107</v>
      </c>
      <c r="F871" t="s">
        <v>108</v>
      </c>
      <c r="G871" t="s">
        <v>68</v>
      </c>
      <c r="H871">
        <v>5</v>
      </c>
      <c r="I871">
        <v>28.93</v>
      </c>
      <c r="J871">
        <v>0.223</v>
      </c>
      <c r="K871">
        <v>9.2100000000000009</v>
      </c>
      <c r="L871" t="s">
        <v>57</v>
      </c>
    </row>
    <row r="872" spans="1:12" x14ac:dyDescent="0.3">
      <c r="A872" t="s">
        <v>4283</v>
      </c>
      <c r="B872" t="s">
        <v>7454</v>
      </c>
      <c r="C872" t="s">
        <v>88</v>
      </c>
      <c r="D872" t="s">
        <v>179</v>
      </c>
      <c r="E872" t="s">
        <v>71</v>
      </c>
      <c r="F872" t="s">
        <v>97</v>
      </c>
      <c r="G872" t="s">
        <v>68</v>
      </c>
      <c r="H872">
        <v>4</v>
      </c>
      <c r="I872">
        <v>64.48</v>
      </c>
      <c r="J872">
        <v>0.10100000000000001</v>
      </c>
      <c r="K872">
        <v>48.34</v>
      </c>
      <c r="L872" t="s">
        <v>57</v>
      </c>
    </row>
    <row r="873" spans="1:12" x14ac:dyDescent="0.3">
      <c r="A873" t="s">
        <v>5221</v>
      </c>
      <c r="B873" t="s">
        <v>7455</v>
      </c>
      <c r="C873" t="s">
        <v>84</v>
      </c>
      <c r="D873" t="s">
        <v>196</v>
      </c>
      <c r="E873" t="s">
        <v>107</v>
      </c>
      <c r="F873" t="s">
        <v>132</v>
      </c>
      <c r="G873" t="s">
        <v>56</v>
      </c>
      <c r="H873">
        <v>3</v>
      </c>
      <c r="I873">
        <v>30.76</v>
      </c>
      <c r="J873">
        <v>8.2000000000000003E-2</v>
      </c>
      <c r="K873">
        <v>12.27</v>
      </c>
      <c r="L873" t="s">
        <v>57</v>
      </c>
    </row>
    <row r="874" spans="1:12" x14ac:dyDescent="0.3">
      <c r="A874" t="s">
        <v>6597</v>
      </c>
      <c r="B874" t="s">
        <v>7456</v>
      </c>
      <c r="C874" t="s">
        <v>63</v>
      </c>
      <c r="D874" t="s">
        <v>188</v>
      </c>
      <c r="E874" t="s">
        <v>71</v>
      </c>
      <c r="F874" t="s">
        <v>78</v>
      </c>
      <c r="G874" t="s">
        <v>68</v>
      </c>
      <c r="H874">
        <v>1</v>
      </c>
      <c r="I874">
        <v>297.02</v>
      </c>
      <c r="J874">
        <v>0.22700000000000001</v>
      </c>
      <c r="K874">
        <v>234.72</v>
      </c>
      <c r="L874" t="s">
        <v>57</v>
      </c>
    </row>
    <row r="875" spans="1:12" x14ac:dyDescent="0.3">
      <c r="A875" t="s">
        <v>347</v>
      </c>
      <c r="B875" t="s">
        <v>7457</v>
      </c>
      <c r="C875" t="s">
        <v>52</v>
      </c>
      <c r="D875" t="s">
        <v>155</v>
      </c>
      <c r="E875" t="s">
        <v>60</v>
      </c>
      <c r="F875" t="s">
        <v>90</v>
      </c>
      <c r="G875" t="s">
        <v>68</v>
      </c>
      <c r="H875">
        <v>1</v>
      </c>
      <c r="I875">
        <v>50.88</v>
      </c>
      <c r="J875">
        <v>2.8000000000000001E-2</v>
      </c>
      <c r="K875">
        <v>26.2</v>
      </c>
      <c r="L875" t="s">
        <v>57</v>
      </c>
    </row>
    <row r="876" spans="1:12" x14ac:dyDescent="0.3">
      <c r="A876" t="s">
        <v>6199</v>
      </c>
      <c r="B876" t="s">
        <v>7306</v>
      </c>
      <c r="C876" t="s">
        <v>63</v>
      </c>
      <c r="D876" t="s">
        <v>159</v>
      </c>
      <c r="E876" t="s">
        <v>71</v>
      </c>
      <c r="F876" t="s">
        <v>97</v>
      </c>
      <c r="G876" t="s">
        <v>68</v>
      </c>
      <c r="H876">
        <v>2</v>
      </c>
      <c r="I876">
        <v>209.24</v>
      </c>
      <c r="J876">
        <v>0.246</v>
      </c>
      <c r="K876">
        <v>151.84</v>
      </c>
      <c r="L876" t="s">
        <v>57</v>
      </c>
    </row>
    <row r="877" spans="1:12" x14ac:dyDescent="0.3">
      <c r="A877" t="s">
        <v>4993</v>
      </c>
      <c r="B877" t="s">
        <v>6880</v>
      </c>
      <c r="C877" t="s">
        <v>88</v>
      </c>
      <c r="D877" t="s">
        <v>179</v>
      </c>
      <c r="E877" t="s">
        <v>71</v>
      </c>
      <c r="F877" t="s">
        <v>97</v>
      </c>
      <c r="G877" t="s">
        <v>56</v>
      </c>
      <c r="H877">
        <v>2</v>
      </c>
      <c r="I877">
        <v>257.10000000000002</v>
      </c>
      <c r="J877">
        <v>7.3999999999999996E-2</v>
      </c>
      <c r="K877">
        <v>192.89</v>
      </c>
      <c r="L877" t="s">
        <v>57</v>
      </c>
    </row>
    <row r="878" spans="1:12" x14ac:dyDescent="0.3">
      <c r="A878" t="s">
        <v>4111</v>
      </c>
      <c r="B878" t="s">
        <v>7458</v>
      </c>
      <c r="C878" t="s">
        <v>63</v>
      </c>
      <c r="D878" t="s">
        <v>165</v>
      </c>
      <c r="E878" t="s">
        <v>71</v>
      </c>
      <c r="F878" t="s">
        <v>72</v>
      </c>
      <c r="G878" t="s">
        <v>56</v>
      </c>
      <c r="H878">
        <v>2</v>
      </c>
      <c r="I878">
        <v>221.25</v>
      </c>
      <c r="J878">
        <v>0.11799999999999999</v>
      </c>
      <c r="K878">
        <v>162.79</v>
      </c>
      <c r="L878" t="s">
        <v>57</v>
      </c>
    </row>
    <row r="879" spans="1:12" x14ac:dyDescent="0.3">
      <c r="A879" t="s">
        <v>1079</v>
      </c>
      <c r="B879" t="s">
        <v>7459</v>
      </c>
      <c r="C879" t="s">
        <v>52</v>
      </c>
      <c r="D879" t="s">
        <v>96</v>
      </c>
      <c r="E879" t="s">
        <v>71</v>
      </c>
      <c r="F879" t="s">
        <v>86</v>
      </c>
      <c r="G879" t="s">
        <v>68</v>
      </c>
      <c r="H879">
        <v>6</v>
      </c>
      <c r="I879">
        <v>81.489999999999995</v>
      </c>
      <c r="J879">
        <v>7.5999999999999998E-2</v>
      </c>
      <c r="K879">
        <v>63.98</v>
      </c>
      <c r="L879" t="s">
        <v>57</v>
      </c>
    </row>
    <row r="880" spans="1:12" x14ac:dyDescent="0.3">
      <c r="A880" t="s">
        <v>3318</v>
      </c>
      <c r="B880" t="s">
        <v>6947</v>
      </c>
      <c r="C880" t="s">
        <v>52</v>
      </c>
      <c r="D880" t="s">
        <v>70</v>
      </c>
      <c r="E880" t="s">
        <v>60</v>
      </c>
      <c r="F880" t="s">
        <v>90</v>
      </c>
      <c r="G880" t="s">
        <v>68</v>
      </c>
      <c r="H880">
        <v>10</v>
      </c>
      <c r="I880">
        <v>103.09</v>
      </c>
      <c r="J880">
        <v>6.5000000000000002E-2</v>
      </c>
      <c r="K880">
        <v>53.03</v>
      </c>
      <c r="L880" t="s">
        <v>57</v>
      </c>
    </row>
    <row r="881" spans="1:12" x14ac:dyDescent="0.3">
      <c r="A881" t="s">
        <v>1282</v>
      </c>
      <c r="B881" t="s">
        <v>6838</v>
      </c>
      <c r="C881" t="s">
        <v>6817</v>
      </c>
      <c r="D881" t="s">
        <v>162</v>
      </c>
      <c r="E881" t="s">
        <v>71</v>
      </c>
      <c r="F881" t="s">
        <v>126</v>
      </c>
      <c r="G881" t="s">
        <v>68</v>
      </c>
      <c r="H881">
        <v>6</v>
      </c>
      <c r="I881">
        <v>227.01</v>
      </c>
      <c r="J881">
        <v>7.6999999999999999E-2</v>
      </c>
      <c r="K881">
        <v>179.99</v>
      </c>
      <c r="L881" t="s">
        <v>57</v>
      </c>
    </row>
    <row r="882" spans="1:12" x14ac:dyDescent="0.3">
      <c r="A882" t="s">
        <v>365</v>
      </c>
      <c r="B882" t="s">
        <v>7460</v>
      </c>
      <c r="C882" t="s">
        <v>88</v>
      </c>
      <c r="D882" t="s">
        <v>202</v>
      </c>
      <c r="E882" t="s">
        <v>93</v>
      </c>
      <c r="F882" t="s">
        <v>219</v>
      </c>
      <c r="G882" t="s">
        <v>68</v>
      </c>
      <c r="H882">
        <v>2</v>
      </c>
      <c r="I882">
        <v>88.48</v>
      </c>
      <c r="J882">
        <v>9.8000000000000004E-2</v>
      </c>
      <c r="K882">
        <v>34.33</v>
      </c>
      <c r="L882" t="s">
        <v>57</v>
      </c>
    </row>
    <row r="883" spans="1:12" x14ac:dyDescent="0.3">
      <c r="A883" t="s">
        <v>6326</v>
      </c>
      <c r="B883" t="s">
        <v>7461</v>
      </c>
      <c r="C883" t="s">
        <v>52</v>
      </c>
      <c r="D883" t="s">
        <v>53</v>
      </c>
      <c r="E883" t="s">
        <v>71</v>
      </c>
      <c r="F883" t="s">
        <v>78</v>
      </c>
      <c r="G883" t="s">
        <v>56</v>
      </c>
      <c r="H883">
        <v>2</v>
      </c>
      <c r="I883">
        <v>47.97</v>
      </c>
      <c r="J883">
        <v>7.6999999999999999E-2</v>
      </c>
      <c r="K883">
        <v>31.64</v>
      </c>
      <c r="L883" t="s">
        <v>57</v>
      </c>
    </row>
    <row r="884" spans="1:12" x14ac:dyDescent="0.3">
      <c r="A884" t="s">
        <v>3079</v>
      </c>
      <c r="B884" t="s">
        <v>7036</v>
      </c>
      <c r="C884" t="s">
        <v>52</v>
      </c>
      <c r="D884" t="s">
        <v>59</v>
      </c>
      <c r="E884" t="s">
        <v>71</v>
      </c>
      <c r="F884" t="s">
        <v>97</v>
      </c>
      <c r="G884" t="s">
        <v>68</v>
      </c>
      <c r="H884">
        <v>2</v>
      </c>
      <c r="I884">
        <v>284.07</v>
      </c>
      <c r="J884">
        <v>0.13900000000000001</v>
      </c>
      <c r="K884">
        <v>199.52</v>
      </c>
      <c r="L884" t="s">
        <v>57</v>
      </c>
    </row>
    <row r="885" spans="1:12" x14ac:dyDescent="0.3">
      <c r="A885" t="s">
        <v>3517</v>
      </c>
      <c r="B885" t="s">
        <v>7232</v>
      </c>
      <c r="C885" t="s">
        <v>52</v>
      </c>
      <c r="D885" t="s">
        <v>237</v>
      </c>
      <c r="E885" t="s">
        <v>107</v>
      </c>
      <c r="F885" t="s">
        <v>139</v>
      </c>
      <c r="G885" t="s">
        <v>56</v>
      </c>
      <c r="H885">
        <v>8</v>
      </c>
      <c r="I885">
        <v>35.200000000000003</v>
      </c>
      <c r="J885">
        <v>1.6E-2</v>
      </c>
      <c r="K885">
        <v>12.6</v>
      </c>
      <c r="L885" t="s">
        <v>57</v>
      </c>
    </row>
    <row r="886" spans="1:12" x14ac:dyDescent="0.3">
      <c r="A886" t="s">
        <v>3514</v>
      </c>
      <c r="B886" t="s">
        <v>7453</v>
      </c>
      <c r="C886" t="s">
        <v>88</v>
      </c>
      <c r="D886" t="s">
        <v>89</v>
      </c>
      <c r="E886" t="s">
        <v>60</v>
      </c>
      <c r="F886" t="s">
        <v>76</v>
      </c>
      <c r="G886" t="s">
        <v>68</v>
      </c>
      <c r="H886">
        <v>4</v>
      </c>
      <c r="I886">
        <v>42.68</v>
      </c>
      <c r="J886">
        <v>0.14299999999999999</v>
      </c>
      <c r="K886">
        <v>20.350000000000001</v>
      </c>
      <c r="L886" t="s">
        <v>57</v>
      </c>
    </row>
    <row r="887" spans="1:12" x14ac:dyDescent="0.3">
      <c r="A887" t="s">
        <v>1803</v>
      </c>
      <c r="B887" t="s">
        <v>7462</v>
      </c>
      <c r="C887" t="s">
        <v>63</v>
      </c>
      <c r="D887" t="s">
        <v>64</v>
      </c>
      <c r="E887" t="s">
        <v>54</v>
      </c>
      <c r="F887" t="s">
        <v>55</v>
      </c>
      <c r="G887" t="s">
        <v>68</v>
      </c>
      <c r="H887">
        <v>1</v>
      </c>
      <c r="I887">
        <v>4.82</v>
      </c>
      <c r="J887">
        <v>0.1</v>
      </c>
      <c r="K887">
        <v>3.25</v>
      </c>
      <c r="L887" t="s">
        <v>104</v>
      </c>
    </row>
    <row r="888" spans="1:12" x14ac:dyDescent="0.3">
      <c r="A888" t="s">
        <v>287</v>
      </c>
      <c r="B888" t="s">
        <v>7463</v>
      </c>
      <c r="C888" t="s">
        <v>84</v>
      </c>
      <c r="D888" t="s">
        <v>177</v>
      </c>
      <c r="E888" t="s">
        <v>7039</v>
      </c>
      <c r="F888" t="s">
        <v>55</v>
      </c>
      <c r="G888" t="s">
        <v>56</v>
      </c>
      <c r="H888">
        <v>1</v>
      </c>
      <c r="I888">
        <v>16.82</v>
      </c>
      <c r="J888">
        <v>0.03</v>
      </c>
      <c r="K888">
        <v>11.53</v>
      </c>
      <c r="L888" t="s">
        <v>57</v>
      </c>
    </row>
    <row r="889" spans="1:12" x14ac:dyDescent="0.3">
      <c r="A889" t="s">
        <v>1896</v>
      </c>
      <c r="B889" t="s">
        <v>7236</v>
      </c>
      <c r="C889" t="s">
        <v>63</v>
      </c>
      <c r="D889" t="s">
        <v>64</v>
      </c>
      <c r="E889" t="s">
        <v>107</v>
      </c>
      <c r="F889" t="s">
        <v>132</v>
      </c>
      <c r="G889" t="s">
        <v>56</v>
      </c>
      <c r="H889">
        <v>6</v>
      </c>
      <c r="I889">
        <v>45.3</v>
      </c>
      <c r="J889">
        <v>0.36499999999999999</v>
      </c>
      <c r="K889">
        <v>14.8</v>
      </c>
      <c r="L889" t="s">
        <v>104</v>
      </c>
    </row>
    <row r="890" spans="1:12" x14ac:dyDescent="0.3">
      <c r="A890" t="s">
        <v>1512</v>
      </c>
      <c r="B890" t="s">
        <v>7411</v>
      </c>
      <c r="C890" t="s">
        <v>52</v>
      </c>
      <c r="D890" t="s">
        <v>237</v>
      </c>
      <c r="E890" t="s">
        <v>71</v>
      </c>
      <c r="F890" t="s">
        <v>97</v>
      </c>
      <c r="G890" t="s">
        <v>68</v>
      </c>
      <c r="H890">
        <v>1</v>
      </c>
      <c r="I890">
        <v>72.73</v>
      </c>
      <c r="J890">
        <v>0</v>
      </c>
      <c r="K890">
        <v>49.02</v>
      </c>
      <c r="L890" t="s">
        <v>57</v>
      </c>
    </row>
    <row r="891" spans="1:12" x14ac:dyDescent="0.3">
      <c r="A891" t="s">
        <v>495</v>
      </c>
      <c r="B891" t="s">
        <v>6726</v>
      </c>
      <c r="C891" t="s">
        <v>63</v>
      </c>
      <c r="D891" t="s">
        <v>165</v>
      </c>
      <c r="E891" t="s">
        <v>60</v>
      </c>
      <c r="F891" t="s">
        <v>90</v>
      </c>
      <c r="G891" t="s">
        <v>68</v>
      </c>
      <c r="H891">
        <v>8</v>
      </c>
      <c r="I891">
        <v>65.3</v>
      </c>
      <c r="J891">
        <v>0.19800000000000001</v>
      </c>
      <c r="K891">
        <v>27.86</v>
      </c>
      <c r="L891" t="s">
        <v>104</v>
      </c>
    </row>
    <row r="892" spans="1:12" x14ac:dyDescent="0.3">
      <c r="A892" t="s">
        <v>5861</v>
      </c>
      <c r="B892" t="s">
        <v>7464</v>
      </c>
      <c r="C892" t="s">
        <v>52</v>
      </c>
      <c r="D892" t="s">
        <v>216</v>
      </c>
      <c r="E892" t="s">
        <v>60</v>
      </c>
      <c r="F892" t="s">
        <v>76</v>
      </c>
      <c r="G892" t="s">
        <v>68</v>
      </c>
      <c r="H892">
        <v>4</v>
      </c>
      <c r="I892">
        <v>75.849999999999994</v>
      </c>
      <c r="J892">
        <v>0.14000000000000001</v>
      </c>
      <c r="K892">
        <v>41.09</v>
      </c>
      <c r="L892" t="s">
        <v>57</v>
      </c>
    </row>
    <row r="893" spans="1:12" x14ac:dyDescent="0.3">
      <c r="A893" t="s">
        <v>2739</v>
      </c>
      <c r="B893" t="s">
        <v>7465</v>
      </c>
      <c r="C893" t="s">
        <v>88</v>
      </c>
      <c r="D893" t="s">
        <v>270</v>
      </c>
      <c r="E893" t="s">
        <v>54</v>
      </c>
      <c r="F893" t="s">
        <v>268</v>
      </c>
      <c r="G893" t="s">
        <v>56</v>
      </c>
      <c r="H893">
        <v>2</v>
      </c>
      <c r="I893">
        <v>7.26</v>
      </c>
      <c r="J893">
        <v>8.5000000000000006E-2</v>
      </c>
      <c r="K893">
        <v>4.59</v>
      </c>
      <c r="L893" t="s">
        <v>57</v>
      </c>
    </row>
    <row r="894" spans="1:12" x14ac:dyDescent="0.3">
      <c r="A894" t="s">
        <v>1217</v>
      </c>
      <c r="B894" t="s">
        <v>6994</v>
      </c>
      <c r="C894" t="s">
        <v>63</v>
      </c>
      <c r="D894" t="s">
        <v>175</v>
      </c>
      <c r="E894" t="s">
        <v>60</v>
      </c>
      <c r="F894" t="s">
        <v>76</v>
      </c>
      <c r="G894" t="s">
        <v>68</v>
      </c>
      <c r="H894">
        <v>1</v>
      </c>
      <c r="I894">
        <v>85.61</v>
      </c>
      <c r="J894">
        <v>0.22700000000000001</v>
      </c>
      <c r="K894">
        <v>43.42</v>
      </c>
    </row>
    <row r="895" spans="1:12" x14ac:dyDescent="0.3">
      <c r="A895" t="s">
        <v>5518</v>
      </c>
      <c r="B895" t="s">
        <v>6736</v>
      </c>
      <c r="C895" t="s">
        <v>63</v>
      </c>
      <c r="D895" t="s">
        <v>204</v>
      </c>
      <c r="E895" t="s">
        <v>71</v>
      </c>
      <c r="F895" t="s">
        <v>97</v>
      </c>
      <c r="G895" t="s">
        <v>68</v>
      </c>
      <c r="H895">
        <v>1</v>
      </c>
      <c r="I895">
        <v>79.819999999999993</v>
      </c>
      <c r="J895">
        <v>0.255</v>
      </c>
      <c r="K895">
        <v>57.2</v>
      </c>
      <c r="L895" t="s">
        <v>57</v>
      </c>
    </row>
    <row r="896" spans="1:12" x14ac:dyDescent="0.3">
      <c r="A896" t="s">
        <v>4358</v>
      </c>
      <c r="B896" t="s">
        <v>6906</v>
      </c>
      <c r="C896" t="s">
        <v>63</v>
      </c>
      <c r="D896" t="s">
        <v>7081</v>
      </c>
      <c r="E896" t="s">
        <v>71</v>
      </c>
      <c r="F896" t="s">
        <v>78</v>
      </c>
      <c r="G896" t="s">
        <v>56</v>
      </c>
      <c r="H896">
        <v>7</v>
      </c>
      <c r="I896">
        <v>138.69999999999999</v>
      </c>
      <c r="J896">
        <v>0.34599999999999997</v>
      </c>
      <c r="K896">
        <v>106.06</v>
      </c>
      <c r="L896" t="s">
        <v>6720</v>
      </c>
    </row>
    <row r="897" spans="1:12" x14ac:dyDescent="0.3">
      <c r="A897" t="s">
        <v>2225</v>
      </c>
      <c r="B897" t="s">
        <v>7466</v>
      </c>
      <c r="C897" t="s">
        <v>52</v>
      </c>
      <c r="D897" t="s">
        <v>272</v>
      </c>
      <c r="E897" t="s">
        <v>93</v>
      </c>
      <c r="F897" t="s">
        <v>141</v>
      </c>
      <c r="G897" t="s">
        <v>68</v>
      </c>
      <c r="H897">
        <v>7</v>
      </c>
      <c r="I897">
        <v>87.31</v>
      </c>
      <c r="J897">
        <v>6.0999999999999999E-2</v>
      </c>
      <c r="K897">
        <v>35.58</v>
      </c>
      <c r="L897" t="s">
        <v>57</v>
      </c>
    </row>
    <row r="898" spans="1:12" x14ac:dyDescent="0.3">
      <c r="A898" t="s">
        <v>4390</v>
      </c>
      <c r="B898" t="s">
        <v>6848</v>
      </c>
      <c r="C898" t="s">
        <v>63</v>
      </c>
      <c r="D898" t="s">
        <v>159</v>
      </c>
      <c r="E898" t="s">
        <v>71</v>
      </c>
      <c r="F898" t="s">
        <v>126</v>
      </c>
      <c r="G898" t="s">
        <v>68</v>
      </c>
      <c r="H898">
        <v>8</v>
      </c>
      <c r="I898">
        <v>62.03</v>
      </c>
      <c r="J898">
        <v>0.14899999999999999</v>
      </c>
      <c r="K898">
        <v>42.56</v>
      </c>
      <c r="L898" t="s">
        <v>57</v>
      </c>
    </row>
    <row r="899" spans="1:12" x14ac:dyDescent="0.3">
      <c r="A899" t="s">
        <v>5300</v>
      </c>
      <c r="B899" t="s">
        <v>7467</v>
      </c>
      <c r="C899" t="s">
        <v>84</v>
      </c>
      <c r="D899" t="s">
        <v>169</v>
      </c>
      <c r="E899" t="s">
        <v>54</v>
      </c>
      <c r="F899" t="s">
        <v>268</v>
      </c>
      <c r="G899" t="s">
        <v>68</v>
      </c>
      <c r="H899">
        <v>3</v>
      </c>
      <c r="I899">
        <v>17.11</v>
      </c>
      <c r="J899">
        <v>3.5999999999999997E-2</v>
      </c>
      <c r="K899">
        <v>10</v>
      </c>
      <c r="L899" t="s">
        <v>57</v>
      </c>
    </row>
    <row r="900" spans="1:12" x14ac:dyDescent="0.3">
      <c r="A900" t="s">
        <v>522</v>
      </c>
      <c r="B900" t="s">
        <v>7468</v>
      </c>
      <c r="C900" t="s">
        <v>88</v>
      </c>
      <c r="D900" t="s">
        <v>116</v>
      </c>
      <c r="E900" t="s">
        <v>93</v>
      </c>
      <c r="F900" t="s">
        <v>124</v>
      </c>
      <c r="G900" t="s">
        <v>56</v>
      </c>
      <c r="H900">
        <v>1</v>
      </c>
      <c r="I900">
        <v>19.14</v>
      </c>
      <c r="J900">
        <v>6.8000000000000005E-2</v>
      </c>
      <c r="K900">
        <v>8.92</v>
      </c>
      <c r="L900" t="s">
        <v>57</v>
      </c>
    </row>
    <row r="901" spans="1:12" x14ac:dyDescent="0.3">
      <c r="A901" t="s">
        <v>5935</v>
      </c>
      <c r="B901" t="s">
        <v>7469</v>
      </c>
      <c r="C901" t="s">
        <v>63</v>
      </c>
      <c r="D901" t="s">
        <v>302</v>
      </c>
      <c r="E901" t="s">
        <v>107</v>
      </c>
      <c r="F901" t="s">
        <v>139</v>
      </c>
      <c r="G901" t="s">
        <v>56</v>
      </c>
      <c r="H901">
        <v>5</v>
      </c>
      <c r="I901">
        <v>48.74</v>
      </c>
      <c r="J901">
        <v>0.20499999999999999</v>
      </c>
      <c r="K901">
        <v>17.37</v>
      </c>
      <c r="L901" t="s">
        <v>6714</v>
      </c>
    </row>
    <row r="902" spans="1:12" x14ac:dyDescent="0.3">
      <c r="A902" t="s">
        <v>5318</v>
      </c>
      <c r="B902" t="s">
        <v>7470</v>
      </c>
      <c r="C902" t="s">
        <v>88</v>
      </c>
      <c r="D902" t="s">
        <v>7066</v>
      </c>
      <c r="E902" t="s">
        <v>7039</v>
      </c>
      <c r="F902" t="s">
        <v>65</v>
      </c>
      <c r="G902" t="s">
        <v>56</v>
      </c>
      <c r="H902">
        <v>4</v>
      </c>
      <c r="I902">
        <v>18.3</v>
      </c>
      <c r="J902">
        <v>0.126</v>
      </c>
      <c r="K902">
        <v>12.69</v>
      </c>
      <c r="L902" t="s">
        <v>6720</v>
      </c>
    </row>
    <row r="903" spans="1:12" x14ac:dyDescent="0.3">
      <c r="A903" t="s">
        <v>4560</v>
      </c>
      <c r="B903" t="s">
        <v>7427</v>
      </c>
      <c r="C903" t="s">
        <v>52</v>
      </c>
      <c r="D903" t="s">
        <v>53</v>
      </c>
      <c r="E903" t="s">
        <v>93</v>
      </c>
      <c r="F903" t="s">
        <v>255</v>
      </c>
      <c r="G903" t="s">
        <v>68</v>
      </c>
      <c r="H903">
        <v>4</v>
      </c>
      <c r="I903">
        <v>85.73</v>
      </c>
      <c r="J903">
        <v>0.157</v>
      </c>
      <c r="K903">
        <v>34.71</v>
      </c>
      <c r="L903" t="s">
        <v>57</v>
      </c>
    </row>
    <row r="904" spans="1:12" x14ac:dyDescent="0.3">
      <c r="A904" t="s">
        <v>2153</v>
      </c>
      <c r="B904" t="s">
        <v>7248</v>
      </c>
      <c r="C904" t="s">
        <v>84</v>
      </c>
      <c r="D904" t="s">
        <v>196</v>
      </c>
      <c r="E904" t="s">
        <v>71</v>
      </c>
      <c r="F904" t="s">
        <v>126</v>
      </c>
      <c r="G904" t="s">
        <v>68</v>
      </c>
      <c r="H904">
        <v>1</v>
      </c>
      <c r="I904">
        <v>181.23</v>
      </c>
      <c r="J904">
        <v>8.2000000000000003E-2</v>
      </c>
      <c r="K904">
        <v>122.14</v>
      </c>
      <c r="L904" t="s">
        <v>6720</v>
      </c>
    </row>
    <row r="905" spans="1:12" x14ac:dyDescent="0.3">
      <c r="A905" t="s">
        <v>574</v>
      </c>
      <c r="B905" t="s">
        <v>6723</v>
      </c>
      <c r="C905" t="s">
        <v>84</v>
      </c>
      <c r="D905" t="s">
        <v>169</v>
      </c>
      <c r="E905" t="s">
        <v>60</v>
      </c>
      <c r="F905" t="s">
        <v>99</v>
      </c>
      <c r="G905" t="s">
        <v>68</v>
      </c>
      <c r="H905">
        <v>4</v>
      </c>
      <c r="I905">
        <v>88.58</v>
      </c>
      <c r="J905">
        <v>9.0999999999999998E-2</v>
      </c>
      <c r="K905">
        <v>45.2</v>
      </c>
      <c r="L905" t="s">
        <v>57</v>
      </c>
    </row>
    <row r="906" spans="1:12" x14ac:dyDescent="0.3">
      <c r="A906" t="s">
        <v>1461</v>
      </c>
      <c r="B906" t="s">
        <v>7471</v>
      </c>
      <c r="C906" t="s">
        <v>63</v>
      </c>
      <c r="D906" t="s">
        <v>281</v>
      </c>
      <c r="E906" t="s">
        <v>60</v>
      </c>
      <c r="F906" t="s">
        <v>99</v>
      </c>
      <c r="G906" t="s">
        <v>68</v>
      </c>
      <c r="H906">
        <v>7</v>
      </c>
      <c r="I906">
        <v>21.44</v>
      </c>
      <c r="J906">
        <v>0.20499999999999999</v>
      </c>
      <c r="K906">
        <v>9.9499999999999993</v>
      </c>
      <c r="L906" t="s">
        <v>57</v>
      </c>
    </row>
    <row r="907" spans="1:12" x14ac:dyDescent="0.3">
      <c r="A907" t="s">
        <v>2629</v>
      </c>
      <c r="B907" t="s">
        <v>7472</v>
      </c>
      <c r="C907" t="s">
        <v>88</v>
      </c>
      <c r="E907" t="s">
        <v>107</v>
      </c>
      <c r="F907" t="s">
        <v>193</v>
      </c>
      <c r="G907" t="s">
        <v>56</v>
      </c>
      <c r="H907">
        <v>1</v>
      </c>
      <c r="I907">
        <v>32.94</v>
      </c>
      <c r="J907">
        <v>4.7E-2</v>
      </c>
      <c r="K907">
        <v>14.78</v>
      </c>
      <c r="L907" t="s">
        <v>57</v>
      </c>
    </row>
    <row r="908" spans="1:12" x14ac:dyDescent="0.3">
      <c r="A908" t="s">
        <v>6308</v>
      </c>
      <c r="B908" t="s">
        <v>6852</v>
      </c>
      <c r="C908" t="s">
        <v>84</v>
      </c>
      <c r="D908" t="s">
        <v>572</v>
      </c>
      <c r="E908" t="s">
        <v>107</v>
      </c>
      <c r="F908" t="s">
        <v>139</v>
      </c>
      <c r="G908" t="s">
        <v>56</v>
      </c>
      <c r="H908">
        <v>1</v>
      </c>
      <c r="I908">
        <v>59.38</v>
      </c>
      <c r="J908">
        <v>9.8000000000000004E-2</v>
      </c>
      <c r="K908">
        <v>17.96</v>
      </c>
      <c r="L908" t="s">
        <v>6720</v>
      </c>
    </row>
    <row r="909" spans="1:12" x14ac:dyDescent="0.3">
      <c r="A909" t="s">
        <v>2655</v>
      </c>
      <c r="B909" t="s">
        <v>7473</v>
      </c>
      <c r="C909" t="s">
        <v>63</v>
      </c>
      <c r="E909" t="s">
        <v>54</v>
      </c>
      <c r="F909" t="s">
        <v>268</v>
      </c>
      <c r="G909" t="s">
        <v>68</v>
      </c>
      <c r="H909">
        <v>3</v>
      </c>
      <c r="I909">
        <v>10.4</v>
      </c>
      <c r="J909">
        <v>0.15</v>
      </c>
      <c r="K909">
        <v>6.17</v>
      </c>
      <c r="L909" t="s">
        <v>6720</v>
      </c>
    </row>
    <row r="910" spans="1:12" x14ac:dyDescent="0.3">
      <c r="A910" t="s">
        <v>6508</v>
      </c>
      <c r="B910" t="s">
        <v>7474</v>
      </c>
      <c r="C910" t="s">
        <v>88</v>
      </c>
      <c r="D910" t="s">
        <v>206</v>
      </c>
      <c r="E910" t="s">
        <v>93</v>
      </c>
      <c r="F910" t="s">
        <v>124</v>
      </c>
      <c r="G910" t="s">
        <v>56</v>
      </c>
      <c r="H910">
        <v>1</v>
      </c>
      <c r="I910">
        <v>16.77</v>
      </c>
      <c r="J910">
        <v>3.7999999999999999E-2</v>
      </c>
      <c r="K910">
        <v>6.41</v>
      </c>
      <c r="L910" t="s">
        <v>57</v>
      </c>
    </row>
    <row r="911" spans="1:12" x14ac:dyDescent="0.3">
      <c r="A911" t="s">
        <v>4951</v>
      </c>
      <c r="B911" t="s">
        <v>7475</v>
      </c>
      <c r="C911" t="s">
        <v>52</v>
      </c>
      <c r="D911" t="s">
        <v>96</v>
      </c>
      <c r="E911" t="s">
        <v>60</v>
      </c>
      <c r="F911" t="s">
        <v>90</v>
      </c>
      <c r="G911" t="s">
        <v>68</v>
      </c>
      <c r="H911">
        <v>3</v>
      </c>
      <c r="I911">
        <v>36.47</v>
      </c>
      <c r="J911">
        <v>0.126</v>
      </c>
      <c r="K911">
        <v>15.11</v>
      </c>
      <c r="L911" t="s">
        <v>57</v>
      </c>
    </row>
    <row r="912" spans="1:12" x14ac:dyDescent="0.3">
      <c r="A912" t="s">
        <v>5024</v>
      </c>
      <c r="B912" t="s">
        <v>7476</v>
      </c>
      <c r="C912" t="s">
        <v>84</v>
      </c>
      <c r="D912" t="s">
        <v>372</v>
      </c>
      <c r="E912" t="s">
        <v>107</v>
      </c>
      <c r="F912" t="s">
        <v>148</v>
      </c>
      <c r="G912" t="s">
        <v>68</v>
      </c>
      <c r="H912">
        <v>1</v>
      </c>
      <c r="K912">
        <v>15.15</v>
      </c>
      <c r="L912" t="s">
        <v>57</v>
      </c>
    </row>
    <row r="913" spans="1:12" x14ac:dyDescent="0.3">
      <c r="A913" t="s">
        <v>1907</v>
      </c>
      <c r="B913" t="s">
        <v>7307</v>
      </c>
      <c r="C913" t="s">
        <v>6750</v>
      </c>
      <c r="D913" t="s">
        <v>167</v>
      </c>
      <c r="E913" t="s">
        <v>54</v>
      </c>
      <c r="F913" t="s">
        <v>65</v>
      </c>
      <c r="G913" t="s">
        <v>68</v>
      </c>
      <c r="H913">
        <v>1</v>
      </c>
      <c r="I913">
        <v>21.1</v>
      </c>
      <c r="J913">
        <v>4.2999999999999997E-2</v>
      </c>
      <c r="K913">
        <v>12.22</v>
      </c>
      <c r="L913" t="s">
        <v>57</v>
      </c>
    </row>
    <row r="914" spans="1:12" x14ac:dyDescent="0.3">
      <c r="A914" t="s">
        <v>5285</v>
      </c>
      <c r="B914" t="s">
        <v>7477</v>
      </c>
      <c r="C914" t="s">
        <v>63</v>
      </c>
      <c r="D914" t="s">
        <v>175</v>
      </c>
      <c r="E914" t="s">
        <v>71</v>
      </c>
      <c r="F914" t="s">
        <v>86</v>
      </c>
      <c r="G914" t="s">
        <v>56</v>
      </c>
      <c r="H914">
        <v>3</v>
      </c>
      <c r="I914">
        <v>37.909999999999997</v>
      </c>
      <c r="J914">
        <v>0.185</v>
      </c>
      <c r="K914">
        <v>28.21</v>
      </c>
      <c r="L914" t="s">
        <v>57</v>
      </c>
    </row>
    <row r="915" spans="1:12" x14ac:dyDescent="0.3">
      <c r="A915" t="s">
        <v>5079</v>
      </c>
      <c r="B915" t="s">
        <v>7478</v>
      </c>
      <c r="C915" t="s">
        <v>88</v>
      </c>
      <c r="D915" t="s">
        <v>123</v>
      </c>
      <c r="E915" t="s">
        <v>54</v>
      </c>
      <c r="F915" t="s">
        <v>156</v>
      </c>
      <c r="G915" t="s">
        <v>56</v>
      </c>
      <c r="H915">
        <v>5</v>
      </c>
      <c r="I915">
        <v>5.41</v>
      </c>
      <c r="J915">
        <v>0.11</v>
      </c>
      <c r="K915">
        <v>3.58</v>
      </c>
      <c r="L915" t="s">
        <v>57</v>
      </c>
    </row>
    <row r="916" spans="1:12" x14ac:dyDescent="0.3">
      <c r="A916" t="s">
        <v>5784</v>
      </c>
      <c r="B916" t="s">
        <v>7479</v>
      </c>
      <c r="C916" t="s">
        <v>52</v>
      </c>
      <c r="D916" t="s">
        <v>272</v>
      </c>
      <c r="E916" t="s">
        <v>60</v>
      </c>
      <c r="F916" t="s">
        <v>67</v>
      </c>
      <c r="G916" t="s">
        <v>56</v>
      </c>
      <c r="H916">
        <v>6</v>
      </c>
      <c r="I916">
        <v>21.63</v>
      </c>
      <c r="J916">
        <v>9.2999999999999999E-2</v>
      </c>
      <c r="K916">
        <v>10.57</v>
      </c>
      <c r="L916" t="s">
        <v>57</v>
      </c>
    </row>
    <row r="917" spans="1:12" x14ac:dyDescent="0.3">
      <c r="A917" t="s">
        <v>2811</v>
      </c>
      <c r="B917" t="s">
        <v>7480</v>
      </c>
      <c r="C917" t="s">
        <v>88</v>
      </c>
      <c r="D917" t="s">
        <v>89</v>
      </c>
      <c r="E917" t="s">
        <v>54</v>
      </c>
      <c r="F917" t="s">
        <v>6878</v>
      </c>
      <c r="G917" t="s">
        <v>56</v>
      </c>
      <c r="H917">
        <v>3</v>
      </c>
      <c r="I917">
        <v>18.649999999999999</v>
      </c>
      <c r="J917">
        <v>6.6000000000000003E-2</v>
      </c>
      <c r="K917">
        <v>12.1</v>
      </c>
      <c r="L917" t="s">
        <v>57</v>
      </c>
    </row>
    <row r="918" spans="1:12" x14ac:dyDescent="0.3">
      <c r="A918" t="s">
        <v>1530</v>
      </c>
      <c r="B918" t="s">
        <v>6732</v>
      </c>
      <c r="C918" t="s">
        <v>84</v>
      </c>
      <c r="D918" t="s">
        <v>229</v>
      </c>
      <c r="E918" t="s">
        <v>71</v>
      </c>
      <c r="F918" t="s">
        <v>78</v>
      </c>
      <c r="G918" t="s">
        <v>56</v>
      </c>
      <c r="H918">
        <v>2</v>
      </c>
      <c r="I918">
        <v>220.43</v>
      </c>
      <c r="J918">
        <v>9.9000000000000005E-2</v>
      </c>
      <c r="K918">
        <v>158.51</v>
      </c>
      <c r="L918" t="s">
        <v>57</v>
      </c>
    </row>
    <row r="919" spans="1:12" x14ac:dyDescent="0.3">
      <c r="A919" t="s">
        <v>5462</v>
      </c>
      <c r="B919" t="s">
        <v>7481</v>
      </c>
      <c r="C919" t="s">
        <v>84</v>
      </c>
      <c r="D919" t="s">
        <v>7128</v>
      </c>
      <c r="E919" t="s">
        <v>71</v>
      </c>
      <c r="F919" t="s">
        <v>126</v>
      </c>
      <c r="G919" t="s">
        <v>56</v>
      </c>
      <c r="H919">
        <v>1</v>
      </c>
      <c r="I919">
        <v>272.58</v>
      </c>
      <c r="J919">
        <v>9.1999999999999998E-2</v>
      </c>
      <c r="K919">
        <v>178.5</v>
      </c>
      <c r="L919" t="s">
        <v>57</v>
      </c>
    </row>
    <row r="920" spans="1:12" x14ac:dyDescent="0.3">
      <c r="A920" t="s">
        <v>1676</v>
      </c>
      <c r="B920" t="s">
        <v>7482</v>
      </c>
      <c r="C920" t="s">
        <v>84</v>
      </c>
      <c r="D920" t="s">
        <v>177</v>
      </c>
      <c r="E920" t="s">
        <v>71</v>
      </c>
      <c r="F920" t="s">
        <v>72</v>
      </c>
      <c r="G920" t="s">
        <v>56</v>
      </c>
      <c r="H920">
        <v>1</v>
      </c>
      <c r="I920">
        <v>140.88999999999999</v>
      </c>
      <c r="J920">
        <v>0.123</v>
      </c>
      <c r="K920">
        <v>95.82</v>
      </c>
      <c r="L920" t="s">
        <v>57</v>
      </c>
    </row>
    <row r="921" spans="1:12" x14ac:dyDescent="0.3">
      <c r="A921" t="s">
        <v>1199</v>
      </c>
      <c r="B921" t="s">
        <v>7483</v>
      </c>
      <c r="C921" t="s">
        <v>52</v>
      </c>
      <c r="D921" t="s">
        <v>216</v>
      </c>
      <c r="E921" t="s">
        <v>71</v>
      </c>
      <c r="F921" t="s">
        <v>126</v>
      </c>
      <c r="G921" t="s">
        <v>56</v>
      </c>
      <c r="H921">
        <v>3</v>
      </c>
      <c r="I921">
        <v>244.72</v>
      </c>
      <c r="J921">
        <v>0.04</v>
      </c>
      <c r="K921">
        <v>194.4</v>
      </c>
      <c r="L921" t="s">
        <v>57</v>
      </c>
    </row>
    <row r="922" spans="1:12" x14ac:dyDescent="0.3">
      <c r="A922" t="s">
        <v>5499</v>
      </c>
      <c r="B922" t="s">
        <v>7484</v>
      </c>
      <c r="C922" t="s">
        <v>52</v>
      </c>
      <c r="D922" t="s">
        <v>59</v>
      </c>
      <c r="E922" t="s">
        <v>93</v>
      </c>
      <c r="F922" t="s">
        <v>255</v>
      </c>
      <c r="G922" t="s">
        <v>56</v>
      </c>
      <c r="H922">
        <v>1</v>
      </c>
      <c r="I922">
        <v>75.06</v>
      </c>
      <c r="J922">
        <v>9.5000000000000001E-2</v>
      </c>
      <c r="K922">
        <v>35.6</v>
      </c>
    </row>
    <row r="923" spans="1:12" x14ac:dyDescent="0.3">
      <c r="A923" t="s">
        <v>5934</v>
      </c>
      <c r="B923" t="s">
        <v>7485</v>
      </c>
      <c r="C923" t="s">
        <v>88</v>
      </c>
      <c r="D923" t="s">
        <v>123</v>
      </c>
      <c r="E923" t="s">
        <v>60</v>
      </c>
      <c r="F923" t="s">
        <v>67</v>
      </c>
      <c r="G923" t="s">
        <v>68</v>
      </c>
      <c r="H923">
        <v>8</v>
      </c>
      <c r="I923">
        <v>26.49</v>
      </c>
      <c r="J923">
        <v>0.14299999999999999</v>
      </c>
      <c r="K923">
        <v>13.19</v>
      </c>
      <c r="L923" t="s">
        <v>57</v>
      </c>
    </row>
    <row r="924" spans="1:12" x14ac:dyDescent="0.3">
      <c r="A924" t="s">
        <v>6621</v>
      </c>
      <c r="B924" t="s">
        <v>7222</v>
      </c>
      <c r="C924" t="s">
        <v>52</v>
      </c>
      <c r="D924" t="s">
        <v>200</v>
      </c>
      <c r="E924" t="s">
        <v>54</v>
      </c>
      <c r="F924" t="s">
        <v>268</v>
      </c>
      <c r="G924" t="s">
        <v>56</v>
      </c>
      <c r="H924">
        <v>1</v>
      </c>
      <c r="I924">
        <v>24.98</v>
      </c>
      <c r="J924">
        <v>0.08</v>
      </c>
      <c r="K924">
        <v>17.11</v>
      </c>
      <c r="L924" t="s">
        <v>6738</v>
      </c>
    </row>
    <row r="925" spans="1:12" x14ac:dyDescent="0.3">
      <c r="A925" t="s">
        <v>3603</v>
      </c>
      <c r="B925" t="s">
        <v>7100</v>
      </c>
      <c r="C925" t="s">
        <v>88</v>
      </c>
      <c r="D925" t="s">
        <v>162</v>
      </c>
      <c r="E925" t="s">
        <v>7039</v>
      </c>
      <c r="F925" t="s">
        <v>65</v>
      </c>
      <c r="G925" t="s">
        <v>68</v>
      </c>
      <c r="H925">
        <v>1</v>
      </c>
      <c r="I925">
        <v>16.39</v>
      </c>
      <c r="J925">
        <v>7.3999999999999996E-2</v>
      </c>
      <c r="K925">
        <v>11.2</v>
      </c>
      <c r="L925" t="s">
        <v>57</v>
      </c>
    </row>
    <row r="926" spans="1:12" x14ac:dyDescent="0.3">
      <c r="A926" t="s">
        <v>3019</v>
      </c>
      <c r="B926" t="s">
        <v>7283</v>
      </c>
      <c r="C926" t="s">
        <v>52</v>
      </c>
      <c r="D926" t="s">
        <v>53</v>
      </c>
      <c r="E926" t="s">
        <v>60</v>
      </c>
      <c r="F926" t="s">
        <v>61</v>
      </c>
      <c r="G926" t="s">
        <v>68</v>
      </c>
      <c r="H926">
        <v>8</v>
      </c>
      <c r="I926">
        <v>70.55</v>
      </c>
      <c r="J926">
        <v>0.13700000000000001</v>
      </c>
      <c r="K926">
        <v>34.96</v>
      </c>
      <c r="L926" t="s">
        <v>57</v>
      </c>
    </row>
    <row r="927" spans="1:12" x14ac:dyDescent="0.3">
      <c r="A927" t="s">
        <v>3344</v>
      </c>
      <c r="B927" t="s">
        <v>7047</v>
      </c>
      <c r="C927" t="s">
        <v>88</v>
      </c>
      <c r="D927" t="s">
        <v>162</v>
      </c>
      <c r="E927" t="s">
        <v>71</v>
      </c>
      <c r="F927" t="s">
        <v>97</v>
      </c>
      <c r="G927" t="s">
        <v>68</v>
      </c>
      <c r="H927">
        <v>1</v>
      </c>
      <c r="I927">
        <v>283.17</v>
      </c>
      <c r="J927">
        <v>0.125</v>
      </c>
      <c r="K927">
        <v>190.7</v>
      </c>
      <c r="L927" t="s">
        <v>57</v>
      </c>
    </row>
    <row r="928" spans="1:12" x14ac:dyDescent="0.3">
      <c r="A928" t="s">
        <v>4791</v>
      </c>
      <c r="B928" t="s">
        <v>6938</v>
      </c>
      <c r="C928" t="s">
        <v>88</v>
      </c>
      <c r="D928" t="s">
        <v>92</v>
      </c>
      <c r="E928" t="s">
        <v>60</v>
      </c>
      <c r="F928" t="s">
        <v>99</v>
      </c>
      <c r="G928" t="s">
        <v>68</v>
      </c>
      <c r="H928">
        <v>5</v>
      </c>
      <c r="I928">
        <v>47.75</v>
      </c>
      <c r="J928">
        <v>0</v>
      </c>
      <c r="K928">
        <v>25.77</v>
      </c>
      <c r="L928" t="s">
        <v>57</v>
      </c>
    </row>
    <row r="929" spans="1:12" x14ac:dyDescent="0.3">
      <c r="A929" t="s">
        <v>1698</v>
      </c>
      <c r="B929" t="s">
        <v>7486</v>
      </c>
      <c r="C929" t="s">
        <v>84</v>
      </c>
      <c r="D929" t="s">
        <v>196</v>
      </c>
      <c r="E929" t="s">
        <v>107</v>
      </c>
      <c r="F929" t="s">
        <v>108</v>
      </c>
      <c r="G929" t="s">
        <v>56</v>
      </c>
      <c r="H929">
        <v>2</v>
      </c>
      <c r="I929">
        <v>50.13</v>
      </c>
      <c r="J929">
        <v>3.6999999999999998E-2</v>
      </c>
      <c r="K929">
        <v>19.48</v>
      </c>
      <c r="L929" t="s">
        <v>57</v>
      </c>
    </row>
    <row r="930" spans="1:12" x14ac:dyDescent="0.3">
      <c r="A930" t="s">
        <v>4013</v>
      </c>
      <c r="B930" t="s">
        <v>7238</v>
      </c>
      <c r="C930" t="s">
        <v>6741</v>
      </c>
      <c r="D930" t="s">
        <v>272</v>
      </c>
      <c r="E930" t="s">
        <v>107</v>
      </c>
      <c r="F930" t="s">
        <v>193</v>
      </c>
      <c r="G930" t="s">
        <v>56</v>
      </c>
      <c r="H930">
        <v>5</v>
      </c>
      <c r="I930">
        <v>29.51</v>
      </c>
      <c r="J930">
        <v>2.5999999999999999E-2</v>
      </c>
      <c r="K930">
        <v>12.95</v>
      </c>
      <c r="L930" t="s">
        <v>104</v>
      </c>
    </row>
    <row r="931" spans="1:12" x14ac:dyDescent="0.3">
      <c r="A931" t="s">
        <v>3560</v>
      </c>
      <c r="B931" t="s">
        <v>7356</v>
      </c>
      <c r="C931" t="s">
        <v>88</v>
      </c>
      <c r="D931" t="s">
        <v>123</v>
      </c>
      <c r="E931" t="s">
        <v>93</v>
      </c>
      <c r="F931" t="s">
        <v>141</v>
      </c>
      <c r="G931" t="s">
        <v>56</v>
      </c>
      <c r="H931">
        <v>14</v>
      </c>
      <c r="I931">
        <v>40.369999999999997</v>
      </c>
      <c r="J931">
        <v>2.5999999999999999E-2</v>
      </c>
      <c r="K931">
        <v>14.53</v>
      </c>
      <c r="L931" t="s">
        <v>57</v>
      </c>
    </row>
    <row r="932" spans="1:12" x14ac:dyDescent="0.3">
      <c r="A932" t="s">
        <v>1336</v>
      </c>
      <c r="B932" t="s">
        <v>7487</v>
      </c>
      <c r="C932" t="s">
        <v>52</v>
      </c>
      <c r="D932" t="s">
        <v>155</v>
      </c>
      <c r="E932" t="s">
        <v>107</v>
      </c>
      <c r="F932" t="s">
        <v>148</v>
      </c>
      <c r="H932">
        <v>2</v>
      </c>
      <c r="I932">
        <v>19.47</v>
      </c>
      <c r="J932">
        <v>0.13300000000000001</v>
      </c>
      <c r="K932">
        <v>8.42</v>
      </c>
      <c r="L932" t="s">
        <v>57</v>
      </c>
    </row>
    <row r="933" spans="1:12" x14ac:dyDescent="0.3">
      <c r="A933" t="s">
        <v>3310</v>
      </c>
      <c r="B933" t="s">
        <v>7488</v>
      </c>
      <c r="C933" t="s">
        <v>88</v>
      </c>
      <c r="D933" t="s">
        <v>179</v>
      </c>
      <c r="E933" t="s">
        <v>71</v>
      </c>
      <c r="F933" t="s">
        <v>6893</v>
      </c>
      <c r="G933" t="s">
        <v>56</v>
      </c>
      <c r="H933">
        <v>2</v>
      </c>
      <c r="I933">
        <v>154.53</v>
      </c>
      <c r="J933">
        <v>7.2999999999999995E-2</v>
      </c>
      <c r="K933">
        <v>118.79</v>
      </c>
      <c r="L933" t="s">
        <v>57</v>
      </c>
    </row>
    <row r="934" spans="1:12" x14ac:dyDescent="0.3">
      <c r="A934" t="s">
        <v>4133</v>
      </c>
      <c r="B934" t="s">
        <v>6832</v>
      </c>
      <c r="C934" t="s">
        <v>84</v>
      </c>
      <c r="D934" t="s">
        <v>177</v>
      </c>
      <c r="E934" t="s">
        <v>54</v>
      </c>
      <c r="F934" t="s">
        <v>156</v>
      </c>
      <c r="G934" t="s">
        <v>68</v>
      </c>
      <c r="H934">
        <v>1</v>
      </c>
      <c r="I934">
        <v>9.3000000000000007</v>
      </c>
      <c r="J934">
        <v>0.107</v>
      </c>
      <c r="K934">
        <v>5.22</v>
      </c>
      <c r="L934" t="s">
        <v>57</v>
      </c>
    </row>
    <row r="935" spans="1:12" x14ac:dyDescent="0.3">
      <c r="A935" t="s">
        <v>5612</v>
      </c>
      <c r="B935" t="s">
        <v>7489</v>
      </c>
      <c r="C935" t="s">
        <v>63</v>
      </c>
      <c r="D935" t="s">
        <v>137</v>
      </c>
      <c r="E935" t="s">
        <v>93</v>
      </c>
      <c r="F935" t="s">
        <v>94</v>
      </c>
      <c r="G935" t="s">
        <v>68</v>
      </c>
      <c r="H935">
        <v>5</v>
      </c>
      <c r="I935">
        <v>75.69</v>
      </c>
      <c r="J935">
        <v>0.23499999999999999</v>
      </c>
      <c r="K935">
        <v>29.76</v>
      </c>
      <c r="L935" t="s">
        <v>57</v>
      </c>
    </row>
    <row r="936" spans="1:12" x14ac:dyDescent="0.3">
      <c r="A936" t="s">
        <v>715</v>
      </c>
      <c r="B936" t="s">
        <v>7490</v>
      </c>
      <c r="C936" t="s">
        <v>6817</v>
      </c>
      <c r="D936" t="s">
        <v>116</v>
      </c>
      <c r="E936" t="s">
        <v>107</v>
      </c>
      <c r="F936" t="s">
        <v>148</v>
      </c>
      <c r="G936" t="s">
        <v>56</v>
      </c>
      <c r="H936">
        <v>5</v>
      </c>
      <c r="I936">
        <v>25.99</v>
      </c>
      <c r="J936">
        <v>5.0999999999999997E-2</v>
      </c>
      <c r="K936">
        <v>8.73</v>
      </c>
      <c r="L936" t="s">
        <v>57</v>
      </c>
    </row>
    <row r="937" spans="1:12" x14ac:dyDescent="0.3">
      <c r="A937" t="s">
        <v>4654</v>
      </c>
      <c r="B937" t="s">
        <v>7491</v>
      </c>
      <c r="C937" t="s">
        <v>88</v>
      </c>
      <c r="D937" t="s">
        <v>198</v>
      </c>
      <c r="E937" t="s">
        <v>54</v>
      </c>
      <c r="F937" t="s">
        <v>55</v>
      </c>
      <c r="G937" t="s">
        <v>68</v>
      </c>
      <c r="H937">
        <v>4</v>
      </c>
      <c r="I937">
        <v>10.93</v>
      </c>
      <c r="J937">
        <v>2.4E-2</v>
      </c>
      <c r="K937">
        <v>7.19</v>
      </c>
      <c r="L937" t="s">
        <v>57</v>
      </c>
    </row>
    <row r="938" spans="1:12" x14ac:dyDescent="0.3">
      <c r="A938" t="s">
        <v>3020</v>
      </c>
      <c r="B938" t="s">
        <v>7492</v>
      </c>
      <c r="C938" t="s">
        <v>52</v>
      </c>
      <c r="D938" t="s">
        <v>181</v>
      </c>
      <c r="E938" t="s">
        <v>93</v>
      </c>
      <c r="F938" t="s">
        <v>7493</v>
      </c>
      <c r="G938" t="s">
        <v>68</v>
      </c>
      <c r="H938">
        <v>5</v>
      </c>
      <c r="I938">
        <v>31.54</v>
      </c>
      <c r="J938">
        <v>0.105</v>
      </c>
      <c r="K938">
        <v>12.13</v>
      </c>
      <c r="L938" t="s">
        <v>57</v>
      </c>
    </row>
    <row r="939" spans="1:12" x14ac:dyDescent="0.3">
      <c r="A939" t="s">
        <v>893</v>
      </c>
      <c r="B939" t="s">
        <v>7345</v>
      </c>
      <c r="C939" t="s">
        <v>88</v>
      </c>
      <c r="D939" t="s">
        <v>206</v>
      </c>
      <c r="E939" t="s">
        <v>71</v>
      </c>
      <c r="F939" t="s">
        <v>126</v>
      </c>
      <c r="G939" t="s">
        <v>68</v>
      </c>
      <c r="H939">
        <v>4</v>
      </c>
      <c r="I939">
        <v>166.93</v>
      </c>
      <c r="J939">
        <v>0.11700000000000001</v>
      </c>
      <c r="K939">
        <v>124.3</v>
      </c>
      <c r="L939" t="s">
        <v>57</v>
      </c>
    </row>
    <row r="940" spans="1:12" x14ac:dyDescent="0.3">
      <c r="A940" t="s">
        <v>1566</v>
      </c>
      <c r="B940" t="s">
        <v>7494</v>
      </c>
      <c r="C940" t="s">
        <v>84</v>
      </c>
      <c r="D940" t="s">
        <v>169</v>
      </c>
      <c r="E940" t="s">
        <v>93</v>
      </c>
      <c r="F940" t="s">
        <v>94</v>
      </c>
      <c r="G940" t="s">
        <v>56</v>
      </c>
      <c r="H940">
        <v>2</v>
      </c>
      <c r="I940">
        <v>17.46</v>
      </c>
      <c r="J940">
        <v>0.06</v>
      </c>
      <c r="K940">
        <v>7.26</v>
      </c>
      <c r="L940" t="s">
        <v>57</v>
      </c>
    </row>
    <row r="941" spans="1:12" x14ac:dyDescent="0.3">
      <c r="A941" t="s">
        <v>6478</v>
      </c>
      <c r="B941" t="s">
        <v>7282</v>
      </c>
      <c r="C941" t="s">
        <v>88</v>
      </c>
      <c r="D941" t="s">
        <v>429</v>
      </c>
      <c r="E941" t="s">
        <v>107</v>
      </c>
      <c r="F941" t="s">
        <v>132</v>
      </c>
      <c r="G941" t="s">
        <v>56</v>
      </c>
      <c r="H941">
        <v>1</v>
      </c>
      <c r="I941">
        <v>20.02</v>
      </c>
      <c r="J941">
        <v>8.4000000000000005E-2</v>
      </c>
      <c r="K941">
        <v>6.16</v>
      </c>
      <c r="L941" t="s">
        <v>57</v>
      </c>
    </row>
    <row r="942" spans="1:12" x14ac:dyDescent="0.3">
      <c r="A942" t="s">
        <v>4463</v>
      </c>
      <c r="B942" t="s">
        <v>7287</v>
      </c>
      <c r="C942" t="s">
        <v>63</v>
      </c>
      <c r="D942" t="s">
        <v>251</v>
      </c>
      <c r="E942" t="s">
        <v>107</v>
      </c>
      <c r="F942" t="s">
        <v>139</v>
      </c>
      <c r="G942" t="s">
        <v>68</v>
      </c>
      <c r="H942">
        <v>5</v>
      </c>
      <c r="I942">
        <v>15.63</v>
      </c>
      <c r="J942">
        <v>0.17199999999999999</v>
      </c>
      <c r="K942">
        <v>4.6900000000000004</v>
      </c>
      <c r="L942" t="s">
        <v>57</v>
      </c>
    </row>
    <row r="943" spans="1:12" x14ac:dyDescent="0.3">
      <c r="A943" t="s">
        <v>1712</v>
      </c>
      <c r="B943" t="s">
        <v>6723</v>
      </c>
      <c r="C943" t="s">
        <v>52</v>
      </c>
      <c r="D943" t="s">
        <v>7050</v>
      </c>
      <c r="E943" t="s">
        <v>93</v>
      </c>
      <c r="F943" t="s">
        <v>255</v>
      </c>
      <c r="H943">
        <v>3</v>
      </c>
      <c r="I943">
        <v>50.88</v>
      </c>
      <c r="K943">
        <v>19.62</v>
      </c>
      <c r="L943" t="s">
        <v>57</v>
      </c>
    </row>
    <row r="944" spans="1:12" x14ac:dyDescent="0.3">
      <c r="A944" t="s">
        <v>4656</v>
      </c>
      <c r="B944" t="s">
        <v>7495</v>
      </c>
      <c r="C944" t="s">
        <v>63</v>
      </c>
      <c r="D944" t="s">
        <v>119</v>
      </c>
      <c r="E944" t="s">
        <v>7039</v>
      </c>
      <c r="F944" t="s">
        <v>114</v>
      </c>
      <c r="G944" t="s">
        <v>68</v>
      </c>
      <c r="H944">
        <v>3</v>
      </c>
      <c r="I944">
        <v>7.16</v>
      </c>
      <c r="J944">
        <v>0.155</v>
      </c>
      <c r="K944">
        <v>5</v>
      </c>
      <c r="L944" t="s">
        <v>57</v>
      </c>
    </row>
    <row r="945" spans="1:12" x14ac:dyDescent="0.3">
      <c r="A945" t="s">
        <v>4774</v>
      </c>
      <c r="B945" t="s">
        <v>7496</v>
      </c>
      <c r="C945" t="s">
        <v>63</v>
      </c>
      <c r="D945" t="s">
        <v>82</v>
      </c>
      <c r="E945" t="s">
        <v>107</v>
      </c>
      <c r="F945" t="s">
        <v>193</v>
      </c>
      <c r="G945" t="s">
        <v>56</v>
      </c>
      <c r="H945">
        <v>9</v>
      </c>
      <c r="I945">
        <v>53.55</v>
      </c>
      <c r="J945">
        <v>0.14699999999999999</v>
      </c>
      <c r="K945">
        <v>19.93</v>
      </c>
      <c r="L945" t="s">
        <v>57</v>
      </c>
    </row>
    <row r="946" spans="1:12" x14ac:dyDescent="0.3">
      <c r="A946" t="s">
        <v>4256</v>
      </c>
      <c r="B946" t="s">
        <v>7497</v>
      </c>
      <c r="C946" t="s">
        <v>52</v>
      </c>
      <c r="D946" t="s">
        <v>59</v>
      </c>
      <c r="E946" t="s">
        <v>54</v>
      </c>
      <c r="F946" t="s">
        <v>268</v>
      </c>
      <c r="G946" t="s">
        <v>56</v>
      </c>
      <c r="H946">
        <v>6</v>
      </c>
      <c r="I946">
        <v>5.42</v>
      </c>
      <c r="J946">
        <v>0.151</v>
      </c>
      <c r="K946">
        <v>3.54</v>
      </c>
      <c r="L946" t="s">
        <v>57</v>
      </c>
    </row>
    <row r="947" spans="1:12" x14ac:dyDescent="0.3">
      <c r="A947" t="s">
        <v>1459</v>
      </c>
      <c r="B947" t="s">
        <v>6890</v>
      </c>
      <c r="C947" t="s">
        <v>63</v>
      </c>
      <c r="D947" t="s">
        <v>281</v>
      </c>
      <c r="E947" t="s">
        <v>71</v>
      </c>
      <c r="F947" t="s">
        <v>126</v>
      </c>
      <c r="G947" t="s">
        <v>56</v>
      </c>
      <c r="H947">
        <v>6</v>
      </c>
      <c r="I947">
        <v>35.549999999999997</v>
      </c>
      <c r="J947">
        <v>0.17</v>
      </c>
      <c r="K947">
        <v>28.39</v>
      </c>
      <c r="L947" t="s">
        <v>6738</v>
      </c>
    </row>
    <row r="948" spans="1:12" x14ac:dyDescent="0.3">
      <c r="A948" t="s">
        <v>5241</v>
      </c>
      <c r="B948" t="s">
        <v>7498</v>
      </c>
      <c r="C948" t="s">
        <v>84</v>
      </c>
      <c r="D948" t="s">
        <v>103</v>
      </c>
      <c r="E948" t="s">
        <v>107</v>
      </c>
      <c r="F948" t="s">
        <v>193</v>
      </c>
      <c r="G948" t="s">
        <v>56</v>
      </c>
      <c r="H948">
        <v>1</v>
      </c>
      <c r="I948">
        <v>9.9499999999999993</v>
      </c>
      <c r="J948">
        <v>7.3999999999999996E-2</v>
      </c>
      <c r="K948">
        <v>3.23</v>
      </c>
      <c r="L948" t="s">
        <v>57</v>
      </c>
    </row>
    <row r="949" spans="1:12" x14ac:dyDescent="0.3">
      <c r="A949" t="s">
        <v>1108</v>
      </c>
      <c r="B949" t="s">
        <v>7265</v>
      </c>
      <c r="C949" t="s">
        <v>88</v>
      </c>
      <c r="D949" t="s">
        <v>234</v>
      </c>
      <c r="E949" t="s">
        <v>54</v>
      </c>
      <c r="F949" t="s">
        <v>55</v>
      </c>
      <c r="G949" t="s">
        <v>56</v>
      </c>
      <c r="H949">
        <v>2</v>
      </c>
      <c r="I949">
        <v>10.39</v>
      </c>
      <c r="J949">
        <v>1.4999999999999999E-2</v>
      </c>
      <c r="K949">
        <v>6.5</v>
      </c>
      <c r="L949" t="s">
        <v>57</v>
      </c>
    </row>
    <row r="950" spans="1:12" x14ac:dyDescent="0.3">
      <c r="A950" t="s">
        <v>1815</v>
      </c>
      <c r="B950" t="s">
        <v>7499</v>
      </c>
      <c r="C950" t="s">
        <v>84</v>
      </c>
      <c r="D950" t="s">
        <v>229</v>
      </c>
      <c r="E950" t="s">
        <v>7039</v>
      </c>
      <c r="F950" t="s">
        <v>65</v>
      </c>
      <c r="G950" t="s">
        <v>68</v>
      </c>
      <c r="H950">
        <v>3</v>
      </c>
      <c r="I950">
        <v>16.88</v>
      </c>
      <c r="J950">
        <v>1.7000000000000001E-2</v>
      </c>
      <c r="K950">
        <v>11.39</v>
      </c>
      <c r="L950" t="s">
        <v>57</v>
      </c>
    </row>
    <row r="951" spans="1:12" x14ac:dyDescent="0.3">
      <c r="A951" t="s">
        <v>407</v>
      </c>
      <c r="B951" t="s">
        <v>7500</v>
      </c>
      <c r="C951" t="s">
        <v>52</v>
      </c>
      <c r="D951" t="s">
        <v>237</v>
      </c>
      <c r="E951" t="s">
        <v>107</v>
      </c>
      <c r="F951" t="s">
        <v>193</v>
      </c>
      <c r="G951" t="s">
        <v>56</v>
      </c>
      <c r="H951">
        <v>8</v>
      </c>
      <c r="I951">
        <v>27.41</v>
      </c>
      <c r="J951">
        <v>6.7000000000000004E-2</v>
      </c>
      <c r="K951">
        <v>12.28</v>
      </c>
      <c r="L951" t="s">
        <v>57</v>
      </c>
    </row>
    <row r="952" spans="1:12" x14ac:dyDescent="0.3">
      <c r="A952" t="s">
        <v>6455</v>
      </c>
      <c r="B952" t="s">
        <v>6993</v>
      </c>
      <c r="C952" t="s">
        <v>84</v>
      </c>
      <c r="D952" t="s">
        <v>150</v>
      </c>
      <c r="E952" t="s">
        <v>71</v>
      </c>
      <c r="F952" t="s">
        <v>126</v>
      </c>
      <c r="G952" t="s">
        <v>68</v>
      </c>
      <c r="H952">
        <v>7</v>
      </c>
      <c r="I952">
        <v>88.63</v>
      </c>
      <c r="J952">
        <v>0.13200000000000001</v>
      </c>
      <c r="K952">
        <v>66.08</v>
      </c>
      <c r="L952" t="s">
        <v>57</v>
      </c>
    </row>
    <row r="953" spans="1:12" x14ac:dyDescent="0.3">
      <c r="A953" t="s">
        <v>6067</v>
      </c>
      <c r="B953" t="s">
        <v>7501</v>
      </c>
      <c r="C953" t="s">
        <v>88</v>
      </c>
      <c r="D953" t="s">
        <v>198</v>
      </c>
      <c r="E953" t="s">
        <v>54</v>
      </c>
      <c r="F953" t="s">
        <v>156</v>
      </c>
      <c r="G953" t="s">
        <v>56</v>
      </c>
      <c r="H953">
        <v>1</v>
      </c>
      <c r="I953">
        <v>6.79</v>
      </c>
      <c r="J953">
        <v>0.14599999999999999</v>
      </c>
      <c r="K953">
        <v>4.66</v>
      </c>
      <c r="L953" t="s">
        <v>6720</v>
      </c>
    </row>
    <row r="954" spans="1:12" x14ac:dyDescent="0.3">
      <c r="A954" t="s">
        <v>3022</v>
      </c>
      <c r="B954" t="s">
        <v>7502</v>
      </c>
      <c r="C954" t="s">
        <v>84</v>
      </c>
      <c r="D954" t="s">
        <v>85</v>
      </c>
      <c r="E954" t="s">
        <v>107</v>
      </c>
      <c r="F954" t="s">
        <v>193</v>
      </c>
      <c r="G954" t="s">
        <v>56</v>
      </c>
      <c r="H954">
        <v>3</v>
      </c>
      <c r="I954">
        <v>14.19</v>
      </c>
      <c r="J954">
        <v>0.13300000000000001</v>
      </c>
      <c r="K954">
        <v>5.49</v>
      </c>
      <c r="L954" t="s">
        <v>57</v>
      </c>
    </row>
    <row r="955" spans="1:12" x14ac:dyDescent="0.3">
      <c r="A955" t="s">
        <v>3725</v>
      </c>
      <c r="B955" t="s">
        <v>7503</v>
      </c>
      <c r="C955" t="s">
        <v>63</v>
      </c>
      <c r="D955" t="s">
        <v>6866</v>
      </c>
      <c r="E955" t="s">
        <v>60</v>
      </c>
      <c r="F955" t="s">
        <v>99</v>
      </c>
      <c r="G955" t="s">
        <v>56</v>
      </c>
      <c r="H955">
        <v>2</v>
      </c>
      <c r="I955">
        <v>82.74</v>
      </c>
      <c r="J955">
        <v>0.29199999999999998</v>
      </c>
      <c r="K955">
        <v>44.03</v>
      </c>
      <c r="L955" t="s">
        <v>57</v>
      </c>
    </row>
    <row r="956" spans="1:12" x14ac:dyDescent="0.3">
      <c r="A956" t="s">
        <v>4802</v>
      </c>
      <c r="B956" t="s">
        <v>7103</v>
      </c>
      <c r="C956" t="s">
        <v>88</v>
      </c>
      <c r="D956" t="s">
        <v>183</v>
      </c>
      <c r="E956" t="s">
        <v>54</v>
      </c>
      <c r="F956" t="s">
        <v>268</v>
      </c>
      <c r="G956" t="s">
        <v>68</v>
      </c>
      <c r="H956">
        <v>1</v>
      </c>
      <c r="I956">
        <v>8.6300000000000008</v>
      </c>
      <c r="J956">
        <v>0.09</v>
      </c>
      <c r="K956">
        <v>5.34</v>
      </c>
      <c r="L956" t="s">
        <v>104</v>
      </c>
    </row>
    <row r="957" spans="1:12" x14ac:dyDescent="0.3">
      <c r="A957" t="s">
        <v>591</v>
      </c>
      <c r="B957" t="s">
        <v>7504</v>
      </c>
      <c r="C957" t="s">
        <v>63</v>
      </c>
      <c r="D957" t="s">
        <v>119</v>
      </c>
      <c r="E957" t="s">
        <v>60</v>
      </c>
      <c r="F957" t="s">
        <v>90</v>
      </c>
      <c r="G957" t="s">
        <v>68</v>
      </c>
      <c r="H957">
        <v>1</v>
      </c>
      <c r="I957">
        <v>100.71</v>
      </c>
      <c r="J957">
        <v>0.27700000000000002</v>
      </c>
      <c r="K957">
        <v>54.14</v>
      </c>
      <c r="L957" t="s">
        <v>57</v>
      </c>
    </row>
    <row r="958" spans="1:12" x14ac:dyDescent="0.3">
      <c r="A958" t="s">
        <v>2671</v>
      </c>
      <c r="B958" t="s">
        <v>7130</v>
      </c>
      <c r="C958" t="s">
        <v>6865</v>
      </c>
      <c r="D958" t="s">
        <v>188</v>
      </c>
      <c r="E958" t="s">
        <v>107</v>
      </c>
      <c r="F958" t="s">
        <v>193</v>
      </c>
      <c r="G958" t="s">
        <v>56</v>
      </c>
      <c r="H958">
        <v>6</v>
      </c>
      <c r="I958">
        <v>35.94</v>
      </c>
      <c r="J958">
        <v>0.27300000000000002</v>
      </c>
      <c r="K958">
        <v>14.91</v>
      </c>
      <c r="L958" t="s">
        <v>57</v>
      </c>
    </row>
    <row r="959" spans="1:12" x14ac:dyDescent="0.3">
      <c r="A959" t="s">
        <v>3073</v>
      </c>
      <c r="B959" t="s">
        <v>7489</v>
      </c>
      <c r="C959" t="s">
        <v>63</v>
      </c>
      <c r="E959" t="s">
        <v>107</v>
      </c>
      <c r="F959" t="s">
        <v>108</v>
      </c>
      <c r="G959" t="s">
        <v>68</v>
      </c>
      <c r="H959">
        <v>8</v>
      </c>
      <c r="I959">
        <v>35.96</v>
      </c>
      <c r="J959">
        <v>0.318</v>
      </c>
      <c r="K959">
        <v>15.6</v>
      </c>
      <c r="L959" t="s">
        <v>57</v>
      </c>
    </row>
    <row r="960" spans="1:12" x14ac:dyDescent="0.3">
      <c r="A960" t="s">
        <v>644</v>
      </c>
      <c r="B960" t="s">
        <v>7505</v>
      </c>
      <c r="C960" t="s">
        <v>84</v>
      </c>
      <c r="D960" t="s">
        <v>144</v>
      </c>
      <c r="E960" t="s">
        <v>71</v>
      </c>
      <c r="F960" t="s">
        <v>78</v>
      </c>
      <c r="G960" t="s">
        <v>56</v>
      </c>
      <c r="H960">
        <v>1</v>
      </c>
      <c r="I960">
        <v>272.41000000000003</v>
      </c>
      <c r="J960">
        <v>0.17599999999999999</v>
      </c>
      <c r="K960">
        <v>209.98</v>
      </c>
      <c r="L960" t="s">
        <v>57</v>
      </c>
    </row>
    <row r="961" spans="1:12" x14ac:dyDescent="0.3">
      <c r="A961" t="s">
        <v>4301</v>
      </c>
      <c r="B961" t="s">
        <v>7506</v>
      </c>
      <c r="C961" t="s">
        <v>52</v>
      </c>
      <c r="D961" t="s">
        <v>121</v>
      </c>
      <c r="E961" t="s">
        <v>107</v>
      </c>
      <c r="F961" t="s">
        <v>132</v>
      </c>
      <c r="G961" t="s">
        <v>68</v>
      </c>
      <c r="H961">
        <v>10</v>
      </c>
      <c r="I961">
        <v>32.03</v>
      </c>
      <c r="J961">
        <v>6.8000000000000005E-2</v>
      </c>
      <c r="K961">
        <v>11.05</v>
      </c>
      <c r="L961" t="s">
        <v>57</v>
      </c>
    </row>
    <row r="962" spans="1:12" x14ac:dyDescent="0.3">
      <c r="A962" t="s">
        <v>2366</v>
      </c>
      <c r="B962" t="s">
        <v>7507</v>
      </c>
      <c r="C962" t="s">
        <v>52</v>
      </c>
      <c r="D962" t="s">
        <v>130</v>
      </c>
      <c r="E962" t="s">
        <v>54</v>
      </c>
      <c r="F962" t="s">
        <v>65</v>
      </c>
      <c r="G962" t="s">
        <v>56</v>
      </c>
      <c r="H962">
        <v>5</v>
      </c>
      <c r="I962">
        <v>6.67</v>
      </c>
      <c r="J962">
        <v>0.108</v>
      </c>
      <c r="K962">
        <v>4.43</v>
      </c>
      <c r="L962" t="s">
        <v>57</v>
      </c>
    </row>
    <row r="963" spans="1:12" x14ac:dyDescent="0.3">
      <c r="A963" t="s">
        <v>4058</v>
      </c>
      <c r="B963" t="s">
        <v>7508</v>
      </c>
      <c r="C963" t="s">
        <v>52</v>
      </c>
      <c r="D963" t="s">
        <v>200</v>
      </c>
      <c r="E963" t="s">
        <v>7244</v>
      </c>
      <c r="F963" t="s">
        <v>141</v>
      </c>
      <c r="G963" t="s">
        <v>68</v>
      </c>
      <c r="H963">
        <v>1</v>
      </c>
      <c r="I963">
        <v>20.09</v>
      </c>
      <c r="J963">
        <v>8.6999999999999994E-2</v>
      </c>
      <c r="K963">
        <v>9.23</v>
      </c>
      <c r="L963" t="s">
        <v>57</v>
      </c>
    </row>
    <row r="964" spans="1:12" x14ac:dyDescent="0.3">
      <c r="A964" t="s">
        <v>4604</v>
      </c>
      <c r="B964" t="s">
        <v>7509</v>
      </c>
      <c r="C964" t="s">
        <v>84</v>
      </c>
      <c r="D964" t="s">
        <v>150</v>
      </c>
      <c r="E964" t="s">
        <v>54</v>
      </c>
      <c r="F964" t="s">
        <v>65</v>
      </c>
      <c r="G964" t="s">
        <v>56</v>
      </c>
      <c r="H964">
        <v>1</v>
      </c>
      <c r="I964">
        <v>13.84</v>
      </c>
      <c r="J964">
        <v>0.16300000000000001</v>
      </c>
      <c r="K964">
        <v>7.91</v>
      </c>
      <c r="L964" t="s">
        <v>57</v>
      </c>
    </row>
    <row r="965" spans="1:12" x14ac:dyDescent="0.3">
      <c r="A965" t="s">
        <v>3154</v>
      </c>
      <c r="B965" t="s">
        <v>7006</v>
      </c>
      <c r="C965" t="s">
        <v>84</v>
      </c>
      <c r="D965" t="s">
        <v>225</v>
      </c>
      <c r="E965" t="s">
        <v>93</v>
      </c>
      <c r="F965" t="s">
        <v>94</v>
      </c>
      <c r="G965" t="s">
        <v>68</v>
      </c>
      <c r="H965">
        <v>5</v>
      </c>
      <c r="I965">
        <v>87.88</v>
      </c>
      <c r="J965">
        <v>0.113</v>
      </c>
      <c r="K965">
        <v>32.409999999999997</v>
      </c>
      <c r="L965" t="s">
        <v>57</v>
      </c>
    </row>
    <row r="966" spans="1:12" x14ac:dyDescent="0.3">
      <c r="A966" t="s">
        <v>6380</v>
      </c>
      <c r="B966" t="s">
        <v>6873</v>
      </c>
      <c r="C966" t="s">
        <v>63</v>
      </c>
      <c r="D966" t="s">
        <v>137</v>
      </c>
      <c r="E966" t="s">
        <v>60</v>
      </c>
      <c r="F966" t="s">
        <v>61</v>
      </c>
      <c r="G966" t="s">
        <v>68</v>
      </c>
      <c r="H966">
        <v>5</v>
      </c>
      <c r="I966">
        <v>104.99</v>
      </c>
      <c r="J966">
        <v>0.214</v>
      </c>
      <c r="K966">
        <v>43.83</v>
      </c>
      <c r="L966" t="s">
        <v>104</v>
      </c>
    </row>
    <row r="967" spans="1:12" x14ac:dyDescent="0.3">
      <c r="A967" t="s">
        <v>920</v>
      </c>
      <c r="B967" t="s">
        <v>7510</v>
      </c>
      <c r="C967" t="s">
        <v>84</v>
      </c>
      <c r="E967" t="s">
        <v>54</v>
      </c>
      <c r="F967" t="s">
        <v>268</v>
      </c>
      <c r="G967" t="s">
        <v>68</v>
      </c>
      <c r="H967">
        <v>5</v>
      </c>
      <c r="I967">
        <v>23.41</v>
      </c>
      <c r="J967">
        <v>9.4E-2</v>
      </c>
      <c r="K967">
        <v>13.07</v>
      </c>
      <c r="L967" t="s">
        <v>104</v>
      </c>
    </row>
    <row r="968" spans="1:12" x14ac:dyDescent="0.3">
      <c r="A968" t="s">
        <v>6343</v>
      </c>
      <c r="B968" t="s">
        <v>7511</v>
      </c>
      <c r="C968" t="s">
        <v>52</v>
      </c>
      <c r="D968" t="s">
        <v>7512</v>
      </c>
      <c r="E968" t="s">
        <v>60</v>
      </c>
      <c r="F968" t="s">
        <v>76</v>
      </c>
      <c r="G968" t="s">
        <v>68</v>
      </c>
      <c r="H968">
        <v>4</v>
      </c>
      <c r="I968">
        <v>32.92</v>
      </c>
      <c r="J968">
        <v>5.0999999999999997E-2</v>
      </c>
      <c r="K968">
        <v>17.57</v>
      </c>
      <c r="L968" t="s">
        <v>57</v>
      </c>
    </row>
    <row r="969" spans="1:12" x14ac:dyDescent="0.3">
      <c r="A969" t="s">
        <v>5323</v>
      </c>
      <c r="B969" t="s">
        <v>7513</v>
      </c>
      <c r="C969" t="s">
        <v>63</v>
      </c>
      <c r="D969" t="s">
        <v>165</v>
      </c>
      <c r="E969" t="s">
        <v>93</v>
      </c>
      <c r="F969" t="s">
        <v>124</v>
      </c>
      <c r="G969" t="s">
        <v>56</v>
      </c>
      <c r="H969">
        <v>9</v>
      </c>
      <c r="I969">
        <v>15.45</v>
      </c>
      <c r="J969">
        <v>0.17299999999999999</v>
      </c>
      <c r="K969">
        <v>5.72</v>
      </c>
      <c r="L969" t="s">
        <v>57</v>
      </c>
    </row>
    <row r="970" spans="1:12" x14ac:dyDescent="0.3">
      <c r="A970" t="s">
        <v>2844</v>
      </c>
      <c r="B970" t="s">
        <v>7514</v>
      </c>
      <c r="C970" t="s">
        <v>88</v>
      </c>
      <c r="D970" t="s">
        <v>429</v>
      </c>
      <c r="E970" t="s">
        <v>71</v>
      </c>
      <c r="F970" t="s">
        <v>78</v>
      </c>
      <c r="G970" t="s">
        <v>68</v>
      </c>
      <c r="H970">
        <v>1</v>
      </c>
      <c r="I970">
        <v>222.76</v>
      </c>
      <c r="J970">
        <v>0.104</v>
      </c>
      <c r="K970">
        <v>177.08</v>
      </c>
      <c r="L970" t="s">
        <v>57</v>
      </c>
    </row>
    <row r="971" spans="1:12" x14ac:dyDescent="0.3">
      <c r="A971" t="s">
        <v>2284</v>
      </c>
      <c r="B971" t="s">
        <v>7064</v>
      </c>
      <c r="C971" t="s">
        <v>52</v>
      </c>
      <c r="D971" t="s">
        <v>53</v>
      </c>
      <c r="E971" t="s">
        <v>93</v>
      </c>
      <c r="F971" t="s">
        <v>141</v>
      </c>
      <c r="G971" t="s">
        <v>56</v>
      </c>
      <c r="H971">
        <v>12</v>
      </c>
      <c r="I971">
        <v>73.16</v>
      </c>
      <c r="J971">
        <v>9.6000000000000002E-2</v>
      </c>
      <c r="L971" t="s">
        <v>57</v>
      </c>
    </row>
    <row r="972" spans="1:12" x14ac:dyDescent="0.3">
      <c r="A972" t="s">
        <v>3651</v>
      </c>
      <c r="B972" t="s">
        <v>7515</v>
      </c>
      <c r="C972" t="s">
        <v>6741</v>
      </c>
      <c r="D972" t="s">
        <v>130</v>
      </c>
      <c r="E972" t="s">
        <v>71</v>
      </c>
      <c r="F972" t="s">
        <v>78</v>
      </c>
      <c r="G972" t="s">
        <v>68</v>
      </c>
      <c r="H972">
        <v>1</v>
      </c>
      <c r="I972">
        <v>27.12</v>
      </c>
      <c r="J972">
        <v>0.13900000000000001</v>
      </c>
      <c r="K972">
        <v>19.29</v>
      </c>
      <c r="L972" t="s">
        <v>57</v>
      </c>
    </row>
    <row r="973" spans="1:12" x14ac:dyDescent="0.3">
      <c r="A973" t="s">
        <v>5651</v>
      </c>
      <c r="B973" t="s">
        <v>6934</v>
      </c>
      <c r="C973" t="s">
        <v>52</v>
      </c>
      <c r="D973" t="s">
        <v>181</v>
      </c>
      <c r="E973" t="s">
        <v>54</v>
      </c>
      <c r="F973" t="s">
        <v>114</v>
      </c>
      <c r="G973" t="s">
        <v>56</v>
      </c>
      <c r="H973">
        <v>9</v>
      </c>
      <c r="J973">
        <v>0.154</v>
      </c>
      <c r="K973">
        <v>11.47</v>
      </c>
      <c r="L973" t="s">
        <v>57</v>
      </c>
    </row>
    <row r="974" spans="1:12" x14ac:dyDescent="0.3">
      <c r="A974" t="s">
        <v>4064</v>
      </c>
      <c r="B974" t="s">
        <v>7048</v>
      </c>
      <c r="C974" t="s">
        <v>84</v>
      </c>
      <c r="D974" t="s">
        <v>177</v>
      </c>
      <c r="E974" t="s">
        <v>7012</v>
      </c>
      <c r="F974" t="s">
        <v>193</v>
      </c>
      <c r="G974" t="s">
        <v>68</v>
      </c>
      <c r="H974">
        <v>4</v>
      </c>
      <c r="I974">
        <v>33.22</v>
      </c>
      <c r="J974">
        <v>0.26500000000000001</v>
      </c>
      <c r="K974">
        <v>12.01</v>
      </c>
      <c r="L974" t="s">
        <v>6738</v>
      </c>
    </row>
    <row r="975" spans="1:12" x14ac:dyDescent="0.3">
      <c r="A975" t="s">
        <v>5767</v>
      </c>
      <c r="B975" t="s">
        <v>7485</v>
      </c>
      <c r="C975" t="s">
        <v>52</v>
      </c>
      <c r="D975" t="s">
        <v>101</v>
      </c>
      <c r="E975" t="s">
        <v>93</v>
      </c>
      <c r="F975" t="s">
        <v>124</v>
      </c>
      <c r="G975" t="s">
        <v>68</v>
      </c>
      <c r="H975">
        <v>1</v>
      </c>
      <c r="I975">
        <v>65.09</v>
      </c>
      <c r="J975">
        <v>0.152</v>
      </c>
      <c r="K975">
        <v>29.15</v>
      </c>
      <c r="L975" t="s">
        <v>57</v>
      </c>
    </row>
    <row r="976" spans="1:12" x14ac:dyDescent="0.3">
      <c r="A976" t="s">
        <v>2361</v>
      </c>
      <c r="B976" t="s">
        <v>7516</v>
      </c>
      <c r="C976" t="s">
        <v>52</v>
      </c>
      <c r="D976" t="s">
        <v>216</v>
      </c>
      <c r="E976" t="s">
        <v>71</v>
      </c>
      <c r="F976" t="s">
        <v>86</v>
      </c>
      <c r="G976" t="s">
        <v>56</v>
      </c>
      <c r="H976">
        <v>1</v>
      </c>
      <c r="I976">
        <v>271.38</v>
      </c>
      <c r="J976">
        <v>0.10299999999999999</v>
      </c>
      <c r="K976">
        <v>185.81</v>
      </c>
      <c r="L976" t="s">
        <v>57</v>
      </c>
    </row>
    <row r="977" spans="1:12" x14ac:dyDescent="0.3">
      <c r="A977" t="s">
        <v>2809</v>
      </c>
      <c r="B977" t="s">
        <v>7517</v>
      </c>
      <c r="C977" t="s">
        <v>84</v>
      </c>
      <c r="D977" t="s">
        <v>177</v>
      </c>
      <c r="E977" t="s">
        <v>93</v>
      </c>
      <c r="F977" t="s">
        <v>94</v>
      </c>
      <c r="G977" t="s">
        <v>56</v>
      </c>
      <c r="H977">
        <v>8</v>
      </c>
      <c r="I977">
        <v>31.32</v>
      </c>
      <c r="J977">
        <v>7.5999999999999998E-2</v>
      </c>
      <c r="K977">
        <v>11.67</v>
      </c>
      <c r="L977" t="s">
        <v>57</v>
      </c>
    </row>
    <row r="978" spans="1:12" x14ac:dyDescent="0.3">
      <c r="A978" t="s">
        <v>4797</v>
      </c>
      <c r="B978" t="s">
        <v>7022</v>
      </c>
      <c r="C978" t="s">
        <v>63</v>
      </c>
      <c r="D978" t="s">
        <v>7518</v>
      </c>
      <c r="E978" t="s">
        <v>60</v>
      </c>
      <c r="F978" t="s">
        <v>76</v>
      </c>
      <c r="G978" t="s">
        <v>68</v>
      </c>
      <c r="H978">
        <v>3</v>
      </c>
      <c r="I978">
        <v>31.11</v>
      </c>
      <c r="J978">
        <v>0.20399999999999999</v>
      </c>
      <c r="K978">
        <v>15.28</v>
      </c>
      <c r="L978" t="s">
        <v>104</v>
      </c>
    </row>
    <row r="979" spans="1:12" x14ac:dyDescent="0.3">
      <c r="A979" t="s">
        <v>1294</v>
      </c>
      <c r="B979" t="s">
        <v>7363</v>
      </c>
      <c r="C979" t="s">
        <v>6750</v>
      </c>
      <c r="D979" t="s">
        <v>429</v>
      </c>
      <c r="E979" t="s">
        <v>107</v>
      </c>
      <c r="F979" t="s">
        <v>139</v>
      </c>
      <c r="G979" t="s">
        <v>68</v>
      </c>
      <c r="H979">
        <v>2</v>
      </c>
      <c r="I979">
        <v>27.46</v>
      </c>
      <c r="J979">
        <v>0.12</v>
      </c>
      <c r="K979">
        <v>10.38</v>
      </c>
      <c r="L979" t="s">
        <v>57</v>
      </c>
    </row>
    <row r="980" spans="1:12" x14ac:dyDescent="0.3">
      <c r="A980" t="s">
        <v>3951</v>
      </c>
      <c r="B980" t="s">
        <v>7519</v>
      </c>
      <c r="C980" t="s">
        <v>88</v>
      </c>
      <c r="D980" t="s">
        <v>198</v>
      </c>
      <c r="E980" t="s">
        <v>107</v>
      </c>
      <c r="F980" t="s">
        <v>108</v>
      </c>
      <c r="G980" t="s">
        <v>56</v>
      </c>
      <c r="H980">
        <v>6</v>
      </c>
      <c r="I980">
        <v>46.05</v>
      </c>
      <c r="J980">
        <v>0.11700000000000001</v>
      </c>
      <c r="K980">
        <v>17.32</v>
      </c>
      <c r="L980" t="s">
        <v>57</v>
      </c>
    </row>
    <row r="981" spans="1:12" x14ac:dyDescent="0.3">
      <c r="A981" t="s">
        <v>5128</v>
      </c>
      <c r="B981" t="s">
        <v>6732</v>
      </c>
      <c r="C981" t="s">
        <v>88</v>
      </c>
      <c r="D981" t="s">
        <v>179</v>
      </c>
      <c r="E981" t="s">
        <v>107</v>
      </c>
      <c r="F981" t="s">
        <v>139</v>
      </c>
      <c r="G981" t="s">
        <v>56</v>
      </c>
      <c r="H981">
        <v>7</v>
      </c>
      <c r="I981">
        <v>50.19</v>
      </c>
      <c r="J981">
        <v>5.6000000000000001E-2</v>
      </c>
      <c r="K981">
        <v>20.170000000000002</v>
      </c>
      <c r="L981" t="s">
        <v>57</v>
      </c>
    </row>
    <row r="982" spans="1:12" x14ac:dyDescent="0.3">
      <c r="A982" t="s">
        <v>2726</v>
      </c>
      <c r="B982" t="s">
        <v>7520</v>
      </c>
      <c r="C982" t="s">
        <v>84</v>
      </c>
      <c r="D982" t="s">
        <v>171</v>
      </c>
      <c r="E982" t="s">
        <v>93</v>
      </c>
      <c r="F982" t="s">
        <v>255</v>
      </c>
      <c r="G982" t="s">
        <v>56</v>
      </c>
      <c r="H982">
        <v>6</v>
      </c>
      <c r="I982">
        <v>72.900000000000006</v>
      </c>
      <c r="J982">
        <v>0.10199999999999999</v>
      </c>
      <c r="K982">
        <v>35.83</v>
      </c>
      <c r="L982" t="s">
        <v>6720</v>
      </c>
    </row>
    <row r="983" spans="1:12" x14ac:dyDescent="0.3">
      <c r="A983" t="s">
        <v>2034</v>
      </c>
      <c r="B983" t="s">
        <v>7186</v>
      </c>
      <c r="C983" t="s">
        <v>84</v>
      </c>
      <c r="D983" t="s">
        <v>177</v>
      </c>
      <c r="E983" t="s">
        <v>60</v>
      </c>
      <c r="F983" t="s">
        <v>99</v>
      </c>
      <c r="G983" t="s">
        <v>68</v>
      </c>
      <c r="H983">
        <v>1</v>
      </c>
      <c r="I983">
        <v>66.5</v>
      </c>
      <c r="J983">
        <v>8.5000000000000006E-2</v>
      </c>
      <c r="K983">
        <v>31.5</v>
      </c>
      <c r="L983" t="s">
        <v>6720</v>
      </c>
    </row>
    <row r="984" spans="1:12" x14ac:dyDescent="0.3">
      <c r="A984" t="s">
        <v>4204</v>
      </c>
      <c r="B984" t="s">
        <v>7051</v>
      </c>
      <c r="C984" t="s">
        <v>88</v>
      </c>
      <c r="D984" t="s">
        <v>162</v>
      </c>
      <c r="E984" t="s">
        <v>71</v>
      </c>
      <c r="F984" t="s">
        <v>97</v>
      </c>
      <c r="G984" t="s">
        <v>68</v>
      </c>
      <c r="H984">
        <v>3</v>
      </c>
      <c r="I984">
        <v>40.28</v>
      </c>
      <c r="J984">
        <v>6.8000000000000005E-2</v>
      </c>
      <c r="K984">
        <v>31.55</v>
      </c>
      <c r="L984" t="s">
        <v>57</v>
      </c>
    </row>
    <row r="985" spans="1:12" x14ac:dyDescent="0.3">
      <c r="A985" t="s">
        <v>6263</v>
      </c>
      <c r="B985" t="s">
        <v>7521</v>
      </c>
      <c r="C985" t="s">
        <v>63</v>
      </c>
      <c r="D985" t="s">
        <v>251</v>
      </c>
      <c r="E985" t="s">
        <v>93</v>
      </c>
      <c r="F985" t="s">
        <v>219</v>
      </c>
      <c r="G985" t="s">
        <v>56</v>
      </c>
      <c r="H985">
        <v>1</v>
      </c>
      <c r="I985">
        <v>76.86</v>
      </c>
      <c r="J985">
        <v>0.23400000000000001</v>
      </c>
      <c r="K985">
        <v>29.15</v>
      </c>
      <c r="L985" t="s">
        <v>57</v>
      </c>
    </row>
    <row r="986" spans="1:12" x14ac:dyDescent="0.3">
      <c r="A986" t="s">
        <v>5100</v>
      </c>
      <c r="B986" t="s">
        <v>7522</v>
      </c>
      <c r="C986" t="s">
        <v>84</v>
      </c>
      <c r="D986" t="s">
        <v>147</v>
      </c>
      <c r="E986" t="s">
        <v>71</v>
      </c>
      <c r="F986" t="s">
        <v>126</v>
      </c>
      <c r="G986" t="s">
        <v>56</v>
      </c>
      <c r="H986">
        <v>1</v>
      </c>
      <c r="I986">
        <v>233.96</v>
      </c>
      <c r="J986">
        <v>4.5999999999999999E-2</v>
      </c>
      <c r="K986">
        <v>187.12</v>
      </c>
      <c r="L986" t="s">
        <v>57</v>
      </c>
    </row>
    <row r="987" spans="1:12" x14ac:dyDescent="0.3">
      <c r="A987" t="s">
        <v>4408</v>
      </c>
      <c r="B987" t="s">
        <v>7523</v>
      </c>
      <c r="C987" t="s">
        <v>63</v>
      </c>
      <c r="D987" t="s">
        <v>137</v>
      </c>
      <c r="E987" t="s">
        <v>60</v>
      </c>
      <c r="F987" t="s">
        <v>67</v>
      </c>
      <c r="G987" t="s">
        <v>56</v>
      </c>
      <c r="H987">
        <v>1</v>
      </c>
      <c r="I987">
        <v>99.25</v>
      </c>
      <c r="J987">
        <v>0.155</v>
      </c>
      <c r="K987">
        <v>47.64</v>
      </c>
      <c r="L987" t="s">
        <v>57</v>
      </c>
    </row>
    <row r="988" spans="1:12" x14ac:dyDescent="0.3">
      <c r="A988" t="s">
        <v>2474</v>
      </c>
      <c r="B988" t="s">
        <v>7524</v>
      </c>
      <c r="C988" t="s">
        <v>84</v>
      </c>
      <c r="D988" t="s">
        <v>372</v>
      </c>
      <c r="E988" t="s">
        <v>93</v>
      </c>
      <c r="F988" t="s">
        <v>141</v>
      </c>
      <c r="G988" t="s">
        <v>68</v>
      </c>
      <c r="H988">
        <v>7</v>
      </c>
      <c r="I988">
        <v>35.840000000000003</v>
      </c>
      <c r="J988">
        <v>0.121</v>
      </c>
      <c r="K988">
        <v>13.3</v>
      </c>
      <c r="L988" t="s">
        <v>57</v>
      </c>
    </row>
    <row r="989" spans="1:12" x14ac:dyDescent="0.3">
      <c r="A989" t="s">
        <v>6039</v>
      </c>
      <c r="B989" t="s">
        <v>7349</v>
      </c>
      <c r="C989" t="s">
        <v>84</v>
      </c>
      <c r="D989" t="s">
        <v>196</v>
      </c>
      <c r="E989" t="s">
        <v>60</v>
      </c>
      <c r="F989" t="s">
        <v>99</v>
      </c>
      <c r="G989" t="s">
        <v>56</v>
      </c>
      <c r="H989">
        <v>4</v>
      </c>
      <c r="I989">
        <v>77.34</v>
      </c>
      <c r="J989">
        <v>0.109</v>
      </c>
      <c r="K989">
        <v>34.22</v>
      </c>
      <c r="L989" t="s">
        <v>57</v>
      </c>
    </row>
    <row r="990" spans="1:12" x14ac:dyDescent="0.3">
      <c r="A990" t="s">
        <v>91</v>
      </c>
      <c r="B990" t="s">
        <v>7525</v>
      </c>
      <c r="C990" t="s">
        <v>88</v>
      </c>
      <c r="D990" t="s">
        <v>92</v>
      </c>
      <c r="E990" t="s">
        <v>93</v>
      </c>
      <c r="F990" t="s">
        <v>94</v>
      </c>
      <c r="G990" t="s">
        <v>68</v>
      </c>
      <c r="H990">
        <v>1</v>
      </c>
      <c r="I990">
        <v>27.55</v>
      </c>
      <c r="J990">
        <v>5.5E-2</v>
      </c>
      <c r="K990">
        <v>13.76</v>
      </c>
      <c r="L990" t="s">
        <v>57</v>
      </c>
    </row>
    <row r="991" spans="1:12" x14ac:dyDescent="0.3">
      <c r="A991" t="s">
        <v>2907</v>
      </c>
      <c r="B991" t="s">
        <v>7402</v>
      </c>
      <c r="C991" t="s">
        <v>88</v>
      </c>
      <c r="D991" t="s">
        <v>429</v>
      </c>
      <c r="E991" t="s">
        <v>107</v>
      </c>
      <c r="F991" t="s">
        <v>148</v>
      </c>
      <c r="G991" t="s">
        <v>56</v>
      </c>
      <c r="H991">
        <v>4</v>
      </c>
      <c r="I991">
        <v>9.6999999999999993</v>
      </c>
      <c r="J991">
        <v>7.5999999999999998E-2</v>
      </c>
      <c r="K991">
        <v>4.0599999999999996</v>
      </c>
      <c r="L991" t="s">
        <v>57</v>
      </c>
    </row>
    <row r="992" spans="1:12" x14ac:dyDescent="0.3">
      <c r="A992" t="s">
        <v>4599</v>
      </c>
      <c r="B992" t="s">
        <v>7526</v>
      </c>
      <c r="C992" t="s">
        <v>88</v>
      </c>
      <c r="D992" t="s">
        <v>198</v>
      </c>
      <c r="E992" t="s">
        <v>54</v>
      </c>
      <c r="F992" t="s">
        <v>55</v>
      </c>
      <c r="G992" t="s">
        <v>68</v>
      </c>
      <c r="H992">
        <v>3</v>
      </c>
      <c r="I992">
        <v>6.01</v>
      </c>
      <c r="J992">
        <v>6.4000000000000001E-2</v>
      </c>
      <c r="K992">
        <v>4</v>
      </c>
      <c r="L992" t="s">
        <v>57</v>
      </c>
    </row>
    <row r="993" spans="1:12" x14ac:dyDescent="0.3">
      <c r="A993" t="s">
        <v>4141</v>
      </c>
      <c r="B993" t="s">
        <v>7527</v>
      </c>
      <c r="C993" t="s">
        <v>88</v>
      </c>
      <c r="D993" t="s">
        <v>198</v>
      </c>
      <c r="E993" t="s">
        <v>71</v>
      </c>
      <c r="F993" t="s">
        <v>86</v>
      </c>
      <c r="G993" t="s">
        <v>56</v>
      </c>
      <c r="H993">
        <v>2</v>
      </c>
      <c r="I993">
        <v>152.88</v>
      </c>
      <c r="J993">
        <v>7.3999999999999996E-2</v>
      </c>
      <c r="K993">
        <v>102.68</v>
      </c>
      <c r="L993" t="s">
        <v>57</v>
      </c>
    </row>
    <row r="994" spans="1:12" x14ac:dyDescent="0.3">
      <c r="A994" t="s">
        <v>5746</v>
      </c>
      <c r="B994" t="s">
        <v>7136</v>
      </c>
      <c r="C994" t="s">
        <v>88</v>
      </c>
      <c r="D994" t="s">
        <v>7528</v>
      </c>
      <c r="E994" t="s">
        <v>7021</v>
      </c>
      <c r="F994" t="s">
        <v>108</v>
      </c>
      <c r="G994" t="s">
        <v>56</v>
      </c>
      <c r="H994">
        <v>3</v>
      </c>
      <c r="I994">
        <v>47.82</v>
      </c>
      <c r="J994">
        <v>3.5000000000000003E-2</v>
      </c>
      <c r="K994">
        <v>18.38</v>
      </c>
      <c r="L994" t="s">
        <v>57</v>
      </c>
    </row>
    <row r="995" spans="1:12" x14ac:dyDescent="0.3">
      <c r="A995" t="s">
        <v>420</v>
      </c>
      <c r="B995" t="s">
        <v>7529</v>
      </c>
      <c r="C995" t="s">
        <v>84</v>
      </c>
      <c r="D995" t="s">
        <v>372</v>
      </c>
      <c r="E995" t="s">
        <v>71</v>
      </c>
      <c r="F995" t="s">
        <v>86</v>
      </c>
      <c r="G995" t="s">
        <v>56</v>
      </c>
      <c r="H995">
        <v>8</v>
      </c>
      <c r="I995">
        <v>129.41999999999999</v>
      </c>
      <c r="J995">
        <v>0.13300000000000001</v>
      </c>
      <c r="L995" t="s">
        <v>57</v>
      </c>
    </row>
    <row r="996" spans="1:12" x14ac:dyDescent="0.3">
      <c r="A996" t="s">
        <v>2966</v>
      </c>
      <c r="B996" t="s">
        <v>7063</v>
      </c>
      <c r="C996" t="s">
        <v>84</v>
      </c>
      <c r="D996" t="s">
        <v>144</v>
      </c>
      <c r="E996" t="s">
        <v>93</v>
      </c>
      <c r="F996" t="s">
        <v>7530</v>
      </c>
      <c r="G996" t="s">
        <v>56</v>
      </c>
      <c r="H996">
        <v>3</v>
      </c>
      <c r="I996">
        <v>79.84</v>
      </c>
      <c r="J996">
        <v>5.0999999999999997E-2</v>
      </c>
      <c r="K996">
        <v>27.99</v>
      </c>
      <c r="L996" t="s">
        <v>57</v>
      </c>
    </row>
    <row r="997" spans="1:12" x14ac:dyDescent="0.3">
      <c r="A997" t="s">
        <v>5172</v>
      </c>
      <c r="B997" t="s">
        <v>7531</v>
      </c>
      <c r="C997" t="s">
        <v>63</v>
      </c>
      <c r="D997" t="s">
        <v>106</v>
      </c>
      <c r="E997" t="s">
        <v>54</v>
      </c>
      <c r="F997" t="s">
        <v>55</v>
      </c>
      <c r="G997" t="s">
        <v>56</v>
      </c>
      <c r="H997">
        <v>4</v>
      </c>
      <c r="I997">
        <v>20.05</v>
      </c>
      <c r="J997">
        <v>0.246</v>
      </c>
      <c r="K997">
        <v>11.91</v>
      </c>
      <c r="L997" t="s">
        <v>57</v>
      </c>
    </row>
    <row r="998" spans="1:12" x14ac:dyDescent="0.3">
      <c r="A998" t="s">
        <v>5589</v>
      </c>
      <c r="B998" t="s">
        <v>6950</v>
      </c>
      <c r="C998" t="s">
        <v>6741</v>
      </c>
      <c r="D998" t="s">
        <v>181</v>
      </c>
      <c r="E998" t="s">
        <v>54</v>
      </c>
      <c r="F998" t="s">
        <v>65</v>
      </c>
      <c r="G998" t="s">
        <v>56</v>
      </c>
      <c r="H998">
        <v>1</v>
      </c>
      <c r="I998">
        <v>16.98</v>
      </c>
      <c r="J998">
        <v>6.5000000000000002E-2</v>
      </c>
      <c r="K998">
        <v>10.49</v>
      </c>
      <c r="L998" t="s">
        <v>57</v>
      </c>
    </row>
    <row r="999" spans="1:12" x14ac:dyDescent="0.3">
      <c r="A999" t="s">
        <v>3128</v>
      </c>
      <c r="B999" t="s">
        <v>7532</v>
      </c>
      <c r="C999" t="s">
        <v>63</v>
      </c>
      <c r="D999" t="s">
        <v>137</v>
      </c>
      <c r="E999" t="s">
        <v>71</v>
      </c>
      <c r="F999" t="s">
        <v>72</v>
      </c>
      <c r="G999" t="s">
        <v>68</v>
      </c>
      <c r="H999">
        <v>6</v>
      </c>
      <c r="I999">
        <v>246.35</v>
      </c>
      <c r="J999">
        <v>0.26500000000000001</v>
      </c>
      <c r="K999">
        <v>184.69</v>
      </c>
      <c r="L999" t="s">
        <v>6720</v>
      </c>
    </row>
    <row r="1000" spans="1:12" x14ac:dyDescent="0.3">
      <c r="A1000" t="s">
        <v>2559</v>
      </c>
      <c r="B1000" t="s">
        <v>6966</v>
      </c>
      <c r="C1000" t="s">
        <v>84</v>
      </c>
      <c r="E1000" t="s">
        <v>93</v>
      </c>
      <c r="F1000" t="s">
        <v>94</v>
      </c>
      <c r="G1000" t="s">
        <v>68</v>
      </c>
      <c r="H1000">
        <v>2</v>
      </c>
      <c r="I1000">
        <v>76.81</v>
      </c>
      <c r="J1000">
        <v>1.9E-2</v>
      </c>
      <c r="K1000">
        <v>28.76</v>
      </c>
      <c r="L1000" t="s">
        <v>57</v>
      </c>
    </row>
    <row r="1001" spans="1:12" x14ac:dyDescent="0.3">
      <c r="A1001" t="s">
        <v>1395</v>
      </c>
      <c r="B1001" t="s">
        <v>7029</v>
      </c>
      <c r="C1001" t="s">
        <v>84</v>
      </c>
      <c r="D1001" t="s">
        <v>110</v>
      </c>
      <c r="E1001" t="s">
        <v>54</v>
      </c>
      <c r="F1001" t="s">
        <v>55</v>
      </c>
      <c r="G1001" t="s">
        <v>68</v>
      </c>
      <c r="H1001">
        <v>5</v>
      </c>
      <c r="I1001">
        <v>14.43</v>
      </c>
      <c r="J1001">
        <v>5.7000000000000002E-2</v>
      </c>
      <c r="K1001">
        <v>9.24</v>
      </c>
      <c r="L1001" t="s">
        <v>57</v>
      </c>
    </row>
    <row r="1002" spans="1:12" x14ac:dyDescent="0.3">
      <c r="A1002" t="s">
        <v>2154</v>
      </c>
      <c r="B1002" t="s">
        <v>7533</v>
      </c>
      <c r="C1002" t="s">
        <v>63</v>
      </c>
      <c r="D1002" t="s">
        <v>82</v>
      </c>
      <c r="E1002" t="s">
        <v>71</v>
      </c>
      <c r="F1002" t="s">
        <v>126</v>
      </c>
      <c r="G1002" t="s">
        <v>68</v>
      </c>
      <c r="H1002">
        <v>1</v>
      </c>
      <c r="I1002">
        <v>229.01</v>
      </c>
      <c r="J1002">
        <v>0.308</v>
      </c>
      <c r="K1002">
        <v>161.66</v>
      </c>
      <c r="L1002" t="s">
        <v>57</v>
      </c>
    </row>
    <row r="1003" spans="1:12" x14ac:dyDescent="0.3">
      <c r="A1003" t="s">
        <v>6640</v>
      </c>
      <c r="B1003" t="s">
        <v>7534</v>
      </c>
      <c r="C1003" t="s">
        <v>84</v>
      </c>
      <c r="D1003" t="s">
        <v>85</v>
      </c>
      <c r="E1003" t="s">
        <v>54</v>
      </c>
      <c r="F1003" t="s">
        <v>268</v>
      </c>
      <c r="G1003" t="s">
        <v>68</v>
      </c>
      <c r="H1003">
        <v>6</v>
      </c>
      <c r="I1003">
        <v>11.53</v>
      </c>
      <c r="J1003">
        <v>3.9E-2</v>
      </c>
      <c r="K1003">
        <v>6.5</v>
      </c>
      <c r="L1003" t="s">
        <v>57</v>
      </c>
    </row>
    <row r="1004" spans="1:12" x14ac:dyDescent="0.3">
      <c r="A1004" t="s">
        <v>2812</v>
      </c>
      <c r="B1004" t="s">
        <v>7535</v>
      </c>
      <c r="C1004" t="s">
        <v>88</v>
      </c>
      <c r="D1004" t="s">
        <v>135</v>
      </c>
      <c r="E1004" t="s">
        <v>60</v>
      </c>
      <c r="F1004" t="s">
        <v>76</v>
      </c>
      <c r="G1004" t="s">
        <v>68</v>
      </c>
      <c r="H1004">
        <v>3</v>
      </c>
      <c r="I1004">
        <v>50.58</v>
      </c>
      <c r="J1004">
        <v>5.5E-2</v>
      </c>
      <c r="K1004">
        <v>22.05</v>
      </c>
      <c r="L1004" t="s">
        <v>57</v>
      </c>
    </row>
    <row r="1005" spans="1:12" x14ac:dyDescent="0.3">
      <c r="A1005" t="s">
        <v>3960</v>
      </c>
      <c r="B1005" t="s">
        <v>7401</v>
      </c>
      <c r="C1005" t="s">
        <v>88</v>
      </c>
      <c r="D1005" t="s">
        <v>7278</v>
      </c>
      <c r="E1005" t="s">
        <v>107</v>
      </c>
      <c r="F1005" t="s">
        <v>193</v>
      </c>
      <c r="G1005" t="s">
        <v>56</v>
      </c>
      <c r="H1005">
        <v>1</v>
      </c>
      <c r="I1005">
        <v>31.4</v>
      </c>
      <c r="J1005">
        <v>4.2999999999999997E-2</v>
      </c>
      <c r="K1005">
        <v>11.96</v>
      </c>
      <c r="L1005" t="s">
        <v>57</v>
      </c>
    </row>
    <row r="1006" spans="1:12" x14ac:dyDescent="0.3">
      <c r="A1006" t="s">
        <v>2737</v>
      </c>
      <c r="B1006" t="s">
        <v>7536</v>
      </c>
      <c r="C1006" t="s">
        <v>52</v>
      </c>
      <c r="D1006" t="s">
        <v>130</v>
      </c>
      <c r="E1006" t="s">
        <v>107</v>
      </c>
      <c r="F1006" t="s">
        <v>132</v>
      </c>
      <c r="G1006" t="s">
        <v>68</v>
      </c>
      <c r="H1006">
        <v>14</v>
      </c>
      <c r="I1006">
        <v>48.75</v>
      </c>
      <c r="J1006">
        <v>7.3999999999999996E-2</v>
      </c>
      <c r="K1006">
        <v>19.95</v>
      </c>
      <c r="L1006" t="s">
        <v>57</v>
      </c>
    </row>
    <row r="1007" spans="1:12" x14ac:dyDescent="0.3">
      <c r="A1007" t="s">
        <v>3898</v>
      </c>
      <c r="B1007" t="s">
        <v>7537</v>
      </c>
      <c r="C1007" t="s">
        <v>6817</v>
      </c>
      <c r="D1007" t="s">
        <v>162</v>
      </c>
      <c r="E1007" t="s">
        <v>93</v>
      </c>
      <c r="F1007" t="s">
        <v>219</v>
      </c>
      <c r="G1007" t="s">
        <v>56</v>
      </c>
      <c r="H1007">
        <v>7</v>
      </c>
      <c r="I1007">
        <v>84.16</v>
      </c>
      <c r="J1007">
        <v>6.4000000000000001E-2</v>
      </c>
      <c r="K1007">
        <v>32.19</v>
      </c>
      <c r="L1007" t="s">
        <v>57</v>
      </c>
    </row>
    <row r="1008" spans="1:12" x14ac:dyDescent="0.3">
      <c r="A1008" t="s">
        <v>354</v>
      </c>
      <c r="B1008" t="s">
        <v>7085</v>
      </c>
      <c r="C1008" t="s">
        <v>63</v>
      </c>
      <c r="D1008" t="s">
        <v>263</v>
      </c>
      <c r="E1008" t="s">
        <v>60</v>
      </c>
      <c r="F1008" t="s">
        <v>99</v>
      </c>
      <c r="G1008" t="s">
        <v>56</v>
      </c>
      <c r="H1008">
        <v>1</v>
      </c>
      <c r="I1008">
        <v>73.23</v>
      </c>
      <c r="J1008">
        <v>0.157</v>
      </c>
      <c r="K1008">
        <v>30.42</v>
      </c>
      <c r="L1008" t="s">
        <v>57</v>
      </c>
    </row>
    <row r="1009" spans="1:12" x14ac:dyDescent="0.3">
      <c r="A1009" t="s">
        <v>6182</v>
      </c>
      <c r="B1009" t="s">
        <v>7333</v>
      </c>
      <c r="C1009" t="s">
        <v>63</v>
      </c>
      <c r="D1009" t="s">
        <v>175</v>
      </c>
      <c r="E1009" t="s">
        <v>71</v>
      </c>
      <c r="F1009" t="s">
        <v>78</v>
      </c>
      <c r="G1009" t="s">
        <v>68</v>
      </c>
      <c r="H1009">
        <v>1</v>
      </c>
      <c r="I1009">
        <v>161.31</v>
      </c>
      <c r="J1009">
        <v>0.214</v>
      </c>
      <c r="K1009">
        <v>111.11</v>
      </c>
      <c r="L1009" t="s">
        <v>57</v>
      </c>
    </row>
    <row r="1010" spans="1:12" x14ac:dyDescent="0.3">
      <c r="A1010" t="s">
        <v>4272</v>
      </c>
      <c r="B1010" t="s">
        <v>7070</v>
      </c>
      <c r="C1010" t="s">
        <v>88</v>
      </c>
      <c r="D1010" t="s">
        <v>89</v>
      </c>
      <c r="E1010" t="s">
        <v>54</v>
      </c>
      <c r="F1010" t="s">
        <v>268</v>
      </c>
      <c r="G1010" t="s">
        <v>68</v>
      </c>
      <c r="H1010">
        <v>3</v>
      </c>
      <c r="I1010">
        <v>7.64</v>
      </c>
      <c r="J1010">
        <v>0.153</v>
      </c>
      <c r="K1010">
        <v>4.68</v>
      </c>
      <c r="L1010" t="s">
        <v>57</v>
      </c>
    </row>
    <row r="1011" spans="1:12" x14ac:dyDescent="0.3">
      <c r="A1011" t="s">
        <v>3694</v>
      </c>
      <c r="B1011" t="s">
        <v>7538</v>
      </c>
      <c r="C1011" t="s">
        <v>63</v>
      </c>
      <c r="D1011" t="s">
        <v>188</v>
      </c>
      <c r="E1011" t="s">
        <v>54</v>
      </c>
      <c r="F1011" t="s">
        <v>114</v>
      </c>
      <c r="G1011" t="s">
        <v>68</v>
      </c>
      <c r="H1011">
        <v>2</v>
      </c>
      <c r="I1011">
        <v>24.17</v>
      </c>
      <c r="J1011">
        <v>0.28299999999999997</v>
      </c>
      <c r="K1011">
        <v>15.65</v>
      </c>
      <c r="L1011" t="s">
        <v>57</v>
      </c>
    </row>
    <row r="1012" spans="1:12" x14ac:dyDescent="0.3">
      <c r="A1012" t="s">
        <v>2484</v>
      </c>
      <c r="B1012" t="s">
        <v>7422</v>
      </c>
      <c r="C1012" t="s">
        <v>63</v>
      </c>
      <c r="D1012" t="s">
        <v>263</v>
      </c>
      <c r="E1012" t="s">
        <v>54</v>
      </c>
      <c r="F1012" t="s">
        <v>6878</v>
      </c>
      <c r="G1012" t="s">
        <v>68</v>
      </c>
      <c r="H1012">
        <v>6</v>
      </c>
      <c r="I1012">
        <v>19.82</v>
      </c>
      <c r="J1012">
        <v>0.29299999999999998</v>
      </c>
      <c r="K1012">
        <v>12.02</v>
      </c>
      <c r="L1012" t="s">
        <v>57</v>
      </c>
    </row>
    <row r="1013" spans="1:12" x14ac:dyDescent="0.3">
      <c r="A1013" t="s">
        <v>1460</v>
      </c>
      <c r="B1013" t="s">
        <v>7539</v>
      </c>
      <c r="C1013" t="s">
        <v>88</v>
      </c>
      <c r="D1013" t="s">
        <v>270</v>
      </c>
      <c r="E1013" t="s">
        <v>54</v>
      </c>
      <c r="F1013" t="s">
        <v>114</v>
      </c>
      <c r="G1013" t="s">
        <v>56</v>
      </c>
      <c r="H1013">
        <v>9</v>
      </c>
      <c r="I1013">
        <v>11.37</v>
      </c>
      <c r="J1013">
        <v>7.6999999999999999E-2</v>
      </c>
      <c r="K1013">
        <v>7.15</v>
      </c>
      <c r="L1013" t="s">
        <v>57</v>
      </c>
    </row>
    <row r="1014" spans="1:12" x14ac:dyDescent="0.3">
      <c r="A1014" t="s">
        <v>3140</v>
      </c>
      <c r="B1014" t="s">
        <v>7540</v>
      </c>
      <c r="C1014" t="s">
        <v>63</v>
      </c>
      <c r="D1014" t="s">
        <v>106</v>
      </c>
      <c r="E1014" t="s">
        <v>71</v>
      </c>
      <c r="F1014" t="s">
        <v>97</v>
      </c>
      <c r="G1014" t="s">
        <v>56</v>
      </c>
      <c r="H1014">
        <v>4</v>
      </c>
      <c r="I1014">
        <v>33.15</v>
      </c>
      <c r="J1014">
        <v>0.31900000000000001</v>
      </c>
      <c r="L1014" t="s">
        <v>57</v>
      </c>
    </row>
    <row r="1015" spans="1:12" x14ac:dyDescent="0.3">
      <c r="A1015" t="s">
        <v>1467</v>
      </c>
      <c r="B1015" t="s">
        <v>7541</v>
      </c>
      <c r="C1015" t="s">
        <v>52</v>
      </c>
      <c r="D1015" t="s">
        <v>53</v>
      </c>
      <c r="E1015" t="s">
        <v>93</v>
      </c>
      <c r="F1015" t="s">
        <v>141</v>
      </c>
      <c r="G1015" t="s">
        <v>68</v>
      </c>
      <c r="H1015">
        <v>3</v>
      </c>
      <c r="I1015">
        <v>25.43</v>
      </c>
      <c r="J1015">
        <v>6.4000000000000001E-2</v>
      </c>
      <c r="K1015">
        <v>10.6</v>
      </c>
      <c r="L1015" t="s">
        <v>57</v>
      </c>
    </row>
    <row r="1016" spans="1:12" x14ac:dyDescent="0.3">
      <c r="A1016" t="s">
        <v>2502</v>
      </c>
      <c r="B1016" t="s">
        <v>7542</v>
      </c>
      <c r="C1016" t="s">
        <v>52</v>
      </c>
      <c r="D1016" t="s">
        <v>237</v>
      </c>
      <c r="E1016" t="s">
        <v>60</v>
      </c>
      <c r="F1016" t="s">
        <v>76</v>
      </c>
      <c r="G1016" t="s">
        <v>56</v>
      </c>
      <c r="H1016">
        <v>1</v>
      </c>
      <c r="I1016">
        <v>33.47</v>
      </c>
      <c r="J1016">
        <v>8.7999999999999995E-2</v>
      </c>
      <c r="K1016">
        <v>17.14</v>
      </c>
      <c r="L1016" t="s">
        <v>57</v>
      </c>
    </row>
    <row r="1017" spans="1:12" x14ac:dyDescent="0.3">
      <c r="A1017" t="s">
        <v>6614</v>
      </c>
      <c r="B1017" t="s">
        <v>7543</v>
      </c>
      <c r="C1017" t="s">
        <v>88</v>
      </c>
      <c r="D1017" t="s">
        <v>123</v>
      </c>
      <c r="E1017" t="s">
        <v>93</v>
      </c>
      <c r="F1017" t="s">
        <v>94</v>
      </c>
      <c r="G1017" t="s">
        <v>56</v>
      </c>
      <c r="H1017">
        <v>1</v>
      </c>
      <c r="I1017">
        <v>47.69</v>
      </c>
      <c r="J1017">
        <v>8.4000000000000005E-2</v>
      </c>
      <c r="K1017">
        <v>22.55</v>
      </c>
      <c r="L1017" t="s">
        <v>104</v>
      </c>
    </row>
    <row r="1018" spans="1:12" x14ac:dyDescent="0.3">
      <c r="A1018" t="s">
        <v>1721</v>
      </c>
      <c r="B1018" t="s">
        <v>7126</v>
      </c>
      <c r="C1018" t="s">
        <v>84</v>
      </c>
      <c r="D1018" t="s">
        <v>144</v>
      </c>
      <c r="E1018" t="s">
        <v>93</v>
      </c>
      <c r="F1018" t="s">
        <v>255</v>
      </c>
      <c r="G1018" t="s">
        <v>56</v>
      </c>
      <c r="H1018">
        <v>3</v>
      </c>
      <c r="I1018">
        <v>65.45</v>
      </c>
      <c r="J1018">
        <v>4.9000000000000002E-2</v>
      </c>
      <c r="K1018">
        <v>27.28</v>
      </c>
      <c r="L1018" t="s">
        <v>57</v>
      </c>
    </row>
    <row r="1019" spans="1:12" x14ac:dyDescent="0.3">
      <c r="A1019" t="s">
        <v>4636</v>
      </c>
      <c r="B1019" t="s">
        <v>7544</v>
      </c>
      <c r="C1019" t="s">
        <v>88</v>
      </c>
      <c r="D1019" t="s">
        <v>206</v>
      </c>
      <c r="E1019" t="s">
        <v>71</v>
      </c>
      <c r="F1019" t="s">
        <v>78</v>
      </c>
      <c r="G1019" t="s">
        <v>68</v>
      </c>
      <c r="H1019">
        <v>1</v>
      </c>
      <c r="I1019">
        <v>141.19999999999999</v>
      </c>
      <c r="J1019">
        <v>0.13300000000000001</v>
      </c>
      <c r="K1019">
        <v>111.04</v>
      </c>
      <c r="L1019" t="s">
        <v>57</v>
      </c>
    </row>
    <row r="1020" spans="1:12" x14ac:dyDescent="0.3">
      <c r="A1020" t="s">
        <v>1331</v>
      </c>
      <c r="B1020" t="s">
        <v>7545</v>
      </c>
      <c r="C1020" t="s">
        <v>63</v>
      </c>
      <c r="D1020" t="s">
        <v>263</v>
      </c>
      <c r="E1020" t="s">
        <v>71</v>
      </c>
      <c r="F1020" t="s">
        <v>97</v>
      </c>
      <c r="G1020" t="s">
        <v>56</v>
      </c>
      <c r="H1020">
        <v>2</v>
      </c>
      <c r="I1020">
        <v>73.739999999999995</v>
      </c>
      <c r="J1020">
        <v>0.32800000000000001</v>
      </c>
      <c r="K1020">
        <v>49.3</v>
      </c>
      <c r="L1020" t="s">
        <v>57</v>
      </c>
    </row>
    <row r="1021" spans="1:12" x14ac:dyDescent="0.3">
      <c r="A1021" t="s">
        <v>3136</v>
      </c>
      <c r="C1021" t="s">
        <v>52</v>
      </c>
      <c r="D1021" t="s">
        <v>7059</v>
      </c>
      <c r="E1021" t="s">
        <v>54</v>
      </c>
      <c r="F1021" t="s">
        <v>65</v>
      </c>
      <c r="G1021" t="s">
        <v>68</v>
      </c>
      <c r="H1021">
        <v>2</v>
      </c>
      <c r="I1021">
        <v>23.91</v>
      </c>
      <c r="J1021">
        <v>8.5999999999999993E-2</v>
      </c>
      <c r="K1021">
        <v>15.13</v>
      </c>
      <c r="L1021" t="s">
        <v>57</v>
      </c>
    </row>
    <row r="1022" spans="1:12" x14ac:dyDescent="0.3">
      <c r="A1022" t="s">
        <v>3129</v>
      </c>
      <c r="B1022" t="s">
        <v>7410</v>
      </c>
      <c r="C1022" t="s">
        <v>63</v>
      </c>
      <c r="D1022" t="s">
        <v>175</v>
      </c>
      <c r="E1022" t="s">
        <v>54</v>
      </c>
      <c r="F1022" t="s">
        <v>156</v>
      </c>
      <c r="G1022" t="s">
        <v>68</v>
      </c>
      <c r="H1022">
        <v>1</v>
      </c>
      <c r="I1022">
        <v>12.08</v>
      </c>
      <c r="J1022">
        <v>0.22500000000000001</v>
      </c>
      <c r="K1022">
        <v>6.7</v>
      </c>
      <c r="L1022" t="s">
        <v>57</v>
      </c>
    </row>
    <row r="1023" spans="1:12" x14ac:dyDescent="0.3">
      <c r="A1023" t="s">
        <v>5228</v>
      </c>
      <c r="B1023" t="s">
        <v>7283</v>
      </c>
      <c r="C1023" t="s">
        <v>63</v>
      </c>
      <c r="D1023" t="s">
        <v>119</v>
      </c>
      <c r="E1023" t="s">
        <v>60</v>
      </c>
      <c r="F1023" t="s">
        <v>61</v>
      </c>
      <c r="G1023" t="s">
        <v>68</v>
      </c>
      <c r="H1023">
        <v>2</v>
      </c>
      <c r="I1023">
        <v>16.5</v>
      </c>
      <c r="J1023">
        <v>4.1000000000000002E-2</v>
      </c>
      <c r="K1023">
        <v>8.33</v>
      </c>
      <c r="L1023" t="s">
        <v>57</v>
      </c>
    </row>
    <row r="1024" spans="1:12" x14ac:dyDescent="0.3">
      <c r="A1024" t="s">
        <v>906</v>
      </c>
      <c r="B1024" t="s">
        <v>7073</v>
      </c>
      <c r="C1024" t="s">
        <v>63</v>
      </c>
      <c r="D1024" t="s">
        <v>137</v>
      </c>
      <c r="E1024" t="s">
        <v>54</v>
      </c>
      <c r="F1024" t="s">
        <v>114</v>
      </c>
      <c r="G1024" t="s">
        <v>56</v>
      </c>
      <c r="H1024">
        <v>1</v>
      </c>
      <c r="I1024">
        <v>3.71</v>
      </c>
      <c r="J1024">
        <v>0.218</v>
      </c>
      <c r="K1024">
        <v>2.36</v>
      </c>
      <c r="L1024" t="s">
        <v>57</v>
      </c>
    </row>
    <row r="1025" spans="1:12" x14ac:dyDescent="0.3">
      <c r="A1025" t="s">
        <v>2099</v>
      </c>
      <c r="B1025" t="s">
        <v>7546</v>
      </c>
      <c r="C1025" t="s">
        <v>63</v>
      </c>
      <c r="D1025" t="s">
        <v>204</v>
      </c>
      <c r="E1025" t="s">
        <v>54</v>
      </c>
      <c r="F1025" t="s">
        <v>268</v>
      </c>
      <c r="G1025" t="s">
        <v>68</v>
      </c>
      <c r="H1025">
        <v>6</v>
      </c>
      <c r="I1025">
        <v>16.32</v>
      </c>
      <c r="J1025">
        <v>0.29099999999999998</v>
      </c>
      <c r="K1025">
        <v>9.43</v>
      </c>
    </row>
    <row r="1026" spans="1:12" x14ac:dyDescent="0.3">
      <c r="A1026" t="s">
        <v>6277</v>
      </c>
      <c r="B1026" t="s">
        <v>7547</v>
      </c>
      <c r="C1026" t="s">
        <v>88</v>
      </c>
      <c r="D1026" t="s">
        <v>429</v>
      </c>
      <c r="E1026" t="s">
        <v>71</v>
      </c>
      <c r="F1026" t="s">
        <v>126</v>
      </c>
      <c r="G1026" t="s">
        <v>68</v>
      </c>
      <c r="H1026">
        <v>5</v>
      </c>
      <c r="I1026">
        <v>275.48</v>
      </c>
      <c r="J1026">
        <v>0</v>
      </c>
      <c r="K1026">
        <v>207.01</v>
      </c>
      <c r="L1026" t="s">
        <v>57</v>
      </c>
    </row>
    <row r="1027" spans="1:12" x14ac:dyDescent="0.3">
      <c r="A1027" t="s">
        <v>3185</v>
      </c>
      <c r="B1027" t="s">
        <v>6721</v>
      </c>
      <c r="C1027" t="s">
        <v>84</v>
      </c>
      <c r="D1027" t="s">
        <v>85</v>
      </c>
      <c r="E1027" t="s">
        <v>93</v>
      </c>
      <c r="F1027" t="s">
        <v>255</v>
      </c>
      <c r="G1027" t="s">
        <v>68</v>
      </c>
      <c r="H1027">
        <v>1</v>
      </c>
      <c r="I1027">
        <v>77.98</v>
      </c>
      <c r="J1027">
        <v>5.5E-2</v>
      </c>
      <c r="K1027">
        <v>37.99</v>
      </c>
      <c r="L1027" t="s">
        <v>57</v>
      </c>
    </row>
    <row r="1028" spans="1:12" x14ac:dyDescent="0.3">
      <c r="A1028" t="s">
        <v>585</v>
      </c>
      <c r="B1028" t="s">
        <v>7548</v>
      </c>
      <c r="C1028" t="s">
        <v>84</v>
      </c>
      <c r="D1028" t="s">
        <v>572</v>
      </c>
      <c r="E1028" t="s">
        <v>7012</v>
      </c>
      <c r="F1028" t="s">
        <v>148</v>
      </c>
      <c r="G1028" t="s">
        <v>56</v>
      </c>
      <c r="H1028">
        <v>1</v>
      </c>
      <c r="I1028">
        <v>39.93</v>
      </c>
      <c r="J1028">
        <v>0</v>
      </c>
      <c r="K1028">
        <v>15.67</v>
      </c>
      <c r="L1028" t="s">
        <v>6738</v>
      </c>
    </row>
    <row r="1029" spans="1:12" x14ac:dyDescent="0.3">
      <c r="A1029" t="s">
        <v>3383</v>
      </c>
      <c r="B1029" t="s">
        <v>7419</v>
      </c>
      <c r="C1029" t="s">
        <v>63</v>
      </c>
      <c r="D1029" t="s">
        <v>175</v>
      </c>
      <c r="E1029" t="s">
        <v>107</v>
      </c>
      <c r="F1029" t="s">
        <v>148</v>
      </c>
      <c r="G1029" t="s">
        <v>68</v>
      </c>
      <c r="H1029">
        <v>7</v>
      </c>
      <c r="I1029">
        <v>43.98</v>
      </c>
      <c r="J1029">
        <v>0.151</v>
      </c>
      <c r="K1029">
        <v>16.3</v>
      </c>
      <c r="L1029" t="s">
        <v>57</v>
      </c>
    </row>
    <row r="1030" spans="1:12" x14ac:dyDescent="0.3">
      <c r="A1030" t="s">
        <v>3288</v>
      </c>
      <c r="B1030" t="s">
        <v>7549</v>
      </c>
      <c r="C1030" t="s">
        <v>52</v>
      </c>
      <c r="D1030" t="s">
        <v>7512</v>
      </c>
      <c r="E1030" t="s">
        <v>54</v>
      </c>
      <c r="F1030" t="s">
        <v>268</v>
      </c>
      <c r="G1030" t="s">
        <v>56</v>
      </c>
      <c r="H1030">
        <v>2</v>
      </c>
      <c r="I1030">
        <v>6.93</v>
      </c>
      <c r="J1030">
        <v>0.16200000000000001</v>
      </c>
      <c r="K1030">
        <v>4.3</v>
      </c>
      <c r="L1030" t="s">
        <v>57</v>
      </c>
    </row>
    <row r="1031" spans="1:12" x14ac:dyDescent="0.3">
      <c r="A1031" t="s">
        <v>5911</v>
      </c>
      <c r="B1031" t="s">
        <v>7133</v>
      </c>
      <c r="C1031" t="s">
        <v>6820</v>
      </c>
      <c r="D1031" t="s">
        <v>121</v>
      </c>
      <c r="E1031" t="s">
        <v>54</v>
      </c>
      <c r="F1031" t="s">
        <v>65</v>
      </c>
      <c r="G1031" t="s">
        <v>68</v>
      </c>
      <c r="H1031">
        <v>3</v>
      </c>
      <c r="I1031">
        <v>6.41</v>
      </c>
      <c r="J1031">
        <v>0.19900000000000001</v>
      </c>
      <c r="K1031">
        <v>4.4000000000000004</v>
      </c>
      <c r="L1031" t="s">
        <v>57</v>
      </c>
    </row>
    <row r="1032" spans="1:12" x14ac:dyDescent="0.3">
      <c r="A1032" t="s">
        <v>2614</v>
      </c>
      <c r="B1032" t="s">
        <v>7549</v>
      </c>
      <c r="C1032" t="s">
        <v>84</v>
      </c>
      <c r="D1032" t="s">
        <v>225</v>
      </c>
      <c r="E1032" t="s">
        <v>93</v>
      </c>
      <c r="F1032" t="s">
        <v>141</v>
      </c>
      <c r="G1032" t="s">
        <v>68</v>
      </c>
      <c r="H1032">
        <v>6</v>
      </c>
      <c r="I1032">
        <v>55.69</v>
      </c>
      <c r="J1032">
        <v>0.113</v>
      </c>
      <c r="K1032">
        <v>23.17</v>
      </c>
      <c r="L1032" t="s">
        <v>57</v>
      </c>
    </row>
    <row r="1033" spans="1:12" x14ac:dyDescent="0.3">
      <c r="A1033" t="s">
        <v>3847</v>
      </c>
      <c r="B1033" t="s">
        <v>7306</v>
      </c>
      <c r="C1033" t="s">
        <v>88</v>
      </c>
      <c r="D1033" t="s">
        <v>89</v>
      </c>
      <c r="E1033" t="s">
        <v>93</v>
      </c>
      <c r="F1033" t="s">
        <v>124</v>
      </c>
      <c r="G1033" t="s">
        <v>68</v>
      </c>
      <c r="H1033">
        <v>18</v>
      </c>
      <c r="I1033">
        <v>43.26</v>
      </c>
      <c r="J1033">
        <v>0.155</v>
      </c>
      <c r="K1033">
        <v>16.440000000000001</v>
      </c>
      <c r="L1033" t="s">
        <v>57</v>
      </c>
    </row>
    <row r="1034" spans="1:12" x14ac:dyDescent="0.3">
      <c r="A1034" t="s">
        <v>4974</v>
      </c>
      <c r="B1034" t="s">
        <v>7550</v>
      </c>
      <c r="C1034" t="s">
        <v>63</v>
      </c>
      <c r="D1034" t="s">
        <v>281</v>
      </c>
      <c r="E1034" t="s">
        <v>60</v>
      </c>
      <c r="F1034" t="s">
        <v>67</v>
      </c>
      <c r="G1034" t="s">
        <v>68</v>
      </c>
      <c r="H1034">
        <v>2</v>
      </c>
      <c r="I1034">
        <v>90.96</v>
      </c>
      <c r="J1034">
        <v>0.27400000000000002</v>
      </c>
      <c r="K1034">
        <v>39.44</v>
      </c>
      <c r="L1034" t="s">
        <v>57</v>
      </c>
    </row>
    <row r="1035" spans="1:12" x14ac:dyDescent="0.3">
      <c r="A1035" t="s">
        <v>3735</v>
      </c>
      <c r="B1035" t="s">
        <v>7551</v>
      </c>
      <c r="C1035" t="s">
        <v>63</v>
      </c>
      <c r="D1035" t="s">
        <v>165</v>
      </c>
      <c r="E1035" t="s">
        <v>93</v>
      </c>
      <c r="F1035" t="s">
        <v>255</v>
      </c>
      <c r="G1035" t="s">
        <v>56</v>
      </c>
      <c r="H1035">
        <v>4</v>
      </c>
      <c r="I1035">
        <v>84.44</v>
      </c>
      <c r="J1035">
        <v>0.13300000000000001</v>
      </c>
      <c r="K1035">
        <v>34.29</v>
      </c>
      <c r="L1035" t="s">
        <v>104</v>
      </c>
    </row>
    <row r="1036" spans="1:12" x14ac:dyDescent="0.3">
      <c r="A1036" t="s">
        <v>889</v>
      </c>
      <c r="B1036" t="s">
        <v>7552</v>
      </c>
      <c r="C1036" t="s">
        <v>63</v>
      </c>
      <c r="D1036" t="s">
        <v>302</v>
      </c>
      <c r="E1036" t="s">
        <v>60</v>
      </c>
      <c r="F1036" t="s">
        <v>90</v>
      </c>
      <c r="G1036" t="s">
        <v>56</v>
      </c>
      <c r="H1036">
        <v>2</v>
      </c>
      <c r="I1036">
        <v>112.35</v>
      </c>
      <c r="J1036">
        <v>4.3999999999999997E-2</v>
      </c>
      <c r="K1036">
        <v>61.55</v>
      </c>
      <c r="L1036" t="s">
        <v>57</v>
      </c>
    </row>
    <row r="1037" spans="1:12" x14ac:dyDescent="0.3">
      <c r="A1037" t="s">
        <v>2169</v>
      </c>
      <c r="B1037" t="s">
        <v>7553</v>
      </c>
      <c r="C1037" t="s">
        <v>63</v>
      </c>
      <c r="D1037" t="s">
        <v>263</v>
      </c>
      <c r="E1037" t="s">
        <v>54</v>
      </c>
      <c r="F1037" t="s">
        <v>268</v>
      </c>
      <c r="G1037" t="s">
        <v>68</v>
      </c>
      <c r="H1037">
        <v>4</v>
      </c>
      <c r="I1037">
        <v>4.8</v>
      </c>
      <c r="J1037">
        <v>0.188</v>
      </c>
      <c r="K1037">
        <v>2.94</v>
      </c>
      <c r="L1037" t="s">
        <v>57</v>
      </c>
    </row>
    <row r="1038" spans="1:12" x14ac:dyDescent="0.3">
      <c r="A1038" t="s">
        <v>4402</v>
      </c>
      <c r="B1038" t="s">
        <v>7554</v>
      </c>
      <c r="C1038" t="s">
        <v>63</v>
      </c>
      <c r="D1038" t="s">
        <v>82</v>
      </c>
      <c r="E1038" t="s">
        <v>54</v>
      </c>
      <c r="F1038" t="s">
        <v>65</v>
      </c>
      <c r="G1038" t="s">
        <v>56</v>
      </c>
      <c r="H1038">
        <v>10</v>
      </c>
      <c r="I1038">
        <v>23.58</v>
      </c>
      <c r="J1038">
        <v>0.313</v>
      </c>
      <c r="K1038">
        <v>14.12</v>
      </c>
      <c r="L1038" t="s">
        <v>57</v>
      </c>
    </row>
    <row r="1039" spans="1:12" x14ac:dyDescent="0.3">
      <c r="A1039" t="s">
        <v>2351</v>
      </c>
      <c r="B1039" t="s">
        <v>7555</v>
      </c>
      <c r="C1039" t="s">
        <v>84</v>
      </c>
      <c r="D1039" t="s">
        <v>169</v>
      </c>
      <c r="E1039" t="s">
        <v>93</v>
      </c>
      <c r="F1039" t="s">
        <v>219</v>
      </c>
      <c r="G1039" t="s">
        <v>68</v>
      </c>
      <c r="H1039">
        <v>8</v>
      </c>
      <c r="I1039">
        <v>31.57</v>
      </c>
      <c r="J1039">
        <v>5.0000000000000001E-3</v>
      </c>
      <c r="K1039">
        <v>13.32</v>
      </c>
      <c r="L1039" t="s">
        <v>57</v>
      </c>
    </row>
    <row r="1040" spans="1:12" x14ac:dyDescent="0.3">
      <c r="A1040" t="s">
        <v>233</v>
      </c>
      <c r="B1040" t="s">
        <v>6783</v>
      </c>
      <c r="C1040" t="s">
        <v>6750</v>
      </c>
      <c r="D1040" t="s">
        <v>234</v>
      </c>
      <c r="E1040" t="s">
        <v>107</v>
      </c>
      <c r="F1040" t="s">
        <v>139</v>
      </c>
      <c r="G1040" t="s">
        <v>68</v>
      </c>
      <c r="H1040">
        <v>7</v>
      </c>
      <c r="I1040">
        <v>22.79</v>
      </c>
      <c r="J1040">
        <v>0.11</v>
      </c>
      <c r="K1040">
        <v>8.4700000000000006</v>
      </c>
      <c r="L1040" t="s">
        <v>104</v>
      </c>
    </row>
    <row r="1041" spans="1:12" x14ac:dyDescent="0.3">
      <c r="A1041" t="s">
        <v>1832</v>
      </c>
      <c r="B1041" t="s">
        <v>7556</v>
      </c>
      <c r="C1041" t="s">
        <v>6865</v>
      </c>
      <c r="D1041" t="s">
        <v>7174</v>
      </c>
      <c r="E1041" t="s">
        <v>54</v>
      </c>
      <c r="F1041" t="s">
        <v>55</v>
      </c>
      <c r="G1041" t="s">
        <v>68</v>
      </c>
      <c r="H1041">
        <v>4</v>
      </c>
      <c r="I1041">
        <v>11.8</v>
      </c>
      <c r="J1041">
        <v>0.27100000000000002</v>
      </c>
      <c r="K1041">
        <v>7.07</v>
      </c>
      <c r="L1041" t="s">
        <v>57</v>
      </c>
    </row>
    <row r="1042" spans="1:12" x14ac:dyDescent="0.3">
      <c r="A1042" t="s">
        <v>4612</v>
      </c>
      <c r="B1042" t="s">
        <v>7557</v>
      </c>
      <c r="C1042" t="s">
        <v>63</v>
      </c>
      <c r="D1042" t="s">
        <v>137</v>
      </c>
      <c r="E1042" t="s">
        <v>60</v>
      </c>
      <c r="F1042" t="s">
        <v>61</v>
      </c>
      <c r="G1042" t="s">
        <v>68</v>
      </c>
      <c r="H1042">
        <v>6</v>
      </c>
      <c r="I1042">
        <v>63.02</v>
      </c>
      <c r="J1042">
        <v>0.21299999999999999</v>
      </c>
      <c r="K1042">
        <v>28.47</v>
      </c>
      <c r="L1042" t="s">
        <v>57</v>
      </c>
    </row>
    <row r="1043" spans="1:12" x14ac:dyDescent="0.3">
      <c r="A1043" t="s">
        <v>2881</v>
      </c>
      <c r="B1043" t="s">
        <v>7558</v>
      </c>
      <c r="C1043" t="s">
        <v>84</v>
      </c>
      <c r="D1043" t="s">
        <v>171</v>
      </c>
      <c r="E1043" t="s">
        <v>71</v>
      </c>
      <c r="F1043" t="s">
        <v>78</v>
      </c>
      <c r="G1043" t="s">
        <v>68</v>
      </c>
      <c r="H1043">
        <v>2</v>
      </c>
      <c r="I1043">
        <v>122.08</v>
      </c>
      <c r="J1043">
        <v>6.9000000000000006E-2</v>
      </c>
      <c r="K1043">
        <v>92.15</v>
      </c>
      <c r="L1043" t="s">
        <v>57</v>
      </c>
    </row>
    <row r="1044" spans="1:12" x14ac:dyDescent="0.3">
      <c r="A1044" t="s">
        <v>2263</v>
      </c>
      <c r="B1044" t="s">
        <v>7559</v>
      </c>
      <c r="C1044" t="s">
        <v>6750</v>
      </c>
      <c r="D1044" t="s">
        <v>429</v>
      </c>
      <c r="E1044" t="s">
        <v>93</v>
      </c>
      <c r="F1044" t="s">
        <v>124</v>
      </c>
      <c r="G1044" t="s">
        <v>68</v>
      </c>
      <c r="H1044">
        <v>3</v>
      </c>
      <c r="I1044">
        <v>68.290000000000006</v>
      </c>
      <c r="J1044">
        <v>0.155</v>
      </c>
      <c r="K1044">
        <v>29.7</v>
      </c>
      <c r="L1044" t="s">
        <v>57</v>
      </c>
    </row>
    <row r="1045" spans="1:12" x14ac:dyDescent="0.3">
      <c r="A1045" t="s">
        <v>1356</v>
      </c>
      <c r="B1045" t="s">
        <v>7560</v>
      </c>
      <c r="C1045" t="s">
        <v>88</v>
      </c>
      <c r="D1045" t="s">
        <v>270</v>
      </c>
      <c r="E1045" t="s">
        <v>54</v>
      </c>
      <c r="F1045" t="s">
        <v>268</v>
      </c>
      <c r="G1045" t="s">
        <v>56</v>
      </c>
      <c r="H1045">
        <v>4</v>
      </c>
      <c r="I1045">
        <v>21.79</v>
      </c>
      <c r="J1045">
        <v>0.112</v>
      </c>
      <c r="K1045">
        <v>14.46</v>
      </c>
      <c r="L1045" t="s">
        <v>57</v>
      </c>
    </row>
    <row r="1046" spans="1:12" x14ac:dyDescent="0.3">
      <c r="A1046" t="s">
        <v>5097</v>
      </c>
      <c r="B1046" t="s">
        <v>7561</v>
      </c>
      <c r="C1046" t="s">
        <v>84</v>
      </c>
      <c r="D1046" t="s">
        <v>144</v>
      </c>
      <c r="E1046" t="s">
        <v>54</v>
      </c>
      <c r="F1046" t="s">
        <v>156</v>
      </c>
      <c r="G1046" t="s">
        <v>68</v>
      </c>
      <c r="H1046">
        <v>3</v>
      </c>
      <c r="I1046">
        <v>9.7200000000000006</v>
      </c>
      <c r="J1046">
        <v>2.4E-2</v>
      </c>
      <c r="K1046">
        <v>5.5</v>
      </c>
      <c r="L1046" t="s">
        <v>57</v>
      </c>
    </row>
    <row r="1047" spans="1:12" x14ac:dyDescent="0.3">
      <c r="A1047" t="s">
        <v>1111</v>
      </c>
      <c r="B1047" t="s">
        <v>7562</v>
      </c>
      <c r="C1047" t="s">
        <v>88</v>
      </c>
      <c r="D1047" t="s">
        <v>429</v>
      </c>
      <c r="E1047" t="s">
        <v>60</v>
      </c>
      <c r="F1047" t="s">
        <v>61</v>
      </c>
      <c r="G1047" t="s">
        <v>56</v>
      </c>
      <c r="H1047">
        <v>3</v>
      </c>
      <c r="I1047">
        <v>90.36</v>
      </c>
      <c r="J1047">
        <v>0.13600000000000001</v>
      </c>
      <c r="K1047">
        <v>43.98</v>
      </c>
      <c r="L1047" t="s">
        <v>6738</v>
      </c>
    </row>
    <row r="1048" spans="1:12" x14ac:dyDescent="0.3">
      <c r="A1048" t="s">
        <v>5460</v>
      </c>
      <c r="B1048" t="s">
        <v>7563</v>
      </c>
      <c r="C1048" t="s">
        <v>6817</v>
      </c>
      <c r="D1048" t="s">
        <v>183</v>
      </c>
      <c r="E1048" t="s">
        <v>107</v>
      </c>
      <c r="F1048" t="s">
        <v>139</v>
      </c>
      <c r="G1048" t="s">
        <v>68</v>
      </c>
      <c r="H1048">
        <v>1</v>
      </c>
      <c r="I1048">
        <v>43.31</v>
      </c>
      <c r="J1048">
        <v>0.113</v>
      </c>
      <c r="K1048">
        <v>14.48</v>
      </c>
      <c r="L1048" t="s">
        <v>6714</v>
      </c>
    </row>
    <row r="1049" spans="1:12" x14ac:dyDescent="0.3">
      <c r="A1049" t="s">
        <v>309</v>
      </c>
      <c r="B1049" t="s">
        <v>7564</v>
      </c>
      <c r="C1049" t="s">
        <v>52</v>
      </c>
      <c r="D1049" t="s">
        <v>130</v>
      </c>
      <c r="E1049" t="s">
        <v>54</v>
      </c>
      <c r="F1049" t="s">
        <v>268</v>
      </c>
      <c r="H1049">
        <v>2</v>
      </c>
      <c r="I1049">
        <v>4.62</v>
      </c>
      <c r="J1049">
        <v>8.1000000000000003E-2</v>
      </c>
      <c r="K1049">
        <v>2.6</v>
      </c>
      <c r="L1049" t="s">
        <v>57</v>
      </c>
    </row>
    <row r="1050" spans="1:12" x14ac:dyDescent="0.3">
      <c r="A1050" t="s">
        <v>6097</v>
      </c>
      <c r="B1050" t="s">
        <v>7565</v>
      </c>
      <c r="C1050" t="s">
        <v>63</v>
      </c>
      <c r="D1050" t="s">
        <v>204</v>
      </c>
      <c r="E1050" t="s">
        <v>71</v>
      </c>
      <c r="F1050" t="s">
        <v>78</v>
      </c>
      <c r="G1050" t="s">
        <v>56</v>
      </c>
      <c r="H1050">
        <v>1</v>
      </c>
      <c r="I1050">
        <v>141.13999999999999</v>
      </c>
      <c r="J1050">
        <v>0.224</v>
      </c>
      <c r="K1050">
        <v>101.01</v>
      </c>
      <c r="L1050" t="s">
        <v>57</v>
      </c>
    </row>
    <row r="1051" spans="1:12" x14ac:dyDescent="0.3">
      <c r="A1051" t="s">
        <v>1861</v>
      </c>
      <c r="B1051" t="s">
        <v>7294</v>
      </c>
      <c r="C1051" t="s">
        <v>52</v>
      </c>
      <c r="D1051" t="s">
        <v>101</v>
      </c>
      <c r="E1051" t="s">
        <v>93</v>
      </c>
      <c r="F1051" t="s">
        <v>94</v>
      </c>
      <c r="G1051" t="s">
        <v>68</v>
      </c>
      <c r="H1051">
        <v>1</v>
      </c>
      <c r="I1051">
        <v>16.649999999999999</v>
      </c>
      <c r="J1051">
        <v>2.1999999999999999E-2</v>
      </c>
      <c r="L1051" t="s">
        <v>57</v>
      </c>
    </row>
    <row r="1052" spans="1:12" x14ac:dyDescent="0.3">
      <c r="A1052" t="s">
        <v>6093</v>
      </c>
      <c r="B1052" t="s">
        <v>7183</v>
      </c>
      <c r="C1052" t="s">
        <v>52</v>
      </c>
      <c r="D1052" t="s">
        <v>130</v>
      </c>
      <c r="E1052" t="s">
        <v>60</v>
      </c>
      <c r="F1052" t="s">
        <v>90</v>
      </c>
      <c r="G1052" t="s">
        <v>56</v>
      </c>
      <c r="H1052">
        <v>6</v>
      </c>
      <c r="I1052">
        <v>77.66</v>
      </c>
      <c r="J1052">
        <v>0.12</v>
      </c>
      <c r="K1052">
        <v>41.15</v>
      </c>
      <c r="L1052" t="s">
        <v>57</v>
      </c>
    </row>
    <row r="1053" spans="1:12" x14ac:dyDescent="0.3">
      <c r="A1053" t="s">
        <v>1880</v>
      </c>
      <c r="B1053" t="s">
        <v>7044</v>
      </c>
      <c r="C1053" t="s">
        <v>52</v>
      </c>
      <c r="D1053" t="s">
        <v>155</v>
      </c>
      <c r="E1053" t="s">
        <v>60</v>
      </c>
      <c r="F1053" t="s">
        <v>76</v>
      </c>
      <c r="G1053" t="s">
        <v>56</v>
      </c>
      <c r="H1053">
        <v>1</v>
      </c>
      <c r="I1053">
        <v>81.069999999999993</v>
      </c>
      <c r="J1053">
        <v>0.19500000000000001</v>
      </c>
      <c r="K1053">
        <v>37.78</v>
      </c>
      <c r="L1053" t="s">
        <v>57</v>
      </c>
    </row>
    <row r="1054" spans="1:12" x14ac:dyDescent="0.3">
      <c r="A1054" t="s">
        <v>6465</v>
      </c>
      <c r="B1054" t="s">
        <v>7269</v>
      </c>
      <c r="C1054" t="s">
        <v>63</v>
      </c>
      <c r="D1054" t="s">
        <v>64</v>
      </c>
      <c r="E1054" t="s">
        <v>93</v>
      </c>
      <c r="F1054" t="s">
        <v>124</v>
      </c>
      <c r="G1054" t="s">
        <v>68</v>
      </c>
      <c r="H1054">
        <v>2</v>
      </c>
      <c r="I1054">
        <v>42.57</v>
      </c>
      <c r="J1054">
        <v>0.12</v>
      </c>
      <c r="K1054">
        <v>20.07</v>
      </c>
      <c r="L1054" t="s">
        <v>6738</v>
      </c>
    </row>
    <row r="1055" spans="1:12" x14ac:dyDescent="0.3">
      <c r="A1055" t="s">
        <v>4281</v>
      </c>
      <c r="B1055" t="s">
        <v>7221</v>
      </c>
      <c r="C1055" t="s">
        <v>88</v>
      </c>
      <c r="D1055" t="s">
        <v>206</v>
      </c>
      <c r="E1055" t="s">
        <v>93</v>
      </c>
      <c r="F1055" t="s">
        <v>141</v>
      </c>
      <c r="G1055" t="s">
        <v>68</v>
      </c>
      <c r="H1055">
        <v>5</v>
      </c>
      <c r="I1055">
        <v>11.47</v>
      </c>
      <c r="J1055">
        <v>9.6000000000000002E-2</v>
      </c>
      <c r="K1055">
        <v>4.3600000000000003</v>
      </c>
      <c r="L1055" t="s">
        <v>57</v>
      </c>
    </row>
    <row r="1056" spans="1:12" x14ac:dyDescent="0.3">
      <c r="A1056" t="s">
        <v>2594</v>
      </c>
      <c r="B1056" t="s">
        <v>7566</v>
      </c>
      <c r="C1056" t="s">
        <v>84</v>
      </c>
      <c r="D1056" t="s">
        <v>572</v>
      </c>
      <c r="E1056" t="s">
        <v>71</v>
      </c>
      <c r="F1056" t="s">
        <v>97</v>
      </c>
      <c r="G1056" t="s">
        <v>56</v>
      </c>
      <c r="H1056">
        <v>5</v>
      </c>
      <c r="I1056">
        <v>179.35</v>
      </c>
      <c r="J1056">
        <v>4.1000000000000002E-2</v>
      </c>
      <c r="K1056">
        <v>125.56</v>
      </c>
      <c r="L1056" t="s">
        <v>57</v>
      </c>
    </row>
    <row r="1057" spans="1:12" x14ac:dyDescent="0.3">
      <c r="A1057" t="s">
        <v>2446</v>
      </c>
      <c r="B1057" t="s">
        <v>6726</v>
      </c>
      <c r="C1057" t="s">
        <v>84</v>
      </c>
      <c r="D1057" t="s">
        <v>110</v>
      </c>
      <c r="E1057" t="s">
        <v>71</v>
      </c>
      <c r="F1057" t="s">
        <v>126</v>
      </c>
      <c r="G1057" t="s">
        <v>56</v>
      </c>
      <c r="H1057">
        <v>6</v>
      </c>
      <c r="I1057">
        <v>136.16</v>
      </c>
      <c r="J1057">
        <v>1.4E-2</v>
      </c>
      <c r="K1057">
        <v>99.94</v>
      </c>
      <c r="L1057" t="s">
        <v>57</v>
      </c>
    </row>
    <row r="1058" spans="1:12" x14ac:dyDescent="0.3">
      <c r="A1058" t="s">
        <v>3621</v>
      </c>
      <c r="B1058" t="s">
        <v>7567</v>
      </c>
      <c r="C1058" t="s">
        <v>52</v>
      </c>
      <c r="D1058" t="s">
        <v>200</v>
      </c>
      <c r="E1058" t="s">
        <v>93</v>
      </c>
      <c r="F1058" t="s">
        <v>124</v>
      </c>
      <c r="G1058" t="s">
        <v>68</v>
      </c>
      <c r="H1058">
        <v>2</v>
      </c>
      <c r="I1058">
        <v>15.91</v>
      </c>
      <c r="J1058">
        <v>3.5000000000000003E-2</v>
      </c>
      <c r="K1058">
        <v>6.17</v>
      </c>
      <c r="L1058" t="s">
        <v>57</v>
      </c>
    </row>
    <row r="1059" spans="1:12" x14ac:dyDescent="0.3">
      <c r="A1059" t="s">
        <v>3085</v>
      </c>
      <c r="B1059" t="s">
        <v>7501</v>
      </c>
      <c r="C1059" t="s">
        <v>88</v>
      </c>
      <c r="D1059" t="s">
        <v>206</v>
      </c>
      <c r="E1059" t="s">
        <v>93</v>
      </c>
      <c r="F1059" t="s">
        <v>255</v>
      </c>
      <c r="G1059" t="s">
        <v>68</v>
      </c>
      <c r="H1059">
        <v>4</v>
      </c>
      <c r="I1059">
        <v>83.89</v>
      </c>
      <c r="J1059">
        <v>9.6000000000000002E-2</v>
      </c>
      <c r="K1059">
        <v>31.18</v>
      </c>
      <c r="L1059" t="s">
        <v>57</v>
      </c>
    </row>
    <row r="1060" spans="1:12" x14ac:dyDescent="0.3">
      <c r="A1060" t="s">
        <v>184</v>
      </c>
      <c r="B1060" t="s">
        <v>7334</v>
      </c>
      <c r="C1060" t="s">
        <v>63</v>
      </c>
      <c r="D1060" t="s">
        <v>82</v>
      </c>
      <c r="E1060" t="s">
        <v>6924</v>
      </c>
      <c r="F1060" t="s">
        <v>86</v>
      </c>
      <c r="G1060" t="s">
        <v>68</v>
      </c>
      <c r="H1060">
        <v>8</v>
      </c>
      <c r="I1060">
        <v>207.56</v>
      </c>
      <c r="J1060">
        <v>0.30499999999999999</v>
      </c>
      <c r="K1060">
        <v>154.19</v>
      </c>
      <c r="L1060" t="s">
        <v>57</v>
      </c>
    </row>
    <row r="1061" spans="1:12" x14ac:dyDescent="0.3">
      <c r="A1061" t="s">
        <v>5415</v>
      </c>
      <c r="B1061" t="s">
        <v>6760</v>
      </c>
      <c r="C1061" t="s">
        <v>88</v>
      </c>
      <c r="D1061" t="s">
        <v>206</v>
      </c>
      <c r="E1061" t="s">
        <v>71</v>
      </c>
      <c r="F1061" t="s">
        <v>86</v>
      </c>
      <c r="G1061" t="s">
        <v>56</v>
      </c>
      <c r="H1061">
        <v>1</v>
      </c>
      <c r="I1061">
        <v>140.26</v>
      </c>
      <c r="J1061">
        <v>0</v>
      </c>
      <c r="K1061">
        <v>98.68</v>
      </c>
      <c r="L1061" t="s">
        <v>57</v>
      </c>
    </row>
    <row r="1062" spans="1:12" x14ac:dyDescent="0.3">
      <c r="A1062" t="s">
        <v>5409</v>
      </c>
      <c r="B1062" t="s">
        <v>7568</v>
      </c>
      <c r="C1062" t="s">
        <v>88</v>
      </c>
      <c r="D1062" t="s">
        <v>167</v>
      </c>
      <c r="E1062" t="s">
        <v>54</v>
      </c>
      <c r="F1062" t="s">
        <v>268</v>
      </c>
      <c r="G1062" t="s">
        <v>56</v>
      </c>
      <c r="H1062">
        <v>3</v>
      </c>
      <c r="I1062">
        <v>19.579999999999998</v>
      </c>
      <c r="J1062">
        <v>1.9E-2</v>
      </c>
      <c r="K1062">
        <v>12.21</v>
      </c>
      <c r="L1062" t="s">
        <v>57</v>
      </c>
    </row>
    <row r="1063" spans="1:12" x14ac:dyDescent="0.3">
      <c r="A1063" t="s">
        <v>742</v>
      </c>
      <c r="B1063" t="s">
        <v>7569</v>
      </c>
      <c r="C1063" t="s">
        <v>63</v>
      </c>
      <c r="D1063" t="s">
        <v>302</v>
      </c>
      <c r="E1063" t="s">
        <v>93</v>
      </c>
      <c r="F1063" t="s">
        <v>219</v>
      </c>
      <c r="G1063" t="s">
        <v>56</v>
      </c>
      <c r="H1063">
        <v>7</v>
      </c>
      <c r="I1063">
        <v>22.74</v>
      </c>
      <c r="J1063">
        <v>9.8000000000000004E-2</v>
      </c>
      <c r="K1063">
        <v>9.89</v>
      </c>
      <c r="L1063" t="s">
        <v>6954</v>
      </c>
    </row>
    <row r="1064" spans="1:12" x14ac:dyDescent="0.3">
      <c r="A1064" t="s">
        <v>5699</v>
      </c>
      <c r="B1064" t="s">
        <v>7520</v>
      </c>
      <c r="C1064" t="s">
        <v>52</v>
      </c>
      <c r="D1064" t="s">
        <v>272</v>
      </c>
      <c r="E1064" t="s">
        <v>107</v>
      </c>
      <c r="F1064" t="s">
        <v>6973</v>
      </c>
      <c r="G1064" t="s">
        <v>68</v>
      </c>
      <c r="H1064">
        <v>4</v>
      </c>
      <c r="I1064">
        <v>44.13</v>
      </c>
      <c r="K1064">
        <v>19.149999999999999</v>
      </c>
      <c r="L1064" t="s">
        <v>57</v>
      </c>
    </row>
    <row r="1065" spans="1:12" x14ac:dyDescent="0.3">
      <c r="A1065" t="s">
        <v>4533</v>
      </c>
      <c r="B1065" t="s">
        <v>7570</v>
      </c>
      <c r="C1065" t="s">
        <v>52</v>
      </c>
      <c r="D1065" t="s">
        <v>7571</v>
      </c>
      <c r="E1065" t="s">
        <v>107</v>
      </c>
      <c r="F1065" t="s">
        <v>7159</v>
      </c>
      <c r="G1065" t="s">
        <v>68</v>
      </c>
      <c r="H1065">
        <v>1</v>
      </c>
      <c r="I1065">
        <v>40.68</v>
      </c>
      <c r="J1065">
        <v>5.3999999999999999E-2</v>
      </c>
      <c r="K1065">
        <v>15.57</v>
      </c>
      <c r="L1065" t="s">
        <v>57</v>
      </c>
    </row>
    <row r="1066" spans="1:12" x14ac:dyDescent="0.3">
      <c r="A1066" t="s">
        <v>4420</v>
      </c>
      <c r="B1066" t="s">
        <v>6831</v>
      </c>
      <c r="C1066" t="s">
        <v>88</v>
      </c>
      <c r="D1066" t="s">
        <v>135</v>
      </c>
      <c r="E1066" t="s">
        <v>6911</v>
      </c>
      <c r="F1066" t="s">
        <v>61</v>
      </c>
      <c r="G1066" t="s">
        <v>56</v>
      </c>
      <c r="H1066">
        <v>7</v>
      </c>
      <c r="I1066">
        <v>92.75</v>
      </c>
      <c r="J1066">
        <v>6.4000000000000001E-2</v>
      </c>
      <c r="K1066">
        <v>47.5</v>
      </c>
      <c r="L1066" t="s">
        <v>57</v>
      </c>
    </row>
    <row r="1067" spans="1:12" x14ac:dyDescent="0.3">
      <c r="A1067" t="s">
        <v>3091</v>
      </c>
      <c r="B1067" t="s">
        <v>7572</v>
      </c>
      <c r="C1067" t="s">
        <v>88</v>
      </c>
      <c r="D1067" t="s">
        <v>183</v>
      </c>
      <c r="E1067" t="s">
        <v>54</v>
      </c>
      <c r="F1067" t="s">
        <v>55</v>
      </c>
      <c r="G1067" t="s">
        <v>56</v>
      </c>
      <c r="H1067">
        <v>3</v>
      </c>
      <c r="I1067">
        <v>4.2300000000000004</v>
      </c>
      <c r="J1067">
        <v>5.8999999999999997E-2</v>
      </c>
      <c r="K1067">
        <v>2.92</v>
      </c>
      <c r="L1067" t="s">
        <v>57</v>
      </c>
    </row>
    <row r="1068" spans="1:12" x14ac:dyDescent="0.3">
      <c r="A1068" t="s">
        <v>4877</v>
      </c>
      <c r="B1068" t="s">
        <v>7347</v>
      </c>
      <c r="C1068" t="s">
        <v>88</v>
      </c>
      <c r="D1068" t="s">
        <v>162</v>
      </c>
      <c r="E1068" t="s">
        <v>93</v>
      </c>
      <c r="F1068" t="s">
        <v>255</v>
      </c>
      <c r="G1068" t="s">
        <v>68</v>
      </c>
      <c r="H1068">
        <v>2</v>
      </c>
      <c r="J1068">
        <v>0.16700000000000001</v>
      </c>
      <c r="K1068">
        <v>8.06</v>
      </c>
    </row>
    <row r="1069" spans="1:12" x14ac:dyDescent="0.3">
      <c r="A1069" t="s">
        <v>540</v>
      </c>
      <c r="B1069" t="s">
        <v>7573</v>
      </c>
      <c r="C1069" t="s">
        <v>88</v>
      </c>
      <c r="D1069" t="s">
        <v>270</v>
      </c>
      <c r="E1069" t="s">
        <v>71</v>
      </c>
      <c r="F1069" t="s">
        <v>72</v>
      </c>
      <c r="G1069" t="s">
        <v>68</v>
      </c>
      <c r="H1069">
        <v>2</v>
      </c>
      <c r="I1069">
        <v>249.7</v>
      </c>
      <c r="J1069">
        <v>0.122</v>
      </c>
      <c r="L1069" t="s">
        <v>57</v>
      </c>
    </row>
    <row r="1070" spans="1:12" x14ac:dyDescent="0.3">
      <c r="A1070" t="s">
        <v>3774</v>
      </c>
      <c r="B1070" t="s">
        <v>7284</v>
      </c>
      <c r="C1070" t="s">
        <v>88</v>
      </c>
      <c r="D1070" t="s">
        <v>167</v>
      </c>
      <c r="E1070" t="s">
        <v>6996</v>
      </c>
      <c r="F1070" t="s">
        <v>141</v>
      </c>
      <c r="G1070" t="s">
        <v>56</v>
      </c>
      <c r="H1070">
        <v>1</v>
      </c>
      <c r="I1070">
        <v>77.58</v>
      </c>
      <c r="J1070">
        <v>2.5999999999999999E-2</v>
      </c>
      <c r="K1070">
        <v>37.74</v>
      </c>
      <c r="L1070" t="s">
        <v>6720</v>
      </c>
    </row>
    <row r="1071" spans="1:12" x14ac:dyDescent="0.3">
      <c r="A1071" t="s">
        <v>2670</v>
      </c>
      <c r="B1071" t="s">
        <v>7574</v>
      </c>
      <c r="C1071" t="s">
        <v>88</v>
      </c>
      <c r="D1071" t="s">
        <v>7450</v>
      </c>
      <c r="E1071" t="s">
        <v>54</v>
      </c>
      <c r="F1071" t="s">
        <v>55</v>
      </c>
      <c r="G1071" t="s">
        <v>68</v>
      </c>
      <c r="H1071">
        <v>3</v>
      </c>
      <c r="I1071">
        <v>21.6</v>
      </c>
      <c r="J1071">
        <v>0.107</v>
      </c>
      <c r="K1071">
        <v>12.13</v>
      </c>
      <c r="L1071" t="s">
        <v>57</v>
      </c>
    </row>
    <row r="1072" spans="1:12" x14ac:dyDescent="0.3">
      <c r="A1072" t="s">
        <v>712</v>
      </c>
      <c r="B1072" t="s">
        <v>7575</v>
      </c>
      <c r="C1072" t="s">
        <v>84</v>
      </c>
      <c r="D1072" t="s">
        <v>572</v>
      </c>
      <c r="E1072" t="s">
        <v>54</v>
      </c>
      <c r="F1072" t="s">
        <v>65</v>
      </c>
      <c r="G1072" t="s">
        <v>68</v>
      </c>
      <c r="H1072">
        <v>2</v>
      </c>
      <c r="I1072">
        <v>10.88</v>
      </c>
      <c r="J1072">
        <v>6.5000000000000002E-2</v>
      </c>
      <c r="K1072">
        <v>7.26</v>
      </c>
      <c r="L1072" t="s">
        <v>57</v>
      </c>
    </row>
    <row r="1073" spans="1:12" x14ac:dyDescent="0.3">
      <c r="A1073" t="s">
        <v>1877</v>
      </c>
      <c r="B1073" t="s">
        <v>7576</v>
      </c>
      <c r="C1073" t="s">
        <v>6865</v>
      </c>
      <c r="D1073" t="s">
        <v>281</v>
      </c>
      <c r="E1073" t="s">
        <v>93</v>
      </c>
      <c r="F1073" t="s">
        <v>255</v>
      </c>
      <c r="G1073" t="s">
        <v>56</v>
      </c>
      <c r="H1073">
        <v>8</v>
      </c>
      <c r="I1073">
        <v>10.55</v>
      </c>
      <c r="J1073">
        <v>0.2</v>
      </c>
      <c r="K1073">
        <v>3.74</v>
      </c>
      <c r="L1073" t="s">
        <v>57</v>
      </c>
    </row>
    <row r="1074" spans="1:12" x14ac:dyDescent="0.3">
      <c r="A1074" t="s">
        <v>2783</v>
      </c>
      <c r="B1074" t="s">
        <v>7264</v>
      </c>
      <c r="C1074" t="s">
        <v>52</v>
      </c>
      <c r="D1074" t="s">
        <v>70</v>
      </c>
      <c r="E1074" t="s">
        <v>93</v>
      </c>
      <c r="F1074" t="s">
        <v>255</v>
      </c>
      <c r="G1074" t="s">
        <v>56</v>
      </c>
      <c r="H1074">
        <v>5</v>
      </c>
      <c r="I1074">
        <v>70.03</v>
      </c>
      <c r="J1074">
        <v>9.8000000000000004E-2</v>
      </c>
      <c r="K1074">
        <v>32.630000000000003</v>
      </c>
      <c r="L1074" t="s">
        <v>57</v>
      </c>
    </row>
    <row r="1075" spans="1:12" x14ac:dyDescent="0.3">
      <c r="A1075" t="s">
        <v>3936</v>
      </c>
      <c r="B1075" t="s">
        <v>7577</v>
      </c>
      <c r="C1075" t="s">
        <v>52</v>
      </c>
      <c r="D1075" t="s">
        <v>113</v>
      </c>
      <c r="E1075" t="s">
        <v>107</v>
      </c>
      <c r="F1075" t="s">
        <v>148</v>
      </c>
      <c r="G1075" t="s">
        <v>68</v>
      </c>
      <c r="H1075">
        <v>2</v>
      </c>
      <c r="I1075">
        <v>41.74</v>
      </c>
      <c r="J1075">
        <v>7.6999999999999999E-2</v>
      </c>
      <c r="K1075">
        <v>14.46</v>
      </c>
      <c r="L1075" t="s">
        <v>57</v>
      </c>
    </row>
    <row r="1076" spans="1:12" x14ac:dyDescent="0.3">
      <c r="A1076" t="s">
        <v>3537</v>
      </c>
      <c r="B1076" t="s">
        <v>7578</v>
      </c>
      <c r="C1076" t="s">
        <v>63</v>
      </c>
      <c r="D1076" t="s">
        <v>251</v>
      </c>
      <c r="E1076" t="s">
        <v>107</v>
      </c>
      <c r="F1076" t="s">
        <v>132</v>
      </c>
      <c r="G1076" t="s">
        <v>56</v>
      </c>
      <c r="H1076">
        <v>1</v>
      </c>
      <c r="I1076">
        <v>20.14</v>
      </c>
      <c r="J1076">
        <v>0.153</v>
      </c>
      <c r="K1076">
        <v>7.58</v>
      </c>
      <c r="L1076" t="s">
        <v>57</v>
      </c>
    </row>
    <row r="1077" spans="1:12" x14ac:dyDescent="0.3">
      <c r="A1077" t="s">
        <v>3963</v>
      </c>
      <c r="B1077" t="s">
        <v>7579</v>
      </c>
      <c r="C1077" t="s">
        <v>63</v>
      </c>
      <c r="D1077" t="s">
        <v>302</v>
      </c>
      <c r="E1077" t="s">
        <v>7244</v>
      </c>
      <c r="F1077" t="s">
        <v>219</v>
      </c>
      <c r="G1077" t="s">
        <v>56</v>
      </c>
      <c r="H1077">
        <v>2</v>
      </c>
      <c r="I1077">
        <v>18.21</v>
      </c>
      <c r="J1077">
        <v>0.33200000000000002</v>
      </c>
      <c r="K1077">
        <v>7.44</v>
      </c>
      <c r="L1077" t="s">
        <v>57</v>
      </c>
    </row>
    <row r="1078" spans="1:12" x14ac:dyDescent="0.3">
      <c r="A1078" t="s">
        <v>6106</v>
      </c>
      <c r="B1078" t="s">
        <v>7410</v>
      </c>
      <c r="C1078" t="s">
        <v>63</v>
      </c>
      <c r="D1078" t="s">
        <v>119</v>
      </c>
      <c r="E1078" t="s">
        <v>107</v>
      </c>
      <c r="F1078" t="s">
        <v>6863</v>
      </c>
      <c r="G1078" t="s">
        <v>56</v>
      </c>
      <c r="H1078">
        <v>1</v>
      </c>
      <c r="I1078">
        <v>40.06</v>
      </c>
      <c r="J1078">
        <v>0.09</v>
      </c>
      <c r="K1078">
        <v>12.97</v>
      </c>
      <c r="L1078" t="s">
        <v>57</v>
      </c>
    </row>
    <row r="1079" spans="1:12" x14ac:dyDescent="0.3">
      <c r="A1079" t="s">
        <v>3133</v>
      </c>
      <c r="B1079" t="s">
        <v>6761</v>
      </c>
      <c r="C1079" t="s">
        <v>84</v>
      </c>
      <c r="D1079" t="s">
        <v>171</v>
      </c>
      <c r="E1079" t="s">
        <v>71</v>
      </c>
      <c r="F1079" t="s">
        <v>126</v>
      </c>
      <c r="G1079" t="s">
        <v>68</v>
      </c>
      <c r="H1079">
        <v>1</v>
      </c>
      <c r="I1079">
        <v>170.99</v>
      </c>
      <c r="J1079">
        <v>5.8000000000000003E-2</v>
      </c>
      <c r="K1079">
        <v>123.99</v>
      </c>
      <c r="L1079" t="s">
        <v>6720</v>
      </c>
    </row>
    <row r="1080" spans="1:12" x14ac:dyDescent="0.3">
      <c r="A1080" t="s">
        <v>4201</v>
      </c>
      <c r="B1080" t="s">
        <v>7207</v>
      </c>
      <c r="C1080" t="s">
        <v>52</v>
      </c>
      <c r="D1080" t="s">
        <v>130</v>
      </c>
      <c r="E1080" t="s">
        <v>71</v>
      </c>
      <c r="F1080" t="s">
        <v>72</v>
      </c>
      <c r="G1080" t="s">
        <v>68</v>
      </c>
      <c r="H1080">
        <v>3</v>
      </c>
      <c r="I1080">
        <v>46.61</v>
      </c>
      <c r="J1080">
        <v>0.122</v>
      </c>
      <c r="K1080">
        <v>30.59</v>
      </c>
      <c r="L1080" t="s">
        <v>104</v>
      </c>
    </row>
    <row r="1081" spans="1:12" x14ac:dyDescent="0.3">
      <c r="A1081" t="s">
        <v>5275</v>
      </c>
      <c r="B1081" t="s">
        <v>7580</v>
      </c>
      <c r="C1081" t="s">
        <v>63</v>
      </c>
      <c r="D1081" t="s">
        <v>251</v>
      </c>
      <c r="E1081" t="s">
        <v>71</v>
      </c>
      <c r="F1081" t="s">
        <v>78</v>
      </c>
      <c r="G1081" t="s">
        <v>68</v>
      </c>
      <c r="H1081">
        <v>2</v>
      </c>
      <c r="I1081">
        <v>154.94999999999999</v>
      </c>
      <c r="J1081">
        <v>0.29299999999999998</v>
      </c>
      <c r="K1081">
        <v>120.58</v>
      </c>
      <c r="L1081" t="s">
        <v>6738</v>
      </c>
    </row>
    <row r="1082" spans="1:12" x14ac:dyDescent="0.3">
      <c r="A1082" t="s">
        <v>1789</v>
      </c>
      <c r="B1082" t="s">
        <v>7286</v>
      </c>
      <c r="C1082" t="s">
        <v>52</v>
      </c>
      <c r="D1082" t="s">
        <v>237</v>
      </c>
      <c r="E1082" t="s">
        <v>54</v>
      </c>
      <c r="F1082" t="s">
        <v>6830</v>
      </c>
      <c r="G1082" t="s">
        <v>56</v>
      </c>
      <c r="H1082">
        <v>1</v>
      </c>
      <c r="I1082">
        <v>17.190000000000001</v>
      </c>
      <c r="J1082">
        <v>0.187</v>
      </c>
      <c r="K1082">
        <v>10.44</v>
      </c>
      <c r="L1082" t="s">
        <v>57</v>
      </c>
    </row>
    <row r="1083" spans="1:12" x14ac:dyDescent="0.3">
      <c r="A1083" t="s">
        <v>4490</v>
      </c>
      <c r="B1083" t="s">
        <v>7581</v>
      </c>
      <c r="C1083" t="s">
        <v>88</v>
      </c>
      <c r="D1083" t="s">
        <v>89</v>
      </c>
      <c r="E1083" t="s">
        <v>54</v>
      </c>
      <c r="F1083" t="s">
        <v>55</v>
      </c>
      <c r="G1083" t="s">
        <v>68</v>
      </c>
      <c r="H1083">
        <v>3</v>
      </c>
      <c r="I1083">
        <v>18.47</v>
      </c>
      <c r="J1083">
        <v>1.7999999999999999E-2</v>
      </c>
      <c r="K1083">
        <v>11.87</v>
      </c>
      <c r="L1083" t="s">
        <v>57</v>
      </c>
    </row>
    <row r="1084" spans="1:12" x14ac:dyDescent="0.3">
      <c r="A1084" t="s">
        <v>6351</v>
      </c>
      <c r="B1084" t="s">
        <v>7232</v>
      </c>
      <c r="C1084" t="s">
        <v>88</v>
      </c>
      <c r="D1084" t="s">
        <v>123</v>
      </c>
      <c r="E1084" t="s">
        <v>54</v>
      </c>
      <c r="F1084" t="s">
        <v>114</v>
      </c>
      <c r="G1084" t="s">
        <v>56</v>
      </c>
      <c r="H1084">
        <v>1</v>
      </c>
      <c r="I1084">
        <v>8.1999999999999993</v>
      </c>
      <c r="J1084">
        <v>7.0000000000000007E-2</v>
      </c>
      <c r="K1084">
        <v>5.05</v>
      </c>
      <c r="L1084" t="s">
        <v>57</v>
      </c>
    </row>
    <row r="1085" spans="1:12" x14ac:dyDescent="0.3">
      <c r="A1085" t="s">
        <v>656</v>
      </c>
      <c r="B1085" t="s">
        <v>7582</v>
      </c>
      <c r="C1085" t="s">
        <v>63</v>
      </c>
      <c r="D1085" t="s">
        <v>204</v>
      </c>
      <c r="E1085" t="s">
        <v>54</v>
      </c>
      <c r="F1085" t="s">
        <v>114</v>
      </c>
      <c r="G1085" t="s">
        <v>68</v>
      </c>
      <c r="H1085">
        <v>1</v>
      </c>
      <c r="I1085">
        <v>5.85</v>
      </c>
      <c r="J1085">
        <v>0.20899999999999999</v>
      </c>
      <c r="L1085" t="s">
        <v>57</v>
      </c>
    </row>
    <row r="1086" spans="1:12" x14ac:dyDescent="0.3">
      <c r="A1086" t="s">
        <v>639</v>
      </c>
      <c r="B1086" t="s">
        <v>7506</v>
      </c>
      <c r="C1086" t="s">
        <v>52</v>
      </c>
      <c r="D1086" t="s">
        <v>130</v>
      </c>
      <c r="E1086" t="s">
        <v>107</v>
      </c>
      <c r="F1086" t="s">
        <v>132</v>
      </c>
      <c r="G1086" t="s">
        <v>68</v>
      </c>
      <c r="H1086">
        <v>4</v>
      </c>
      <c r="I1086">
        <v>39.26</v>
      </c>
      <c r="J1086">
        <v>2.4E-2</v>
      </c>
      <c r="K1086">
        <v>11.83</v>
      </c>
      <c r="L1086" t="s">
        <v>57</v>
      </c>
    </row>
    <row r="1087" spans="1:12" x14ac:dyDescent="0.3">
      <c r="A1087" t="s">
        <v>291</v>
      </c>
      <c r="B1087" t="s">
        <v>7583</v>
      </c>
      <c r="C1087" t="s">
        <v>88</v>
      </c>
      <c r="D1087" t="s">
        <v>234</v>
      </c>
      <c r="E1087" t="s">
        <v>71</v>
      </c>
      <c r="F1087" t="s">
        <v>78</v>
      </c>
      <c r="G1087" t="s">
        <v>56</v>
      </c>
      <c r="H1087">
        <v>2</v>
      </c>
      <c r="I1087">
        <v>261.54000000000002</v>
      </c>
      <c r="J1087">
        <v>0.106</v>
      </c>
      <c r="K1087">
        <v>198.41</v>
      </c>
    </row>
    <row r="1088" spans="1:12" x14ac:dyDescent="0.3">
      <c r="A1088" t="s">
        <v>2891</v>
      </c>
      <c r="B1088" t="s">
        <v>7568</v>
      </c>
      <c r="C1088" t="s">
        <v>88</v>
      </c>
      <c r="D1088" t="s">
        <v>135</v>
      </c>
      <c r="E1088" t="s">
        <v>71</v>
      </c>
      <c r="F1088" t="s">
        <v>6814</v>
      </c>
      <c r="G1088" t="s">
        <v>68</v>
      </c>
      <c r="H1088">
        <v>7</v>
      </c>
      <c r="I1088">
        <v>86.75</v>
      </c>
      <c r="J1088">
        <v>2.1000000000000001E-2</v>
      </c>
      <c r="K1088">
        <v>64.11</v>
      </c>
      <c r="L1088" t="s">
        <v>57</v>
      </c>
    </row>
    <row r="1089" spans="1:12" x14ac:dyDescent="0.3">
      <c r="A1089" t="s">
        <v>3516</v>
      </c>
      <c r="B1089" t="s">
        <v>7584</v>
      </c>
      <c r="C1089" t="s">
        <v>52</v>
      </c>
      <c r="D1089" t="s">
        <v>237</v>
      </c>
      <c r="E1089" t="s">
        <v>71</v>
      </c>
      <c r="F1089" t="s">
        <v>86</v>
      </c>
      <c r="G1089" t="s">
        <v>68</v>
      </c>
      <c r="H1089">
        <v>4</v>
      </c>
      <c r="I1089">
        <v>258.67</v>
      </c>
      <c r="J1089">
        <v>0.13200000000000001</v>
      </c>
      <c r="K1089">
        <v>196.78</v>
      </c>
      <c r="L1089" t="s">
        <v>57</v>
      </c>
    </row>
    <row r="1090" spans="1:12" x14ac:dyDescent="0.3">
      <c r="A1090" t="s">
        <v>1131</v>
      </c>
      <c r="B1090" t="s">
        <v>7185</v>
      </c>
      <c r="C1090" t="s">
        <v>84</v>
      </c>
      <c r="D1090" t="s">
        <v>196</v>
      </c>
      <c r="E1090" t="s">
        <v>107</v>
      </c>
      <c r="F1090" t="s">
        <v>148</v>
      </c>
      <c r="G1090" t="s">
        <v>68</v>
      </c>
      <c r="H1090">
        <v>2</v>
      </c>
      <c r="I1090">
        <v>35.82</v>
      </c>
      <c r="K1090">
        <v>12.02</v>
      </c>
      <c r="L1090" t="s">
        <v>57</v>
      </c>
    </row>
    <row r="1091" spans="1:12" x14ac:dyDescent="0.3">
      <c r="A1091" t="s">
        <v>320</v>
      </c>
      <c r="B1091" t="s">
        <v>7429</v>
      </c>
      <c r="C1091" t="s">
        <v>84</v>
      </c>
      <c r="D1091" t="s">
        <v>229</v>
      </c>
      <c r="E1091" t="s">
        <v>71</v>
      </c>
      <c r="F1091" t="s">
        <v>78</v>
      </c>
      <c r="G1091" t="s">
        <v>68</v>
      </c>
      <c r="H1091">
        <v>1</v>
      </c>
      <c r="I1091">
        <v>180.74</v>
      </c>
      <c r="J1091">
        <v>0.04</v>
      </c>
      <c r="K1091">
        <v>128.35</v>
      </c>
      <c r="L1091" t="s">
        <v>57</v>
      </c>
    </row>
    <row r="1092" spans="1:12" x14ac:dyDescent="0.3">
      <c r="A1092" t="s">
        <v>3196</v>
      </c>
      <c r="B1092" t="s">
        <v>7585</v>
      </c>
      <c r="C1092" t="s">
        <v>52</v>
      </c>
      <c r="D1092" t="s">
        <v>155</v>
      </c>
      <c r="E1092" t="s">
        <v>93</v>
      </c>
      <c r="F1092" t="s">
        <v>124</v>
      </c>
      <c r="G1092" t="s">
        <v>56</v>
      </c>
      <c r="H1092">
        <v>1</v>
      </c>
      <c r="I1092">
        <v>36.96</v>
      </c>
      <c r="J1092">
        <v>0.121</v>
      </c>
      <c r="K1092">
        <v>17.059999999999999</v>
      </c>
      <c r="L1092" t="s">
        <v>57</v>
      </c>
    </row>
    <row r="1093" spans="1:12" x14ac:dyDescent="0.3">
      <c r="A1093" t="s">
        <v>3533</v>
      </c>
      <c r="B1093" t="s">
        <v>7152</v>
      </c>
      <c r="C1093" t="s">
        <v>84</v>
      </c>
      <c r="D1093" t="s">
        <v>229</v>
      </c>
      <c r="E1093" t="s">
        <v>60</v>
      </c>
      <c r="F1093" t="s">
        <v>67</v>
      </c>
      <c r="G1093" t="s">
        <v>56</v>
      </c>
      <c r="H1093">
        <v>700</v>
      </c>
      <c r="I1093">
        <v>42.66</v>
      </c>
      <c r="J1093">
        <v>0.13400000000000001</v>
      </c>
      <c r="K1093">
        <v>23.31</v>
      </c>
      <c r="L1093" t="s">
        <v>57</v>
      </c>
    </row>
    <row r="1094" spans="1:12" x14ac:dyDescent="0.3">
      <c r="A1094" t="s">
        <v>6622</v>
      </c>
      <c r="B1094" t="s">
        <v>7586</v>
      </c>
      <c r="C1094" t="s">
        <v>84</v>
      </c>
      <c r="D1094" t="s">
        <v>147</v>
      </c>
      <c r="E1094" t="s">
        <v>71</v>
      </c>
      <c r="F1094" t="s">
        <v>78</v>
      </c>
      <c r="G1094" t="s">
        <v>56</v>
      </c>
      <c r="H1094">
        <v>1</v>
      </c>
      <c r="I1094">
        <v>281.33</v>
      </c>
      <c r="J1094">
        <v>0.13300000000000001</v>
      </c>
      <c r="K1094">
        <v>203.29</v>
      </c>
      <c r="L1094" t="s">
        <v>57</v>
      </c>
    </row>
    <row r="1095" spans="1:12" x14ac:dyDescent="0.3">
      <c r="A1095" t="s">
        <v>6081</v>
      </c>
      <c r="B1095" t="s">
        <v>6792</v>
      </c>
      <c r="C1095" t="s">
        <v>63</v>
      </c>
      <c r="D1095" t="s">
        <v>263</v>
      </c>
      <c r="E1095" t="s">
        <v>71</v>
      </c>
      <c r="F1095" t="s">
        <v>97</v>
      </c>
      <c r="G1095" t="s">
        <v>68</v>
      </c>
      <c r="H1095">
        <v>12</v>
      </c>
      <c r="J1095">
        <v>0.193</v>
      </c>
      <c r="K1095">
        <v>220.65</v>
      </c>
      <c r="L1095" t="s">
        <v>57</v>
      </c>
    </row>
    <row r="1096" spans="1:12" x14ac:dyDescent="0.3">
      <c r="A1096" t="s">
        <v>3083</v>
      </c>
      <c r="B1096" t="s">
        <v>7049</v>
      </c>
      <c r="C1096" t="s">
        <v>52</v>
      </c>
      <c r="D1096" t="s">
        <v>216</v>
      </c>
      <c r="E1096" t="s">
        <v>54</v>
      </c>
      <c r="F1096" t="s">
        <v>65</v>
      </c>
      <c r="G1096" t="s">
        <v>56</v>
      </c>
      <c r="H1096">
        <v>1</v>
      </c>
      <c r="I1096">
        <v>21.46</v>
      </c>
      <c r="J1096">
        <v>0.15</v>
      </c>
      <c r="K1096">
        <v>12.68</v>
      </c>
      <c r="L1096" t="s">
        <v>57</v>
      </c>
    </row>
    <row r="1097" spans="1:12" x14ac:dyDescent="0.3">
      <c r="A1097" t="s">
        <v>5262</v>
      </c>
      <c r="B1097" t="s">
        <v>7587</v>
      </c>
      <c r="C1097" t="s">
        <v>63</v>
      </c>
      <c r="D1097" t="s">
        <v>175</v>
      </c>
      <c r="E1097" t="s">
        <v>71</v>
      </c>
      <c r="F1097" t="s">
        <v>86</v>
      </c>
      <c r="G1097" t="s">
        <v>68</v>
      </c>
      <c r="H1097">
        <v>4</v>
      </c>
      <c r="I1097">
        <v>50.12</v>
      </c>
      <c r="J1097">
        <v>0.214</v>
      </c>
      <c r="K1097">
        <v>34.659999999999997</v>
      </c>
      <c r="L1097" t="s">
        <v>57</v>
      </c>
    </row>
    <row r="1098" spans="1:12" x14ac:dyDescent="0.3">
      <c r="A1098" t="s">
        <v>2848</v>
      </c>
      <c r="B1098" t="s">
        <v>7588</v>
      </c>
      <c r="C1098" t="s">
        <v>88</v>
      </c>
      <c r="D1098" t="s">
        <v>198</v>
      </c>
      <c r="E1098" t="s">
        <v>71</v>
      </c>
      <c r="F1098" t="s">
        <v>97</v>
      </c>
      <c r="G1098" t="s">
        <v>68</v>
      </c>
      <c r="H1098">
        <v>1</v>
      </c>
      <c r="I1098">
        <v>176.59</v>
      </c>
      <c r="J1098">
        <v>0.11600000000000001</v>
      </c>
      <c r="K1098">
        <v>126.94</v>
      </c>
      <c r="L1098" t="s">
        <v>6720</v>
      </c>
    </row>
    <row r="1099" spans="1:12" x14ac:dyDescent="0.3">
      <c r="A1099" t="s">
        <v>4591</v>
      </c>
      <c r="B1099" t="s">
        <v>7589</v>
      </c>
      <c r="C1099" t="s">
        <v>6817</v>
      </c>
      <c r="D1099" t="s">
        <v>135</v>
      </c>
      <c r="E1099" t="s">
        <v>71</v>
      </c>
      <c r="F1099" t="s">
        <v>6737</v>
      </c>
      <c r="H1099">
        <v>9</v>
      </c>
      <c r="I1099">
        <v>223.6</v>
      </c>
      <c r="J1099">
        <v>6.4000000000000001E-2</v>
      </c>
      <c r="K1099">
        <v>171.56</v>
      </c>
      <c r="L1099" t="s">
        <v>57</v>
      </c>
    </row>
    <row r="1100" spans="1:12" x14ac:dyDescent="0.3">
      <c r="A1100" t="s">
        <v>2159</v>
      </c>
      <c r="B1100" t="s">
        <v>7590</v>
      </c>
      <c r="C1100" t="s">
        <v>6817</v>
      </c>
      <c r="D1100" t="s">
        <v>179</v>
      </c>
      <c r="E1100" t="s">
        <v>60</v>
      </c>
      <c r="F1100" t="s">
        <v>61</v>
      </c>
      <c r="G1100" t="s">
        <v>68</v>
      </c>
      <c r="H1100">
        <v>5</v>
      </c>
      <c r="I1100">
        <v>67.23</v>
      </c>
      <c r="J1100">
        <v>3.7999999999999999E-2</v>
      </c>
      <c r="K1100">
        <v>35.270000000000003</v>
      </c>
      <c r="L1100" t="s">
        <v>6738</v>
      </c>
    </row>
    <row r="1101" spans="1:12" x14ac:dyDescent="0.3">
      <c r="A1101" t="s">
        <v>3057</v>
      </c>
      <c r="B1101" t="s">
        <v>7591</v>
      </c>
      <c r="C1101" t="s">
        <v>63</v>
      </c>
      <c r="D1101" t="s">
        <v>175</v>
      </c>
      <c r="E1101" t="s">
        <v>71</v>
      </c>
      <c r="F1101" t="s">
        <v>86</v>
      </c>
      <c r="G1101" t="s">
        <v>68</v>
      </c>
      <c r="H1101">
        <v>1</v>
      </c>
      <c r="I1101">
        <v>41.6</v>
      </c>
      <c r="J1101">
        <v>0.29499999999999998</v>
      </c>
      <c r="K1101">
        <v>27.08</v>
      </c>
      <c r="L1101" t="s">
        <v>57</v>
      </c>
    </row>
    <row r="1102" spans="1:12" x14ac:dyDescent="0.3">
      <c r="A1102" t="s">
        <v>1119</v>
      </c>
      <c r="B1102" t="s">
        <v>7592</v>
      </c>
      <c r="C1102" t="s">
        <v>6865</v>
      </c>
      <c r="D1102" t="s">
        <v>159</v>
      </c>
      <c r="E1102" t="s">
        <v>71</v>
      </c>
      <c r="F1102" t="s">
        <v>78</v>
      </c>
      <c r="G1102" t="s">
        <v>56</v>
      </c>
      <c r="H1102">
        <v>2</v>
      </c>
      <c r="I1102">
        <v>77.78</v>
      </c>
      <c r="J1102">
        <v>0.252</v>
      </c>
      <c r="K1102">
        <v>53.42</v>
      </c>
      <c r="L1102" t="s">
        <v>57</v>
      </c>
    </row>
    <row r="1103" spans="1:12" x14ac:dyDescent="0.3">
      <c r="A1103" t="s">
        <v>2575</v>
      </c>
      <c r="B1103" t="s">
        <v>7593</v>
      </c>
      <c r="C1103" t="s">
        <v>52</v>
      </c>
      <c r="D1103" t="s">
        <v>96</v>
      </c>
      <c r="E1103" t="s">
        <v>71</v>
      </c>
      <c r="F1103" t="s">
        <v>126</v>
      </c>
      <c r="G1103" t="s">
        <v>68</v>
      </c>
      <c r="H1103">
        <v>2</v>
      </c>
      <c r="I1103">
        <v>57.63</v>
      </c>
      <c r="J1103">
        <v>0.125</v>
      </c>
      <c r="K1103">
        <v>39.840000000000003</v>
      </c>
      <c r="L1103" t="s">
        <v>57</v>
      </c>
    </row>
    <row r="1104" spans="1:12" x14ac:dyDescent="0.3">
      <c r="A1104" t="s">
        <v>1281</v>
      </c>
      <c r="B1104" t="s">
        <v>7495</v>
      </c>
      <c r="C1104" t="s">
        <v>84</v>
      </c>
      <c r="D1104" t="s">
        <v>147</v>
      </c>
      <c r="E1104" t="s">
        <v>6924</v>
      </c>
      <c r="F1104" t="s">
        <v>97</v>
      </c>
      <c r="G1104" t="s">
        <v>56</v>
      </c>
      <c r="H1104">
        <v>2</v>
      </c>
      <c r="I1104">
        <v>277.99</v>
      </c>
      <c r="J1104">
        <v>0.126</v>
      </c>
      <c r="K1104">
        <v>207.33</v>
      </c>
      <c r="L1104" t="s">
        <v>6720</v>
      </c>
    </row>
    <row r="1105" spans="1:12" x14ac:dyDescent="0.3">
      <c r="A1105" t="s">
        <v>3534</v>
      </c>
      <c r="B1105" t="s">
        <v>7133</v>
      </c>
      <c r="C1105" t="s">
        <v>84</v>
      </c>
      <c r="D1105" t="s">
        <v>171</v>
      </c>
      <c r="E1105" t="s">
        <v>107</v>
      </c>
      <c r="F1105" t="s">
        <v>132</v>
      </c>
      <c r="G1105" t="s">
        <v>56</v>
      </c>
      <c r="H1105">
        <v>4</v>
      </c>
      <c r="I1105">
        <v>30.01</v>
      </c>
      <c r="J1105">
        <v>3.4000000000000002E-2</v>
      </c>
      <c r="K1105">
        <v>12.86</v>
      </c>
      <c r="L1105" t="s">
        <v>57</v>
      </c>
    </row>
    <row r="1106" spans="1:12" x14ac:dyDescent="0.3">
      <c r="A1106" t="s">
        <v>1391</v>
      </c>
      <c r="B1106" t="s">
        <v>7594</v>
      </c>
      <c r="C1106" t="s">
        <v>52</v>
      </c>
      <c r="D1106" t="s">
        <v>101</v>
      </c>
      <c r="E1106" t="s">
        <v>60</v>
      </c>
      <c r="F1106" t="s">
        <v>99</v>
      </c>
      <c r="G1106" t="s">
        <v>68</v>
      </c>
      <c r="H1106">
        <v>1</v>
      </c>
      <c r="I1106">
        <v>97.43</v>
      </c>
      <c r="J1106">
        <v>0.113</v>
      </c>
      <c r="K1106">
        <v>53.09</v>
      </c>
      <c r="L1106" t="s">
        <v>57</v>
      </c>
    </row>
    <row r="1107" spans="1:12" x14ac:dyDescent="0.3">
      <c r="A1107" t="s">
        <v>5272</v>
      </c>
      <c r="B1107" t="s">
        <v>7595</v>
      </c>
      <c r="C1107" t="s">
        <v>63</v>
      </c>
      <c r="D1107" t="s">
        <v>258</v>
      </c>
      <c r="E1107" t="s">
        <v>60</v>
      </c>
      <c r="F1107" t="s">
        <v>99</v>
      </c>
      <c r="G1107" t="s">
        <v>68</v>
      </c>
      <c r="H1107">
        <v>2</v>
      </c>
      <c r="I1107">
        <v>108.59</v>
      </c>
      <c r="J1107">
        <v>0.19600000000000001</v>
      </c>
      <c r="K1107">
        <v>47.46</v>
      </c>
      <c r="L1107" t="s">
        <v>57</v>
      </c>
    </row>
    <row r="1108" spans="1:12" x14ac:dyDescent="0.3">
      <c r="A1108" t="s">
        <v>1614</v>
      </c>
      <c r="B1108" t="s">
        <v>7200</v>
      </c>
      <c r="C1108" t="s">
        <v>88</v>
      </c>
      <c r="D1108" t="s">
        <v>198</v>
      </c>
      <c r="E1108" t="s">
        <v>60</v>
      </c>
      <c r="F1108" t="s">
        <v>90</v>
      </c>
      <c r="G1108" t="s">
        <v>68</v>
      </c>
      <c r="H1108">
        <v>8</v>
      </c>
      <c r="I1108">
        <v>92.06</v>
      </c>
      <c r="J1108">
        <v>8.7999999999999995E-2</v>
      </c>
      <c r="K1108">
        <v>48.97</v>
      </c>
      <c r="L1108" t="s">
        <v>57</v>
      </c>
    </row>
    <row r="1109" spans="1:12" x14ac:dyDescent="0.3">
      <c r="A1109" t="s">
        <v>5469</v>
      </c>
      <c r="B1109" t="s">
        <v>7071</v>
      </c>
      <c r="C1109" t="s">
        <v>52</v>
      </c>
      <c r="D1109" t="s">
        <v>155</v>
      </c>
      <c r="E1109" t="s">
        <v>60</v>
      </c>
      <c r="F1109" t="s">
        <v>99</v>
      </c>
      <c r="G1109" t="s">
        <v>56</v>
      </c>
      <c r="H1109">
        <v>1</v>
      </c>
      <c r="I1109">
        <v>26.53</v>
      </c>
      <c r="J1109">
        <v>6.5000000000000002E-2</v>
      </c>
      <c r="K1109">
        <v>11.91</v>
      </c>
      <c r="L1109" t="s">
        <v>57</v>
      </c>
    </row>
    <row r="1110" spans="1:12" x14ac:dyDescent="0.3">
      <c r="A1110" t="s">
        <v>2235</v>
      </c>
      <c r="C1110" t="s">
        <v>52</v>
      </c>
      <c r="D1110" t="s">
        <v>130</v>
      </c>
      <c r="E1110" t="s">
        <v>54</v>
      </c>
      <c r="F1110" t="s">
        <v>114</v>
      </c>
      <c r="G1110" t="s">
        <v>68</v>
      </c>
      <c r="H1110">
        <v>7</v>
      </c>
      <c r="I1110">
        <v>11.56</v>
      </c>
      <c r="J1110">
        <v>9.8000000000000004E-2</v>
      </c>
      <c r="K1110">
        <v>6.96</v>
      </c>
      <c r="L1110" t="s">
        <v>57</v>
      </c>
    </row>
    <row r="1111" spans="1:12" x14ac:dyDescent="0.3">
      <c r="A1111" t="s">
        <v>2071</v>
      </c>
      <c r="B1111" t="s">
        <v>7327</v>
      </c>
      <c r="C1111" t="s">
        <v>88</v>
      </c>
      <c r="D1111" t="s">
        <v>270</v>
      </c>
      <c r="E1111" t="s">
        <v>6846</v>
      </c>
      <c r="F1111" t="s">
        <v>72</v>
      </c>
      <c r="G1111" t="s">
        <v>68</v>
      </c>
      <c r="H1111">
        <v>2</v>
      </c>
      <c r="I1111">
        <v>176.72</v>
      </c>
      <c r="J1111">
        <v>6.3E-2</v>
      </c>
      <c r="K1111">
        <v>119.02</v>
      </c>
      <c r="L1111" t="s">
        <v>57</v>
      </c>
    </row>
    <row r="1112" spans="1:12" x14ac:dyDescent="0.3">
      <c r="A1112" t="s">
        <v>2622</v>
      </c>
      <c r="B1112" t="s">
        <v>7596</v>
      </c>
      <c r="C1112" t="s">
        <v>63</v>
      </c>
      <c r="D1112" t="s">
        <v>7233</v>
      </c>
      <c r="E1112" t="s">
        <v>93</v>
      </c>
      <c r="F1112" t="s">
        <v>124</v>
      </c>
      <c r="G1112" t="s">
        <v>68</v>
      </c>
      <c r="H1112">
        <v>9</v>
      </c>
      <c r="I1112">
        <v>54.66</v>
      </c>
      <c r="J1112">
        <v>0.154</v>
      </c>
      <c r="K1112">
        <v>21.86</v>
      </c>
      <c r="L1112" t="s">
        <v>57</v>
      </c>
    </row>
    <row r="1113" spans="1:12" x14ac:dyDescent="0.3">
      <c r="A1113" t="s">
        <v>2098</v>
      </c>
      <c r="B1113" t="s">
        <v>7593</v>
      </c>
      <c r="C1113" t="s">
        <v>52</v>
      </c>
      <c r="D1113" t="s">
        <v>53</v>
      </c>
      <c r="E1113" t="s">
        <v>93</v>
      </c>
      <c r="F1113" t="s">
        <v>141</v>
      </c>
      <c r="G1113" t="s">
        <v>68</v>
      </c>
      <c r="H1113">
        <v>3</v>
      </c>
      <c r="I1113">
        <v>26.82</v>
      </c>
      <c r="J1113">
        <v>0.17299999999999999</v>
      </c>
      <c r="K1113">
        <v>12.27</v>
      </c>
      <c r="L1113" t="s">
        <v>57</v>
      </c>
    </row>
    <row r="1114" spans="1:12" x14ac:dyDescent="0.3">
      <c r="A1114" t="s">
        <v>6472</v>
      </c>
      <c r="B1114" t="s">
        <v>7597</v>
      </c>
      <c r="C1114" t="s">
        <v>88</v>
      </c>
      <c r="D1114" t="s">
        <v>183</v>
      </c>
      <c r="E1114" t="s">
        <v>93</v>
      </c>
      <c r="F1114" t="s">
        <v>141</v>
      </c>
      <c r="G1114" t="s">
        <v>68</v>
      </c>
      <c r="H1114">
        <v>2</v>
      </c>
      <c r="I1114">
        <v>52.49</v>
      </c>
      <c r="J1114">
        <v>1E-3</v>
      </c>
      <c r="K1114">
        <v>23.64</v>
      </c>
      <c r="L1114" t="s">
        <v>57</v>
      </c>
    </row>
    <row r="1115" spans="1:12" x14ac:dyDescent="0.3">
      <c r="A1115" t="s">
        <v>4334</v>
      </c>
      <c r="B1115" t="s">
        <v>7598</v>
      </c>
      <c r="C1115" t="s">
        <v>88</v>
      </c>
      <c r="D1115" t="s">
        <v>123</v>
      </c>
      <c r="E1115" t="s">
        <v>71</v>
      </c>
      <c r="F1115" t="s">
        <v>126</v>
      </c>
      <c r="G1115" t="s">
        <v>68</v>
      </c>
      <c r="H1115">
        <v>1</v>
      </c>
      <c r="I1115">
        <v>84.53</v>
      </c>
      <c r="J1115">
        <v>0.11700000000000001</v>
      </c>
      <c r="K1115">
        <v>62.15</v>
      </c>
      <c r="L1115" t="s">
        <v>57</v>
      </c>
    </row>
    <row r="1116" spans="1:12" x14ac:dyDescent="0.3">
      <c r="A1116" t="s">
        <v>606</v>
      </c>
      <c r="C1116" t="s">
        <v>88</v>
      </c>
      <c r="D1116" t="s">
        <v>89</v>
      </c>
      <c r="E1116" t="s">
        <v>107</v>
      </c>
      <c r="F1116" t="s">
        <v>193</v>
      </c>
      <c r="G1116" t="s">
        <v>68</v>
      </c>
      <c r="H1116">
        <v>1</v>
      </c>
      <c r="I1116">
        <v>53.85</v>
      </c>
      <c r="J1116">
        <v>0.13500000000000001</v>
      </c>
      <c r="K1116">
        <v>18.989999999999998</v>
      </c>
      <c r="L1116" t="s">
        <v>57</v>
      </c>
    </row>
    <row r="1117" spans="1:12" x14ac:dyDescent="0.3">
      <c r="A1117" t="s">
        <v>4553</v>
      </c>
      <c r="B1117" t="s">
        <v>7599</v>
      </c>
      <c r="C1117" t="s">
        <v>63</v>
      </c>
      <c r="D1117" t="s">
        <v>188</v>
      </c>
      <c r="E1117" t="s">
        <v>54</v>
      </c>
      <c r="F1117" t="s">
        <v>65</v>
      </c>
      <c r="G1117" t="s">
        <v>68</v>
      </c>
      <c r="H1117">
        <v>10</v>
      </c>
      <c r="I1117">
        <v>24.23</v>
      </c>
      <c r="J1117">
        <v>0.104</v>
      </c>
      <c r="K1117">
        <v>13.92</v>
      </c>
      <c r="L1117" t="s">
        <v>57</v>
      </c>
    </row>
    <row r="1118" spans="1:12" x14ac:dyDescent="0.3">
      <c r="A1118" t="s">
        <v>6560</v>
      </c>
      <c r="B1118" t="s">
        <v>7600</v>
      </c>
      <c r="C1118" t="s">
        <v>88</v>
      </c>
      <c r="D1118" t="s">
        <v>167</v>
      </c>
      <c r="E1118" t="s">
        <v>54</v>
      </c>
      <c r="F1118" t="s">
        <v>156</v>
      </c>
      <c r="G1118" t="s">
        <v>68</v>
      </c>
      <c r="H1118">
        <v>7</v>
      </c>
      <c r="I1118">
        <v>9.19</v>
      </c>
      <c r="J1118">
        <v>4.8000000000000001E-2</v>
      </c>
      <c r="K1118">
        <v>6.09</v>
      </c>
      <c r="L1118" t="s">
        <v>57</v>
      </c>
    </row>
    <row r="1119" spans="1:12" x14ac:dyDescent="0.3">
      <c r="A1119" t="s">
        <v>835</v>
      </c>
      <c r="B1119" t="s">
        <v>6965</v>
      </c>
      <c r="C1119" t="s">
        <v>52</v>
      </c>
      <c r="D1119" t="s">
        <v>96</v>
      </c>
      <c r="E1119" t="s">
        <v>93</v>
      </c>
      <c r="F1119" t="s">
        <v>219</v>
      </c>
      <c r="G1119" t="s">
        <v>68</v>
      </c>
      <c r="H1119">
        <v>4</v>
      </c>
      <c r="I1119">
        <v>80.63</v>
      </c>
      <c r="J1119">
        <v>0.105</v>
      </c>
      <c r="K1119">
        <v>35.72</v>
      </c>
      <c r="L1119" t="s">
        <v>6720</v>
      </c>
    </row>
    <row r="1120" spans="1:12" x14ac:dyDescent="0.3">
      <c r="A1120" t="s">
        <v>2224</v>
      </c>
      <c r="B1120" t="s">
        <v>7601</v>
      </c>
      <c r="C1120" t="s">
        <v>63</v>
      </c>
      <c r="D1120" t="s">
        <v>251</v>
      </c>
      <c r="E1120" t="s">
        <v>93</v>
      </c>
      <c r="F1120" t="s">
        <v>94</v>
      </c>
      <c r="G1120" t="s">
        <v>68</v>
      </c>
      <c r="H1120">
        <v>6</v>
      </c>
      <c r="I1120">
        <v>84.23</v>
      </c>
      <c r="J1120">
        <v>0.129</v>
      </c>
      <c r="K1120">
        <v>33.950000000000003</v>
      </c>
      <c r="L1120" t="s">
        <v>57</v>
      </c>
    </row>
    <row r="1121" spans="1:12" x14ac:dyDescent="0.3">
      <c r="A1121" t="s">
        <v>1514</v>
      </c>
      <c r="B1121" t="s">
        <v>7602</v>
      </c>
      <c r="C1121" t="s">
        <v>63</v>
      </c>
      <c r="D1121" t="s">
        <v>159</v>
      </c>
      <c r="E1121" t="s">
        <v>107</v>
      </c>
      <c r="F1121" t="s">
        <v>108</v>
      </c>
      <c r="G1121" t="s">
        <v>56</v>
      </c>
      <c r="H1121">
        <v>8</v>
      </c>
      <c r="I1121">
        <v>58.6</v>
      </c>
      <c r="J1121">
        <v>0.28100000000000003</v>
      </c>
      <c r="K1121">
        <v>22.16</v>
      </c>
      <c r="L1121" t="s">
        <v>57</v>
      </c>
    </row>
    <row r="1122" spans="1:12" x14ac:dyDescent="0.3">
      <c r="A1122" t="s">
        <v>2662</v>
      </c>
      <c r="B1122" t="s">
        <v>7049</v>
      </c>
      <c r="C1122" t="s">
        <v>6750</v>
      </c>
      <c r="D1122" t="s">
        <v>116</v>
      </c>
      <c r="E1122" t="s">
        <v>71</v>
      </c>
      <c r="F1122" t="s">
        <v>97</v>
      </c>
      <c r="G1122" t="s">
        <v>56</v>
      </c>
      <c r="H1122">
        <v>3</v>
      </c>
      <c r="I1122">
        <v>72.540000000000006</v>
      </c>
      <c r="J1122">
        <v>0.13400000000000001</v>
      </c>
      <c r="K1122">
        <v>53.63</v>
      </c>
      <c r="L1122" t="s">
        <v>57</v>
      </c>
    </row>
    <row r="1123" spans="1:12" x14ac:dyDescent="0.3">
      <c r="A1123" t="s">
        <v>854</v>
      </c>
      <c r="B1123" t="s">
        <v>7022</v>
      </c>
      <c r="C1123" t="s">
        <v>6930</v>
      </c>
      <c r="D1123" t="s">
        <v>110</v>
      </c>
      <c r="E1123" t="s">
        <v>93</v>
      </c>
      <c r="F1123" t="s">
        <v>219</v>
      </c>
      <c r="G1123" t="s">
        <v>56</v>
      </c>
      <c r="H1123">
        <v>9</v>
      </c>
      <c r="I1123">
        <v>76.06</v>
      </c>
      <c r="J1123">
        <v>0.124</v>
      </c>
      <c r="K1123">
        <v>34.49</v>
      </c>
      <c r="L1123" t="s">
        <v>6720</v>
      </c>
    </row>
    <row r="1124" spans="1:12" x14ac:dyDescent="0.3">
      <c r="A1124" t="s">
        <v>2470</v>
      </c>
      <c r="B1124" t="s">
        <v>7603</v>
      </c>
      <c r="C1124" t="s">
        <v>63</v>
      </c>
      <c r="D1124" t="s">
        <v>281</v>
      </c>
      <c r="E1124" t="s">
        <v>60</v>
      </c>
      <c r="F1124" t="s">
        <v>99</v>
      </c>
      <c r="G1124" t="s">
        <v>68</v>
      </c>
      <c r="H1124">
        <v>1</v>
      </c>
      <c r="I1124">
        <v>26.41</v>
      </c>
      <c r="J1124">
        <v>0.28999999999999998</v>
      </c>
      <c r="K1124">
        <v>12.72</v>
      </c>
      <c r="L1124" t="s">
        <v>57</v>
      </c>
    </row>
    <row r="1125" spans="1:12" x14ac:dyDescent="0.3">
      <c r="A1125" t="s">
        <v>3281</v>
      </c>
      <c r="B1125" t="s">
        <v>7604</v>
      </c>
      <c r="C1125" t="s">
        <v>88</v>
      </c>
      <c r="D1125" t="s">
        <v>270</v>
      </c>
      <c r="E1125" t="s">
        <v>7012</v>
      </c>
      <c r="F1125" t="s">
        <v>7159</v>
      </c>
      <c r="G1125" t="s">
        <v>68</v>
      </c>
      <c r="H1125">
        <v>8</v>
      </c>
      <c r="I1125">
        <v>31.99</v>
      </c>
      <c r="J1125">
        <v>4.1000000000000002E-2</v>
      </c>
      <c r="K1125">
        <v>12.76</v>
      </c>
      <c r="L1125" t="s">
        <v>57</v>
      </c>
    </row>
    <row r="1126" spans="1:12" x14ac:dyDescent="0.3">
      <c r="A1126" t="s">
        <v>5311</v>
      </c>
      <c r="B1126" t="s">
        <v>7094</v>
      </c>
      <c r="C1126" t="s">
        <v>52</v>
      </c>
      <c r="D1126" t="s">
        <v>7571</v>
      </c>
      <c r="E1126" t="s">
        <v>60</v>
      </c>
      <c r="F1126" t="s">
        <v>76</v>
      </c>
      <c r="G1126" t="s">
        <v>68</v>
      </c>
      <c r="H1126">
        <v>1</v>
      </c>
      <c r="I1126">
        <v>33.979999999999997</v>
      </c>
      <c r="J1126">
        <v>7.6999999999999999E-2</v>
      </c>
      <c r="K1126">
        <v>17.600000000000001</v>
      </c>
      <c r="L1126" t="s">
        <v>57</v>
      </c>
    </row>
    <row r="1127" spans="1:12" x14ac:dyDescent="0.3">
      <c r="A1127" t="s">
        <v>2567</v>
      </c>
      <c r="B1127" t="s">
        <v>7605</v>
      </c>
      <c r="C1127" t="s">
        <v>52</v>
      </c>
      <c r="D1127" t="s">
        <v>130</v>
      </c>
      <c r="E1127" t="s">
        <v>71</v>
      </c>
      <c r="F1127" t="s">
        <v>72</v>
      </c>
      <c r="G1127" t="s">
        <v>56</v>
      </c>
      <c r="H1127">
        <v>3</v>
      </c>
      <c r="I1127">
        <v>206.97</v>
      </c>
      <c r="J1127">
        <v>0.125</v>
      </c>
      <c r="K1127">
        <v>163.26</v>
      </c>
      <c r="L1127" t="s">
        <v>57</v>
      </c>
    </row>
    <row r="1128" spans="1:12" x14ac:dyDescent="0.3">
      <c r="A1128" t="s">
        <v>4896</v>
      </c>
      <c r="B1128" t="s">
        <v>7606</v>
      </c>
      <c r="C1128" t="s">
        <v>84</v>
      </c>
      <c r="D1128" t="s">
        <v>372</v>
      </c>
      <c r="E1128" t="s">
        <v>60</v>
      </c>
      <c r="F1128" t="s">
        <v>67</v>
      </c>
      <c r="G1128" t="s">
        <v>56</v>
      </c>
      <c r="H1128">
        <v>5</v>
      </c>
      <c r="I1128">
        <v>111.33</v>
      </c>
      <c r="J1128">
        <v>8.8999999999999996E-2</v>
      </c>
      <c r="K1128">
        <v>44.98</v>
      </c>
      <c r="L1128" t="s">
        <v>57</v>
      </c>
    </row>
    <row r="1129" spans="1:12" x14ac:dyDescent="0.3">
      <c r="A1129" t="s">
        <v>4229</v>
      </c>
      <c r="B1129" t="s">
        <v>7025</v>
      </c>
      <c r="C1129" t="s">
        <v>63</v>
      </c>
      <c r="D1129" t="s">
        <v>137</v>
      </c>
      <c r="E1129" t="s">
        <v>93</v>
      </c>
      <c r="F1129" t="s">
        <v>255</v>
      </c>
      <c r="G1129" t="s">
        <v>56</v>
      </c>
      <c r="H1129">
        <v>10</v>
      </c>
      <c r="I1129">
        <v>67.430000000000007</v>
      </c>
      <c r="K1129">
        <v>26.32</v>
      </c>
      <c r="L1129" t="s">
        <v>57</v>
      </c>
    </row>
    <row r="1130" spans="1:12" x14ac:dyDescent="0.3">
      <c r="A1130" t="s">
        <v>4343</v>
      </c>
      <c r="B1130" t="s">
        <v>7607</v>
      </c>
      <c r="C1130" t="s">
        <v>88</v>
      </c>
      <c r="D1130" t="s">
        <v>135</v>
      </c>
      <c r="E1130" t="s">
        <v>93</v>
      </c>
      <c r="F1130" t="s">
        <v>124</v>
      </c>
      <c r="G1130" t="s">
        <v>68</v>
      </c>
      <c r="H1130">
        <v>2</v>
      </c>
      <c r="I1130">
        <v>52.81</v>
      </c>
      <c r="J1130">
        <v>5.1999999999999998E-2</v>
      </c>
      <c r="K1130">
        <v>23.2</v>
      </c>
      <c r="L1130" t="s">
        <v>57</v>
      </c>
    </row>
    <row r="1131" spans="1:12" x14ac:dyDescent="0.3">
      <c r="A1131" t="s">
        <v>5561</v>
      </c>
      <c r="B1131" t="s">
        <v>7608</v>
      </c>
      <c r="C1131" t="s">
        <v>88</v>
      </c>
      <c r="D1131" t="s">
        <v>167</v>
      </c>
      <c r="E1131" t="s">
        <v>93</v>
      </c>
      <c r="F1131" t="s">
        <v>219</v>
      </c>
      <c r="G1131" t="s">
        <v>68</v>
      </c>
      <c r="H1131">
        <v>3</v>
      </c>
      <c r="I1131">
        <v>14.13</v>
      </c>
      <c r="J1131">
        <v>4.1000000000000002E-2</v>
      </c>
      <c r="K1131">
        <v>6.9</v>
      </c>
      <c r="L1131" t="s">
        <v>57</v>
      </c>
    </row>
    <row r="1132" spans="1:12" x14ac:dyDescent="0.3">
      <c r="A1132" t="s">
        <v>3685</v>
      </c>
      <c r="B1132" t="s">
        <v>7609</v>
      </c>
      <c r="C1132" t="s">
        <v>63</v>
      </c>
      <c r="D1132" t="s">
        <v>258</v>
      </c>
      <c r="E1132" t="s">
        <v>71</v>
      </c>
      <c r="F1132" t="s">
        <v>78</v>
      </c>
      <c r="G1132" t="s">
        <v>68</v>
      </c>
      <c r="H1132">
        <v>9</v>
      </c>
      <c r="I1132">
        <v>187.34</v>
      </c>
      <c r="J1132">
        <v>0.29399999999999998</v>
      </c>
      <c r="K1132">
        <v>147.06</v>
      </c>
      <c r="L1132" t="s">
        <v>6738</v>
      </c>
    </row>
    <row r="1133" spans="1:12" x14ac:dyDescent="0.3">
      <c r="A1133" t="s">
        <v>2991</v>
      </c>
      <c r="B1133" t="s">
        <v>6885</v>
      </c>
      <c r="C1133" t="s">
        <v>6755</v>
      </c>
      <c r="D1133" t="s">
        <v>144</v>
      </c>
      <c r="E1133" t="s">
        <v>60</v>
      </c>
      <c r="F1133" t="s">
        <v>76</v>
      </c>
      <c r="G1133" t="s">
        <v>68</v>
      </c>
      <c r="H1133">
        <v>1</v>
      </c>
      <c r="I1133">
        <v>70.989999999999995</v>
      </c>
      <c r="J1133">
        <v>0.157</v>
      </c>
      <c r="K1133">
        <v>39.020000000000003</v>
      </c>
      <c r="L1133" t="s">
        <v>57</v>
      </c>
    </row>
    <row r="1134" spans="1:12" x14ac:dyDescent="0.3">
      <c r="A1134" t="s">
        <v>157</v>
      </c>
      <c r="B1134" t="s">
        <v>7029</v>
      </c>
      <c r="C1134" t="s">
        <v>52</v>
      </c>
      <c r="E1134" t="s">
        <v>71</v>
      </c>
      <c r="F1134" t="s">
        <v>78</v>
      </c>
      <c r="G1134" t="s">
        <v>56</v>
      </c>
      <c r="H1134">
        <v>5</v>
      </c>
      <c r="I1134">
        <v>175.04</v>
      </c>
      <c r="J1134">
        <v>0.14499999999999999</v>
      </c>
      <c r="K1134">
        <v>135.69</v>
      </c>
      <c r="L1134" t="s">
        <v>57</v>
      </c>
    </row>
    <row r="1135" spans="1:12" x14ac:dyDescent="0.3">
      <c r="A1135" t="s">
        <v>4642</v>
      </c>
      <c r="B1135" t="s">
        <v>7264</v>
      </c>
      <c r="C1135" t="s">
        <v>63</v>
      </c>
      <c r="D1135" t="s">
        <v>82</v>
      </c>
      <c r="E1135" t="s">
        <v>71</v>
      </c>
      <c r="F1135" t="s">
        <v>78</v>
      </c>
      <c r="G1135" t="s">
        <v>56</v>
      </c>
      <c r="H1135">
        <v>5</v>
      </c>
      <c r="I1135">
        <v>247.66</v>
      </c>
      <c r="J1135">
        <v>0.317</v>
      </c>
      <c r="K1135">
        <v>187.46</v>
      </c>
      <c r="L1135" t="s">
        <v>57</v>
      </c>
    </row>
    <row r="1136" spans="1:12" x14ac:dyDescent="0.3">
      <c r="A1136" t="s">
        <v>4433</v>
      </c>
      <c r="B1136" t="s">
        <v>7610</v>
      </c>
      <c r="C1136" t="s">
        <v>88</v>
      </c>
      <c r="D1136" t="s">
        <v>429</v>
      </c>
      <c r="E1136" t="s">
        <v>93</v>
      </c>
      <c r="F1136" t="s">
        <v>124</v>
      </c>
      <c r="G1136" t="s">
        <v>56</v>
      </c>
      <c r="H1136">
        <v>6</v>
      </c>
      <c r="I1136">
        <v>87.29</v>
      </c>
      <c r="J1136">
        <v>0.124</v>
      </c>
      <c r="K1136">
        <v>35.32</v>
      </c>
      <c r="L1136" t="s">
        <v>57</v>
      </c>
    </row>
    <row r="1137" spans="1:12" x14ac:dyDescent="0.3">
      <c r="A1137" t="s">
        <v>6607</v>
      </c>
      <c r="B1137" t="s">
        <v>7057</v>
      </c>
      <c r="C1137" t="s">
        <v>63</v>
      </c>
      <c r="D1137" t="s">
        <v>159</v>
      </c>
      <c r="E1137" t="s">
        <v>54</v>
      </c>
      <c r="F1137" t="s">
        <v>156</v>
      </c>
      <c r="G1137" t="s">
        <v>56</v>
      </c>
      <c r="H1137">
        <v>3</v>
      </c>
      <c r="I1137">
        <v>16.93</v>
      </c>
      <c r="J1137">
        <v>0.17100000000000001</v>
      </c>
      <c r="K1137">
        <v>11.22</v>
      </c>
      <c r="L1137" t="s">
        <v>57</v>
      </c>
    </row>
    <row r="1138" spans="1:12" x14ac:dyDescent="0.3">
      <c r="A1138" t="s">
        <v>6250</v>
      </c>
      <c r="C1138" t="s">
        <v>6718</v>
      </c>
      <c r="D1138" t="s">
        <v>155</v>
      </c>
      <c r="E1138" t="s">
        <v>54</v>
      </c>
      <c r="F1138" t="s">
        <v>65</v>
      </c>
      <c r="G1138" t="s">
        <v>68</v>
      </c>
      <c r="H1138">
        <v>10</v>
      </c>
      <c r="I1138">
        <v>8.0299999999999994</v>
      </c>
      <c r="J1138">
        <v>9.2999999999999999E-2</v>
      </c>
      <c r="K1138">
        <v>5.23</v>
      </c>
      <c r="L1138" t="s">
        <v>57</v>
      </c>
    </row>
    <row r="1139" spans="1:12" x14ac:dyDescent="0.3">
      <c r="A1139" t="s">
        <v>2798</v>
      </c>
      <c r="B1139" t="s">
        <v>6971</v>
      </c>
      <c r="C1139" t="s">
        <v>52</v>
      </c>
      <c r="D1139" t="s">
        <v>130</v>
      </c>
      <c r="E1139" t="s">
        <v>60</v>
      </c>
      <c r="F1139" t="s">
        <v>76</v>
      </c>
      <c r="G1139" t="s">
        <v>56</v>
      </c>
      <c r="H1139">
        <v>1</v>
      </c>
      <c r="I1139">
        <v>19.29</v>
      </c>
      <c r="J1139">
        <v>0.13500000000000001</v>
      </c>
      <c r="K1139">
        <v>10.45</v>
      </c>
      <c r="L1139" t="s">
        <v>57</v>
      </c>
    </row>
    <row r="1140" spans="1:12" x14ac:dyDescent="0.3">
      <c r="A1140" t="s">
        <v>2022</v>
      </c>
      <c r="B1140" t="s">
        <v>7611</v>
      </c>
      <c r="C1140" t="s">
        <v>52</v>
      </c>
      <c r="D1140" t="s">
        <v>75</v>
      </c>
      <c r="E1140" t="s">
        <v>93</v>
      </c>
      <c r="F1140" t="s">
        <v>124</v>
      </c>
      <c r="G1140" t="s">
        <v>68</v>
      </c>
      <c r="H1140">
        <v>8</v>
      </c>
      <c r="I1140">
        <v>14.73</v>
      </c>
      <c r="K1140">
        <v>5.98</v>
      </c>
      <c r="L1140" t="s">
        <v>57</v>
      </c>
    </row>
    <row r="1141" spans="1:12" x14ac:dyDescent="0.3">
      <c r="A1141" t="s">
        <v>2660</v>
      </c>
      <c r="B1141" t="s">
        <v>7307</v>
      </c>
      <c r="C1141" t="s">
        <v>52</v>
      </c>
      <c r="D1141" t="s">
        <v>113</v>
      </c>
      <c r="E1141" t="s">
        <v>60</v>
      </c>
      <c r="F1141" t="s">
        <v>76</v>
      </c>
      <c r="G1141" t="s">
        <v>56</v>
      </c>
      <c r="H1141">
        <v>6</v>
      </c>
      <c r="I1141">
        <v>100.6</v>
      </c>
      <c r="J1141">
        <v>7.8E-2</v>
      </c>
      <c r="K1141">
        <v>44.03</v>
      </c>
      <c r="L1141" t="s">
        <v>57</v>
      </c>
    </row>
    <row r="1142" spans="1:12" x14ac:dyDescent="0.3">
      <c r="A1142" t="s">
        <v>6504</v>
      </c>
      <c r="B1142" t="s">
        <v>7612</v>
      </c>
      <c r="C1142" t="s">
        <v>88</v>
      </c>
      <c r="D1142" t="s">
        <v>270</v>
      </c>
      <c r="E1142" t="s">
        <v>107</v>
      </c>
      <c r="F1142" t="s">
        <v>108</v>
      </c>
      <c r="G1142" t="s">
        <v>68</v>
      </c>
      <c r="H1142">
        <v>3</v>
      </c>
      <c r="I1142">
        <v>59.52</v>
      </c>
      <c r="J1142">
        <v>1.0999999999999999E-2</v>
      </c>
      <c r="K1142">
        <v>22.13</v>
      </c>
      <c r="L1142" t="s">
        <v>57</v>
      </c>
    </row>
    <row r="1143" spans="1:12" x14ac:dyDescent="0.3">
      <c r="A1143" t="s">
        <v>2333</v>
      </c>
      <c r="B1143" t="s">
        <v>7613</v>
      </c>
      <c r="C1143" t="s">
        <v>52</v>
      </c>
      <c r="D1143" t="s">
        <v>113</v>
      </c>
      <c r="E1143" t="s">
        <v>107</v>
      </c>
      <c r="F1143" t="s">
        <v>139</v>
      </c>
      <c r="G1143" t="s">
        <v>68</v>
      </c>
      <c r="H1143">
        <v>8</v>
      </c>
      <c r="I1143">
        <v>8.2100000000000009</v>
      </c>
      <c r="J1143">
        <v>6.5000000000000002E-2</v>
      </c>
      <c r="K1143">
        <v>3.56</v>
      </c>
      <c r="L1143" t="s">
        <v>57</v>
      </c>
    </row>
    <row r="1144" spans="1:12" x14ac:dyDescent="0.3">
      <c r="A1144" t="s">
        <v>5207</v>
      </c>
      <c r="B1144" t="s">
        <v>7614</v>
      </c>
      <c r="C1144" t="s">
        <v>84</v>
      </c>
      <c r="D1144" t="s">
        <v>144</v>
      </c>
      <c r="E1144" t="s">
        <v>107</v>
      </c>
      <c r="F1144" t="s">
        <v>193</v>
      </c>
      <c r="G1144" t="s">
        <v>68</v>
      </c>
      <c r="H1144">
        <v>8</v>
      </c>
      <c r="I1144">
        <v>22.06</v>
      </c>
      <c r="J1144">
        <v>0.155</v>
      </c>
      <c r="K1144">
        <v>6.63</v>
      </c>
      <c r="L1144" t="s">
        <v>57</v>
      </c>
    </row>
    <row r="1145" spans="1:12" x14ac:dyDescent="0.3">
      <c r="A1145" t="s">
        <v>588</v>
      </c>
      <c r="B1145" t="s">
        <v>7176</v>
      </c>
      <c r="C1145" t="s">
        <v>52</v>
      </c>
      <c r="D1145" t="s">
        <v>70</v>
      </c>
      <c r="E1145" t="s">
        <v>54</v>
      </c>
      <c r="F1145" t="s">
        <v>156</v>
      </c>
      <c r="G1145" t="s">
        <v>68</v>
      </c>
      <c r="H1145">
        <v>5</v>
      </c>
      <c r="I1145">
        <v>13.55</v>
      </c>
      <c r="J1145">
        <v>0.03</v>
      </c>
      <c r="K1145">
        <v>9.0399999999999991</v>
      </c>
      <c r="L1145" t="s">
        <v>57</v>
      </c>
    </row>
    <row r="1146" spans="1:12" x14ac:dyDescent="0.3">
      <c r="A1146" t="s">
        <v>1820</v>
      </c>
      <c r="B1146" t="s">
        <v>7615</v>
      </c>
      <c r="C1146" t="s">
        <v>84</v>
      </c>
      <c r="D1146" t="s">
        <v>7616</v>
      </c>
      <c r="E1146" t="s">
        <v>71</v>
      </c>
      <c r="F1146" t="s">
        <v>72</v>
      </c>
      <c r="G1146" t="s">
        <v>68</v>
      </c>
      <c r="H1146">
        <v>10</v>
      </c>
      <c r="J1146">
        <v>2.9000000000000001E-2</v>
      </c>
      <c r="K1146">
        <v>19.38</v>
      </c>
      <c r="L1146" t="s">
        <v>57</v>
      </c>
    </row>
    <row r="1147" spans="1:12" x14ac:dyDescent="0.3">
      <c r="A1147" t="s">
        <v>1373</v>
      </c>
      <c r="B1147" t="s">
        <v>7617</v>
      </c>
      <c r="C1147" t="s">
        <v>88</v>
      </c>
      <c r="D1147" t="s">
        <v>183</v>
      </c>
      <c r="E1147" t="s">
        <v>54</v>
      </c>
      <c r="F1147" t="s">
        <v>65</v>
      </c>
      <c r="G1147" t="s">
        <v>68</v>
      </c>
      <c r="H1147">
        <v>2</v>
      </c>
      <c r="I1147">
        <v>5.4</v>
      </c>
      <c r="J1147">
        <v>6.3E-2</v>
      </c>
      <c r="L1147" t="s">
        <v>57</v>
      </c>
    </row>
    <row r="1148" spans="1:12" x14ac:dyDescent="0.3">
      <c r="A1148" t="s">
        <v>6302</v>
      </c>
      <c r="B1148" t="s">
        <v>7618</v>
      </c>
      <c r="C1148" t="s">
        <v>88</v>
      </c>
      <c r="D1148" t="s">
        <v>270</v>
      </c>
      <c r="E1148" t="s">
        <v>93</v>
      </c>
      <c r="F1148" t="s">
        <v>124</v>
      </c>
      <c r="G1148" t="s">
        <v>68</v>
      </c>
      <c r="H1148">
        <v>3</v>
      </c>
      <c r="I1148">
        <v>40.98</v>
      </c>
      <c r="J1148">
        <v>0.08</v>
      </c>
      <c r="K1148">
        <v>14.64</v>
      </c>
      <c r="L1148" t="s">
        <v>57</v>
      </c>
    </row>
    <row r="1149" spans="1:12" x14ac:dyDescent="0.3">
      <c r="A1149" t="s">
        <v>1660</v>
      </c>
      <c r="B1149" t="s">
        <v>6960</v>
      </c>
      <c r="C1149" t="s">
        <v>84</v>
      </c>
      <c r="D1149" t="s">
        <v>196</v>
      </c>
      <c r="E1149" t="s">
        <v>60</v>
      </c>
      <c r="F1149" t="s">
        <v>99</v>
      </c>
      <c r="G1149" t="s">
        <v>56</v>
      </c>
      <c r="H1149">
        <v>4</v>
      </c>
      <c r="I1149">
        <v>54.53</v>
      </c>
      <c r="J1149">
        <v>0.12</v>
      </c>
      <c r="K1149">
        <v>25.67</v>
      </c>
      <c r="L1149" t="s">
        <v>57</v>
      </c>
    </row>
    <row r="1150" spans="1:12" x14ac:dyDescent="0.3">
      <c r="A1150" t="s">
        <v>1056</v>
      </c>
      <c r="B1150" t="s">
        <v>7619</v>
      </c>
      <c r="C1150" t="s">
        <v>84</v>
      </c>
      <c r="D1150" t="s">
        <v>103</v>
      </c>
      <c r="E1150" t="s">
        <v>71</v>
      </c>
      <c r="F1150" t="s">
        <v>126</v>
      </c>
      <c r="G1150" t="s">
        <v>68</v>
      </c>
      <c r="H1150">
        <v>2</v>
      </c>
      <c r="I1150">
        <v>126.65</v>
      </c>
      <c r="J1150">
        <v>0.14699999999999999</v>
      </c>
      <c r="K1150">
        <v>89.41</v>
      </c>
      <c r="L1150" t="s">
        <v>57</v>
      </c>
    </row>
    <row r="1151" spans="1:12" x14ac:dyDescent="0.3">
      <c r="A1151" t="s">
        <v>6555</v>
      </c>
      <c r="B1151" t="s">
        <v>7328</v>
      </c>
      <c r="C1151" t="s">
        <v>63</v>
      </c>
      <c r="E1151" t="s">
        <v>60</v>
      </c>
      <c r="F1151" t="s">
        <v>76</v>
      </c>
      <c r="H1151">
        <v>2</v>
      </c>
      <c r="I1151">
        <v>47.62</v>
      </c>
      <c r="J1151">
        <v>0.41</v>
      </c>
      <c r="K1151">
        <v>20.149999999999999</v>
      </c>
      <c r="L1151" t="s">
        <v>57</v>
      </c>
    </row>
    <row r="1152" spans="1:12" x14ac:dyDescent="0.3">
      <c r="A1152" t="s">
        <v>832</v>
      </c>
      <c r="B1152" t="s">
        <v>7620</v>
      </c>
      <c r="C1152" t="s">
        <v>88</v>
      </c>
      <c r="D1152" t="s">
        <v>167</v>
      </c>
      <c r="E1152" t="s">
        <v>54</v>
      </c>
      <c r="F1152" t="s">
        <v>156</v>
      </c>
      <c r="G1152" t="s">
        <v>68</v>
      </c>
      <c r="H1152">
        <v>3</v>
      </c>
      <c r="I1152">
        <v>22.77</v>
      </c>
      <c r="J1152">
        <v>0.14099999999999999</v>
      </c>
      <c r="K1152">
        <v>14.18</v>
      </c>
      <c r="L1152" t="s">
        <v>57</v>
      </c>
    </row>
    <row r="1153" spans="1:12" x14ac:dyDescent="0.3">
      <c r="A1153" t="s">
        <v>3810</v>
      </c>
      <c r="B1153" t="s">
        <v>7621</v>
      </c>
      <c r="C1153" t="s">
        <v>88</v>
      </c>
      <c r="D1153" t="s">
        <v>234</v>
      </c>
      <c r="E1153" t="s">
        <v>7039</v>
      </c>
      <c r="F1153" t="s">
        <v>156</v>
      </c>
      <c r="G1153" t="s">
        <v>56</v>
      </c>
      <c r="H1153">
        <v>8</v>
      </c>
      <c r="I1153">
        <v>14.56</v>
      </c>
      <c r="J1153">
        <v>0.14699999999999999</v>
      </c>
      <c r="K1153">
        <v>8.09</v>
      </c>
      <c r="L1153" t="s">
        <v>57</v>
      </c>
    </row>
    <row r="1154" spans="1:12" x14ac:dyDescent="0.3">
      <c r="A1154" t="s">
        <v>2310</v>
      </c>
      <c r="B1154" t="s">
        <v>7189</v>
      </c>
      <c r="C1154" t="s">
        <v>63</v>
      </c>
      <c r="D1154" t="s">
        <v>106</v>
      </c>
      <c r="E1154" t="s">
        <v>54</v>
      </c>
      <c r="F1154" t="s">
        <v>114</v>
      </c>
      <c r="G1154" t="s">
        <v>56</v>
      </c>
      <c r="H1154">
        <v>1</v>
      </c>
      <c r="I1154">
        <v>18.07</v>
      </c>
      <c r="J1154">
        <v>0.17799999999999999</v>
      </c>
      <c r="K1154">
        <v>10.15</v>
      </c>
      <c r="L1154" t="s">
        <v>57</v>
      </c>
    </row>
    <row r="1155" spans="1:12" x14ac:dyDescent="0.3">
      <c r="A1155" t="s">
        <v>4052</v>
      </c>
      <c r="B1155" t="s">
        <v>7222</v>
      </c>
      <c r="C1155" t="s">
        <v>52</v>
      </c>
      <c r="D1155" t="s">
        <v>75</v>
      </c>
      <c r="E1155" t="s">
        <v>71</v>
      </c>
      <c r="F1155" t="s">
        <v>97</v>
      </c>
      <c r="G1155" t="s">
        <v>56</v>
      </c>
      <c r="H1155">
        <v>3</v>
      </c>
      <c r="I1155">
        <v>244.83</v>
      </c>
      <c r="J1155">
        <v>0.09</v>
      </c>
      <c r="K1155">
        <v>191.02</v>
      </c>
      <c r="L1155" t="s">
        <v>57</v>
      </c>
    </row>
    <row r="1156" spans="1:12" x14ac:dyDescent="0.3">
      <c r="A1156" t="s">
        <v>4357</v>
      </c>
      <c r="B1156" t="s">
        <v>7622</v>
      </c>
      <c r="C1156" t="s">
        <v>88</v>
      </c>
      <c r="D1156" t="s">
        <v>202</v>
      </c>
      <c r="E1156" t="s">
        <v>60</v>
      </c>
      <c r="F1156" t="s">
        <v>99</v>
      </c>
      <c r="G1156" t="s">
        <v>56</v>
      </c>
      <c r="H1156">
        <v>4</v>
      </c>
      <c r="I1156">
        <v>55.36</v>
      </c>
      <c r="J1156">
        <v>0.14799999999999999</v>
      </c>
      <c r="K1156">
        <v>27.44</v>
      </c>
      <c r="L1156" t="s">
        <v>57</v>
      </c>
    </row>
    <row r="1157" spans="1:12" x14ac:dyDescent="0.3">
      <c r="A1157" t="s">
        <v>512</v>
      </c>
      <c r="B1157" t="s">
        <v>7623</v>
      </c>
      <c r="C1157" t="s">
        <v>88</v>
      </c>
      <c r="D1157" t="s">
        <v>162</v>
      </c>
      <c r="E1157" t="s">
        <v>60</v>
      </c>
      <c r="F1157" t="s">
        <v>6800</v>
      </c>
      <c r="G1157" t="s">
        <v>56</v>
      </c>
      <c r="H1157">
        <v>7</v>
      </c>
      <c r="J1157">
        <v>0.113</v>
      </c>
      <c r="K1157">
        <v>18.78</v>
      </c>
      <c r="L1157" t="s">
        <v>57</v>
      </c>
    </row>
    <row r="1158" spans="1:12" x14ac:dyDescent="0.3">
      <c r="A1158" t="s">
        <v>3611</v>
      </c>
      <c r="B1158" t="s">
        <v>7624</v>
      </c>
      <c r="C1158" t="s">
        <v>84</v>
      </c>
      <c r="D1158" t="s">
        <v>229</v>
      </c>
      <c r="E1158" t="s">
        <v>54</v>
      </c>
      <c r="F1158" t="s">
        <v>55</v>
      </c>
      <c r="G1158" t="s">
        <v>68</v>
      </c>
      <c r="H1158">
        <v>6</v>
      </c>
      <c r="I1158">
        <v>23.18</v>
      </c>
      <c r="J1158">
        <v>0</v>
      </c>
      <c r="K1158">
        <v>13.41</v>
      </c>
      <c r="L1158" t="s">
        <v>57</v>
      </c>
    </row>
    <row r="1159" spans="1:12" x14ac:dyDescent="0.3">
      <c r="A1159" t="s">
        <v>1192</v>
      </c>
      <c r="B1159" t="s">
        <v>7484</v>
      </c>
      <c r="C1159" t="s">
        <v>84</v>
      </c>
      <c r="D1159" t="s">
        <v>196</v>
      </c>
      <c r="E1159" t="s">
        <v>93</v>
      </c>
      <c r="F1159" t="s">
        <v>219</v>
      </c>
      <c r="G1159" t="s">
        <v>56</v>
      </c>
      <c r="H1159">
        <v>2</v>
      </c>
      <c r="I1159">
        <v>20.49</v>
      </c>
      <c r="J1159">
        <v>3.0000000000000001E-3</v>
      </c>
      <c r="K1159">
        <v>8.07</v>
      </c>
      <c r="L1159" t="s">
        <v>57</v>
      </c>
    </row>
    <row r="1160" spans="1:12" x14ac:dyDescent="0.3">
      <c r="A1160" t="s">
        <v>4218</v>
      </c>
      <c r="B1160" t="s">
        <v>7025</v>
      </c>
      <c r="C1160" t="s">
        <v>88</v>
      </c>
      <c r="D1160" t="s">
        <v>135</v>
      </c>
      <c r="E1160" t="s">
        <v>54</v>
      </c>
      <c r="F1160" t="s">
        <v>114</v>
      </c>
      <c r="G1160" t="s">
        <v>56</v>
      </c>
      <c r="H1160">
        <v>4</v>
      </c>
      <c r="I1160">
        <v>24.89</v>
      </c>
      <c r="J1160">
        <v>0.13900000000000001</v>
      </c>
      <c r="K1160">
        <v>17.29</v>
      </c>
      <c r="L1160" t="s">
        <v>57</v>
      </c>
    </row>
    <row r="1161" spans="1:12" x14ac:dyDescent="0.3">
      <c r="A1161" t="s">
        <v>1842</v>
      </c>
      <c r="B1161" t="s">
        <v>7625</v>
      </c>
      <c r="C1161" t="s">
        <v>52</v>
      </c>
      <c r="D1161" t="s">
        <v>96</v>
      </c>
      <c r="E1161" t="s">
        <v>71</v>
      </c>
      <c r="F1161" t="s">
        <v>126</v>
      </c>
      <c r="G1161" t="s">
        <v>56</v>
      </c>
      <c r="H1161">
        <v>4</v>
      </c>
      <c r="I1161">
        <v>171.22</v>
      </c>
      <c r="J1161">
        <v>0.17799999999999999</v>
      </c>
      <c r="K1161">
        <v>121.14</v>
      </c>
      <c r="L1161" t="s">
        <v>57</v>
      </c>
    </row>
    <row r="1162" spans="1:12" x14ac:dyDescent="0.3">
      <c r="A1162" t="s">
        <v>2186</v>
      </c>
      <c r="B1162" t="s">
        <v>7626</v>
      </c>
      <c r="C1162" t="s">
        <v>52</v>
      </c>
      <c r="D1162" t="s">
        <v>181</v>
      </c>
      <c r="E1162" t="s">
        <v>7244</v>
      </c>
      <c r="F1162" t="s">
        <v>124</v>
      </c>
      <c r="G1162" t="s">
        <v>68</v>
      </c>
      <c r="H1162">
        <v>3</v>
      </c>
      <c r="I1162">
        <v>49.29</v>
      </c>
      <c r="J1162">
        <v>0.13100000000000001</v>
      </c>
      <c r="K1162">
        <v>23.92</v>
      </c>
      <c r="L1162" t="s">
        <v>104</v>
      </c>
    </row>
    <row r="1163" spans="1:12" x14ac:dyDescent="0.3">
      <c r="A1163" t="s">
        <v>2565</v>
      </c>
      <c r="B1163" t="s">
        <v>7460</v>
      </c>
      <c r="C1163" t="s">
        <v>88</v>
      </c>
      <c r="D1163" t="s">
        <v>198</v>
      </c>
      <c r="E1163" t="s">
        <v>93</v>
      </c>
      <c r="F1163" t="s">
        <v>141</v>
      </c>
      <c r="G1163" t="s">
        <v>56</v>
      </c>
      <c r="H1163">
        <v>2</v>
      </c>
      <c r="I1163">
        <v>14.28</v>
      </c>
      <c r="J1163">
        <v>2.8000000000000001E-2</v>
      </c>
      <c r="K1163">
        <v>6.3</v>
      </c>
      <c r="L1163" t="s">
        <v>104</v>
      </c>
    </row>
    <row r="1164" spans="1:12" x14ac:dyDescent="0.3">
      <c r="A1164" t="s">
        <v>3186</v>
      </c>
      <c r="B1164" t="s">
        <v>7627</v>
      </c>
      <c r="C1164" t="s">
        <v>63</v>
      </c>
      <c r="D1164" t="s">
        <v>119</v>
      </c>
      <c r="E1164" t="s">
        <v>60</v>
      </c>
      <c r="F1164" t="s">
        <v>61</v>
      </c>
      <c r="G1164" t="s">
        <v>68</v>
      </c>
      <c r="H1164">
        <v>1</v>
      </c>
      <c r="I1164">
        <v>108.94</v>
      </c>
      <c r="J1164">
        <v>0.16700000000000001</v>
      </c>
      <c r="K1164">
        <v>57.03</v>
      </c>
      <c r="L1164" t="s">
        <v>57</v>
      </c>
    </row>
    <row r="1165" spans="1:12" x14ac:dyDescent="0.3">
      <c r="A1165" t="s">
        <v>3791</v>
      </c>
      <c r="B1165" t="s">
        <v>6808</v>
      </c>
      <c r="C1165" t="s">
        <v>52</v>
      </c>
      <c r="D1165" t="s">
        <v>237</v>
      </c>
      <c r="E1165" t="s">
        <v>107</v>
      </c>
      <c r="F1165" t="s">
        <v>193</v>
      </c>
      <c r="G1165" t="s">
        <v>56</v>
      </c>
      <c r="H1165">
        <v>1</v>
      </c>
      <c r="I1165">
        <v>35.04</v>
      </c>
      <c r="J1165">
        <v>0.106</v>
      </c>
      <c r="K1165">
        <v>12.35</v>
      </c>
      <c r="L1165" t="s">
        <v>57</v>
      </c>
    </row>
    <row r="1166" spans="1:12" x14ac:dyDescent="0.3">
      <c r="A1166" t="s">
        <v>6018</v>
      </c>
      <c r="B1166" t="s">
        <v>7628</v>
      </c>
      <c r="C1166" t="s">
        <v>52</v>
      </c>
      <c r="D1166" t="s">
        <v>59</v>
      </c>
      <c r="E1166" t="s">
        <v>60</v>
      </c>
      <c r="F1166" t="s">
        <v>76</v>
      </c>
      <c r="G1166" t="s">
        <v>68</v>
      </c>
      <c r="H1166">
        <v>6</v>
      </c>
      <c r="I1166">
        <v>100.33</v>
      </c>
      <c r="J1166">
        <v>4.7E-2</v>
      </c>
      <c r="K1166">
        <v>54.73</v>
      </c>
      <c r="L1166" t="s">
        <v>57</v>
      </c>
    </row>
    <row r="1167" spans="1:12" x14ac:dyDescent="0.3">
      <c r="A1167" t="s">
        <v>6318</v>
      </c>
      <c r="B1167" t="s">
        <v>7544</v>
      </c>
      <c r="C1167" t="s">
        <v>63</v>
      </c>
      <c r="D1167" t="s">
        <v>251</v>
      </c>
      <c r="E1167" t="s">
        <v>71</v>
      </c>
      <c r="F1167" t="s">
        <v>78</v>
      </c>
      <c r="G1167" t="s">
        <v>56</v>
      </c>
      <c r="H1167">
        <v>16</v>
      </c>
      <c r="I1167">
        <v>180.27</v>
      </c>
      <c r="J1167">
        <v>0.19800000000000001</v>
      </c>
      <c r="K1167">
        <v>119.69</v>
      </c>
      <c r="L1167" t="s">
        <v>57</v>
      </c>
    </row>
    <row r="1168" spans="1:12" x14ac:dyDescent="0.3">
      <c r="A1168" t="s">
        <v>1263</v>
      </c>
      <c r="B1168" t="s">
        <v>7629</v>
      </c>
      <c r="C1168" t="s">
        <v>88</v>
      </c>
      <c r="D1168" t="s">
        <v>183</v>
      </c>
      <c r="E1168" t="s">
        <v>60</v>
      </c>
      <c r="F1168" t="s">
        <v>61</v>
      </c>
      <c r="G1168" t="s">
        <v>68</v>
      </c>
      <c r="H1168">
        <v>2</v>
      </c>
      <c r="I1168">
        <v>107.8</v>
      </c>
      <c r="J1168">
        <v>0.13400000000000001</v>
      </c>
      <c r="K1168">
        <v>46.75</v>
      </c>
      <c r="L1168" t="s">
        <v>57</v>
      </c>
    </row>
    <row r="1169" spans="1:12" x14ac:dyDescent="0.3">
      <c r="A1169" t="s">
        <v>5259</v>
      </c>
      <c r="B1169" t="s">
        <v>7630</v>
      </c>
      <c r="C1169" t="s">
        <v>84</v>
      </c>
      <c r="D1169" t="s">
        <v>243</v>
      </c>
      <c r="E1169" t="s">
        <v>54</v>
      </c>
      <c r="F1169" t="s">
        <v>55</v>
      </c>
      <c r="G1169" t="s">
        <v>68</v>
      </c>
      <c r="H1169">
        <v>3</v>
      </c>
      <c r="I1169">
        <v>20.94</v>
      </c>
      <c r="J1169">
        <v>9.8000000000000004E-2</v>
      </c>
      <c r="K1169">
        <v>13.79</v>
      </c>
      <c r="L1169" t="s">
        <v>57</v>
      </c>
    </row>
    <row r="1170" spans="1:12" x14ac:dyDescent="0.3">
      <c r="A1170" t="s">
        <v>4583</v>
      </c>
      <c r="B1170" t="s">
        <v>7631</v>
      </c>
      <c r="C1170" t="s">
        <v>52</v>
      </c>
      <c r="D1170" t="s">
        <v>96</v>
      </c>
      <c r="E1170" t="s">
        <v>71</v>
      </c>
      <c r="F1170" t="s">
        <v>97</v>
      </c>
      <c r="G1170" t="s">
        <v>68</v>
      </c>
      <c r="H1170">
        <v>6</v>
      </c>
      <c r="I1170">
        <v>267.77999999999997</v>
      </c>
      <c r="J1170">
        <v>0.13300000000000001</v>
      </c>
      <c r="K1170">
        <v>202.49</v>
      </c>
      <c r="L1170" t="s">
        <v>57</v>
      </c>
    </row>
    <row r="1171" spans="1:12" x14ac:dyDescent="0.3">
      <c r="A1171" t="s">
        <v>3191</v>
      </c>
      <c r="B1171" t="s">
        <v>7632</v>
      </c>
      <c r="C1171" t="s">
        <v>84</v>
      </c>
      <c r="D1171" t="s">
        <v>169</v>
      </c>
      <c r="E1171" t="s">
        <v>60</v>
      </c>
      <c r="F1171" t="s">
        <v>90</v>
      </c>
      <c r="G1171" t="s">
        <v>68</v>
      </c>
      <c r="H1171">
        <v>1</v>
      </c>
      <c r="I1171">
        <v>25.6</v>
      </c>
      <c r="J1171">
        <v>0.123</v>
      </c>
      <c r="K1171">
        <v>13.74</v>
      </c>
      <c r="L1171" t="s">
        <v>57</v>
      </c>
    </row>
    <row r="1172" spans="1:12" x14ac:dyDescent="0.3">
      <c r="A1172" t="s">
        <v>922</v>
      </c>
      <c r="B1172" t="s">
        <v>7633</v>
      </c>
      <c r="C1172" t="s">
        <v>84</v>
      </c>
      <c r="D1172" t="s">
        <v>85</v>
      </c>
      <c r="E1172" t="s">
        <v>107</v>
      </c>
      <c r="F1172" t="s">
        <v>108</v>
      </c>
      <c r="G1172" t="s">
        <v>68</v>
      </c>
      <c r="H1172">
        <v>6</v>
      </c>
      <c r="I1172">
        <v>51.72</v>
      </c>
      <c r="J1172">
        <v>0.13800000000000001</v>
      </c>
      <c r="K1172">
        <v>18.149999999999999</v>
      </c>
      <c r="L1172" t="s">
        <v>57</v>
      </c>
    </row>
    <row r="1173" spans="1:12" x14ac:dyDescent="0.3">
      <c r="A1173" t="s">
        <v>435</v>
      </c>
      <c r="B1173" t="s">
        <v>7634</v>
      </c>
      <c r="C1173" t="s">
        <v>6930</v>
      </c>
      <c r="D1173" t="s">
        <v>372</v>
      </c>
      <c r="E1173" t="s">
        <v>93</v>
      </c>
      <c r="F1173" t="s">
        <v>124</v>
      </c>
      <c r="G1173" t="s">
        <v>56</v>
      </c>
      <c r="H1173">
        <v>3</v>
      </c>
      <c r="I1173">
        <v>10.91</v>
      </c>
      <c r="J1173">
        <v>0.1</v>
      </c>
      <c r="K1173">
        <v>4.8899999999999997</v>
      </c>
      <c r="L1173" t="s">
        <v>57</v>
      </c>
    </row>
    <row r="1174" spans="1:12" x14ac:dyDescent="0.3">
      <c r="A1174" t="s">
        <v>1231</v>
      </c>
      <c r="B1174" t="s">
        <v>7635</v>
      </c>
      <c r="C1174" t="s">
        <v>52</v>
      </c>
      <c r="D1174" t="s">
        <v>101</v>
      </c>
      <c r="E1174" t="s">
        <v>107</v>
      </c>
      <c r="F1174" t="s">
        <v>108</v>
      </c>
      <c r="G1174" t="s">
        <v>56</v>
      </c>
      <c r="H1174">
        <v>7</v>
      </c>
      <c r="I1174">
        <v>41.59</v>
      </c>
      <c r="J1174">
        <v>0.04</v>
      </c>
      <c r="K1174">
        <v>17.88</v>
      </c>
      <c r="L1174" t="s">
        <v>57</v>
      </c>
    </row>
    <row r="1175" spans="1:12" x14ac:dyDescent="0.3">
      <c r="A1175" t="s">
        <v>2296</v>
      </c>
      <c r="B1175" t="s">
        <v>6761</v>
      </c>
      <c r="C1175" t="s">
        <v>63</v>
      </c>
      <c r="D1175" t="s">
        <v>137</v>
      </c>
      <c r="E1175" t="s">
        <v>107</v>
      </c>
      <c r="F1175" t="s">
        <v>132</v>
      </c>
      <c r="G1175" t="s">
        <v>56</v>
      </c>
      <c r="H1175">
        <v>3</v>
      </c>
      <c r="I1175">
        <v>29.62</v>
      </c>
      <c r="J1175">
        <v>0.21099999999999999</v>
      </c>
      <c r="K1175">
        <v>11.05</v>
      </c>
      <c r="L1175" t="s">
        <v>6714</v>
      </c>
    </row>
    <row r="1176" spans="1:12" x14ac:dyDescent="0.3">
      <c r="A1176" t="s">
        <v>5438</v>
      </c>
      <c r="B1176" t="s">
        <v>6711</v>
      </c>
      <c r="C1176" t="s">
        <v>88</v>
      </c>
      <c r="D1176" t="s">
        <v>270</v>
      </c>
      <c r="E1176" t="s">
        <v>54</v>
      </c>
      <c r="F1176" t="s">
        <v>114</v>
      </c>
      <c r="G1176" t="s">
        <v>68</v>
      </c>
      <c r="H1176">
        <v>6</v>
      </c>
      <c r="I1176">
        <v>16.87</v>
      </c>
      <c r="J1176">
        <v>4.1000000000000002E-2</v>
      </c>
      <c r="K1176">
        <v>11.6</v>
      </c>
      <c r="L1176" t="s">
        <v>57</v>
      </c>
    </row>
    <row r="1177" spans="1:12" x14ac:dyDescent="0.3">
      <c r="A1177" t="s">
        <v>208</v>
      </c>
      <c r="B1177" t="s">
        <v>7578</v>
      </c>
      <c r="C1177" t="s">
        <v>84</v>
      </c>
      <c r="D1177" t="s">
        <v>144</v>
      </c>
      <c r="E1177" t="s">
        <v>93</v>
      </c>
      <c r="F1177" t="s">
        <v>94</v>
      </c>
      <c r="G1177" t="s">
        <v>56</v>
      </c>
      <c r="H1177">
        <v>8</v>
      </c>
      <c r="I1177">
        <v>40.33</v>
      </c>
      <c r="J1177">
        <v>5.0999999999999997E-2</v>
      </c>
      <c r="K1177">
        <v>18.66</v>
      </c>
      <c r="L1177" t="s">
        <v>57</v>
      </c>
    </row>
    <row r="1178" spans="1:12" x14ac:dyDescent="0.3">
      <c r="A1178" t="s">
        <v>6479</v>
      </c>
      <c r="B1178" t="s">
        <v>7636</v>
      </c>
      <c r="C1178" t="s">
        <v>88</v>
      </c>
      <c r="D1178" t="s">
        <v>116</v>
      </c>
      <c r="E1178" t="s">
        <v>71</v>
      </c>
      <c r="F1178" t="s">
        <v>86</v>
      </c>
      <c r="G1178" t="s">
        <v>56</v>
      </c>
      <c r="H1178">
        <v>2</v>
      </c>
      <c r="I1178">
        <v>101.85</v>
      </c>
      <c r="J1178">
        <v>0.12</v>
      </c>
      <c r="K1178">
        <v>73.709999999999994</v>
      </c>
      <c r="L1178" t="s">
        <v>57</v>
      </c>
    </row>
    <row r="1179" spans="1:12" x14ac:dyDescent="0.3">
      <c r="A1179" t="s">
        <v>4200</v>
      </c>
      <c r="B1179" t="s">
        <v>7637</v>
      </c>
      <c r="C1179" t="s">
        <v>84</v>
      </c>
      <c r="D1179" t="s">
        <v>85</v>
      </c>
      <c r="E1179" t="s">
        <v>93</v>
      </c>
      <c r="F1179" t="s">
        <v>141</v>
      </c>
      <c r="G1179" t="s">
        <v>56</v>
      </c>
      <c r="H1179">
        <v>4</v>
      </c>
      <c r="I1179">
        <v>25.58</v>
      </c>
      <c r="J1179">
        <v>7.5999999999999998E-2</v>
      </c>
      <c r="K1179">
        <v>9.65</v>
      </c>
      <c r="L1179" t="s">
        <v>57</v>
      </c>
    </row>
    <row r="1180" spans="1:12" x14ac:dyDescent="0.3">
      <c r="A1180" t="s">
        <v>647</v>
      </c>
      <c r="C1180" t="s">
        <v>63</v>
      </c>
      <c r="D1180" t="s">
        <v>7174</v>
      </c>
      <c r="E1180" t="s">
        <v>7039</v>
      </c>
      <c r="F1180" t="s">
        <v>55</v>
      </c>
      <c r="G1180" t="s">
        <v>68</v>
      </c>
      <c r="H1180">
        <v>6</v>
      </c>
      <c r="I1180">
        <v>18.100000000000001</v>
      </c>
      <c r="J1180">
        <v>0.247</v>
      </c>
      <c r="K1180">
        <v>11.69</v>
      </c>
      <c r="L1180" t="s">
        <v>57</v>
      </c>
    </row>
    <row r="1181" spans="1:12" x14ac:dyDescent="0.3">
      <c r="A1181" t="s">
        <v>745</v>
      </c>
      <c r="B1181" t="s">
        <v>7638</v>
      </c>
      <c r="C1181" t="s">
        <v>88</v>
      </c>
      <c r="D1181" t="s">
        <v>92</v>
      </c>
      <c r="E1181" t="s">
        <v>71</v>
      </c>
      <c r="F1181" t="s">
        <v>72</v>
      </c>
      <c r="G1181" t="s">
        <v>56</v>
      </c>
      <c r="H1181">
        <v>3</v>
      </c>
      <c r="I1181">
        <v>53.39</v>
      </c>
      <c r="J1181">
        <v>6.3E-2</v>
      </c>
      <c r="K1181">
        <v>42.46</v>
      </c>
      <c r="L1181" t="s">
        <v>57</v>
      </c>
    </row>
    <row r="1182" spans="1:12" x14ac:dyDescent="0.3">
      <c r="A1182" t="s">
        <v>6619</v>
      </c>
      <c r="B1182" t="s">
        <v>6756</v>
      </c>
      <c r="C1182" t="s">
        <v>63</v>
      </c>
      <c r="D1182" t="s">
        <v>137</v>
      </c>
      <c r="E1182" t="s">
        <v>60</v>
      </c>
      <c r="F1182" t="s">
        <v>67</v>
      </c>
      <c r="G1182" t="s">
        <v>56</v>
      </c>
      <c r="H1182">
        <v>3</v>
      </c>
      <c r="I1182">
        <v>86.55</v>
      </c>
      <c r="J1182">
        <v>0.36499999999999999</v>
      </c>
      <c r="K1182">
        <v>44.73</v>
      </c>
      <c r="L1182" t="s">
        <v>57</v>
      </c>
    </row>
    <row r="1183" spans="1:12" x14ac:dyDescent="0.3">
      <c r="A1183" t="s">
        <v>5486</v>
      </c>
      <c r="B1183" t="s">
        <v>7639</v>
      </c>
      <c r="C1183" t="s">
        <v>63</v>
      </c>
      <c r="D1183" t="s">
        <v>204</v>
      </c>
      <c r="E1183" t="s">
        <v>71</v>
      </c>
      <c r="F1183" t="s">
        <v>78</v>
      </c>
      <c r="G1183" t="s">
        <v>56</v>
      </c>
      <c r="H1183">
        <v>5</v>
      </c>
      <c r="I1183">
        <v>109.85</v>
      </c>
      <c r="J1183">
        <v>0.25700000000000001</v>
      </c>
      <c r="K1183">
        <v>80.03</v>
      </c>
      <c r="L1183" t="s">
        <v>57</v>
      </c>
    </row>
    <row r="1184" spans="1:12" x14ac:dyDescent="0.3">
      <c r="A1184" t="s">
        <v>5066</v>
      </c>
      <c r="B1184" t="s">
        <v>7640</v>
      </c>
      <c r="C1184" t="s">
        <v>88</v>
      </c>
      <c r="D1184" t="s">
        <v>429</v>
      </c>
      <c r="E1184" t="s">
        <v>54</v>
      </c>
      <c r="F1184" t="s">
        <v>55</v>
      </c>
      <c r="G1184" t="s">
        <v>68</v>
      </c>
      <c r="H1184">
        <v>3</v>
      </c>
      <c r="I1184">
        <v>15.78</v>
      </c>
      <c r="J1184">
        <v>0.128</v>
      </c>
      <c r="K1184">
        <v>9.43</v>
      </c>
      <c r="L1184" t="s">
        <v>57</v>
      </c>
    </row>
    <row r="1185" spans="1:12" x14ac:dyDescent="0.3">
      <c r="A1185" t="s">
        <v>5922</v>
      </c>
      <c r="B1185" t="s">
        <v>7641</v>
      </c>
      <c r="C1185" t="s">
        <v>6817</v>
      </c>
      <c r="D1185" t="s">
        <v>206</v>
      </c>
      <c r="E1185" t="s">
        <v>93</v>
      </c>
      <c r="F1185" t="s">
        <v>255</v>
      </c>
      <c r="G1185" t="s">
        <v>68</v>
      </c>
      <c r="H1185">
        <v>1</v>
      </c>
      <c r="I1185">
        <v>14.34</v>
      </c>
      <c r="J1185">
        <v>0.14699999999999999</v>
      </c>
      <c r="K1185">
        <v>5.42</v>
      </c>
      <c r="L1185" t="s">
        <v>57</v>
      </c>
    </row>
    <row r="1186" spans="1:12" x14ac:dyDescent="0.3">
      <c r="A1186" t="s">
        <v>4768</v>
      </c>
      <c r="B1186" t="s">
        <v>7642</v>
      </c>
      <c r="C1186" t="s">
        <v>52</v>
      </c>
      <c r="D1186" t="s">
        <v>155</v>
      </c>
      <c r="E1186" t="s">
        <v>54</v>
      </c>
      <c r="F1186" t="s">
        <v>114</v>
      </c>
      <c r="G1186" t="s">
        <v>68</v>
      </c>
      <c r="H1186">
        <v>2</v>
      </c>
      <c r="I1186">
        <v>22.98</v>
      </c>
      <c r="J1186">
        <v>0.09</v>
      </c>
      <c r="K1186">
        <v>15.73</v>
      </c>
      <c r="L1186" t="s">
        <v>57</v>
      </c>
    </row>
    <row r="1187" spans="1:12" x14ac:dyDescent="0.3">
      <c r="A1187" t="s">
        <v>66</v>
      </c>
      <c r="B1187" t="s">
        <v>6805</v>
      </c>
      <c r="C1187" t="s">
        <v>63</v>
      </c>
      <c r="D1187" t="s">
        <v>64</v>
      </c>
      <c r="E1187" t="s">
        <v>60</v>
      </c>
      <c r="F1187" t="s">
        <v>67</v>
      </c>
      <c r="G1187" t="s">
        <v>68</v>
      </c>
      <c r="H1187">
        <v>2</v>
      </c>
      <c r="I1187">
        <v>31.33</v>
      </c>
      <c r="J1187">
        <v>0.22900000000000001</v>
      </c>
      <c r="K1187">
        <v>17.03</v>
      </c>
      <c r="L1187" t="s">
        <v>57</v>
      </c>
    </row>
    <row r="1188" spans="1:12" x14ac:dyDescent="0.3">
      <c r="A1188" t="s">
        <v>578</v>
      </c>
      <c r="B1188" t="s">
        <v>7130</v>
      </c>
      <c r="C1188" t="s">
        <v>52</v>
      </c>
      <c r="D1188" t="s">
        <v>121</v>
      </c>
      <c r="E1188" t="s">
        <v>107</v>
      </c>
      <c r="F1188" t="s">
        <v>108</v>
      </c>
      <c r="G1188" t="s">
        <v>68</v>
      </c>
      <c r="H1188">
        <v>5</v>
      </c>
      <c r="I1188">
        <v>44.98</v>
      </c>
      <c r="J1188">
        <v>4.4999999999999998E-2</v>
      </c>
      <c r="K1188">
        <v>20.03</v>
      </c>
      <c r="L1188" t="s">
        <v>57</v>
      </c>
    </row>
    <row r="1189" spans="1:12" x14ac:dyDescent="0.3">
      <c r="A1189" t="s">
        <v>4777</v>
      </c>
      <c r="B1189" t="s">
        <v>6890</v>
      </c>
      <c r="C1189" t="s">
        <v>52</v>
      </c>
      <c r="D1189" t="s">
        <v>272</v>
      </c>
      <c r="E1189" t="s">
        <v>71</v>
      </c>
      <c r="F1189" t="s">
        <v>97</v>
      </c>
      <c r="G1189" t="s">
        <v>56</v>
      </c>
      <c r="H1189">
        <v>6</v>
      </c>
      <c r="I1189">
        <v>289.02999999999997</v>
      </c>
      <c r="J1189">
        <v>4.7E-2</v>
      </c>
      <c r="K1189">
        <v>222.73</v>
      </c>
      <c r="L1189" t="s">
        <v>57</v>
      </c>
    </row>
    <row r="1190" spans="1:12" x14ac:dyDescent="0.3">
      <c r="A1190" t="s">
        <v>4775</v>
      </c>
      <c r="B1190" t="s">
        <v>7368</v>
      </c>
      <c r="C1190" t="s">
        <v>63</v>
      </c>
      <c r="D1190" t="s">
        <v>64</v>
      </c>
      <c r="E1190" t="s">
        <v>107</v>
      </c>
      <c r="F1190" t="s">
        <v>148</v>
      </c>
      <c r="G1190" t="s">
        <v>68</v>
      </c>
      <c r="H1190">
        <v>5</v>
      </c>
      <c r="I1190">
        <v>47.33</v>
      </c>
      <c r="J1190">
        <v>0.245</v>
      </c>
      <c r="K1190">
        <v>14.89</v>
      </c>
      <c r="L1190" t="s">
        <v>6714</v>
      </c>
    </row>
    <row r="1191" spans="1:12" x14ac:dyDescent="0.3">
      <c r="A1191" t="s">
        <v>1900</v>
      </c>
      <c r="B1191" t="s">
        <v>7333</v>
      </c>
      <c r="C1191" t="s">
        <v>52</v>
      </c>
      <c r="D1191" t="s">
        <v>130</v>
      </c>
      <c r="E1191" t="s">
        <v>71</v>
      </c>
      <c r="F1191" t="s">
        <v>78</v>
      </c>
      <c r="G1191" t="s">
        <v>56</v>
      </c>
      <c r="H1191">
        <v>4</v>
      </c>
      <c r="I1191">
        <v>52.47</v>
      </c>
      <c r="J1191">
        <v>0.129</v>
      </c>
      <c r="K1191">
        <v>38.74</v>
      </c>
      <c r="L1191" t="s">
        <v>57</v>
      </c>
    </row>
    <row r="1192" spans="1:12" x14ac:dyDescent="0.3">
      <c r="A1192" t="s">
        <v>670</v>
      </c>
      <c r="B1192" t="s">
        <v>7643</v>
      </c>
      <c r="C1192" t="s">
        <v>52</v>
      </c>
      <c r="D1192" t="s">
        <v>200</v>
      </c>
      <c r="E1192" t="s">
        <v>93</v>
      </c>
      <c r="F1192" t="s">
        <v>219</v>
      </c>
      <c r="G1192" t="s">
        <v>68</v>
      </c>
      <c r="H1192">
        <v>7</v>
      </c>
      <c r="I1192">
        <v>21.93</v>
      </c>
      <c r="J1192">
        <v>0.113</v>
      </c>
      <c r="K1192">
        <v>7.97</v>
      </c>
      <c r="L1192" t="s">
        <v>6720</v>
      </c>
    </row>
    <row r="1193" spans="1:12" x14ac:dyDescent="0.3">
      <c r="A1193" t="s">
        <v>1905</v>
      </c>
      <c r="B1193" t="s">
        <v>7644</v>
      </c>
      <c r="C1193" t="s">
        <v>88</v>
      </c>
      <c r="D1193" t="s">
        <v>234</v>
      </c>
      <c r="E1193" t="s">
        <v>107</v>
      </c>
      <c r="F1193" t="s">
        <v>132</v>
      </c>
      <c r="G1193" t="s">
        <v>56</v>
      </c>
      <c r="H1193">
        <v>1</v>
      </c>
      <c r="I1193">
        <v>33.35</v>
      </c>
      <c r="J1193">
        <v>0.125</v>
      </c>
      <c r="K1193">
        <v>11.6</v>
      </c>
      <c r="L1193" t="s">
        <v>57</v>
      </c>
    </row>
    <row r="1194" spans="1:12" x14ac:dyDescent="0.3">
      <c r="A1194" t="s">
        <v>1643</v>
      </c>
      <c r="B1194" t="s">
        <v>7139</v>
      </c>
      <c r="C1194" t="s">
        <v>84</v>
      </c>
      <c r="D1194" t="s">
        <v>147</v>
      </c>
      <c r="E1194" t="s">
        <v>54</v>
      </c>
      <c r="F1194" t="s">
        <v>65</v>
      </c>
      <c r="G1194" t="s">
        <v>56</v>
      </c>
      <c r="H1194">
        <v>2</v>
      </c>
      <c r="I1194">
        <v>22.31</v>
      </c>
      <c r="J1194">
        <v>0.158</v>
      </c>
      <c r="K1194">
        <v>12.45</v>
      </c>
      <c r="L1194" t="s">
        <v>57</v>
      </c>
    </row>
    <row r="1195" spans="1:12" x14ac:dyDescent="0.3">
      <c r="A1195" t="s">
        <v>4715</v>
      </c>
      <c r="B1195" t="s">
        <v>7576</v>
      </c>
      <c r="C1195" t="s">
        <v>88</v>
      </c>
      <c r="D1195" t="s">
        <v>135</v>
      </c>
      <c r="E1195" t="s">
        <v>60</v>
      </c>
      <c r="F1195" t="s">
        <v>76</v>
      </c>
      <c r="G1195" t="s">
        <v>56</v>
      </c>
      <c r="H1195">
        <v>1</v>
      </c>
      <c r="I1195">
        <v>114.99</v>
      </c>
      <c r="J1195">
        <v>0.10100000000000001</v>
      </c>
      <c r="K1195">
        <v>48.85</v>
      </c>
      <c r="L1195" t="s">
        <v>57</v>
      </c>
    </row>
    <row r="1196" spans="1:12" x14ac:dyDescent="0.3">
      <c r="A1196" t="s">
        <v>2026</v>
      </c>
      <c r="B1196" t="s">
        <v>7645</v>
      </c>
      <c r="C1196" t="s">
        <v>63</v>
      </c>
      <c r="D1196" t="s">
        <v>106</v>
      </c>
      <c r="E1196" t="s">
        <v>71</v>
      </c>
      <c r="F1196" t="s">
        <v>126</v>
      </c>
      <c r="G1196" t="s">
        <v>68</v>
      </c>
      <c r="H1196">
        <v>2</v>
      </c>
      <c r="I1196">
        <v>33.340000000000003</v>
      </c>
      <c r="J1196">
        <v>0.29599999999999999</v>
      </c>
      <c r="K1196">
        <v>21.86</v>
      </c>
      <c r="L1196" t="s">
        <v>57</v>
      </c>
    </row>
    <row r="1197" spans="1:12" x14ac:dyDescent="0.3">
      <c r="A1197" t="s">
        <v>4254</v>
      </c>
      <c r="B1197" t="s">
        <v>6759</v>
      </c>
      <c r="C1197" t="s">
        <v>52</v>
      </c>
      <c r="D1197" t="s">
        <v>130</v>
      </c>
      <c r="E1197" t="s">
        <v>54</v>
      </c>
      <c r="F1197" t="s">
        <v>114</v>
      </c>
      <c r="G1197" t="s">
        <v>56</v>
      </c>
      <c r="H1197">
        <v>2</v>
      </c>
      <c r="I1197">
        <v>15.9</v>
      </c>
      <c r="J1197">
        <v>5.8999999999999997E-2</v>
      </c>
      <c r="K1197">
        <v>10.76</v>
      </c>
      <c r="L1197" t="s">
        <v>104</v>
      </c>
    </row>
    <row r="1198" spans="1:12" x14ac:dyDescent="0.3">
      <c r="A1198" t="s">
        <v>5554</v>
      </c>
      <c r="B1198" t="s">
        <v>6715</v>
      </c>
      <c r="C1198" t="s">
        <v>63</v>
      </c>
      <c r="D1198" t="s">
        <v>175</v>
      </c>
      <c r="E1198" t="s">
        <v>60</v>
      </c>
      <c r="F1198" t="s">
        <v>67</v>
      </c>
      <c r="G1198" t="s">
        <v>56</v>
      </c>
      <c r="H1198">
        <v>3</v>
      </c>
      <c r="I1198">
        <v>117.12</v>
      </c>
      <c r="J1198">
        <v>0.36699999999999999</v>
      </c>
      <c r="K1198">
        <v>52.07</v>
      </c>
      <c r="L1198" t="s">
        <v>57</v>
      </c>
    </row>
    <row r="1199" spans="1:12" x14ac:dyDescent="0.3">
      <c r="A1199" t="s">
        <v>1983</v>
      </c>
      <c r="B1199" t="s">
        <v>7011</v>
      </c>
      <c r="C1199" t="s">
        <v>52</v>
      </c>
      <c r="D1199" t="s">
        <v>200</v>
      </c>
      <c r="E1199" t="s">
        <v>54</v>
      </c>
      <c r="F1199" t="s">
        <v>156</v>
      </c>
      <c r="G1199" t="s">
        <v>56</v>
      </c>
      <c r="H1199">
        <v>1</v>
      </c>
      <c r="I1199">
        <v>17.09</v>
      </c>
      <c r="J1199">
        <v>7.6999999999999999E-2</v>
      </c>
      <c r="K1199">
        <v>10.24</v>
      </c>
      <c r="L1199" t="s">
        <v>57</v>
      </c>
    </row>
    <row r="1200" spans="1:12" x14ac:dyDescent="0.3">
      <c r="A1200" t="s">
        <v>6000</v>
      </c>
      <c r="B1200" t="s">
        <v>6732</v>
      </c>
      <c r="C1200" t="s">
        <v>84</v>
      </c>
      <c r="D1200" t="s">
        <v>103</v>
      </c>
      <c r="E1200" t="s">
        <v>71</v>
      </c>
      <c r="F1200" t="s">
        <v>72</v>
      </c>
      <c r="G1200" t="s">
        <v>56</v>
      </c>
      <c r="H1200">
        <v>2</v>
      </c>
      <c r="I1200">
        <v>111.12</v>
      </c>
      <c r="J1200">
        <v>0.13</v>
      </c>
      <c r="K1200">
        <v>72.75</v>
      </c>
      <c r="L1200" t="s">
        <v>57</v>
      </c>
    </row>
    <row r="1201" spans="1:12" x14ac:dyDescent="0.3">
      <c r="A1201" t="s">
        <v>329</v>
      </c>
      <c r="B1201" t="s">
        <v>7295</v>
      </c>
      <c r="C1201" t="s">
        <v>84</v>
      </c>
      <c r="D1201" t="s">
        <v>150</v>
      </c>
      <c r="E1201" t="s">
        <v>60</v>
      </c>
      <c r="F1201" t="s">
        <v>99</v>
      </c>
      <c r="G1201" t="s">
        <v>68</v>
      </c>
      <c r="H1201">
        <v>3</v>
      </c>
      <c r="I1201">
        <v>89.5</v>
      </c>
      <c r="J1201">
        <v>9.2999999999999999E-2</v>
      </c>
      <c r="K1201">
        <v>41.41</v>
      </c>
      <c r="L1201" t="s">
        <v>57</v>
      </c>
    </row>
    <row r="1202" spans="1:12" x14ac:dyDescent="0.3">
      <c r="A1202" t="s">
        <v>6176</v>
      </c>
      <c r="B1202" t="s">
        <v>7646</v>
      </c>
      <c r="C1202" t="s">
        <v>6930</v>
      </c>
      <c r="D1202" t="s">
        <v>196</v>
      </c>
      <c r="E1202" t="s">
        <v>54</v>
      </c>
      <c r="F1202" t="s">
        <v>156</v>
      </c>
      <c r="G1202" t="s">
        <v>56</v>
      </c>
      <c r="H1202">
        <v>1</v>
      </c>
      <c r="I1202">
        <v>18.25</v>
      </c>
      <c r="J1202">
        <v>0.112</v>
      </c>
      <c r="K1202">
        <v>11.67</v>
      </c>
      <c r="L1202" t="s">
        <v>57</v>
      </c>
    </row>
    <row r="1203" spans="1:12" x14ac:dyDescent="0.3">
      <c r="A1203" t="s">
        <v>1875</v>
      </c>
      <c r="B1203" t="s">
        <v>7488</v>
      </c>
      <c r="C1203" t="s">
        <v>63</v>
      </c>
      <c r="D1203" t="s">
        <v>251</v>
      </c>
      <c r="E1203" t="s">
        <v>93</v>
      </c>
      <c r="F1203" t="s">
        <v>7530</v>
      </c>
      <c r="G1203" t="s">
        <v>68</v>
      </c>
      <c r="H1203">
        <v>2</v>
      </c>
      <c r="I1203">
        <v>64.69</v>
      </c>
      <c r="J1203">
        <v>9.8000000000000004E-2</v>
      </c>
      <c r="K1203">
        <v>26.95</v>
      </c>
      <c r="L1203" t="s">
        <v>57</v>
      </c>
    </row>
    <row r="1204" spans="1:12" x14ac:dyDescent="0.3">
      <c r="A1204" t="s">
        <v>1471</v>
      </c>
      <c r="B1204" t="s">
        <v>7647</v>
      </c>
      <c r="C1204" t="s">
        <v>84</v>
      </c>
      <c r="D1204" t="s">
        <v>243</v>
      </c>
      <c r="E1204" t="s">
        <v>107</v>
      </c>
      <c r="F1204" t="s">
        <v>108</v>
      </c>
      <c r="G1204" t="s">
        <v>56</v>
      </c>
      <c r="H1204">
        <v>3</v>
      </c>
      <c r="I1204">
        <v>10.36</v>
      </c>
      <c r="J1204">
        <v>5.7000000000000002E-2</v>
      </c>
      <c r="K1204">
        <v>3.99</v>
      </c>
      <c r="L1204" t="s">
        <v>57</v>
      </c>
    </row>
    <row r="1205" spans="1:12" x14ac:dyDescent="0.3">
      <c r="A1205" t="s">
        <v>4810</v>
      </c>
      <c r="B1205" t="s">
        <v>7574</v>
      </c>
      <c r="C1205" t="s">
        <v>84</v>
      </c>
      <c r="D1205" t="s">
        <v>144</v>
      </c>
      <c r="E1205" t="s">
        <v>107</v>
      </c>
      <c r="F1205" t="s">
        <v>139</v>
      </c>
      <c r="G1205" t="s">
        <v>56</v>
      </c>
      <c r="H1205">
        <v>2</v>
      </c>
      <c r="I1205">
        <v>50.19</v>
      </c>
      <c r="J1205">
        <v>7.5999999999999998E-2</v>
      </c>
      <c r="K1205">
        <v>17.14</v>
      </c>
      <c r="L1205" t="s">
        <v>57</v>
      </c>
    </row>
    <row r="1206" spans="1:12" x14ac:dyDescent="0.3">
      <c r="A1206" t="s">
        <v>2665</v>
      </c>
      <c r="B1206" t="s">
        <v>7648</v>
      </c>
      <c r="C1206" t="s">
        <v>52</v>
      </c>
      <c r="D1206" t="s">
        <v>121</v>
      </c>
      <c r="E1206" t="s">
        <v>93</v>
      </c>
      <c r="F1206" t="s">
        <v>141</v>
      </c>
      <c r="G1206" t="s">
        <v>68</v>
      </c>
      <c r="H1206">
        <v>13</v>
      </c>
      <c r="I1206">
        <v>68.83</v>
      </c>
      <c r="J1206">
        <v>6.9000000000000006E-2</v>
      </c>
      <c r="K1206">
        <v>33.22</v>
      </c>
      <c r="L1206" t="s">
        <v>57</v>
      </c>
    </row>
    <row r="1207" spans="1:12" x14ac:dyDescent="0.3">
      <c r="A1207" t="s">
        <v>6384</v>
      </c>
      <c r="B1207" t="s">
        <v>7649</v>
      </c>
      <c r="C1207" t="s">
        <v>63</v>
      </c>
      <c r="D1207" t="s">
        <v>82</v>
      </c>
      <c r="E1207" t="s">
        <v>93</v>
      </c>
      <c r="F1207" t="s">
        <v>255</v>
      </c>
      <c r="G1207" t="s">
        <v>56</v>
      </c>
      <c r="H1207">
        <v>6</v>
      </c>
      <c r="I1207">
        <v>24.13</v>
      </c>
      <c r="J1207">
        <v>0.108</v>
      </c>
      <c r="L1207" t="s">
        <v>57</v>
      </c>
    </row>
    <row r="1208" spans="1:12" x14ac:dyDescent="0.3">
      <c r="A1208" t="s">
        <v>1399</v>
      </c>
      <c r="B1208" t="s">
        <v>7650</v>
      </c>
      <c r="C1208" t="s">
        <v>88</v>
      </c>
      <c r="D1208" t="s">
        <v>179</v>
      </c>
      <c r="E1208" t="s">
        <v>107</v>
      </c>
      <c r="F1208" t="s">
        <v>193</v>
      </c>
      <c r="G1208" t="s">
        <v>68</v>
      </c>
      <c r="H1208">
        <v>3</v>
      </c>
      <c r="I1208">
        <v>23.16</v>
      </c>
      <c r="J1208">
        <v>8.8999999999999996E-2</v>
      </c>
      <c r="K1208">
        <v>10.31</v>
      </c>
      <c r="L1208" t="s">
        <v>57</v>
      </c>
    </row>
    <row r="1209" spans="1:12" x14ac:dyDescent="0.3">
      <c r="A1209" t="s">
        <v>1067</v>
      </c>
      <c r="B1209" t="s">
        <v>6759</v>
      </c>
      <c r="C1209" t="s">
        <v>63</v>
      </c>
      <c r="D1209" t="s">
        <v>251</v>
      </c>
      <c r="E1209" t="s">
        <v>71</v>
      </c>
      <c r="F1209" t="s">
        <v>72</v>
      </c>
      <c r="G1209" t="s">
        <v>68</v>
      </c>
      <c r="H1209">
        <v>1</v>
      </c>
      <c r="I1209">
        <v>151.79</v>
      </c>
      <c r="J1209">
        <v>0.189</v>
      </c>
      <c r="K1209">
        <v>114.45</v>
      </c>
      <c r="L1209" t="s">
        <v>57</v>
      </c>
    </row>
    <row r="1210" spans="1:12" x14ac:dyDescent="0.3">
      <c r="A1210" t="s">
        <v>1082</v>
      </c>
      <c r="B1210" t="s">
        <v>7452</v>
      </c>
      <c r="C1210" t="s">
        <v>63</v>
      </c>
      <c r="D1210" t="s">
        <v>165</v>
      </c>
      <c r="E1210" t="s">
        <v>71</v>
      </c>
      <c r="F1210" t="s">
        <v>86</v>
      </c>
      <c r="G1210" t="s">
        <v>56</v>
      </c>
      <c r="H1210">
        <v>1</v>
      </c>
      <c r="I1210">
        <v>26.19</v>
      </c>
      <c r="J1210">
        <v>0.189</v>
      </c>
      <c r="K1210">
        <v>19.87</v>
      </c>
      <c r="L1210" t="s">
        <v>57</v>
      </c>
    </row>
    <row r="1211" spans="1:12" x14ac:dyDescent="0.3">
      <c r="A1211" t="s">
        <v>3841</v>
      </c>
      <c r="B1211" t="s">
        <v>7610</v>
      </c>
      <c r="C1211" t="s">
        <v>6718</v>
      </c>
      <c r="D1211" t="s">
        <v>181</v>
      </c>
      <c r="E1211" t="s">
        <v>107</v>
      </c>
      <c r="F1211" t="s">
        <v>132</v>
      </c>
      <c r="G1211" t="s">
        <v>68</v>
      </c>
      <c r="H1211">
        <v>7</v>
      </c>
      <c r="I1211">
        <v>28.86</v>
      </c>
      <c r="J1211">
        <v>0.104</v>
      </c>
      <c r="K1211">
        <v>9.4600000000000009</v>
      </c>
      <c r="L1211" t="s">
        <v>57</v>
      </c>
    </row>
    <row r="1212" spans="1:12" x14ac:dyDescent="0.3">
      <c r="A1212" t="s">
        <v>2673</v>
      </c>
      <c r="B1212" t="s">
        <v>6849</v>
      </c>
      <c r="C1212" t="s">
        <v>6865</v>
      </c>
      <c r="D1212" t="s">
        <v>281</v>
      </c>
      <c r="E1212" t="s">
        <v>7039</v>
      </c>
      <c r="F1212" t="s">
        <v>55</v>
      </c>
      <c r="G1212" t="s">
        <v>56</v>
      </c>
      <c r="H1212">
        <v>2</v>
      </c>
      <c r="I1212">
        <v>13.76</v>
      </c>
      <c r="J1212">
        <v>0.22500000000000001</v>
      </c>
      <c r="K1212">
        <v>7.63</v>
      </c>
      <c r="L1212" t="s">
        <v>6738</v>
      </c>
    </row>
    <row r="1213" spans="1:12" x14ac:dyDescent="0.3">
      <c r="A1213" t="s">
        <v>3600</v>
      </c>
      <c r="B1213" t="s">
        <v>7651</v>
      </c>
      <c r="C1213" t="s">
        <v>52</v>
      </c>
      <c r="D1213" t="s">
        <v>237</v>
      </c>
      <c r="E1213" t="s">
        <v>54</v>
      </c>
      <c r="F1213" t="s">
        <v>268</v>
      </c>
      <c r="G1213" t="s">
        <v>68</v>
      </c>
      <c r="H1213">
        <v>3</v>
      </c>
      <c r="I1213">
        <v>23.92</v>
      </c>
      <c r="J1213">
        <v>3.4000000000000002E-2</v>
      </c>
      <c r="K1213">
        <v>15.83</v>
      </c>
      <c r="L1213" t="s">
        <v>57</v>
      </c>
    </row>
    <row r="1214" spans="1:12" x14ac:dyDescent="0.3">
      <c r="A1214" t="s">
        <v>1236</v>
      </c>
      <c r="B1214" t="s">
        <v>7652</v>
      </c>
      <c r="C1214" t="s">
        <v>6741</v>
      </c>
      <c r="D1214" t="s">
        <v>155</v>
      </c>
      <c r="E1214" t="s">
        <v>93</v>
      </c>
      <c r="F1214" t="s">
        <v>219</v>
      </c>
      <c r="G1214" t="s">
        <v>68</v>
      </c>
      <c r="H1214">
        <v>1</v>
      </c>
      <c r="I1214">
        <v>52.23</v>
      </c>
      <c r="J1214">
        <v>5.3999999999999999E-2</v>
      </c>
      <c r="K1214">
        <v>21.27</v>
      </c>
      <c r="L1214" t="s">
        <v>57</v>
      </c>
    </row>
    <row r="1215" spans="1:12" x14ac:dyDescent="0.3">
      <c r="A1215" t="s">
        <v>6071</v>
      </c>
      <c r="B1215" t="s">
        <v>7653</v>
      </c>
      <c r="C1215" t="s">
        <v>52</v>
      </c>
      <c r="D1215" t="s">
        <v>70</v>
      </c>
      <c r="E1215" t="s">
        <v>71</v>
      </c>
      <c r="F1215" t="s">
        <v>126</v>
      </c>
      <c r="G1215" t="s">
        <v>56</v>
      </c>
      <c r="H1215">
        <v>3</v>
      </c>
      <c r="I1215">
        <v>185.03</v>
      </c>
      <c r="J1215">
        <v>0.23699999999999999</v>
      </c>
      <c r="K1215">
        <v>120.87</v>
      </c>
      <c r="L1215" t="s">
        <v>57</v>
      </c>
    </row>
    <row r="1216" spans="1:12" x14ac:dyDescent="0.3">
      <c r="A1216" t="s">
        <v>5598</v>
      </c>
      <c r="B1216" t="s">
        <v>6769</v>
      </c>
      <c r="C1216" t="s">
        <v>52</v>
      </c>
      <c r="D1216" t="s">
        <v>130</v>
      </c>
      <c r="E1216" t="s">
        <v>71</v>
      </c>
      <c r="F1216" t="s">
        <v>97</v>
      </c>
      <c r="G1216" t="s">
        <v>68</v>
      </c>
      <c r="H1216">
        <v>1</v>
      </c>
      <c r="I1216">
        <v>201.62</v>
      </c>
      <c r="J1216">
        <v>2.1999999999999999E-2</v>
      </c>
      <c r="K1216">
        <v>131.52000000000001</v>
      </c>
      <c r="L1216" t="s">
        <v>57</v>
      </c>
    </row>
    <row r="1217" spans="1:12" x14ac:dyDescent="0.3">
      <c r="A1217" t="s">
        <v>6485</v>
      </c>
      <c r="B1217" t="s">
        <v>7490</v>
      </c>
      <c r="C1217" t="s">
        <v>52</v>
      </c>
      <c r="D1217" t="s">
        <v>216</v>
      </c>
      <c r="E1217" t="s">
        <v>71</v>
      </c>
      <c r="F1217" t="s">
        <v>86</v>
      </c>
      <c r="G1217" t="s">
        <v>56</v>
      </c>
      <c r="H1217">
        <v>5</v>
      </c>
      <c r="I1217">
        <v>185.09</v>
      </c>
      <c r="J1217">
        <v>0.108</v>
      </c>
      <c r="K1217">
        <v>132.15</v>
      </c>
      <c r="L1217" t="s">
        <v>57</v>
      </c>
    </row>
    <row r="1218" spans="1:12" x14ac:dyDescent="0.3">
      <c r="A1218" t="s">
        <v>2031</v>
      </c>
      <c r="B1218" t="s">
        <v>7654</v>
      </c>
      <c r="C1218" t="s">
        <v>88</v>
      </c>
      <c r="D1218" t="s">
        <v>6964</v>
      </c>
      <c r="E1218" t="s">
        <v>60</v>
      </c>
      <c r="F1218" t="s">
        <v>99</v>
      </c>
      <c r="G1218" t="s">
        <v>56</v>
      </c>
      <c r="H1218">
        <v>2</v>
      </c>
      <c r="I1218">
        <v>100.15</v>
      </c>
      <c r="J1218">
        <v>7.6999999999999999E-2</v>
      </c>
      <c r="K1218">
        <v>53.73</v>
      </c>
      <c r="L1218" t="s">
        <v>104</v>
      </c>
    </row>
    <row r="1219" spans="1:12" x14ac:dyDescent="0.3">
      <c r="A1219" t="s">
        <v>5294</v>
      </c>
      <c r="B1219" t="s">
        <v>7388</v>
      </c>
      <c r="C1219" t="s">
        <v>52</v>
      </c>
      <c r="D1219" t="s">
        <v>200</v>
      </c>
      <c r="E1219" t="s">
        <v>107</v>
      </c>
      <c r="F1219" t="s">
        <v>108</v>
      </c>
      <c r="G1219" t="s">
        <v>56</v>
      </c>
      <c r="H1219">
        <v>3</v>
      </c>
      <c r="I1219">
        <v>13.63</v>
      </c>
      <c r="J1219">
        <v>9.7000000000000003E-2</v>
      </c>
      <c r="K1219">
        <v>5.58</v>
      </c>
      <c r="L1219" t="s">
        <v>57</v>
      </c>
    </row>
    <row r="1220" spans="1:12" x14ac:dyDescent="0.3">
      <c r="A1220" t="s">
        <v>3017</v>
      </c>
      <c r="B1220" t="s">
        <v>7655</v>
      </c>
      <c r="C1220" t="s">
        <v>63</v>
      </c>
      <c r="D1220" t="s">
        <v>251</v>
      </c>
      <c r="E1220" t="s">
        <v>54</v>
      </c>
      <c r="F1220" t="s">
        <v>55</v>
      </c>
      <c r="G1220" t="s">
        <v>56</v>
      </c>
      <c r="H1220">
        <v>7</v>
      </c>
      <c r="I1220">
        <v>17.989999999999998</v>
      </c>
      <c r="J1220">
        <v>0.308</v>
      </c>
      <c r="K1220">
        <v>10.83</v>
      </c>
      <c r="L1220" t="s">
        <v>104</v>
      </c>
    </row>
    <row r="1221" spans="1:12" x14ac:dyDescent="0.3">
      <c r="A1221" t="s">
        <v>719</v>
      </c>
      <c r="B1221" t="s">
        <v>7177</v>
      </c>
      <c r="C1221" t="s">
        <v>52</v>
      </c>
      <c r="D1221" t="s">
        <v>101</v>
      </c>
      <c r="E1221" t="s">
        <v>71</v>
      </c>
      <c r="F1221" t="s">
        <v>78</v>
      </c>
      <c r="G1221" t="s">
        <v>68</v>
      </c>
      <c r="H1221">
        <v>4</v>
      </c>
      <c r="I1221">
        <v>262.86</v>
      </c>
      <c r="J1221">
        <v>2.5000000000000001E-2</v>
      </c>
      <c r="K1221">
        <v>187.59</v>
      </c>
      <c r="L1221" t="s">
        <v>57</v>
      </c>
    </row>
    <row r="1222" spans="1:12" x14ac:dyDescent="0.3">
      <c r="A1222" t="s">
        <v>2836</v>
      </c>
      <c r="B1222" t="s">
        <v>7494</v>
      </c>
      <c r="C1222" t="s">
        <v>52</v>
      </c>
      <c r="D1222" t="s">
        <v>113</v>
      </c>
      <c r="E1222" t="s">
        <v>6911</v>
      </c>
      <c r="F1222" t="s">
        <v>61</v>
      </c>
      <c r="G1222" t="s">
        <v>56</v>
      </c>
      <c r="H1222">
        <v>2</v>
      </c>
      <c r="I1222">
        <v>19.899999999999999</v>
      </c>
      <c r="J1222">
        <v>0</v>
      </c>
      <c r="K1222">
        <v>10.24</v>
      </c>
      <c r="L1222" t="s">
        <v>6738</v>
      </c>
    </row>
    <row r="1223" spans="1:12" x14ac:dyDescent="0.3">
      <c r="A1223" t="s">
        <v>1427</v>
      </c>
      <c r="B1223" t="s">
        <v>7460</v>
      </c>
      <c r="C1223" t="s">
        <v>88</v>
      </c>
      <c r="D1223" t="s">
        <v>198</v>
      </c>
      <c r="E1223" t="s">
        <v>71</v>
      </c>
      <c r="F1223" t="s">
        <v>86</v>
      </c>
      <c r="G1223" t="s">
        <v>68</v>
      </c>
      <c r="H1223">
        <v>3</v>
      </c>
      <c r="I1223">
        <v>93.06</v>
      </c>
      <c r="J1223">
        <v>1.2E-2</v>
      </c>
      <c r="K1223">
        <v>64.260000000000005</v>
      </c>
      <c r="L1223" t="s">
        <v>57</v>
      </c>
    </row>
    <row r="1224" spans="1:12" x14ac:dyDescent="0.3">
      <c r="A1224" t="s">
        <v>4076</v>
      </c>
      <c r="B1224" t="s">
        <v>7656</v>
      </c>
      <c r="C1224" t="s">
        <v>84</v>
      </c>
      <c r="D1224" t="s">
        <v>147</v>
      </c>
      <c r="E1224" t="s">
        <v>71</v>
      </c>
      <c r="F1224" t="s">
        <v>72</v>
      </c>
      <c r="G1224" t="s">
        <v>56</v>
      </c>
      <c r="H1224">
        <v>1</v>
      </c>
      <c r="I1224">
        <v>242.77</v>
      </c>
      <c r="J1224">
        <v>0.111</v>
      </c>
      <c r="K1224">
        <v>165.63</v>
      </c>
      <c r="L1224" t="s">
        <v>57</v>
      </c>
    </row>
    <row r="1225" spans="1:12" x14ac:dyDescent="0.3">
      <c r="A1225" t="s">
        <v>2485</v>
      </c>
      <c r="B1225" t="s">
        <v>7577</v>
      </c>
      <c r="C1225" t="s">
        <v>63</v>
      </c>
      <c r="D1225" t="s">
        <v>188</v>
      </c>
      <c r="E1225" t="s">
        <v>6901</v>
      </c>
      <c r="F1225" t="s">
        <v>67</v>
      </c>
      <c r="G1225" t="s">
        <v>56</v>
      </c>
      <c r="H1225">
        <v>2</v>
      </c>
      <c r="I1225">
        <v>49.43</v>
      </c>
      <c r="J1225">
        <v>0.23799999999999999</v>
      </c>
      <c r="K1225">
        <v>20.95</v>
      </c>
      <c r="L1225" t="s">
        <v>57</v>
      </c>
    </row>
    <row r="1226" spans="1:12" x14ac:dyDescent="0.3">
      <c r="A1226" t="s">
        <v>4054</v>
      </c>
      <c r="B1226" t="s">
        <v>6808</v>
      </c>
      <c r="C1226" t="s">
        <v>6820</v>
      </c>
      <c r="D1226" t="s">
        <v>121</v>
      </c>
      <c r="E1226" t="s">
        <v>93</v>
      </c>
      <c r="F1226" t="s">
        <v>141</v>
      </c>
      <c r="G1226" t="s">
        <v>56</v>
      </c>
      <c r="H1226">
        <v>4</v>
      </c>
      <c r="I1226">
        <v>36.340000000000003</v>
      </c>
      <c r="J1226">
        <v>0.01</v>
      </c>
      <c r="K1226">
        <v>16.86</v>
      </c>
      <c r="L1226" t="s">
        <v>57</v>
      </c>
    </row>
    <row r="1227" spans="1:12" x14ac:dyDescent="0.3">
      <c r="A1227" t="s">
        <v>5488</v>
      </c>
      <c r="B1227" t="s">
        <v>7657</v>
      </c>
      <c r="C1227" t="s">
        <v>63</v>
      </c>
      <c r="D1227" t="s">
        <v>6866</v>
      </c>
      <c r="E1227" t="s">
        <v>60</v>
      </c>
      <c r="F1227" t="s">
        <v>99</v>
      </c>
      <c r="G1227" t="s">
        <v>56</v>
      </c>
      <c r="H1227">
        <v>1</v>
      </c>
      <c r="I1227">
        <v>23.49</v>
      </c>
      <c r="J1227">
        <v>0.29899999999999999</v>
      </c>
      <c r="K1227">
        <v>11.36</v>
      </c>
      <c r="L1227" t="s">
        <v>104</v>
      </c>
    </row>
    <row r="1228" spans="1:12" x14ac:dyDescent="0.3">
      <c r="A1228" t="s">
        <v>3734</v>
      </c>
      <c r="B1228" t="s">
        <v>7658</v>
      </c>
      <c r="C1228" t="s">
        <v>84</v>
      </c>
      <c r="D1228" t="s">
        <v>196</v>
      </c>
      <c r="E1228" t="s">
        <v>93</v>
      </c>
      <c r="F1228" t="s">
        <v>124</v>
      </c>
      <c r="G1228" t="s">
        <v>56</v>
      </c>
      <c r="H1228">
        <v>1</v>
      </c>
      <c r="I1228">
        <v>67.22</v>
      </c>
      <c r="J1228">
        <v>0.15</v>
      </c>
      <c r="K1228">
        <v>24.05</v>
      </c>
      <c r="L1228" t="s">
        <v>6714</v>
      </c>
    </row>
    <row r="1229" spans="1:12" x14ac:dyDescent="0.3">
      <c r="A1229" t="s">
        <v>122</v>
      </c>
      <c r="B1229" t="s">
        <v>7659</v>
      </c>
      <c r="C1229" t="s">
        <v>88</v>
      </c>
      <c r="D1229" t="s">
        <v>123</v>
      </c>
      <c r="E1229" t="s">
        <v>93</v>
      </c>
      <c r="F1229" t="s">
        <v>124</v>
      </c>
      <c r="G1229" t="s">
        <v>68</v>
      </c>
      <c r="H1229">
        <v>2</v>
      </c>
      <c r="I1229">
        <v>56.1</v>
      </c>
      <c r="J1229">
        <v>4.2000000000000003E-2</v>
      </c>
      <c r="K1229">
        <v>21.68</v>
      </c>
      <c r="L1229" t="s">
        <v>57</v>
      </c>
    </row>
    <row r="1230" spans="1:12" x14ac:dyDescent="0.3">
      <c r="A1230" t="s">
        <v>288</v>
      </c>
      <c r="B1230" t="s">
        <v>7660</v>
      </c>
      <c r="C1230" t="s">
        <v>84</v>
      </c>
      <c r="D1230" t="s">
        <v>6789</v>
      </c>
      <c r="E1230" t="s">
        <v>60</v>
      </c>
      <c r="F1230" t="s">
        <v>76</v>
      </c>
      <c r="G1230" t="s">
        <v>56</v>
      </c>
      <c r="H1230">
        <v>5</v>
      </c>
      <c r="I1230">
        <v>53.31</v>
      </c>
      <c r="J1230">
        <v>0.15</v>
      </c>
      <c r="K1230">
        <v>22.37</v>
      </c>
      <c r="L1230" t="s">
        <v>6954</v>
      </c>
    </row>
    <row r="1231" spans="1:12" x14ac:dyDescent="0.3">
      <c r="A1231" t="s">
        <v>5224</v>
      </c>
      <c r="B1231" t="s">
        <v>7661</v>
      </c>
      <c r="C1231" t="s">
        <v>88</v>
      </c>
      <c r="D1231" t="s">
        <v>198</v>
      </c>
      <c r="E1231" t="s">
        <v>71</v>
      </c>
      <c r="F1231" t="s">
        <v>78</v>
      </c>
      <c r="G1231" t="s">
        <v>68</v>
      </c>
      <c r="H1231">
        <v>4</v>
      </c>
      <c r="I1231">
        <v>173.28</v>
      </c>
      <c r="J1231">
        <v>0.115</v>
      </c>
      <c r="K1231">
        <v>125.61</v>
      </c>
      <c r="L1231" t="s">
        <v>57</v>
      </c>
    </row>
    <row r="1232" spans="1:12" x14ac:dyDescent="0.3">
      <c r="A1232" t="s">
        <v>1780</v>
      </c>
      <c r="B1232" t="s">
        <v>7470</v>
      </c>
      <c r="C1232" t="s">
        <v>84</v>
      </c>
      <c r="D1232" t="s">
        <v>243</v>
      </c>
      <c r="E1232" t="s">
        <v>107</v>
      </c>
      <c r="F1232" t="s">
        <v>108</v>
      </c>
      <c r="G1232" t="s">
        <v>68</v>
      </c>
      <c r="H1232">
        <v>10</v>
      </c>
      <c r="I1232">
        <v>35.17</v>
      </c>
      <c r="J1232">
        <v>0</v>
      </c>
      <c r="K1232">
        <v>13.8</v>
      </c>
      <c r="L1232" t="s">
        <v>57</v>
      </c>
    </row>
    <row r="1233" spans="1:12" x14ac:dyDescent="0.3">
      <c r="A1233" t="s">
        <v>2849</v>
      </c>
      <c r="B1233" t="s">
        <v>7052</v>
      </c>
      <c r="C1233" t="s">
        <v>88</v>
      </c>
      <c r="D1233" t="s">
        <v>162</v>
      </c>
      <c r="E1233" t="s">
        <v>93</v>
      </c>
      <c r="F1233" t="s">
        <v>255</v>
      </c>
      <c r="G1233" t="s">
        <v>56</v>
      </c>
      <c r="H1233">
        <v>3</v>
      </c>
      <c r="I1233">
        <v>71.16</v>
      </c>
      <c r="J1233">
        <v>0.224</v>
      </c>
      <c r="K1233">
        <v>33.520000000000003</v>
      </c>
      <c r="L1233" t="s">
        <v>57</v>
      </c>
    </row>
    <row r="1234" spans="1:12" x14ac:dyDescent="0.3">
      <c r="A1234" t="s">
        <v>6271</v>
      </c>
      <c r="B1234" t="s">
        <v>7345</v>
      </c>
      <c r="C1234" t="s">
        <v>88</v>
      </c>
      <c r="D1234" t="s">
        <v>198</v>
      </c>
      <c r="E1234" t="s">
        <v>60</v>
      </c>
      <c r="F1234" t="s">
        <v>61</v>
      </c>
      <c r="G1234" t="s">
        <v>56</v>
      </c>
      <c r="H1234">
        <v>3</v>
      </c>
      <c r="J1234">
        <v>0.10100000000000001</v>
      </c>
      <c r="K1234">
        <v>15.59</v>
      </c>
      <c r="L1234" t="s">
        <v>6720</v>
      </c>
    </row>
    <row r="1235" spans="1:12" x14ac:dyDescent="0.3">
      <c r="A1235" t="s">
        <v>488</v>
      </c>
      <c r="B1235" t="s">
        <v>7662</v>
      </c>
      <c r="C1235" t="s">
        <v>52</v>
      </c>
      <c r="D1235" t="s">
        <v>181</v>
      </c>
      <c r="E1235" t="s">
        <v>93</v>
      </c>
      <c r="F1235" t="s">
        <v>94</v>
      </c>
      <c r="G1235" t="s">
        <v>56</v>
      </c>
      <c r="H1235">
        <v>9</v>
      </c>
      <c r="I1235">
        <v>16.98</v>
      </c>
      <c r="J1235">
        <v>5.5E-2</v>
      </c>
      <c r="K1235">
        <v>7.04</v>
      </c>
      <c r="L1235" t="s">
        <v>57</v>
      </c>
    </row>
    <row r="1236" spans="1:12" x14ac:dyDescent="0.3">
      <c r="A1236" t="s">
        <v>5155</v>
      </c>
      <c r="B1236" t="s">
        <v>7327</v>
      </c>
      <c r="C1236" t="s">
        <v>84</v>
      </c>
      <c r="D1236" t="s">
        <v>110</v>
      </c>
      <c r="E1236" t="s">
        <v>71</v>
      </c>
      <c r="F1236" t="s">
        <v>126</v>
      </c>
      <c r="G1236" t="s">
        <v>56</v>
      </c>
      <c r="H1236">
        <v>3</v>
      </c>
      <c r="I1236">
        <v>188.27</v>
      </c>
      <c r="J1236">
        <v>0.13</v>
      </c>
      <c r="K1236">
        <v>144.55000000000001</v>
      </c>
      <c r="L1236" t="s">
        <v>6738</v>
      </c>
    </row>
    <row r="1237" spans="1:12" x14ac:dyDescent="0.3">
      <c r="A1237" t="s">
        <v>5158</v>
      </c>
      <c r="B1237" t="s">
        <v>6891</v>
      </c>
      <c r="C1237" t="s">
        <v>84</v>
      </c>
      <c r="D1237" t="s">
        <v>243</v>
      </c>
      <c r="E1237" t="s">
        <v>60</v>
      </c>
      <c r="F1237" t="s">
        <v>99</v>
      </c>
      <c r="G1237" t="s">
        <v>68</v>
      </c>
      <c r="H1237">
        <v>3</v>
      </c>
      <c r="I1237">
        <v>19.57</v>
      </c>
      <c r="J1237">
        <v>2.1999999999999999E-2</v>
      </c>
      <c r="K1237">
        <v>10.050000000000001</v>
      </c>
      <c r="L1237" t="s">
        <v>57</v>
      </c>
    </row>
    <row r="1238" spans="1:12" x14ac:dyDescent="0.3">
      <c r="A1238" t="s">
        <v>2058</v>
      </c>
      <c r="B1238" t="s">
        <v>6945</v>
      </c>
      <c r="C1238" t="s">
        <v>52</v>
      </c>
      <c r="D1238" t="s">
        <v>59</v>
      </c>
      <c r="E1238" t="s">
        <v>54</v>
      </c>
      <c r="F1238" t="s">
        <v>156</v>
      </c>
      <c r="G1238" t="s">
        <v>68</v>
      </c>
      <c r="H1238">
        <v>3</v>
      </c>
      <c r="I1238">
        <v>11.15</v>
      </c>
      <c r="J1238">
        <v>3.1E-2</v>
      </c>
      <c r="K1238">
        <v>6.37</v>
      </c>
      <c r="L1238" t="s">
        <v>57</v>
      </c>
    </row>
    <row r="1239" spans="1:12" x14ac:dyDescent="0.3">
      <c r="A1239" t="s">
        <v>310</v>
      </c>
      <c r="B1239" t="s">
        <v>6841</v>
      </c>
      <c r="C1239" t="s">
        <v>52</v>
      </c>
      <c r="D1239" t="s">
        <v>237</v>
      </c>
      <c r="E1239" t="s">
        <v>71</v>
      </c>
      <c r="F1239" t="s">
        <v>86</v>
      </c>
      <c r="G1239" t="s">
        <v>68</v>
      </c>
      <c r="H1239">
        <v>1</v>
      </c>
      <c r="I1239">
        <v>114.43</v>
      </c>
      <c r="J1239">
        <v>1.4E-2</v>
      </c>
      <c r="K1239">
        <v>91.45</v>
      </c>
      <c r="L1239" t="s">
        <v>57</v>
      </c>
    </row>
    <row r="1240" spans="1:12" x14ac:dyDescent="0.3">
      <c r="A1240" t="s">
        <v>2556</v>
      </c>
      <c r="C1240" t="s">
        <v>88</v>
      </c>
      <c r="D1240" t="s">
        <v>116</v>
      </c>
      <c r="E1240" t="s">
        <v>93</v>
      </c>
      <c r="F1240" t="s">
        <v>124</v>
      </c>
      <c r="G1240" t="s">
        <v>56</v>
      </c>
      <c r="H1240">
        <v>1</v>
      </c>
      <c r="I1240">
        <v>45.07</v>
      </c>
      <c r="K1240">
        <v>20.399999999999999</v>
      </c>
      <c r="L1240" t="s">
        <v>57</v>
      </c>
    </row>
    <row r="1241" spans="1:12" x14ac:dyDescent="0.3">
      <c r="A1241" t="s">
        <v>2802</v>
      </c>
      <c r="B1241" t="s">
        <v>6836</v>
      </c>
      <c r="C1241" t="s">
        <v>88</v>
      </c>
      <c r="D1241" t="s">
        <v>202</v>
      </c>
      <c r="E1241" t="s">
        <v>107</v>
      </c>
      <c r="F1241" t="s">
        <v>193</v>
      </c>
      <c r="G1241" t="s">
        <v>56</v>
      </c>
      <c r="H1241">
        <v>7</v>
      </c>
      <c r="I1241">
        <v>31.95</v>
      </c>
      <c r="J1241">
        <v>0.14000000000000001</v>
      </c>
      <c r="K1241">
        <v>13.19</v>
      </c>
      <c r="L1241" t="s">
        <v>6738</v>
      </c>
    </row>
    <row r="1242" spans="1:12" x14ac:dyDescent="0.3">
      <c r="A1242" t="s">
        <v>303</v>
      </c>
      <c r="B1242" t="s">
        <v>6869</v>
      </c>
      <c r="C1242" t="s">
        <v>63</v>
      </c>
      <c r="D1242" t="s">
        <v>175</v>
      </c>
      <c r="E1242" t="s">
        <v>54</v>
      </c>
      <c r="F1242" t="s">
        <v>65</v>
      </c>
      <c r="G1242" t="s">
        <v>68</v>
      </c>
      <c r="H1242">
        <v>6</v>
      </c>
      <c r="I1242">
        <v>3.06</v>
      </c>
      <c r="J1242">
        <v>0.248</v>
      </c>
      <c r="K1242">
        <v>2.08</v>
      </c>
      <c r="L1242" t="s">
        <v>57</v>
      </c>
    </row>
    <row r="1243" spans="1:12" x14ac:dyDescent="0.3">
      <c r="A1243" t="s">
        <v>2813</v>
      </c>
      <c r="B1243" t="s">
        <v>7663</v>
      </c>
      <c r="C1243" t="s">
        <v>84</v>
      </c>
      <c r="D1243" t="s">
        <v>572</v>
      </c>
      <c r="E1243" t="s">
        <v>107</v>
      </c>
      <c r="F1243" t="s">
        <v>132</v>
      </c>
      <c r="G1243" t="s">
        <v>68</v>
      </c>
      <c r="H1243">
        <v>5</v>
      </c>
      <c r="I1243">
        <v>54.23</v>
      </c>
      <c r="J1243">
        <v>6.4000000000000001E-2</v>
      </c>
      <c r="K1243">
        <v>21.69</v>
      </c>
      <c r="L1243" t="s">
        <v>57</v>
      </c>
    </row>
    <row r="1244" spans="1:12" x14ac:dyDescent="0.3">
      <c r="A1244" t="s">
        <v>5214</v>
      </c>
      <c r="B1244" t="s">
        <v>7664</v>
      </c>
      <c r="C1244" t="s">
        <v>52</v>
      </c>
      <c r="D1244" t="s">
        <v>59</v>
      </c>
      <c r="E1244" t="s">
        <v>93</v>
      </c>
      <c r="F1244" t="s">
        <v>255</v>
      </c>
      <c r="G1244" t="s">
        <v>68</v>
      </c>
      <c r="H1244">
        <v>6</v>
      </c>
      <c r="I1244">
        <v>36.69</v>
      </c>
      <c r="J1244">
        <v>0.112</v>
      </c>
      <c r="K1244">
        <v>15.54</v>
      </c>
      <c r="L1244" t="s">
        <v>57</v>
      </c>
    </row>
    <row r="1245" spans="1:12" x14ac:dyDescent="0.3">
      <c r="A1245" t="s">
        <v>1212</v>
      </c>
      <c r="B1245" t="s">
        <v>7665</v>
      </c>
      <c r="C1245" t="s">
        <v>84</v>
      </c>
      <c r="D1245" t="s">
        <v>103</v>
      </c>
      <c r="E1245" t="s">
        <v>54</v>
      </c>
      <c r="F1245" t="s">
        <v>55</v>
      </c>
      <c r="G1245" t="s">
        <v>68</v>
      </c>
      <c r="H1245">
        <v>3</v>
      </c>
      <c r="I1245">
        <v>14.45</v>
      </c>
      <c r="J1245">
        <v>0.109</v>
      </c>
      <c r="K1245">
        <v>9.1199999999999992</v>
      </c>
      <c r="L1245" t="s">
        <v>57</v>
      </c>
    </row>
    <row r="1246" spans="1:12" x14ac:dyDescent="0.3">
      <c r="A1246" t="s">
        <v>5374</v>
      </c>
      <c r="B1246" t="s">
        <v>7666</v>
      </c>
      <c r="C1246" t="s">
        <v>88</v>
      </c>
      <c r="D1246" t="s">
        <v>7026</v>
      </c>
      <c r="E1246" t="s">
        <v>93</v>
      </c>
      <c r="F1246" t="s">
        <v>124</v>
      </c>
      <c r="G1246" t="s">
        <v>68</v>
      </c>
      <c r="H1246">
        <v>2</v>
      </c>
      <c r="I1246">
        <v>73.989999999999995</v>
      </c>
      <c r="J1246">
        <v>3.3000000000000002E-2</v>
      </c>
      <c r="K1246">
        <v>29.32</v>
      </c>
      <c r="L1246" t="s">
        <v>57</v>
      </c>
    </row>
    <row r="1247" spans="1:12" x14ac:dyDescent="0.3">
      <c r="A1247" t="s">
        <v>4968</v>
      </c>
      <c r="B1247" t="s">
        <v>7667</v>
      </c>
      <c r="C1247" t="s">
        <v>63</v>
      </c>
      <c r="D1247" t="s">
        <v>137</v>
      </c>
      <c r="E1247" t="s">
        <v>54</v>
      </c>
      <c r="F1247" t="s">
        <v>156</v>
      </c>
      <c r="G1247" t="s">
        <v>56</v>
      </c>
      <c r="H1247">
        <v>4</v>
      </c>
      <c r="I1247">
        <v>9</v>
      </c>
      <c r="K1247">
        <v>5.33</v>
      </c>
      <c r="L1247" t="s">
        <v>6738</v>
      </c>
    </row>
    <row r="1248" spans="1:12" x14ac:dyDescent="0.3">
      <c r="A1248" t="s">
        <v>6166</v>
      </c>
      <c r="B1248" t="s">
        <v>7640</v>
      </c>
      <c r="C1248" t="s">
        <v>52</v>
      </c>
      <c r="D1248" t="s">
        <v>75</v>
      </c>
      <c r="E1248" t="s">
        <v>93</v>
      </c>
      <c r="F1248" t="s">
        <v>94</v>
      </c>
      <c r="G1248" t="s">
        <v>56</v>
      </c>
      <c r="H1248">
        <v>5</v>
      </c>
      <c r="I1248">
        <v>17.02</v>
      </c>
      <c r="J1248">
        <v>0.10100000000000001</v>
      </c>
      <c r="K1248">
        <v>6.02</v>
      </c>
      <c r="L1248" t="s">
        <v>57</v>
      </c>
    </row>
    <row r="1249" spans="1:12" x14ac:dyDescent="0.3">
      <c r="A1249" t="s">
        <v>1783</v>
      </c>
      <c r="B1249" t="s">
        <v>6743</v>
      </c>
      <c r="C1249" t="s">
        <v>88</v>
      </c>
      <c r="D1249" t="s">
        <v>270</v>
      </c>
      <c r="E1249" t="s">
        <v>60</v>
      </c>
      <c r="F1249" t="s">
        <v>90</v>
      </c>
      <c r="G1249" t="s">
        <v>56</v>
      </c>
      <c r="H1249">
        <v>1</v>
      </c>
      <c r="I1249">
        <v>30.79</v>
      </c>
      <c r="J1249">
        <v>3.4000000000000002E-2</v>
      </c>
      <c r="K1249">
        <v>12.63</v>
      </c>
      <c r="L1249" t="s">
        <v>57</v>
      </c>
    </row>
    <row r="1250" spans="1:12" x14ac:dyDescent="0.3">
      <c r="A1250" t="s">
        <v>4941</v>
      </c>
      <c r="B1250" t="s">
        <v>6780</v>
      </c>
      <c r="C1250" t="s">
        <v>84</v>
      </c>
      <c r="D1250" t="s">
        <v>169</v>
      </c>
      <c r="E1250" t="s">
        <v>54</v>
      </c>
      <c r="F1250" t="s">
        <v>65</v>
      </c>
      <c r="H1250">
        <v>7</v>
      </c>
      <c r="I1250">
        <v>17.89</v>
      </c>
      <c r="J1250">
        <v>0.108</v>
      </c>
      <c r="K1250">
        <v>9.98</v>
      </c>
      <c r="L1250" t="s">
        <v>57</v>
      </c>
    </row>
    <row r="1251" spans="1:12" x14ac:dyDescent="0.3">
      <c r="A1251" t="s">
        <v>5888</v>
      </c>
      <c r="B1251" t="s">
        <v>6906</v>
      </c>
      <c r="C1251" t="s">
        <v>88</v>
      </c>
      <c r="D1251" t="s">
        <v>183</v>
      </c>
      <c r="E1251" t="s">
        <v>60</v>
      </c>
      <c r="F1251" t="s">
        <v>76</v>
      </c>
      <c r="G1251" t="s">
        <v>68</v>
      </c>
      <c r="H1251">
        <v>3</v>
      </c>
      <c r="I1251">
        <v>50.25</v>
      </c>
      <c r="J1251">
        <v>1.4999999999999999E-2</v>
      </c>
      <c r="L1251" t="s">
        <v>57</v>
      </c>
    </row>
    <row r="1252" spans="1:12" x14ac:dyDescent="0.3">
      <c r="A1252" t="s">
        <v>2039</v>
      </c>
      <c r="B1252" t="s">
        <v>7470</v>
      </c>
      <c r="C1252" t="s">
        <v>84</v>
      </c>
      <c r="E1252" t="s">
        <v>54</v>
      </c>
      <c r="F1252" t="s">
        <v>55</v>
      </c>
      <c r="G1252" t="s">
        <v>56</v>
      </c>
      <c r="H1252">
        <v>9</v>
      </c>
      <c r="I1252">
        <v>5.17</v>
      </c>
      <c r="J1252">
        <v>0.128</v>
      </c>
      <c r="K1252">
        <v>3.58</v>
      </c>
      <c r="L1252" t="s">
        <v>57</v>
      </c>
    </row>
    <row r="1253" spans="1:12" x14ac:dyDescent="0.3">
      <c r="A1253" t="s">
        <v>4934</v>
      </c>
      <c r="B1253" t="s">
        <v>7489</v>
      </c>
      <c r="C1253" t="s">
        <v>88</v>
      </c>
      <c r="D1253" t="s">
        <v>135</v>
      </c>
      <c r="E1253" t="s">
        <v>54</v>
      </c>
      <c r="F1253" t="s">
        <v>65</v>
      </c>
      <c r="G1253" t="s">
        <v>56</v>
      </c>
      <c r="H1253">
        <v>1</v>
      </c>
      <c r="J1253">
        <v>0</v>
      </c>
      <c r="K1253">
        <v>7.08</v>
      </c>
      <c r="L1253" t="s">
        <v>57</v>
      </c>
    </row>
    <row r="1254" spans="1:12" x14ac:dyDescent="0.3">
      <c r="A1254" t="s">
        <v>1775</v>
      </c>
      <c r="B1254" t="s">
        <v>7668</v>
      </c>
      <c r="C1254" t="s">
        <v>52</v>
      </c>
      <c r="D1254" t="s">
        <v>181</v>
      </c>
      <c r="E1254" t="s">
        <v>54</v>
      </c>
      <c r="F1254" t="s">
        <v>65</v>
      </c>
      <c r="G1254" t="s">
        <v>68</v>
      </c>
      <c r="H1254">
        <v>1</v>
      </c>
      <c r="I1254">
        <v>20.48</v>
      </c>
      <c r="J1254">
        <v>9.6000000000000002E-2</v>
      </c>
      <c r="K1254">
        <v>12.94</v>
      </c>
      <c r="L1254" t="s">
        <v>57</v>
      </c>
    </row>
    <row r="1255" spans="1:12" x14ac:dyDescent="0.3">
      <c r="A1255" t="s">
        <v>2063</v>
      </c>
      <c r="B1255" t="s">
        <v>7669</v>
      </c>
      <c r="C1255" t="s">
        <v>63</v>
      </c>
      <c r="D1255" t="s">
        <v>204</v>
      </c>
      <c r="E1255" t="s">
        <v>93</v>
      </c>
      <c r="F1255" t="s">
        <v>94</v>
      </c>
      <c r="G1255" t="s">
        <v>56</v>
      </c>
      <c r="H1255">
        <v>5</v>
      </c>
      <c r="I1255">
        <v>27.91</v>
      </c>
      <c r="J1255">
        <v>0.23799999999999999</v>
      </c>
      <c r="K1255">
        <v>10.97</v>
      </c>
      <c r="L1255" t="s">
        <v>57</v>
      </c>
    </row>
    <row r="1256" spans="1:12" x14ac:dyDescent="0.3">
      <c r="A1256" t="s">
        <v>3405</v>
      </c>
      <c r="B1256" t="s">
        <v>7670</v>
      </c>
      <c r="C1256" t="s">
        <v>84</v>
      </c>
      <c r="D1256" t="s">
        <v>243</v>
      </c>
      <c r="E1256" t="s">
        <v>71</v>
      </c>
      <c r="F1256" t="s">
        <v>126</v>
      </c>
      <c r="G1256" t="s">
        <v>68</v>
      </c>
      <c r="H1256">
        <v>3</v>
      </c>
      <c r="I1256">
        <v>224.76</v>
      </c>
      <c r="J1256">
        <v>0</v>
      </c>
      <c r="K1256">
        <v>178.41</v>
      </c>
      <c r="L1256" t="s">
        <v>57</v>
      </c>
    </row>
    <row r="1257" spans="1:12" x14ac:dyDescent="0.3">
      <c r="A1257" t="s">
        <v>4748</v>
      </c>
      <c r="B1257" t="s">
        <v>7671</v>
      </c>
      <c r="C1257" t="s">
        <v>63</v>
      </c>
      <c r="D1257" t="s">
        <v>302</v>
      </c>
      <c r="E1257" t="s">
        <v>93</v>
      </c>
      <c r="F1257" t="s">
        <v>124</v>
      </c>
      <c r="G1257" t="s">
        <v>56</v>
      </c>
      <c r="H1257">
        <v>5</v>
      </c>
      <c r="I1257">
        <v>19.8</v>
      </c>
      <c r="J1257">
        <v>0.151</v>
      </c>
      <c r="K1257">
        <v>9.26</v>
      </c>
      <c r="L1257" t="s">
        <v>57</v>
      </c>
    </row>
    <row r="1258" spans="1:12" x14ac:dyDescent="0.3">
      <c r="A1258" t="s">
        <v>3441</v>
      </c>
      <c r="B1258" t="s">
        <v>7412</v>
      </c>
      <c r="C1258" t="s">
        <v>88</v>
      </c>
      <c r="D1258" t="s">
        <v>198</v>
      </c>
      <c r="E1258" t="s">
        <v>6996</v>
      </c>
      <c r="F1258" t="s">
        <v>124</v>
      </c>
      <c r="G1258" t="s">
        <v>68</v>
      </c>
      <c r="H1258">
        <v>4</v>
      </c>
      <c r="I1258">
        <v>62.22</v>
      </c>
      <c r="J1258">
        <v>0.01</v>
      </c>
      <c r="K1258">
        <v>24.19</v>
      </c>
      <c r="L1258" t="s">
        <v>57</v>
      </c>
    </row>
    <row r="1259" spans="1:12" x14ac:dyDescent="0.3">
      <c r="A1259" t="s">
        <v>4806</v>
      </c>
      <c r="B1259" t="s">
        <v>7672</v>
      </c>
      <c r="C1259" t="s">
        <v>63</v>
      </c>
      <c r="D1259" t="s">
        <v>204</v>
      </c>
      <c r="E1259" t="s">
        <v>93</v>
      </c>
      <c r="F1259" t="s">
        <v>94</v>
      </c>
      <c r="G1259" t="s">
        <v>68</v>
      </c>
      <c r="H1259">
        <v>3</v>
      </c>
      <c r="I1259">
        <v>71</v>
      </c>
      <c r="J1259">
        <v>0.193</v>
      </c>
      <c r="K1259">
        <v>26.27</v>
      </c>
      <c r="L1259" t="s">
        <v>57</v>
      </c>
    </row>
    <row r="1260" spans="1:12" x14ac:dyDescent="0.3">
      <c r="A1260" t="s">
        <v>952</v>
      </c>
      <c r="B1260" t="s">
        <v>7432</v>
      </c>
      <c r="C1260" t="s">
        <v>88</v>
      </c>
      <c r="D1260" t="s">
        <v>206</v>
      </c>
      <c r="E1260" t="s">
        <v>107</v>
      </c>
      <c r="F1260" t="s">
        <v>108</v>
      </c>
      <c r="G1260" t="s">
        <v>56</v>
      </c>
      <c r="H1260">
        <v>4</v>
      </c>
      <c r="I1260">
        <v>59.5</v>
      </c>
      <c r="J1260">
        <v>6.8000000000000005E-2</v>
      </c>
      <c r="K1260">
        <v>23.05</v>
      </c>
      <c r="L1260" t="s">
        <v>57</v>
      </c>
    </row>
    <row r="1261" spans="1:12" x14ac:dyDescent="0.3">
      <c r="A1261" t="s">
        <v>4268</v>
      </c>
      <c r="B1261" t="s">
        <v>7025</v>
      </c>
      <c r="C1261" t="s">
        <v>84</v>
      </c>
      <c r="D1261" t="s">
        <v>85</v>
      </c>
      <c r="E1261" t="s">
        <v>93</v>
      </c>
      <c r="F1261" t="s">
        <v>94</v>
      </c>
      <c r="G1261" t="s">
        <v>68</v>
      </c>
      <c r="H1261">
        <v>6</v>
      </c>
      <c r="I1261">
        <v>84.61</v>
      </c>
      <c r="J1261">
        <v>8.2000000000000003E-2</v>
      </c>
      <c r="K1261">
        <v>41.43</v>
      </c>
      <c r="L1261" t="s">
        <v>6720</v>
      </c>
    </row>
    <row r="1262" spans="1:12" x14ac:dyDescent="0.3">
      <c r="A1262" t="s">
        <v>5627</v>
      </c>
      <c r="B1262" t="s">
        <v>6933</v>
      </c>
      <c r="C1262" t="s">
        <v>88</v>
      </c>
      <c r="D1262" t="s">
        <v>123</v>
      </c>
      <c r="E1262" t="s">
        <v>60</v>
      </c>
      <c r="F1262" t="s">
        <v>76</v>
      </c>
      <c r="G1262" t="s">
        <v>56</v>
      </c>
      <c r="H1262">
        <v>1</v>
      </c>
      <c r="I1262">
        <v>48.09</v>
      </c>
      <c r="J1262">
        <v>7.9000000000000001E-2</v>
      </c>
      <c r="K1262">
        <v>21.12</v>
      </c>
      <c r="L1262" t="s">
        <v>57</v>
      </c>
    </row>
    <row r="1263" spans="1:12" x14ac:dyDescent="0.3">
      <c r="A1263" t="s">
        <v>1031</v>
      </c>
      <c r="B1263" t="s">
        <v>7673</v>
      </c>
      <c r="C1263" t="s">
        <v>88</v>
      </c>
      <c r="D1263" t="s">
        <v>92</v>
      </c>
      <c r="E1263" t="s">
        <v>54</v>
      </c>
      <c r="F1263" t="s">
        <v>65</v>
      </c>
      <c r="G1263" t="s">
        <v>68</v>
      </c>
      <c r="H1263">
        <v>6</v>
      </c>
      <c r="I1263">
        <v>3.72</v>
      </c>
      <c r="J1263">
        <v>8.4000000000000005E-2</v>
      </c>
      <c r="K1263">
        <v>2.2799999999999998</v>
      </c>
      <c r="L1263" t="s">
        <v>57</v>
      </c>
    </row>
    <row r="1264" spans="1:12" x14ac:dyDescent="0.3">
      <c r="A1264" t="s">
        <v>4001</v>
      </c>
      <c r="B1264" t="s">
        <v>7470</v>
      </c>
      <c r="C1264" t="s">
        <v>88</v>
      </c>
      <c r="D1264" t="s">
        <v>183</v>
      </c>
      <c r="E1264" t="s">
        <v>6901</v>
      </c>
      <c r="F1264" t="s">
        <v>61</v>
      </c>
      <c r="G1264" t="s">
        <v>68</v>
      </c>
      <c r="H1264">
        <v>3</v>
      </c>
      <c r="I1264">
        <v>68.63</v>
      </c>
      <c r="J1264">
        <v>4.2999999999999997E-2</v>
      </c>
      <c r="K1264">
        <v>35.32</v>
      </c>
      <c r="L1264" t="s">
        <v>57</v>
      </c>
    </row>
    <row r="1265" spans="1:12" x14ac:dyDescent="0.3">
      <c r="A1265" t="s">
        <v>2429</v>
      </c>
      <c r="C1265" t="s">
        <v>52</v>
      </c>
      <c r="D1265" t="s">
        <v>7339</v>
      </c>
      <c r="E1265" t="s">
        <v>54</v>
      </c>
      <c r="F1265" t="s">
        <v>55</v>
      </c>
      <c r="G1265" t="s">
        <v>68</v>
      </c>
      <c r="H1265">
        <v>1</v>
      </c>
      <c r="I1265">
        <v>13.83</v>
      </c>
      <c r="J1265">
        <v>0.123</v>
      </c>
      <c r="K1265">
        <v>8.43</v>
      </c>
      <c r="L1265" t="s">
        <v>104</v>
      </c>
    </row>
    <row r="1266" spans="1:12" x14ac:dyDescent="0.3">
      <c r="A1266" t="s">
        <v>6045</v>
      </c>
      <c r="B1266" t="s">
        <v>7674</v>
      </c>
      <c r="C1266" t="s">
        <v>84</v>
      </c>
      <c r="D1266" t="s">
        <v>196</v>
      </c>
      <c r="E1266" t="s">
        <v>60</v>
      </c>
      <c r="F1266" t="s">
        <v>76</v>
      </c>
      <c r="G1266" t="s">
        <v>56</v>
      </c>
      <c r="H1266">
        <v>1</v>
      </c>
      <c r="I1266">
        <v>31.24</v>
      </c>
      <c r="J1266">
        <v>0.09</v>
      </c>
      <c r="K1266">
        <v>16</v>
      </c>
      <c r="L1266" t="s">
        <v>57</v>
      </c>
    </row>
    <row r="1267" spans="1:12" x14ac:dyDescent="0.3">
      <c r="A1267" t="s">
        <v>3689</v>
      </c>
      <c r="B1267" t="s">
        <v>7469</v>
      </c>
      <c r="C1267" t="s">
        <v>63</v>
      </c>
      <c r="D1267" t="s">
        <v>82</v>
      </c>
      <c r="E1267" t="s">
        <v>60</v>
      </c>
      <c r="F1267" t="s">
        <v>67</v>
      </c>
      <c r="G1267" t="s">
        <v>68</v>
      </c>
      <c r="H1267">
        <v>1</v>
      </c>
      <c r="I1267">
        <v>79.989999999999995</v>
      </c>
      <c r="J1267">
        <v>0.11700000000000001</v>
      </c>
      <c r="K1267">
        <v>37.869999999999997</v>
      </c>
      <c r="L1267" t="s">
        <v>57</v>
      </c>
    </row>
    <row r="1268" spans="1:12" x14ac:dyDescent="0.3">
      <c r="A1268" t="s">
        <v>702</v>
      </c>
      <c r="B1268" t="s">
        <v>7047</v>
      </c>
      <c r="C1268" t="s">
        <v>52</v>
      </c>
      <c r="D1268" t="s">
        <v>53</v>
      </c>
      <c r="E1268" t="s">
        <v>60</v>
      </c>
      <c r="F1268" t="s">
        <v>61</v>
      </c>
      <c r="G1268" t="s">
        <v>56</v>
      </c>
      <c r="H1268">
        <v>4</v>
      </c>
      <c r="I1268">
        <v>85.38</v>
      </c>
      <c r="J1268">
        <v>0</v>
      </c>
      <c r="K1268">
        <v>36.71</v>
      </c>
      <c r="L1268" t="s">
        <v>57</v>
      </c>
    </row>
    <row r="1269" spans="1:12" x14ac:dyDescent="0.3">
      <c r="A1269" t="s">
        <v>6083</v>
      </c>
      <c r="B1269" t="s">
        <v>7521</v>
      </c>
      <c r="C1269" t="s">
        <v>84</v>
      </c>
      <c r="D1269" t="s">
        <v>169</v>
      </c>
      <c r="E1269" t="s">
        <v>71</v>
      </c>
      <c r="F1269" t="s">
        <v>78</v>
      </c>
      <c r="G1269" t="s">
        <v>56</v>
      </c>
      <c r="H1269">
        <v>3</v>
      </c>
      <c r="I1269">
        <v>223.28</v>
      </c>
      <c r="J1269">
        <v>3.4000000000000002E-2</v>
      </c>
      <c r="K1269">
        <v>157.1</v>
      </c>
      <c r="L1269" t="s">
        <v>57</v>
      </c>
    </row>
    <row r="1270" spans="1:12" x14ac:dyDescent="0.3">
      <c r="A1270" t="s">
        <v>998</v>
      </c>
      <c r="B1270" t="s">
        <v>7271</v>
      </c>
      <c r="C1270" t="s">
        <v>84</v>
      </c>
      <c r="D1270" t="s">
        <v>110</v>
      </c>
      <c r="E1270" t="s">
        <v>54</v>
      </c>
      <c r="F1270" t="s">
        <v>6763</v>
      </c>
      <c r="G1270" t="s">
        <v>56</v>
      </c>
      <c r="H1270">
        <v>5</v>
      </c>
      <c r="I1270">
        <v>5.6</v>
      </c>
      <c r="J1270">
        <v>8.3000000000000004E-2</v>
      </c>
      <c r="K1270">
        <v>3.76</v>
      </c>
    </row>
    <row r="1271" spans="1:12" x14ac:dyDescent="0.3">
      <c r="A1271" t="s">
        <v>4493</v>
      </c>
      <c r="B1271" t="s">
        <v>7675</v>
      </c>
      <c r="C1271" t="s">
        <v>88</v>
      </c>
      <c r="D1271" t="s">
        <v>206</v>
      </c>
      <c r="E1271" t="s">
        <v>6911</v>
      </c>
      <c r="F1271" t="s">
        <v>90</v>
      </c>
      <c r="G1271" t="s">
        <v>56</v>
      </c>
      <c r="H1271">
        <v>3</v>
      </c>
      <c r="I1271">
        <v>51.39</v>
      </c>
      <c r="J1271">
        <v>3.4000000000000002E-2</v>
      </c>
      <c r="K1271">
        <v>23.51</v>
      </c>
      <c r="L1271" t="s">
        <v>57</v>
      </c>
    </row>
    <row r="1272" spans="1:12" x14ac:dyDescent="0.3">
      <c r="A1272" t="s">
        <v>2855</v>
      </c>
      <c r="B1272" t="s">
        <v>7332</v>
      </c>
      <c r="C1272" t="s">
        <v>52</v>
      </c>
      <c r="D1272" t="s">
        <v>96</v>
      </c>
      <c r="E1272" t="s">
        <v>93</v>
      </c>
      <c r="F1272" t="s">
        <v>94</v>
      </c>
      <c r="G1272" t="s">
        <v>56</v>
      </c>
      <c r="H1272">
        <v>1</v>
      </c>
      <c r="I1272">
        <v>37.69</v>
      </c>
      <c r="J1272">
        <v>9.4E-2</v>
      </c>
      <c r="K1272">
        <v>18.79</v>
      </c>
      <c r="L1272" t="s">
        <v>57</v>
      </c>
    </row>
    <row r="1273" spans="1:12" x14ac:dyDescent="0.3">
      <c r="A1273" t="s">
        <v>6080</v>
      </c>
      <c r="B1273" t="s">
        <v>7676</v>
      </c>
      <c r="C1273" t="s">
        <v>52</v>
      </c>
      <c r="D1273" t="s">
        <v>181</v>
      </c>
      <c r="E1273" t="s">
        <v>6901</v>
      </c>
      <c r="F1273" t="s">
        <v>67</v>
      </c>
      <c r="G1273" t="s">
        <v>68</v>
      </c>
      <c r="H1273">
        <v>8</v>
      </c>
      <c r="I1273">
        <v>25.07</v>
      </c>
      <c r="J1273">
        <v>2.3E-2</v>
      </c>
      <c r="K1273">
        <v>10.34</v>
      </c>
      <c r="L1273" t="s">
        <v>57</v>
      </c>
    </row>
    <row r="1274" spans="1:12" x14ac:dyDescent="0.3">
      <c r="A1274" t="s">
        <v>6589</v>
      </c>
      <c r="B1274" t="s">
        <v>7240</v>
      </c>
      <c r="C1274" t="s">
        <v>52</v>
      </c>
      <c r="D1274" t="s">
        <v>75</v>
      </c>
      <c r="E1274" t="s">
        <v>93</v>
      </c>
      <c r="F1274" t="s">
        <v>94</v>
      </c>
      <c r="G1274" t="s">
        <v>68</v>
      </c>
      <c r="H1274">
        <v>3</v>
      </c>
      <c r="I1274">
        <v>11.67</v>
      </c>
      <c r="J1274">
        <v>0</v>
      </c>
      <c r="K1274">
        <v>4.78</v>
      </c>
    </row>
    <row r="1275" spans="1:12" x14ac:dyDescent="0.3">
      <c r="A1275" t="s">
        <v>6079</v>
      </c>
      <c r="B1275" t="s">
        <v>7288</v>
      </c>
      <c r="C1275" t="s">
        <v>52</v>
      </c>
      <c r="D1275" t="s">
        <v>121</v>
      </c>
      <c r="E1275" t="s">
        <v>71</v>
      </c>
      <c r="F1275" t="s">
        <v>97</v>
      </c>
      <c r="G1275" t="s">
        <v>56</v>
      </c>
      <c r="H1275">
        <v>5</v>
      </c>
      <c r="I1275">
        <v>174.16</v>
      </c>
      <c r="J1275">
        <v>3.6999999999999998E-2</v>
      </c>
      <c r="K1275">
        <v>127.66</v>
      </c>
      <c r="L1275" t="s">
        <v>57</v>
      </c>
    </row>
    <row r="1276" spans="1:12" x14ac:dyDescent="0.3">
      <c r="A1276" t="s">
        <v>5534</v>
      </c>
      <c r="B1276" t="s">
        <v>6900</v>
      </c>
      <c r="C1276" t="s">
        <v>52</v>
      </c>
      <c r="D1276" t="s">
        <v>155</v>
      </c>
      <c r="E1276" t="s">
        <v>60</v>
      </c>
      <c r="F1276" t="s">
        <v>76</v>
      </c>
      <c r="G1276" t="s">
        <v>56</v>
      </c>
      <c r="H1276">
        <v>-1</v>
      </c>
      <c r="I1276">
        <v>81.93</v>
      </c>
      <c r="J1276">
        <v>0.16300000000000001</v>
      </c>
      <c r="K1276">
        <v>40.82</v>
      </c>
      <c r="L1276" t="s">
        <v>57</v>
      </c>
    </row>
    <row r="1277" spans="1:12" x14ac:dyDescent="0.3">
      <c r="A1277" t="s">
        <v>1162</v>
      </c>
      <c r="B1277" t="s">
        <v>7677</v>
      </c>
      <c r="C1277" t="s">
        <v>52</v>
      </c>
      <c r="D1277" t="s">
        <v>121</v>
      </c>
      <c r="E1277" t="s">
        <v>7039</v>
      </c>
      <c r="F1277" t="s">
        <v>114</v>
      </c>
      <c r="G1277" t="s">
        <v>56</v>
      </c>
      <c r="H1277">
        <v>4</v>
      </c>
      <c r="I1277">
        <v>22.52</v>
      </c>
      <c r="J1277">
        <v>7.8E-2</v>
      </c>
      <c r="K1277">
        <v>12.47</v>
      </c>
      <c r="L1277" t="s">
        <v>57</v>
      </c>
    </row>
    <row r="1278" spans="1:12" x14ac:dyDescent="0.3">
      <c r="A1278" t="s">
        <v>5873</v>
      </c>
      <c r="B1278" t="s">
        <v>7678</v>
      </c>
      <c r="C1278" t="s">
        <v>63</v>
      </c>
      <c r="D1278" t="s">
        <v>251</v>
      </c>
      <c r="E1278" t="s">
        <v>107</v>
      </c>
      <c r="F1278" t="s">
        <v>193</v>
      </c>
      <c r="G1278" t="s">
        <v>56</v>
      </c>
      <c r="H1278">
        <v>4</v>
      </c>
      <c r="I1278">
        <v>46.4</v>
      </c>
      <c r="J1278">
        <v>0.20100000000000001</v>
      </c>
      <c r="K1278">
        <v>15.91</v>
      </c>
      <c r="L1278" t="s">
        <v>57</v>
      </c>
    </row>
    <row r="1279" spans="1:12" x14ac:dyDescent="0.3">
      <c r="A1279" t="s">
        <v>4265</v>
      </c>
      <c r="B1279" t="s">
        <v>7018</v>
      </c>
      <c r="C1279" t="s">
        <v>52</v>
      </c>
      <c r="D1279" t="s">
        <v>216</v>
      </c>
      <c r="E1279" t="s">
        <v>60</v>
      </c>
      <c r="F1279" t="s">
        <v>90</v>
      </c>
      <c r="G1279" t="s">
        <v>68</v>
      </c>
      <c r="H1279">
        <v>3</v>
      </c>
      <c r="I1279">
        <v>65.989999999999995</v>
      </c>
      <c r="J1279">
        <v>6.2E-2</v>
      </c>
      <c r="K1279">
        <v>31.48</v>
      </c>
      <c r="L1279" t="s">
        <v>57</v>
      </c>
    </row>
    <row r="1280" spans="1:12" x14ac:dyDescent="0.3">
      <c r="A1280" t="s">
        <v>6362</v>
      </c>
      <c r="B1280" t="s">
        <v>7679</v>
      </c>
      <c r="C1280" t="s">
        <v>88</v>
      </c>
      <c r="D1280" t="s">
        <v>270</v>
      </c>
      <c r="E1280" t="s">
        <v>60</v>
      </c>
      <c r="F1280" t="s">
        <v>90</v>
      </c>
      <c r="G1280" t="s">
        <v>68</v>
      </c>
      <c r="H1280">
        <v>3</v>
      </c>
      <c r="I1280">
        <v>65.900000000000006</v>
      </c>
      <c r="J1280">
        <v>0</v>
      </c>
      <c r="K1280">
        <v>30.05</v>
      </c>
      <c r="L1280" t="s">
        <v>57</v>
      </c>
    </row>
    <row r="1281" spans="1:12" x14ac:dyDescent="0.3">
      <c r="A1281" t="s">
        <v>1028</v>
      </c>
      <c r="B1281" t="s">
        <v>6787</v>
      </c>
      <c r="C1281" t="s">
        <v>63</v>
      </c>
      <c r="D1281" t="s">
        <v>188</v>
      </c>
      <c r="E1281" t="s">
        <v>60</v>
      </c>
      <c r="F1281" t="s">
        <v>90</v>
      </c>
      <c r="G1281" t="s">
        <v>68</v>
      </c>
      <c r="H1281">
        <v>1</v>
      </c>
      <c r="J1281">
        <v>0.20100000000000001</v>
      </c>
      <c r="K1281">
        <v>11.58</v>
      </c>
      <c r="L1281" t="s">
        <v>57</v>
      </c>
    </row>
    <row r="1282" spans="1:12" x14ac:dyDescent="0.3">
      <c r="A1282" t="s">
        <v>5108</v>
      </c>
      <c r="B1282" t="s">
        <v>7290</v>
      </c>
      <c r="C1282" t="s">
        <v>6817</v>
      </c>
      <c r="D1282" t="s">
        <v>202</v>
      </c>
      <c r="E1282" t="s">
        <v>54</v>
      </c>
      <c r="F1282" t="s">
        <v>156</v>
      </c>
      <c r="G1282" t="s">
        <v>56</v>
      </c>
      <c r="H1282">
        <v>1</v>
      </c>
      <c r="I1282">
        <v>5.5</v>
      </c>
      <c r="J1282">
        <v>8.6999999999999994E-2</v>
      </c>
      <c r="K1282">
        <v>3.48</v>
      </c>
      <c r="L1282" t="s">
        <v>57</v>
      </c>
    </row>
    <row r="1283" spans="1:12" x14ac:dyDescent="0.3">
      <c r="A1283" t="s">
        <v>921</v>
      </c>
      <c r="B1283" t="s">
        <v>7002</v>
      </c>
      <c r="C1283" t="s">
        <v>84</v>
      </c>
      <c r="D1283" t="s">
        <v>225</v>
      </c>
      <c r="E1283" t="s">
        <v>93</v>
      </c>
      <c r="F1283" t="s">
        <v>141</v>
      </c>
      <c r="G1283" t="s">
        <v>56</v>
      </c>
      <c r="H1283">
        <v>2</v>
      </c>
      <c r="I1283">
        <v>56.19</v>
      </c>
      <c r="J1283">
        <v>4.7E-2</v>
      </c>
      <c r="K1283">
        <v>22.46</v>
      </c>
      <c r="L1283" t="s">
        <v>57</v>
      </c>
    </row>
    <row r="1284" spans="1:12" x14ac:dyDescent="0.3">
      <c r="A1284" t="s">
        <v>4485</v>
      </c>
      <c r="B1284" t="s">
        <v>7680</v>
      </c>
      <c r="C1284" t="s">
        <v>88</v>
      </c>
      <c r="D1284" t="s">
        <v>202</v>
      </c>
      <c r="E1284" t="s">
        <v>60</v>
      </c>
      <c r="F1284" t="s">
        <v>67</v>
      </c>
      <c r="G1284" t="s">
        <v>68</v>
      </c>
      <c r="H1284">
        <v>2</v>
      </c>
      <c r="I1284">
        <v>38.74</v>
      </c>
      <c r="J1284">
        <v>7.3999999999999996E-2</v>
      </c>
      <c r="K1284">
        <v>17.96</v>
      </c>
      <c r="L1284" t="s">
        <v>57</v>
      </c>
    </row>
    <row r="1285" spans="1:12" x14ac:dyDescent="0.3">
      <c r="A1285" t="s">
        <v>617</v>
      </c>
      <c r="B1285" t="s">
        <v>7681</v>
      </c>
      <c r="C1285" t="s">
        <v>84</v>
      </c>
      <c r="D1285" t="s">
        <v>110</v>
      </c>
      <c r="E1285" t="s">
        <v>93</v>
      </c>
      <c r="F1285" t="s">
        <v>124</v>
      </c>
      <c r="G1285" t="s">
        <v>68</v>
      </c>
      <c r="H1285">
        <v>7</v>
      </c>
      <c r="I1285">
        <v>28.2</v>
      </c>
      <c r="J1285">
        <v>0.13500000000000001</v>
      </c>
      <c r="K1285">
        <v>10.130000000000001</v>
      </c>
      <c r="L1285" t="s">
        <v>57</v>
      </c>
    </row>
    <row r="1286" spans="1:12" x14ac:dyDescent="0.3">
      <c r="A1286" t="s">
        <v>1214</v>
      </c>
      <c r="B1286" t="s">
        <v>7682</v>
      </c>
      <c r="C1286" t="s">
        <v>84</v>
      </c>
      <c r="D1286" t="s">
        <v>144</v>
      </c>
      <c r="E1286" t="s">
        <v>107</v>
      </c>
      <c r="F1286" t="s">
        <v>108</v>
      </c>
      <c r="G1286" t="s">
        <v>68</v>
      </c>
      <c r="H1286">
        <v>3</v>
      </c>
      <c r="I1286">
        <v>45.78</v>
      </c>
      <c r="J1286">
        <v>0.11600000000000001</v>
      </c>
      <c r="K1286">
        <v>20.51</v>
      </c>
      <c r="L1286" t="s">
        <v>6738</v>
      </c>
    </row>
    <row r="1287" spans="1:12" x14ac:dyDescent="0.3">
      <c r="A1287" t="s">
        <v>3432</v>
      </c>
      <c r="B1287" t="s">
        <v>7683</v>
      </c>
      <c r="C1287" t="s">
        <v>88</v>
      </c>
      <c r="D1287" t="s">
        <v>6949</v>
      </c>
      <c r="E1287" t="s">
        <v>71</v>
      </c>
      <c r="F1287" t="s">
        <v>126</v>
      </c>
      <c r="G1287" t="s">
        <v>56</v>
      </c>
      <c r="H1287">
        <v>3</v>
      </c>
      <c r="I1287">
        <v>281.73</v>
      </c>
      <c r="J1287">
        <v>0.105</v>
      </c>
      <c r="K1287">
        <v>186.5</v>
      </c>
      <c r="L1287" t="s">
        <v>57</v>
      </c>
    </row>
    <row r="1288" spans="1:12" x14ac:dyDescent="0.3">
      <c r="A1288" t="s">
        <v>4332</v>
      </c>
      <c r="B1288" t="s">
        <v>7684</v>
      </c>
      <c r="C1288" t="s">
        <v>52</v>
      </c>
      <c r="D1288" t="s">
        <v>181</v>
      </c>
      <c r="E1288" t="s">
        <v>93</v>
      </c>
      <c r="F1288" t="s">
        <v>124</v>
      </c>
      <c r="G1288" t="s">
        <v>68</v>
      </c>
      <c r="H1288">
        <v>2</v>
      </c>
      <c r="I1288">
        <v>56.69</v>
      </c>
      <c r="J1288">
        <v>4.2999999999999997E-2</v>
      </c>
      <c r="K1288">
        <v>23.11</v>
      </c>
      <c r="L1288" t="s">
        <v>57</v>
      </c>
    </row>
    <row r="1289" spans="1:12" x14ac:dyDescent="0.3">
      <c r="A1289" t="s">
        <v>4333</v>
      </c>
      <c r="B1289" t="s">
        <v>7685</v>
      </c>
      <c r="C1289" t="s">
        <v>84</v>
      </c>
      <c r="D1289" t="s">
        <v>144</v>
      </c>
      <c r="E1289" t="s">
        <v>54</v>
      </c>
      <c r="F1289" t="s">
        <v>114</v>
      </c>
      <c r="G1289" t="s">
        <v>56</v>
      </c>
      <c r="H1289">
        <v>4</v>
      </c>
      <c r="I1289">
        <v>24.06</v>
      </c>
      <c r="J1289">
        <v>0.112</v>
      </c>
      <c r="K1289">
        <v>15.45</v>
      </c>
    </row>
    <row r="1290" spans="1:12" x14ac:dyDescent="0.3">
      <c r="A1290" t="s">
        <v>5250</v>
      </c>
      <c r="B1290" t="s">
        <v>7593</v>
      </c>
      <c r="C1290" t="s">
        <v>88</v>
      </c>
      <c r="D1290" t="s">
        <v>179</v>
      </c>
      <c r="E1290" t="s">
        <v>60</v>
      </c>
      <c r="F1290" t="s">
        <v>99</v>
      </c>
      <c r="G1290" t="s">
        <v>68</v>
      </c>
      <c r="H1290">
        <v>3</v>
      </c>
      <c r="I1290">
        <v>83.6</v>
      </c>
      <c r="J1290">
        <v>0.157</v>
      </c>
      <c r="K1290">
        <v>45.02</v>
      </c>
      <c r="L1290" t="s">
        <v>57</v>
      </c>
    </row>
    <row r="1291" spans="1:12" x14ac:dyDescent="0.3">
      <c r="A1291" t="s">
        <v>5868</v>
      </c>
      <c r="B1291" t="s">
        <v>7686</v>
      </c>
      <c r="C1291" t="s">
        <v>84</v>
      </c>
      <c r="D1291" t="s">
        <v>572</v>
      </c>
      <c r="E1291" t="s">
        <v>60</v>
      </c>
      <c r="F1291" t="s">
        <v>6800</v>
      </c>
      <c r="G1291" t="s">
        <v>56</v>
      </c>
      <c r="H1291">
        <v>1</v>
      </c>
      <c r="I1291">
        <v>73.31</v>
      </c>
      <c r="J1291">
        <v>0.107</v>
      </c>
      <c r="K1291">
        <v>36.26</v>
      </c>
      <c r="L1291" t="s">
        <v>57</v>
      </c>
    </row>
    <row r="1292" spans="1:12" x14ac:dyDescent="0.3">
      <c r="A1292" t="s">
        <v>4784</v>
      </c>
      <c r="B1292" t="s">
        <v>7258</v>
      </c>
      <c r="C1292" t="s">
        <v>63</v>
      </c>
      <c r="D1292" t="s">
        <v>106</v>
      </c>
      <c r="E1292" t="s">
        <v>107</v>
      </c>
      <c r="F1292" t="s">
        <v>132</v>
      </c>
      <c r="G1292" t="s">
        <v>68</v>
      </c>
      <c r="H1292">
        <v>2</v>
      </c>
      <c r="I1292">
        <v>8.3699999999999992</v>
      </c>
      <c r="J1292">
        <v>3.9E-2</v>
      </c>
      <c r="K1292">
        <v>2.84</v>
      </c>
      <c r="L1292" t="s">
        <v>57</v>
      </c>
    </row>
    <row r="1293" spans="1:12" x14ac:dyDescent="0.3">
      <c r="A1293" t="s">
        <v>2167</v>
      </c>
      <c r="B1293" t="s">
        <v>7687</v>
      </c>
      <c r="C1293" t="s">
        <v>63</v>
      </c>
      <c r="D1293" t="s">
        <v>7174</v>
      </c>
      <c r="E1293" t="s">
        <v>107</v>
      </c>
      <c r="F1293" t="s">
        <v>193</v>
      </c>
      <c r="G1293" t="s">
        <v>56</v>
      </c>
      <c r="H1293">
        <v>5</v>
      </c>
      <c r="I1293">
        <v>31.44</v>
      </c>
      <c r="J1293">
        <v>0.27300000000000002</v>
      </c>
      <c r="K1293">
        <v>11.97</v>
      </c>
      <c r="L1293" t="s">
        <v>57</v>
      </c>
    </row>
    <row r="1294" spans="1:12" x14ac:dyDescent="0.3">
      <c r="A1294" t="s">
        <v>2997</v>
      </c>
      <c r="B1294" t="s">
        <v>7688</v>
      </c>
      <c r="C1294" t="s">
        <v>52</v>
      </c>
      <c r="D1294" t="s">
        <v>155</v>
      </c>
      <c r="E1294" t="s">
        <v>93</v>
      </c>
      <c r="F1294" t="s">
        <v>124</v>
      </c>
      <c r="G1294" t="s">
        <v>68</v>
      </c>
      <c r="H1294">
        <v>1</v>
      </c>
      <c r="I1294">
        <v>59.51</v>
      </c>
      <c r="J1294">
        <v>8.5999999999999993E-2</v>
      </c>
      <c r="K1294">
        <v>27.41</v>
      </c>
      <c r="L1294" t="s">
        <v>57</v>
      </c>
    </row>
    <row r="1295" spans="1:12" x14ac:dyDescent="0.3">
      <c r="A1295" t="s">
        <v>5310</v>
      </c>
      <c r="B1295" t="s">
        <v>7689</v>
      </c>
      <c r="C1295" t="s">
        <v>84</v>
      </c>
      <c r="D1295" t="s">
        <v>144</v>
      </c>
      <c r="E1295" t="s">
        <v>93</v>
      </c>
      <c r="F1295" t="s">
        <v>124</v>
      </c>
      <c r="G1295" t="s">
        <v>68</v>
      </c>
      <c r="H1295">
        <v>1</v>
      </c>
      <c r="I1295">
        <v>22.7</v>
      </c>
      <c r="K1295">
        <v>10.27</v>
      </c>
      <c r="L1295" t="s">
        <v>57</v>
      </c>
    </row>
    <row r="1296" spans="1:12" x14ac:dyDescent="0.3">
      <c r="A1296" t="s">
        <v>6638</v>
      </c>
      <c r="B1296" t="s">
        <v>7678</v>
      </c>
      <c r="C1296" t="s">
        <v>63</v>
      </c>
      <c r="D1296" t="s">
        <v>159</v>
      </c>
      <c r="E1296" t="s">
        <v>71</v>
      </c>
      <c r="F1296" t="s">
        <v>126</v>
      </c>
      <c r="G1296" t="s">
        <v>56</v>
      </c>
      <c r="H1296">
        <v>3</v>
      </c>
      <c r="I1296">
        <v>170.05</v>
      </c>
      <c r="J1296">
        <v>0.245</v>
      </c>
      <c r="K1296">
        <v>128.19</v>
      </c>
      <c r="L1296" t="s">
        <v>57</v>
      </c>
    </row>
    <row r="1297" spans="1:12" x14ac:dyDescent="0.3">
      <c r="A1297" t="s">
        <v>4721</v>
      </c>
      <c r="B1297" t="s">
        <v>7690</v>
      </c>
      <c r="C1297" t="s">
        <v>52</v>
      </c>
      <c r="D1297" t="s">
        <v>237</v>
      </c>
      <c r="E1297" t="s">
        <v>71</v>
      </c>
      <c r="F1297" t="s">
        <v>72</v>
      </c>
      <c r="G1297" t="s">
        <v>56</v>
      </c>
      <c r="H1297">
        <v>2</v>
      </c>
      <c r="I1297">
        <v>37.18</v>
      </c>
      <c r="J1297">
        <v>9.6000000000000002E-2</v>
      </c>
      <c r="K1297">
        <v>28.38</v>
      </c>
      <c r="L1297" t="s">
        <v>57</v>
      </c>
    </row>
    <row r="1298" spans="1:12" x14ac:dyDescent="0.3">
      <c r="A1298" t="s">
        <v>3808</v>
      </c>
      <c r="B1298" t="s">
        <v>7009</v>
      </c>
      <c r="C1298" t="s">
        <v>88</v>
      </c>
      <c r="D1298" t="s">
        <v>234</v>
      </c>
      <c r="E1298" t="s">
        <v>107</v>
      </c>
      <c r="F1298" t="s">
        <v>193</v>
      </c>
      <c r="G1298" t="s">
        <v>68</v>
      </c>
      <c r="H1298">
        <v>6</v>
      </c>
      <c r="I1298">
        <v>25.14</v>
      </c>
      <c r="J1298">
        <v>1.6E-2</v>
      </c>
      <c r="K1298">
        <v>9.6199999999999992</v>
      </c>
      <c r="L1298" t="s">
        <v>57</v>
      </c>
    </row>
    <row r="1299" spans="1:12" x14ac:dyDescent="0.3">
      <c r="A1299" t="s">
        <v>4773</v>
      </c>
      <c r="B1299" t="s">
        <v>6818</v>
      </c>
      <c r="C1299" t="s">
        <v>52</v>
      </c>
      <c r="D1299" t="s">
        <v>96</v>
      </c>
      <c r="E1299" t="s">
        <v>107</v>
      </c>
      <c r="F1299" t="s">
        <v>193</v>
      </c>
      <c r="G1299" t="s">
        <v>56</v>
      </c>
      <c r="H1299">
        <v>1200</v>
      </c>
      <c r="I1299">
        <v>34.619999999999997</v>
      </c>
      <c r="J1299">
        <v>6.7000000000000004E-2</v>
      </c>
      <c r="K1299">
        <v>11.76</v>
      </c>
      <c r="L1299" t="s">
        <v>57</v>
      </c>
    </row>
    <row r="1300" spans="1:12" x14ac:dyDescent="0.3">
      <c r="A1300" t="s">
        <v>4546</v>
      </c>
      <c r="B1300" t="s">
        <v>7691</v>
      </c>
      <c r="C1300" t="s">
        <v>84</v>
      </c>
      <c r="D1300" t="s">
        <v>243</v>
      </c>
      <c r="E1300" t="s">
        <v>93</v>
      </c>
      <c r="F1300" t="s">
        <v>141</v>
      </c>
      <c r="G1300" t="s">
        <v>56</v>
      </c>
      <c r="H1300">
        <v>4</v>
      </c>
      <c r="I1300">
        <v>20.07</v>
      </c>
      <c r="J1300">
        <v>0.16200000000000001</v>
      </c>
      <c r="K1300">
        <v>8.42</v>
      </c>
      <c r="L1300" t="s">
        <v>57</v>
      </c>
    </row>
    <row r="1301" spans="1:12" x14ac:dyDescent="0.3">
      <c r="A1301" t="s">
        <v>6318</v>
      </c>
      <c r="B1301" t="s">
        <v>7544</v>
      </c>
      <c r="C1301" t="s">
        <v>63</v>
      </c>
      <c r="D1301" t="s">
        <v>251</v>
      </c>
      <c r="E1301" t="s">
        <v>71</v>
      </c>
      <c r="F1301" t="s">
        <v>78</v>
      </c>
      <c r="G1301" t="s">
        <v>56</v>
      </c>
      <c r="H1301">
        <v>16</v>
      </c>
      <c r="I1301">
        <v>180.27</v>
      </c>
      <c r="J1301">
        <v>0.19800000000000001</v>
      </c>
      <c r="K1301">
        <v>119.69</v>
      </c>
      <c r="L1301" t="s">
        <v>57</v>
      </c>
    </row>
    <row r="1302" spans="1:12" x14ac:dyDescent="0.3">
      <c r="A1302" t="s">
        <v>2466</v>
      </c>
      <c r="B1302" t="s">
        <v>6838</v>
      </c>
      <c r="C1302" t="s">
        <v>88</v>
      </c>
      <c r="D1302" t="s">
        <v>179</v>
      </c>
      <c r="E1302" t="s">
        <v>71</v>
      </c>
      <c r="F1302" t="s">
        <v>78</v>
      </c>
      <c r="G1302" t="s">
        <v>68</v>
      </c>
      <c r="H1302">
        <v>8</v>
      </c>
      <c r="I1302">
        <v>119.75</v>
      </c>
      <c r="J1302">
        <v>0.13900000000000001</v>
      </c>
      <c r="K1302">
        <v>87.82</v>
      </c>
      <c r="L1302" t="s">
        <v>57</v>
      </c>
    </row>
    <row r="1303" spans="1:12" x14ac:dyDescent="0.3">
      <c r="A1303" t="s">
        <v>5295</v>
      </c>
      <c r="B1303" t="s">
        <v>7678</v>
      </c>
      <c r="C1303" t="s">
        <v>88</v>
      </c>
      <c r="D1303" t="s">
        <v>162</v>
      </c>
      <c r="E1303" t="s">
        <v>54</v>
      </c>
      <c r="F1303" t="s">
        <v>156</v>
      </c>
      <c r="G1303" t="s">
        <v>56</v>
      </c>
      <c r="H1303">
        <v>1</v>
      </c>
      <c r="I1303">
        <v>18.48</v>
      </c>
      <c r="J1303">
        <v>0.107</v>
      </c>
      <c r="K1303">
        <v>11.73</v>
      </c>
      <c r="L1303" t="s">
        <v>57</v>
      </c>
    </row>
    <row r="1304" spans="1:12" x14ac:dyDescent="0.3">
      <c r="A1304" t="s">
        <v>2124</v>
      </c>
      <c r="B1304" t="s">
        <v>7692</v>
      </c>
      <c r="C1304" t="s">
        <v>88</v>
      </c>
      <c r="D1304" t="s">
        <v>183</v>
      </c>
      <c r="E1304" t="s">
        <v>93</v>
      </c>
      <c r="F1304" t="s">
        <v>94</v>
      </c>
      <c r="G1304" t="s">
        <v>68</v>
      </c>
      <c r="H1304">
        <v>5</v>
      </c>
      <c r="I1304">
        <v>15.35</v>
      </c>
      <c r="J1304">
        <v>0.13700000000000001</v>
      </c>
      <c r="K1304">
        <v>6.27</v>
      </c>
      <c r="L1304" t="s">
        <v>57</v>
      </c>
    </row>
    <row r="1305" spans="1:12" x14ac:dyDescent="0.3">
      <c r="A1305" t="s">
        <v>5716</v>
      </c>
      <c r="B1305" t="s">
        <v>6777</v>
      </c>
      <c r="C1305" t="s">
        <v>84</v>
      </c>
      <c r="D1305" t="s">
        <v>177</v>
      </c>
      <c r="E1305" t="s">
        <v>54</v>
      </c>
      <c r="F1305" t="s">
        <v>156</v>
      </c>
      <c r="G1305" t="s">
        <v>68</v>
      </c>
      <c r="H1305">
        <v>6</v>
      </c>
      <c r="I1305">
        <v>21.49</v>
      </c>
      <c r="J1305">
        <v>0.153</v>
      </c>
      <c r="K1305">
        <v>14</v>
      </c>
      <c r="L1305" t="s">
        <v>57</v>
      </c>
    </row>
    <row r="1306" spans="1:12" x14ac:dyDescent="0.3">
      <c r="A1306" t="s">
        <v>1619</v>
      </c>
      <c r="B1306" t="s">
        <v>7693</v>
      </c>
      <c r="C1306" t="s">
        <v>6865</v>
      </c>
      <c r="D1306" t="s">
        <v>82</v>
      </c>
      <c r="E1306" t="s">
        <v>54</v>
      </c>
      <c r="F1306" t="s">
        <v>114</v>
      </c>
      <c r="G1306" t="s">
        <v>56</v>
      </c>
      <c r="H1306">
        <v>3</v>
      </c>
      <c r="I1306">
        <v>16.07</v>
      </c>
      <c r="J1306">
        <v>0.107</v>
      </c>
      <c r="K1306">
        <v>11.18</v>
      </c>
      <c r="L1306" t="s">
        <v>104</v>
      </c>
    </row>
    <row r="1307" spans="1:12" x14ac:dyDescent="0.3">
      <c r="A1307" t="s">
        <v>4753</v>
      </c>
      <c r="B1307" t="s">
        <v>7694</v>
      </c>
      <c r="C1307" t="s">
        <v>6865</v>
      </c>
      <c r="D1307" t="s">
        <v>64</v>
      </c>
      <c r="E1307" t="s">
        <v>107</v>
      </c>
      <c r="F1307" t="s">
        <v>108</v>
      </c>
      <c r="G1307" t="s">
        <v>56</v>
      </c>
      <c r="H1307">
        <v>2</v>
      </c>
      <c r="I1307">
        <v>25.7</v>
      </c>
      <c r="J1307">
        <v>0.26800000000000002</v>
      </c>
      <c r="K1307">
        <v>9.3800000000000008</v>
      </c>
      <c r="L1307" t="s">
        <v>57</v>
      </c>
    </row>
    <row r="1308" spans="1:12" x14ac:dyDescent="0.3">
      <c r="A1308" t="s">
        <v>2767</v>
      </c>
      <c r="B1308" t="s">
        <v>7267</v>
      </c>
      <c r="C1308" t="s">
        <v>63</v>
      </c>
      <c r="D1308" t="s">
        <v>159</v>
      </c>
      <c r="E1308" t="s">
        <v>60</v>
      </c>
      <c r="F1308" t="s">
        <v>90</v>
      </c>
      <c r="G1308" t="s">
        <v>68</v>
      </c>
      <c r="H1308">
        <v>1</v>
      </c>
      <c r="I1308">
        <v>109.38</v>
      </c>
      <c r="J1308">
        <v>0.127</v>
      </c>
      <c r="K1308">
        <v>46.77</v>
      </c>
      <c r="L1308" t="s">
        <v>57</v>
      </c>
    </row>
    <row r="1309" spans="1:12" x14ac:dyDescent="0.3">
      <c r="A1309" t="s">
        <v>654</v>
      </c>
      <c r="B1309" t="s">
        <v>7124</v>
      </c>
      <c r="C1309" t="s">
        <v>6750</v>
      </c>
      <c r="D1309" t="s">
        <v>89</v>
      </c>
      <c r="E1309" t="s">
        <v>60</v>
      </c>
      <c r="F1309" t="s">
        <v>90</v>
      </c>
      <c r="G1309" t="s">
        <v>56</v>
      </c>
      <c r="H1309">
        <v>2</v>
      </c>
      <c r="I1309">
        <v>96.79</v>
      </c>
      <c r="J1309">
        <v>0.10199999999999999</v>
      </c>
      <c r="K1309">
        <v>45.79</v>
      </c>
      <c r="L1309" t="s">
        <v>57</v>
      </c>
    </row>
    <row r="1310" spans="1:12" x14ac:dyDescent="0.3">
      <c r="A1310" t="s">
        <v>912</v>
      </c>
      <c r="B1310" t="s">
        <v>7695</v>
      </c>
      <c r="C1310" t="s">
        <v>88</v>
      </c>
      <c r="D1310" t="s">
        <v>206</v>
      </c>
      <c r="E1310" t="s">
        <v>54</v>
      </c>
      <c r="F1310" t="s">
        <v>156</v>
      </c>
      <c r="G1310" t="s">
        <v>68</v>
      </c>
      <c r="H1310">
        <v>2</v>
      </c>
      <c r="I1310">
        <v>12.4</v>
      </c>
      <c r="J1310">
        <v>7.2999999999999995E-2</v>
      </c>
      <c r="K1310">
        <v>8.4</v>
      </c>
      <c r="L1310" t="s">
        <v>57</v>
      </c>
    </row>
    <row r="1311" spans="1:12" x14ac:dyDescent="0.3">
      <c r="A1311" t="s">
        <v>1211</v>
      </c>
      <c r="B1311" t="s">
        <v>7415</v>
      </c>
      <c r="C1311" t="s">
        <v>88</v>
      </c>
      <c r="D1311" t="s">
        <v>206</v>
      </c>
      <c r="E1311" t="s">
        <v>60</v>
      </c>
      <c r="F1311" t="s">
        <v>99</v>
      </c>
      <c r="G1311" t="s">
        <v>68</v>
      </c>
      <c r="H1311">
        <v>4</v>
      </c>
      <c r="I1311">
        <v>96.42</v>
      </c>
      <c r="J1311">
        <v>4.3999999999999997E-2</v>
      </c>
      <c r="K1311">
        <v>51.31</v>
      </c>
      <c r="L1311" t="s">
        <v>57</v>
      </c>
    </row>
    <row r="1312" spans="1:12" x14ac:dyDescent="0.3">
      <c r="A1312" t="s">
        <v>2302</v>
      </c>
      <c r="B1312" t="s">
        <v>7696</v>
      </c>
      <c r="C1312" t="s">
        <v>88</v>
      </c>
      <c r="D1312" t="s">
        <v>270</v>
      </c>
      <c r="E1312" t="s">
        <v>60</v>
      </c>
      <c r="F1312" t="s">
        <v>61</v>
      </c>
      <c r="G1312" t="s">
        <v>56</v>
      </c>
      <c r="H1312">
        <v>1</v>
      </c>
      <c r="I1312">
        <v>57.77</v>
      </c>
      <c r="J1312">
        <v>0.11899999999999999</v>
      </c>
      <c r="K1312">
        <v>28.54</v>
      </c>
      <c r="L1312" t="s">
        <v>57</v>
      </c>
    </row>
    <row r="1313" spans="1:12" x14ac:dyDescent="0.3">
      <c r="A1313" t="s">
        <v>4087</v>
      </c>
      <c r="B1313" t="s">
        <v>7697</v>
      </c>
      <c r="C1313" t="s">
        <v>84</v>
      </c>
      <c r="D1313" t="s">
        <v>229</v>
      </c>
      <c r="E1313" t="s">
        <v>54</v>
      </c>
      <c r="F1313" t="s">
        <v>55</v>
      </c>
      <c r="G1313" t="s">
        <v>56</v>
      </c>
      <c r="H1313">
        <v>1</v>
      </c>
      <c r="I1313">
        <v>15.26</v>
      </c>
      <c r="K1313">
        <v>10.36</v>
      </c>
      <c r="L1313" t="s">
        <v>57</v>
      </c>
    </row>
    <row r="1314" spans="1:12" x14ac:dyDescent="0.3">
      <c r="A1314" t="s">
        <v>1637</v>
      </c>
      <c r="B1314" t="s">
        <v>6818</v>
      </c>
      <c r="C1314" t="s">
        <v>88</v>
      </c>
      <c r="D1314" t="s">
        <v>198</v>
      </c>
      <c r="E1314" t="s">
        <v>60</v>
      </c>
      <c r="F1314" t="s">
        <v>61</v>
      </c>
      <c r="G1314" t="s">
        <v>56</v>
      </c>
      <c r="H1314">
        <v>3</v>
      </c>
      <c r="I1314">
        <v>108.77</v>
      </c>
      <c r="J1314">
        <v>3.5999999999999997E-2</v>
      </c>
      <c r="K1314">
        <v>58.52</v>
      </c>
      <c r="L1314" t="s">
        <v>6720</v>
      </c>
    </row>
    <row r="1315" spans="1:12" x14ac:dyDescent="0.3">
      <c r="A1315" t="s">
        <v>5268</v>
      </c>
      <c r="B1315" t="s">
        <v>7698</v>
      </c>
      <c r="C1315" t="s">
        <v>52</v>
      </c>
      <c r="D1315" t="s">
        <v>75</v>
      </c>
      <c r="E1315" t="s">
        <v>54</v>
      </c>
      <c r="F1315" t="s">
        <v>268</v>
      </c>
      <c r="G1315" t="s">
        <v>56</v>
      </c>
      <c r="H1315">
        <v>1</v>
      </c>
      <c r="I1315">
        <v>17.72</v>
      </c>
      <c r="J1315">
        <v>0.1</v>
      </c>
      <c r="K1315">
        <v>10.210000000000001</v>
      </c>
      <c r="L1315" t="s">
        <v>57</v>
      </c>
    </row>
    <row r="1316" spans="1:12" x14ac:dyDescent="0.3">
      <c r="A1316" t="s">
        <v>109</v>
      </c>
      <c r="B1316" t="s">
        <v>7699</v>
      </c>
      <c r="C1316" t="s">
        <v>6930</v>
      </c>
      <c r="D1316" t="s">
        <v>6789</v>
      </c>
      <c r="E1316" t="s">
        <v>6846</v>
      </c>
      <c r="F1316" t="s">
        <v>86</v>
      </c>
      <c r="G1316" t="s">
        <v>68</v>
      </c>
      <c r="H1316">
        <v>8</v>
      </c>
      <c r="I1316">
        <v>277.58999999999997</v>
      </c>
      <c r="J1316">
        <v>0.01</v>
      </c>
      <c r="K1316">
        <v>205.37</v>
      </c>
      <c r="L1316" t="s">
        <v>57</v>
      </c>
    </row>
    <row r="1317" spans="1:12" x14ac:dyDescent="0.3">
      <c r="A1317" t="s">
        <v>3289</v>
      </c>
      <c r="B1317" t="s">
        <v>7700</v>
      </c>
      <c r="C1317" t="s">
        <v>84</v>
      </c>
      <c r="D1317" t="s">
        <v>572</v>
      </c>
      <c r="E1317" t="s">
        <v>107</v>
      </c>
      <c r="F1317" t="s">
        <v>148</v>
      </c>
      <c r="G1317" t="s">
        <v>56</v>
      </c>
      <c r="H1317">
        <v>12</v>
      </c>
      <c r="I1317">
        <v>29.94</v>
      </c>
      <c r="J1317">
        <v>0.06</v>
      </c>
      <c r="K1317">
        <v>12.09</v>
      </c>
      <c r="L1317" t="s">
        <v>57</v>
      </c>
    </row>
    <row r="1318" spans="1:12" x14ac:dyDescent="0.3">
      <c r="A1318" t="s">
        <v>5521</v>
      </c>
      <c r="B1318" t="s">
        <v>6776</v>
      </c>
      <c r="C1318" t="s">
        <v>84</v>
      </c>
      <c r="D1318" t="s">
        <v>169</v>
      </c>
      <c r="E1318" t="s">
        <v>107</v>
      </c>
      <c r="F1318" t="s">
        <v>132</v>
      </c>
      <c r="G1318" t="s">
        <v>68</v>
      </c>
      <c r="H1318">
        <v>8</v>
      </c>
      <c r="I1318">
        <v>38.630000000000003</v>
      </c>
      <c r="J1318">
        <v>4.4999999999999998E-2</v>
      </c>
      <c r="K1318">
        <v>14.42</v>
      </c>
      <c r="L1318" t="s">
        <v>57</v>
      </c>
    </row>
    <row r="1319" spans="1:12" x14ac:dyDescent="0.3">
      <c r="A1319" t="s">
        <v>4348</v>
      </c>
      <c r="B1319" t="s">
        <v>7031</v>
      </c>
      <c r="C1319" t="s">
        <v>52</v>
      </c>
      <c r="D1319" t="s">
        <v>96</v>
      </c>
      <c r="E1319" t="s">
        <v>7021</v>
      </c>
      <c r="F1319" t="s">
        <v>148</v>
      </c>
      <c r="G1319" t="s">
        <v>68</v>
      </c>
      <c r="H1319">
        <v>5</v>
      </c>
      <c r="I1319">
        <v>46.99</v>
      </c>
      <c r="J1319">
        <v>0.20599999999999999</v>
      </c>
      <c r="K1319">
        <v>14.68</v>
      </c>
      <c r="L1319" t="s">
        <v>57</v>
      </c>
    </row>
    <row r="1320" spans="1:12" x14ac:dyDescent="0.3">
      <c r="A1320" t="s">
        <v>763</v>
      </c>
      <c r="B1320" t="s">
        <v>6779</v>
      </c>
      <c r="C1320" t="s">
        <v>63</v>
      </c>
      <c r="D1320" t="s">
        <v>64</v>
      </c>
      <c r="E1320" t="s">
        <v>107</v>
      </c>
      <c r="F1320" t="s">
        <v>193</v>
      </c>
      <c r="G1320" t="s">
        <v>68</v>
      </c>
      <c r="H1320">
        <v>5</v>
      </c>
      <c r="I1320">
        <v>16.05</v>
      </c>
      <c r="J1320">
        <v>9.6000000000000002E-2</v>
      </c>
      <c r="K1320">
        <v>6.38</v>
      </c>
      <c r="L1320" t="s">
        <v>6714</v>
      </c>
    </row>
    <row r="1321" spans="1:12" x14ac:dyDescent="0.3">
      <c r="A1321" t="s">
        <v>1904</v>
      </c>
      <c r="B1321" t="s">
        <v>7624</v>
      </c>
      <c r="C1321" t="s">
        <v>84</v>
      </c>
      <c r="D1321" t="s">
        <v>372</v>
      </c>
      <c r="E1321" t="s">
        <v>107</v>
      </c>
      <c r="F1321" t="s">
        <v>132</v>
      </c>
      <c r="G1321" t="s">
        <v>68</v>
      </c>
      <c r="H1321">
        <v>4</v>
      </c>
      <c r="I1321">
        <v>25.74</v>
      </c>
      <c r="J1321">
        <v>8.7999999999999995E-2</v>
      </c>
      <c r="K1321">
        <v>10.34</v>
      </c>
      <c r="L1321" t="s">
        <v>6738</v>
      </c>
    </row>
    <row r="1322" spans="1:12" x14ac:dyDescent="0.3">
      <c r="A1322" t="s">
        <v>239</v>
      </c>
      <c r="B1322" t="s">
        <v>7389</v>
      </c>
      <c r="C1322" t="s">
        <v>88</v>
      </c>
      <c r="D1322" t="s">
        <v>135</v>
      </c>
      <c r="E1322" t="s">
        <v>107</v>
      </c>
      <c r="F1322" t="s">
        <v>193</v>
      </c>
      <c r="G1322" t="s">
        <v>56</v>
      </c>
      <c r="H1322">
        <v>1</v>
      </c>
      <c r="I1322">
        <v>23.88</v>
      </c>
      <c r="J1322">
        <v>8.8999999999999996E-2</v>
      </c>
      <c r="K1322">
        <v>9.39</v>
      </c>
      <c r="L1322" t="s">
        <v>57</v>
      </c>
    </row>
    <row r="1323" spans="1:12" x14ac:dyDescent="0.3">
      <c r="A1323" t="s">
        <v>2221</v>
      </c>
      <c r="B1323" t="s">
        <v>7048</v>
      </c>
      <c r="C1323" t="s">
        <v>84</v>
      </c>
      <c r="D1323" t="s">
        <v>110</v>
      </c>
      <c r="E1323" t="s">
        <v>54</v>
      </c>
      <c r="F1323" t="s">
        <v>114</v>
      </c>
      <c r="G1323" t="s">
        <v>68</v>
      </c>
      <c r="H1323">
        <v>1</v>
      </c>
      <c r="I1323">
        <v>3.9</v>
      </c>
      <c r="J1323">
        <v>7.0999999999999994E-2</v>
      </c>
      <c r="K1323">
        <v>2.19</v>
      </c>
      <c r="L1323" t="s">
        <v>57</v>
      </c>
    </row>
    <row r="1324" spans="1:12" x14ac:dyDescent="0.3">
      <c r="A1324" t="s">
        <v>1539</v>
      </c>
      <c r="B1324" t="s">
        <v>7701</v>
      </c>
      <c r="C1324" t="s">
        <v>88</v>
      </c>
      <c r="D1324" t="s">
        <v>234</v>
      </c>
      <c r="E1324" t="s">
        <v>60</v>
      </c>
      <c r="F1324" t="s">
        <v>61</v>
      </c>
      <c r="G1324" t="s">
        <v>68</v>
      </c>
      <c r="H1324">
        <v>3</v>
      </c>
      <c r="I1324">
        <v>72.23</v>
      </c>
      <c r="J1324">
        <v>0.115</v>
      </c>
      <c r="K1324">
        <v>39.17</v>
      </c>
      <c r="L1324" t="s">
        <v>57</v>
      </c>
    </row>
    <row r="1325" spans="1:12" x14ac:dyDescent="0.3">
      <c r="A1325" t="s">
        <v>5372</v>
      </c>
      <c r="B1325" t="s">
        <v>6922</v>
      </c>
      <c r="C1325" t="s">
        <v>63</v>
      </c>
      <c r="D1325" t="s">
        <v>281</v>
      </c>
      <c r="E1325" t="s">
        <v>54</v>
      </c>
      <c r="F1325" t="s">
        <v>156</v>
      </c>
      <c r="G1325" t="s">
        <v>56</v>
      </c>
      <c r="H1325">
        <v>2</v>
      </c>
      <c r="I1325">
        <v>18.41</v>
      </c>
      <c r="J1325">
        <v>1.2999999999999999E-2</v>
      </c>
      <c r="K1325">
        <v>12.59</v>
      </c>
      <c r="L1325" t="s">
        <v>57</v>
      </c>
    </row>
    <row r="1326" spans="1:12" x14ac:dyDescent="0.3">
      <c r="A1326" t="s">
        <v>6367</v>
      </c>
      <c r="B1326" t="s">
        <v>7702</v>
      </c>
      <c r="C1326" t="s">
        <v>88</v>
      </c>
      <c r="D1326" t="s">
        <v>429</v>
      </c>
      <c r="E1326" t="s">
        <v>6846</v>
      </c>
      <c r="F1326" t="s">
        <v>97</v>
      </c>
      <c r="G1326" t="s">
        <v>68</v>
      </c>
      <c r="H1326">
        <v>3</v>
      </c>
      <c r="I1326">
        <v>50.23</v>
      </c>
      <c r="J1326">
        <v>7.8E-2</v>
      </c>
      <c r="K1326">
        <v>39.4</v>
      </c>
      <c r="L1326" t="s">
        <v>57</v>
      </c>
    </row>
    <row r="1327" spans="1:12" x14ac:dyDescent="0.3">
      <c r="A1327" t="s">
        <v>4962</v>
      </c>
      <c r="B1327" t="s">
        <v>7703</v>
      </c>
      <c r="C1327" t="s">
        <v>88</v>
      </c>
      <c r="E1327" t="s">
        <v>60</v>
      </c>
      <c r="F1327" t="s">
        <v>61</v>
      </c>
      <c r="G1327" t="s">
        <v>68</v>
      </c>
      <c r="H1327">
        <v>3</v>
      </c>
      <c r="I1327">
        <v>58.94</v>
      </c>
      <c r="J1327">
        <v>6.7000000000000004E-2</v>
      </c>
      <c r="K1327">
        <v>24.86</v>
      </c>
      <c r="L1327" t="s">
        <v>57</v>
      </c>
    </row>
    <row r="1328" spans="1:12" x14ac:dyDescent="0.3">
      <c r="A1328" t="s">
        <v>3069</v>
      </c>
      <c r="B1328" t="s">
        <v>7704</v>
      </c>
      <c r="C1328" t="s">
        <v>84</v>
      </c>
      <c r="D1328" t="s">
        <v>572</v>
      </c>
      <c r="E1328" t="s">
        <v>71</v>
      </c>
      <c r="F1328" t="s">
        <v>86</v>
      </c>
      <c r="G1328" t="s">
        <v>68</v>
      </c>
      <c r="H1328">
        <v>2</v>
      </c>
      <c r="I1328">
        <v>112.17</v>
      </c>
      <c r="J1328">
        <v>0.13300000000000001</v>
      </c>
      <c r="K1328">
        <v>76.47</v>
      </c>
      <c r="L1328" t="s">
        <v>57</v>
      </c>
    </row>
    <row r="1329" spans="1:12" x14ac:dyDescent="0.3">
      <c r="A1329" t="s">
        <v>6335</v>
      </c>
      <c r="B1329" t="s">
        <v>6926</v>
      </c>
      <c r="C1329" t="s">
        <v>6930</v>
      </c>
      <c r="D1329" t="s">
        <v>177</v>
      </c>
      <c r="E1329" t="s">
        <v>107</v>
      </c>
      <c r="F1329" t="s">
        <v>193</v>
      </c>
      <c r="G1329" t="s">
        <v>68</v>
      </c>
      <c r="H1329">
        <v>6</v>
      </c>
      <c r="I1329">
        <v>29.08</v>
      </c>
      <c r="J1329">
        <v>4.1000000000000002E-2</v>
      </c>
      <c r="K1329">
        <v>9.93</v>
      </c>
      <c r="L1329" t="s">
        <v>57</v>
      </c>
    </row>
    <row r="1330" spans="1:12" x14ac:dyDescent="0.3">
      <c r="A1330" t="s">
        <v>4994</v>
      </c>
      <c r="B1330" t="s">
        <v>6710</v>
      </c>
      <c r="C1330" t="s">
        <v>88</v>
      </c>
      <c r="D1330" t="s">
        <v>183</v>
      </c>
      <c r="E1330" t="s">
        <v>107</v>
      </c>
      <c r="F1330" t="s">
        <v>193</v>
      </c>
      <c r="G1330" t="s">
        <v>56</v>
      </c>
      <c r="H1330">
        <v>4</v>
      </c>
      <c r="I1330">
        <v>48.81</v>
      </c>
      <c r="J1330">
        <v>7.8E-2</v>
      </c>
      <c r="K1330">
        <v>15.26</v>
      </c>
      <c r="L1330" t="s">
        <v>57</v>
      </c>
    </row>
    <row r="1331" spans="1:12" x14ac:dyDescent="0.3">
      <c r="A1331" t="s">
        <v>3826</v>
      </c>
      <c r="B1331" t="s">
        <v>6944</v>
      </c>
      <c r="C1331" t="s">
        <v>88</v>
      </c>
      <c r="D1331" t="s">
        <v>179</v>
      </c>
      <c r="E1331" t="s">
        <v>71</v>
      </c>
      <c r="F1331" t="s">
        <v>126</v>
      </c>
      <c r="G1331" t="s">
        <v>56</v>
      </c>
      <c r="H1331">
        <v>4</v>
      </c>
      <c r="I1331">
        <v>253.83</v>
      </c>
      <c r="J1331">
        <v>0.13700000000000001</v>
      </c>
      <c r="K1331">
        <v>173.21</v>
      </c>
      <c r="L1331" t="s">
        <v>57</v>
      </c>
    </row>
    <row r="1332" spans="1:12" x14ac:dyDescent="0.3">
      <c r="A1332" t="s">
        <v>5960</v>
      </c>
      <c r="B1332" t="s">
        <v>7036</v>
      </c>
      <c r="C1332" t="s">
        <v>84</v>
      </c>
      <c r="D1332" t="s">
        <v>85</v>
      </c>
      <c r="E1332" t="s">
        <v>71</v>
      </c>
      <c r="F1332" t="s">
        <v>78</v>
      </c>
      <c r="G1332" t="s">
        <v>56</v>
      </c>
      <c r="H1332">
        <v>2</v>
      </c>
      <c r="I1332">
        <v>155.85</v>
      </c>
      <c r="J1332">
        <v>0.152</v>
      </c>
      <c r="K1332">
        <v>124.67</v>
      </c>
      <c r="L1332" t="s">
        <v>57</v>
      </c>
    </row>
    <row r="1333" spans="1:12" x14ac:dyDescent="0.3">
      <c r="A1333" t="s">
        <v>858</v>
      </c>
      <c r="B1333" t="s">
        <v>7705</v>
      </c>
      <c r="C1333" t="s">
        <v>52</v>
      </c>
      <c r="D1333" t="s">
        <v>181</v>
      </c>
      <c r="E1333" t="s">
        <v>93</v>
      </c>
      <c r="F1333" t="s">
        <v>94</v>
      </c>
      <c r="G1333" t="s">
        <v>68</v>
      </c>
      <c r="H1333">
        <v>2</v>
      </c>
      <c r="I1333">
        <v>53.19</v>
      </c>
      <c r="J1333">
        <v>7.6999999999999999E-2</v>
      </c>
      <c r="K1333">
        <v>19.809999999999999</v>
      </c>
      <c r="L1333" t="s">
        <v>57</v>
      </c>
    </row>
    <row r="1334" spans="1:12" x14ac:dyDescent="0.3">
      <c r="A1334" t="s">
        <v>3730</v>
      </c>
      <c r="B1334" t="s">
        <v>7120</v>
      </c>
      <c r="C1334" t="s">
        <v>84</v>
      </c>
      <c r="D1334" t="s">
        <v>147</v>
      </c>
      <c r="E1334" t="s">
        <v>60</v>
      </c>
      <c r="F1334" t="s">
        <v>67</v>
      </c>
      <c r="G1334" t="s">
        <v>68</v>
      </c>
      <c r="H1334">
        <v>9</v>
      </c>
      <c r="I1334">
        <v>96.19</v>
      </c>
      <c r="J1334">
        <v>2.5999999999999999E-2</v>
      </c>
      <c r="K1334">
        <v>51.02</v>
      </c>
      <c r="L1334" t="s">
        <v>57</v>
      </c>
    </row>
    <row r="1335" spans="1:12" x14ac:dyDescent="0.3">
      <c r="A1335" t="s">
        <v>5519</v>
      </c>
      <c r="B1335" t="s">
        <v>7283</v>
      </c>
      <c r="C1335" t="s">
        <v>84</v>
      </c>
      <c r="D1335" t="s">
        <v>225</v>
      </c>
      <c r="E1335" t="s">
        <v>71</v>
      </c>
      <c r="F1335" t="s">
        <v>126</v>
      </c>
      <c r="G1335" t="s">
        <v>68</v>
      </c>
      <c r="H1335">
        <v>3</v>
      </c>
      <c r="I1335">
        <v>124.44</v>
      </c>
      <c r="J1335">
        <v>0.108</v>
      </c>
      <c r="K1335">
        <v>89.9</v>
      </c>
      <c r="L1335" t="s">
        <v>57</v>
      </c>
    </row>
    <row r="1336" spans="1:12" x14ac:dyDescent="0.3">
      <c r="A1336" t="s">
        <v>3014</v>
      </c>
      <c r="B1336" t="s">
        <v>7706</v>
      </c>
      <c r="C1336" t="s">
        <v>63</v>
      </c>
      <c r="D1336" t="s">
        <v>119</v>
      </c>
      <c r="E1336" t="s">
        <v>107</v>
      </c>
      <c r="F1336" t="s">
        <v>148</v>
      </c>
      <c r="G1336" t="s">
        <v>68</v>
      </c>
      <c r="H1336">
        <v>2</v>
      </c>
      <c r="I1336">
        <v>56.32</v>
      </c>
      <c r="J1336">
        <v>0.14199999999999999</v>
      </c>
      <c r="K1336">
        <v>23.48</v>
      </c>
      <c r="L1336" t="s">
        <v>104</v>
      </c>
    </row>
    <row r="1337" spans="1:12" x14ac:dyDescent="0.3">
      <c r="A1337" t="s">
        <v>2942</v>
      </c>
      <c r="B1337" t="s">
        <v>6894</v>
      </c>
      <c r="C1337" t="s">
        <v>63</v>
      </c>
      <c r="D1337" t="s">
        <v>159</v>
      </c>
      <c r="E1337" t="s">
        <v>6901</v>
      </c>
      <c r="F1337" t="s">
        <v>90</v>
      </c>
      <c r="G1337" t="s">
        <v>56</v>
      </c>
      <c r="H1337">
        <v>1</v>
      </c>
      <c r="I1337">
        <v>31.8</v>
      </c>
      <c r="J1337">
        <v>0.36299999999999999</v>
      </c>
      <c r="K1337">
        <v>16.91</v>
      </c>
      <c r="L1337" t="s">
        <v>57</v>
      </c>
    </row>
    <row r="1338" spans="1:12" x14ac:dyDescent="0.3">
      <c r="A1338" t="s">
        <v>5398</v>
      </c>
      <c r="B1338" t="s">
        <v>6947</v>
      </c>
      <c r="C1338" t="s">
        <v>6820</v>
      </c>
      <c r="D1338" t="s">
        <v>272</v>
      </c>
      <c r="E1338" t="s">
        <v>107</v>
      </c>
      <c r="F1338" t="s">
        <v>139</v>
      </c>
      <c r="G1338" t="s">
        <v>68</v>
      </c>
      <c r="H1338">
        <v>3</v>
      </c>
      <c r="I1338">
        <v>57.7</v>
      </c>
      <c r="J1338">
        <v>0.14499999999999999</v>
      </c>
      <c r="K1338">
        <v>22.75</v>
      </c>
      <c r="L1338" t="s">
        <v>57</v>
      </c>
    </row>
    <row r="1339" spans="1:12" x14ac:dyDescent="0.3">
      <c r="A1339" t="s">
        <v>2599</v>
      </c>
      <c r="B1339" t="s">
        <v>7707</v>
      </c>
      <c r="C1339" t="s">
        <v>6817</v>
      </c>
      <c r="D1339" t="s">
        <v>234</v>
      </c>
      <c r="E1339" t="s">
        <v>107</v>
      </c>
      <c r="F1339" t="s">
        <v>148</v>
      </c>
      <c r="G1339" t="s">
        <v>56</v>
      </c>
      <c r="H1339">
        <v>1</v>
      </c>
      <c r="I1339">
        <v>9.02</v>
      </c>
      <c r="J1339">
        <v>0.04</v>
      </c>
      <c r="K1339">
        <v>3.59</v>
      </c>
      <c r="L1339" t="s">
        <v>57</v>
      </c>
    </row>
    <row r="1340" spans="1:12" x14ac:dyDescent="0.3">
      <c r="A1340" t="s">
        <v>3294</v>
      </c>
      <c r="B1340" t="s">
        <v>6897</v>
      </c>
      <c r="C1340" t="s">
        <v>88</v>
      </c>
      <c r="D1340" t="s">
        <v>89</v>
      </c>
      <c r="E1340" t="s">
        <v>71</v>
      </c>
      <c r="F1340" t="s">
        <v>72</v>
      </c>
      <c r="G1340" t="s">
        <v>56</v>
      </c>
      <c r="H1340">
        <v>2</v>
      </c>
      <c r="I1340">
        <v>117.19</v>
      </c>
      <c r="J1340">
        <v>7.3999999999999996E-2</v>
      </c>
      <c r="K1340">
        <v>79.63</v>
      </c>
      <c r="L1340" t="s">
        <v>57</v>
      </c>
    </row>
    <row r="1341" spans="1:12" x14ac:dyDescent="0.3">
      <c r="A1341" t="s">
        <v>2976</v>
      </c>
      <c r="B1341" t="s">
        <v>7708</v>
      </c>
      <c r="C1341" t="s">
        <v>88</v>
      </c>
      <c r="D1341" t="s">
        <v>206</v>
      </c>
      <c r="E1341" t="s">
        <v>93</v>
      </c>
      <c r="F1341" t="s">
        <v>255</v>
      </c>
      <c r="G1341" t="s">
        <v>56</v>
      </c>
      <c r="H1341">
        <v>5</v>
      </c>
      <c r="I1341">
        <v>52.27</v>
      </c>
      <c r="J1341">
        <v>6.5000000000000002E-2</v>
      </c>
      <c r="K1341">
        <v>20.85</v>
      </c>
      <c r="L1341" t="s">
        <v>6720</v>
      </c>
    </row>
    <row r="1342" spans="1:12" x14ac:dyDescent="0.3">
      <c r="A1342" t="s">
        <v>944</v>
      </c>
      <c r="B1342" t="s">
        <v>6869</v>
      </c>
      <c r="C1342" t="s">
        <v>63</v>
      </c>
      <c r="D1342" t="s">
        <v>106</v>
      </c>
      <c r="E1342" t="s">
        <v>71</v>
      </c>
      <c r="F1342" t="s">
        <v>126</v>
      </c>
      <c r="G1342" t="s">
        <v>56</v>
      </c>
      <c r="H1342">
        <v>1</v>
      </c>
      <c r="I1342">
        <v>130.55000000000001</v>
      </c>
      <c r="J1342">
        <v>7.8E-2</v>
      </c>
      <c r="K1342">
        <v>91.53</v>
      </c>
      <c r="L1342" t="s">
        <v>57</v>
      </c>
    </row>
    <row r="1343" spans="1:12" x14ac:dyDescent="0.3">
      <c r="A1343" t="s">
        <v>2356</v>
      </c>
      <c r="B1343" t="s">
        <v>7709</v>
      </c>
      <c r="C1343" t="s">
        <v>63</v>
      </c>
      <c r="D1343" t="s">
        <v>82</v>
      </c>
      <c r="E1343" t="s">
        <v>93</v>
      </c>
      <c r="F1343" t="s">
        <v>124</v>
      </c>
      <c r="G1343" t="s">
        <v>68</v>
      </c>
      <c r="H1343">
        <v>1</v>
      </c>
      <c r="I1343">
        <v>10.27</v>
      </c>
      <c r="J1343">
        <v>2.5999999999999999E-2</v>
      </c>
      <c r="K1343">
        <v>5.07</v>
      </c>
      <c r="L1343" t="s">
        <v>57</v>
      </c>
    </row>
    <row r="1344" spans="1:12" x14ac:dyDescent="0.3">
      <c r="A1344" t="s">
        <v>3104</v>
      </c>
      <c r="B1344" t="s">
        <v>6971</v>
      </c>
      <c r="C1344" t="s">
        <v>84</v>
      </c>
      <c r="D1344" t="s">
        <v>229</v>
      </c>
      <c r="E1344" t="s">
        <v>71</v>
      </c>
      <c r="F1344" t="s">
        <v>78</v>
      </c>
      <c r="H1344">
        <v>10</v>
      </c>
      <c r="I1344">
        <v>154.34</v>
      </c>
      <c r="J1344">
        <v>3.3000000000000002E-2</v>
      </c>
      <c r="K1344">
        <v>102.15</v>
      </c>
      <c r="L1344" t="s">
        <v>57</v>
      </c>
    </row>
    <row r="1345" spans="1:12" x14ac:dyDescent="0.3">
      <c r="A1345" t="s">
        <v>6121</v>
      </c>
      <c r="B1345" t="s">
        <v>6922</v>
      </c>
      <c r="C1345" t="s">
        <v>6741</v>
      </c>
      <c r="D1345" t="s">
        <v>181</v>
      </c>
      <c r="E1345" t="s">
        <v>60</v>
      </c>
      <c r="F1345" t="s">
        <v>67</v>
      </c>
      <c r="G1345" t="s">
        <v>56</v>
      </c>
      <c r="H1345">
        <v>9</v>
      </c>
      <c r="I1345">
        <v>24.6</v>
      </c>
      <c r="J1345">
        <v>0</v>
      </c>
      <c r="K1345">
        <v>10.94</v>
      </c>
      <c r="L1345" t="s">
        <v>6720</v>
      </c>
    </row>
    <row r="1346" spans="1:12" x14ac:dyDescent="0.3">
      <c r="A1346" t="s">
        <v>1553</v>
      </c>
      <c r="B1346" t="s">
        <v>7710</v>
      </c>
      <c r="C1346" t="s">
        <v>6755</v>
      </c>
      <c r="D1346" t="s">
        <v>169</v>
      </c>
      <c r="E1346" t="s">
        <v>93</v>
      </c>
      <c r="F1346" t="s">
        <v>124</v>
      </c>
      <c r="G1346" t="s">
        <v>56</v>
      </c>
      <c r="H1346">
        <v>3</v>
      </c>
      <c r="I1346">
        <v>87.93</v>
      </c>
      <c r="J1346">
        <v>0</v>
      </c>
      <c r="K1346">
        <v>35.200000000000003</v>
      </c>
      <c r="L1346" t="s">
        <v>57</v>
      </c>
    </row>
    <row r="1347" spans="1:12" x14ac:dyDescent="0.3">
      <c r="A1347" t="s">
        <v>4361</v>
      </c>
      <c r="B1347" t="s">
        <v>7510</v>
      </c>
      <c r="C1347" t="s">
        <v>63</v>
      </c>
      <c r="D1347" t="s">
        <v>82</v>
      </c>
      <c r="E1347" t="s">
        <v>71</v>
      </c>
      <c r="F1347" t="s">
        <v>72</v>
      </c>
      <c r="G1347" t="s">
        <v>68</v>
      </c>
      <c r="H1347">
        <v>4</v>
      </c>
      <c r="I1347">
        <v>63.48</v>
      </c>
      <c r="J1347">
        <v>0.22700000000000001</v>
      </c>
      <c r="K1347">
        <v>49.83</v>
      </c>
      <c r="L1347" t="s">
        <v>57</v>
      </c>
    </row>
    <row r="1348" spans="1:12" x14ac:dyDescent="0.3">
      <c r="A1348" t="s">
        <v>4651</v>
      </c>
      <c r="B1348" t="s">
        <v>6905</v>
      </c>
      <c r="C1348" t="s">
        <v>88</v>
      </c>
      <c r="D1348" t="s">
        <v>183</v>
      </c>
      <c r="E1348" t="s">
        <v>71</v>
      </c>
      <c r="F1348" t="s">
        <v>126</v>
      </c>
      <c r="G1348" t="s">
        <v>56</v>
      </c>
      <c r="H1348">
        <v>1</v>
      </c>
      <c r="I1348">
        <v>179.09</v>
      </c>
      <c r="J1348">
        <v>2.7E-2</v>
      </c>
      <c r="K1348">
        <v>140.25</v>
      </c>
      <c r="L1348" t="s">
        <v>57</v>
      </c>
    </row>
    <row r="1349" spans="1:12" x14ac:dyDescent="0.3">
      <c r="A1349" t="s">
        <v>3278</v>
      </c>
      <c r="B1349" t="s">
        <v>6774</v>
      </c>
      <c r="C1349" t="s">
        <v>52</v>
      </c>
      <c r="D1349" t="s">
        <v>53</v>
      </c>
      <c r="E1349" t="s">
        <v>54</v>
      </c>
      <c r="F1349" t="s">
        <v>65</v>
      </c>
      <c r="G1349" t="s">
        <v>68</v>
      </c>
      <c r="H1349">
        <v>9</v>
      </c>
      <c r="I1349">
        <v>4.6500000000000004</v>
      </c>
      <c r="J1349">
        <v>0.17199999999999999</v>
      </c>
      <c r="K1349">
        <v>3.07</v>
      </c>
      <c r="L1349" t="s">
        <v>104</v>
      </c>
    </row>
    <row r="1350" spans="1:12" x14ac:dyDescent="0.3">
      <c r="A1350" t="s">
        <v>3784</v>
      </c>
      <c r="B1350" t="s">
        <v>7566</v>
      </c>
      <c r="C1350" t="s">
        <v>52</v>
      </c>
      <c r="D1350" t="s">
        <v>6882</v>
      </c>
      <c r="E1350" t="s">
        <v>107</v>
      </c>
      <c r="F1350" t="s">
        <v>132</v>
      </c>
      <c r="G1350" t="s">
        <v>56</v>
      </c>
      <c r="H1350">
        <v>1</v>
      </c>
      <c r="I1350">
        <v>45.94</v>
      </c>
      <c r="J1350">
        <v>6.3E-2</v>
      </c>
      <c r="K1350">
        <v>19.84</v>
      </c>
      <c r="L1350" t="s">
        <v>6720</v>
      </c>
    </row>
    <row r="1351" spans="1:12" x14ac:dyDescent="0.3">
      <c r="A1351" t="s">
        <v>5703</v>
      </c>
      <c r="B1351" t="s">
        <v>7223</v>
      </c>
      <c r="C1351" t="s">
        <v>84</v>
      </c>
      <c r="E1351" t="s">
        <v>6911</v>
      </c>
      <c r="F1351" t="s">
        <v>99</v>
      </c>
      <c r="G1351" t="s">
        <v>68</v>
      </c>
      <c r="H1351">
        <v>2</v>
      </c>
      <c r="I1351">
        <v>102.09</v>
      </c>
      <c r="J1351">
        <v>7.0999999999999994E-2</v>
      </c>
      <c r="K1351">
        <v>52.72</v>
      </c>
      <c r="L1351" t="s">
        <v>57</v>
      </c>
    </row>
    <row r="1352" spans="1:12" x14ac:dyDescent="0.3">
      <c r="A1352" t="s">
        <v>3596</v>
      </c>
      <c r="B1352" t="s">
        <v>7564</v>
      </c>
      <c r="C1352" t="s">
        <v>84</v>
      </c>
      <c r="D1352" t="s">
        <v>144</v>
      </c>
      <c r="E1352" t="s">
        <v>60</v>
      </c>
      <c r="F1352" t="s">
        <v>76</v>
      </c>
      <c r="G1352" t="s">
        <v>56</v>
      </c>
      <c r="H1352">
        <v>2</v>
      </c>
      <c r="I1352">
        <v>88.29</v>
      </c>
      <c r="J1352">
        <v>3.3000000000000002E-2</v>
      </c>
      <c r="K1352">
        <v>37.43</v>
      </c>
      <c r="L1352" t="s">
        <v>57</v>
      </c>
    </row>
    <row r="1353" spans="1:12" x14ac:dyDescent="0.3">
      <c r="A1353" t="s">
        <v>749</v>
      </c>
      <c r="B1353" t="s">
        <v>7664</v>
      </c>
      <c r="C1353" t="s">
        <v>84</v>
      </c>
      <c r="D1353" t="s">
        <v>144</v>
      </c>
      <c r="E1353" t="s">
        <v>6846</v>
      </c>
      <c r="F1353" t="s">
        <v>78</v>
      </c>
      <c r="G1353" t="s">
        <v>68</v>
      </c>
      <c r="H1353">
        <v>1</v>
      </c>
      <c r="I1353">
        <v>222.26</v>
      </c>
      <c r="J1353">
        <v>8.2000000000000003E-2</v>
      </c>
      <c r="K1353">
        <v>148.41</v>
      </c>
      <c r="L1353" t="s">
        <v>57</v>
      </c>
    </row>
    <row r="1354" spans="1:12" x14ac:dyDescent="0.3">
      <c r="A1354" t="s">
        <v>6207</v>
      </c>
      <c r="B1354" t="s">
        <v>7303</v>
      </c>
      <c r="C1354" t="s">
        <v>84</v>
      </c>
      <c r="D1354" t="s">
        <v>144</v>
      </c>
      <c r="E1354" t="s">
        <v>71</v>
      </c>
      <c r="F1354" t="s">
        <v>97</v>
      </c>
      <c r="G1354" t="s">
        <v>68</v>
      </c>
      <c r="H1354">
        <v>3</v>
      </c>
      <c r="I1354">
        <v>161.61000000000001</v>
      </c>
      <c r="J1354">
        <v>0.10199999999999999</v>
      </c>
      <c r="K1354">
        <v>118.25</v>
      </c>
      <c r="L1354" t="s">
        <v>57</v>
      </c>
    </row>
    <row r="1355" spans="1:12" x14ac:dyDescent="0.3">
      <c r="A1355" t="s">
        <v>5976</v>
      </c>
      <c r="B1355" t="s">
        <v>7094</v>
      </c>
      <c r="C1355" t="s">
        <v>52</v>
      </c>
      <c r="D1355" t="s">
        <v>130</v>
      </c>
      <c r="E1355" t="s">
        <v>107</v>
      </c>
      <c r="F1355" t="s">
        <v>108</v>
      </c>
      <c r="G1355" t="s">
        <v>68</v>
      </c>
      <c r="H1355">
        <v>3</v>
      </c>
      <c r="I1355">
        <v>39.340000000000003</v>
      </c>
      <c r="J1355">
        <v>0.12</v>
      </c>
      <c r="K1355">
        <v>16.98</v>
      </c>
      <c r="L1355" t="s">
        <v>104</v>
      </c>
    </row>
    <row r="1356" spans="1:12" x14ac:dyDescent="0.3">
      <c r="A1356" t="s">
        <v>4179</v>
      </c>
      <c r="B1356" t="s">
        <v>7022</v>
      </c>
      <c r="C1356" t="s">
        <v>88</v>
      </c>
      <c r="D1356" t="s">
        <v>92</v>
      </c>
      <c r="E1356" t="s">
        <v>6901</v>
      </c>
      <c r="F1356" t="s">
        <v>99</v>
      </c>
      <c r="G1356" t="s">
        <v>68</v>
      </c>
      <c r="H1356">
        <v>4</v>
      </c>
      <c r="I1356">
        <v>61.1</v>
      </c>
      <c r="J1356">
        <v>0</v>
      </c>
      <c r="K1356">
        <v>27.87</v>
      </c>
      <c r="L1356" t="s">
        <v>57</v>
      </c>
    </row>
    <row r="1357" spans="1:12" x14ac:dyDescent="0.3">
      <c r="A1357" t="s">
        <v>4470</v>
      </c>
      <c r="B1357" t="s">
        <v>7702</v>
      </c>
      <c r="C1357" t="s">
        <v>63</v>
      </c>
      <c r="D1357" t="s">
        <v>64</v>
      </c>
      <c r="E1357" t="s">
        <v>107</v>
      </c>
      <c r="F1357" t="s">
        <v>193</v>
      </c>
      <c r="G1357" t="s">
        <v>68</v>
      </c>
      <c r="H1357">
        <v>3</v>
      </c>
      <c r="I1357">
        <v>29.23</v>
      </c>
      <c r="J1357">
        <v>0.15</v>
      </c>
      <c r="K1357">
        <v>12.47</v>
      </c>
      <c r="L1357" t="s">
        <v>57</v>
      </c>
    </row>
    <row r="1358" spans="1:12" x14ac:dyDescent="0.3">
      <c r="A1358" t="s">
        <v>3414</v>
      </c>
      <c r="B1358" t="s">
        <v>7665</v>
      </c>
      <c r="C1358" t="s">
        <v>52</v>
      </c>
      <c r="D1358" t="s">
        <v>200</v>
      </c>
      <c r="E1358" t="s">
        <v>71</v>
      </c>
      <c r="F1358" t="s">
        <v>97</v>
      </c>
      <c r="G1358" t="s">
        <v>68</v>
      </c>
      <c r="H1358">
        <v>4</v>
      </c>
      <c r="I1358">
        <v>187.9</v>
      </c>
      <c r="J1358">
        <v>2.1999999999999999E-2</v>
      </c>
      <c r="K1358">
        <v>149.99</v>
      </c>
      <c r="L1358" t="s">
        <v>57</v>
      </c>
    </row>
    <row r="1359" spans="1:12" x14ac:dyDescent="0.3">
      <c r="A1359" t="s">
        <v>527</v>
      </c>
      <c r="B1359" t="s">
        <v>7711</v>
      </c>
      <c r="C1359" t="s">
        <v>63</v>
      </c>
      <c r="D1359" t="s">
        <v>302</v>
      </c>
      <c r="E1359" t="s">
        <v>71</v>
      </c>
      <c r="F1359" t="s">
        <v>72</v>
      </c>
      <c r="G1359" t="s">
        <v>68</v>
      </c>
      <c r="H1359">
        <v>3</v>
      </c>
      <c r="I1359">
        <v>171.38</v>
      </c>
      <c r="J1359">
        <v>0.161</v>
      </c>
      <c r="K1359">
        <v>126.74</v>
      </c>
      <c r="L1359" t="s">
        <v>57</v>
      </c>
    </row>
    <row r="1360" spans="1:12" x14ac:dyDescent="0.3">
      <c r="A1360" t="s">
        <v>5830</v>
      </c>
      <c r="B1360" t="s">
        <v>7130</v>
      </c>
      <c r="C1360" t="s">
        <v>88</v>
      </c>
      <c r="D1360" t="s">
        <v>183</v>
      </c>
      <c r="E1360" t="s">
        <v>60</v>
      </c>
      <c r="F1360" t="s">
        <v>76</v>
      </c>
      <c r="H1360">
        <v>5</v>
      </c>
      <c r="I1360">
        <v>95.92</v>
      </c>
      <c r="J1360">
        <v>8.3000000000000004E-2</v>
      </c>
      <c r="K1360">
        <v>48.8</v>
      </c>
      <c r="L1360" t="s">
        <v>57</v>
      </c>
    </row>
    <row r="1361" spans="1:12" x14ac:dyDescent="0.3">
      <c r="A1361" t="s">
        <v>3224</v>
      </c>
      <c r="B1361" t="s">
        <v>7712</v>
      </c>
      <c r="C1361" t="s">
        <v>88</v>
      </c>
      <c r="D1361" t="s">
        <v>162</v>
      </c>
      <c r="E1361" t="s">
        <v>71</v>
      </c>
      <c r="F1361" t="s">
        <v>86</v>
      </c>
      <c r="G1361" t="s">
        <v>68</v>
      </c>
      <c r="H1361">
        <v>1</v>
      </c>
      <c r="I1361">
        <v>260.52999999999997</v>
      </c>
      <c r="J1361">
        <v>0.151</v>
      </c>
      <c r="K1361">
        <v>176.35</v>
      </c>
      <c r="L1361" t="s">
        <v>57</v>
      </c>
    </row>
    <row r="1362" spans="1:12" x14ac:dyDescent="0.3">
      <c r="A1362" t="s">
        <v>1470</v>
      </c>
      <c r="B1362" t="s">
        <v>7045</v>
      </c>
      <c r="C1362" t="s">
        <v>88</v>
      </c>
      <c r="D1362" t="s">
        <v>234</v>
      </c>
      <c r="E1362" t="s">
        <v>93</v>
      </c>
      <c r="F1362" t="s">
        <v>124</v>
      </c>
      <c r="G1362" t="s">
        <v>68</v>
      </c>
      <c r="H1362">
        <v>4</v>
      </c>
      <c r="I1362">
        <v>84.51</v>
      </c>
      <c r="J1362">
        <v>0</v>
      </c>
      <c r="K1362">
        <v>35.97</v>
      </c>
      <c r="L1362" t="s">
        <v>57</v>
      </c>
    </row>
    <row r="1363" spans="1:12" x14ac:dyDescent="0.3">
      <c r="A1363" t="s">
        <v>2824</v>
      </c>
      <c r="B1363" t="s">
        <v>7713</v>
      </c>
      <c r="C1363" t="s">
        <v>63</v>
      </c>
      <c r="D1363" t="s">
        <v>137</v>
      </c>
      <c r="E1363" t="s">
        <v>93</v>
      </c>
      <c r="F1363" t="s">
        <v>94</v>
      </c>
      <c r="G1363" t="s">
        <v>56</v>
      </c>
      <c r="H1363">
        <v>-7</v>
      </c>
      <c r="I1363">
        <v>20.94</v>
      </c>
      <c r="J1363">
        <v>0.14699999999999999</v>
      </c>
      <c r="L1363" t="s">
        <v>6738</v>
      </c>
    </row>
    <row r="1364" spans="1:12" x14ac:dyDescent="0.3">
      <c r="A1364" t="s">
        <v>318</v>
      </c>
      <c r="B1364" t="s">
        <v>7120</v>
      </c>
      <c r="C1364" t="s">
        <v>52</v>
      </c>
      <c r="D1364" t="s">
        <v>96</v>
      </c>
      <c r="E1364" t="s">
        <v>6901</v>
      </c>
      <c r="F1364" t="s">
        <v>90</v>
      </c>
      <c r="G1364" t="s">
        <v>56</v>
      </c>
      <c r="H1364">
        <v>7</v>
      </c>
      <c r="I1364">
        <v>99.76</v>
      </c>
      <c r="J1364">
        <v>3.7999999999999999E-2</v>
      </c>
      <c r="K1364">
        <v>52.55</v>
      </c>
      <c r="L1364" t="s">
        <v>57</v>
      </c>
    </row>
    <row r="1365" spans="1:12" x14ac:dyDescent="0.3">
      <c r="A1365" t="s">
        <v>4725</v>
      </c>
      <c r="B1365" t="s">
        <v>7714</v>
      </c>
      <c r="C1365" t="s">
        <v>88</v>
      </c>
      <c r="D1365" t="s">
        <v>270</v>
      </c>
      <c r="E1365" t="s">
        <v>71</v>
      </c>
      <c r="F1365" t="s">
        <v>78</v>
      </c>
      <c r="G1365" t="s">
        <v>68</v>
      </c>
      <c r="H1365">
        <v>5</v>
      </c>
      <c r="I1365">
        <v>166.8</v>
      </c>
      <c r="J1365">
        <v>7.4999999999999997E-2</v>
      </c>
      <c r="K1365">
        <v>116.32</v>
      </c>
      <c r="L1365" t="s">
        <v>57</v>
      </c>
    </row>
    <row r="1366" spans="1:12" x14ac:dyDescent="0.3">
      <c r="A1366" t="s">
        <v>1156</v>
      </c>
      <c r="B1366" t="s">
        <v>7715</v>
      </c>
      <c r="C1366" t="s">
        <v>84</v>
      </c>
      <c r="D1366" t="s">
        <v>103</v>
      </c>
      <c r="E1366" t="s">
        <v>107</v>
      </c>
      <c r="F1366" t="s">
        <v>108</v>
      </c>
      <c r="G1366" t="s">
        <v>56</v>
      </c>
      <c r="H1366">
        <v>1</v>
      </c>
      <c r="J1366">
        <v>4.8000000000000001E-2</v>
      </c>
      <c r="K1366">
        <v>17.309999999999999</v>
      </c>
      <c r="L1366" t="s">
        <v>6738</v>
      </c>
    </row>
    <row r="1367" spans="1:12" x14ac:dyDescent="0.3">
      <c r="A1367" t="s">
        <v>2047</v>
      </c>
      <c r="B1367" t="s">
        <v>7019</v>
      </c>
      <c r="C1367" t="s">
        <v>52</v>
      </c>
      <c r="D1367" t="s">
        <v>113</v>
      </c>
      <c r="E1367" t="s">
        <v>71</v>
      </c>
      <c r="F1367" t="s">
        <v>126</v>
      </c>
      <c r="G1367" t="s">
        <v>68</v>
      </c>
      <c r="H1367">
        <v>1</v>
      </c>
      <c r="I1367">
        <v>43.29</v>
      </c>
      <c r="J1367">
        <v>0.09</v>
      </c>
      <c r="K1367">
        <v>31.63</v>
      </c>
      <c r="L1367" t="s">
        <v>57</v>
      </c>
    </row>
    <row r="1368" spans="1:12" x14ac:dyDescent="0.3">
      <c r="A1368" t="s">
        <v>3150</v>
      </c>
      <c r="B1368" t="s">
        <v>6932</v>
      </c>
      <c r="C1368" t="s">
        <v>88</v>
      </c>
      <c r="D1368" t="s">
        <v>92</v>
      </c>
      <c r="E1368" t="s">
        <v>60</v>
      </c>
      <c r="F1368" t="s">
        <v>99</v>
      </c>
      <c r="G1368" t="s">
        <v>68</v>
      </c>
      <c r="H1368">
        <v>4</v>
      </c>
      <c r="I1368">
        <v>115.03</v>
      </c>
      <c r="J1368">
        <v>4.9000000000000002E-2</v>
      </c>
      <c r="K1368">
        <v>60.78</v>
      </c>
      <c r="L1368" t="s">
        <v>57</v>
      </c>
    </row>
    <row r="1369" spans="1:12" x14ac:dyDescent="0.3">
      <c r="A1369" t="s">
        <v>3759</v>
      </c>
      <c r="B1369" t="s">
        <v>7716</v>
      </c>
      <c r="C1369" t="s">
        <v>88</v>
      </c>
      <c r="D1369" t="s">
        <v>429</v>
      </c>
      <c r="E1369" t="s">
        <v>107</v>
      </c>
      <c r="F1369" t="s">
        <v>139</v>
      </c>
      <c r="G1369" t="s">
        <v>56</v>
      </c>
      <c r="H1369">
        <v>1</v>
      </c>
      <c r="I1369">
        <v>52.98</v>
      </c>
      <c r="J1369">
        <v>0.13100000000000001</v>
      </c>
      <c r="K1369">
        <v>22.61</v>
      </c>
      <c r="L1369" t="s">
        <v>57</v>
      </c>
    </row>
    <row r="1370" spans="1:12" x14ac:dyDescent="0.3">
      <c r="A1370" t="s">
        <v>5291</v>
      </c>
      <c r="B1370" t="s">
        <v>7717</v>
      </c>
      <c r="C1370" t="s">
        <v>63</v>
      </c>
      <c r="D1370" t="s">
        <v>188</v>
      </c>
      <c r="E1370" t="s">
        <v>54</v>
      </c>
      <c r="F1370" t="s">
        <v>268</v>
      </c>
      <c r="G1370" t="s">
        <v>56</v>
      </c>
      <c r="H1370">
        <v>7</v>
      </c>
      <c r="I1370">
        <v>10.78</v>
      </c>
      <c r="J1370">
        <v>0.26</v>
      </c>
      <c r="K1370">
        <v>7.2</v>
      </c>
      <c r="L1370" t="s">
        <v>57</v>
      </c>
    </row>
    <row r="1371" spans="1:12" x14ac:dyDescent="0.3">
      <c r="A1371" t="s">
        <v>1044</v>
      </c>
      <c r="B1371" t="s">
        <v>7717</v>
      </c>
      <c r="C1371" t="s">
        <v>63</v>
      </c>
      <c r="D1371" t="s">
        <v>204</v>
      </c>
      <c r="E1371" t="s">
        <v>60</v>
      </c>
      <c r="F1371" t="s">
        <v>67</v>
      </c>
      <c r="G1371" t="s">
        <v>68</v>
      </c>
      <c r="H1371">
        <v>1</v>
      </c>
      <c r="I1371">
        <v>95.82</v>
      </c>
      <c r="J1371">
        <v>0.26900000000000002</v>
      </c>
      <c r="K1371">
        <v>39.01</v>
      </c>
      <c r="L1371" t="s">
        <v>57</v>
      </c>
    </row>
    <row r="1372" spans="1:12" x14ac:dyDescent="0.3">
      <c r="A1372" t="s">
        <v>3554</v>
      </c>
      <c r="B1372" t="s">
        <v>7718</v>
      </c>
      <c r="C1372" t="s">
        <v>52</v>
      </c>
      <c r="D1372" t="s">
        <v>237</v>
      </c>
      <c r="E1372" t="s">
        <v>54</v>
      </c>
      <c r="F1372" t="s">
        <v>55</v>
      </c>
      <c r="G1372" t="s">
        <v>56</v>
      </c>
      <c r="H1372">
        <v>1</v>
      </c>
      <c r="I1372">
        <v>18.38</v>
      </c>
      <c r="J1372">
        <v>7.0999999999999994E-2</v>
      </c>
      <c r="K1372">
        <v>10.72</v>
      </c>
      <c r="L1372" t="s">
        <v>57</v>
      </c>
    </row>
    <row r="1373" spans="1:12" x14ac:dyDescent="0.3">
      <c r="A1373" t="s">
        <v>470</v>
      </c>
      <c r="B1373" t="s">
        <v>7719</v>
      </c>
      <c r="C1373" t="s">
        <v>52</v>
      </c>
      <c r="D1373" t="s">
        <v>272</v>
      </c>
      <c r="E1373" t="s">
        <v>71</v>
      </c>
      <c r="F1373" t="s">
        <v>97</v>
      </c>
      <c r="G1373" t="s">
        <v>56</v>
      </c>
      <c r="H1373">
        <v>2</v>
      </c>
      <c r="I1373">
        <v>284.93</v>
      </c>
      <c r="J1373">
        <v>6.4000000000000001E-2</v>
      </c>
      <c r="K1373">
        <v>213.76</v>
      </c>
      <c r="L1373" t="s">
        <v>57</v>
      </c>
    </row>
    <row r="1374" spans="1:12" x14ac:dyDescent="0.3">
      <c r="A1374" t="s">
        <v>615</v>
      </c>
      <c r="B1374" t="s">
        <v>7720</v>
      </c>
      <c r="C1374" t="s">
        <v>88</v>
      </c>
      <c r="D1374" t="s">
        <v>89</v>
      </c>
      <c r="E1374" t="s">
        <v>60</v>
      </c>
      <c r="F1374" t="s">
        <v>99</v>
      </c>
      <c r="G1374" t="s">
        <v>68</v>
      </c>
      <c r="H1374">
        <v>3</v>
      </c>
      <c r="I1374">
        <v>61.81</v>
      </c>
      <c r="J1374">
        <v>0.1</v>
      </c>
      <c r="K1374">
        <v>27.17</v>
      </c>
      <c r="L1374" t="s">
        <v>6720</v>
      </c>
    </row>
    <row r="1375" spans="1:12" x14ac:dyDescent="0.3">
      <c r="A1375" t="s">
        <v>393</v>
      </c>
      <c r="B1375" t="s">
        <v>7721</v>
      </c>
      <c r="C1375" t="s">
        <v>84</v>
      </c>
      <c r="D1375" t="s">
        <v>150</v>
      </c>
      <c r="E1375" t="s">
        <v>93</v>
      </c>
      <c r="F1375" t="s">
        <v>124</v>
      </c>
      <c r="G1375" t="s">
        <v>68</v>
      </c>
      <c r="H1375">
        <v>4</v>
      </c>
      <c r="I1375">
        <v>57.34</v>
      </c>
      <c r="J1375">
        <v>0.129</v>
      </c>
      <c r="K1375">
        <v>25.06</v>
      </c>
      <c r="L1375" t="s">
        <v>57</v>
      </c>
    </row>
    <row r="1376" spans="1:12" x14ac:dyDescent="0.3">
      <c r="A1376" t="s">
        <v>2190</v>
      </c>
      <c r="B1376" t="s">
        <v>7703</v>
      </c>
      <c r="C1376" t="s">
        <v>88</v>
      </c>
      <c r="D1376" t="s">
        <v>123</v>
      </c>
      <c r="E1376" t="s">
        <v>54</v>
      </c>
      <c r="F1376" t="s">
        <v>114</v>
      </c>
      <c r="G1376" t="s">
        <v>56</v>
      </c>
      <c r="H1376">
        <v>10</v>
      </c>
      <c r="I1376">
        <v>5.23</v>
      </c>
      <c r="J1376">
        <v>1.7999999999999999E-2</v>
      </c>
      <c r="K1376">
        <v>2.99</v>
      </c>
      <c r="L1376" t="s">
        <v>57</v>
      </c>
    </row>
    <row r="1377" spans="1:12" x14ac:dyDescent="0.3">
      <c r="A1377" t="s">
        <v>3574</v>
      </c>
      <c r="B1377" t="s">
        <v>7722</v>
      </c>
      <c r="C1377" t="s">
        <v>52</v>
      </c>
      <c r="D1377" t="s">
        <v>272</v>
      </c>
      <c r="E1377" t="s">
        <v>93</v>
      </c>
      <c r="F1377" t="s">
        <v>255</v>
      </c>
      <c r="G1377" t="s">
        <v>68</v>
      </c>
      <c r="H1377">
        <v>2</v>
      </c>
      <c r="I1377">
        <v>59.21</v>
      </c>
      <c r="J1377">
        <v>3.9E-2</v>
      </c>
      <c r="K1377">
        <v>24.32</v>
      </c>
      <c r="L1377" t="s">
        <v>57</v>
      </c>
    </row>
    <row r="1378" spans="1:12" x14ac:dyDescent="0.3">
      <c r="A1378" t="s">
        <v>1824</v>
      </c>
      <c r="B1378" t="s">
        <v>7196</v>
      </c>
      <c r="C1378" t="s">
        <v>63</v>
      </c>
      <c r="D1378" t="s">
        <v>302</v>
      </c>
      <c r="E1378" t="s">
        <v>107</v>
      </c>
      <c r="F1378" t="s">
        <v>139</v>
      </c>
      <c r="G1378" t="s">
        <v>68</v>
      </c>
      <c r="H1378">
        <v>4</v>
      </c>
      <c r="I1378">
        <v>13.61</v>
      </c>
      <c r="J1378">
        <v>0.19700000000000001</v>
      </c>
      <c r="K1378">
        <v>4.95</v>
      </c>
      <c r="L1378" t="s">
        <v>57</v>
      </c>
    </row>
    <row r="1379" spans="1:12" x14ac:dyDescent="0.3">
      <c r="A1379" t="s">
        <v>4396</v>
      </c>
      <c r="B1379" t="s">
        <v>7723</v>
      </c>
      <c r="C1379" t="s">
        <v>52</v>
      </c>
      <c r="D1379" t="s">
        <v>70</v>
      </c>
      <c r="E1379" t="s">
        <v>71</v>
      </c>
      <c r="F1379" t="s">
        <v>126</v>
      </c>
      <c r="G1379" t="s">
        <v>68</v>
      </c>
      <c r="H1379">
        <v>7</v>
      </c>
      <c r="I1379">
        <v>97.57</v>
      </c>
      <c r="J1379">
        <v>0</v>
      </c>
      <c r="K1379">
        <v>70.22</v>
      </c>
      <c r="L1379" t="s">
        <v>57</v>
      </c>
    </row>
    <row r="1380" spans="1:12" x14ac:dyDescent="0.3">
      <c r="A1380" t="s">
        <v>1363</v>
      </c>
      <c r="B1380" t="s">
        <v>7724</v>
      </c>
      <c r="C1380" t="s">
        <v>63</v>
      </c>
      <c r="D1380" t="s">
        <v>281</v>
      </c>
      <c r="E1380" t="s">
        <v>93</v>
      </c>
      <c r="F1380" t="s">
        <v>94</v>
      </c>
      <c r="G1380" t="s">
        <v>56</v>
      </c>
      <c r="H1380">
        <v>3</v>
      </c>
      <c r="I1380">
        <v>60.48</v>
      </c>
      <c r="J1380">
        <v>0.13900000000000001</v>
      </c>
      <c r="K1380">
        <v>27.3</v>
      </c>
      <c r="L1380" t="s">
        <v>57</v>
      </c>
    </row>
    <row r="1381" spans="1:12" x14ac:dyDescent="0.3">
      <c r="A1381" t="s">
        <v>3628</v>
      </c>
      <c r="B1381" t="s">
        <v>6877</v>
      </c>
      <c r="C1381" t="s">
        <v>52</v>
      </c>
      <c r="D1381" t="s">
        <v>130</v>
      </c>
      <c r="E1381" t="s">
        <v>107</v>
      </c>
      <c r="F1381" t="s">
        <v>139</v>
      </c>
      <c r="G1381" t="s">
        <v>68</v>
      </c>
      <c r="H1381">
        <v>3</v>
      </c>
      <c r="I1381">
        <v>13.18</v>
      </c>
      <c r="J1381">
        <v>0.128</v>
      </c>
      <c r="K1381">
        <v>5.77</v>
      </c>
      <c r="L1381" t="s">
        <v>57</v>
      </c>
    </row>
    <row r="1382" spans="1:12" x14ac:dyDescent="0.3">
      <c r="A1382" t="s">
        <v>4146</v>
      </c>
      <c r="B1382" t="s">
        <v>7191</v>
      </c>
      <c r="C1382" t="s">
        <v>84</v>
      </c>
      <c r="D1382" t="s">
        <v>85</v>
      </c>
      <c r="E1382" t="s">
        <v>7244</v>
      </c>
      <c r="F1382" t="s">
        <v>255</v>
      </c>
      <c r="G1382" t="s">
        <v>56</v>
      </c>
      <c r="H1382">
        <v>6</v>
      </c>
      <c r="I1382">
        <v>42.1</v>
      </c>
      <c r="J1382">
        <v>0.105</v>
      </c>
      <c r="K1382">
        <v>16.77</v>
      </c>
      <c r="L1382" t="s">
        <v>57</v>
      </c>
    </row>
    <row r="1383" spans="1:12" x14ac:dyDescent="0.3">
      <c r="A1383" t="s">
        <v>1751</v>
      </c>
      <c r="B1383" t="s">
        <v>7725</v>
      </c>
      <c r="C1383" t="s">
        <v>88</v>
      </c>
      <c r="D1383" t="s">
        <v>135</v>
      </c>
      <c r="E1383" t="s">
        <v>71</v>
      </c>
      <c r="F1383" t="s">
        <v>97</v>
      </c>
      <c r="G1383" t="s">
        <v>56</v>
      </c>
      <c r="H1383">
        <v>3</v>
      </c>
      <c r="I1383">
        <v>289.8</v>
      </c>
      <c r="J1383">
        <v>0.13700000000000001</v>
      </c>
      <c r="K1383">
        <v>227.35</v>
      </c>
      <c r="L1383" t="s">
        <v>57</v>
      </c>
    </row>
    <row r="1384" spans="1:12" x14ac:dyDescent="0.3">
      <c r="A1384" t="s">
        <v>1658</v>
      </c>
      <c r="B1384" t="s">
        <v>7486</v>
      </c>
      <c r="C1384" t="s">
        <v>63</v>
      </c>
      <c r="D1384" t="s">
        <v>175</v>
      </c>
      <c r="E1384" t="s">
        <v>107</v>
      </c>
      <c r="F1384" t="s">
        <v>139</v>
      </c>
      <c r="G1384" t="s">
        <v>56</v>
      </c>
      <c r="H1384">
        <v>3</v>
      </c>
      <c r="I1384">
        <v>28.31</v>
      </c>
      <c r="J1384">
        <v>0.23300000000000001</v>
      </c>
      <c r="K1384">
        <v>8.76</v>
      </c>
      <c r="L1384" t="s">
        <v>57</v>
      </c>
    </row>
    <row r="1385" spans="1:12" x14ac:dyDescent="0.3">
      <c r="A1385" t="s">
        <v>3231</v>
      </c>
      <c r="B1385" t="s">
        <v>7287</v>
      </c>
      <c r="C1385" t="s">
        <v>88</v>
      </c>
      <c r="D1385" t="s">
        <v>198</v>
      </c>
      <c r="E1385" t="s">
        <v>107</v>
      </c>
      <c r="F1385" t="s">
        <v>139</v>
      </c>
      <c r="G1385" t="s">
        <v>56</v>
      </c>
      <c r="H1385">
        <v>3</v>
      </c>
      <c r="I1385">
        <v>8.2799999999999994</v>
      </c>
      <c r="J1385">
        <v>0.152</v>
      </c>
      <c r="K1385">
        <v>2.76</v>
      </c>
      <c r="L1385" t="s">
        <v>57</v>
      </c>
    </row>
    <row r="1386" spans="1:12" x14ac:dyDescent="0.3">
      <c r="A1386" t="s">
        <v>4584</v>
      </c>
      <c r="B1386" t="s">
        <v>7266</v>
      </c>
      <c r="C1386" t="s">
        <v>63</v>
      </c>
      <c r="D1386" t="s">
        <v>137</v>
      </c>
      <c r="E1386" t="s">
        <v>71</v>
      </c>
      <c r="F1386" t="s">
        <v>86</v>
      </c>
      <c r="G1386" t="s">
        <v>68</v>
      </c>
      <c r="H1386">
        <v>2</v>
      </c>
      <c r="I1386">
        <v>261.31</v>
      </c>
      <c r="J1386">
        <v>0.23899999999999999</v>
      </c>
      <c r="K1386">
        <v>191.82</v>
      </c>
      <c r="L1386" t="s">
        <v>57</v>
      </c>
    </row>
    <row r="1387" spans="1:12" x14ac:dyDescent="0.3">
      <c r="A1387" t="s">
        <v>4049</v>
      </c>
      <c r="B1387" t="s">
        <v>7486</v>
      </c>
      <c r="C1387" t="s">
        <v>84</v>
      </c>
      <c r="D1387" t="s">
        <v>103</v>
      </c>
      <c r="E1387" t="s">
        <v>54</v>
      </c>
      <c r="F1387" t="s">
        <v>55</v>
      </c>
      <c r="G1387" t="s">
        <v>68</v>
      </c>
      <c r="H1387">
        <v>1</v>
      </c>
      <c r="J1387">
        <v>6.9000000000000006E-2</v>
      </c>
      <c r="K1387">
        <v>8.94</v>
      </c>
      <c r="L1387" t="s">
        <v>57</v>
      </c>
    </row>
    <row r="1388" spans="1:12" x14ac:dyDescent="0.3">
      <c r="A1388" t="s">
        <v>4796</v>
      </c>
      <c r="B1388" t="s">
        <v>7380</v>
      </c>
      <c r="C1388" t="s">
        <v>52</v>
      </c>
      <c r="D1388" t="s">
        <v>200</v>
      </c>
      <c r="E1388" t="s">
        <v>107</v>
      </c>
      <c r="F1388" t="s">
        <v>139</v>
      </c>
      <c r="G1388" t="s">
        <v>56</v>
      </c>
      <c r="H1388">
        <v>19</v>
      </c>
      <c r="I1388">
        <v>57.3</v>
      </c>
      <c r="J1388">
        <v>0.11600000000000001</v>
      </c>
      <c r="K1388">
        <v>25.75</v>
      </c>
      <c r="L1388" t="s">
        <v>57</v>
      </c>
    </row>
    <row r="1389" spans="1:12" x14ac:dyDescent="0.3">
      <c r="A1389" t="s">
        <v>2940</v>
      </c>
      <c r="B1389" t="s">
        <v>7560</v>
      </c>
      <c r="C1389" t="s">
        <v>52</v>
      </c>
      <c r="D1389" t="s">
        <v>181</v>
      </c>
      <c r="E1389" t="s">
        <v>93</v>
      </c>
      <c r="F1389" t="s">
        <v>141</v>
      </c>
      <c r="G1389" t="s">
        <v>56</v>
      </c>
      <c r="H1389">
        <v>9</v>
      </c>
      <c r="I1389">
        <v>10.83</v>
      </c>
      <c r="J1389">
        <v>4.1000000000000002E-2</v>
      </c>
      <c r="K1389">
        <v>4.4000000000000004</v>
      </c>
      <c r="L1389" t="s">
        <v>57</v>
      </c>
    </row>
    <row r="1390" spans="1:12" x14ac:dyDescent="0.3">
      <c r="A1390" t="s">
        <v>1521</v>
      </c>
      <c r="B1390" t="s">
        <v>6784</v>
      </c>
      <c r="C1390" t="s">
        <v>52</v>
      </c>
      <c r="D1390" t="s">
        <v>155</v>
      </c>
      <c r="E1390" t="s">
        <v>54</v>
      </c>
      <c r="F1390" t="s">
        <v>268</v>
      </c>
      <c r="G1390" t="s">
        <v>68</v>
      </c>
      <c r="H1390">
        <v>5</v>
      </c>
      <c r="I1390">
        <v>14</v>
      </c>
      <c r="J1390">
        <v>3.4000000000000002E-2</v>
      </c>
      <c r="K1390">
        <v>8.36</v>
      </c>
      <c r="L1390" t="s">
        <v>57</v>
      </c>
    </row>
    <row r="1391" spans="1:12" x14ac:dyDescent="0.3">
      <c r="A1391" t="s">
        <v>2727</v>
      </c>
      <c r="B1391" t="s">
        <v>7726</v>
      </c>
      <c r="C1391" t="s">
        <v>52</v>
      </c>
      <c r="D1391" t="s">
        <v>7050</v>
      </c>
      <c r="E1391" t="s">
        <v>71</v>
      </c>
      <c r="F1391" t="s">
        <v>72</v>
      </c>
      <c r="G1391" t="s">
        <v>56</v>
      </c>
      <c r="H1391">
        <v>1</v>
      </c>
      <c r="I1391">
        <v>293.05</v>
      </c>
      <c r="J1391">
        <v>0.123</v>
      </c>
      <c r="K1391">
        <v>217.31</v>
      </c>
      <c r="L1391" t="s">
        <v>57</v>
      </c>
    </row>
    <row r="1392" spans="1:12" x14ac:dyDescent="0.3">
      <c r="A1392" t="s">
        <v>6349</v>
      </c>
      <c r="B1392" t="s">
        <v>7727</v>
      </c>
      <c r="C1392" t="s">
        <v>88</v>
      </c>
      <c r="D1392" t="s">
        <v>206</v>
      </c>
      <c r="E1392" t="s">
        <v>71</v>
      </c>
      <c r="F1392" t="s">
        <v>78</v>
      </c>
      <c r="G1392" t="s">
        <v>56</v>
      </c>
      <c r="H1392">
        <v>6</v>
      </c>
      <c r="I1392">
        <v>235.92</v>
      </c>
      <c r="J1392">
        <v>5.3999999999999999E-2</v>
      </c>
      <c r="K1392">
        <v>182.7</v>
      </c>
      <c r="L1392" t="s">
        <v>57</v>
      </c>
    </row>
    <row r="1393" spans="1:12" x14ac:dyDescent="0.3">
      <c r="A1393" t="s">
        <v>2401</v>
      </c>
      <c r="B1393" t="s">
        <v>7548</v>
      </c>
      <c r="C1393" t="s">
        <v>52</v>
      </c>
      <c r="D1393" t="s">
        <v>70</v>
      </c>
      <c r="E1393" t="s">
        <v>60</v>
      </c>
      <c r="F1393" t="s">
        <v>90</v>
      </c>
      <c r="G1393" t="s">
        <v>68</v>
      </c>
      <c r="H1393">
        <v>4</v>
      </c>
      <c r="I1393">
        <v>85.66</v>
      </c>
      <c r="J1393">
        <v>0</v>
      </c>
      <c r="K1393">
        <v>36.08</v>
      </c>
      <c r="L1393" t="s">
        <v>57</v>
      </c>
    </row>
    <row r="1394" spans="1:12" x14ac:dyDescent="0.3">
      <c r="A1394" t="s">
        <v>2069</v>
      </c>
      <c r="B1394" t="s">
        <v>7449</v>
      </c>
      <c r="C1394" t="s">
        <v>6750</v>
      </c>
      <c r="D1394" t="s">
        <v>116</v>
      </c>
      <c r="E1394" t="s">
        <v>107</v>
      </c>
      <c r="F1394" t="s">
        <v>193</v>
      </c>
      <c r="G1394" t="s">
        <v>68</v>
      </c>
      <c r="H1394">
        <v>2</v>
      </c>
      <c r="I1394">
        <v>27.49</v>
      </c>
      <c r="J1394">
        <v>0.15</v>
      </c>
      <c r="K1394">
        <v>9.51</v>
      </c>
      <c r="L1394" t="s">
        <v>57</v>
      </c>
    </row>
    <row r="1395" spans="1:12" x14ac:dyDescent="0.3">
      <c r="A1395" t="s">
        <v>1087</v>
      </c>
      <c r="B1395" t="s">
        <v>7728</v>
      </c>
      <c r="C1395" t="s">
        <v>88</v>
      </c>
      <c r="D1395" t="s">
        <v>123</v>
      </c>
      <c r="E1395" t="s">
        <v>93</v>
      </c>
      <c r="F1395" t="s">
        <v>94</v>
      </c>
      <c r="G1395" t="s">
        <v>56</v>
      </c>
      <c r="H1395">
        <v>6</v>
      </c>
      <c r="I1395">
        <v>88.8</v>
      </c>
      <c r="J1395">
        <v>9.6000000000000002E-2</v>
      </c>
      <c r="K1395">
        <v>36.78</v>
      </c>
      <c r="L1395" t="s">
        <v>57</v>
      </c>
    </row>
    <row r="1396" spans="1:12" x14ac:dyDescent="0.3">
      <c r="A1396" t="s">
        <v>1920</v>
      </c>
      <c r="B1396" t="s">
        <v>7729</v>
      </c>
      <c r="C1396" t="s">
        <v>84</v>
      </c>
      <c r="D1396" t="s">
        <v>372</v>
      </c>
      <c r="E1396" t="s">
        <v>93</v>
      </c>
      <c r="F1396" t="s">
        <v>219</v>
      </c>
      <c r="G1396" t="s">
        <v>68</v>
      </c>
      <c r="H1396">
        <v>3</v>
      </c>
      <c r="I1396">
        <v>83.89</v>
      </c>
      <c r="J1396">
        <v>0.14499999999999999</v>
      </c>
      <c r="K1396">
        <v>30.76</v>
      </c>
      <c r="L1396" t="s">
        <v>57</v>
      </c>
    </row>
    <row r="1397" spans="1:12" x14ac:dyDescent="0.3">
      <c r="A1397" t="s">
        <v>1400</v>
      </c>
      <c r="B1397" t="s">
        <v>7070</v>
      </c>
      <c r="C1397" t="s">
        <v>84</v>
      </c>
      <c r="D1397" t="s">
        <v>147</v>
      </c>
      <c r="E1397" t="s">
        <v>7021</v>
      </c>
      <c r="F1397" t="s">
        <v>132</v>
      </c>
      <c r="G1397" t="s">
        <v>68</v>
      </c>
      <c r="H1397">
        <v>5</v>
      </c>
      <c r="I1397">
        <v>52.1</v>
      </c>
      <c r="J1397">
        <v>0.11</v>
      </c>
      <c r="K1397">
        <v>22.93</v>
      </c>
      <c r="L1397" t="s">
        <v>57</v>
      </c>
    </row>
    <row r="1398" spans="1:12" x14ac:dyDescent="0.3">
      <c r="A1398" t="s">
        <v>199</v>
      </c>
      <c r="B1398" t="s">
        <v>7183</v>
      </c>
      <c r="C1398" t="s">
        <v>52</v>
      </c>
      <c r="D1398" t="s">
        <v>200</v>
      </c>
      <c r="E1398" t="s">
        <v>107</v>
      </c>
      <c r="F1398" t="s">
        <v>6863</v>
      </c>
      <c r="G1398" t="s">
        <v>68</v>
      </c>
      <c r="H1398">
        <v>1</v>
      </c>
      <c r="I1398">
        <v>27.78</v>
      </c>
      <c r="J1398">
        <v>0.108</v>
      </c>
      <c r="K1398">
        <v>8.36</v>
      </c>
      <c r="L1398" t="s">
        <v>57</v>
      </c>
    </row>
    <row r="1399" spans="1:12" x14ac:dyDescent="0.3">
      <c r="A1399" t="s">
        <v>2823</v>
      </c>
      <c r="B1399" t="s">
        <v>6986</v>
      </c>
      <c r="C1399" t="s">
        <v>84</v>
      </c>
      <c r="D1399" t="s">
        <v>150</v>
      </c>
      <c r="E1399" t="s">
        <v>60</v>
      </c>
      <c r="F1399" t="s">
        <v>67</v>
      </c>
      <c r="G1399" t="s">
        <v>56</v>
      </c>
      <c r="H1399">
        <v>6</v>
      </c>
      <c r="I1399">
        <v>103.65</v>
      </c>
      <c r="J1399">
        <v>0.12</v>
      </c>
      <c r="K1399">
        <v>44.29</v>
      </c>
      <c r="L1399" t="s">
        <v>57</v>
      </c>
    </row>
    <row r="1400" spans="1:12" x14ac:dyDescent="0.3">
      <c r="A1400" t="s">
        <v>1908</v>
      </c>
      <c r="B1400" t="s">
        <v>7730</v>
      </c>
      <c r="C1400" t="s">
        <v>63</v>
      </c>
      <c r="D1400" t="s">
        <v>281</v>
      </c>
      <c r="E1400" t="s">
        <v>60</v>
      </c>
      <c r="F1400" t="s">
        <v>67</v>
      </c>
      <c r="G1400" t="s">
        <v>68</v>
      </c>
      <c r="H1400">
        <v>7</v>
      </c>
      <c r="I1400">
        <v>48.6</v>
      </c>
      <c r="J1400">
        <v>0.106</v>
      </c>
      <c r="K1400">
        <v>23.31</v>
      </c>
      <c r="L1400" t="s">
        <v>57</v>
      </c>
    </row>
    <row r="1401" spans="1:12" x14ac:dyDescent="0.3">
      <c r="A1401" t="s">
        <v>1208</v>
      </c>
      <c r="B1401" t="s">
        <v>6969</v>
      </c>
      <c r="C1401" t="s">
        <v>63</v>
      </c>
      <c r="D1401" t="s">
        <v>258</v>
      </c>
      <c r="E1401" t="s">
        <v>93</v>
      </c>
      <c r="F1401" t="s">
        <v>124</v>
      </c>
      <c r="G1401" t="s">
        <v>56</v>
      </c>
      <c r="H1401">
        <v>2</v>
      </c>
      <c r="I1401">
        <v>87.81</v>
      </c>
      <c r="J1401">
        <v>0.36399999999999999</v>
      </c>
      <c r="K1401">
        <v>36.26</v>
      </c>
      <c r="L1401" t="s">
        <v>57</v>
      </c>
    </row>
    <row r="1402" spans="1:12" x14ac:dyDescent="0.3">
      <c r="A1402" t="s">
        <v>6244</v>
      </c>
      <c r="B1402" t="s">
        <v>6728</v>
      </c>
      <c r="C1402" t="s">
        <v>63</v>
      </c>
      <c r="D1402" t="s">
        <v>165</v>
      </c>
      <c r="E1402" t="s">
        <v>54</v>
      </c>
      <c r="F1402" t="s">
        <v>268</v>
      </c>
      <c r="H1402">
        <v>1</v>
      </c>
      <c r="I1402">
        <v>18.829999999999998</v>
      </c>
      <c r="J1402">
        <v>0.30599999999999999</v>
      </c>
      <c r="K1402">
        <v>12.94</v>
      </c>
      <c r="L1402" t="s">
        <v>57</v>
      </c>
    </row>
    <row r="1403" spans="1:12" x14ac:dyDescent="0.3">
      <c r="A1403" t="s">
        <v>3147</v>
      </c>
      <c r="B1403" t="s">
        <v>6771</v>
      </c>
      <c r="C1403" t="s">
        <v>63</v>
      </c>
      <c r="D1403" t="s">
        <v>64</v>
      </c>
      <c r="E1403" t="s">
        <v>60</v>
      </c>
      <c r="F1403" t="s">
        <v>90</v>
      </c>
      <c r="G1403" t="s">
        <v>56</v>
      </c>
      <c r="H1403">
        <v>5</v>
      </c>
      <c r="I1403">
        <v>42.24</v>
      </c>
      <c r="J1403">
        <v>0.16200000000000001</v>
      </c>
      <c r="K1403">
        <v>19.11</v>
      </c>
      <c r="L1403" t="s">
        <v>57</v>
      </c>
    </row>
    <row r="1404" spans="1:12" x14ac:dyDescent="0.3">
      <c r="A1404" t="s">
        <v>1240</v>
      </c>
      <c r="B1404" t="s">
        <v>7047</v>
      </c>
      <c r="C1404" t="s">
        <v>52</v>
      </c>
      <c r="D1404" t="s">
        <v>53</v>
      </c>
      <c r="E1404" t="s">
        <v>71</v>
      </c>
      <c r="F1404" t="s">
        <v>86</v>
      </c>
      <c r="G1404" t="s">
        <v>56</v>
      </c>
      <c r="H1404">
        <v>1</v>
      </c>
      <c r="I1404">
        <v>186.16</v>
      </c>
      <c r="J1404">
        <v>0.11</v>
      </c>
      <c r="K1404">
        <v>134.77000000000001</v>
      </c>
    </row>
    <row r="1405" spans="1:12" x14ac:dyDescent="0.3">
      <c r="A1405" t="s">
        <v>3138</v>
      </c>
      <c r="B1405" t="s">
        <v>6850</v>
      </c>
      <c r="C1405" t="s">
        <v>84</v>
      </c>
      <c r="D1405" t="s">
        <v>150</v>
      </c>
      <c r="E1405" t="s">
        <v>71</v>
      </c>
      <c r="F1405" t="s">
        <v>126</v>
      </c>
      <c r="G1405" t="s">
        <v>68</v>
      </c>
      <c r="H1405">
        <v>4</v>
      </c>
      <c r="I1405">
        <v>56.47</v>
      </c>
      <c r="J1405">
        <v>0.121</v>
      </c>
      <c r="K1405">
        <v>36.97</v>
      </c>
      <c r="L1405" t="s">
        <v>57</v>
      </c>
    </row>
    <row r="1406" spans="1:12" x14ac:dyDescent="0.3">
      <c r="A1406" t="s">
        <v>4107</v>
      </c>
      <c r="B1406" t="s">
        <v>7036</v>
      </c>
      <c r="C1406" t="s">
        <v>88</v>
      </c>
      <c r="D1406" t="s">
        <v>198</v>
      </c>
      <c r="E1406" t="s">
        <v>71</v>
      </c>
      <c r="F1406" t="s">
        <v>86</v>
      </c>
      <c r="G1406" t="s">
        <v>56</v>
      </c>
      <c r="H1406">
        <v>8</v>
      </c>
      <c r="I1406">
        <v>237.69</v>
      </c>
      <c r="J1406">
        <v>0.104</v>
      </c>
      <c r="K1406">
        <v>163.86</v>
      </c>
      <c r="L1406" t="s">
        <v>57</v>
      </c>
    </row>
    <row r="1407" spans="1:12" x14ac:dyDescent="0.3">
      <c r="A1407" t="s">
        <v>125</v>
      </c>
      <c r="B1407" t="s">
        <v>7327</v>
      </c>
      <c r="C1407" t="s">
        <v>88</v>
      </c>
      <c r="D1407" t="s">
        <v>123</v>
      </c>
      <c r="E1407" t="s">
        <v>71</v>
      </c>
      <c r="F1407" t="s">
        <v>126</v>
      </c>
      <c r="G1407" t="s">
        <v>56</v>
      </c>
      <c r="H1407">
        <v>3</v>
      </c>
      <c r="I1407">
        <v>122.43</v>
      </c>
      <c r="J1407">
        <v>0.153</v>
      </c>
      <c r="K1407">
        <v>87.13</v>
      </c>
      <c r="L1407" t="s">
        <v>57</v>
      </c>
    </row>
    <row r="1408" spans="1:12" x14ac:dyDescent="0.3">
      <c r="A1408" t="s">
        <v>6580</v>
      </c>
      <c r="B1408" t="s">
        <v>7731</v>
      </c>
      <c r="C1408" t="s">
        <v>63</v>
      </c>
      <c r="D1408" t="s">
        <v>251</v>
      </c>
      <c r="E1408" t="s">
        <v>6996</v>
      </c>
      <c r="F1408" t="s">
        <v>94</v>
      </c>
      <c r="G1408" t="s">
        <v>56</v>
      </c>
      <c r="H1408">
        <v>2</v>
      </c>
      <c r="I1408">
        <v>26.6</v>
      </c>
      <c r="J1408">
        <v>0.192</v>
      </c>
      <c r="K1408">
        <v>9.43</v>
      </c>
      <c r="L1408" t="s">
        <v>57</v>
      </c>
    </row>
    <row r="1409" spans="1:12" x14ac:dyDescent="0.3">
      <c r="A1409" t="s">
        <v>4827</v>
      </c>
      <c r="B1409" t="s">
        <v>7135</v>
      </c>
      <c r="C1409" t="s">
        <v>6820</v>
      </c>
      <c r="D1409" t="s">
        <v>155</v>
      </c>
      <c r="E1409" t="s">
        <v>107</v>
      </c>
      <c r="F1409" t="s">
        <v>193</v>
      </c>
      <c r="G1409" t="s">
        <v>68</v>
      </c>
      <c r="H1409">
        <v>3</v>
      </c>
      <c r="I1409">
        <v>19.66</v>
      </c>
      <c r="J1409">
        <v>3.7999999999999999E-2</v>
      </c>
      <c r="K1409">
        <v>7.85</v>
      </c>
      <c r="L1409" t="s">
        <v>6738</v>
      </c>
    </row>
    <row r="1410" spans="1:12" x14ac:dyDescent="0.3">
      <c r="A1410" t="s">
        <v>3167</v>
      </c>
      <c r="B1410" t="s">
        <v>7732</v>
      </c>
      <c r="C1410" t="s">
        <v>6750</v>
      </c>
      <c r="D1410" t="s">
        <v>116</v>
      </c>
      <c r="E1410" t="s">
        <v>107</v>
      </c>
      <c r="F1410" t="s">
        <v>139</v>
      </c>
      <c r="G1410" t="s">
        <v>68</v>
      </c>
      <c r="H1410">
        <v>4</v>
      </c>
      <c r="I1410">
        <v>39.43</v>
      </c>
      <c r="J1410">
        <v>7.8E-2</v>
      </c>
      <c r="K1410">
        <v>17.489999999999998</v>
      </c>
      <c r="L1410" t="s">
        <v>6720</v>
      </c>
    </row>
    <row r="1411" spans="1:12" x14ac:dyDescent="0.3">
      <c r="A1411" t="s">
        <v>1061</v>
      </c>
      <c r="B1411" t="s">
        <v>7163</v>
      </c>
      <c r="C1411" t="s">
        <v>63</v>
      </c>
      <c r="D1411" t="s">
        <v>281</v>
      </c>
      <c r="E1411" t="s">
        <v>71</v>
      </c>
      <c r="F1411" t="s">
        <v>126</v>
      </c>
      <c r="G1411" t="s">
        <v>56</v>
      </c>
      <c r="H1411">
        <v>2</v>
      </c>
      <c r="I1411">
        <v>104.6</v>
      </c>
      <c r="J1411">
        <v>0.17100000000000001</v>
      </c>
      <c r="K1411">
        <v>75.69</v>
      </c>
      <c r="L1411" t="s">
        <v>57</v>
      </c>
    </row>
    <row r="1412" spans="1:12" x14ac:dyDescent="0.3">
      <c r="A1412" t="s">
        <v>2634</v>
      </c>
      <c r="B1412" t="s">
        <v>7733</v>
      </c>
      <c r="C1412" t="s">
        <v>63</v>
      </c>
      <c r="D1412" t="s">
        <v>137</v>
      </c>
      <c r="E1412" t="s">
        <v>107</v>
      </c>
      <c r="F1412" t="s">
        <v>108</v>
      </c>
      <c r="G1412" t="s">
        <v>68</v>
      </c>
      <c r="H1412">
        <v>1</v>
      </c>
      <c r="I1412">
        <v>36.93</v>
      </c>
      <c r="J1412">
        <v>0.189</v>
      </c>
      <c r="K1412">
        <v>11.6</v>
      </c>
      <c r="L1412" t="s">
        <v>57</v>
      </c>
    </row>
    <row r="1413" spans="1:12" x14ac:dyDescent="0.3">
      <c r="A1413" t="s">
        <v>5226</v>
      </c>
      <c r="B1413" t="s">
        <v>6815</v>
      </c>
      <c r="C1413" t="s">
        <v>88</v>
      </c>
      <c r="D1413" t="s">
        <v>89</v>
      </c>
      <c r="E1413" t="s">
        <v>60</v>
      </c>
      <c r="F1413" t="s">
        <v>67</v>
      </c>
      <c r="G1413" t="s">
        <v>56</v>
      </c>
      <c r="H1413">
        <v>2</v>
      </c>
      <c r="I1413">
        <v>87.04</v>
      </c>
      <c r="J1413">
        <v>8.5000000000000006E-2</v>
      </c>
      <c r="K1413">
        <v>37.06</v>
      </c>
      <c r="L1413" t="s">
        <v>6720</v>
      </c>
    </row>
    <row r="1414" spans="1:12" x14ac:dyDescent="0.3">
      <c r="A1414" t="s">
        <v>4853</v>
      </c>
      <c r="B1414" t="s">
        <v>7484</v>
      </c>
      <c r="C1414" t="s">
        <v>84</v>
      </c>
      <c r="D1414" t="s">
        <v>177</v>
      </c>
      <c r="E1414" t="s">
        <v>60</v>
      </c>
      <c r="F1414" t="s">
        <v>99</v>
      </c>
      <c r="G1414" t="s">
        <v>68</v>
      </c>
      <c r="H1414">
        <v>2</v>
      </c>
      <c r="I1414">
        <v>105.7</v>
      </c>
      <c r="J1414">
        <v>0.10299999999999999</v>
      </c>
      <c r="K1414">
        <v>54.1</v>
      </c>
      <c r="L1414" t="s">
        <v>57</v>
      </c>
    </row>
    <row r="1415" spans="1:12" x14ac:dyDescent="0.3">
      <c r="A1415" t="s">
        <v>2546</v>
      </c>
      <c r="B1415" t="s">
        <v>7734</v>
      </c>
      <c r="C1415" t="s">
        <v>52</v>
      </c>
      <c r="D1415" t="s">
        <v>101</v>
      </c>
      <c r="E1415" t="s">
        <v>60</v>
      </c>
      <c r="F1415" t="s">
        <v>76</v>
      </c>
      <c r="G1415" t="s">
        <v>56</v>
      </c>
      <c r="H1415">
        <v>2</v>
      </c>
      <c r="I1415">
        <v>39.83</v>
      </c>
      <c r="J1415">
        <v>0.124</v>
      </c>
      <c r="K1415">
        <v>16.93</v>
      </c>
      <c r="L1415" t="s">
        <v>57</v>
      </c>
    </row>
    <row r="1416" spans="1:12" x14ac:dyDescent="0.3">
      <c r="A1416" t="s">
        <v>1362</v>
      </c>
      <c r="B1416" t="s">
        <v>7735</v>
      </c>
      <c r="C1416" t="s">
        <v>84</v>
      </c>
      <c r="D1416" t="s">
        <v>225</v>
      </c>
      <c r="E1416" t="s">
        <v>54</v>
      </c>
      <c r="F1416" t="s">
        <v>156</v>
      </c>
      <c r="G1416" t="s">
        <v>56</v>
      </c>
      <c r="H1416">
        <v>2</v>
      </c>
      <c r="I1416">
        <v>18.32</v>
      </c>
      <c r="J1416">
        <v>0.155</v>
      </c>
      <c r="K1416">
        <v>11.86</v>
      </c>
      <c r="L1416" t="s">
        <v>57</v>
      </c>
    </row>
    <row r="1417" spans="1:12" x14ac:dyDescent="0.3">
      <c r="A1417" t="s">
        <v>5026</v>
      </c>
      <c r="B1417" t="s">
        <v>7354</v>
      </c>
      <c r="C1417" t="s">
        <v>63</v>
      </c>
      <c r="D1417" t="s">
        <v>119</v>
      </c>
      <c r="E1417" t="s">
        <v>107</v>
      </c>
      <c r="F1417" t="s">
        <v>148</v>
      </c>
      <c r="G1417" t="s">
        <v>68</v>
      </c>
      <c r="H1417">
        <v>4</v>
      </c>
      <c r="I1417">
        <v>35.28</v>
      </c>
      <c r="J1417">
        <v>5.0999999999999997E-2</v>
      </c>
      <c r="K1417">
        <v>10.96</v>
      </c>
      <c r="L1417" t="s">
        <v>57</v>
      </c>
    </row>
    <row r="1418" spans="1:12" x14ac:dyDescent="0.3">
      <c r="A1418" t="s">
        <v>1020</v>
      </c>
      <c r="B1418" t="s">
        <v>7373</v>
      </c>
      <c r="C1418" t="s">
        <v>63</v>
      </c>
      <c r="D1418" t="s">
        <v>204</v>
      </c>
      <c r="E1418" t="s">
        <v>54</v>
      </c>
      <c r="F1418" t="s">
        <v>156</v>
      </c>
      <c r="G1418" t="s">
        <v>68</v>
      </c>
      <c r="H1418">
        <v>8</v>
      </c>
      <c r="I1418">
        <v>24.46</v>
      </c>
      <c r="J1418">
        <v>0.125</v>
      </c>
      <c r="K1418">
        <v>14.19</v>
      </c>
      <c r="L1418" t="s">
        <v>57</v>
      </c>
    </row>
    <row r="1419" spans="1:12" x14ac:dyDescent="0.3">
      <c r="A1419" t="s">
        <v>1843</v>
      </c>
      <c r="B1419" t="s">
        <v>6926</v>
      </c>
      <c r="C1419" t="s">
        <v>63</v>
      </c>
      <c r="D1419" t="s">
        <v>137</v>
      </c>
      <c r="E1419" t="s">
        <v>60</v>
      </c>
      <c r="F1419" t="s">
        <v>76</v>
      </c>
      <c r="G1419" t="s">
        <v>56</v>
      </c>
      <c r="H1419">
        <v>1</v>
      </c>
      <c r="I1419">
        <v>42.07</v>
      </c>
      <c r="J1419">
        <v>0.217</v>
      </c>
      <c r="K1419">
        <v>20.079999999999998</v>
      </c>
      <c r="L1419" t="s">
        <v>57</v>
      </c>
    </row>
    <row r="1420" spans="1:12" x14ac:dyDescent="0.3">
      <c r="A1420" t="s">
        <v>1241</v>
      </c>
      <c r="B1420" t="s">
        <v>7149</v>
      </c>
      <c r="C1420" t="s">
        <v>88</v>
      </c>
      <c r="D1420" t="s">
        <v>234</v>
      </c>
      <c r="E1420" t="s">
        <v>6901</v>
      </c>
      <c r="F1420" t="s">
        <v>6730</v>
      </c>
      <c r="G1420" t="s">
        <v>68</v>
      </c>
      <c r="H1420">
        <v>1</v>
      </c>
      <c r="I1420">
        <v>63.81</v>
      </c>
      <c r="J1420">
        <v>2.4E-2</v>
      </c>
      <c r="K1420">
        <v>29.42</v>
      </c>
      <c r="L1420" t="s">
        <v>104</v>
      </c>
    </row>
    <row r="1421" spans="1:12" x14ac:dyDescent="0.3">
      <c r="A1421" t="s">
        <v>2280</v>
      </c>
      <c r="B1421" t="s">
        <v>6905</v>
      </c>
      <c r="C1421" t="s">
        <v>63</v>
      </c>
      <c r="D1421" t="s">
        <v>175</v>
      </c>
      <c r="E1421" t="s">
        <v>6846</v>
      </c>
      <c r="F1421" t="s">
        <v>72</v>
      </c>
      <c r="G1421" t="s">
        <v>68</v>
      </c>
      <c r="H1421">
        <v>1</v>
      </c>
      <c r="I1421">
        <v>188.2</v>
      </c>
      <c r="J1421">
        <v>8.7999999999999995E-2</v>
      </c>
      <c r="K1421">
        <v>146.41999999999999</v>
      </c>
      <c r="L1421" t="s">
        <v>57</v>
      </c>
    </row>
    <row r="1422" spans="1:12" x14ac:dyDescent="0.3">
      <c r="A1422" t="s">
        <v>5448</v>
      </c>
      <c r="B1422" t="s">
        <v>7328</v>
      </c>
      <c r="C1422" t="s">
        <v>84</v>
      </c>
      <c r="D1422" t="s">
        <v>243</v>
      </c>
      <c r="E1422" t="s">
        <v>71</v>
      </c>
      <c r="F1422" t="s">
        <v>97</v>
      </c>
      <c r="G1422" t="s">
        <v>56</v>
      </c>
      <c r="H1422">
        <v>2</v>
      </c>
      <c r="I1422">
        <v>230.25</v>
      </c>
      <c r="J1422">
        <v>2.5999999999999999E-2</v>
      </c>
      <c r="K1422">
        <v>159.91999999999999</v>
      </c>
      <c r="L1422" t="s">
        <v>57</v>
      </c>
    </row>
    <row r="1423" spans="1:12" x14ac:dyDescent="0.3">
      <c r="A1423" t="s">
        <v>2300</v>
      </c>
      <c r="B1423" t="s">
        <v>7519</v>
      </c>
      <c r="C1423" t="s">
        <v>63</v>
      </c>
      <c r="D1423" t="s">
        <v>175</v>
      </c>
      <c r="E1423" t="s">
        <v>54</v>
      </c>
      <c r="F1423" t="s">
        <v>65</v>
      </c>
      <c r="G1423" t="s">
        <v>68</v>
      </c>
      <c r="H1423">
        <v>1</v>
      </c>
      <c r="I1423">
        <v>9.02</v>
      </c>
      <c r="J1423">
        <v>0.20100000000000001</v>
      </c>
      <c r="K1423">
        <v>5.49</v>
      </c>
      <c r="L1423" t="s">
        <v>57</v>
      </c>
    </row>
    <row r="1424" spans="1:12" x14ac:dyDescent="0.3">
      <c r="A1424" t="s">
        <v>4818</v>
      </c>
      <c r="B1424" t="s">
        <v>6838</v>
      </c>
      <c r="C1424" t="s">
        <v>63</v>
      </c>
      <c r="D1424" t="s">
        <v>204</v>
      </c>
      <c r="E1424" t="s">
        <v>60</v>
      </c>
      <c r="F1424" t="s">
        <v>99</v>
      </c>
      <c r="G1424" t="s">
        <v>68</v>
      </c>
      <c r="H1424">
        <v>4</v>
      </c>
      <c r="I1424">
        <v>69.569999999999993</v>
      </c>
      <c r="J1424">
        <v>0.16500000000000001</v>
      </c>
      <c r="K1424">
        <v>32.799999999999997</v>
      </c>
      <c r="L1424" t="s">
        <v>6720</v>
      </c>
    </row>
    <row r="1425" spans="1:12" x14ac:dyDescent="0.3">
      <c r="A1425" t="s">
        <v>3817</v>
      </c>
      <c r="B1425" t="s">
        <v>7438</v>
      </c>
      <c r="C1425" t="s">
        <v>52</v>
      </c>
      <c r="D1425" t="s">
        <v>70</v>
      </c>
      <c r="E1425" t="s">
        <v>71</v>
      </c>
      <c r="F1425" t="s">
        <v>97</v>
      </c>
      <c r="G1425" t="s">
        <v>68</v>
      </c>
      <c r="H1425">
        <v>12</v>
      </c>
      <c r="I1425">
        <v>286.86</v>
      </c>
      <c r="J1425">
        <v>0.126</v>
      </c>
      <c r="K1425">
        <v>213.95</v>
      </c>
      <c r="L1425" t="s">
        <v>57</v>
      </c>
    </row>
    <row r="1426" spans="1:12" x14ac:dyDescent="0.3">
      <c r="A1426" t="s">
        <v>3261</v>
      </c>
      <c r="B1426" t="s">
        <v>7600</v>
      </c>
      <c r="C1426" t="s">
        <v>88</v>
      </c>
      <c r="D1426" t="s">
        <v>183</v>
      </c>
      <c r="E1426" t="s">
        <v>107</v>
      </c>
      <c r="F1426" t="s">
        <v>193</v>
      </c>
      <c r="G1426" t="s">
        <v>56</v>
      </c>
      <c r="H1426">
        <v>5</v>
      </c>
      <c r="I1426">
        <v>41.16</v>
      </c>
      <c r="J1426">
        <v>0</v>
      </c>
      <c r="K1426">
        <v>13.96</v>
      </c>
      <c r="L1426" t="s">
        <v>57</v>
      </c>
    </row>
    <row r="1427" spans="1:12" x14ac:dyDescent="0.3">
      <c r="A1427" t="s">
        <v>3051</v>
      </c>
      <c r="B1427" t="s">
        <v>6876</v>
      </c>
      <c r="C1427" t="s">
        <v>63</v>
      </c>
      <c r="D1427" t="s">
        <v>302</v>
      </c>
      <c r="E1427" t="s">
        <v>93</v>
      </c>
      <c r="F1427" t="s">
        <v>255</v>
      </c>
      <c r="G1427" t="s">
        <v>56</v>
      </c>
      <c r="H1427">
        <v>1</v>
      </c>
      <c r="I1427">
        <v>78.61</v>
      </c>
      <c r="J1427">
        <v>8.5000000000000006E-2</v>
      </c>
      <c r="K1427">
        <v>29</v>
      </c>
      <c r="L1427" t="s">
        <v>57</v>
      </c>
    </row>
    <row r="1428" spans="1:12" x14ac:dyDescent="0.3">
      <c r="A1428" t="s">
        <v>3690</v>
      </c>
      <c r="B1428" t="s">
        <v>7736</v>
      </c>
      <c r="C1428" t="s">
        <v>52</v>
      </c>
      <c r="D1428" t="s">
        <v>53</v>
      </c>
      <c r="E1428" t="s">
        <v>71</v>
      </c>
      <c r="F1428" t="s">
        <v>97</v>
      </c>
      <c r="G1428" t="s">
        <v>68</v>
      </c>
      <c r="H1428">
        <v>2</v>
      </c>
      <c r="I1428">
        <v>75.55</v>
      </c>
      <c r="J1428">
        <v>1.6E-2</v>
      </c>
      <c r="K1428">
        <v>55.7</v>
      </c>
      <c r="L1428" t="s">
        <v>57</v>
      </c>
    </row>
    <row r="1429" spans="1:12" x14ac:dyDescent="0.3">
      <c r="A1429" t="s">
        <v>2517</v>
      </c>
      <c r="B1429" t="s">
        <v>7521</v>
      </c>
      <c r="C1429" t="s">
        <v>84</v>
      </c>
      <c r="D1429" t="s">
        <v>171</v>
      </c>
      <c r="E1429" t="s">
        <v>71</v>
      </c>
      <c r="F1429" t="s">
        <v>86</v>
      </c>
      <c r="G1429" t="s">
        <v>56</v>
      </c>
      <c r="H1429">
        <v>4</v>
      </c>
      <c r="I1429">
        <v>98.08</v>
      </c>
      <c r="J1429">
        <v>0.13200000000000001</v>
      </c>
      <c r="K1429">
        <v>76.209999999999994</v>
      </c>
      <c r="L1429" t="s">
        <v>57</v>
      </c>
    </row>
    <row r="1430" spans="1:12" x14ac:dyDescent="0.3">
      <c r="A1430" t="s">
        <v>1132</v>
      </c>
      <c r="B1430" t="s">
        <v>7120</v>
      </c>
      <c r="C1430" t="s">
        <v>52</v>
      </c>
      <c r="D1430" t="s">
        <v>75</v>
      </c>
      <c r="E1430" t="s">
        <v>107</v>
      </c>
      <c r="F1430" t="s">
        <v>6797</v>
      </c>
      <c r="G1430" t="s">
        <v>56</v>
      </c>
      <c r="H1430">
        <v>8</v>
      </c>
      <c r="I1430">
        <v>23.65</v>
      </c>
      <c r="J1430">
        <v>3.3000000000000002E-2</v>
      </c>
      <c r="K1430">
        <v>10.42</v>
      </c>
      <c r="L1430" t="s">
        <v>57</v>
      </c>
    </row>
    <row r="1431" spans="1:12" x14ac:dyDescent="0.3">
      <c r="A1431" t="s">
        <v>4145</v>
      </c>
      <c r="B1431" t="s">
        <v>7109</v>
      </c>
      <c r="C1431" t="s">
        <v>63</v>
      </c>
      <c r="D1431" t="s">
        <v>159</v>
      </c>
      <c r="E1431" t="s">
        <v>107</v>
      </c>
      <c r="F1431" t="s">
        <v>108</v>
      </c>
      <c r="G1431" t="s">
        <v>68</v>
      </c>
      <c r="H1431">
        <v>6</v>
      </c>
      <c r="I1431">
        <v>49.38</v>
      </c>
      <c r="J1431">
        <v>0.25800000000000001</v>
      </c>
      <c r="K1431">
        <v>16.72</v>
      </c>
      <c r="L1431" t="s">
        <v>6720</v>
      </c>
    </row>
    <row r="1432" spans="1:12" x14ac:dyDescent="0.3">
      <c r="A1432" t="s">
        <v>2314</v>
      </c>
      <c r="B1432" t="s">
        <v>7470</v>
      </c>
      <c r="C1432" t="s">
        <v>84</v>
      </c>
      <c r="E1432" t="s">
        <v>71</v>
      </c>
      <c r="F1432" t="s">
        <v>126</v>
      </c>
      <c r="G1432" t="s">
        <v>56</v>
      </c>
      <c r="H1432">
        <v>2</v>
      </c>
      <c r="I1432">
        <v>117.82</v>
      </c>
      <c r="J1432">
        <v>9.9000000000000005E-2</v>
      </c>
      <c r="K1432">
        <v>85.43</v>
      </c>
      <c r="L1432" t="s">
        <v>104</v>
      </c>
    </row>
    <row r="1433" spans="1:12" x14ac:dyDescent="0.3">
      <c r="A1433" t="s">
        <v>4428</v>
      </c>
      <c r="B1433" t="s">
        <v>7737</v>
      </c>
      <c r="C1433" t="s">
        <v>6755</v>
      </c>
      <c r="D1433" t="s">
        <v>6895</v>
      </c>
      <c r="E1433" t="s">
        <v>93</v>
      </c>
      <c r="F1433" t="s">
        <v>94</v>
      </c>
      <c r="G1433" t="s">
        <v>68</v>
      </c>
      <c r="H1433">
        <v>4</v>
      </c>
      <c r="I1433">
        <v>79.56</v>
      </c>
      <c r="J1433">
        <v>6.7000000000000004E-2</v>
      </c>
      <c r="K1433">
        <v>31.54</v>
      </c>
      <c r="L1433" t="s">
        <v>57</v>
      </c>
    </row>
    <row r="1434" spans="1:12" x14ac:dyDescent="0.3">
      <c r="A1434" t="s">
        <v>1218</v>
      </c>
      <c r="B1434" t="s">
        <v>7084</v>
      </c>
      <c r="C1434" t="s">
        <v>63</v>
      </c>
      <c r="D1434" t="s">
        <v>119</v>
      </c>
      <c r="E1434" t="s">
        <v>60</v>
      </c>
      <c r="F1434" t="s">
        <v>76</v>
      </c>
      <c r="G1434" t="s">
        <v>68</v>
      </c>
      <c r="H1434">
        <v>8</v>
      </c>
      <c r="I1434">
        <v>96.75</v>
      </c>
      <c r="J1434">
        <v>0.108</v>
      </c>
      <c r="K1434">
        <v>45.29</v>
      </c>
      <c r="L1434" t="s">
        <v>6738</v>
      </c>
    </row>
    <row r="1435" spans="1:12" x14ac:dyDescent="0.3">
      <c r="A1435" t="s">
        <v>5680</v>
      </c>
      <c r="B1435" t="s">
        <v>7163</v>
      </c>
      <c r="C1435" t="s">
        <v>88</v>
      </c>
      <c r="D1435" t="s">
        <v>135</v>
      </c>
      <c r="E1435" t="s">
        <v>60</v>
      </c>
      <c r="F1435" t="s">
        <v>67</v>
      </c>
      <c r="G1435" t="s">
        <v>68</v>
      </c>
      <c r="H1435">
        <v>4</v>
      </c>
      <c r="I1435">
        <v>29.01</v>
      </c>
      <c r="J1435">
        <v>3.5999999999999997E-2</v>
      </c>
      <c r="K1435">
        <v>12.08</v>
      </c>
      <c r="L1435" t="s">
        <v>6720</v>
      </c>
    </row>
    <row r="1436" spans="1:12" x14ac:dyDescent="0.3">
      <c r="A1436" t="s">
        <v>5232</v>
      </c>
      <c r="B1436" t="s">
        <v>7738</v>
      </c>
      <c r="C1436" t="s">
        <v>63</v>
      </c>
      <c r="D1436" t="s">
        <v>251</v>
      </c>
      <c r="E1436" t="s">
        <v>71</v>
      </c>
      <c r="F1436" t="s">
        <v>97</v>
      </c>
      <c r="H1436">
        <v>12</v>
      </c>
      <c r="I1436">
        <v>135.51</v>
      </c>
      <c r="J1436">
        <v>0.19600000000000001</v>
      </c>
      <c r="K1436">
        <v>104.72</v>
      </c>
      <c r="L1436" t="s">
        <v>104</v>
      </c>
    </row>
    <row r="1437" spans="1:12" x14ac:dyDescent="0.3">
      <c r="A1437" t="s">
        <v>3227</v>
      </c>
      <c r="B1437" t="s">
        <v>6947</v>
      </c>
      <c r="C1437" t="s">
        <v>52</v>
      </c>
      <c r="D1437" t="s">
        <v>200</v>
      </c>
      <c r="E1437" t="s">
        <v>71</v>
      </c>
      <c r="F1437" t="s">
        <v>126</v>
      </c>
      <c r="G1437" t="s">
        <v>56</v>
      </c>
      <c r="H1437">
        <v>2</v>
      </c>
      <c r="I1437">
        <v>267.97000000000003</v>
      </c>
      <c r="J1437">
        <v>0.159</v>
      </c>
      <c r="L1437" t="s">
        <v>57</v>
      </c>
    </row>
    <row r="1438" spans="1:12" x14ac:dyDescent="0.3">
      <c r="A1438" t="s">
        <v>4531</v>
      </c>
      <c r="B1438" t="s">
        <v>7626</v>
      </c>
      <c r="C1438" t="s">
        <v>52</v>
      </c>
      <c r="D1438" t="s">
        <v>75</v>
      </c>
      <c r="E1438" t="s">
        <v>60</v>
      </c>
      <c r="F1438" t="s">
        <v>61</v>
      </c>
      <c r="G1438" t="s">
        <v>68</v>
      </c>
      <c r="H1438">
        <v>1</v>
      </c>
      <c r="I1438">
        <v>48.49</v>
      </c>
      <c r="J1438">
        <v>0.04</v>
      </c>
      <c r="K1438">
        <v>25.81</v>
      </c>
      <c r="L1438" t="s">
        <v>57</v>
      </c>
    </row>
    <row r="1439" spans="1:12" x14ac:dyDescent="0.3">
      <c r="A1439" t="s">
        <v>6646</v>
      </c>
      <c r="B1439" t="s">
        <v>7705</v>
      </c>
      <c r="C1439" t="s">
        <v>63</v>
      </c>
      <c r="D1439" t="s">
        <v>82</v>
      </c>
      <c r="E1439" t="s">
        <v>54</v>
      </c>
      <c r="F1439" t="s">
        <v>65</v>
      </c>
      <c r="G1439" t="s">
        <v>68</v>
      </c>
      <c r="H1439">
        <v>3</v>
      </c>
      <c r="I1439">
        <v>23.05</v>
      </c>
      <c r="J1439">
        <v>0.161</v>
      </c>
      <c r="L1439" t="s">
        <v>6720</v>
      </c>
    </row>
    <row r="1440" spans="1:12" x14ac:dyDescent="0.3">
      <c r="A1440" t="s">
        <v>1520</v>
      </c>
      <c r="B1440" t="s">
        <v>7697</v>
      </c>
      <c r="C1440" t="s">
        <v>52</v>
      </c>
      <c r="D1440" t="s">
        <v>59</v>
      </c>
      <c r="E1440" t="s">
        <v>107</v>
      </c>
      <c r="F1440" t="s">
        <v>193</v>
      </c>
      <c r="G1440" t="s">
        <v>56</v>
      </c>
      <c r="H1440">
        <v>3</v>
      </c>
      <c r="I1440">
        <v>10.38</v>
      </c>
      <c r="J1440">
        <v>3.6999999999999998E-2</v>
      </c>
      <c r="K1440">
        <v>3.6</v>
      </c>
      <c r="L1440" t="s">
        <v>57</v>
      </c>
    </row>
    <row r="1441" spans="1:12" x14ac:dyDescent="0.3">
      <c r="A1441" t="s">
        <v>3192</v>
      </c>
      <c r="B1441" t="s">
        <v>6956</v>
      </c>
      <c r="C1441" t="s">
        <v>84</v>
      </c>
      <c r="D1441" t="s">
        <v>110</v>
      </c>
      <c r="E1441" t="s">
        <v>54</v>
      </c>
      <c r="F1441" t="s">
        <v>65</v>
      </c>
      <c r="G1441" t="s">
        <v>68</v>
      </c>
      <c r="H1441">
        <v>2</v>
      </c>
      <c r="I1441">
        <v>24.76</v>
      </c>
      <c r="J1441">
        <v>5.8999999999999997E-2</v>
      </c>
      <c r="K1441">
        <v>16.21</v>
      </c>
      <c r="L1441" t="s">
        <v>57</v>
      </c>
    </row>
    <row r="1442" spans="1:12" x14ac:dyDescent="0.3">
      <c r="A1442" t="s">
        <v>1408</v>
      </c>
      <c r="B1442" t="s">
        <v>7739</v>
      </c>
      <c r="C1442" t="s">
        <v>63</v>
      </c>
      <c r="D1442" t="s">
        <v>7740</v>
      </c>
      <c r="E1442" t="s">
        <v>71</v>
      </c>
      <c r="F1442" t="s">
        <v>72</v>
      </c>
      <c r="G1442" t="s">
        <v>68</v>
      </c>
      <c r="H1442">
        <v>1</v>
      </c>
      <c r="I1442">
        <v>292.89</v>
      </c>
      <c r="J1442">
        <v>0.20399999999999999</v>
      </c>
      <c r="K1442">
        <v>198.27</v>
      </c>
      <c r="L1442" t="s">
        <v>57</v>
      </c>
    </row>
    <row r="1443" spans="1:12" x14ac:dyDescent="0.3">
      <c r="A1443" t="s">
        <v>4009</v>
      </c>
      <c r="B1443" t="s">
        <v>7741</v>
      </c>
      <c r="C1443" t="s">
        <v>88</v>
      </c>
      <c r="D1443" t="s">
        <v>202</v>
      </c>
      <c r="E1443" t="s">
        <v>71</v>
      </c>
      <c r="F1443" t="s">
        <v>86</v>
      </c>
      <c r="G1443" t="s">
        <v>68</v>
      </c>
      <c r="H1443">
        <v>300</v>
      </c>
      <c r="I1443">
        <v>187.46</v>
      </c>
      <c r="J1443">
        <v>0</v>
      </c>
      <c r="K1443">
        <v>124.39</v>
      </c>
      <c r="L1443" t="s">
        <v>57</v>
      </c>
    </row>
    <row r="1444" spans="1:12" x14ac:dyDescent="0.3">
      <c r="A1444" t="s">
        <v>4347</v>
      </c>
      <c r="B1444" t="s">
        <v>7742</v>
      </c>
      <c r="C1444" t="s">
        <v>52</v>
      </c>
      <c r="D1444" t="s">
        <v>155</v>
      </c>
      <c r="E1444" t="s">
        <v>71</v>
      </c>
      <c r="F1444" t="s">
        <v>78</v>
      </c>
      <c r="G1444" t="s">
        <v>68</v>
      </c>
      <c r="H1444">
        <v>4</v>
      </c>
      <c r="I1444">
        <v>132.09</v>
      </c>
      <c r="J1444">
        <v>0.10100000000000001</v>
      </c>
      <c r="K1444">
        <v>86.92</v>
      </c>
    </row>
    <row r="1445" spans="1:12" x14ac:dyDescent="0.3">
      <c r="A1445" t="s">
        <v>5061</v>
      </c>
      <c r="B1445" t="s">
        <v>7626</v>
      </c>
      <c r="C1445" t="s">
        <v>88</v>
      </c>
      <c r="D1445" t="s">
        <v>183</v>
      </c>
      <c r="E1445" t="s">
        <v>107</v>
      </c>
      <c r="F1445" t="s">
        <v>148</v>
      </c>
      <c r="G1445" t="s">
        <v>68</v>
      </c>
      <c r="H1445">
        <v>6</v>
      </c>
      <c r="I1445">
        <v>10.07</v>
      </c>
      <c r="J1445">
        <v>6.0999999999999999E-2</v>
      </c>
      <c r="K1445">
        <v>4</v>
      </c>
      <c r="L1445" t="s">
        <v>57</v>
      </c>
    </row>
    <row r="1446" spans="1:12" x14ac:dyDescent="0.3">
      <c r="A1446" t="s">
        <v>824</v>
      </c>
      <c r="B1446" t="s">
        <v>7743</v>
      </c>
      <c r="C1446" t="s">
        <v>52</v>
      </c>
      <c r="D1446" t="s">
        <v>121</v>
      </c>
      <c r="E1446" t="s">
        <v>93</v>
      </c>
      <c r="F1446" t="s">
        <v>255</v>
      </c>
      <c r="G1446" t="s">
        <v>68</v>
      </c>
      <c r="H1446">
        <v>6</v>
      </c>
      <c r="I1446">
        <v>51.69</v>
      </c>
      <c r="J1446">
        <v>0.14899999999999999</v>
      </c>
      <c r="K1446">
        <v>25.71</v>
      </c>
      <c r="L1446" t="s">
        <v>57</v>
      </c>
    </row>
    <row r="1447" spans="1:12" x14ac:dyDescent="0.3">
      <c r="A1447" t="s">
        <v>4749</v>
      </c>
      <c r="B1447" t="s">
        <v>7130</v>
      </c>
      <c r="C1447" t="s">
        <v>52</v>
      </c>
      <c r="D1447" t="s">
        <v>181</v>
      </c>
      <c r="E1447" t="s">
        <v>60</v>
      </c>
      <c r="F1447" t="s">
        <v>99</v>
      </c>
      <c r="G1447" t="s">
        <v>56</v>
      </c>
      <c r="H1447">
        <v>9</v>
      </c>
      <c r="I1447">
        <v>107.03</v>
      </c>
      <c r="J1447">
        <v>0.106</v>
      </c>
      <c r="K1447">
        <v>54.07</v>
      </c>
      <c r="L1447" t="s">
        <v>57</v>
      </c>
    </row>
    <row r="1448" spans="1:12" x14ac:dyDescent="0.3">
      <c r="A1448" t="s">
        <v>1191</v>
      </c>
      <c r="B1448" t="s">
        <v>7245</v>
      </c>
      <c r="C1448" t="s">
        <v>88</v>
      </c>
      <c r="D1448" t="s">
        <v>270</v>
      </c>
      <c r="E1448" t="s">
        <v>71</v>
      </c>
      <c r="F1448" t="s">
        <v>78</v>
      </c>
      <c r="G1448" t="s">
        <v>68</v>
      </c>
      <c r="H1448">
        <v>11</v>
      </c>
      <c r="I1448">
        <v>154.04</v>
      </c>
      <c r="J1448">
        <v>0.123</v>
      </c>
      <c r="K1448">
        <v>110.25</v>
      </c>
      <c r="L1448" t="s">
        <v>57</v>
      </c>
    </row>
    <row r="1449" spans="1:12" x14ac:dyDescent="0.3">
      <c r="A1449" t="s">
        <v>1484</v>
      </c>
      <c r="B1449" t="s">
        <v>7053</v>
      </c>
      <c r="C1449" t="s">
        <v>63</v>
      </c>
      <c r="D1449" t="s">
        <v>204</v>
      </c>
      <c r="E1449" t="s">
        <v>71</v>
      </c>
      <c r="F1449" t="s">
        <v>78</v>
      </c>
      <c r="G1449" t="s">
        <v>56</v>
      </c>
      <c r="H1449">
        <v>3</v>
      </c>
      <c r="I1449">
        <v>76.94</v>
      </c>
      <c r="J1449">
        <v>0.128</v>
      </c>
      <c r="K1449">
        <v>55.67</v>
      </c>
      <c r="L1449" t="s">
        <v>57</v>
      </c>
    </row>
    <row r="1450" spans="1:12" x14ac:dyDescent="0.3">
      <c r="A1450" t="s">
        <v>4596</v>
      </c>
      <c r="B1450" t="s">
        <v>7744</v>
      </c>
      <c r="C1450" t="s">
        <v>52</v>
      </c>
      <c r="E1450" t="s">
        <v>54</v>
      </c>
      <c r="F1450" t="s">
        <v>114</v>
      </c>
      <c r="G1450" t="s">
        <v>56</v>
      </c>
      <c r="H1450">
        <v>4</v>
      </c>
      <c r="I1450">
        <v>9.94</v>
      </c>
      <c r="J1450">
        <v>0.121</v>
      </c>
      <c r="K1450">
        <v>6.79</v>
      </c>
      <c r="L1450" t="s">
        <v>57</v>
      </c>
    </row>
    <row r="1451" spans="1:12" x14ac:dyDescent="0.3">
      <c r="A1451" t="s">
        <v>5017</v>
      </c>
      <c r="B1451" t="s">
        <v>7705</v>
      </c>
      <c r="C1451" t="s">
        <v>52</v>
      </c>
      <c r="D1451" t="s">
        <v>130</v>
      </c>
      <c r="E1451" t="s">
        <v>60</v>
      </c>
      <c r="F1451" t="s">
        <v>61</v>
      </c>
      <c r="G1451" t="s">
        <v>68</v>
      </c>
      <c r="H1451">
        <v>1</v>
      </c>
      <c r="I1451">
        <v>111.04</v>
      </c>
      <c r="J1451">
        <v>0.03</v>
      </c>
      <c r="K1451">
        <v>55.56</v>
      </c>
      <c r="L1451" t="s">
        <v>57</v>
      </c>
    </row>
    <row r="1452" spans="1:12" x14ac:dyDescent="0.3">
      <c r="A1452" t="s">
        <v>5576</v>
      </c>
      <c r="B1452" t="s">
        <v>6907</v>
      </c>
      <c r="C1452" t="s">
        <v>52</v>
      </c>
      <c r="D1452" t="s">
        <v>181</v>
      </c>
      <c r="E1452" t="s">
        <v>107</v>
      </c>
      <c r="F1452" t="s">
        <v>139</v>
      </c>
      <c r="G1452" t="s">
        <v>68</v>
      </c>
      <c r="H1452">
        <v>1</v>
      </c>
      <c r="I1452">
        <v>36.43</v>
      </c>
      <c r="J1452">
        <v>0.123</v>
      </c>
      <c r="K1452">
        <v>13.01</v>
      </c>
      <c r="L1452" t="s">
        <v>6720</v>
      </c>
    </row>
    <row r="1453" spans="1:12" x14ac:dyDescent="0.3">
      <c r="A1453" t="s">
        <v>5065</v>
      </c>
      <c r="B1453" t="s">
        <v>7745</v>
      </c>
      <c r="C1453" t="s">
        <v>52</v>
      </c>
      <c r="D1453" t="s">
        <v>70</v>
      </c>
      <c r="E1453" t="s">
        <v>54</v>
      </c>
      <c r="F1453" t="s">
        <v>65</v>
      </c>
      <c r="G1453" t="s">
        <v>68</v>
      </c>
      <c r="H1453">
        <v>3</v>
      </c>
      <c r="I1453">
        <v>16.04</v>
      </c>
      <c r="J1453">
        <v>7.4999999999999997E-2</v>
      </c>
      <c r="K1453">
        <v>9.32</v>
      </c>
      <c r="L1453" t="s">
        <v>6720</v>
      </c>
    </row>
    <row r="1454" spans="1:12" x14ac:dyDescent="0.3">
      <c r="A1454" t="s">
        <v>6388</v>
      </c>
      <c r="B1454" t="s">
        <v>7612</v>
      </c>
      <c r="C1454" t="s">
        <v>52</v>
      </c>
      <c r="D1454" t="s">
        <v>70</v>
      </c>
      <c r="E1454" t="s">
        <v>54</v>
      </c>
      <c r="F1454" t="s">
        <v>55</v>
      </c>
      <c r="G1454" t="s">
        <v>68</v>
      </c>
      <c r="H1454">
        <v>2</v>
      </c>
      <c r="I1454">
        <v>18.18</v>
      </c>
      <c r="J1454">
        <v>8.3000000000000004E-2</v>
      </c>
      <c r="K1454">
        <v>12.42</v>
      </c>
      <c r="L1454" t="s">
        <v>57</v>
      </c>
    </row>
    <row r="1455" spans="1:12" x14ac:dyDescent="0.3">
      <c r="A1455" t="s">
        <v>2019</v>
      </c>
      <c r="B1455" t="s">
        <v>7705</v>
      </c>
      <c r="C1455" t="s">
        <v>88</v>
      </c>
      <c r="D1455" t="s">
        <v>198</v>
      </c>
      <c r="E1455" t="s">
        <v>54</v>
      </c>
      <c r="F1455" t="s">
        <v>55</v>
      </c>
      <c r="G1455" t="s">
        <v>68</v>
      </c>
      <c r="H1455">
        <v>2</v>
      </c>
      <c r="I1455">
        <v>21.64</v>
      </c>
      <c r="J1455">
        <v>0.16800000000000001</v>
      </c>
      <c r="K1455">
        <v>12.5</v>
      </c>
      <c r="L1455" t="s">
        <v>57</v>
      </c>
    </row>
    <row r="1456" spans="1:12" x14ac:dyDescent="0.3">
      <c r="A1456" t="s">
        <v>3912</v>
      </c>
      <c r="B1456" t="s">
        <v>7539</v>
      </c>
      <c r="C1456" t="s">
        <v>84</v>
      </c>
      <c r="D1456" t="s">
        <v>150</v>
      </c>
      <c r="E1456" t="s">
        <v>6911</v>
      </c>
      <c r="F1456" t="s">
        <v>99</v>
      </c>
      <c r="G1456" t="s">
        <v>56</v>
      </c>
      <c r="H1456">
        <v>1</v>
      </c>
      <c r="I1456">
        <v>68.25</v>
      </c>
      <c r="J1456">
        <v>0</v>
      </c>
      <c r="K1456">
        <v>28.21</v>
      </c>
      <c r="L1456" t="s">
        <v>57</v>
      </c>
    </row>
    <row r="1457" spans="1:12" x14ac:dyDescent="0.3">
      <c r="A1457" t="s">
        <v>297</v>
      </c>
      <c r="B1457" t="s">
        <v>7746</v>
      </c>
      <c r="C1457" t="s">
        <v>88</v>
      </c>
      <c r="D1457" t="s">
        <v>179</v>
      </c>
      <c r="E1457" t="s">
        <v>71</v>
      </c>
      <c r="F1457" t="s">
        <v>126</v>
      </c>
      <c r="G1457" t="s">
        <v>68</v>
      </c>
      <c r="H1457">
        <v>2</v>
      </c>
      <c r="I1457">
        <v>194.3</v>
      </c>
      <c r="J1457">
        <v>2.4E-2</v>
      </c>
      <c r="K1457">
        <v>153.66</v>
      </c>
      <c r="L1457" t="s">
        <v>57</v>
      </c>
    </row>
    <row r="1458" spans="1:12" x14ac:dyDescent="0.3">
      <c r="A1458" t="s">
        <v>3336</v>
      </c>
      <c r="B1458" t="s">
        <v>7010</v>
      </c>
      <c r="C1458" t="s">
        <v>52</v>
      </c>
      <c r="D1458" t="s">
        <v>130</v>
      </c>
      <c r="E1458" t="s">
        <v>71</v>
      </c>
      <c r="F1458" t="s">
        <v>86</v>
      </c>
      <c r="G1458" t="s">
        <v>56</v>
      </c>
      <c r="H1458">
        <v>1</v>
      </c>
      <c r="I1458">
        <v>206.44</v>
      </c>
      <c r="J1458">
        <v>5.8999999999999997E-2</v>
      </c>
      <c r="K1458">
        <v>164.1</v>
      </c>
      <c r="L1458" t="s">
        <v>57</v>
      </c>
    </row>
    <row r="1459" spans="1:12" x14ac:dyDescent="0.3">
      <c r="A1459" t="s">
        <v>3038</v>
      </c>
      <c r="B1459" t="s">
        <v>7241</v>
      </c>
      <c r="C1459" t="s">
        <v>84</v>
      </c>
      <c r="D1459" t="s">
        <v>169</v>
      </c>
      <c r="E1459" t="s">
        <v>54</v>
      </c>
      <c r="F1459" t="s">
        <v>268</v>
      </c>
      <c r="G1459" t="s">
        <v>68</v>
      </c>
      <c r="H1459">
        <v>2</v>
      </c>
      <c r="I1459">
        <v>10.23</v>
      </c>
      <c r="J1459">
        <v>0.11799999999999999</v>
      </c>
      <c r="K1459">
        <v>6.72</v>
      </c>
      <c r="L1459" t="s">
        <v>57</v>
      </c>
    </row>
    <row r="1460" spans="1:12" x14ac:dyDescent="0.3">
      <c r="A1460" t="s">
        <v>4933</v>
      </c>
      <c r="B1460" t="s">
        <v>7475</v>
      </c>
      <c r="C1460" t="s">
        <v>52</v>
      </c>
      <c r="D1460" t="s">
        <v>237</v>
      </c>
      <c r="E1460" t="s">
        <v>54</v>
      </c>
      <c r="F1460" t="s">
        <v>65</v>
      </c>
      <c r="G1460" t="s">
        <v>56</v>
      </c>
      <c r="H1460">
        <v>3</v>
      </c>
      <c r="I1460">
        <v>19.7</v>
      </c>
      <c r="J1460">
        <v>0.114</v>
      </c>
      <c r="K1460">
        <v>13.34</v>
      </c>
      <c r="L1460" t="s">
        <v>57</v>
      </c>
    </row>
    <row r="1461" spans="1:12" x14ac:dyDescent="0.3">
      <c r="A1461" t="s">
        <v>3483</v>
      </c>
      <c r="B1461" t="s">
        <v>7747</v>
      </c>
      <c r="C1461" t="s">
        <v>88</v>
      </c>
      <c r="D1461" t="s">
        <v>92</v>
      </c>
      <c r="E1461" t="s">
        <v>93</v>
      </c>
      <c r="F1461" t="s">
        <v>219</v>
      </c>
      <c r="G1461" t="s">
        <v>56</v>
      </c>
      <c r="H1461">
        <v>9</v>
      </c>
      <c r="I1461">
        <v>11.36</v>
      </c>
      <c r="J1461">
        <v>0.11700000000000001</v>
      </c>
      <c r="K1461">
        <v>5.3</v>
      </c>
      <c r="L1461" t="s">
        <v>57</v>
      </c>
    </row>
    <row r="1462" spans="1:12" x14ac:dyDescent="0.3">
      <c r="A1462" t="s">
        <v>5569</v>
      </c>
      <c r="B1462" t="s">
        <v>7748</v>
      </c>
      <c r="C1462" t="s">
        <v>88</v>
      </c>
      <c r="D1462" t="s">
        <v>429</v>
      </c>
      <c r="E1462" t="s">
        <v>107</v>
      </c>
      <c r="F1462" t="s">
        <v>132</v>
      </c>
      <c r="G1462" t="s">
        <v>56</v>
      </c>
      <c r="H1462">
        <v>1</v>
      </c>
      <c r="I1462">
        <v>29.49</v>
      </c>
      <c r="J1462">
        <v>4.8000000000000001E-2</v>
      </c>
      <c r="K1462">
        <v>9.27</v>
      </c>
      <c r="L1462" t="s">
        <v>57</v>
      </c>
    </row>
    <row r="1463" spans="1:12" x14ac:dyDescent="0.3">
      <c r="A1463" t="s">
        <v>3726</v>
      </c>
      <c r="B1463" t="s">
        <v>7749</v>
      </c>
      <c r="C1463" t="s">
        <v>84</v>
      </c>
      <c r="D1463" t="s">
        <v>229</v>
      </c>
      <c r="E1463" t="s">
        <v>71</v>
      </c>
      <c r="F1463" t="s">
        <v>126</v>
      </c>
      <c r="G1463" t="s">
        <v>68</v>
      </c>
      <c r="H1463">
        <v>6</v>
      </c>
      <c r="I1463">
        <v>235.63</v>
      </c>
      <c r="J1463">
        <v>6.7000000000000004E-2</v>
      </c>
      <c r="K1463">
        <v>168.9</v>
      </c>
      <c r="L1463" t="s">
        <v>57</v>
      </c>
    </row>
    <row r="1464" spans="1:12" x14ac:dyDescent="0.3">
      <c r="A1464" t="s">
        <v>6559</v>
      </c>
      <c r="B1464" t="s">
        <v>7338</v>
      </c>
      <c r="C1464" t="s">
        <v>63</v>
      </c>
      <c r="D1464" t="s">
        <v>82</v>
      </c>
      <c r="E1464" t="s">
        <v>60</v>
      </c>
      <c r="F1464" t="s">
        <v>99</v>
      </c>
      <c r="G1464" t="s">
        <v>68</v>
      </c>
      <c r="H1464">
        <v>1</v>
      </c>
      <c r="I1464">
        <v>53.7</v>
      </c>
      <c r="J1464">
        <v>0.25</v>
      </c>
      <c r="K1464">
        <v>22.61</v>
      </c>
      <c r="L1464" t="s">
        <v>104</v>
      </c>
    </row>
    <row r="1465" spans="1:12" x14ac:dyDescent="0.3">
      <c r="A1465" t="s">
        <v>227</v>
      </c>
      <c r="B1465" t="s">
        <v>6837</v>
      </c>
      <c r="C1465" t="s">
        <v>88</v>
      </c>
      <c r="D1465" t="s">
        <v>206</v>
      </c>
      <c r="E1465" t="s">
        <v>60</v>
      </c>
      <c r="F1465" t="s">
        <v>76</v>
      </c>
      <c r="G1465" t="s">
        <v>68</v>
      </c>
      <c r="H1465">
        <v>3</v>
      </c>
      <c r="I1465">
        <v>53.75</v>
      </c>
      <c r="J1465">
        <v>0.09</v>
      </c>
      <c r="K1465">
        <v>25.96</v>
      </c>
      <c r="L1465" t="s">
        <v>57</v>
      </c>
    </row>
    <row r="1466" spans="1:12" x14ac:dyDescent="0.3">
      <c r="A1466" t="s">
        <v>2707</v>
      </c>
      <c r="B1466" t="s">
        <v>6886</v>
      </c>
      <c r="C1466" t="s">
        <v>88</v>
      </c>
      <c r="D1466" t="s">
        <v>89</v>
      </c>
      <c r="E1466" t="s">
        <v>60</v>
      </c>
      <c r="F1466" t="s">
        <v>99</v>
      </c>
      <c r="G1466" t="s">
        <v>68</v>
      </c>
      <c r="H1466">
        <v>6</v>
      </c>
      <c r="I1466">
        <v>97.42</v>
      </c>
      <c r="J1466">
        <v>7.6999999999999999E-2</v>
      </c>
      <c r="K1466">
        <v>46.68</v>
      </c>
      <c r="L1466" t="s">
        <v>57</v>
      </c>
    </row>
    <row r="1467" spans="1:12" x14ac:dyDescent="0.3">
      <c r="A1467" t="s">
        <v>2975</v>
      </c>
      <c r="B1467" t="s">
        <v>7260</v>
      </c>
      <c r="C1467" t="s">
        <v>63</v>
      </c>
      <c r="D1467" t="s">
        <v>119</v>
      </c>
      <c r="E1467" t="s">
        <v>54</v>
      </c>
      <c r="F1467" t="s">
        <v>65</v>
      </c>
      <c r="G1467" t="s">
        <v>56</v>
      </c>
      <c r="H1467">
        <v>3</v>
      </c>
      <c r="I1467">
        <v>19.079999999999998</v>
      </c>
      <c r="J1467">
        <v>0.21199999999999999</v>
      </c>
      <c r="K1467">
        <v>11.13</v>
      </c>
      <c r="L1467" t="s">
        <v>57</v>
      </c>
    </row>
    <row r="1468" spans="1:12" x14ac:dyDescent="0.3">
      <c r="A1468" t="s">
        <v>6205</v>
      </c>
      <c r="B1468" t="s">
        <v>7750</v>
      </c>
      <c r="C1468" t="s">
        <v>88</v>
      </c>
      <c r="D1468" t="s">
        <v>123</v>
      </c>
      <c r="E1468" t="s">
        <v>54</v>
      </c>
      <c r="F1468" t="s">
        <v>6878</v>
      </c>
      <c r="G1468" t="s">
        <v>68</v>
      </c>
      <c r="H1468">
        <v>9</v>
      </c>
      <c r="I1468">
        <v>21.01</v>
      </c>
      <c r="J1468">
        <v>0.129</v>
      </c>
      <c r="K1468">
        <v>14.62</v>
      </c>
      <c r="L1468" t="s">
        <v>57</v>
      </c>
    </row>
    <row r="1469" spans="1:12" x14ac:dyDescent="0.3">
      <c r="A1469" t="s">
        <v>4423</v>
      </c>
      <c r="B1469" t="s">
        <v>7751</v>
      </c>
      <c r="C1469" t="s">
        <v>88</v>
      </c>
      <c r="D1469" t="s">
        <v>206</v>
      </c>
      <c r="E1469" t="s">
        <v>93</v>
      </c>
      <c r="F1469" t="s">
        <v>124</v>
      </c>
      <c r="G1469" t="s">
        <v>68</v>
      </c>
      <c r="H1469">
        <v>6</v>
      </c>
      <c r="I1469">
        <v>64.13</v>
      </c>
      <c r="J1469">
        <v>6.6000000000000003E-2</v>
      </c>
      <c r="K1469">
        <v>30.93</v>
      </c>
      <c r="L1469" t="s">
        <v>57</v>
      </c>
    </row>
    <row r="1470" spans="1:12" x14ac:dyDescent="0.3">
      <c r="A1470" t="s">
        <v>5523</v>
      </c>
      <c r="B1470" t="s">
        <v>6798</v>
      </c>
      <c r="C1470" t="s">
        <v>52</v>
      </c>
      <c r="D1470" t="s">
        <v>59</v>
      </c>
      <c r="E1470" t="s">
        <v>107</v>
      </c>
      <c r="F1470" t="s">
        <v>108</v>
      </c>
      <c r="G1470" t="s">
        <v>68</v>
      </c>
      <c r="H1470">
        <v>11</v>
      </c>
      <c r="I1470">
        <v>22.07</v>
      </c>
      <c r="J1470">
        <v>0.187</v>
      </c>
      <c r="K1470">
        <v>8.0299999999999994</v>
      </c>
      <c r="L1470" t="s">
        <v>57</v>
      </c>
    </row>
    <row r="1471" spans="1:12" x14ac:dyDescent="0.3">
      <c r="A1471" t="s">
        <v>6359</v>
      </c>
      <c r="B1471" t="s">
        <v>7023</v>
      </c>
      <c r="C1471" t="s">
        <v>88</v>
      </c>
      <c r="D1471" t="s">
        <v>270</v>
      </c>
      <c r="E1471" t="s">
        <v>107</v>
      </c>
      <c r="F1471" t="s">
        <v>193</v>
      </c>
      <c r="G1471" t="s">
        <v>68</v>
      </c>
      <c r="H1471">
        <v>6</v>
      </c>
      <c r="I1471">
        <v>37.659999999999997</v>
      </c>
      <c r="J1471">
        <v>0.105</v>
      </c>
      <c r="K1471">
        <v>15.8</v>
      </c>
      <c r="L1471" t="s">
        <v>57</v>
      </c>
    </row>
    <row r="1472" spans="1:12" x14ac:dyDescent="0.3">
      <c r="A1472" t="s">
        <v>5865</v>
      </c>
      <c r="B1472" t="s">
        <v>6743</v>
      </c>
      <c r="C1472" t="s">
        <v>84</v>
      </c>
      <c r="D1472" t="s">
        <v>7752</v>
      </c>
      <c r="E1472" t="s">
        <v>60</v>
      </c>
      <c r="F1472" t="s">
        <v>90</v>
      </c>
      <c r="G1472" t="s">
        <v>68</v>
      </c>
      <c r="H1472">
        <v>7</v>
      </c>
      <c r="I1472">
        <v>53.82</v>
      </c>
      <c r="J1472">
        <v>0.124</v>
      </c>
      <c r="K1472">
        <v>23.4</v>
      </c>
      <c r="L1472" t="s">
        <v>57</v>
      </c>
    </row>
    <row r="1473" spans="1:12" x14ac:dyDescent="0.3">
      <c r="A1473" t="s">
        <v>4517</v>
      </c>
      <c r="B1473" t="s">
        <v>6967</v>
      </c>
      <c r="C1473" t="s">
        <v>6750</v>
      </c>
      <c r="D1473" t="s">
        <v>162</v>
      </c>
      <c r="E1473" t="s">
        <v>107</v>
      </c>
      <c r="F1473" t="s">
        <v>139</v>
      </c>
      <c r="G1473" t="s">
        <v>68</v>
      </c>
      <c r="H1473">
        <v>7</v>
      </c>
      <c r="I1473">
        <v>31.97</v>
      </c>
      <c r="J1473">
        <v>4.2999999999999997E-2</v>
      </c>
      <c r="L1473" t="s">
        <v>57</v>
      </c>
    </row>
    <row r="1474" spans="1:12" x14ac:dyDescent="0.3">
      <c r="A1474" t="s">
        <v>5099</v>
      </c>
      <c r="B1474" t="s">
        <v>6748</v>
      </c>
      <c r="C1474" t="s">
        <v>84</v>
      </c>
      <c r="D1474" t="s">
        <v>85</v>
      </c>
      <c r="E1474" t="s">
        <v>71</v>
      </c>
      <c r="F1474" t="s">
        <v>78</v>
      </c>
      <c r="G1474" t="s">
        <v>56</v>
      </c>
      <c r="H1474">
        <v>5</v>
      </c>
      <c r="I1474">
        <v>117.46</v>
      </c>
      <c r="J1474">
        <v>3.6999999999999998E-2</v>
      </c>
      <c r="K1474">
        <v>82.23</v>
      </c>
      <c r="L1474" t="s">
        <v>57</v>
      </c>
    </row>
    <row r="1475" spans="1:12" x14ac:dyDescent="0.3">
      <c r="A1475" t="s">
        <v>4409</v>
      </c>
      <c r="B1475" t="s">
        <v>6761</v>
      </c>
      <c r="C1475" t="s">
        <v>6741</v>
      </c>
      <c r="D1475" t="s">
        <v>216</v>
      </c>
      <c r="E1475" t="s">
        <v>54</v>
      </c>
      <c r="F1475" t="s">
        <v>268</v>
      </c>
      <c r="G1475" t="s">
        <v>56</v>
      </c>
      <c r="H1475">
        <v>8</v>
      </c>
      <c r="I1475">
        <v>14.96</v>
      </c>
      <c r="J1475">
        <v>5.2999999999999999E-2</v>
      </c>
      <c r="K1475">
        <v>8.3800000000000008</v>
      </c>
      <c r="L1475" t="s">
        <v>6738</v>
      </c>
    </row>
    <row r="1476" spans="1:12" x14ac:dyDescent="0.3">
      <c r="A1476" t="s">
        <v>1579</v>
      </c>
      <c r="B1476" t="s">
        <v>7753</v>
      </c>
      <c r="C1476" t="s">
        <v>84</v>
      </c>
      <c r="D1476" t="s">
        <v>572</v>
      </c>
      <c r="E1476" t="s">
        <v>54</v>
      </c>
      <c r="F1476" t="s">
        <v>268</v>
      </c>
      <c r="G1476" t="s">
        <v>56</v>
      </c>
      <c r="H1476">
        <v>1</v>
      </c>
      <c r="I1476">
        <v>12.59</v>
      </c>
      <c r="J1476">
        <v>7.2999999999999995E-2</v>
      </c>
      <c r="K1476">
        <v>8.7100000000000009</v>
      </c>
      <c r="L1476" t="s">
        <v>57</v>
      </c>
    </row>
    <row r="1477" spans="1:12" x14ac:dyDescent="0.3">
      <c r="A1477" t="s">
        <v>4056</v>
      </c>
      <c r="B1477" t="s">
        <v>6906</v>
      </c>
      <c r="C1477" t="s">
        <v>6741</v>
      </c>
      <c r="D1477" t="s">
        <v>181</v>
      </c>
      <c r="E1477" t="s">
        <v>93</v>
      </c>
      <c r="F1477" t="s">
        <v>124</v>
      </c>
      <c r="G1477" t="s">
        <v>68</v>
      </c>
      <c r="H1477">
        <v>3</v>
      </c>
      <c r="I1477">
        <v>68.489999999999995</v>
      </c>
      <c r="J1477">
        <v>5.6000000000000001E-2</v>
      </c>
      <c r="K1477">
        <v>33.799999999999997</v>
      </c>
      <c r="L1477" t="s">
        <v>104</v>
      </c>
    </row>
    <row r="1478" spans="1:12" x14ac:dyDescent="0.3">
      <c r="A1478" t="s">
        <v>638</v>
      </c>
      <c r="B1478" t="s">
        <v>7065</v>
      </c>
      <c r="C1478" t="s">
        <v>63</v>
      </c>
      <c r="D1478" t="s">
        <v>82</v>
      </c>
      <c r="E1478" t="s">
        <v>60</v>
      </c>
      <c r="F1478" t="s">
        <v>90</v>
      </c>
      <c r="G1478" t="s">
        <v>68</v>
      </c>
      <c r="H1478">
        <v>1</v>
      </c>
      <c r="I1478">
        <v>43.25</v>
      </c>
      <c r="J1478">
        <v>0.246</v>
      </c>
      <c r="K1478">
        <v>19.96</v>
      </c>
      <c r="L1478" t="s">
        <v>57</v>
      </c>
    </row>
    <row r="1479" spans="1:12" x14ac:dyDescent="0.3">
      <c r="A1479" t="s">
        <v>5396</v>
      </c>
      <c r="B1479" t="s">
        <v>6850</v>
      </c>
      <c r="C1479" t="s">
        <v>88</v>
      </c>
      <c r="D1479" t="s">
        <v>270</v>
      </c>
      <c r="E1479" t="s">
        <v>60</v>
      </c>
      <c r="F1479" t="s">
        <v>76</v>
      </c>
      <c r="G1479" t="s">
        <v>68</v>
      </c>
      <c r="H1479">
        <v>6</v>
      </c>
      <c r="I1479">
        <v>55.87</v>
      </c>
      <c r="J1479">
        <v>7.6999999999999999E-2</v>
      </c>
      <c r="K1479">
        <v>28.43</v>
      </c>
      <c r="L1479" t="s">
        <v>57</v>
      </c>
    </row>
    <row r="1480" spans="1:12" x14ac:dyDescent="0.3">
      <c r="A1480" t="s">
        <v>5941</v>
      </c>
      <c r="B1480" t="s">
        <v>7754</v>
      </c>
      <c r="C1480" t="s">
        <v>52</v>
      </c>
      <c r="D1480" t="s">
        <v>113</v>
      </c>
      <c r="E1480" t="s">
        <v>6924</v>
      </c>
      <c r="F1480" t="s">
        <v>78</v>
      </c>
      <c r="G1480" t="s">
        <v>68</v>
      </c>
      <c r="H1480">
        <v>2</v>
      </c>
      <c r="I1480">
        <v>223.91</v>
      </c>
      <c r="J1480">
        <v>6.9000000000000006E-2</v>
      </c>
      <c r="L1480" t="s">
        <v>57</v>
      </c>
    </row>
    <row r="1481" spans="1:12" x14ac:dyDescent="0.3">
      <c r="A1481" t="s">
        <v>6427</v>
      </c>
      <c r="B1481" t="s">
        <v>7275</v>
      </c>
      <c r="C1481" t="s">
        <v>63</v>
      </c>
      <c r="D1481" t="s">
        <v>302</v>
      </c>
      <c r="E1481" t="s">
        <v>107</v>
      </c>
      <c r="F1481" t="s">
        <v>139</v>
      </c>
      <c r="G1481" t="s">
        <v>68</v>
      </c>
      <c r="H1481">
        <v>6</v>
      </c>
      <c r="I1481">
        <v>38.18</v>
      </c>
      <c r="J1481">
        <v>0.23400000000000001</v>
      </c>
      <c r="K1481">
        <v>12.34</v>
      </c>
      <c r="L1481" t="s">
        <v>57</v>
      </c>
    </row>
    <row r="1482" spans="1:12" x14ac:dyDescent="0.3">
      <c r="A1482" t="s">
        <v>1779</v>
      </c>
      <c r="B1482" t="s">
        <v>7755</v>
      </c>
      <c r="C1482" t="s">
        <v>88</v>
      </c>
      <c r="D1482" t="s">
        <v>89</v>
      </c>
      <c r="E1482" t="s">
        <v>54</v>
      </c>
      <c r="F1482" t="s">
        <v>65</v>
      </c>
      <c r="G1482" t="s">
        <v>68</v>
      </c>
      <c r="H1482">
        <v>3</v>
      </c>
      <c r="I1482">
        <v>12.2</v>
      </c>
      <c r="J1482">
        <v>5.7000000000000002E-2</v>
      </c>
      <c r="K1482">
        <v>6.73</v>
      </c>
      <c r="L1482" t="s">
        <v>57</v>
      </c>
    </row>
    <row r="1483" spans="1:12" x14ac:dyDescent="0.3">
      <c r="A1483" t="s">
        <v>2924</v>
      </c>
      <c r="B1483" t="s">
        <v>7301</v>
      </c>
      <c r="C1483" t="s">
        <v>88</v>
      </c>
      <c r="D1483" t="s">
        <v>167</v>
      </c>
      <c r="E1483" t="s">
        <v>107</v>
      </c>
      <c r="F1483" t="s">
        <v>6953</v>
      </c>
      <c r="G1483" t="s">
        <v>56</v>
      </c>
      <c r="H1483">
        <v>4</v>
      </c>
      <c r="I1483">
        <v>13.51</v>
      </c>
      <c r="J1483">
        <v>0.23799999999999999</v>
      </c>
      <c r="K1483">
        <v>5.65</v>
      </c>
      <c r="L1483" t="s">
        <v>104</v>
      </c>
    </row>
    <row r="1484" spans="1:12" x14ac:dyDescent="0.3">
      <c r="A1484" t="s">
        <v>3796</v>
      </c>
      <c r="B1484" t="s">
        <v>7756</v>
      </c>
      <c r="C1484" t="s">
        <v>84</v>
      </c>
      <c r="D1484" t="s">
        <v>147</v>
      </c>
      <c r="E1484" t="s">
        <v>54</v>
      </c>
      <c r="F1484" t="s">
        <v>65</v>
      </c>
      <c r="G1484" t="s">
        <v>56</v>
      </c>
      <c r="H1484">
        <v>4</v>
      </c>
      <c r="I1484">
        <v>8.1199999999999992</v>
      </c>
      <c r="J1484">
        <v>0.106</v>
      </c>
      <c r="K1484">
        <v>5.68</v>
      </c>
      <c r="L1484" t="s">
        <v>57</v>
      </c>
    </row>
    <row r="1485" spans="1:12" x14ac:dyDescent="0.3">
      <c r="A1485" t="s">
        <v>5769</v>
      </c>
      <c r="B1485" t="s">
        <v>7680</v>
      </c>
      <c r="C1485" t="s">
        <v>52</v>
      </c>
      <c r="D1485" t="s">
        <v>181</v>
      </c>
      <c r="E1485" t="s">
        <v>93</v>
      </c>
      <c r="F1485" t="s">
        <v>124</v>
      </c>
      <c r="G1485" t="s">
        <v>56</v>
      </c>
      <c r="H1485">
        <v>6</v>
      </c>
      <c r="I1485">
        <v>26.37</v>
      </c>
      <c r="J1485">
        <v>0</v>
      </c>
      <c r="K1485">
        <v>10.83</v>
      </c>
      <c r="L1485" t="s">
        <v>57</v>
      </c>
    </row>
    <row r="1486" spans="1:12" x14ac:dyDescent="0.3">
      <c r="A1486" t="s">
        <v>3667</v>
      </c>
      <c r="B1486" t="s">
        <v>6929</v>
      </c>
      <c r="C1486" t="s">
        <v>63</v>
      </c>
      <c r="D1486" t="s">
        <v>263</v>
      </c>
      <c r="E1486" t="s">
        <v>54</v>
      </c>
      <c r="F1486" t="s">
        <v>65</v>
      </c>
      <c r="H1486">
        <v>12</v>
      </c>
      <c r="I1486">
        <v>15.67</v>
      </c>
      <c r="J1486">
        <v>0.19</v>
      </c>
      <c r="K1486">
        <v>9.3699999999999992</v>
      </c>
      <c r="L1486" t="s">
        <v>6738</v>
      </c>
    </row>
    <row r="1487" spans="1:12" x14ac:dyDescent="0.3">
      <c r="A1487" t="s">
        <v>2780</v>
      </c>
      <c r="B1487" t="s">
        <v>7425</v>
      </c>
      <c r="C1487" t="s">
        <v>52</v>
      </c>
      <c r="D1487" t="s">
        <v>272</v>
      </c>
      <c r="E1487" t="s">
        <v>93</v>
      </c>
      <c r="F1487" t="s">
        <v>219</v>
      </c>
      <c r="G1487" t="s">
        <v>56</v>
      </c>
      <c r="H1487">
        <v>5</v>
      </c>
      <c r="I1487">
        <v>67.819999999999993</v>
      </c>
      <c r="J1487">
        <v>0.17499999999999999</v>
      </c>
      <c r="K1487">
        <v>30.72</v>
      </c>
      <c r="L1487" t="s">
        <v>57</v>
      </c>
    </row>
    <row r="1488" spans="1:12" x14ac:dyDescent="0.3">
      <c r="A1488" t="s">
        <v>2654</v>
      </c>
      <c r="B1488" t="s">
        <v>7098</v>
      </c>
      <c r="C1488" t="s">
        <v>52</v>
      </c>
      <c r="D1488" t="s">
        <v>6882</v>
      </c>
      <c r="E1488" t="s">
        <v>71</v>
      </c>
      <c r="F1488" t="s">
        <v>72</v>
      </c>
      <c r="G1488" t="s">
        <v>68</v>
      </c>
      <c r="H1488">
        <v>1</v>
      </c>
      <c r="I1488">
        <v>95.97</v>
      </c>
      <c r="J1488">
        <v>0.11600000000000001</v>
      </c>
      <c r="K1488">
        <v>68.2</v>
      </c>
      <c r="L1488" t="s">
        <v>57</v>
      </c>
    </row>
    <row r="1489" spans="1:12" x14ac:dyDescent="0.3">
      <c r="A1489" t="s">
        <v>1266</v>
      </c>
      <c r="B1489" t="s">
        <v>7595</v>
      </c>
      <c r="C1489" t="s">
        <v>52</v>
      </c>
      <c r="D1489" t="s">
        <v>101</v>
      </c>
      <c r="E1489" t="s">
        <v>93</v>
      </c>
      <c r="F1489" t="s">
        <v>255</v>
      </c>
      <c r="G1489" t="s">
        <v>56</v>
      </c>
      <c r="H1489">
        <v>1</v>
      </c>
      <c r="I1489">
        <v>74.64</v>
      </c>
      <c r="J1489">
        <v>7.0999999999999994E-2</v>
      </c>
      <c r="K1489">
        <v>32.76</v>
      </c>
      <c r="L1489" t="s">
        <v>57</v>
      </c>
    </row>
    <row r="1490" spans="1:12" x14ac:dyDescent="0.3">
      <c r="A1490" t="s">
        <v>3672</v>
      </c>
      <c r="B1490" t="s">
        <v>7757</v>
      </c>
      <c r="C1490" t="s">
        <v>88</v>
      </c>
      <c r="D1490" t="s">
        <v>92</v>
      </c>
      <c r="E1490" t="s">
        <v>71</v>
      </c>
      <c r="F1490" t="s">
        <v>126</v>
      </c>
      <c r="G1490" t="s">
        <v>68</v>
      </c>
      <c r="H1490">
        <v>5</v>
      </c>
      <c r="I1490">
        <v>147.13999999999999</v>
      </c>
      <c r="J1490">
        <v>7.0000000000000001E-3</v>
      </c>
      <c r="K1490">
        <v>97.7</v>
      </c>
      <c r="L1490" t="s">
        <v>57</v>
      </c>
    </row>
    <row r="1491" spans="1:12" x14ac:dyDescent="0.3">
      <c r="A1491" t="s">
        <v>6168</v>
      </c>
      <c r="B1491" t="s">
        <v>6758</v>
      </c>
      <c r="C1491" t="s">
        <v>84</v>
      </c>
      <c r="D1491" t="s">
        <v>243</v>
      </c>
      <c r="E1491" t="s">
        <v>107</v>
      </c>
      <c r="F1491" t="s">
        <v>148</v>
      </c>
      <c r="G1491" t="s">
        <v>56</v>
      </c>
      <c r="H1491">
        <v>3</v>
      </c>
      <c r="J1491">
        <v>0</v>
      </c>
      <c r="K1491">
        <v>9.76</v>
      </c>
      <c r="L1491" t="s">
        <v>57</v>
      </c>
    </row>
    <row r="1492" spans="1:12" x14ac:dyDescent="0.3">
      <c r="A1492" t="s">
        <v>6470</v>
      </c>
      <c r="B1492" t="s">
        <v>6876</v>
      </c>
      <c r="C1492" t="s">
        <v>63</v>
      </c>
      <c r="D1492" t="s">
        <v>106</v>
      </c>
      <c r="E1492" t="s">
        <v>93</v>
      </c>
      <c r="F1492" t="s">
        <v>124</v>
      </c>
      <c r="H1492">
        <v>6</v>
      </c>
      <c r="J1492">
        <v>0.19500000000000001</v>
      </c>
      <c r="K1492">
        <v>19.68</v>
      </c>
      <c r="L1492" t="s">
        <v>57</v>
      </c>
    </row>
    <row r="1493" spans="1:12" x14ac:dyDescent="0.3">
      <c r="A1493" t="s">
        <v>582</v>
      </c>
      <c r="B1493" t="s">
        <v>7078</v>
      </c>
      <c r="C1493" t="s">
        <v>6718</v>
      </c>
      <c r="D1493" t="s">
        <v>121</v>
      </c>
      <c r="E1493" t="s">
        <v>107</v>
      </c>
      <c r="F1493" t="s">
        <v>193</v>
      </c>
      <c r="G1493" t="s">
        <v>56</v>
      </c>
      <c r="H1493">
        <v>12</v>
      </c>
      <c r="I1493">
        <v>12.78</v>
      </c>
      <c r="J1493">
        <v>7.5999999999999998E-2</v>
      </c>
      <c r="K1493">
        <v>5.46</v>
      </c>
      <c r="L1493" t="s">
        <v>57</v>
      </c>
    </row>
    <row r="1494" spans="1:12" x14ac:dyDescent="0.3">
      <c r="A1494" t="s">
        <v>3546</v>
      </c>
      <c r="B1494" t="s">
        <v>6726</v>
      </c>
      <c r="C1494" t="s">
        <v>84</v>
      </c>
      <c r="D1494" t="s">
        <v>7752</v>
      </c>
      <c r="E1494" t="s">
        <v>107</v>
      </c>
      <c r="F1494" t="s">
        <v>132</v>
      </c>
      <c r="G1494" t="s">
        <v>68</v>
      </c>
      <c r="H1494">
        <v>5</v>
      </c>
      <c r="I1494">
        <v>48.96</v>
      </c>
      <c r="J1494">
        <v>0.1</v>
      </c>
      <c r="K1494">
        <v>16.89</v>
      </c>
      <c r="L1494" t="s">
        <v>57</v>
      </c>
    </row>
    <row r="1495" spans="1:12" x14ac:dyDescent="0.3">
      <c r="A1495" t="s">
        <v>1150</v>
      </c>
      <c r="B1495" t="s">
        <v>7365</v>
      </c>
      <c r="C1495" t="s">
        <v>6741</v>
      </c>
      <c r="D1495" t="s">
        <v>53</v>
      </c>
      <c r="E1495" t="s">
        <v>60</v>
      </c>
      <c r="F1495" t="s">
        <v>90</v>
      </c>
      <c r="G1495" t="s">
        <v>56</v>
      </c>
      <c r="H1495">
        <v>4</v>
      </c>
      <c r="I1495">
        <v>64.45</v>
      </c>
      <c r="J1495">
        <v>4.2999999999999997E-2</v>
      </c>
      <c r="K1495">
        <v>29.21</v>
      </c>
      <c r="L1495" t="s">
        <v>57</v>
      </c>
    </row>
    <row r="1496" spans="1:12" x14ac:dyDescent="0.3">
      <c r="A1496" t="s">
        <v>1565</v>
      </c>
      <c r="B1496" t="s">
        <v>6724</v>
      </c>
      <c r="C1496" t="s">
        <v>63</v>
      </c>
      <c r="D1496" t="s">
        <v>106</v>
      </c>
      <c r="E1496" t="s">
        <v>71</v>
      </c>
      <c r="F1496" t="s">
        <v>86</v>
      </c>
      <c r="G1496" t="s">
        <v>56</v>
      </c>
      <c r="H1496">
        <v>1</v>
      </c>
      <c r="I1496">
        <v>240.68</v>
      </c>
      <c r="J1496">
        <v>0.27900000000000003</v>
      </c>
      <c r="K1496">
        <v>186.88</v>
      </c>
      <c r="L1496" t="s">
        <v>57</v>
      </c>
    </row>
    <row r="1497" spans="1:12" x14ac:dyDescent="0.3">
      <c r="A1497" t="s">
        <v>1723</v>
      </c>
      <c r="B1497" t="s">
        <v>6989</v>
      </c>
      <c r="C1497" t="s">
        <v>63</v>
      </c>
      <c r="D1497" t="s">
        <v>204</v>
      </c>
      <c r="E1497" t="s">
        <v>54</v>
      </c>
      <c r="F1497" t="s">
        <v>55</v>
      </c>
      <c r="G1497" t="s">
        <v>68</v>
      </c>
      <c r="H1497">
        <v>1</v>
      </c>
      <c r="I1497">
        <v>15.53</v>
      </c>
      <c r="K1497">
        <v>10.47</v>
      </c>
      <c r="L1497" t="s">
        <v>57</v>
      </c>
    </row>
    <row r="1498" spans="1:12" x14ac:dyDescent="0.3">
      <c r="A1498" t="s">
        <v>2715</v>
      </c>
      <c r="B1498" t="s">
        <v>7758</v>
      </c>
      <c r="C1498" t="s">
        <v>6755</v>
      </c>
      <c r="D1498" t="s">
        <v>103</v>
      </c>
      <c r="E1498" t="s">
        <v>54</v>
      </c>
      <c r="F1498" t="s">
        <v>114</v>
      </c>
      <c r="G1498" t="s">
        <v>56</v>
      </c>
      <c r="H1498">
        <v>4</v>
      </c>
      <c r="I1498">
        <v>5.12</v>
      </c>
      <c r="J1498">
        <v>4.2000000000000003E-2</v>
      </c>
      <c r="K1498">
        <v>3.33</v>
      </c>
      <c r="L1498" t="s">
        <v>57</v>
      </c>
    </row>
    <row r="1499" spans="1:12" x14ac:dyDescent="0.3">
      <c r="A1499" t="s">
        <v>4900</v>
      </c>
      <c r="B1499" t="s">
        <v>7429</v>
      </c>
      <c r="C1499" t="s">
        <v>88</v>
      </c>
      <c r="D1499" t="s">
        <v>179</v>
      </c>
      <c r="E1499" t="s">
        <v>93</v>
      </c>
      <c r="F1499" t="s">
        <v>219</v>
      </c>
      <c r="G1499" t="s">
        <v>68</v>
      </c>
      <c r="H1499">
        <v>1</v>
      </c>
      <c r="I1499">
        <v>31.72</v>
      </c>
      <c r="J1499">
        <v>0.113</v>
      </c>
      <c r="K1499">
        <v>13.84</v>
      </c>
      <c r="L1499" t="s">
        <v>57</v>
      </c>
    </row>
    <row r="1500" spans="1:12" x14ac:dyDescent="0.3">
      <c r="A1500" t="s">
        <v>4050</v>
      </c>
      <c r="B1500" t="s">
        <v>7759</v>
      </c>
      <c r="C1500" t="s">
        <v>6750</v>
      </c>
      <c r="D1500" t="s">
        <v>206</v>
      </c>
      <c r="E1500" t="s">
        <v>107</v>
      </c>
      <c r="F1500" t="s">
        <v>108</v>
      </c>
      <c r="G1500" t="s">
        <v>56</v>
      </c>
      <c r="H1500">
        <v>1</v>
      </c>
      <c r="I1500">
        <v>30.13</v>
      </c>
      <c r="J1500">
        <v>0.11799999999999999</v>
      </c>
      <c r="K1500">
        <v>13.48</v>
      </c>
      <c r="L1500" t="s">
        <v>57</v>
      </c>
    </row>
    <row r="1501" spans="1:12" x14ac:dyDescent="0.3">
      <c r="A1501" t="s">
        <v>6118</v>
      </c>
      <c r="B1501" t="s">
        <v>7760</v>
      </c>
      <c r="C1501" t="s">
        <v>52</v>
      </c>
      <c r="D1501" t="s">
        <v>96</v>
      </c>
      <c r="E1501" t="s">
        <v>71</v>
      </c>
      <c r="F1501" t="s">
        <v>86</v>
      </c>
      <c r="G1501" t="s">
        <v>68</v>
      </c>
      <c r="H1501">
        <v>3</v>
      </c>
      <c r="I1501">
        <v>178.47</v>
      </c>
      <c r="J1501">
        <v>0</v>
      </c>
      <c r="K1501">
        <v>137.12</v>
      </c>
      <c r="L1501" t="s">
        <v>57</v>
      </c>
    </row>
    <row r="1502" spans="1:12" x14ac:dyDescent="0.3">
      <c r="A1502" t="s">
        <v>3356</v>
      </c>
      <c r="B1502" t="s">
        <v>7761</v>
      </c>
      <c r="C1502" t="s">
        <v>88</v>
      </c>
      <c r="D1502" t="s">
        <v>89</v>
      </c>
      <c r="E1502" t="s">
        <v>71</v>
      </c>
      <c r="F1502" t="s">
        <v>72</v>
      </c>
      <c r="G1502" t="s">
        <v>56</v>
      </c>
      <c r="H1502">
        <v>2</v>
      </c>
      <c r="I1502">
        <v>128.66</v>
      </c>
      <c r="J1502">
        <v>7.1999999999999995E-2</v>
      </c>
      <c r="K1502">
        <v>102.64</v>
      </c>
      <c r="L1502" t="s">
        <v>57</v>
      </c>
    </row>
    <row r="1503" spans="1:12" x14ac:dyDescent="0.3">
      <c r="A1503" t="s">
        <v>878</v>
      </c>
      <c r="B1503" t="s">
        <v>7762</v>
      </c>
      <c r="C1503" t="s">
        <v>84</v>
      </c>
      <c r="D1503" t="s">
        <v>196</v>
      </c>
      <c r="E1503" t="s">
        <v>93</v>
      </c>
      <c r="F1503" t="s">
        <v>141</v>
      </c>
      <c r="G1503" t="s">
        <v>56</v>
      </c>
      <c r="H1503">
        <v>1</v>
      </c>
      <c r="I1503">
        <v>17.02</v>
      </c>
      <c r="J1503">
        <v>0.115</v>
      </c>
      <c r="K1503">
        <v>6.93</v>
      </c>
      <c r="L1503" t="s">
        <v>57</v>
      </c>
    </row>
    <row r="1504" spans="1:12" x14ac:dyDescent="0.3">
      <c r="A1504" t="s">
        <v>768</v>
      </c>
      <c r="B1504" t="s">
        <v>7763</v>
      </c>
      <c r="C1504" t="s">
        <v>52</v>
      </c>
      <c r="D1504" t="s">
        <v>237</v>
      </c>
      <c r="E1504" t="s">
        <v>93</v>
      </c>
      <c r="F1504" t="s">
        <v>255</v>
      </c>
      <c r="G1504" t="s">
        <v>68</v>
      </c>
      <c r="H1504">
        <v>2</v>
      </c>
      <c r="I1504">
        <v>74.349999999999994</v>
      </c>
      <c r="J1504">
        <v>0.1</v>
      </c>
      <c r="K1504">
        <v>35.200000000000003</v>
      </c>
      <c r="L1504" t="s">
        <v>6720</v>
      </c>
    </row>
    <row r="1505" spans="1:12" x14ac:dyDescent="0.3">
      <c r="A1505" t="s">
        <v>2835</v>
      </c>
      <c r="B1505" t="s">
        <v>6729</v>
      </c>
      <c r="C1505" t="s">
        <v>88</v>
      </c>
      <c r="D1505" t="s">
        <v>89</v>
      </c>
      <c r="E1505" t="s">
        <v>93</v>
      </c>
      <c r="F1505" t="s">
        <v>219</v>
      </c>
      <c r="G1505" t="s">
        <v>68</v>
      </c>
      <c r="H1505">
        <v>2</v>
      </c>
      <c r="I1505">
        <v>64.56</v>
      </c>
      <c r="J1505">
        <v>0.127</v>
      </c>
      <c r="K1505">
        <v>26.53</v>
      </c>
      <c r="L1505" t="s">
        <v>104</v>
      </c>
    </row>
    <row r="1506" spans="1:12" x14ac:dyDescent="0.3">
      <c r="A1506" t="s">
        <v>3569</v>
      </c>
      <c r="B1506" t="s">
        <v>7764</v>
      </c>
      <c r="C1506" t="s">
        <v>88</v>
      </c>
      <c r="D1506" t="s">
        <v>162</v>
      </c>
      <c r="E1506" t="s">
        <v>107</v>
      </c>
      <c r="F1506" t="s">
        <v>132</v>
      </c>
      <c r="G1506" t="s">
        <v>68</v>
      </c>
      <c r="H1506">
        <v>6</v>
      </c>
      <c r="I1506">
        <v>11.3</v>
      </c>
      <c r="J1506">
        <v>4.2999999999999997E-2</v>
      </c>
      <c r="K1506">
        <v>4.87</v>
      </c>
      <c r="L1506" t="s">
        <v>57</v>
      </c>
    </row>
    <row r="1507" spans="1:12" x14ac:dyDescent="0.3">
      <c r="A1507" t="s">
        <v>1972</v>
      </c>
      <c r="B1507" t="s">
        <v>7225</v>
      </c>
      <c r="C1507" t="s">
        <v>88</v>
      </c>
      <c r="D1507" t="s">
        <v>135</v>
      </c>
      <c r="E1507" t="s">
        <v>60</v>
      </c>
      <c r="F1507" t="s">
        <v>76</v>
      </c>
      <c r="G1507" t="s">
        <v>68</v>
      </c>
      <c r="H1507">
        <v>4</v>
      </c>
      <c r="I1507">
        <v>108.84</v>
      </c>
      <c r="J1507">
        <v>0.10199999999999999</v>
      </c>
      <c r="K1507">
        <v>51.18</v>
      </c>
      <c r="L1507" t="s">
        <v>57</v>
      </c>
    </row>
    <row r="1508" spans="1:12" x14ac:dyDescent="0.3">
      <c r="A1508" t="s">
        <v>1985</v>
      </c>
      <c r="B1508" t="s">
        <v>7647</v>
      </c>
      <c r="C1508" t="s">
        <v>63</v>
      </c>
      <c r="D1508" t="s">
        <v>251</v>
      </c>
      <c r="E1508" t="s">
        <v>60</v>
      </c>
      <c r="F1508" t="s">
        <v>67</v>
      </c>
      <c r="G1508" t="s">
        <v>56</v>
      </c>
      <c r="H1508">
        <v>6</v>
      </c>
      <c r="I1508">
        <v>25.92</v>
      </c>
      <c r="J1508">
        <v>5.7000000000000002E-2</v>
      </c>
      <c r="K1508">
        <v>13.4</v>
      </c>
      <c r="L1508" t="s">
        <v>57</v>
      </c>
    </row>
    <row r="1509" spans="1:12" x14ac:dyDescent="0.3">
      <c r="A1509" t="s">
        <v>5082</v>
      </c>
      <c r="B1509" t="s">
        <v>7765</v>
      </c>
      <c r="C1509" t="s">
        <v>6755</v>
      </c>
      <c r="D1509" t="s">
        <v>85</v>
      </c>
      <c r="E1509" t="s">
        <v>93</v>
      </c>
      <c r="F1509" t="s">
        <v>7108</v>
      </c>
      <c r="G1509" t="s">
        <v>68</v>
      </c>
      <c r="H1509">
        <v>1</v>
      </c>
      <c r="I1509">
        <v>82.45</v>
      </c>
      <c r="J1509">
        <v>0.01</v>
      </c>
      <c r="K1509">
        <v>30.6</v>
      </c>
      <c r="L1509" t="s">
        <v>6738</v>
      </c>
    </row>
    <row r="1510" spans="1:12" x14ac:dyDescent="0.3">
      <c r="A1510" t="s">
        <v>410</v>
      </c>
      <c r="B1510" t="s">
        <v>7358</v>
      </c>
      <c r="C1510" t="s">
        <v>84</v>
      </c>
      <c r="D1510" t="s">
        <v>147</v>
      </c>
      <c r="E1510" t="s">
        <v>60</v>
      </c>
      <c r="F1510" t="s">
        <v>7318</v>
      </c>
      <c r="G1510" t="s">
        <v>68</v>
      </c>
      <c r="H1510">
        <v>1</v>
      </c>
      <c r="I1510">
        <v>92.63</v>
      </c>
      <c r="J1510">
        <v>0.04</v>
      </c>
      <c r="K1510">
        <v>41.21</v>
      </c>
      <c r="L1510" t="s">
        <v>57</v>
      </c>
    </row>
    <row r="1511" spans="1:12" x14ac:dyDescent="0.3">
      <c r="A1511" t="s">
        <v>5056</v>
      </c>
      <c r="B1511" t="s">
        <v>7766</v>
      </c>
      <c r="C1511" t="s">
        <v>52</v>
      </c>
      <c r="E1511" t="s">
        <v>71</v>
      </c>
      <c r="F1511" t="s">
        <v>72</v>
      </c>
      <c r="G1511" t="s">
        <v>68</v>
      </c>
      <c r="H1511">
        <v>2</v>
      </c>
      <c r="I1511">
        <v>133.5</v>
      </c>
      <c r="J1511">
        <v>9.6000000000000002E-2</v>
      </c>
      <c r="K1511">
        <v>105.65</v>
      </c>
      <c r="L1511" t="s">
        <v>57</v>
      </c>
    </row>
    <row r="1512" spans="1:12" x14ac:dyDescent="0.3">
      <c r="A1512" t="s">
        <v>5737</v>
      </c>
      <c r="B1512" t="s">
        <v>7767</v>
      </c>
      <c r="C1512" t="s">
        <v>52</v>
      </c>
      <c r="D1512" t="s">
        <v>96</v>
      </c>
      <c r="E1512" t="s">
        <v>54</v>
      </c>
      <c r="F1512" t="s">
        <v>156</v>
      </c>
      <c r="G1512" t="s">
        <v>56</v>
      </c>
      <c r="H1512">
        <v>3</v>
      </c>
      <c r="I1512">
        <v>13.17</v>
      </c>
      <c r="J1512">
        <v>8.1000000000000003E-2</v>
      </c>
      <c r="K1512">
        <v>9.02</v>
      </c>
      <c r="L1512" t="s">
        <v>57</v>
      </c>
    </row>
    <row r="1513" spans="1:12" x14ac:dyDescent="0.3">
      <c r="A1513" t="s">
        <v>5343</v>
      </c>
      <c r="B1513" t="s">
        <v>7768</v>
      </c>
      <c r="C1513" t="s">
        <v>88</v>
      </c>
      <c r="D1513" t="s">
        <v>183</v>
      </c>
      <c r="E1513" t="s">
        <v>54</v>
      </c>
      <c r="F1513" t="s">
        <v>114</v>
      </c>
      <c r="G1513" t="s">
        <v>68</v>
      </c>
      <c r="H1513">
        <v>3</v>
      </c>
      <c r="I1513">
        <v>19.48</v>
      </c>
      <c r="J1513">
        <v>0.03</v>
      </c>
      <c r="K1513">
        <v>10.96</v>
      </c>
      <c r="L1513" t="s">
        <v>57</v>
      </c>
    </row>
    <row r="1514" spans="1:12" x14ac:dyDescent="0.3">
      <c r="A1514" t="s">
        <v>3542</v>
      </c>
      <c r="B1514" t="s">
        <v>7348</v>
      </c>
      <c r="C1514" t="s">
        <v>84</v>
      </c>
      <c r="D1514" t="s">
        <v>103</v>
      </c>
      <c r="E1514" t="s">
        <v>71</v>
      </c>
      <c r="F1514" t="s">
        <v>97</v>
      </c>
      <c r="H1514">
        <v>7</v>
      </c>
      <c r="I1514">
        <v>119.98</v>
      </c>
      <c r="J1514">
        <v>0.13500000000000001</v>
      </c>
      <c r="K1514">
        <v>89.36</v>
      </c>
      <c r="L1514" t="s">
        <v>57</v>
      </c>
    </row>
    <row r="1515" spans="1:12" x14ac:dyDescent="0.3">
      <c r="A1515" t="s">
        <v>3910</v>
      </c>
      <c r="B1515" t="s">
        <v>7549</v>
      </c>
      <c r="C1515" t="s">
        <v>84</v>
      </c>
      <c r="D1515" t="s">
        <v>103</v>
      </c>
      <c r="E1515" t="s">
        <v>7021</v>
      </c>
      <c r="F1515" t="s">
        <v>148</v>
      </c>
      <c r="G1515" t="s">
        <v>68</v>
      </c>
      <c r="H1515">
        <v>5</v>
      </c>
      <c r="I1515">
        <v>59.64</v>
      </c>
      <c r="J1515">
        <v>0.128</v>
      </c>
      <c r="K1515">
        <v>19.68</v>
      </c>
      <c r="L1515" t="s">
        <v>57</v>
      </c>
    </row>
    <row r="1516" spans="1:12" x14ac:dyDescent="0.3">
      <c r="A1516" t="s">
        <v>3219</v>
      </c>
      <c r="B1516" t="s">
        <v>7769</v>
      </c>
      <c r="C1516" t="s">
        <v>88</v>
      </c>
      <c r="D1516" t="s">
        <v>206</v>
      </c>
      <c r="E1516" t="s">
        <v>107</v>
      </c>
      <c r="F1516" t="s">
        <v>193</v>
      </c>
      <c r="G1516" t="s">
        <v>56</v>
      </c>
      <c r="H1516">
        <v>1</v>
      </c>
      <c r="I1516">
        <v>45.89</v>
      </c>
      <c r="J1516">
        <v>0.10299999999999999</v>
      </c>
      <c r="K1516">
        <v>15.01</v>
      </c>
      <c r="L1516" t="s">
        <v>57</v>
      </c>
    </row>
    <row r="1517" spans="1:12" x14ac:dyDescent="0.3">
      <c r="A1517" t="s">
        <v>5674</v>
      </c>
      <c r="B1517" t="s">
        <v>7593</v>
      </c>
      <c r="C1517" t="s">
        <v>6865</v>
      </c>
      <c r="D1517" t="s">
        <v>188</v>
      </c>
      <c r="E1517" t="s">
        <v>54</v>
      </c>
      <c r="F1517" t="s">
        <v>114</v>
      </c>
      <c r="G1517" t="s">
        <v>68</v>
      </c>
      <c r="H1517">
        <v>3</v>
      </c>
      <c r="I1517">
        <v>20.94</v>
      </c>
      <c r="J1517">
        <v>6.9000000000000006E-2</v>
      </c>
      <c r="K1517">
        <v>13.75</v>
      </c>
      <c r="L1517" t="s">
        <v>104</v>
      </c>
    </row>
    <row r="1518" spans="1:12" x14ac:dyDescent="0.3">
      <c r="A1518" t="s">
        <v>4929</v>
      </c>
      <c r="B1518" t="s">
        <v>6896</v>
      </c>
      <c r="C1518" t="s">
        <v>84</v>
      </c>
      <c r="E1518" t="s">
        <v>71</v>
      </c>
      <c r="F1518" t="s">
        <v>86</v>
      </c>
      <c r="G1518" t="s">
        <v>68</v>
      </c>
      <c r="H1518">
        <v>5</v>
      </c>
      <c r="I1518">
        <v>155.44999999999999</v>
      </c>
      <c r="J1518">
        <v>7.9000000000000001E-2</v>
      </c>
      <c r="K1518">
        <v>120.27</v>
      </c>
      <c r="L1518" t="s">
        <v>57</v>
      </c>
    </row>
    <row r="1519" spans="1:12" x14ac:dyDescent="0.3">
      <c r="A1519" t="s">
        <v>2214</v>
      </c>
      <c r="B1519" t="s">
        <v>7281</v>
      </c>
      <c r="C1519" t="s">
        <v>84</v>
      </c>
      <c r="D1519" t="s">
        <v>144</v>
      </c>
      <c r="E1519" t="s">
        <v>54</v>
      </c>
      <c r="F1519" t="s">
        <v>65</v>
      </c>
      <c r="G1519" t="s">
        <v>68</v>
      </c>
      <c r="H1519">
        <v>6</v>
      </c>
      <c r="I1519">
        <v>5.58</v>
      </c>
      <c r="J1519">
        <v>9.0999999999999998E-2</v>
      </c>
      <c r="K1519">
        <v>3.67</v>
      </c>
      <c r="L1519" t="s">
        <v>57</v>
      </c>
    </row>
    <row r="1520" spans="1:12" x14ac:dyDescent="0.3">
      <c r="A1520" t="s">
        <v>3646</v>
      </c>
      <c r="B1520" t="s">
        <v>7770</v>
      </c>
      <c r="C1520" t="s">
        <v>88</v>
      </c>
      <c r="D1520" t="s">
        <v>89</v>
      </c>
      <c r="E1520" t="s">
        <v>54</v>
      </c>
      <c r="F1520" t="s">
        <v>156</v>
      </c>
      <c r="G1520" t="s">
        <v>68</v>
      </c>
      <c r="H1520">
        <v>4</v>
      </c>
      <c r="I1520">
        <v>11.91</v>
      </c>
      <c r="J1520">
        <v>0.108</v>
      </c>
      <c r="K1520">
        <v>6.6</v>
      </c>
      <c r="L1520" t="s">
        <v>57</v>
      </c>
    </row>
    <row r="1521" spans="1:12" x14ac:dyDescent="0.3">
      <c r="A1521" t="s">
        <v>794</v>
      </c>
      <c r="B1521" t="s">
        <v>7771</v>
      </c>
      <c r="C1521" t="s">
        <v>63</v>
      </c>
      <c r="D1521" t="s">
        <v>263</v>
      </c>
      <c r="E1521" t="s">
        <v>71</v>
      </c>
      <c r="F1521" t="s">
        <v>72</v>
      </c>
      <c r="G1521" t="s">
        <v>56</v>
      </c>
      <c r="H1521">
        <v>5</v>
      </c>
      <c r="I1521">
        <v>246.12</v>
      </c>
      <c r="J1521">
        <v>8.8999999999999996E-2</v>
      </c>
      <c r="K1521">
        <v>180.48</v>
      </c>
      <c r="L1521" t="s">
        <v>57</v>
      </c>
    </row>
    <row r="1522" spans="1:12" x14ac:dyDescent="0.3">
      <c r="A1522" t="s">
        <v>6051</v>
      </c>
      <c r="B1522" t="s">
        <v>7448</v>
      </c>
      <c r="C1522" t="s">
        <v>63</v>
      </c>
      <c r="D1522" t="s">
        <v>258</v>
      </c>
      <c r="E1522" t="s">
        <v>60</v>
      </c>
      <c r="F1522" t="s">
        <v>99</v>
      </c>
      <c r="G1522" t="s">
        <v>56</v>
      </c>
      <c r="H1522">
        <v>1</v>
      </c>
      <c r="I1522">
        <v>103.05</v>
      </c>
      <c r="J1522">
        <v>0.33400000000000002</v>
      </c>
      <c r="K1522">
        <v>43.17</v>
      </c>
      <c r="L1522" t="s">
        <v>104</v>
      </c>
    </row>
    <row r="1523" spans="1:12" x14ac:dyDescent="0.3">
      <c r="A1523" t="s">
        <v>5043</v>
      </c>
      <c r="B1523" t="s">
        <v>7772</v>
      </c>
      <c r="C1523" t="s">
        <v>88</v>
      </c>
      <c r="D1523" t="s">
        <v>116</v>
      </c>
      <c r="E1523" t="s">
        <v>71</v>
      </c>
      <c r="F1523" t="s">
        <v>97</v>
      </c>
      <c r="G1523" t="s">
        <v>56</v>
      </c>
      <c r="H1523">
        <v>4</v>
      </c>
      <c r="I1523">
        <v>218.57</v>
      </c>
      <c r="J1523">
        <v>8.5000000000000006E-2</v>
      </c>
      <c r="K1523">
        <v>147.9</v>
      </c>
      <c r="L1523" t="s">
        <v>6738</v>
      </c>
    </row>
    <row r="1524" spans="1:12" x14ac:dyDescent="0.3">
      <c r="A1524" t="s">
        <v>5394</v>
      </c>
      <c r="B1524" t="s">
        <v>6723</v>
      </c>
      <c r="C1524" t="s">
        <v>63</v>
      </c>
      <c r="D1524" t="s">
        <v>165</v>
      </c>
      <c r="E1524" t="s">
        <v>60</v>
      </c>
      <c r="F1524" t="s">
        <v>67</v>
      </c>
      <c r="G1524" t="s">
        <v>68</v>
      </c>
      <c r="H1524">
        <v>7</v>
      </c>
      <c r="I1524">
        <v>109.93</v>
      </c>
      <c r="J1524">
        <v>0.27200000000000002</v>
      </c>
      <c r="K1524">
        <v>47.91</v>
      </c>
      <c r="L1524" t="s">
        <v>57</v>
      </c>
    </row>
    <row r="1525" spans="1:12" x14ac:dyDescent="0.3">
      <c r="A1525" t="s">
        <v>3152</v>
      </c>
      <c r="B1525" t="s">
        <v>6728</v>
      </c>
      <c r="C1525" t="s">
        <v>84</v>
      </c>
      <c r="D1525" t="s">
        <v>110</v>
      </c>
      <c r="E1525" t="s">
        <v>93</v>
      </c>
      <c r="F1525" t="s">
        <v>219</v>
      </c>
      <c r="G1525" t="s">
        <v>68</v>
      </c>
      <c r="H1525">
        <v>3</v>
      </c>
      <c r="I1525">
        <v>47.37</v>
      </c>
      <c r="J1525">
        <v>0.06</v>
      </c>
      <c r="K1525">
        <v>17.149999999999999</v>
      </c>
      <c r="L1525" t="s">
        <v>57</v>
      </c>
    </row>
    <row r="1526" spans="1:12" x14ac:dyDescent="0.3">
      <c r="A1526" t="s">
        <v>2110</v>
      </c>
      <c r="B1526" t="s">
        <v>7773</v>
      </c>
      <c r="C1526" t="s">
        <v>63</v>
      </c>
      <c r="D1526" t="s">
        <v>64</v>
      </c>
      <c r="E1526" t="s">
        <v>54</v>
      </c>
      <c r="F1526" t="s">
        <v>268</v>
      </c>
      <c r="G1526" t="s">
        <v>56</v>
      </c>
      <c r="H1526">
        <v>2</v>
      </c>
      <c r="I1526">
        <v>23.89</v>
      </c>
      <c r="J1526">
        <v>0.21</v>
      </c>
      <c r="K1526">
        <v>16.27</v>
      </c>
      <c r="L1526" t="s">
        <v>57</v>
      </c>
    </row>
    <row r="1527" spans="1:12" x14ac:dyDescent="0.3">
      <c r="A1527" t="s">
        <v>5399</v>
      </c>
      <c r="B1527" t="s">
        <v>6961</v>
      </c>
      <c r="C1527" t="s">
        <v>52</v>
      </c>
      <c r="D1527" t="s">
        <v>70</v>
      </c>
      <c r="E1527" t="s">
        <v>71</v>
      </c>
      <c r="F1527" t="s">
        <v>72</v>
      </c>
      <c r="G1527" t="s">
        <v>68</v>
      </c>
      <c r="H1527">
        <v>6</v>
      </c>
      <c r="I1527">
        <v>145.38999999999999</v>
      </c>
      <c r="J1527">
        <v>7.5999999999999998E-2</v>
      </c>
      <c r="K1527">
        <v>102.14</v>
      </c>
      <c r="L1527" t="s">
        <v>57</v>
      </c>
    </row>
    <row r="1528" spans="1:12" x14ac:dyDescent="0.3">
      <c r="A1528" t="s">
        <v>2781</v>
      </c>
      <c r="B1528" t="s">
        <v>7774</v>
      </c>
      <c r="C1528" t="s">
        <v>88</v>
      </c>
      <c r="D1528" t="s">
        <v>234</v>
      </c>
      <c r="E1528" t="s">
        <v>54</v>
      </c>
      <c r="F1528" t="s">
        <v>65</v>
      </c>
      <c r="G1528" t="s">
        <v>68</v>
      </c>
      <c r="H1528">
        <v>1</v>
      </c>
      <c r="I1528">
        <v>12.6</v>
      </c>
      <c r="J1528">
        <v>6.2E-2</v>
      </c>
      <c r="K1528">
        <v>7.94</v>
      </c>
      <c r="L1528" t="s">
        <v>57</v>
      </c>
    </row>
    <row r="1529" spans="1:12" x14ac:dyDescent="0.3">
      <c r="A1529" t="s">
        <v>4521</v>
      </c>
      <c r="B1529" t="s">
        <v>7164</v>
      </c>
      <c r="C1529" t="s">
        <v>6930</v>
      </c>
      <c r="D1529" t="s">
        <v>177</v>
      </c>
      <c r="E1529" t="s">
        <v>107</v>
      </c>
      <c r="F1529" t="s">
        <v>139</v>
      </c>
      <c r="G1529" t="s">
        <v>56</v>
      </c>
      <c r="H1529">
        <v>3</v>
      </c>
      <c r="I1529">
        <v>27.6</v>
      </c>
      <c r="J1529">
        <v>5.5E-2</v>
      </c>
      <c r="K1529">
        <v>9.31</v>
      </c>
      <c r="L1529" t="s">
        <v>57</v>
      </c>
    </row>
    <row r="1530" spans="1:12" x14ac:dyDescent="0.3">
      <c r="A1530" t="s">
        <v>6374</v>
      </c>
      <c r="B1530" t="s">
        <v>7775</v>
      </c>
      <c r="C1530" t="s">
        <v>88</v>
      </c>
      <c r="D1530" t="s">
        <v>116</v>
      </c>
      <c r="E1530" t="s">
        <v>54</v>
      </c>
      <c r="F1530" t="s">
        <v>156</v>
      </c>
      <c r="G1530" t="s">
        <v>56</v>
      </c>
      <c r="H1530">
        <v>2</v>
      </c>
      <c r="I1530">
        <v>6.88</v>
      </c>
      <c r="J1530">
        <v>1.2999999999999999E-2</v>
      </c>
      <c r="K1530">
        <v>4.3600000000000003</v>
      </c>
      <c r="L1530" t="s">
        <v>57</v>
      </c>
    </row>
    <row r="1531" spans="1:12" x14ac:dyDescent="0.3">
      <c r="A1531" t="s">
        <v>3926</v>
      </c>
      <c r="B1531" t="s">
        <v>6808</v>
      </c>
      <c r="C1531" t="s">
        <v>52</v>
      </c>
      <c r="D1531" t="s">
        <v>155</v>
      </c>
      <c r="E1531" t="s">
        <v>60</v>
      </c>
      <c r="F1531" t="s">
        <v>61</v>
      </c>
      <c r="G1531" t="s">
        <v>56</v>
      </c>
      <c r="H1531">
        <v>1</v>
      </c>
      <c r="I1531">
        <v>78.33</v>
      </c>
      <c r="J1531">
        <v>4.2000000000000003E-2</v>
      </c>
      <c r="K1531">
        <v>31.43</v>
      </c>
      <c r="L1531" t="s">
        <v>57</v>
      </c>
    </row>
    <row r="1532" spans="1:12" x14ac:dyDescent="0.3">
      <c r="A1532" t="s">
        <v>5749</v>
      </c>
      <c r="B1532" t="s">
        <v>7477</v>
      </c>
      <c r="C1532" t="s">
        <v>63</v>
      </c>
      <c r="D1532" t="s">
        <v>106</v>
      </c>
      <c r="E1532" t="s">
        <v>107</v>
      </c>
      <c r="F1532" t="s">
        <v>193</v>
      </c>
      <c r="G1532" t="s">
        <v>68</v>
      </c>
      <c r="H1532">
        <v>6</v>
      </c>
      <c r="I1532">
        <v>39</v>
      </c>
      <c r="J1532">
        <v>0.17899999999999999</v>
      </c>
      <c r="K1532">
        <v>14.01</v>
      </c>
      <c r="L1532" t="s">
        <v>104</v>
      </c>
    </row>
    <row r="1533" spans="1:12" x14ac:dyDescent="0.3">
      <c r="A1533" t="s">
        <v>6371</v>
      </c>
      <c r="B1533" t="s">
        <v>7259</v>
      </c>
      <c r="C1533" t="s">
        <v>88</v>
      </c>
      <c r="D1533" t="s">
        <v>7776</v>
      </c>
      <c r="E1533" t="s">
        <v>54</v>
      </c>
      <c r="F1533" t="s">
        <v>268</v>
      </c>
      <c r="G1533" t="s">
        <v>68</v>
      </c>
      <c r="H1533">
        <v>4</v>
      </c>
      <c r="I1533">
        <v>24.86</v>
      </c>
      <c r="J1533">
        <v>0</v>
      </c>
      <c r="K1533">
        <v>16.86</v>
      </c>
      <c r="L1533" t="s">
        <v>57</v>
      </c>
    </row>
    <row r="1534" spans="1:12" x14ac:dyDescent="0.3">
      <c r="A1534" t="s">
        <v>4509</v>
      </c>
      <c r="B1534" t="s">
        <v>7173</v>
      </c>
      <c r="C1534" t="s">
        <v>84</v>
      </c>
      <c r="D1534" t="s">
        <v>150</v>
      </c>
      <c r="E1534" t="s">
        <v>107</v>
      </c>
      <c r="F1534" t="s">
        <v>193</v>
      </c>
      <c r="G1534" t="s">
        <v>68</v>
      </c>
      <c r="H1534">
        <v>4</v>
      </c>
      <c r="I1534">
        <v>42.46</v>
      </c>
      <c r="J1534">
        <v>8.7999999999999995E-2</v>
      </c>
      <c r="K1534">
        <v>13.59</v>
      </c>
      <c r="L1534" t="s">
        <v>57</v>
      </c>
    </row>
    <row r="1535" spans="1:12" x14ac:dyDescent="0.3">
      <c r="A1535" t="s">
        <v>1123</v>
      </c>
      <c r="B1535" t="s">
        <v>7777</v>
      </c>
      <c r="C1535" t="s">
        <v>88</v>
      </c>
      <c r="D1535" t="s">
        <v>92</v>
      </c>
      <c r="E1535" t="s">
        <v>60</v>
      </c>
      <c r="F1535" t="s">
        <v>61</v>
      </c>
      <c r="G1535" t="s">
        <v>56</v>
      </c>
      <c r="H1535">
        <v>4</v>
      </c>
      <c r="I1535">
        <v>56.67</v>
      </c>
      <c r="J1535">
        <v>4.0000000000000001E-3</v>
      </c>
      <c r="K1535">
        <v>29.81</v>
      </c>
      <c r="L1535" t="s">
        <v>57</v>
      </c>
    </row>
    <row r="1536" spans="1:12" x14ac:dyDescent="0.3">
      <c r="A1536" t="s">
        <v>4203</v>
      </c>
      <c r="B1536" t="s">
        <v>7501</v>
      </c>
      <c r="C1536" t="s">
        <v>52</v>
      </c>
      <c r="D1536" t="s">
        <v>113</v>
      </c>
      <c r="E1536" t="s">
        <v>54</v>
      </c>
      <c r="F1536" t="s">
        <v>268</v>
      </c>
      <c r="G1536" t="s">
        <v>68</v>
      </c>
      <c r="H1536">
        <v>2</v>
      </c>
      <c r="I1536">
        <v>11.06</v>
      </c>
      <c r="J1536">
        <v>6.4000000000000001E-2</v>
      </c>
      <c r="K1536">
        <v>6.53</v>
      </c>
      <c r="L1536" t="s">
        <v>57</v>
      </c>
    </row>
    <row r="1537" spans="1:12" x14ac:dyDescent="0.3">
      <c r="A1537" t="s">
        <v>1719</v>
      </c>
      <c r="B1537" t="s">
        <v>7778</v>
      </c>
      <c r="C1537" t="s">
        <v>88</v>
      </c>
      <c r="D1537" t="s">
        <v>116</v>
      </c>
      <c r="E1537" t="s">
        <v>54</v>
      </c>
      <c r="F1537" t="s">
        <v>65</v>
      </c>
      <c r="G1537" t="s">
        <v>56</v>
      </c>
      <c r="H1537">
        <v>3</v>
      </c>
      <c r="I1537">
        <v>20.56</v>
      </c>
      <c r="J1537">
        <v>5.7000000000000002E-2</v>
      </c>
      <c r="K1537">
        <v>13.18</v>
      </c>
      <c r="L1537" t="s">
        <v>57</v>
      </c>
    </row>
    <row r="1538" spans="1:12" x14ac:dyDescent="0.3">
      <c r="A1538" t="s">
        <v>1085</v>
      </c>
      <c r="B1538" t="s">
        <v>7779</v>
      </c>
      <c r="C1538" t="s">
        <v>6741</v>
      </c>
      <c r="D1538" t="s">
        <v>130</v>
      </c>
      <c r="E1538" t="s">
        <v>71</v>
      </c>
      <c r="F1538" t="s">
        <v>78</v>
      </c>
      <c r="G1538" t="s">
        <v>68</v>
      </c>
      <c r="H1538">
        <v>5</v>
      </c>
      <c r="I1538">
        <v>161.35</v>
      </c>
      <c r="J1538">
        <v>7.0000000000000007E-2</v>
      </c>
      <c r="K1538">
        <v>113.62</v>
      </c>
      <c r="L1538" t="s">
        <v>57</v>
      </c>
    </row>
    <row r="1539" spans="1:12" x14ac:dyDescent="0.3">
      <c r="A1539" t="s">
        <v>3876</v>
      </c>
      <c r="B1539" t="s">
        <v>7780</v>
      </c>
      <c r="C1539" t="s">
        <v>63</v>
      </c>
      <c r="D1539" t="s">
        <v>204</v>
      </c>
      <c r="E1539" t="s">
        <v>71</v>
      </c>
      <c r="F1539" t="s">
        <v>97</v>
      </c>
      <c r="G1539" t="s">
        <v>68</v>
      </c>
      <c r="H1539">
        <v>11</v>
      </c>
      <c r="I1539">
        <v>264.62</v>
      </c>
      <c r="J1539">
        <v>0.13</v>
      </c>
      <c r="K1539">
        <v>184.45</v>
      </c>
      <c r="L1539" t="s">
        <v>6738</v>
      </c>
    </row>
    <row r="1540" spans="1:12" x14ac:dyDescent="0.3">
      <c r="A1540" t="s">
        <v>3070</v>
      </c>
      <c r="B1540" t="s">
        <v>7624</v>
      </c>
      <c r="C1540" t="s">
        <v>88</v>
      </c>
      <c r="D1540" t="s">
        <v>162</v>
      </c>
      <c r="E1540" t="s">
        <v>54</v>
      </c>
      <c r="F1540" t="s">
        <v>268</v>
      </c>
      <c r="G1540" t="s">
        <v>56</v>
      </c>
      <c r="H1540">
        <v>1</v>
      </c>
      <c r="I1540">
        <v>13.9</v>
      </c>
      <c r="J1540">
        <v>9.6000000000000002E-2</v>
      </c>
      <c r="K1540">
        <v>8.19</v>
      </c>
    </row>
    <row r="1541" spans="1:12" x14ac:dyDescent="0.3">
      <c r="A1541" t="s">
        <v>2700</v>
      </c>
      <c r="B1541" t="s">
        <v>7781</v>
      </c>
      <c r="C1541" t="s">
        <v>52</v>
      </c>
      <c r="D1541" t="s">
        <v>130</v>
      </c>
      <c r="E1541" t="s">
        <v>107</v>
      </c>
      <c r="F1541" t="s">
        <v>193</v>
      </c>
      <c r="G1541" t="s">
        <v>56</v>
      </c>
      <c r="H1541">
        <v>1</v>
      </c>
      <c r="I1541">
        <v>55.63</v>
      </c>
      <c r="J1541">
        <v>0</v>
      </c>
      <c r="K1541">
        <v>16.72</v>
      </c>
      <c r="L1541" t="s">
        <v>57</v>
      </c>
    </row>
    <row r="1542" spans="1:12" x14ac:dyDescent="0.3">
      <c r="A1542" t="s">
        <v>1939</v>
      </c>
      <c r="B1542" t="s">
        <v>7782</v>
      </c>
      <c r="C1542" t="s">
        <v>63</v>
      </c>
      <c r="D1542" t="s">
        <v>302</v>
      </c>
      <c r="E1542" t="s">
        <v>60</v>
      </c>
      <c r="F1542" t="s">
        <v>61</v>
      </c>
      <c r="G1542" t="s">
        <v>56</v>
      </c>
      <c r="H1542">
        <v>1</v>
      </c>
      <c r="I1542">
        <v>33.39</v>
      </c>
      <c r="J1542">
        <v>0.376</v>
      </c>
      <c r="K1542">
        <v>17.93</v>
      </c>
      <c r="L1542" t="s">
        <v>104</v>
      </c>
    </row>
    <row r="1543" spans="1:12" x14ac:dyDescent="0.3">
      <c r="A1543" t="s">
        <v>560</v>
      </c>
      <c r="B1543" t="s">
        <v>7783</v>
      </c>
      <c r="C1543" t="s">
        <v>52</v>
      </c>
      <c r="D1543" t="s">
        <v>75</v>
      </c>
      <c r="E1543" t="s">
        <v>93</v>
      </c>
      <c r="F1543" t="s">
        <v>255</v>
      </c>
      <c r="G1543" t="s">
        <v>68</v>
      </c>
      <c r="H1543">
        <v>1</v>
      </c>
      <c r="I1543">
        <v>28.27</v>
      </c>
      <c r="J1543">
        <v>7.6999999999999999E-2</v>
      </c>
      <c r="K1543">
        <v>12.05</v>
      </c>
      <c r="L1543" t="s">
        <v>57</v>
      </c>
    </row>
    <row r="1544" spans="1:12" x14ac:dyDescent="0.3">
      <c r="A1544" t="s">
        <v>4036</v>
      </c>
      <c r="B1544" t="s">
        <v>7784</v>
      </c>
      <c r="C1544" t="s">
        <v>6817</v>
      </c>
      <c r="D1544" t="s">
        <v>202</v>
      </c>
      <c r="E1544" t="s">
        <v>93</v>
      </c>
      <c r="F1544" t="s">
        <v>141</v>
      </c>
      <c r="G1544" t="s">
        <v>56</v>
      </c>
      <c r="H1544">
        <v>2</v>
      </c>
      <c r="I1544">
        <v>22.16</v>
      </c>
      <c r="J1544">
        <v>0.189</v>
      </c>
      <c r="K1544">
        <v>8.0299999999999994</v>
      </c>
      <c r="L1544" t="s">
        <v>6738</v>
      </c>
    </row>
    <row r="1545" spans="1:12" x14ac:dyDescent="0.3">
      <c r="A1545" t="s">
        <v>2759</v>
      </c>
      <c r="B1545" t="s">
        <v>7785</v>
      </c>
      <c r="C1545" t="s">
        <v>52</v>
      </c>
      <c r="E1545" t="s">
        <v>107</v>
      </c>
      <c r="F1545" t="s">
        <v>108</v>
      </c>
      <c r="G1545" t="s">
        <v>68</v>
      </c>
      <c r="H1545">
        <v>6</v>
      </c>
      <c r="I1545">
        <v>53.79</v>
      </c>
      <c r="J1545">
        <v>0.159</v>
      </c>
      <c r="K1545">
        <v>21.11</v>
      </c>
      <c r="L1545" t="s">
        <v>104</v>
      </c>
    </row>
    <row r="1546" spans="1:12" x14ac:dyDescent="0.3">
      <c r="A1546" t="s">
        <v>2803</v>
      </c>
      <c r="B1546" t="s">
        <v>7485</v>
      </c>
      <c r="C1546" t="s">
        <v>88</v>
      </c>
      <c r="D1546" t="s">
        <v>123</v>
      </c>
      <c r="E1546" t="s">
        <v>54</v>
      </c>
      <c r="F1546" t="s">
        <v>55</v>
      </c>
      <c r="G1546" t="s">
        <v>68</v>
      </c>
      <c r="H1546">
        <v>5</v>
      </c>
      <c r="I1546">
        <v>4.8499999999999996</v>
      </c>
      <c r="J1546">
        <v>5.1999999999999998E-2</v>
      </c>
      <c r="K1546">
        <v>3.04</v>
      </c>
      <c r="L1546" t="s">
        <v>57</v>
      </c>
    </row>
    <row r="1547" spans="1:12" x14ac:dyDescent="0.3">
      <c r="A1547" t="s">
        <v>3696</v>
      </c>
      <c r="B1547" t="s">
        <v>7786</v>
      </c>
      <c r="C1547" t="s">
        <v>52</v>
      </c>
      <c r="D1547" t="s">
        <v>59</v>
      </c>
      <c r="E1547" t="s">
        <v>60</v>
      </c>
      <c r="F1547" t="s">
        <v>67</v>
      </c>
      <c r="G1547" t="s">
        <v>56</v>
      </c>
      <c r="H1547">
        <v>4</v>
      </c>
      <c r="I1547">
        <v>35.56</v>
      </c>
      <c r="J1547">
        <v>1.7000000000000001E-2</v>
      </c>
      <c r="K1547">
        <v>17.5</v>
      </c>
      <c r="L1547" t="s">
        <v>57</v>
      </c>
    </row>
    <row r="1548" spans="1:12" x14ac:dyDescent="0.3">
      <c r="A1548" t="s">
        <v>1863</v>
      </c>
      <c r="B1548" t="s">
        <v>7787</v>
      </c>
      <c r="C1548" t="s">
        <v>84</v>
      </c>
      <c r="D1548" t="s">
        <v>150</v>
      </c>
      <c r="E1548" t="s">
        <v>93</v>
      </c>
      <c r="F1548" t="s">
        <v>255</v>
      </c>
      <c r="G1548" t="s">
        <v>56</v>
      </c>
      <c r="H1548">
        <v>3</v>
      </c>
      <c r="I1548">
        <v>70.11</v>
      </c>
      <c r="J1548">
        <v>0.16200000000000001</v>
      </c>
      <c r="K1548">
        <v>27.52</v>
      </c>
      <c r="L1548" t="s">
        <v>57</v>
      </c>
    </row>
    <row r="1549" spans="1:12" x14ac:dyDescent="0.3">
      <c r="A1549" t="s">
        <v>5778</v>
      </c>
      <c r="B1549" t="s">
        <v>7788</v>
      </c>
      <c r="C1549" t="s">
        <v>88</v>
      </c>
      <c r="D1549" t="s">
        <v>183</v>
      </c>
      <c r="E1549" t="s">
        <v>93</v>
      </c>
      <c r="F1549" t="s">
        <v>255</v>
      </c>
      <c r="G1549" t="s">
        <v>56</v>
      </c>
      <c r="H1549">
        <v>8</v>
      </c>
      <c r="I1549">
        <v>36.770000000000003</v>
      </c>
      <c r="J1549">
        <v>0.108</v>
      </c>
      <c r="K1549">
        <v>14.51</v>
      </c>
      <c r="L1549" t="s">
        <v>57</v>
      </c>
    </row>
    <row r="1550" spans="1:12" x14ac:dyDescent="0.3">
      <c r="A1550" t="s">
        <v>2467</v>
      </c>
      <c r="B1550" t="s">
        <v>7488</v>
      </c>
      <c r="C1550" t="s">
        <v>88</v>
      </c>
      <c r="D1550" t="s">
        <v>206</v>
      </c>
      <c r="E1550" t="s">
        <v>54</v>
      </c>
      <c r="F1550" t="s">
        <v>268</v>
      </c>
      <c r="G1550" t="s">
        <v>56</v>
      </c>
      <c r="H1550">
        <v>8</v>
      </c>
      <c r="I1550">
        <v>23.3</v>
      </c>
      <c r="J1550">
        <v>0.04</v>
      </c>
      <c r="K1550">
        <v>16.04</v>
      </c>
      <c r="L1550" t="s">
        <v>104</v>
      </c>
    </row>
    <row r="1551" spans="1:12" x14ac:dyDescent="0.3">
      <c r="A1551" t="s">
        <v>242</v>
      </c>
      <c r="B1551" t="s">
        <v>7584</v>
      </c>
      <c r="C1551" t="s">
        <v>84</v>
      </c>
      <c r="D1551" t="s">
        <v>243</v>
      </c>
      <c r="E1551" t="s">
        <v>71</v>
      </c>
      <c r="F1551" t="s">
        <v>126</v>
      </c>
      <c r="G1551" t="s">
        <v>56</v>
      </c>
      <c r="H1551">
        <v>1</v>
      </c>
      <c r="I1551">
        <v>89.19</v>
      </c>
      <c r="J1551">
        <v>0.106</v>
      </c>
      <c r="K1551">
        <v>61.51</v>
      </c>
      <c r="L1551" t="s">
        <v>57</v>
      </c>
    </row>
    <row r="1552" spans="1:12" x14ac:dyDescent="0.3">
      <c r="A1552" t="s">
        <v>5418</v>
      </c>
      <c r="B1552" t="s">
        <v>7789</v>
      </c>
      <c r="C1552" t="s">
        <v>6755</v>
      </c>
      <c r="D1552" t="s">
        <v>196</v>
      </c>
      <c r="E1552" t="s">
        <v>71</v>
      </c>
      <c r="F1552" t="s">
        <v>97</v>
      </c>
      <c r="G1552" t="s">
        <v>68</v>
      </c>
      <c r="H1552">
        <v>1</v>
      </c>
      <c r="I1552">
        <v>266.02</v>
      </c>
      <c r="J1552">
        <v>0.03</v>
      </c>
      <c r="K1552">
        <v>178.13</v>
      </c>
      <c r="L1552" t="s">
        <v>6738</v>
      </c>
    </row>
    <row r="1553" spans="1:12" x14ac:dyDescent="0.3">
      <c r="A1553" t="s">
        <v>4905</v>
      </c>
      <c r="B1553" t="s">
        <v>7790</v>
      </c>
      <c r="C1553" t="s">
        <v>84</v>
      </c>
      <c r="D1553" t="s">
        <v>110</v>
      </c>
      <c r="E1553" t="s">
        <v>60</v>
      </c>
      <c r="F1553" t="s">
        <v>99</v>
      </c>
      <c r="G1553" t="s">
        <v>56</v>
      </c>
      <c r="H1553">
        <v>3</v>
      </c>
      <c r="I1553">
        <v>27.33</v>
      </c>
      <c r="J1553">
        <v>2.5000000000000001E-2</v>
      </c>
      <c r="K1553">
        <v>12.28</v>
      </c>
      <c r="L1553" t="s">
        <v>57</v>
      </c>
    </row>
    <row r="1554" spans="1:12" x14ac:dyDescent="0.3">
      <c r="A1554" t="s">
        <v>630</v>
      </c>
      <c r="B1554" t="s">
        <v>7791</v>
      </c>
      <c r="C1554" t="s">
        <v>63</v>
      </c>
      <c r="D1554" t="s">
        <v>188</v>
      </c>
      <c r="E1554" t="s">
        <v>60</v>
      </c>
      <c r="F1554" t="s">
        <v>99</v>
      </c>
      <c r="G1554" t="s">
        <v>56</v>
      </c>
      <c r="H1554">
        <v>8</v>
      </c>
      <c r="I1554">
        <v>96.27</v>
      </c>
      <c r="J1554">
        <v>0.191</v>
      </c>
      <c r="K1554">
        <v>43.14</v>
      </c>
      <c r="L1554" t="s">
        <v>6720</v>
      </c>
    </row>
    <row r="1555" spans="1:12" x14ac:dyDescent="0.3">
      <c r="A1555" t="s">
        <v>568</v>
      </c>
      <c r="B1555" t="s">
        <v>7425</v>
      </c>
      <c r="C1555" t="s">
        <v>84</v>
      </c>
      <c r="D1555" t="s">
        <v>177</v>
      </c>
      <c r="E1555" t="s">
        <v>107</v>
      </c>
      <c r="F1555" t="s">
        <v>148</v>
      </c>
      <c r="G1555" t="s">
        <v>56</v>
      </c>
      <c r="H1555">
        <v>4</v>
      </c>
      <c r="I1555">
        <v>57.45</v>
      </c>
      <c r="J1555">
        <v>0</v>
      </c>
      <c r="K1555">
        <v>17.25</v>
      </c>
      <c r="L1555" t="s">
        <v>57</v>
      </c>
    </row>
    <row r="1556" spans="1:12" x14ac:dyDescent="0.3">
      <c r="A1556" t="s">
        <v>289</v>
      </c>
      <c r="B1556" t="s">
        <v>6988</v>
      </c>
      <c r="C1556" t="s">
        <v>84</v>
      </c>
      <c r="D1556" t="s">
        <v>243</v>
      </c>
      <c r="E1556" t="s">
        <v>60</v>
      </c>
      <c r="F1556" t="s">
        <v>6981</v>
      </c>
      <c r="G1556" t="s">
        <v>56</v>
      </c>
      <c r="H1556">
        <v>1</v>
      </c>
      <c r="I1556">
        <v>28.88</v>
      </c>
      <c r="J1556">
        <v>0.125</v>
      </c>
      <c r="K1556">
        <v>13.89</v>
      </c>
      <c r="L1556" t="s">
        <v>57</v>
      </c>
    </row>
    <row r="1557" spans="1:12" x14ac:dyDescent="0.3">
      <c r="A1557" t="s">
        <v>4508</v>
      </c>
      <c r="B1557" t="s">
        <v>7030</v>
      </c>
      <c r="C1557" t="s">
        <v>52</v>
      </c>
      <c r="D1557" t="s">
        <v>75</v>
      </c>
      <c r="E1557" t="s">
        <v>54</v>
      </c>
      <c r="F1557" t="s">
        <v>55</v>
      </c>
      <c r="G1557" t="s">
        <v>68</v>
      </c>
      <c r="H1557">
        <v>5</v>
      </c>
      <c r="I1557">
        <v>6.25</v>
      </c>
      <c r="J1557">
        <v>2.5999999999999999E-2</v>
      </c>
      <c r="K1557">
        <v>4.24</v>
      </c>
      <c r="L1557" t="s">
        <v>57</v>
      </c>
    </row>
    <row r="1558" spans="1:12" x14ac:dyDescent="0.3">
      <c r="A1558" t="s">
        <v>5369</v>
      </c>
      <c r="B1558" t="s">
        <v>7373</v>
      </c>
      <c r="C1558" t="s">
        <v>63</v>
      </c>
      <c r="D1558" t="s">
        <v>204</v>
      </c>
      <c r="E1558" t="s">
        <v>93</v>
      </c>
      <c r="F1558" t="s">
        <v>141</v>
      </c>
      <c r="G1558" t="s">
        <v>68</v>
      </c>
      <c r="H1558">
        <v>2</v>
      </c>
      <c r="I1558">
        <v>35.81</v>
      </c>
      <c r="J1558">
        <v>8.1000000000000003E-2</v>
      </c>
      <c r="K1558">
        <v>13.55</v>
      </c>
      <c r="L1558" t="s">
        <v>57</v>
      </c>
    </row>
    <row r="1559" spans="1:12" x14ac:dyDescent="0.3">
      <c r="A1559" t="s">
        <v>469</v>
      </c>
      <c r="B1559" t="s">
        <v>6762</v>
      </c>
      <c r="C1559" t="s">
        <v>63</v>
      </c>
      <c r="D1559" t="s">
        <v>64</v>
      </c>
      <c r="E1559" t="s">
        <v>54</v>
      </c>
      <c r="F1559" t="s">
        <v>55</v>
      </c>
      <c r="G1559" t="s">
        <v>68</v>
      </c>
      <c r="H1559">
        <v>1</v>
      </c>
      <c r="I1559">
        <v>6.08</v>
      </c>
      <c r="J1559">
        <v>0.189</v>
      </c>
      <c r="K1559">
        <v>3.84</v>
      </c>
      <c r="L1559" t="s">
        <v>57</v>
      </c>
    </row>
    <row r="1560" spans="1:12" x14ac:dyDescent="0.3">
      <c r="A1560" t="s">
        <v>3361</v>
      </c>
      <c r="B1560" t="s">
        <v>7792</v>
      </c>
      <c r="C1560" t="s">
        <v>63</v>
      </c>
      <c r="D1560" t="s">
        <v>251</v>
      </c>
      <c r="E1560" t="s">
        <v>93</v>
      </c>
      <c r="F1560" t="s">
        <v>141</v>
      </c>
      <c r="G1560" t="s">
        <v>68</v>
      </c>
      <c r="H1560">
        <v>2</v>
      </c>
      <c r="I1560">
        <v>88.08</v>
      </c>
      <c r="J1560">
        <v>0.25600000000000001</v>
      </c>
      <c r="K1560">
        <v>38.75</v>
      </c>
      <c r="L1560" t="s">
        <v>57</v>
      </c>
    </row>
    <row r="1561" spans="1:12" x14ac:dyDescent="0.3">
      <c r="A1561" t="s">
        <v>4578</v>
      </c>
      <c r="B1561" t="s">
        <v>7793</v>
      </c>
      <c r="C1561" t="s">
        <v>88</v>
      </c>
      <c r="D1561" t="s">
        <v>162</v>
      </c>
      <c r="E1561" t="s">
        <v>107</v>
      </c>
      <c r="F1561" t="s">
        <v>148</v>
      </c>
      <c r="G1561" t="s">
        <v>68</v>
      </c>
      <c r="H1561">
        <v>7</v>
      </c>
      <c r="I1561">
        <v>55.37</v>
      </c>
      <c r="J1561">
        <v>0.11799999999999999</v>
      </c>
      <c r="K1561">
        <v>18.579999999999998</v>
      </c>
      <c r="L1561" t="s">
        <v>57</v>
      </c>
    </row>
    <row r="1562" spans="1:12" x14ac:dyDescent="0.3">
      <c r="A1562" t="s">
        <v>5724</v>
      </c>
      <c r="B1562" t="s">
        <v>7794</v>
      </c>
      <c r="C1562" t="s">
        <v>63</v>
      </c>
      <c r="E1562" t="s">
        <v>60</v>
      </c>
      <c r="F1562" t="s">
        <v>76</v>
      </c>
      <c r="G1562" t="s">
        <v>56</v>
      </c>
      <c r="H1562">
        <v>7</v>
      </c>
      <c r="I1562">
        <v>45.06</v>
      </c>
      <c r="J1562">
        <v>0.26500000000000001</v>
      </c>
      <c r="K1562">
        <v>21.1</v>
      </c>
      <c r="L1562" t="s">
        <v>57</v>
      </c>
    </row>
    <row r="1563" spans="1:12" x14ac:dyDescent="0.3">
      <c r="A1563" t="s">
        <v>1740</v>
      </c>
      <c r="B1563" t="s">
        <v>7795</v>
      </c>
      <c r="C1563" t="s">
        <v>52</v>
      </c>
      <c r="D1563" t="s">
        <v>130</v>
      </c>
      <c r="E1563" t="s">
        <v>107</v>
      </c>
      <c r="F1563" t="s">
        <v>148</v>
      </c>
      <c r="G1563" t="s">
        <v>56</v>
      </c>
      <c r="H1563">
        <v>12</v>
      </c>
      <c r="I1563">
        <v>27.22</v>
      </c>
      <c r="J1563">
        <v>0</v>
      </c>
      <c r="K1563">
        <v>9.32</v>
      </c>
      <c r="L1563" t="s">
        <v>57</v>
      </c>
    </row>
    <row r="1564" spans="1:12" x14ac:dyDescent="0.3">
      <c r="A1564" t="s">
        <v>3776</v>
      </c>
      <c r="B1564" t="s">
        <v>7796</v>
      </c>
      <c r="C1564" t="s">
        <v>52</v>
      </c>
      <c r="D1564" t="s">
        <v>59</v>
      </c>
      <c r="E1564" t="s">
        <v>60</v>
      </c>
      <c r="F1564" t="s">
        <v>67</v>
      </c>
      <c r="G1564" t="s">
        <v>68</v>
      </c>
      <c r="H1564">
        <v>11</v>
      </c>
      <c r="I1564">
        <v>74.900000000000006</v>
      </c>
      <c r="J1564">
        <v>8.6999999999999994E-2</v>
      </c>
      <c r="K1564">
        <v>35.26</v>
      </c>
      <c r="L1564" t="s">
        <v>57</v>
      </c>
    </row>
    <row r="1565" spans="1:12" x14ac:dyDescent="0.3">
      <c r="A1565" t="s">
        <v>1776</v>
      </c>
      <c r="B1565" t="s">
        <v>6727</v>
      </c>
      <c r="C1565" t="s">
        <v>63</v>
      </c>
      <c r="D1565" t="s">
        <v>175</v>
      </c>
      <c r="E1565" t="s">
        <v>60</v>
      </c>
      <c r="F1565" t="s">
        <v>99</v>
      </c>
      <c r="G1565" t="s">
        <v>68</v>
      </c>
      <c r="H1565">
        <v>2</v>
      </c>
      <c r="I1565">
        <v>105.16</v>
      </c>
      <c r="J1565">
        <v>0.222</v>
      </c>
      <c r="K1565">
        <v>57.72</v>
      </c>
      <c r="L1565" t="s">
        <v>6714</v>
      </c>
    </row>
    <row r="1566" spans="1:12" x14ac:dyDescent="0.3">
      <c r="A1566" t="s">
        <v>5353</v>
      </c>
      <c r="B1566" t="s">
        <v>7172</v>
      </c>
      <c r="C1566" t="s">
        <v>84</v>
      </c>
      <c r="D1566" t="s">
        <v>6895</v>
      </c>
      <c r="E1566" t="s">
        <v>54</v>
      </c>
      <c r="F1566" t="s">
        <v>114</v>
      </c>
      <c r="G1566" t="s">
        <v>68</v>
      </c>
      <c r="H1566">
        <v>8</v>
      </c>
      <c r="I1566">
        <v>4.8499999999999996</v>
      </c>
      <c r="J1566">
        <v>9.8000000000000004E-2</v>
      </c>
      <c r="K1566">
        <v>3.32</v>
      </c>
      <c r="L1566" t="s">
        <v>57</v>
      </c>
    </row>
    <row r="1567" spans="1:12" x14ac:dyDescent="0.3">
      <c r="A1567" t="s">
        <v>3382</v>
      </c>
      <c r="B1567" t="s">
        <v>7797</v>
      </c>
      <c r="C1567" t="s">
        <v>84</v>
      </c>
      <c r="D1567" t="s">
        <v>572</v>
      </c>
      <c r="E1567" t="s">
        <v>60</v>
      </c>
      <c r="F1567" t="s">
        <v>99</v>
      </c>
      <c r="G1567" t="s">
        <v>56</v>
      </c>
      <c r="H1567">
        <v>5</v>
      </c>
      <c r="J1567">
        <v>7.1999999999999995E-2</v>
      </c>
      <c r="K1567">
        <v>45.01</v>
      </c>
      <c r="L1567" t="s">
        <v>57</v>
      </c>
    </row>
    <row r="1568" spans="1:12" x14ac:dyDescent="0.3">
      <c r="A1568" t="s">
        <v>4316</v>
      </c>
      <c r="B1568" t="s">
        <v>7798</v>
      </c>
      <c r="C1568" t="s">
        <v>63</v>
      </c>
      <c r="D1568" t="s">
        <v>281</v>
      </c>
      <c r="E1568" t="s">
        <v>93</v>
      </c>
      <c r="F1568" t="s">
        <v>141</v>
      </c>
      <c r="G1568" t="s">
        <v>68</v>
      </c>
      <c r="H1568">
        <v>3</v>
      </c>
      <c r="I1568">
        <v>87.57</v>
      </c>
      <c r="J1568">
        <v>0.29399999999999998</v>
      </c>
      <c r="K1568">
        <v>38.729999999999997</v>
      </c>
      <c r="L1568" t="s">
        <v>57</v>
      </c>
    </row>
    <row r="1569" spans="1:12" x14ac:dyDescent="0.3">
      <c r="A1569" t="s">
        <v>2568</v>
      </c>
      <c r="B1569" t="s">
        <v>7742</v>
      </c>
      <c r="C1569" t="s">
        <v>63</v>
      </c>
      <c r="D1569" t="s">
        <v>281</v>
      </c>
      <c r="E1569" t="s">
        <v>107</v>
      </c>
      <c r="F1569" t="s">
        <v>132</v>
      </c>
      <c r="G1569" t="s">
        <v>68</v>
      </c>
      <c r="H1569">
        <v>4</v>
      </c>
      <c r="I1569">
        <v>9.93</v>
      </c>
      <c r="J1569">
        <v>0.23100000000000001</v>
      </c>
      <c r="K1569">
        <v>3.83</v>
      </c>
      <c r="L1569" t="s">
        <v>57</v>
      </c>
    </row>
    <row r="1570" spans="1:12" x14ac:dyDescent="0.3">
      <c r="A1570" t="s">
        <v>1879</v>
      </c>
      <c r="B1570" t="s">
        <v>7163</v>
      </c>
      <c r="C1570" t="s">
        <v>52</v>
      </c>
      <c r="D1570" t="s">
        <v>130</v>
      </c>
      <c r="E1570" t="s">
        <v>93</v>
      </c>
      <c r="F1570" t="s">
        <v>255</v>
      </c>
      <c r="G1570" t="s">
        <v>56</v>
      </c>
      <c r="H1570">
        <v>2</v>
      </c>
      <c r="I1570">
        <v>33.44</v>
      </c>
      <c r="J1570">
        <v>6.2E-2</v>
      </c>
      <c r="K1570">
        <v>13.7</v>
      </c>
      <c r="L1570" t="s">
        <v>57</v>
      </c>
    </row>
    <row r="1571" spans="1:12" x14ac:dyDescent="0.3">
      <c r="A1571" t="s">
        <v>3548</v>
      </c>
      <c r="B1571" t="s">
        <v>7069</v>
      </c>
      <c r="C1571" t="s">
        <v>88</v>
      </c>
      <c r="D1571" t="s">
        <v>429</v>
      </c>
      <c r="E1571" t="s">
        <v>93</v>
      </c>
      <c r="F1571" t="s">
        <v>255</v>
      </c>
      <c r="G1571" t="s">
        <v>56</v>
      </c>
      <c r="H1571">
        <v>4</v>
      </c>
      <c r="I1571">
        <v>20.28</v>
      </c>
      <c r="J1571">
        <v>5.1999999999999998E-2</v>
      </c>
      <c r="K1571">
        <v>9.56</v>
      </c>
      <c r="L1571" t="s">
        <v>57</v>
      </c>
    </row>
    <row r="1572" spans="1:12" x14ac:dyDescent="0.3">
      <c r="A1572" t="s">
        <v>5162</v>
      </c>
      <c r="B1572" t="s">
        <v>7799</v>
      </c>
      <c r="C1572" t="s">
        <v>84</v>
      </c>
      <c r="D1572" t="s">
        <v>144</v>
      </c>
      <c r="E1572" t="s">
        <v>54</v>
      </c>
      <c r="F1572" t="s">
        <v>65</v>
      </c>
      <c r="G1572" t="s">
        <v>56</v>
      </c>
      <c r="H1572">
        <v>1</v>
      </c>
      <c r="I1572">
        <v>14.19</v>
      </c>
      <c r="J1572">
        <v>5.7000000000000002E-2</v>
      </c>
      <c r="K1572">
        <v>8.94</v>
      </c>
      <c r="L1572" t="s">
        <v>57</v>
      </c>
    </row>
    <row r="1573" spans="1:12" x14ac:dyDescent="0.3">
      <c r="A1573" t="s">
        <v>4866</v>
      </c>
      <c r="B1573" t="s">
        <v>7459</v>
      </c>
      <c r="C1573" t="s">
        <v>52</v>
      </c>
      <c r="D1573" t="s">
        <v>155</v>
      </c>
      <c r="E1573" t="s">
        <v>7012</v>
      </c>
      <c r="F1573" t="s">
        <v>139</v>
      </c>
      <c r="G1573" t="s">
        <v>56</v>
      </c>
      <c r="H1573">
        <v>5</v>
      </c>
      <c r="I1573">
        <v>48.48</v>
      </c>
      <c r="J1573">
        <v>9.9000000000000005E-2</v>
      </c>
      <c r="K1573">
        <v>14.63</v>
      </c>
      <c r="L1573" t="s">
        <v>6720</v>
      </c>
    </row>
    <row r="1574" spans="1:12" x14ac:dyDescent="0.3">
      <c r="A1574" t="s">
        <v>491</v>
      </c>
      <c r="B1574" t="s">
        <v>7800</v>
      </c>
      <c r="C1574" t="s">
        <v>63</v>
      </c>
      <c r="D1574" t="s">
        <v>251</v>
      </c>
      <c r="E1574" t="s">
        <v>93</v>
      </c>
      <c r="F1574" t="s">
        <v>219</v>
      </c>
      <c r="G1574" t="s">
        <v>68</v>
      </c>
      <c r="H1574">
        <v>1</v>
      </c>
      <c r="I1574">
        <v>23.56</v>
      </c>
      <c r="J1574">
        <v>0.159</v>
      </c>
      <c r="K1574">
        <v>9.1999999999999993</v>
      </c>
      <c r="L1574" t="s">
        <v>57</v>
      </c>
    </row>
    <row r="1575" spans="1:12" x14ac:dyDescent="0.3">
      <c r="A1575" t="s">
        <v>2929</v>
      </c>
      <c r="B1575" t="s">
        <v>7801</v>
      </c>
      <c r="C1575" t="s">
        <v>63</v>
      </c>
      <c r="D1575" t="s">
        <v>281</v>
      </c>
      <c r="E1575" t="s">
        <v>93</v>
      </c>
      <c r="F1575" t="s">
        <v>141</v>
      </c>
      <c r="G1575" t="s">
        <v>68</v>
      </c>
      <c r="H1575">
        <v>1</v>
      </c>
      <c r="I1575">
        <v>46.11</v>
      </c>
      <c r="J1575">
        <v>0.188</v>
      </c>
      <c r="K1575">
        <v>21.46</v>
      </c>
      <c r="L1575" t="s">
        <v>57</v>
      </c>
    </row>
    <row r="1576" spans="1:12" x14ac:dyDescent="0.3">
      <c r="A1576" t="s">
        <v>3739</v>
      </c>
      <c r="B1576" t="s">
        <v>7802</v>
      </c>
      <c r="C1576" t="s">
        <v>84</v>
      </c>
      <c r="D1576" t="s">
        <v>103</v>
      </c>
      <c r="E1576" t="s">
        <v>60</v>
      </c>
      <c r="F1576" t="s">
        <v>76</v>
      </c>
      <c r="G1576" t="s">
        <v>56</v>
      </c>
      <c r="H1576">
        <v>3</v>
      </c>
      <c r="I1576">
        <v>50.69</v>
      </c>
      <c r="J1576">
        <v>6.4000000000000001E-2</v>
      </c>
      <c r="K1576">
        <v>25.5</v>
      </c>
      <c r="L1576" t="s">
        <v>57</v>
      </c>
    </row>
    <row r="1577" spans="1:12" x14ac:dyDescent="0.3">
      <c r="A1577" t="s">
        <v>3165</v>
      </c>
      <c r="B1577" t="s">
        <v>7803</v>
      </c>
      <c r="C1577" t="s">
        <v>88</v>
      </c>
      <c r="D1577" t="s">
        <v>270</v>
      </c>
      <c r="E1577" t="s">
        <v>107</v>
      </c>
      <c r="F1577" t="s">
        <v>132</v>
      </c>
      <c r="G1577" t="s">
        <v>56</v>
      </c>
      <c r="H1577">
        <v>2</v>
      </c>
      <c r="I1577">
        <v>13.22</v>
      </c>
      <c r="J1577">
        <v>8.5000000000000006E-2</v>
      </c>
      <c r="K1577">
        <v>5.41</v>
      </c>
      <c r="L1577" t="s">
        <v>57</v>
      </c>
    </row>
    <row r="1578" spans="1:12" x14ac:dyDescent="0.3">
      <c r="A1578" t="s">
        <v>1667</v>
      </c>
      <c r="B1578" t="s">
        <v>7804</v>
      </c>
      <c r="C1578" t="s">
        <v>6930</v>
      </c>
      <c r="D1578" t="s">
        <v>572</v>
      </c>
      <c r="E1578" t="s">
        <v>93</v>
      </c>
      <c r="F1578" t="s">
        <v>94</v>
      </c>
      <c r="G1578" t="s">
        <v>68</v>
      </c>
      <c r="H1578">
        <v>7</v>
      </c>
      <c r="I1578">
        <v>28.04</v>
      </c>
      <c r="J1578">
        <v>8.1000000000000003E-2</v>
      </c>
      <c r="K1578">
        <v>12.94</v>
      </c>
      <c r="L1578" t="s">
        <v>57</v>
      </c>
    </row>
    <row r="1579" spans="1:12" x14ac:dyDescent="0.3">
      <c r="A1579" t="s">
        <v>6307</v>
      </c>
      <c r="B1579" t="s">
        <v>7805</v>
      </c>
      <c r="C1579" t="s">
        <v>63</v>
      </c>
      <c r="D1579" t="s">
        <v>137</v>
      </c>
      <c r="E1579" t="s">
        <v>107</v>
      </c>
      <c r="F1579" t="s">
        <v>148</v>
      </c>
      <c r="G1579" t="s">
        <v>56</v>
      </c>
      <c r="H1579">
        <v>2</v>
      </c>
      <c r="I1579">
        <v>37.630000000000003</v>
      </c>
      <c r="J1579">
        <v>0.17899999999999999</v>
      </c>
      <c r="K1579">
        <v>13.77</v>
      </c>
      <c r="L1579" t="s">
        <v>57</v>
      </c>
    </row>
    <row r="1580" spans="1:12" x14ac:dyDescent="0.3">
      <c r="A1580" t="s">
        <v>4803</v>
      </c>
      <c r="B1580" t="s">
        <v>7020</v>
      </c>
      <c r="C1580" t="s">
        <v>88</v>
      </c>
      <c r="D1580" t="s">
        <v>198</v>
      </c>
      <c r="E1580" t="s">
        <v>7021</v>
      </c>
      <c r="F1580" t="s">
        <v>108</v>
      </c>
      <c r="G1580" t="s">
        <v>68</v>
      </c>
      <c r="H1580">
        <v>2</v>
      </c>
      <c r="I1580">
        <v>8.19</v>
      </c>
      <c r="J1580">
        <v>0.122</v>
      </c>
      <c r="K1580">
        <v>3.64</v>
      </c>
      <c r="L1580" t="s">
        <v>57</v>
      </c>
    </row>
    <row r="1581" spans="1:12" x14ac:dyDescent="0.3">
      <c r="A1581" t="s">
        <v>6468</v>
      </c>
      <c r="B1581" t="s">
        <v>7806</v>
      </c>
      <c r="C1581" t="s">
        <v>63</v>
      </c>
      <c r="D1581" t="s">
        <v>137</v>
      </c>
      <c r="E1581" t="s">
        <v>107</v>
      </c>
      <c r="F1581" t="s">
        <v>148</v>
      </c>
      <c r="G1581" t="s">
        <v>68</v>
      </c>
      <c r="H1581">
        <v>4</v>
      </c>
      <c r="I1581">
        <v>18.41</v>
      </c>
      <c r="J1581">
        <v>0.27900000000000003</v>
      </c>
      <c r="K1581">
        <v>6.87</v>
      </c>
      <c r="L1581" t="s">
        <v>6720</v>
      </c>
    </row>
    <row r="1582" spans="1:12" x14ac:dyDescent="0.3">
      <c r="A1582" t="s">
        <v>4987</v>
      </c>
      <c r="B1582" t="s">
        <v>7807</v>
      </c>
      <c r="C1582" t="s">
        <v>6930</v>
      </c>
      <c r="D1582" t="s">
        <v>171</v>
      </c>
      <c r="E1582" t="s">
        <v>93</v>
      </c>
      <c r="F1582" t="s">
        <v>219</v>
      </c>
      <c r="G1582" t="s">
        <v>56</v>
      </c>
      <c r="H1582">
        <v>3</v>
      </c>
      <c r="I1582">
        <v>10.99</v>
      </c>
      <c r="J1582">
        <v>6.4000000000000001E-2</v>
      </c>
      <c r="K1582">
        <v>4.7300000000000004</v>
      </c>
      <c r="L1582" t="s">
        <v>57</v>
      </c>
    </row>
    <row r="1583" spans="1:12" x14ac:dyDescent="0.3">
      <c r="A1583" t="s">
        <v>4829</v>
      </c>
      <c r="B1583" t="s">
        <v>7808</v>
      </c>
      <c r="C1583" t="s">
        <v>6817</v>
      </c>
      <c r="D1583" t="s">
        <v>234</v>
      </c>
      <c r="E1583" t="s">
        <v>71</v>
      </c>
      <c r="F1583" t="s">
        <v>78</v>
      </c>
      <c r="G1583" t="s">
        <v>68</v>
      </c>
      <c r="H1583">
        <v>1</v>
      </c>
      <c r="I1583">
        <v>234.46</v>
      </c>
      <c r="J1583">
        <v>4.1000000000000002E-2</v>
      </c>
      <c r="K1583">
        <v>168.51</v>
      </c>
      <c r="L1583" t="s">
        <v>57</v>
      </c>
    </row>
    <row r="1584" spans="1:12" x14ac:dyDescent="0.3">
      <c r="A1584" t="s">
        <v>4865</v>
      </c>
      <c r="B1584" t="s">
        <v>7809</v>
      </c>
      <c r="C1584" t="s">
        <v>84</v>
      </c>
      <c r="D1584" t="s">
        <v>177</v>
      </c>
      <c r="E1584" t="s">
        <v>71</v>
      </c>
      <c r="F1584" t="s">
        <v>78</v>
      </c>
      <c r="G1584" t="s">
        <v>68</v>
      </c>
      <c r="H1584">
        <v>-3</v>
      </c>
      <c r="I1584">
        <v>93.33</v>
      </c>
      <c r="J1584">
        <v>0.19400000000000001</v>
      </c>
      <c r="K1584">
        <v>66.42</v>
      </c>
      <c r="L1584" t="s">
        <v>57</v>
      </c>
    </row>
    <row r="1585" spans="1:12" x14ac:dyDescent="0.3">
      <c r="A1585" t="s">
        <v>1157</v>
      </c>
      <c r="B1585" t="s">
        <v>7196</v>
      </c>
      <c r="C1585" t="s">
        <v>88</v>
      </c>
      <c r="D1585" t="s">
        <v>270</v>
      </c>
      <c r="E1585" t="s">
        <v>71</v>
      </c>
      <c r="F1585" t="s">
        <v>97</v>
      </c>
      <c r="G1585" t="s">
        <v>68</v>
      </c>
      <c r="H1585">
        <v>1</v>
      </c>
      <c r="I1585">
        <v>88.21</v>
      </c>
      <c r="J1585">
        <v>0.13600000000000001</v>
      </c>
      <c r="K1585">
        <v>57.81</v>
      </c>
      <c r="L1585" t="s">
        <v>57</v>
      </c>
    </row>
    <row r="1586" spans="1:12" x14ac:dyDescent="0.3">
      <c r="A1586" t="s">
        <v>701</v>
      </c>
      <c r="B1586" t="s">
        <v>7802</v>
      </c>
      <c r="C1586" t="s">
        <v>88</v>
      </c>
      <c r="D1586" t="s">
        <v>179</v>
      </c>
      <c r="E1586" t="s">
        <v>54</v>
      </c>
      <c r="F1586" t="s">
        <v>65</v>
      </c>
      <c r="G1586" t="s">
        <v>56</v>
      </c>
      <c r="H1586">
        <v>2</v>
      </c>
      <c r="I1586">
        <v>9.2899999999999991</v>
      </c>
      <c r="J1586">
        <v>0.16200000000000001</v>
      </c>
      <c r="K1586">
        <v>6.29</v>
      </c>
      <c r="L1586" t="s">
        <v>57</v>
      </c>
    </row>
    <row r="1587" spans="1:12" x14ac:dyDescent="0.3">
      <c r="A1587" t="s">
        <v>2772</v>
      </c>
      <c r="B1587" t="s">
        <v>7049</v>
      </c>
      <c r="C1587" t="s">
        <v>6750</v>
      </c>
      <c r="D1587" t="s">
        <v>183</v>
      </c>
      <c r="E1587" t="s">
        <v>71</v>
      </c>
      <c r="F1587" t="s">
        <v>78</v>
      </c>
      <c r="G1587" t="s">
        <v>56</v>
      </c>
      <c r="H1587">
        <v>1</v>
      </c>
      <c r="I1587">
        <v>194.47</v>
      </c>
      <c r="J1587">
        <v>6.7000000000000004E-2</v>
      </c>
      <c r="K1587">
        <v>126.59</v>
      </c>
      <c r="L1587" t="s">
        <v>57</v>
      </c>
    </row>
    <row r="1588" spans="1:12" x14ac:dyDescent="0.3">
      <c r="A1588" t="s">
        <v>4443</v>
      </c>
      <c r="B1588" t="s">
        <v>7430</v>
      </c>
      <c r="C1588" t="s">
        <v>52</v>
      </c>
      <c r="D1588" t="s">
        <v>181</v>
      </c>
      <c r="E1588" t="s">
        <v>93</v>
      </c>
      <c r="F1588" t="s">
        <v>7530</v>
      </c>
      <c r="G1588" t="s">
        <v>68</v>
      </c>
      <c r="H1588">
        <v>1</v>
      </c>
      <c r="I1588">
        <v>31</v>
      </c>
      <c r="J1588">
        <v>0.123</v>
      </c>
      <c r="K1588">
        <v>14.06</v>
      </c>
      <c r="L1588" t="s">
        <v>57</v>
      </c>
    </row>
    <row r="1589" spans="1:12" x14ac:dyDescent="0.3">
      <c r="A1589" t="s">
        <v>570</v>
      </c>
      <c r="B1589" t="s">
        <v>7802</v>
      </c>
      <c r="C1589" t="s">
        <v>84</v>
      </c>
      <c r="D1589" t="s">
        <v>85</v>
      </c>
      <c r="E1589" t="s">
        <v>71</v>
      </c>
      <c r="F1589" t="s">
        <v>78</v>
      </c>
      <c r="G1589" t="s">
        <v>56</v>
      </c>
      <c r="H1589">
        <v>3</v>
      </c>
      <c r="I1589">
        <v>271.75</v>
      </c>
      <c r="J1589">
        <v>0.13800000000000001</v>
      </c>
      <c r="K1589">
        <v>197.82</v>
      </c>
      <c r="L1589" t="s">
        <v>57</v>
      </c>
    </row>
    <row r="1590" spans="1:12" x14ac:dyDescent="0.3">
      <c r="A1590" t="s">
        <v>1363</v>
      </c>
      <c r="B1590" t="s">
        <v>7810</v>
      </c>
      <c r="C1590" t="s">
        <v>63</v>
      </c>
      <c r="D1590" t="s">
        <v>281</v>
      </c>
      <c r="E1590" t="s">
        <v>93</v>
      </c>
      <c r="F1590" t="s">
        <v>94</v>
      </c>
      <c r="G1590" t="s">
        <v>56</v>
      </c>
      <c r="H1590">
        <v>3</v>
      </c>
      <c r="I1590">
        <v>60.48</v>
      </c>
      <c r="J1590">
        <v>0.13900000000000001</v>
      </c>
      <c r="K1590">
        <v>27.3</v>
      </c>
      <c r="L1590" t="s">
        <v>57</v>
      </c>
    </row>
    <row r="1591" spans="1:12" x14ac:dyDescent="0.3">
      <c r="A1591" t="s">
        <v>3528</v>
      </c>
      <c r="B1591" t="s">
        <v>6881</v>
      </c>
      <c r="C1591" t="s">
        <v>52</v>
      </c>
      <c r="D1591" t="s">
        <v>113</v>
      </c>
      <c r="E1591" t="s">
        <v>60</v>
      </c>
      <c r="F1591" t="s">
        <v>67</v>
      </c>
      <c r="G1591" t="s">
        <v>56</v>
      </c>
      <c r="H1591">
        <v>1</v>
      </c>
      <c r="I1591">
        <v>108.22</v>
      </c>
      <c r="J1591">
        <v>5.7000000000000002E-2</v>
      </c>
      <c r="K1591">
        <v>58.73</v>
      </c>
      <c r="L1591" t="s">
        <v>57</v>
      </c>
    </row>
    <row r="1592" spans="1:12" x14ac:dyDescent="0.3">
      <c r="A1592" t="s">
        <v>676</v>
      </c>
      <c r="B1592" t="s">
        <v>7002</v>
      </c>
      <c r="C1592" t="s">
        <v>63</v>
      </c>
      <c r="D1592" t="s">
        <v>119</v>
      </c>
      <c r="E1592" t="s">
        <v>71</v>
      </c>
      <c r="F1592" t="s">
        <v>97</v>
      </c>
      <c r="G1592" t="s">
        <v>68</v>
      </c>
      <c r="H1592">
        <v>4</v>
      </c>
      <c r="I1592">
        <v>294.93</v>
      </c>
      <c r="J1592">
        <v>0.27200000000000002</v>
      </c>
      <c r="K1592">
        <v>229.06</v>
      </c>
      <c r="L1592" t="s">
        <v>57</v>
      </c>
    </row>
    <row r="1593" spans="1:12" x14ac:dyDescent="0.3">
      <c r="A1593" t="s">
        <v>729</v>
      </c>
      <c r="B1593" t="s">
        <v>7811</v>
      </c>
      <c r="C1593" t="s">
        <v>84</v>
      </c>
      <c r="D1593" t="s">
        <v>144</v>
      </c>
      <c r="E1593" t="s">
        <v>60</v>
      </c>
      <c r="F1593" t="s">
        <v>76</v>
      </c>
      <c r="G1593" t="s">
        <v>56</v>
      </c>
      <c r="H1593">
        <v>1</v>
      </c>
      <c r="I1593">
        <v>29.96</v>
      </c>
      <c r="J1593">
        <v>8.5999999999999993E-2</v>
      </c>
      <c r="K1593">
        <v>12.81</v>
      </c>
      <c r="L1593" t="s">
        <v>57</v>
      </c>
    </row>
    <row r="1594" spans="1:12" x14ac:dyDescent="0.3">
      <c r="A1594" t="s">
        <v>6257</v>
      </c>
      <c r="B1594" t="s">
        <v>7812</v>
      </c>
      <c r="C1594" t="s">
        <v>84</v>
      </c>
      <c r="D1594" t="s">
        <v>372</v>
      </c>
      <c r="E1594" t="s">
        <v>54</v>
      </c>
      <c r="F1594" t="s">
        <v>65</v>
      </c>
      <c r="G1594" t="s">
        <v>68</v>
      </c>
      <c r="H1594">
        <v>5</v>
      </c>
      <c r="I1594">
        <v>14.11</v>
      </c>
      <c r="J1594">
        <v>1.4999999999999999E-2</v>
      </c>
      <c r="K1594">
        <v>8.2200000000000006</v>
      </c>
      <c r="L1594" t="s">
        <v>57</v>
      </c>
    </row>
    <row r="1595" spans="1:12" x14ac:dyDescent="0.3">
      <c r="A1595" t="s">
        <v>4429</v>
      </c>
      <c r="B1595" t="s">
        <v>7813</v>
      </c>
      <c r="C1595" t="s">
        <v>6820</v>
      </c>
      <c r="D1595" t="s">
        <v>130</v>
      </c>
      <c r="E1595" t="s">
        <v>60</v>
      </c>
      <c r="F1595" t="s">
        <v>90</v>
      </c>
      <c r="G1595" t="s">
        <v>56</v>
      </c>
      <c r="H1595">
        <v>1</v>
      </c>
      <c r="I1595">
        <v>93.1</v>
      </c>
      <c r="J1595">
        <v>0.13700000000000001</v>
      </c>
      <c r="K1595">
        <v>39.130000000000003</v>
      </c>
      <c r="L1595" t="s">
        <v>57</v>
      </c>
    </row>
    <row r="1596" spans="1:12" x14ac:dyDescent="0.3">
      <c r="A1596" t="s">
        <v>5815</v>
      </c>
      <c r="B1596" t="s">
        <v>7588</v>
      </c>
      <c r="C1596" t="s">
        <v>84</v>
      </c>
      <c r="D1596" t="s">
        <v>225</v>
      </c>
      <c r="E1596" t="s">
        <v>60</v>
      </c>
      <c r="F1596" t="s">
        <v>61</v>
      </c>
      <c r="G1596" t="s">
        <v>56</v>
      </c>
      <c r="H1596">
        <v>6</v>
      </c>
      <c r="I1596">
        <v>48.86</v>
      </c>
      <c r="J1596">
        <v>7.0000000000000001E-3</v>
      </c>
      <c r="K1596">
        <v>23.7</v>
      </c>
      <c r="L1596" t="s">
        <v>57</v>
      </c>
    </row>
    <row r="1597" spans="1:12" x14ac:dyDescent="0.3">
      <c r="A1597" t="s">
        <v>4542</v>
      </c>
      <c r="B1597" t="s">
        <v>7814</v>
      </c>
      <c r="C1597" t="s">
        <v>6817</v>
      </c>
      <c r="D1597" t="s">
        <v>116</v>
      </c>
      <c r="E1597" t="s">
        <v>71</v>
      </c>
      <c r="F1597" t="s">
        <v>72</v>
      </c>
      <c r="G1597" t="s">
        <v>56</v>
      </c>
      <c r="H1597">
        <v>6</v>
      </c>
      <c r="I1597">
        <v>145.35</v>
      </c>
      <c r="J1597">
        <v>5.5E-2</v>
      </c>
      <c r="K1597">
        <v>96.22</v>
      </c>
      <c r="L1597" t="s">
        <v>57</v>
      </c>
    </row>
    <row r="1598" spans="1:12" x14ac:dyDescent="0.3">
      <c r="A1598" t="s">
        <v>4782</v>
      </c>
      <c r="B1598" t="s">
        <v>7815</v>
      </c>
      <c r="C1598" t="s">
        <v>63</v>
      </c>
      <c r="D1598" t="s">
        <v>188</v>
      </c>
      <c r="E1598" t="s">
        <v>54</v>
      </c>
      <c r="F1598" t="s">
        <v>55</v>
      </c>
      <c r="G1598" t="s">
        <v>68</v>
      </c>
      <c r="H1598">
        <v>3</v>
      </c>
      <c r="I1598">
        <v>10.19</v>
      </c>
      <c r="J1598">
        <v>0.254</v>
      </c>
      <c r="L1598" t="s">
        <v>104</v>
      </c>
    </row>
    <row r="1599" spans="1:12" x14ac:dyDescent="0.3">
      <c r="A1599" t="s">
        <v>3996</v>
      </c>
      <c r="B1599" t="s">
        <v>7743</v>
      </c>
      <c r="C1599" t="s">
        <v>52</v>
      </c>
      <c r="D1599" t="s">
        <v>200</v>
      </c>
      <c r="E1599" t="s">
        <v>107</v>
      </c>
      <c r="F1599" t="s">
        <v>108</v>
      </c>
      <c r="G1599" t="s">
        <v>56</v>
      </c>
      <c r="H1599">
        <v>3</v>
      </c>
      <c r="I1599">
        <v>32.25</v>
      </c>
      <c r="J1599">
        <v>0.153</v>
      </c>
      <c r="K1599">
        <v>13.81</v>
      </c>
      <c r="L1599" t="s">
        <v>57</v>
      </c>
    </row>
    <row r="1600" spans="1:12" x14ac:dyDescent="0.3">
      <c r="A1600" t="s">
        <v>6487</v>
      </c>
      <c r="B1600" t="s">
        <v>7151</v>
      </c>
      <c r="C1600" t="s">
        <v>88</v>
      </c>
      <c r="D1600" t="s">
        <v>198</v>
      </c>
      <c r="E1600" t="s">
        <v>107</v>
      </c>
      <c r="F1600" t="s">
        <v>132</v>
      </c>
      <c r="G1600" t="s">
        <v>56</v>
      </c>
      <c r="H1600">
        <v>3</v>
      </c>
      <c r="I1600">
        <v>43.12</v>
      </c>
      <c r="J1600">
        <v>6.5000000000000002E-2</v>
      </c>
      <c r="K1600">
        <v>16.010000000000002</v>
      </c>
      <c r="L1600" t="s">
        <v>57</v>
      </c>
    </row>
    <row r="1601" spans="1:12" x14ac:dyDescent="0.3">
      <c r="A1601" t="s">
        <v>2839</v>
      </c>
      <c r="B1601" t="s">
        <v>7707</v>
      </c>
      <c r="C1601" t="s">
        <v>52</v>
      </c>
      <c r="D1601" t="s">
        <v>181</v>
      </c>
      <c r="E1601" t="s">
        <v>71</v>
      </c>
      <c r="F1601" t="s">
        <v>126</v>
      </c>
      <c r="G1601" t="s">
        <v>68</v>
      </c>
      <c r="H1601">
        <v>1</v>
      </c>
      <c r="I1601">
        <v>207.21</v>
      </c>
      <c r="J1601">
        <v>6.4000000000000001E-2</v>
      </c>
      <c r="K1601">
        <v>164.07</v>
      </c>
      <c r="L1601" t="s">
        <v>57</v>
      </c>
    </row>
    <row r="1602" spans="1:12" x14ac:dyDescent="0.3">
      <c r="A1602" t="s">
        <v>5361</v>
      </c>
      <c r="B1602" t="s">
        <v>6902</v>
      </c>
      <c r="C1602" t="s">
        <v>63</v>
      </c>
      <c r="D1602" t="s">
        <v>82</v>
      </c>
      <c r="E1602" t="s">
        <v>54</v>
      </c>
      <c r="F1602" t="s">
        <v>55</v>
      </c>
      <c r="G1602" t="s">
        <v>68</v>
      </c>
      <c r="H1602">
        <v>9</v>
      </c>
      <c r="I1602">
        <v>22.67</v>
      </c>
      <c r="J1602">
        <v>0.17399999999999999</v>
      </c>
      <c r="K1602">
        <v>15.14</v>
      </c>
      <c r="L1602" t="s">
        <v>57</v>
      </c>
    </row>
    <row r="1603" spans="1:12" x14ac:dyDescent="0.3">
      <c r="A1603" t="s">
        <v>4966</v>
      </c>
      <c r="B1603" t="s">
        <v>7160</v>
      </c>
      <c r="C1603" t="s">
        <v>52</v>
      </c>
      <c r="D1603" t="s">
        <v>7059</v>
      </c>
      <c r="E1603" t="s">
        <v>71</v>
      </c>
      <c r="F1603" t="s">
        <v>86</v>
      </c>
      <c r="G1603" t="s">
        <v>56</v>
      </c>
      <c r="H1603">
        <v>1</v>
      </c>
      <c r="I1603">
        <v>50.11</v>
      </c>
      <c r="J1603">
        <v>7.1999999999999995E-2</v>
      </c>
      <c r="K1603">
        <v>35.450000000000003</v>
      </c>
      <c r="L1603" t="s">
        <v>57</v>
      </c>
    </row>
    <row r="1604" spans="1:12" x14ac:dyDescent="0.3">
      <c r="A1604" t="s">
        <v>5111</v>
      </c>
      <c r="B1604" t="s">
        <v>6858</v>
      </c>
      <c r="C1604" t="s">
        <v>6741</v>
      </c>
      <c r="D1604" t="s">
        <v>96</v>
      </c>
      <c r="E1604" t="s">
        <v>107</v>
      </c>
      <c r="F1604" t="s">
        <v>6797</v>
      </c>
      <c r="G1604" t="s">
        <v>68</v>
      </c>
      <c r="H1604">
        <v>3</v>
      </c>
      <c r="I1604">
        <v>20.399999999999999</v>
      </c>
      <c r="J1604">
        <v>9.2999999999999999E-2</v>
      </c>
      <c r="K1604">
        <v>7.32</v>
      </c>
      <c r="L1604" t="s">
        <v>57</v>
      </c>
    </row>
    <row r="1605" spans="1:12" x14ac:dyDescent="0.3">
      <c r="A1605" t="s">
        <v>2197</v>
      </c>
      <c r="B1605" t="s">
        <v>7816</v>
      </c>
      <c r="C1605" t="s">
        <v>52</v>
      </c>
      <c r="D1605" t="s">
        <v>155</v>
      </c>
      <c r="E1605" t="s">
        <v>71</v>
      </c>
      <c r="F1605" t="s">
        <v>97</v>
      </c>
      <c r="G1605" t="s">
        <v>56</v>
      </c>
      <c r="H1605">
        <v>2</v>
      </c>
      <c r="I1605">
        <v>56.01</v>
      </c>
      <c r="J1605">
        <v>7.4999999999999997E-2</v>
      </c>
      <c r="K1605">
        <v>42</v>
      </c>
      <c r="L1605" t="s">
        <v>57</v>
      </c>
    </row>
    <row r="1606" spans="1:12" x14ac:dyDescent="0.3">
      <c r="A1606" t="s">
        <v>5517</v>
      </c>
      <c r="B1606" t="s">
        <v>6864</v>
      </c>
      <c r="C1606" t="s">
        <v>52</v>
      </c>
      <c r="D1606" t="s">
        <v>113</v>
      </c>
      <c r="E1606" t="s">
        <v>71</v>
      </c>
      <c r="F1606" t="s">
        <v>86</v>
      </c>
      <c r="G1606" t="s">
        <v>68</v>
      </c>
      <c r="H1606">
        <v>8</v>
      </c>
      <c r="I1606">
        <v>194.9</v>
      </c>
      <c r="J1606">
        <v>3.4000000000000002E-2</v>
      </c>
      <c r="K1606">
        <v>138.26</v>
      </c>
      <c r="L1606" t="s">
        <v>57</v>
      </c>
    </row>
    <row r="1607" spans="1:12" x14ac:dyDescent="0.3">
      <c r="A1607" t="s">
        <v>6127</v>
      </c>
      <c r="B1607" t="s">
        <v>7009</v>
      </c>
      <c r="C1607" t="s">
        <v>88</v>
      </c>
      <c r="D1607" t="s">
        <v>179</v>
      </c>
      <c r="E1607" t="s">
        <v>71</v>
      </c>
      <c r="F1607" t="s">
        <v>126</v>
      </c>
      <c r="G1607" t="s">
        <v>68</v>
      </c>
      <c r="H1607">
        <v>3</v>
      </c>
      <c r="I1607">
        <v>172.09</v>
      </c>
      <c r="J1607">
        <v>0.13400000000000001</v>
      </c>
      <c r="K1607">
        <v>135.13</v>
      </c>
      <c r="L1607" t="s">
        <v>6720</v>
      </c>
    </row>
    <row r="1608" spans="1:12" x14ac:dyDescent="0.3">
      <c r="A1608" t="s">
        <v>4238</v>
      </c>
      <c r="B1608" t="s">
        <v>7817</v>
      </c>
      <c r="C1608" t="s">
        <v>63</v>
      </c>
      <c r="D1608" t="s">
        <v>251</v>
      </c>
      <c r="E1608" t="s">
        <v>93</v>
      </c>
      <c r="F1608" t="s">
        <v>124</v>
      </c>
      <c r="G1608" t="s">
        <v>68</v>
      </c>
      <c r="H1608">
        <v>3</v>
      </c>
      <c r="I1608">
        <v>87.71</v>
      </c>
      <c r="J1608">
        <v>0.20399999999999999</v>
      </c>
      <c r="K1608">
        <v>31.43</v>
      </c>
      <c r="L1608" t="s">
        <v>57</v>
      </c>
    </row>
    <row r="1609" spans="1:12" x14ac:dyDescent="0.3">
      <c r="A1609" t="s">
        <v>5625</v>
      </c>
      <c r="B1609" t="s">
        <v>6979</v>
      </c>
      <c r="C1609" t="s">
        <v>63</v>
      </c>
      <c r="D1609" t="s">
        <v>159</v>
      </c>
      <c r="E1609" t="s">
        <v>93</v>
      </c>
      <c r="F1609" t="s">
        <v>94</v>
      </c>
      <c r="G1609" t="s">
        <v>68</v>
      </c>
      <c r="H1609">
        <v>11</v>
      </c>
      <c r="I1609">
        <v>48.65</v>
      </c>
      <c r="J1609">
        <v>0.223</v>
      </c>
      <c r="K1609">
        <v>20.25</v>
      </c>
      <c r="L1609" t="s">
        <v>6720</v>
      </c>
    </row>
    <row r="1610" spans="1:12" x14ac:dyDescent="0.3">
      <c r="A1610" t="s">
        <v>5947</v>
      </c>
      <c r="B1610" t="s">
        <v>6918</v>
      </c>
      <c r="C1610" t="s">
        <v>52</v>
      </c>
      <c r="D1610" t="s">
        <v>113</v>
      </c>
      <c r="E1610" t="s">
        <v>71</v>
      </c>
      <c r="F1610" t="s">
        <v>78</v>
      </c>
      <c r="G1610" t="s">
        <v>56</v>
      </c>
      <c r="H1610">
        <v>-3</v>
      </c>
      <c r="I1610">
        <v>149.28</v>
      </c>
      <c r="J1610">
        <v>4.7E-2</v>
      </c>
      <c r="K1610">
        <v>108.95</v>
      </c>
      <c r="L1610" t="s">
        <v>57</v>
      </c>
    </row>
    <row r="1611" spans="1:12" x14ac:dyDescent="0.3">
      <c r="A1611" t="s">
        <v>6496</v>
      </c>
      <c r="B1611" t="s">
        <v>7270</v>
      </c>
      <c r="C1611" t="s">
        <v>84</v>
      </c>
      <c r="D1611" t="s">
        <v>171</v>
      </c>
      <c r="E1611" t="s">
        <v>71</v>
      </c>
      <c r="F1611" t="s">
        <v>86</v>
      </c>
      <c r="G1611" t="s">
        <v>68</v>
      </c>
      <c r="H1611">
        <v>9</v>
      </c>
      <c r="I1611">
        <v>224.71</v>
      </c>
      <c r="J1611">
        <v>0.16300000000000001</v>
      </c>
      <c r="K1611">
        <v>147.1</v>
      </c>
      <c r="L1611" t="s">
        <v>57</v>
      </c>
    </row>
    <row r="1612" spans="1:12" x14ac:dyDescent="0.3">
      <c r="A1612" t="s">
        <v>2305</v>
      </c>
      <c r="B1612" t="s">
        <v>7598</v>
      </c>
      <c r="C1612" t="s">
        <v>63</v>
      </c>
      <c r="D1612" t="s">
        <v>82</v>
      </c>
      <c r="E1612" t="s">
        <v>107</v>
      </c>
      <c r="F1612" t="s">
        <v>108</v>
      </c>
      <c r="G1612" t="s">
        <v>68</v>
      </c>
      <c r="H1612">
        <v>6</v>
      </c>
      <c r="I1612">
        <v>28.53</v>
      </c>
      <c r="J1612">
        <v>0.26800000000000002</v>
      </c>
      <c r="K1612">
        <v>8.58</v>
      </c>
      <c r="L1612" t="s">
        <v>6720</v>
      </c>
    </row>
    <row r="1613" spans="1:12" x14ac:dyDescent="0.3">
      <c r="A1613" t="s">
        <v>6339</v>
      </c>
      <c r="B1613" t="s">
        <v>7818</v>
      </c>
      <c r="C1613" t="s">
        <v>63</v>
      </c>
      <c r="D1613" t="s">
        <v>82</v>
      </c>
      <c r="E1613" t="s">
        <v>107</v>
      </c>
      <c r="F1613" t="s">
        <v>7159</v>
      </c>
      <c r="G1613" t="s">
        <v>56</v>
      </c>
      <c r="H1613">
        <v>1</v>
      </c>
      <c r="I1613">
        <v>15.65</v>
      </c>
      <c r="J1613">
        <v>0.248</v>
      </c>
      <c r="K1613">
        <v>5.25</v>
      </c>
      <c r="L1613" t="s">
        <v>57</v>
      </c>
    </row>
    <row r="1614" spans="1:12" x14ac:dyDescent="0.3">
      <c r="A1614" t="s">
        <v>1525</v>
      </c>
      <c r="B1614" t="s">
        <v>7819</v>
      </c>
      <c r="C1614" t="s">
        <v>63</v>
      </c>
      <c r="D1614" t="s">
        <v>6866</v>
      </c>
      <c r="E1614" t="s">
        <v>54</v>
      </c>
      <c r="F1614" t="s">
        <v>55</v>
      </c>
      <c r="G1614" t="s">
        <v>56</v>
      </c>
      <c r="H1614">
        <v>4</v>
      </c>
      <c r="I1614">
        <v>19.91</v>
      </c>
      <c r="J1614">
        <v>0.14099999999999999</v>
      </c>
      <c r="K1614">
        <v>11.43</v>
      </c>
      <c r="L1614" t="s">
        <v>104</v>
      </c>
    </row>
    <row r="1615" spans="1:12" x14ac:dyDescent="0.3">
      <c r="A1615" t="s">
        <v>6177</v>
      </c>
      <c r="B1615" t="s">
        <v>6909</v>
      </c>
      <c r="C1615" t="s">
        <v>84</v>
      </c>
      <c r="D1615" t="s">
        <v>103</v>
      </c>
      <c r="E1615" t="s">
        <v>93</v>
      </c>
      <c r="F1615" t="s">
        <v>255</v>
      </c>
      <c r="G1615" t="s">
        <v>56</v>
      </c>
      <c r="H1615">
        <v>9</v>
      </c>
      <c r="I1615">
        <v>39.450000000000003</v>
      </c>
      <c r="J1615">
        <v>0.13900000000000001</v>
      </c>
      <c r="K1615">
        <v>18.27</v>
      </c>
      <c r="L1615" t="s">
        <v>6720</v>
      </c>
    </row>
    <row r="1616" spans="1:12" x14ac:dyDescent="0.3">
      <c r="A1616" t="s">
        <v>2117</v>
      </c>
      <c r="B1616" t="s">
        <v>6971</v>
      </c>
      <c r="C1616" t="s">
        <v>84</v>
      </c>
      <c r="D1616" t="s">
        <v>177</v>
      </c>
      <c r="E1616" t="s">
        <v>71</v>
      </c>
      <c r="F1616" t="s">
        <v>72</v>
      </c>
      <c r="G1616" t="s">
        <v>68</v>
      </c>
      <c r="H1616">
        <v>5</v>
      </c>
      <c r="I1616">
        <v>213.12</v>
      </c>
      <c r="J1616">
        <v>0</v>
      </c>
      <c r="K1616">
        <v>152.24</v>
      </c>
      <c r="L1616" t="s">
        <v>57</v>
      </c>
    </row>
    <row r="1617" spans="1:12" x14ac:dyDescent="0.3">
      <c r="A1617" t="s">
        <v>3400</v>
      </c>
      <c r="B1617" t="s">
        <v>7820</v>
      </c>
      <c r="C1617" t="s">
        <v>52</v>
      </c>
      <c r="D1617" t="s">
        <v>272</v>
      </c>
      <c r="E1617" t="s">
        <v>107</v>
      </c>
      <c r="F1617" t="s">
        <v>6797</v>
      </c>
      <c r="G1617" t="s">
        <v>68</v>
      </c>
      <c r="H1617">
        <v>3</v>
      </c>
      <c r="I1617">
        <v>53.01</v>
      </c>
      <c r="J1617">
        <v>5.3999999999999999E-2</v>
      </c>
      <c r="K1617">
        <v>16.53</v>
      </c>
      <c r="L1617" t="s">
        <v>57</v>
      </c>
    </row>
    <row r="1618" spans="1:12" x14ac:dyDescent="0.3">
      <c r="A1618" t="s">
        <v>2613</v>
      </c>
      <c r="B1618" t="s">
        <v>7467</v>
      </c>
      <c r="C1618" t="s">
        <v>88</v>
      </c>
      <c r="D1618" t="s">
        <v>92</v>
      </c>
      <c r="E1618" t="s">
        <v>71</v>
      </c>
      <c r="F1618" t="s">
        <v>86</v>
      </c>
      <c r="G1618" t="s">
        <v>68</v>
      </c>
      <c r="H1618">
        <v>4</v>
      </c>
      <c r="I1618">
        <v>63.02</v>
      </c>
      <c r="J1618">
        <v>0.108</v>
      </c>
      <c r="K1618">
        <v>48.13</v>
      </c>
      <c r="L1618" t="s">
        <v>57</v>
      </c>
    </row>
    <row r="1619" spans="1:12" x14ac:dyDescent="0.3">
      <c r="A1619" t="s">
        <v>3658</v>
      </c>
      <c r="B1619" t="s">
        <v>7225</v>
      </c>
      <c r="C1619" t="s">
        <v>6718</v>
      </c>
      <c r="D1619" t="s">
        <v>96</v>
      </c>
      <c r="E1619" t="s">
        <v>107</v>
      </c>
      <c r="F1619" t="s">
        <v>108</v>
      </c>
      <c r="G1619" t="s">
        <v>56</v>
      </c>
      <c r="H1619">
        <v>4</v>
      </c>
      <c r="I1619">
        <v>44.41</v>
      </c>
      <c r="J1619">
        <v>1.6E-2</v>
      </c>
      <c r="K1619">
        <v>17.75</v>
      </c>
      <c r="L1619" t="s">
        <v>57</v>
      </c>
    </row>
    <row r="1620" spans="1:12" x14ac:dyDescent="0.3">
      <c r="A1620" t="s">
        <v>4613</v>
      </c>
      <c r="B1620" t="s">
        <v>7003</v>
      </c>
      <c r="C1620" t="s">
        <v>88</v>
      </c>
      <c r="D1620" t="s">
        <v>183</v>
      </c>
      <c r="E1620" t="s">
        <v>60</v>
      </c>
      <c r="F1620" t="s">
        <v>61</v>
      </c>
      <c r="G1620" t="s">
        <v>68</v>
      </c>
      <c r="H1620">
        <v>1</v>
      </c>
      <c r="I1620">
        <v>42.32</v>
      </c>
      <c r="J1620">
        <v>0.13200000000000001</v>
      </c>
      <c r="K1620">
        <v>20.190000000000001</v>
      </c>
      <c r="L1620" t="s">
        <v>57</v>
      </c>
    </row>
    <row r="1621" spans="1:12" x14ac:dyDescent="0.3">
      <c r="A1621" t="s">
        <v>2985</v>
      </c>
      <c r="B1621" t="s">
        <v>6946</v>
      </c>
      <c r="C1621" t="s">
        <v>88</v>
      </c>
      <c r="D1621" t="s">
        <v>7089</v>
      </c>
      <c r="E1621" t="s">
        <v>60</v>
      </c>
      <c r="F1621" t="s">
        <v>90</v>
      </c>
      <c r="G1621" t="s">
        <v>68</v>
      </c>
      <c r="H1621">
        <v>1</v>
      </c>
      <c r="I1621">
        <v>75.83</v>
      </c>
      <c r="J1621">
        <v>0.13</v>
      </c>
      <c r="K1621">
        <v>37.25</v>
      </c>
      <c r="L1621" t="s">
        <v>57</v>
      </c>
    </row>
    <row r="1622" spans="1:12" x14ac:dyDescent="0.3">
      <c r="A1622" t="s">
        <v>5783</v>
      </c>
      <c r="B1622" t="s">
        <v>7626</v>
      </c>
      <c r="C1622" t="s">
        <v>6755</v>
      </c>
      <c r="D1622" t="s">
        <v>85</v>
      </c>
      <c r="E1622" t="s">
        <v>60</v>
      </c>
      <c r="F1622" t="s">
        <v>99</v>
      </c>
      <c r="G1622" t="s">
        <v>56</v>
      </c>
      <c r="H1622">
        <v>4</v>
      </c>
      <c r="I1622">
        <v>23.78</v>
      </c>
      <c r="J1622">
        <v>0</v>
      </c>
      <c r="K1622">
        <v>9.99</v>
      </c>
      <c r="L1622" t="s">
        <v>57</v>
      </c>
    </row>
    <row r="1623" spans="1:12" x14ac:dyDescent="0.3">
      <c r="A1623" t="s">
        <v>1573</v>
      </c>
      <c r="B1623" t="s">
        <v>7030</v>
      </c>
      <c r="C1623" t="s">
        <v>88</v>
      </c>
      <c r="D1623" t="s">
        <v>179</v>
      </c>
      <c r="E1623" t="s">
        <v>71</v>
      </c>
      <c r="F1623" t="s">
        <v>126</v>
      </c>
      <c r="G1623" t="s">
        <v>56</v>
      </c>
      <c r="H1623">
        <v>2</v>
      </c>
      <c r="I1623">
        <v>128.19</v>
      </c>
      <c r="J1623">
        <v>4.7E-2</v>
      </c>
      <c r="K1623">
        <v>89.35</v>
      </c>
      <c r="L1623" t="s">
        <v>57</v>
      </c>
    </row>
    <row r="1624" spans="1:12" x14ac:dyDescent="0.3">
      <c r="A1624" t="s">
        <v>1961</v>
      </c>
      <c r="B1624" t="s">
        <v>7234</v>
      </c>
      <c r="C1624" t="s">
        <v>6865</v>
      </c>
      <c r="D1624" t="s">
        <v>82</v>
      </c>
      <c r="E1624" t="s">
        <v>107</v>
      </c>
      <c r="F1624" t="s">
        <v>139</v>
      </c>
      <c r="G1624" t="s">
        <v>68</v>
      </c>
      <c r="H1624">
        <v>7</v>
      </c>
      <c r="I1624">
        <v>29.09</v>
      </c>
      <c r="J1624">
        <v>9.4E-2</v>
      </c>
      <c r="K1624">
        <v>13.06</v>
      </c>
      <c r="L1624" t="s">
        <v>57</v>
      </c>
    </row>
    <row r="1625" spans="1:12" x14ac:dyDescent="0.3">
      <c r="A1625" t="s">
        <v>1206</v>
      </c>
      <c r="B1625" t="s">
        <v>7821</v>
      </c>
      <c r="C1625" t="s">
        <v>84</v>
      </c>
      <c r="D1625" t="s">
        <v>171</v>
      </c>
      <c r="E1625" t="s">
        <v>60</v>
      </c>
      <c r="F1625" t="s">
        <v>61</v>
      </c>
      <c r="G1625" t="s">
        <v>68</v>
      </c>
      <c r="H1625">
        <v>6</v>
      </c>
      <c r="I1625">
        <v>90.35</v>
      </c>
      <c r="J1625">
        <v>0.112</v>
      </c>
      <c r="K1625">
        <v>43.15</v>
      </c>
      <c r="L1625" t="s">
        <v>57</v>
      </c>
    </row>
    <row r="1626" spans="1:12" x14ac:dyDescent="0.3">
      <c r="A1626" t="s">
        <v>5984</v>
      </c>
      <c r="B1626" t="s">
        <v>7822</v>
      </c>
      <c r="C1626" t="s">
        <v>84</v>
      </c>
      <c r="D1626" t="s">
        <v>144</v>
      </c>
      <c r="E1626" t="s">
        <v>107</v>
      </c>
      <c r="F1626" t="s">
        <v>148</v>
      </c>
      <c r="G1626" t="s">
        <v>68</v>
      </c>
      <c r="H1626">
        <v>3</v>
      </c>
      <c r="I1626">
        <v>52.9</v>
      </c>
      <c r="J1626">
        <v>4.2999999999999997E-2</v>
      </c>
      <c r="K1626">
        <v>20.43</v>
      </c>
      <c r="L1626" t="s">
        <v>57</v>
      </c>
    </row>
    <row r="1627" spans="1:12" x14ac:dyDescent="0.3">
      <c r="A1627" t="s">
        <v>3413</v>
      </c>
      <c r="B1627" t="s">
        <v>7742</v>
      </c>
      <c r="C1627" t="s">
        <v>6820</v>
      </c>
      <c r="D1627" t="s">
        <v>101</v>
      </c>
      <c r="E1627" t="s">
        <v>93</v>
      </c>
      <c r="F1627" t="s">
        <v>94</v>
      </c>
      <c r="G1627" t="s">
        <v>56</v>
      </c>
      <c r="H1627">
        <v>3</v>
      </c>
      <c r="I1627">
        <v>76.989999999999995</v>
      </c>
      <c r="J1627">
        <v>0.153</v>
      </c>
      <c r="K1627">
        <v>34.15</v>
      </c>
      <c r="L1627" t="s">
        <v>6720</v>
      </c>
    </row>
    <row r="1628" spans="1:12" x14ac:dyDescent="0.3">
      <c r="A1628" t="s">
        <v>4022</v>
      </c>
      <c r="B1628" t="s">
        <v>7726</v>
      </c>
      <c r="C1628" t="s">
        <v>52</v>
      </c>
      <c r="D1628" t="s">
        <v>216</v>
      </c>
      <c r="E1628" t="s">
        <v>6924</v>
      </c>
      <c r="F1628" t="s">
        <v>78</v>
      </c>
      <c r="G1628" t="s">
        <v>68</v>
      </c>
      <c r="H1628">
        <v>1</v>
      </c>
      <c r="I1628">
        <v>289.14</v>
      </c>
      <c r="J1628">
        <v>0</v>
      </c>
      <c r="K1628">
        <v>190.76</v>
      </c>
      <c r="L1628" t="s">
        <v>57</v>
      </c>
    </row>
    <row r="1629" spans="1:12" x14ac:dyDescent="0.3">
      <c r="A1629" t="s">
        <v>3859</v>
      </c>
      <c r="B1629" t="s">
        <v>7823</v>
      </c>
      <c r="C1629" t="s">
        <v>88</v>
      </c>
      <c r="D1629" t="s">
        <v>89</v>
      </c>
      <c r="E1629" t="s">
        <v>93</v>
      </c>
      <c r="F1629" t="s">
        <v>255</v>
      </c>
      <c r="G1629" t="s">
        <v>56</v>
      </c>
      <c r="H1629">
        <v>1</v>
      </c>
      <c r="I1629">
        <v>18.82</v>
      </c>
      <c r="J1629">
        <v>5.0999999999999997E-2</v>
      </c>
      <c r="K1629">
        <v>7.52</v>
      </c>
      <c r="L1629" t="s">
        <v>57</v>
      </c>
    </row>
    <row r="1630" spans="1:12" x14ac:dyDescent="0.3">
      <c r="A1630" t="s">
        <v>4166</v>
      </c>
      <c r="B1630" t="s">
        <v>7824</v>
      </c>
      <c r="C1630" t="s">
        <v>84</v>
      </c>
      <c r="D1630" t="s">
        <v>229</v>
      </c>
      <c r="E1630" t="s">
        <v>107</v>
      </c>
      <c r="F1630" t="s">
        <v>139</v>
      </c>
      <c r="G1630" t="s">
        <v>56</v>
      </c>
      <c r="H1630">
        <v>7</v>
      </c>
      <c r="I1630">
        <v>31.66</v>
      </c>
      <c r="J1630">
        <v>0.14199999999999999</v>
      </c>
      <c r="K1630">
        <v>12.51</v>
      </c>
      <c r="L1630" t="s">
        <v>57</v>
      </c>
    </row>
    <row r="1631" spans="1:12" x14ac:dyDescent="0.3">
      <c r="A1631" t="s">
        <v>4413</v>
      </c>
      <c r="B1631" t="s">
        <v>6952</v>
      </c>
      <c r="C1631" t="s">
        <v>52</v>
      </c>
      <c r="D1631" t="s">
        <v>113</v>
      </c>
      <c r="E1631" t="s">
        <v>54</v>
      </c>
      <c r="F1631" t="s">
        <v>268</v>
      </c>
      <c r="G1631" t="s">
        <v>68</v>
      </c>
      <c r="H1631">
        <v>3</v>
      </c>
      <c r="I1631">
        <v>24.77</v>
      </c>
      <c r="J1631">
        <v>7.0000000000000007E-2</v>
      </c>
      <c r="K1631">
        <v>16.59</v>
      </c>
      <c r="L1631" t="s">
        <v>104</v>
      </c>
    </row>
    <row r="1632" spans="1:12" x14ac:dyDescent="0.3">
      <c r="A1632" t="s">
        <v>456</v>
      </c>
      <c r="B1632" t="s">
        <v>7825</v>
      </c>
      <c r="C1632" t="s">
        <v>88</v>
      </c>
      <c r="D1632" t="s">
        <v>116</v>
      </c>
      <c r="E1632" t="s">
        <v>6996</v>
      </c>
      <c r="F1632" t="s">
        <v>94</v>
      </c>
      <c r="G1632" t="s">
        <v>56</v>
      </c>
      <c r="H1632">
        <v>1</v>
      </c>
      <c r="I1632">
        <v>85.33</v>
      </c>
      <c r="J1632">
        <v>0.11</v>
      </c>
      <c r="K1632">
        <v>38.46</v>
      </c>
      <c r="L1632" t="s">
        <v>57</v>
      </c>
    </row>
    <row r="1633" spans="1:12" x14ac:dyDescent="0.3">
      <c r="A1633" t="s">
        <v>4625</v>
      </c>
      <c r="B1633" t="s">
        <v>7826</v>
      </c>
      <c r="C1633" t="s">
        <v>63</v>
      </c>
      <c r="D1633" t="s">
        <v>106</v>
      </c>
      <c r="E1633" t="s">
        <v>60</v>
      </c>
      <c r="F1633" t="s">
        <v>61</v>
      </c>
      <c r="G1633" t="s">
        <v>68</v>
      </c>
      <c r="H1633">
        <v>12</v>
      </c>
      <c r="I1633">
        <v>49.11</v>
      </c>
      <c r="J1633">
        <v>0.23</v>
      </c>
      <c r="K1633">
        <v>24.65</v>
      </c>
      <c r="L1633" t="s">
        <v>57</v>
      </c>
    </row>
    <row r="1634" spans="1:12" x14ac:dyDescent="0.3">
      <c r="A1634" t="s">
        <v>2056</v>
      </c>
      <c r="B1634" t="s">
        <v>7520</v>
      </c>
      <c r="C1634" t="s">
        <v>88</v>
      </c>
      <c r="D1634" t="s">
        <v>270</v>
      </c>
      <c r="E1634" t="s">
        <v>107</v>
      </c>
      <c r="F1634" t="s">
        <v>148</v>
      </c>
      <c r="G1634" t="s">
        <v>68</v>
      </c>
      <c r="H1634">
        <v>1</v>
      </c>
      <c r="I1634">
        <v>51.86</v>
      </c>
      <c r="J1634">
        <v>0.111</v>
      </c>
      <c r="K1634">
        <v>20.239999999999998</v>
      </c>
      <c r="L1634" t="s">
        <v>57</v>
      </c>
    </row>
    <row r="1635" spans="1:12" x14ac:dyDescent="0.3">
      <c r="A1635" t="s">
        <v>6060</v>
      </c>
      <c r="B1635" t="s">
        <v>7210</v>
      </c>
      <c r="C1635" t="s">
        <v>84</v>
      </c>
      <c r="D1635" t="s">
        <v>229</v>
      </c>
      <c r="E1635" t="s">
        <v>60</v>
      </c>
      <c r="F1635" t="s">
        <v>67</v>
      </c>
      <c r="G1635" t="s">
        <v>68</v>
      </c>
      <c r="H1635">
        <v>3</v>
      </c>
      <c r="I1635">
        <v>89.5</v>
      </c>
      <c r="J1635">
        <v>6.5000000000000002E-2</v>
      </c>
      <c r="K1635">
        <v>44.59</v>
      </c>
      <c r="L1635" t="s">
        <v>57</v>
      </c>
    </row>
    <row r="1636" spans="1:12" x14ac:dyDescent="0.3">
      <c r="A1636" t="s">
        <v>3374</v>
      </c>
      <c r="B1636" t="s">
        <v>7348</v>
      </c>
      <c r="C1636" t="s">
        <v>88</v>
      </c>
      <c r="D1636" t="s">
        <v>162</v>
      </c>
      <c r="E1636" t="s">
        <v>60</v>
      </c>
      <c r="F1636" t="s">
        <v>99</v>
      </c>
      <c r="G1636" t="s">
        <v>56</v>
      </c>
      <c r="H1636">
        <v>6</v>
      </c>
      <c r="I1636">
        <v>31.06</v>
      </c>
      <c r="J1636">
        <v>0.124</v>
      </c>
      <c r="K1636">
        <v>15.99</v>
      </c>
      <c r="L1636" t="s">
        <v>104</v>
      </c>
    </row>
    <row r="1637" spans="1:12" x14ac:dyDescent="0.3">
      <c r="A1637" t="s">
        <v>3812</v>
      </c>
      <c r="B1637" t="s">
        <v>7827</v>
      </c>
      <c r="C1637" t="s">
        <v>63</v>
      </c>
      <c r="D1637" t="s">
        <v>106</v>
      </c>
      <c r="E1637" t="s">
        <v>107</v>
      </c>
      <c r="F1637" t="s">
        <v>139</v>
      </c>
      <c r="G1637" t="s">
        <v>56</v>
      </c>
      <c r="H1637">
        <v>6</v>
      </c>
      <c r="I1637">
        <v>51.43</v>
      </c>
      <c r="J1637">
        <v>0.23799999999999999</v>
      </c>
      <c r="K1637">
        <v>19.22</v>
      </c>
      <c r="L1637" t="s">
        <v>104</v>
      </c>
    </row>
    <row r="1638" spans="1:12" x14ac:dyDescent="0.3">
      <c r="A1638" t="s">
        <v>6392</v>
      </c>
      <c r="B1638" t="s">
        <v>7520</v>
      </c>
      <c r="C1638" t="s">
        <v>63</v>
      </c>
      <c r="D1638" t="s">
        <v>82</v>
      </c>
      <c r="E1638" t="s">
        <v>71</v>
      </c>
      <c r="F1638" t="s">
        <v>86</v>
      </c>
      <c r="G1638" t="s">
        <v>56</v>
      </c>
      <c r="H1638">
        <v>5</v>
      </c>
      <c r="I1638">
        <v>133.85</v>
      </c>
      <c r="J1638">
        <v>0.312</v>
      </c>
      <c r="K1638">
        <v>91.08</v>
      </c>
      <c r="L1638" t="s">
        <v>104</v>
      </c>
    </row>
    <row r="1639" spans="1:12" x14ac:dyDescent="0.3">
      <c r="A1639" t="s">
        <v>4622</v>
      </c>
      <c r="B1639" t="s">
        <v>6956</v>
      </c>
      <c r="C1639" t="s">
        <v>52</v>
      </c>
      <c r="D1639" t="s">
        <v>113</v>
      </c>
      <c r="E1639" t="s">
        <v>93</v>
      </c>
      <c r="F1639" t="s">
        <v>219</v>
      </c>
      <c r="G1639" t="s">
        <v>68</v>
      </c>
      <c r="H1639">
        <v>7</v>
      </c>
      <c r="I1639">
        <v>61.48</v>
      </c>
      <c r="J1639">
        <v>4.5999999999999999E-2</v>
      </c>
      <c r="K1639">
        <v>22.79</v>
      </c>
      <c r="L1639" t="s">
        <v>57</v>
      </c>
    </row>
    <row r="1640" spans="1:12" x14ac:dyDescent="0.3">
      <c r="A1640" t="s">
        <v>5574</v>
      </c>
      <c r="B1640" t="s">
        <v>7060</v>
      </c>
      <c r="C1640" t="s">
        <v>63</v>
      </c>
      <c r="D1640" t="s">
        <v>119</v>
      </c>
      <c r="E1640" t="s">
        <v>71</v>
      </c>
      <c r="F1640" t="s">
        <v>97</v>
      </c>
      <c r="G1640" t="s">
        <v>68</v>
      </c>
      <c r="H1640">
        <v>1</v>
      </c>
      <c r="I1640">
        <v>39.07</v>
      </c>
      <c r="J1640">
        <v>0.314</v>
      </c>
      <c r="K1640">
        <v>26.76</v>
      </c>
      <c r="L1640" t="s">
        <v>104</v>
      </c>
    </row>
    <row r="1641" spans="1:12" x14ac:dyDescent="0.3">
      <c r="A1641" t="s">
        <v>6428</v>
      </c>
      <c r="B1641" t="s">
        <v>7350</v>
      </c>
      <c r="C1641" t="s">
        <v>52</v>
      </c>
      <c r="E1641" t="s">
        <v>93</v>
      </c>
      <c r="F1641" t="s">
        <v>141</v>
      </c>
      <c r="G1641" t="s">
        <v>68</v>
      </c>
      <c r="H1641">
        <v>3</v>
      </c>
      <c r="I1641">
        <v>51.17</v>
      </c>
      <c r="J1641">
        <v>4.3999999999999997E-2</v>
      </c>
      <c r="K1641">
        <v>18.829999999999998</v>
      </c>
      <c r="L1641" t="s">
        <v>57</v>
      </c>
    </row>
    <row r="1642" spans="1:12" x14ac:dyDescent="0.3">
      <c r="A1642" t="s">
        <v>1587</v>
      </c>
      <c r="B1642" t="s">
        <v>6894</v>
      </c>
      <c r="C1642" t="s">
        <v>63</v>
      </c>
      <c r="D1642" t="s">
        <v>7828</v>
      </c>
      <c r="E1642" t="s">
        <v>6924</v>
      </c>
      <c r="F1642" t="s">
        <v>72</v>
      </c>
      <c r="G1642" t="s">
        <v>68</v>
      </c>
      <c r="H1642">
        <v>7</v>
      </c>
      <c r="I1642">
        <v>190.5</v>
      </c>
      <c r="J1642">
        <v>0.23499999999999999</v>
      </c>
      <c r="K1642">
        <v>138.88999999999999</v>
      </c>
      <c r="L1642" t="s">
        <v>57</v>
      </c>
    </row>
    <row r="1643" spans="1:12" x14ac:dyDescent="0.3">
      <c r="A1643" t="s">
        <v>2864</v>
      </c>
      <c r="B1643" t="s">
        <v>7136</v>
      </c>
      <c r="C1643" t="s">
        <v>84</v>
      </c>
      <c r="D1643" t="s">
        <v>229</v>
      </c>
      <c r="E1643" t="s">
        <v>60</v>
      </c>
      <c r="F1643" t="s">
        <v>61</v>
      </c>
      <c r="G1643" t="s">
        <v>56</v>
      </c>
      <c r="H1643">
        <v>1</v>
      </c>
      <c r="I1643">
        <v>98.92</v>
      </c>
      <c r="J1643">
        <v>8.3000000000000004E-2</v>
      </c>
      <c r="K1643">
        <v>53.47</v>
      </c>
      <c r="L1643" t="s">
        <v>57</v>
      </c>
    </row>
    <row r="1644" spans="1:12" x14ac:dyDescent="0.3">
      <c r="A1644" t="s">
        <v>725</v>
      </c>
      <c r="B1644" t="s">
        <v>7509</v>
      </c>
      <c r="C1644" t="s">
        <v>84</v>
      </c>
      <c r="D1644" t="s">
        <v>150</v>
      </c>
      <c r="E1644" t="s">
        <v>71</v>
      </c>
      <c r="F1644" t="s">
        <v>126</v>
      </c>
      <c r="G1644" t="s">
        <v>68</v>
      </c>
      <c r="H1644">
        <v>1</v>
      </c>
      <c r="I1644">
        <v>129.88999999999999</v>
      </c>
      <c r="J1644">
        <v>0.08</v>
      </c>
      <c r="K1644">
        <v>100.45</v>
      </c>
      <c r="L1644" t="s">
        <v>57</v>
      </c>
    </row>
    <row r="1645" spans="1:12" x14ac:dyDescent="0.3">
      <c r="A1645" t="s">
        <v>734</v>
      </c>
      <c r="B1645" t="s">
        <v>7782</v>
      </c>
      <c r="C1645" t="s">
        <v>84</v>
      </c>
      <c r="D1645" t="s">
        <v>110</v>
      </c>
      <c r="E1645" t="s">
        <v>60</v>
      </c>
      <c r="F1645" t="s">
        <v>99</v>
      </c>
      <c r="G1645" t="s">
        <v>56</v>
      </c>
      <c r="H1645">
        <v>9</v>
      </c>
      <c r="I1645">
        <v>47.89</v>
      </c>
      <c r="J1645">
        <v>2E-3</v>
      </c>
      <c r="K1645">
        <v>24.8</v>
      </c>
      <c r="L1645" t="s">
        <v>57</v>
      </c>
    </row>
    <row r="1646" spans="1:12" x14ac:dyDescent="0.3">
      <c r="A1646" t="s">
        <v>5788</v>
      </c>
      <c r="B1646" t="s">
        <v>7542</v>
      </c>
      <c r="C1646" t="s">
        <v>63</v>
      </c>
      <c r="D1646" t="s">
        <v>251</v>
      </c>
      <c r="E1646" t="s">
        <v>107</v>
      </c>
      <c r="F1646" t="s">
        <v>132</v>
      </c>
      <c r="G1646" t="s">
        <v>56</v>
      </c>
      <c r="H1646">
        <v>4</v>
      </c>
      <c r="I1646">
        <v>26.55</v>
      </c>
      <c r="J1646">
        <v>0.16800000000000001</v>
      </c>
      <c r="K1646">
        <v>8.5399999999999991</v>
      </c>
      <c r="L1646" t="s">
        <v>57</v>
      </c>
    </row>
    <row r="1647" spans="1:12" x14ac:dyDescent="0.3">
      <c r="A1647" t="s">
        <v>3713</v>
      </c>
      <c r="B1647" t="s">
        <v>7829</v>
      </c>
      <c r="C1647" t="s">
        <v>63</v>
      </c>
      <c r="D1647" t="s">
        <v>204</v>
      </c>
      <c r="E1647" t="s">
        <v>107</v>
      </c>
      <c r="F1647" t="s">
        <v>6797</v>
      </c>
      <c r="G1647" t="s">
        <v>56</v>
      </c>
      <c r="H1647">
        <v>4</v>
      </c>
      <c r="I1647">
        <v>24.33</v>
      </c>
      <c r="J1647">
        <v>0.19500000000000001</v>
      </c>
      <c r="K1647">
        <v>10.039999999999999</v>
      </c>
      <c r="L1647" t="s">
        <v>104</v>
      </c>
    </row>
    <row r="1648" spans="1:12" x14ac:dyDescent="0.3">
      <c r="A1648" t="s">
        <v>4536</v>
      </c>
      <c r="B1648" t="s">
        <v>6885</v>
      </c>
      <c r="C1648" t="s">
        <v>84</v>
      </c>
      <c r="D1648" t="s">
        <v>147</v>
      </c>
      <c r="E1648" t="s">
        <v>93</v>
      </c>
      <c r="F1648" t="s">
        <v>141</v>
      </c>
      <c r="G1648" t="s">
        <v>68</v>
      </c>
      <c r="H1648">
        <v>7</v>
      </c>
      <c r="I1648">
        <v>77.260000000000005</v>
      </c>
      <c r="J1648">
        <v>4.7E-2</v>
      </c>
      <c r="K1648">
        <v>38.520000000000003</v>
      </c>
      <c r="L1648" t="s">
        <v>57</v>
      </c>
    </row>
    <row r="1649" spans="1:12" x14ac:dyDescent="0.3">
      <c r="A1649" t="s">
        <v>5961</v>
      </c>
      <c r="B1649" t="s">
        <v>7830</v>
      </c>
      <c r="C1649" t="s">
        <v>63</v>
      </c>
      <c r="D1649" t="s">
        <v>82</v>
      </c>
      <c r="E1649" t="s">
        <v>54</v>
      </c>
      <c r="F1649" t="s">
        <v>268</v>
      </c>
      <c r="G1649" t="s">
        <v>56</v>
      </c>
      <c r="H1649">
        <v>1</v>
      </c>
      <c r="I1649">
        <v>19.34</v>
      </c>
      <c r="J1649">
        <v>0.247</v>
      </c>
      <c r="K1649">
        <v>12.93</v>
      </c>
      <c r="L1649" t="s">
        <v>57</v>
      </c>
    </row>
    <row r="1650" spans="1:12" x14ac:dyDescent="0.3">
      <c r="A1650" t="s">
        <v>2554</v>
      </c>
      <c r="B1650" t="s">
        <v>7184</v>
      </c>
      <c r="C1650" t="s">
        <v>52</v>
      </c>
      <c r="D1650" t="s">
        <v>96</v>
      </c>
      <c r="E1650" t="s">
        <v>54</v>
      </c>
      <c r="F1650" t="s">
        <v>114</v>
      </c>
      <c r="G1650" t="s">
        <v>56</v>
      </c>
      <c r="H1650">
        <v>5</v>
      </c>
      <c r="I1650">
        <v>5.96</v>
      </c>
      <c r="J1650">
        <v>0.10199999999999999</v>
      </c>
      <c r="K1650">
        <v>3.6</v>
      </c>
      <c r="L1650" t="s">
        <v>57</v>
      </c>
    </row>
    <row r="1651" spans="1:12" x14ac:dyDescent="0.3">
      <c r="A1651" t="s">
        <v>1116</v>
      </c>
      <c r="B1651" t="s">
        <v>7266</v>
      </c>
      <c r="C1651" t="s">
        <v>88</v>
      </c>
      <c r="D1651" t="s">
        <v>92</v>
      </c>
      <c r="E1651" t="s">
        <v>93</v>
      </c>
      <c r="F1651" t="s">
        <v>255</v>
      </c>
      <c r="G1651" t="s">
        <v>68</v>
      </c>
      <c r="H1651">
        <v>6</v>
      </c>
      <c r="I1651">
        <v>51.78</v>
      </c>
      <c r="J1651">
        <v>4.8000000000000001E-2</v>
      </c>
      <c r="K1651">
        <v>20.95</v>
      </c>
      <c r="L1651" t="s">
        <v>57</v>
      </c>
    </row>
    <row r="1652" spans="1:12" x14ac:dyDescent="0.3">
      <c r="A1652" t="s">
        <v>1430</v>
      </c>
      <c r="B1652" t="s">
        <v>6986</v>
      </c>
      <c r="C1652" t="s">
        <v>52</v>
      </c>
      <c r="D1652" t="s">
        <v>237</v>
      </c>
      <c r="E1652" t="s">
        <v>93</v>
      </c>
      <c r="F1652" t="s">
        <v>94</v>
      </c>
      <c r="G1652" t="s">
        <v>68</v>
      </c>
      <c r="H1652">
        <v>3</v>
      </c>
      <c r="I1652">
        <v>57.11</v>
      </c>
      <c r="J1652">
        <v>5.0999999999999997E-2</v>
      </c>
      <c r="K1652">
        <v>26.9</v>
      </c>
      <c r="L1652" t="s">
        <v>57</v>
      </c>
    </row>
    <row r="1653" spans="1:12" x14ac:dyDescent="0.3">
      <c r="A1653" t="s">
        <v>5306</v>
      </c>
      <c r="B1653" t="s">
        <v>7305</v>
      </c>
      <c r="C1653" t="s">
        <v>84</v>
      </c>
      <c r="D1653" t="s">
        <v>144</v>
      </c>
      <c r="E1653" t="s">
        <v>93</v>
      </c>
      <c r="F1653" t="s">
        <v>124</v>
      </c>
      <c r="G1653" t="s">
        <v>56</v>
      </c>
      <c r="H1653">
        <v>5</v>
      </c>
      <c r="I1653">
        <v>47.43</v>
      </c>
      <c r="J1653">
        <v>1E-3</v>
      </c>
      <c r="K1653">
        <v>23.24</v>
      </c>
      <c r="L1653" t="s">
        <v>57</v>
      </c>
    </row>
    <row r="1654" spans="1:12" x14ac:dyDescent="0.3">
      <c r="A1654" t="s">
        <v>6471</v>
      </c>
      <c r="B1654" t="s">
        <v>7831</v>
      </c>
      <c r="C1654" t="s">
        <v>84</v>
      </c>
      <c r="D1654" t="s">
        <v>225</v>
      </c>
      <c r="E1654" t="s">
        <v>93</v>
      </c>
      <c r="F1654" t="s">
        <v>255</v>
      </c>
      <c r="H1654">
        <v>3</v>
      </c>
      <c r="I1654">
        <v>37.08</v>
      </c>
      <c r="J1654">
        <v>7.6999999999999999E-2</v>
      </c>
      <c r="K1654">
        <v>13.15</v>
      </c>
      <c r="L1654" t="s">
        <v>104</v>
      </c>
    </row>
    <row r="1655" spans="1:12" x14ac:dyDescent="0.3">
      <c r="A1655" t="s">
        <v>4608</v>
      </c>
      <c r="B1655" t="s">
        <v>7489</v>
      </c>
      <c r="C1655" t="s">
        <v>88</v>
      </c>
      <c r="D1655" t="s">
        <v>116</v>
      </c>
      <c r="E1655" t="s">
        <v>93</v>
      </c>
      <c r="F1655" t="s">
        <v>7530</v>
      </c>
      <c r="G1655" t="s">
        <v>68</v>
      </c>
      <c r="H1655">
        <v>4</v>
      </c>
      <c r="I1655">
        <v>53.82</v>
      </c>
      <c r="J1655">
        <v>0.128</v>
      </c>
      <c r="K1655">
        <v>22.79</v>
      </c>
      <c r="L1655" t="s">
        <v>57</v>
      </c>
    </row>
    <row r="1656" spans="1:12" x14ac:dyDescent="0.3">
      <c r="A1656" t="s">
        <v>2418</v>
      </c>
      <c r="B1656" t="s">
        <v>7832</v>
      </c>
      <c r="C1656" t="s">
        <v>84</v>
      </c>
      <c r="D1656" t="s">
        <v>7337</v>
      </c>
      <c r="E1656" t="s">
        <v>71</v>
      </c>
      <c r="F1656" t="s">
        <v>86</v>
      </c>
      <c r="G1656" t="s">
        <v>56</v>
      </c>
      <c r="H1656">
        <v>1</v>
      </c>
      <c r="I1656">
        <v>261.05</v>
      </c>
      <c r="J1656">
        <v>0.126</v>
      </c>
      <c r="K1656">
        <v>200.18</v>
      </c>
      <c r="L1656" t="s">
        <v>57</v>
      </c>
    </row>
    <row r="1657" spans="1:12" x14ac:dyDescent="0.3">
      <c r="A1657" t="s">
        <v>786</v>
      </c>
      <c r="B1657" t="s">
        <v>7833</v>
      </c>
      <c r="C1657" t="s">
        <v>52</v>
      </c>
      <c r="D1657" t="s">
        <v>101</v>
      </c>
      <c r="E1657" t="s">
        <v>107</v>
      </c>
      <c r="F1657" t="s">
        <v>193</v>
      </c>
      <c r="G1657" t="s">
        <v>68</v>
      </c>
      <c r="H1657">
        <v>2</v>
      </c>
      <c r="I1657">
        <v>47.74</v>
      </c>
      <c r="J1657">
        <v>0.104</v>
      </c>
      <c r="K1657">
        <v>18.2</v>
      </c>
      <c r="L1657" t="s">
        <v>57</v>
      </c>
    </row>
    <row r="1658" spans="1:12" x14ac:dyDescent="0.3">
      <c r="A1658" t="s">
        <v>1330</v>
      </c>
      <c r="B1658" t="s">
        <v>6969</v>
      </c>
      <c r="C1658" t="s">
        <v>6820</v>
      </c>
      <c r="D1658" t="s">
        <v>272</v>
      </c>
      <c r="E1658" t="s">
        <v>54</v>
      </c>
      <c r="F1658" t="s">
        <v>268</v>
      </c>
      <c r="G1658" t="s">
        <v>56</v>
      </c>
      <c r="H1658">
        <v>2</v>
      </c>
      <c r="I1658">
        <v>6.09</v>
      </c>
      <c r="J1658">
        <v>0.14399999999999999</v>
      </c>
      <c r="K1658">
        <v>4.0999999999999996</v>
      </c>
      <c r="L1658" t="s">
        <v>57</v>
      </c>
    </row>
    <row r="1659" spans="1:12" x14ac:dyDescent="0.3">
      <c r="A1659" t="s">
        <v>1733</v>
      </c>
      <c r="B1659" t="s">
        <v>7057</v>
      </c>
      <c r="C1659" t="s">
        <v>84</v>
      </c>
      <c r="D1659" t="s">
        <v>572</v>
      </c>
      <c r="E1659" t="s">
        <v>71</v>
      </c>
      <c r="F1659" t="s">
        <v>86</v>
      </c>
      <c r="G1659" t="s">
        <v>68</v>
      </c>
      <c r="H1659">
        <v>3</v>
      </c>
      <c r="I1659">
        <v>101.81</v>
      </c>
      <c r="J1659">
        <v>5.2999999999999999E-2</v>
      </c>
      <c r="K1659">
        <v>77.98</v>
      </c>
      <c r="L1659" t="s">
        <v>57</v>
      </c>
    </row>
    <row r="1660" spans="1:12" x14ac:dyDescent="0.3">
      <c r="A1660" t="s">
        <v>996</v>
      </c>
      <c r="B1660" t="s">
        <v>7497</v>
      </c>
      <c r="C1660" t="s">
        <v>63</v>
      </c>
      <c r="D1660" t="s">
        <v>137</v>
      </c>
      <c r="E1660" t="s">
        <v>54</v>
      </c>
      <c r="F1660" t="s">
        <v>65</v>
      </c>
      <c r="G1660" t="s">
        <v>56</v>
      </c>
      <c r="H1660">
        <v>1</v>
      </c>
      <c r="I1660">
        <v>8.25</v>
      </c>
      <c r="J1660">
        <v>0.36899999999999999</v>
      </c>
      <c r="K1660">
        <v>5.0199999999999996</v>
      </c>
      <c r="L1660" t="s">
        <v>57</v>
      </c>
    </row>
    <row r="1661" spans="1:12" x14ac:dyDescent="0.3">
      <c r="A1661" t="s">
        <v>4355</v>
      </c>
      <c r="B1661" t="s">
        <v>7834</v>
      </c>
      <c r="C1661" t="s">
        <v>88</v>
      </c>
      <c r="D1661" t="s">
        <v>234</v>
      </c>
      <c r="E1661" t="s">
        <v>93</v>
      </c>
      <c r="F1661" t="s">
        <v>141</v>
      </c>
      <c r="G1661" t="s">
        <v>68</v>
      </c>
      <c r="H1661">
        <v>4</v>
      </c>
      <c r="I1661">
        <v>89.03</v>
      </c>
      <c r="J1661">
        <v>0.1</v>
      </c>
      <c r="K1661">
        <v>41.47</v>
      </c>
      <c r="L1661" t="s">
        <v>104</v>
      </c>
    </row>
    <row r="1662" spans="1:12" x14ac:dyDescent="0.3">
      <c r="A1662" t="s">
        <v>5203</v>
      </c>
      <c r="B1662" t="s">
        <v>7835</v>
      </c>
      <c r="C1662" t="s">
        <v>52</v>
      </c>
      <c r="D1662" t="s">
        <v>53</v>
      </c>
      <c r="E1662" t="s">
        <v>60</v>
      </c>
      <c r="F1662" t="s">
        <v>99</v>
      </c>
      <c r="G1662" t="s">
        <v>68</v>
      </c>
      <c r="H1662">
        <v>16</v>
      </c>
      <c r="I1662">
        <v>63.06</v>
      </c>
      <c r="J1662">
        <v>0.01</v>
      </c>
      <c r="K1662">
        <v>26.65</v>
      </c>
      <c r="L1662" t="s">
        <v>57</v>
      </c>
    </row>
    <row r="1663" spans="1:12" x14ac:dyDescent="0.3">
      <c r="A1663" t="s">
        <v>942</v>
      </c>
      <c r="B1663" t="s">
        <v>7537</v>
      </c>
      <c r="C1663" t="s">
        <v>84</v>
      </c>
      <c r="D1663" t="s">
        <v>150</v>
      </c>
      <c r="E1663" t="s">
        <v>93</v>
      </c>
      <c r="F1663" t="s">
        <v>124</v>
      </c>
      <c r="G1663" t="s">
        <v>56</v>
      </c>
      <c r="H1663">
        <v>1</v>
      </c>
      <c r="I1663">
        <v>18.23</v>
      </c>
      <c r="J1663">
        <v>8.6999999999999994E-2</v>
      </c>
      <c r="K1663">
        <v>8.6199999999999992</v>
      </c>
      <c r="L1663" t="s">
        <v>57</v>
      </c>
    </row>
    <row r="1664" spans="1:12" x14ac:dyDescent="0.3">
      <c r="A1664" t="s">
        <v>5382</v>
      </c>
      <c r="B1664" t="s">
        <v>7488</v>
      </c>
      <c r="C1664" t="s">
        <v>84</v>
      </c>
      <c r="D1664" t="s">
        <v>572</v>
      </c>
      <c r="E1664" t="s">
        <v>71</v>
      </c>
      <c r="F1664" t="s">
        <v>7153</v>
      </c>
      <c r="G1664" t="s">
        <v>56</v>
      </c>
      <c r="H1664">
        <v>5</v>
      </c>
      <c r="I1664">
        <v>98.24</v>
      </c>
      <c r="J1664">
        <v>4.2000000000000003E-2</v>
      </c>
      <c r="K1664">
        <v>69.209999999999994</v>
      </c>
      <c r="L1664" t="s">
        <v>57</v>
      </c>
    </row>
    <row r="1665" spans="1:12" x14ac:dyDescent="0.3">
      <c r="A1665" t="s">
        <v>2378</v>
      </c>
      <c r="B1665" t="s">
        <v>7064</v>
      </c>
      <c r="C1665" t="s">
        <v>52</v>
      </c>
      <c r="D1665" t="s">
        <v>96</v>
      </c>
      <c r="E1665" t="s">
        <v>54</v>
      </c>
      <c r="F1665" t="s">
        <v>114</v>
      </c>
      <c r="G1665" t="s">
        <v>56</v>
      </c>
      <c r="H1665">
        <v>4</v>
      </c>
      <c r="I1665">
        <v>8.0500000000000007</v>
      </c>
      <c r="J1665">
        <v>7.5999999999999998E-2</v>
      </c>
      <c r="K1665">
        <v>5.27</v>
      </c>
      <c r="L1665" t="s">
        <v>57</v>
      </c>
    </row>
    <row r="1666" spans="1:12" x14ac:dyDescent="0.3">
      <c r="A1666" t="s">
        <v>3337</v>
      </c>
      <c r="B1666" t="s">
        <v>7301</v>
      </c>
      <c r="C1666" t="s">
        <v>63</v>
      </c>
      <c r="D1666" t="s">
        <v>82</v>
      </c>
      <c r="E1666" t="s">
        <v>54</v>
      </c>
      <c r="F1666" t="s">
        <v>156</v>
      </c>
      <c r="G1666" t="s">
        <v>68</v>
      </c>
      <c r="H1666">
        <v>5</v>
      </c>
      <c r="I1666">
        <v>4.95</v>
      </c>
      <c r="J1666">
        <v>0.23899999999999999</v>
      </c>
      <c r="K1666">
        <v>3.03</v>
      </c>
      <c r="L1666" t="s">
        <v>57</v>
      </c>
    </row>
    <row r="1667" spans="1:12" x14ac:dyDescent="0.3">
      <c r="A1667" t="s">
        <v>2322</v>
      </c>
      <c r="B1667" t="s">
        <v>7720</v>
      </c>
      <c r="C1667" t="s">
        <v>84</v>
      </c>
      <c r="D1667" t="s">
        <v>177</v>
      </c>
      <c r="E1667" t="s">
        <v>60</v>
      </c>
      <c r="F1667" t="s">
        <v>61</v>
      </c>
      <c r="G1667" t="s">
        <v>56</v>
      </c>
      <c r="H1667">
        <v>9</v>
      </c>
      <c r="I1667">
        <v>105.51</v>
      </c>
      <c r="J1667">
        <v>0.08</v>
      </c>
      <c r="K1667">
        <v>43.55</v>
      </c>
      <c r="L1667" t="s">
        <v>57</v>
      </c>
    </row>
    <row r="1668" spans="1:12" x14ac:dyDescent="0.3">
      <c r="A1668" t="s">
        <v>6365</v>
      </c>
      <c r="B1668" t="s">
        <v>7517</v>
      </c>
      <c r="C1668" t="s">
        <v>88</v>
      </c>
      <c r="D1668" t="s">
        <v>162</v>
      </c>
      <c r="E1668" t="s">
        <v>60</v>
      </c>
      <c r="F1668" t="s">
        <v>90</v>
      </c>
      <c r="G1668" t="s">
        <v>68</v>
      </c>
      <c r="H1668">
        <v>4</v>
      </c>
      <c r="I1668">
        <v>37.5</v>
      </c>
      <c r="J1668">
        <v>8.1000000000000003E-2</v>
      </c>
      <c r="K1668">
        <v>15.95</v>
      </c>
      <c r="L1668" t="s">
        <v>6720</v>
      </c>
    </row>
    <row r="1669" spans="1:12" x14ac:dyDescent="0.3">
      <c r="A1669" t="s">
        <v>5720</v>
      </c>
      <c r="B1669" t="s">
        <v>6869</v>
      </c>
      <c r="C1669" t="s">
        <v>88</v>
      </c>
      <c r="D1669" t="s">
        <v>167</v>
      </c>
      <c r="E1669" t="s">
        <v>71</v>
      </c>
      <c r="F1669" t="s">
        <v>72</v>
      </c>
      <c r="G1669" t="s">
        <v>56</v>
      </c>
      <c r="H1669">
        <v>1</v>
      </c>
      <c r="I1669">
        <v>58.76</v>
      </c>
      <c r="J1669">
        <v>0.123</v>
      </c>
      <c r="K1669">
        <v>40.01</v>
      </c>
      <c r="L1669" t="s">
        <v>57</v>
      </c>
    </row>
    <row r="1670" spans="1:12" x14ac:dyDescent="0.3">
      <c r="A1670" t="s">
        <v>6261</v>
      </c>
      <c r="B1670" t="s">
        <v>7836</v>
      </c>
      <c r="C1670" t="s">
        <v>6750</v>
      </c>
      <c r="D1670" t="s">
        <v>162</v>
      </c>
      <c r="E1670" t="s">
        <v>93</v>
      </c>
      <c r="F1670" t="s">
        <v>94</v>
      </c>
      <c r="G1670" t="s">
        <v>68</v>
      </c>
      <c r="H1670">
        <v>6</v>
      </c>
      <c r="I1670">
        <v>69.099999999999994</v>
      </c>
      <c r="J1670">
        <v>0.08</v>
      </c>
      <c r="K1670">
        <v>24.6</v>
      </c>
      <c r="L1670" t="s">
        <v>57</v>
      </c>
    </row>
    <row r="1671" spans="1:12" x14ac:dyDescent="0.3">
      <c r="A1671" t="s">
        <v>3893</v>
      </c>
      <c r="B1671" t="s">
        <v>6936</v>
      </c>
      <c r="C1671" t="s">
        <v>84</v>
      </c>
      <c r="D1671" t="s">
        <v>177</v>
      </c>
      <c r="E1671" t="s">
        <v>60</v>
      </c>
      <c r="F1671" t="s">
        <v>61</v>
      </c>
      <c r="G1671" t="s">
        <v>56</v>
      </c>
      <c r="H1671">
        <v>1</v>
      </c>
      <c r="I1671">
        <v>46.7</v>
      </c>
      <c r="J1671">
        <v>0.10199999999999999</v>
      </c>
      <c r="K1671">
        <v>24.2</v>
      </c>
      <c r="L1671" t="s">
        <v>57</v>
      </c>
    </row>
    <row r="1672" spans="1:12" x14ac:dyDescent="0.3">
      <c r="A1672" t="s">
        <v>3593</v>
      </c>
      <c r="B1672" t="s">
        <v>7022</v>
      </c>
      <c r="C1672" t="s">
        <v>63</v>
      </c>
      <c r="D1672" t="s">
        <v>159</v>
      </c>
      <c r="E1672" t="s">
        <v>107</v>
      </c>
      <c r="F1672" t="s">
        <v>193</v>
      </c>
      <c r="G1672" t="s">
        <v>56</v>
      </c>
      <c r="H1672">
        <v>1</v>
      </c>
      <c r="I1672">
        <v>27.29</v>
      </c>
      <c r="J1672">
        <v>0.33600000000000002</v>
      </c>
      <c r="K1672">
        <v>9.5500000000000007</v>
      </c>
      <c r="L1672" t="s">
        <v>57</v>
      </c>
    </row>
    <row r="1673" spans="1:12" x14ac:dyDescent="0.3">
      <c r="A1673" t="s">
        <v>5292</v>
      </c>
      <c r="B1673" t="s">
        <v>7351</v>
      </c>
      <c r="C1673" t="s">
        <v>88</v>
      </c>
      <c r="D1673" t="s">
        <v>202</v>
      </c>
      <c r="E1673" t="s">
        <v>107</v>
      </c>
      <c r="F1673" t="s">
        <v>108</v>
      </c>
      <c r="G1673" t="s">
        <v>68</v>
      </c>
      <c r="H1673">
        <v>1</v>
      </c>
      <c r="I1673">
        <v>56.79</v>
      </c>
      <c r="J1673">
        <v>0.03</v>
      </c>
      <c r="K1673">
        <v>23.61</v>
      </c>
      <c r="L1673" t="s">
        <v>57</v>
      </c>
    </row>
    <row r="1674" spans="1:12" x14ac:dyDescent="0.3">
      <c r="A1674" t="s">
        <v>5708</v>
      </c>
      <c r="B1674" t="s">
        <v>6792</v>
      </c>
      <c r="C1674" t="s">
        <v>52</v>
      </c>
      <c r="D1674" t="s">
        <v>96</v>
      </c>
      <c r="E1674" t="s">
        <v>60</v>
      </c>
      <c r="F1674" t="s">
        <v>67</v>
      </c>
      <c r="G1674" t="s">
        <v>68</v>
      </c>
      <c r="H1674">
        <v>2</v>
      </c>
      <c r="I1674">
        <v>66.55</v>
      </c>
      <c r="J1674">
        <v>7.0999999999999994E-2</v>
      </c>
      <c r="K1674">
        <v>35.21</v>
      </c>
      <c r="L1674" t="s">
        <v>57</v>
      </c>
    </row>
    <row r="1675" spans="1:12" x14ac:dyDescent="0.3">
      <c r="A1675" t="s">
        <v>3326</v>
      </c>
      <c r="B1675" t="s">
        <v>7594</v>
      </c>
      <c r="C1675" t="s">
        <v>63</v>
      </c>
      <c r="D1675" t="s">
        <v>119</v>
      </c>
      <c r="E1675" t="s">
        <v>93</v>
      </c>
      <c r="F1675" t="s">
        <v>124</v>
      </c>
      <c r="G1675" t="s">
        <v>56</v>
      </c>
      <c r="H1675">
        <v>1</v>
      </c>
      <c r="I1675">
        <v>10.16</v>
      </c>
      <c r="J1675">
        <v>0.16</v>
      </c>
      <c r="K1675">
        <v>3.95</v>
      </c>
      <c r="L1675" t="s">
        <v>104</v>
      </c>
    </row>
    <row r="1676" spans="1:12" x14ac:dyDescent="0.3">
      <c r="A1676" t="s">
        <v>1129</v>
      </c>
      <c r="B1676" t="s">
        <v>7646</v>
      </c>
      <c r="C1676" t="s">
        <v>6755</v>
      </c>
      <c r="D1676" t="s">
        <v>6951</v>
      </c>
      <c r="E1676" t="s">
        <v>60</v>
      </c>
      <c r="F1676" t="s">
        <v>76</v>
      </c>
      <c r="G1676" t="s">
        <v>56</v>
      </c>
      <c r="H1676">
        <v>6</v>
      </c>
      <c r="I1676">
        <v>18.649999999999999</v>
      </c>
      <c r="J1676">
        <v>7.0000000000000001E-3</v>
      </c>
      <c r="K1676">
        <v>9.5299999999999994</v>
      </c>
      <c r="L1676" t="s">
        <v>57</v>
      </c>
    </row>
    <row r="1677" spans="1:12" x14ac:dyDescent="0.3">
      <c r="A1677" t="s">
        <v>3586</v>
      </c>
      <c r="B1677" t="s">
        <v>7837</v>
      </c>
      <c r="C1677" t="s">
        <v>52</v>
      </c>
      <c r="D1677" t="s">
        <v>121</v>
      </c>
      <c r="E1677" t="s">
        <v>71</v>
      </c>
      <c r="F1677" t="s">
        <v>78</v>
      </c>
      <c r="G1677" t="s">
        <v>56</v>
      </c>
      <c r="H1677">
        <v>4</v>
      </c>
      <c r="I1677">
        <v>124.99</v>
      </c>
      <c r="J1677">
        <v>8.6999999999999994E-2</v>
      </c>
      <c r="K1677">
        <v>90.94</v>
      </c>
      <c r="L1677" t="s">
        <v>57</v>
      </c>
    </row>
    <row r="1678" spans="1:12" x14ac:dyDescent="0.3">
      <c r="A1678" t="s">
        <v>6204</v>
      </c>
      <c r="B1678" t="s">
        <v>7838</v>
      </c>
      <c r="C1678" t="s">
        <v>52</v>
      </c>
      <c r="D1678" t="s">
        <v>155</v>
      </c>
      <c r="E1678" t="s">
        <v>54</v>
      </c>
      <c r="F1678" t="s">
        <v>156</v>
      </c>
      <c r="G1678" t="s">
        <v>68</v>
      </c>
      <c r="H1678">
        <v>4</v>
      </c>
      <c r="I1678">
        <v>13.71</v>
      </c>
      <c r="J1678">
        <v>0.13600000000000001</v>
      </c>
      <c r="K1678">
        <v>9.5</v>
      </c>
      <c r="L1678" t="s">
        <v>57</v>
      </c>
    </row>
    <row r="1679" spans="1:12" x14ac:dyDescent="0.3">
      <c r="A1679" t="s">
        <v>3943</v>
      </c>
      <c r="B1679" t="s">
        <v>7203</v>
      </c>
      <c r="C1679" t="s">
        <v>52</v>
      </c>
      <c r="D1679" t="s">
        <v>101</v>
      </c>
      <c r="E1679" t="s">
        <v>107</v>
      </c>
      <c r="F1679" t="s">
        <v>148</v>
      </c>
      <c r="G1679" t="s">
        <v>56</v>
      </c>
      <c r="H1679">
        <v>3</v>
      </c>
      <c r="I1679">
        <v>18.38</v>
      </c>
      <c r="J1679">
        <v>0.11799999999999999</v>
      </c>
      <c r="K1679">
        <v>6.57</v>
      </c>
      <c r="L1679" t="s">
        <v>57</v>
      </c>
    </row>
    <row r="1680" spans="1:12" x14ac:dyDescent="0.3">
      <c r="A1680" t="s">
        <v>2996</v>
      </c>
      <c r="B1680" t="s">
        <v>7839</v>
      </c>
      <c r="C1680" t="s">
        <v>52</v>
      </c>
      <c r="D1680" t="s">
        <v>7339</v>
      </c>
      <c r="E1680" t="s">
        <v>60</v>
      </c>
      <c r="F1680" t="s">
        <v>76</v>
      </c>
      <c r="G1680" t="s">
        <v>68</v>
      </c>
      <c r="H1680">
        <v>1</v>
      </c>
      <c r="I1680">
        <v>107.11</v>
      </c>
      <c r="J1680">
        <v>0</v>
      </c>
      <c r="K1680">
        <v>52.05</v>
      </c>
      <c r="L1680" t="s">
        <v>57</v>
      </c>
    </row>
    <row r="1681" spans="1:12" x14ac:dyDescent="0.3">
      <c r="A1681" t="s">
        <v>4844</v>
      </c>
      <c r="B1681" t="s">
        <v>7566</v>
      </c>
      <c r="C1681" t="s">
        <v>52</v>
      </c>
      <c r="D1681" t="s">
        <v>272</v>
      </c>
      <c r="E1681" t="s">
        <v>54</v>
      </c>
      <c r="F1681" t="s">
        <v>65</v>
      </c>
      <c r="G1681" t="s">
        <v>68</v>
      </c>
      <c r="H1681">
        <v>1</v>
      </c>
      <c r="I1681">
        <v>16.45</v>
      </c>
      <c r="J1681">
        <v>0.111</v>
      </c>
      <c r="K1681">
        <v>9.82</v>
      </c>
      <c r="L1681" t="s">
        <v>57</v>
      </c>
    </row>
    <row r="1682" spans="1:12" x14ac:dyDescent="0.3">
      <c r="A1682" t="s">
        <v>4051</v>
      </c>
      <c r="B1682" t="s">
        <v>7840</v>
      </c>
      <c r="C1682" t="s">
        <v>63</v>
      </c>
      <c r="D1682" t="s">
        <v>119</v>
      </c>
      <c r="E1682" t="s">
        <v>60</v>
      </c>
      <c r="F1682" t="s">
        <v>61</v>
      </c>
      <c r="G1682" t="s">
        <v>56</v>
      </c>
      <c r="H1682">
        <v>2</v>
      </c>
      <c r="I1682">
        <v>58.75</v>
      </c>
      <c r="J1682">
        <v>0.183</v>
      </c>
      <c r="K1682">
        <v>24.63</v>
      </c>
      <c r="L1682" t="s">
        <v>57</v>
      </c>
    </row>
    <row r="1683" spans="1:12" x14ac:dyDescent="0.3">
      <c r="A1683" t="s">
        <v>2469</v>
      </c>
      <c r="B1683" t="s">
        <v>6785</v>
      </c>
      <c r="C1683" t="s">
        <v>52</v>
      </c>
      <c r="D1683" t="s">
        <v>121</v>
      </c>
      <c r="E1683" t="s">
        <v>71</v>
      </c>
      <c r="F1683" t="s">
        <v>126</v>
      </c>
      <c r="G1683" t="s">
        <v>68</v>
      </c>
      <c r="H1683">
        <v>6</v>
      </c>
      <c r="I1683">
        <v>282.74</v>
      </c>
      <c r="J1683">
        <v>9.6000000000000002E-2</v>
      </c>
      <c r="K1683">
        <v>224.25</v>
      </c>
      <c r="L1683" t="s">
        <v>57</v>
      </c>
    </row>
    <row r="1684" spans="1:12" x14ac:dyDescent="0.3">
      <c r="A1684" t="s">
        <v>5520</v>
      </c>
      <c r="B1684" t="s">
        <v>7841</v>
      </c>
      <c r="C1684" t="s">
        <v>52</v>
      </c>
      <c r="D1684" t="s">
        <v>59</v>
      </c>
      <c r="E1684" t="s">
        <v>54</v>
      </c>
      <c r="F1684" t="s">
        <v>114</v>
      </c>
      <c r="G1684" t="s">
        <v>68</v>
      </c>
      <c r="H1684">
        <v>5</v>
      </c>
      <c r="I1684">
        <v>10.65</v>
      </c>
      <c r="J1684">
        <v>2.5999999999999999E-2</v>
      </c>
      <c r="L1684" t="s">
        <v>57</v>
      </c>
    </row>
    <row r="1685" spans="1:12" x14ac:dyDescent="0.3">
      <c r="A1685" t="s">
        <v>1992</v>
      </c>
      <c r="B1685" t="s">
        <v>6724</v>
      </c>
      <c r="C1685" t="s">
        <v>63</v>
      </c>
      <c r="D1685" t="s">
        <v>165</v>
      </c>
      <c r="E1685" t="s">
        <v>93</v>
      </c>
      <c r="F1685" t="s">
        <v>255</v>
      </c>
      <c r="G1685" t="s">
        <v>56</v>
      </c>
      <c r="H1685">
        <v>8</v>
      </c>
      <c r="I1685">
        <v>35.96</v>
      </c>
      <c r="J1685">
        <v>0.27100000000000002</v>
      </c>
      <c r="K1685">
        <v>16.36</v>
      </c>
      <c r="L1685" t="s">
        <v>57</v>
      </c>
    </row>
    <row r="1686" spans="1:12" x14ac:dyDescent="0.3">
      <c r="A1686" t="s">
        <v>4239</v>
      </c>
      <c r="B1686" t="s">
        <v>7680</v>
      </c>
      <c r="C1686" t="s">
        <v>88</v>
      </c>
      <c r="D1686" t="s">
        <v>198</v>
      </c>
      <c r="E1686" t="s">
        <v>6846</v>
      </c>
      <c r="F1686" t="s">
        <v>72</v>
      </c>
      <c r="G1686" t="s">
        <v>68</v>
      </c>
      <c r="H1686">
        <v>1</v>
      </c>
      <c r="I1686">
        <v>107.8</v>
      </c>
      <c r="J1686">
        <v>0.154</v>
      </c>
      <c r="K1686">
        <v>77.37</v>
      </c>
      <c r="L1686" t="s">
        <v>6720</v>
      </c>
    </row>
    <row r="1687" spans="1:12" x14ac:dyDescent="0.3">
      <c r="A1687" t="s">
        <v>3902</v>
      </c>
      <c r="B1687" t="s">
        <v>7842</v>
      </c>
      <c r="C1687" t="s">
        <v>84</v>
      </c>
      <c r="D1687" t="s">
        <v>85</v>
      </c>
      <c r="E1687" t="s">
        <v>71</v>
      </c>
      <c r="F1687" t="s">
        <v>72</v>
      </c>
      <c r="G1687" t="s">
        <v>56</v>
      </c>
      <c r="H1687">
        <v>5</v>
      </c>
      <c r="I1687">
        <v>38.72</v>
      </c>
      <c r="J1687">
        <v>3.9E-2</v>
      </c>
      <c r="K1687">
        <v>29.48</v>
      </c>
      <c r="L1687" t="s">
        <v>57</v>
      </c>
    </row>
    <row r="1688" spans="1:12" x14ac:dyDescent="0.3">
      <c r="A1688" t="s">
        <v>2921</v>
      </c>
      <c r="B1688" t="s">
        <v>6716</v>
      </c>
      <c r="C1688" t="s">
        <v>52</v>
      </c>
      <c r="D1688" t="s">
        <v>113</v>
      </c>
      <c r="E1688" t="s">
        <v>93</v>
      </c>
      <c r="F1688" t="s">
        <v>141</v>
      </c>
      <c r="G1688" t="s">
        <v>68</v>
      </c>
      <c r="H1688">
        <v>12</v>
      </c>
      <c r="I1688">
        <v>62.95</v>
      </c>
      <c r="J1688">
        <v>7.0999999999999994E-2</v>
      </c>
      <c r="K1688">
        <v>23.28</v>
      </c>
      <c r="L1688" t="s">
        <v>57</v>
      </c>
    </row>
    <row r="1689" spans="1:12" x14ac:dyDescent="0.3">
      <c r="A1689" t="s">
        <v>1233</v>
      </c>
      <c r="B1689" t="s">
        <v>7843</v>
      </c>
      <c r="C1689" t="s">
        <v>63</v>
      </c>
      <c r="D1689" t="s">
        <v>302</v>
      </c>
      <c r="E1689" t="s">
        <v>7244</v>
      </c>
      <c r="F1689" t="s">
        <v>255</v>
      </c>
      <c r="G1689" t="s">
        <v>68</v>
      </c>
      <c r="H1689">
        <v>3</v>
      </c>
      <c r="I1689">
        <v>19.62</v>
      </c>
      <c r="J1689">
        <v>0.16500000000000001</v>
      </c>
      <c r="K1689">
        <v>9.6199999999999992</v>
      </c>
      <c r="L1689" t="s">
        <v>6720</v>
      </c>
    </row>
    <row r="1690" spans="1:12" x14ac:dyDescent="0.3">
      <c r="A1690" t="s">
        <v>4647</v>
      </c>
      <c r="B1690" t="s">
        <v>7844</v>
      </c>
      <c r="C1690" t="s">
        <v>88</v>
      </c>
      <c r="D1690" t="s">
        <v>234</v>
      </c>
      <c r="E1690" t="s">
        <v>71</v>
      </c>
      <c r="F1690" t="s">
        <v>126</v>
      </c>
      <c r="G1690" t="s">
        <v>56</v>
      </c>
      <c r="H1690">
        <v>1</v>
      </c>
      <c r="I1690">
        <v>95.89</v>
      </c>
      <c r="J1690">
        <v>0.109</v>
      </c>
      <c r="K1690">
        <v>67.819999999999993</v>
      </c>
      <c r="L1690" t="s">
        <v>57</v>
      </c>
    </row>
    <row r="1691" spans="1:12" x14ac:dyDescent="0.3">
      <c r="A1691" t="s">
        <v>2094</v>
      </c>
      <c r="B1691" t="s">
        <v>6823</v>
      </c>
      <c r="C1691" t="s">
        <v>63</v>
      </c>
      <c r="D1691" t="s">
        <v>302</v>
      </c>
      <c r="E1691" t="s">
        <v>54</v>
      </c>
      <c r="F1691" t="s">
        <v>55</v>
      </c>
      <c r="G1691" t="s">
        <v>56</v>
      </c>
      <c r="H1691">
        <v>4</v>
      </c>
      <c r="I1691">
        <v>11.21</v>
      </c>
      <c r="J1691">
        <v>0.29499999999999998</v>
      </c>
      <c r="K1691">
        <v>6.42</v>
      </c>
      <c r="L1691" t="s">
        <v>57</v>
      </c>
    </row>
    <row r="1692" spans="1:12" x14ac:dyDescent="0.3">
      <c r="A1692" t="s">
        <v>5677</v>
      </c>
      <c r="B1692" t="s">
        <v>7044</v>
      </c>
      <c r="C1692" t="s">
        <v>63</v>
      </c>
      <c r="D1692" t="s">
        <v>175</v>
      </c>
      <c r="E1692" t="s">
        <v>71</v>
      </c>
      <c r="F1692" t="s">
        <v>78</v>
      </c>
      <c r="G1692" t="s">
        <v>68</v>
      </c>
      <c r="H1692">
        <v>1</v>
      </c>
      <c r="I1692">
        <v>284.89</v>
      </c>
      <c r="J1692">
        <v>0.22700000000000001</v>
      </c>
      <c r="K1692">
        <v>206.57</v>
      </c>
      <c r="L1692" t="s">
        <v>57</v>
      </c>
    </row>
    <row r="1693" spans="1:12" x14ac:dyDescent="0.3">
      <c r="A1693" t="s">
        <v>3958</v>
      </c>
      <c r="B1693" t="s">
        <v>7351</v>
      </c>
      <c r="C1693" t="s">
        <v>52</v>
      </c>
      <c r="D1693" t="s">
        <v>53</v>
      </c>
      <c r="E1693" t="s">
        <v>54</v>
      </c>
      <c r="F1693" t="s">
        <v>65</v>
      </c>
      <c r="G1693" t="s">
        <v>68</v>
      </c>
      <c r="H1693">
        <v>5</v>
      </c>
      <c r="I1693">
        <v>10.48</v>
      </c>
      <c r="J1693">
        <v>0.105</v>
      </c>
      <c r="K1693">
        <v>5.98</v>
      </c>
      <c r="L1693" t="s">
        <v>57</v>
      </c>
    </row>
    <row r="1694" spans="1:12" x14ac:dyDescent="0.3">
      <c r="A1694" t="s">
        <v>4135</v>
      </c>
      <c r="B1694" t="s">
        <v>7382</v>
      </c>
      <c r="C1694" t="s">
        <v>63</v>
      </c>
      <c r="D1694" t="s">
        <v>106</v>
      </c>
      <c r="E1694" t="s">
        <v>107</v>
      </c>
      <c r="F1694" t="s">
        <v>139</v>
      </c>
      <c r="G1694" t="s">
        <v>68</v>
      </c>
      <c r="H1694">
        <v>1</v>
      </c>
      <c r="I1694">
        <v>13.21</v>
      </c>
      <c r="J1694">
        <v>0.22800000000000001</v>
      </c>
      <c r="K1694">
        <v>5.14</v>
      </c>
      <c r="L1694" t="s">
        <v>57</v>
      </c>
    </row>
    <row r="1695" spans="1:12" x14ac:dyDescent="0.3">
      <c r="A1695" t="s">
        <v>245</v>
      </c>
      <c r="B1695" t="s">
        <v>7049</v>
      </c>
      <c r="C1695" t="s">
        <v>6741</v>
      </c>
      <c r="D1695" t="s">
        <v>53</v>
      </c>
      <c r="E1695" t="s">
        <v>71</v>
      </c>
      <c r="F1695" t="s">
        <v>72</v>
      </c>
      <c r="G1695" t="s">
        <v>56</v>
      </c>
      <c r="H1695">
        <v>3</v>
      </c>
      <c r="I1695">
        <v>188.64</v>
      </c>
      <c r="J1695">
        <v>5.0999999999999997E-2</v>
      </c>
      <c r="K1695">
        <v>145.94</v>
      </c>
      <c r="L1695" t="s">
        <v>57</v>
      </c>
    </row>
    <row r="1696" spans="1:12" x14ac:dyDescent="0.3">
      <c r="A1696" t="s">
        <v>1687</v>
      </c>
      <c r="B1696" t="s">
        <v>7275</v>
      </c>
      <c r="C1696" t="s">
        <v>84</v>
      </c>
      <c r="D1696" t="s">
        <v>150</v>
      </c>
      <c r="E1696" t="s">
        <v>54</v>
      </c>
      <c r="F1696" t="s">
        <v>55</v>
      </c>
      <c r="G1696" t="s">
        <v>68</v>
      </c>
      <c r="H1696">
        <v>3</v>
      </c>
      <c r="I1696">
        <v>24.96</v>
      </c>
      <c r="J1696">
        <v>0.14499999999999999</v>
      </c>
      <c r="K1696">
        <v>14.21</v>
      </c>
      <c r="L1696" t="s">
        <v>57</v>
      </c>
    </row>
    <row r="1697" spans="1:12" x14ac:dyDescent="0.3">
      <c r="A1697" t="s">
        <v>6649</v>
      </c>
      <c r="B1697" t="s">
        <v>6947</v>
      </c>
      <c r="C1697" t="s">
        <v>84</v>
      </c>
      <c r="D1697" t="s">
        <v>103</v>
      </c>
      <c r="E1697" t="s">
        <v>7021</v>
      </c>
      <c r="F1697" t="s">
        <v>193</v>
      </c>
      <c r="G1697" t="s">
        <v>56</v>
      </c>
      <c r="H1697">
        <v>3</v>
      </c>
      <c r="I1697">
        <v>34.83</v>
      </c>
      <c r="J1697">
        <v>7.5999999999999998E-2</v>
      </c>
      <c r="K1697">
        <v>12.18</v>
      </c>
      <c r="L1697" t="s">
        <v>57</v>
      </c>
    </row>
    <row r="1698" spans="1:12" x14ac:dyDescent="0.3">
      <c r="A1698" t="s">
        <v>2579</v>
      </c>
      <c r="B1698" t="s">
        <v>7114</v>
      </c>
      <c r="C1698" t="s">
        <v>63</v>
      </c>
      <c r="D1698" t="s">
        <v>251</v>
      </c>
      <c r="E1698" t="s">
        <v>93</v>
      </c>
      <c r="F1698" t="s">
        <v>219</v>
      </c>
      <c r="G1698" t="s">
        <v>68</v>
      </c>
      <c r="H1698">
        <v>5</v>
      </c>
      <c r="I1698">
        <v>67.510000000000005</v>
      </c>
      <c r="J1698">
        <v>0.19500000000000001</v>
      </c>
      <c r="K1698">
        <v>33.39</v>
      </c>
      <c r="L1698" t="s">
        <v>57</v>
      </c>
    </row>
    <row r="1699" spans="1:12" x14ac:dyDescent="0.3">
      <c r="A1699" t="s">
        <v>5542</v>
      </c>
      <c r="B1699" t="s">
        <v>7816</v>
      </c>
      <c r="C1699" t="s">
        <v>6817</v>
      </c>
      <c r="D1699" t="s">
        <v>135</v>
      </c>
      <c r="E1699" t="s">
        <v>60</v>
      </c>
      <c r="F1699" t="s">
        <v>90</v>
      </c>
      <c r="G1699" t="s">
        <v>68</v>
      </c>
      <c r="H1699">
        <v>5</v>
      </c>
      <c r="I1699">
        <v>17.239999999999998</v>
      </c>
      <c r="J1699">
        <v>3.5999999999999997E-2</v>
      </c>
      <c r="K1699">
        <v>7.15</v>
      </c>
      <c r="L1699" t="s">
        <v>57</v>
      </c>
    </row>
    <row r="1700" spans="1:12" x14ac:dyDescent="0.3">
      <c r="A1700" t="s">
        <v>6272</v>
      </c>
      <c r="B1700" t="s">
        <v>7257</v>
      </c>
      <c r="C1700" t="s">
        <v>52</v>
      </c>
      <c r="D1700" t="s">
        <v>237</v>
      </c>
      <c r="E1700" t="s">
        <v>93</v>
      </c>
      <c r="F1700" t="s">
        <v>219</v>
      </c>
      <c r="G1700" t="s">
        <v>56</v>
      </c>
      <c r="H1700">
        <v>1</v>
      </c>
      <c r="I1700">
        <v>34.619999999999997</v>
      </c>
      <c r="J1700">
        <v>0.01</v>
      </c>
      <c r="K1700">
        <v>15.29</v>
      </c>
      <c r="L1700" t="s">
        <v>57</v>
      </c>
    </row>
    <row r="1701" spans="1:12" x14ac:dyDescent="0.3">
      <c r="A1701" t="s">
        <v>1581</v>
      </c>
      <c r="B1701" t="s">
        <v>6758</v>
      </c>
      <c r="C1701" t="s">
        <v>84</v>
      </c>
      <c r="D1701" t="s">
        <v>7845</v>
      </c>
      <c r="E1701" t="s">
        <v>54</v>
      </c>
      <c r="F1701" t="s">
        <v>268</v>
      </c>
      <c r="G1701" t="s">
        <v>56</v>
      </c>
      <c r="H1701">
        <v>6</v>
      </c>
      <c r="I1701">
        <v>12.54</v>
      </c>
      <c r="J1701">
        <v>9.5000000000000001E-2</v>
      </c>
      <c r="K1701">
        <v>7.74</v>
      </c>
      <c r="L1701" t="s">
        <v>57</v>
      </c>
    </row>
    <row r="1702" spans="1:12" x14ac:dyDescent="0.3">
      <c r="A1702" t="s">
        <v>821</v>
      </c>
      <c r="B1702" t="s">
        <v>7242</v>
      </c>
      <c r="C1702" t="s">
        <v>84</v>
      </c>
      <c r="D1702" t="s">
        <v>103</v>
      </c>
      <c r="E1702" t="s">
        <v>60</v>
      </c>
      <c r="F1702" t="s">
        <v>99</v>
      </c>
      <c r="G1702" t="s">
        <v>68</v>
      </c>
      <c r="H1702">
        <v>9</v>
      </c>
      <c r="I1702">
        <v>63.69</v>
      </c>
      <c r="J1702">
        <v>5.6000000000000001E-2</v>
      </c>
      <c r="K1702">
        <v>33.04</v>
      </c>
      <c r="L1702" t="s">
        <v>57</v>
      </c>
    </row>
    <row r="1703" spans="1:12" x14ac:dyDescent="0.3">
      <c r="A1703" t="s">
        <v>4187</v>
      </c>
      <c r="B1703" t="s">
        <v>7559</v>
      </c>
      <c r="C1703" t="s">
        <v>84</v>
      </c>
      <c r="D1703" t="s">
        <v>572</v>
      </c>
      <c r="E1703" t="s">
        <v>93</v>
      </c>
      <c r="F1703" t="s">
        <v>219</v>
      </c>
      <c r="G1703" t="s">
        <v>68</v>
      </c>
      <c r="H1703">
        <v>4</v>
      </c>
      <c r="I1703">
        <v>35.85</v>
      </c>
      <c r="J1703">
        <v>0.123</v>
      </c>
      <c r="K1703">
        <v>13.3</v>
      </c>
      <c r="L1703" t="s">
        <v>57</v>
      </c>
    </row>
    <row r="1704" spans="1:12" x14ac:dyDescent="0.3">
      <c r="A1704" t="s">
        <v>164</v>
      </c>
      <c r="B1704" t="s">
        <v>7007</v>
      </c>
      <c r="C1704" t="s">
        <v>63</v>
      </c>
      <c r="D1704" t="s">
        <v>6872</v>
      </c>
      <c r="E1704" t="s">
        <v>71</v>
      </c>
      <c r="F1704" t="s">
        <v>97</v>
      </c>
      <c r="G1704" t="s">
        <v>68</v>
      </c>
      <c r="H1704">
        <v>1</v>
      </c>
      <c r="I1704">
        <v>35.65</v>
      </c>
      <c r="J1704">
        <v>0.16300000000000001</v>
      </c>
      <c r="K1704">
        <v>25.69</v>
      </c>
      <c r="L1704" t="s">
        <v>57</v>
      </c>
    </row>
    <row r="1705" spans="1:12" x14ac:dyDescent="0.3">
      <c r="A1705" t="s">
        <v>120</v>
      </c>
      <c r="B1705" t="s">
        <v>6926</v>
      </c>
      <c r="C1705" t="s">
        <v>6820</v>
      </c>
      <c r="D1705" t="s">
        <v>121</v>
      </c>
      <c r="E1705" t="s">
        <v>71</v>
      </c>
      <c r="F1705" t="s">
        <v>97</v>
      </c>
      <c r="G1705" t="s">
        <v>68</v>
      </c>
      <c r="H1705">
        <v>1</v>
      </c>
      <c r="I1705">
        <v>261.39999999999998</v>
      </c>
      <c r="J1705">
        <v>0.11899999999999999</v>
      </c>
      <c r="K1705">
        <v>172.69</v>
      </c>
      <c r="L1705" t="s">
        <v>57</v>
      </c>
    </row>
    <row r="1706" spans="1:12" x14ac:dyDescent="0.3">
      <c r="A1706" t="s">
        <v>4923</v>
      </c>
      <c r="B1706" t="s">
        <v>7846</v>
      </c>
      <c r="C1706" t="s">
        <v>6741</v>
      </c>
      <c r="E1706" t="s">
        <v>93</v>
      </c>
      <c r="F1706" t="s">
        <v>141</v>
      </c>
      <c r="G1706" t="s">
        <v>56</v>
      </c>
      <c r="H1706">
        <v>5</v>
      </c>
      <c r="I1706">
        <v>52.26</v>
      </c>
      <c r="K1706">
        <v>20.51</v>
      </c>
      <c r="L1706" t="s">
        <v>57</v>
      </c>
    </row>
    <row r="1707" spans="1:12" x14ac:dyDescent="0.3">
      <c r="A1707" t="s">
        <v>1235</v>
      </c>
      <c r="B1707" t="s">
        <v>7320</v>
      </c>
      <c r="C1707" t="s">
        <v>52</v>
      </c>
      <c r="D1707" t="s">
        <v>96</v>
      </c>
      <c r="E1707" t="s">
        <v>93</v>
      </c>
      <c r="F1707" t="s">
        <v>94</v>
      </c>
      <c r="G1707" t="s">
        <v>56</v>
      </c>
      <c r="H1707">
        <v>2</v>
      </c>
      <c r="I1707">
        <v>42.14</v>
      </c>
      <c r="J1707">
        <v>8.7999999999999995E-2</v>
      </c>
      <c r="K1707">
        <v>15.03</v>
      </c>
      <c r="L1707" t="s">
        <v>57</v>
      </c>
    </row>
    <row r="1708" spans="1:12" x14ac:dyDescent="0.3">
      <c r="A1708" t="s">
        <v>6030</v>
      </c>
      <c r="B1708" t="s">
        <v>6894</v>
      </c>
      <c r="C1708" t="s">
        <v>63</v>
      </c>
      <c r="D1708" t="s">
        <v>175</v>
      </c>
      <c r="E1708" t="s">
        <v>60</v>
      </c>
      <c r="F1708" t="s">
        <v>6730</v>
      </c>
      <c r="G1708" t="s">
        <v>56</v>
      </c>
      <c r="H1708">
        <v>1</v>
      </c>
      <c r="I1708">
        <v>119.32</v>
      </c>
      <c r="J1708">
        <v>0.20699999999999999</v>
      </c>
      <c r="K1708">
        <v>57.6</v>
      </c>
      <c r="L1708" t="s">
        <v>57</v>
      </c>
    </row>
    <row r="1709" spans="1:12" x14ac:dyDescent="0.3">
      <c r="A1709" t="s">
        <v>3078</v>
      </c>
      <c r="B1709" t="s">
        <v>7070</v>
      </c>
      <c r="C1709" t="s">
        <v>63</v>
      </c>
      <c r="D1709" t="s">
        <v>281</v>
      </c>
      <c r="E1709" t="s">
        <v>60</v>
      </c>
      <c r="F1709" t="s">
        <v>99</v>
      </c>
      <c r="G1709" t="s">
        <v>68</v>
      </c>
      <c r="H1709">
        <v>7</v>
      </c>
      <c r="I1709">
        <v>62.2</v>
      </c>
      <c r="J1709">
        <v>0.27900000000000003</v>
      </c>
      <c r="K1709">
        <v>32.619999999999997</v>
      </c>
      <c r="L1709" t="s">
        <v>57</v>
      </c>
    </row>
    <row r="1710" spans="1:12" x14ac:dyDescent="0.3">
      <c r="A1710" t="s">
        <v>4623</v>
      </c>
      <c r="B1710" t="s">
        <v>7409</v>
      </c>
      <c r="C1710" t="s">
        <v>63</v>
      </c>
      <c r="D1710" t="s">
        <v>281</v>
      </c>
      <c r="E1710" t="s">
        <v>107</v>
      </c>
      <c r="F1710" t="s">
        <v>193</v>
      </c>
      <c r="G1710" t="s">
        <v>68</v>
      </c>
      <c r="H1710">
        <v>4</v>
      </c>
      <c r="I1710">
        <v>49.59</v>
      </c>
      <c r="J1710">
        <v>0.19900000000000001</v>
      </c>
      <c r="K1710">
        <v>18.38</v>
      </c>
      <c r="L1710" t="s">
        <v>57</v>
      </c>
    </row>
    <row r="1711" spans="1:12" x14ac:dyDescent="0.3">
      <c r="A1711" t="s">
        <v>4085</v>
      </c>
      <c r="B1711" t="s">
        <v>7462</v>
      </c>
      <c r="C1711" t="s">
        <v>63</v>
      </c>
      <c r="D1711" t="s">
        <v>64</v>
      </c>
      <c r="E1711" t="s">
        <v>93</v>
      </c>
      <c r="F1711" t="s">
        <v>94</v>
      </c>
      <c r="G1711" t="s">
        <v>56</v>
      </c>
      <c r="H1711">
        <v>2</v>
      </c>
      <c r="I1711">
        <v>42.7</v>
      </c>
      <c r="J1711">
        <v>0.191</v>
      </c>
      <c r="K1711">
        <v>19.68</v>
      </c>
      <c r="L1711" t="s">
        <v>57</v>
      </c>
    </row>
    <row r="1712" spans="1:12" x14ac:dyDescent="0.3">
      <c r="A1712" t="s">
        <v>5341</v>
      </c>
      <c r="B1712" t="s">
        <v>7847</v>
      </c>
      <c r="C1712" t="s">
        <v>63</v>
      </c>
      <c r="D1712" t="s">
        <v>82</v>
      </c>
      <c r="E1712" t="s">
        <v>107</v>
      </c>
      <c r="F1712" t="s">
        <v>132</v>
      </c>
      <c r="G1712" t="s">
        <v>68</v>
      </c>
      <c r="H1712">
        <v>3</v>
      </c>
      <c r="I1712">
        <v>12.59</v>
      </c>
      <c r="J1712">
        <v>4.1000000000000002E-2</v>
      </c>
      <c r="K1712">
        <v>3.99</v>
      </c>
      <c r="L1712" t="s">
        <v>57</v>
      </c>
    </row>
    <row r="1713" spans="1:12" x14ac:dyDescent="0.3">
      <c r="A1713" t="s">
        <v>439</v>
      </c>
      <c r="B1713" t="s">
        <v>7263</v>
      </c>
      <c r="C1713" t="s">
        <v>63</v>
      </c>
      <c r="D1713" t="s">
        <v>302</v>
      </c>
      <c r="E1713" t="s">
        <v>60</v>
      </c>
      <c r="F1713" t="s">
        <v>76</v>
      </c>
      <c r="G1713" t="s">
        <v>68</v>
      </c>
      <c r="H1713">
        <v>5</v>
      </c>
      <c r="I1713">
        <v>106.68</v>
      </c>
      <c r="J1713">
        <v>0.129</v>
      </c>
      <c r="K1713">
        <v>43.98</v>
      </c>
      <c r="L1713" t="s">
        <v>57</v>
      </c>
    </row>
    <row r="1714" spans="1:12" x14ac:dyDescent="0.3">
      <c r="A1714" t="s">
        <v>1713</v>
      </c>
      <c r="B1714" t="s">
        <v>7848</v>
      </c>
      <c r="C1714" t="s">
        <v>6755</v>
      </c>
      <c r="D1714" t="s">
        <v>169</v>
      </c>
      <c r="E1714" t="s">
        <v>107</v>
      </c>
      <c r="F1714" t="s">
        <v>193</v>
      </c>
      <c r="H1714">
        <v>2</v>
      </c>
      <c r="I1714">
        <v>11.71</v>
      </c>
      <c r="J1714">
        <v>6.3E-2</v>
      </c>
      <c r="L1714" t="s">
        <v>57</v>
      </c>
    </row>
    <row r="1715" spans="1:12" x14ac:dyDescent="0.3">
      <c r="A1715" t="s">
        <v>5032</v>
      </c>
      <c r="B1715" t="s">
        <v>7484</v>
      </c>
      <c r="C1715" t="s">
        <v>63</v>
      </c>
      <c r="D1715" t="s">
        <v>119</v>
      </c>
      <c r="E1715" t="s">
        <v>107</v>
      </c>
      <c r="F1715" t="s">
        <v>108</v>
      </c>
      <c r="G1715" t="s">
        <v>56</v>
      </c>
      <c r="H1715">
        <v>5</v>
      </c>
      <c r="I1715">
        <v>44.87</v>
      </c>
      <c r="J1715">
        <v>0.16800000000000001</v>
      </c>
      <c r="K1715">
        <v>18.8</v>
      </c>
      <c r="L1715" t="s">
        <v>57</v>
      </c>
    </row>
    <row r="1716" spans="1:12" x14ac:dyDescent="0.3">
      <c r="A1716" t="s">
        <v>3915</v>
      </c>
      <c r="B1716" t="s">
        <v>6858</v>
      </c>
      <c r="C1716" t="s">
        <v>88</v>
      </c>
      <c r="D1716" t="s">
        <v>167</v>
      </c>
      <c r="E1716" t="s">
        <v>71</v>
      </c>
      <c r="F1716" t="s">
        <v>78</v>
      </c>
      <c r="G1716" t="s">
        <v>56</v>
      </c>
      <c r="H1716">
        <v>1</v>
      </c>
      <c r="I1716">
        <v>56.6</v>
      </c>
      <c r="J1716">
        <v>0</v>
      </c>
      <c r="K1716">
        <v>38.67</v>
      </c>
      <c r="L1716" t="s">
        <v>57</v>
      </c>
    </row>
    <row r="1717" spans="1:12" x14ac:dyDescent="0.3">
      <c r="A1717" t="s">
        <v>434</v>
      </c>
      <c r="B1717" t="s">
        <v>7366</v>
      </c>
      <c r="C1717" t="s">
        <v>63</v>
      </c>
      <c r="D1717" t="s">
        <v>204</v>
      </c>
      <c r="E1717" t="s">
        <v>60</v>
      </c>
      <c r="F1717" t="s">
        <v>90</v>
      </c>
      <c r="G1717" t="s">
        <v>68</v>
      </c>
      <c r="H1717">
        <v>1</v>
      </c>
      <c r="I1717">
        <v>55.28</v>
      </c>
      <c r="J1717">
        <v>0.112</v>
      </c>
      <c r="K1717">
        <v>25.82</v>
      </c>
      <c r="L1717" t="s">
        <v>57</v>
      </c>
    </row>
    <row r="1718" spans="1:12" x14ac:dyDescent="0.3">
      <c r="A1718" t="s">
        <v>2313</v>
      </c>
      <c r="B1718" t="s">
        <v>7849</v>
      </c>
      <c r="C1718" t="s">
        <v>52</v>
      </c>
      <c r="D1718" t="s">
        <v>113</v>
      </c>
      <c r="E1718" t="s">
        <v>107</v>
      </c>
      <c r="F1718" t="s">
        <v>148</v>
      </c>
      <c r="G1718" t="s">
        <v>68</v>
      </c>
      <c r="H1718">
        <v>2</v>
      </c>
      <c r="I1718">
        <v>52.36</v>
      </c>
      <c r="J1718">
        <v>0.09</v>
      </c>
      <c r="K1718">
        <v>15.73</v>
      </c>
      <c r="L1718" t="s">
        <v>57</v>
      </c>
    </row>
    <row r="1719" spans="1:12" x14ac:dyDescent="0.3">
      <c r="A1719" t="s">
        <v>480</v>
      </c>
      <c r="B1719" t="s">
        <v>7850</v>
      </c>
      <c r="C1719" t="s">
        <v>84</v>
      </c>
      <c r="D1719" t="s">
        <v>196</v>
      </c>
      <c r="E1719" t="s">
        <v>93</v>
      </c>
      <c r="F1719" t="s">
        <v>255</v>
      </c>
      <c r="G1719" t="s">
        <v>68</v>
      </c>
      <c r="H1719">
        <v>4</v>
      </c>
      <c r="I1719">
        <v>24.35</v>
      </c>
      <c r="J1719">
        <v>9.7000000000000003E-2</v>
      </c>
      <c r="K1719">
        <v>11.63</v>
      </c>
      <c r="L1719" t="s">
        <v>57</v>
      </c>
    </row>
    <row r="1720" spans="1:12" x14ac:dyDescent="0.3">
      <c r="A1720" t="s">
        <v>1650</v>
      </c>
      <c r="B1720" t="s">
        <v>7239</v>
      </c>
      <c r="C1720" t="s">
        <v>6741</v>
      </c>
      <c r="D1720" t="s">
        <v>200</v>
      </c>
      <c r="E1720" t="s">
        <v>93</v>
      </c>
      <c r="F1720" t="s">
        <v>219</v>
      </c>
      <c r="G1720" t="s">
        <v>68</v>
      </c>
      <c r="H1720">
        <v>2</v>
      </c>
      <c r="I1720">
        <v>14.45</v>
      </c>
      <c r="J1720">
        <v>9.1999999999999998E-2</v>
      </c>
      <c r="K1720">
        <v>5.32</v>
      </c>
      <c r="L1720" t="s">
        <v>104</v>
      </c>
    </row>
    <row r="1721" spans="1:12" x14ac:dyDescent="0.3">
      <c r="A1721" t="s">
        <v>3307</v>
      </c>
      <c r="C1721" t="s">
        <v>52</v>
      </c>
      <c r="D1721" t="s">
        <v>7214</v>
      </c>
      <c r="E1721" t="s">
        <v>60</v>
      </c>
      <c r="F1721" t="s">
        <v>76</v>
      </c>
      <c r="G1721" t="s">
        <v>68</v>
      </c>
      <c r="H1721">
        <v>2</v>
      </c>
      <c r="I1721">
        <v>55.43</v>
      </c>
      <c r="J1721">
        <v>0.13300000000000001</v>
      </c>
      <c r="K1721">
        <v>24.58</v>
      </c>
      <c r="L1721" t="s">
        <v>57</v>
      </c>
    </row>
    <row r="1722" spans="1:12" x14ac:dyDescent="0.3">
      <c r="A1722" t="s">
        <v>2260</v>
      </c>
      <c r="C1722" t="s">
        <v>63</v>
      </c>
      <c r="D1722" t="s">
        <v>137</v>
      </c>
      <c r="E1722" t="s">
        <v>107</v>
      </c>
      <c r="F1722" t="s">
        <v>132</v>
      </c>
      <c r="G1722" t="s">
        <v>68</v>
      </c>
      <c r="H1722">
        <v>4</v>
      </c>
      <c r="I1722">
        <v>37.200000000000003</v>
      </c>
      <c r="J1722">
        <v>0.25600000000000001</v>
      </c>
      <c r="K1722">
        <v>11.49</v>
      </c>
      <c r="L1722" t="s">
        <v>57</v>
      </c>
    </row>
    <row r="1723" spans="1:12" x14ac:dyDescent="0.3">
      <c r="A1723" t="s">
        <v>6026</v>
      </c>
      <c r="B1723" t="s">
        <v>7048</v>
      </c>
      <c r="C1723" t="s">
        <v>52</v>
      </c>
      <c r="D1723" t="s">
        <v>70</v>
      </c>
      <c r="E1723" t="s">
        <v>7039</v>
      </c>
      <c r="F1723" t="s">
        <v>114</v>
      </c>
      <c r="G1723" t="s">
        <v>56</v>
      </c>
      <c r="H1723">
        <v>6</v>
      </c>
      <c r="I1723">
        <v>15.56</v>
      </c>
      <c r="J1723">
        <v>7.8E-2</v>
      </c>
      <c r="K1723">
        <v>10.53</v>
      </c>
      <c r="L1723" t="s">
        <v>57</v>
      </c>
    </row>
    <row r="1724" spans="1:12" x14ac:dyDescent="0.3">
      <c r="A1724" t="s">
        <v>2084</v>
      </c>
      <c r="B1724" t="s">
        <v>6850</v>
      </c>
      <c r="C1724" t="s">
        <v>84</v>
      </c>
      <c r="D1724" t="s">
        <v>85</v>
      </c>
      <c r="E1724" t="s">
        <v>71</v>
      </c>
      <c r="F1724" t="s">
        <v>86</v>
      </c>
      <c r="G1724" t="s">
        <v>68</v>
      </c>
      <c r="H1724">
        <v>2</v>
      </c>
      <c r="I1724">
        <v>107.53</v>
      </c>
      <c r="J1724">
        <v>7.1999999999999995E-2</v>
      </c>
      <c r="K1724">
        <v>76.239999999999995</v>
      </c>
      <c r="L1724" t="s">
        <v>57</v>
      </c>
    </row>
    <row r="1725" spans="1:12" x14ac:dyDescent="0.3">
      <c r="A1725" t="s">
        <v>4931</v>
      </c>
      <c r="B1725" t="s">
        <v>6915</v>
      </c>
      <c r="C1725" t="s">
        <v>88</v>
      </c>
      <c r="E1725" t="s">
        <v>93</v>
      </c>
      <c r="F1725" t="s">
        <v>124</v>
      </c>
      <c r="G1725" t="s">
        <v>68</v>
      </c>
      <c r="H1725">
        <v>2</v>
      </c>
      <c r="I1725">
        <v>59.33</v>
      </c>
      <c r="J1725">
        <v>4.5999999999999999E-2</v>
      </c>
      <c r="K1725">
        <v>23.75</v>
      </c>
      <c r="L1725" t="s">
        <v>57</v>
      </c>
    </row>
    <row r="1726" spans="1:12" x14ac:dyDescent="0.3">
      <c r="A1726" t="s">
        <v>6437</v>
      </c>
      <c r="B1726" t="s">
        <v>7851</v>
      </c>
      <c r="C1726" t="s">
        <v>52</v>
      </c>
      <c r="D1726" t="s">
        <v>59</v>
      </c>
      <c r="E1726" t="s">
        <v>93</v>
      </c>
      <c r="F1726" t="s">
        <v>124</v>
      </c>
      <c r="G1726" t="s">
        <v>56</v>
      </c>
      <c r="H1726">
        <v>6</v>
      </c>
      <c r="I1726">
        <v>48.8</v>
      </c>
      <c r="J1726">
        <v>4.9000000000000002E-2</v>
      </c>
      <c r="K1726">
        <v>24.19</v>
      </c>
      <c r="L1726" t="s">
        <v>6738</v>
      </c>
    </row>
    <row r="1727" spans="1:12" x14ac:dyDescent="0.3">
      <c r="A1727" t="s">
        <v>2989</v>
      </c>
      <c r="B1727" t="s">
        <v>7852</v>
      </c>
      <c r="C1727" t="s">
        <v>84</v>
      </c>
      <c r="D1727" t="s">
        <v>103</v>
      </c>
      <c r="E1727" t="s">
        <v>71</v>
      </c>
      <c r="F1727" t="s">
        <v>86</v>
      </c>
      <c r="G1727" t="s">
        <v>68</v>
      </c>
      <c r="H1727">
        <v>5</v>
      </c>
      <c r="I1727">
        <v>78.22</v>
      </c>
      <c r="J1727">
        <v>9.6000000000000002E-2</v>
      </c>
      <c r="K1727">
        <v>57.98</v>
      </c>
      <c r="L1727" t="s">
        <v>57</v>
      </c>
    </row>
    <row r="1728" spans="1:12" x14ac:dyDescent="0.3">
      <c r="A1728" t="s">
        <v>5175</v>
      </c>
      <c r="B1728" t="s">
        <v>7626</v>
      </c>
      <c r="C1728" t="s">
        <v>84</v>
      </c>
      <c r="D1728" t="s">
        <v>144</v>
      </c>
      <c r="E1728" t="s">
        <v>107</v>
      </c>
      <c r="F1728" t="s">
        <v>132</v>
      </c>
      <c r="G1728" t="s">
        <v>68</v>
      </c>
      <c r="H1728">
        <v>1</v>
      </c>
      <c r="I1728">
        <v>50.64</v>
      </c>
      <c r="J1728">
        <v>3.7999999999999999E-2</v>
      </c>
      <c r="K1728">
        <v>22.75</v>
      </c>
      <c r="L1728" t="s">
        <v>57</v>
      </c>
    </row>
    <row r="1729" spans="1:12" x14ac:dyDescent="0.3">
      <c r="A1729" t="s">
        <v>6340</v>
      </c>
      <c r="B1729" t="s">
        <v>7853</v>
      </c>
      <c r="C1729" t="s">
        <v>52</v>
      </c>
      <c r="D1729" t="s">
        <v>216</v>
      </c>
      <c r="E1729" t="s">
        <v>60</v>
      </c>
      <c r="F1729" t="s">
        <v>67</v>
      </c>
      <c r="G1729" t="s">
        <v>56</v>
      </c>
      <c r="H1729">
        <v>5</v>
      </c>
      <c r="I1729">
        <v>98.76</v>
      </c>
      <c r="J1729">
        <v>0.11</v>
      </c>
      <c r="K1729">
        <v>46.65</v>
      </c>
      <c r="L1729" t="s">
        <v>57</v>
      </c>
    </row>
    <row r="1730" spans="1:12" x14ac:dyDescent="0.3">
      <c r="A1730" t="s">
        <v>1522</v>
      </c>
      <c r="B1730" t="s">
        <v>7250</v>
      </c>
      <c r="C1730" t="s">
        <v>84</v>
      </c>
      <c r="D1730" t="s">
        <v>147</v>
      </c>
      <c r="E1730" t="s">
        <v>54</v>
      </c>
      <c r="F1730" t="s">
        <v>114</v>
      </c>
      <c r="G1730" t="s">
        <v>68</v>
      </c>
      <c r="H1730">
        <v>5</v>
      </c>
      <c r="I1730">
        <v>22.72</v>
      </c>
      <c r="J1730">
        <v>3.3000000000000002E-2</v>
      </c>
      <c r="K1730">
        <v>14.21</v>
      </c>
      <c r="L1730" t="s">
        <v>57</v>
      </c>
    </row>
    <row r="1731" spans="1:12" x14ac:dyDescent="0.3">
      <c r="A1731" t="s">
        <v>6595</v>
      </c>
      <c r="B1731" t="s">
        <v>7256</v>
      </c>
      <c r="C1731" t="s">
        <v>88</v>
      </c>
      <c r="D1731" t="s">
        <v>206</v>
      </c>
      <c r="E1731" t="s">
        <v>93</v>
      </c>
      <c r="F1731" t="s">
        <v>7493</v>
      </c>
      <c r="G1731" t="s">
        <v>68</v>
      </c>
      <c r="H1731">
        <v>1</v>
      </c>
      <c r="I1731">
        <v>24.64</v>
      </c>
      <c r="J1731">
        <v>0</v>
      </c>
      <c r="K1731">
        <v>9.89</v>
      </c>
      <c r="L1731" t="s">
        <v>57</v>
      </c>
    </row>
    <row r="1732" spans="1:12" x14ac:dyDescent="0.3">
      <c r="A1732" t="s">
        <v>409</v>
      </c>
      <c r="B1732" t="s">
        <v>6885</v>
      </c>
      <c r="C1732" t="s">
        <v>84</v>
      </c>
      <c r="D1732" t="s">
        <v>110</v>
      </c>
      <c r="E1732" t="s">
        <v>93</v>
      </c>
      <c r="F1732" t="s">
        <v>219</v>
      </c>
      <c r="G1732" t="s">
        <v>56</v>
      </c>
      <c r="H1732">
        <v>2</v>
      </c>
      <c r="I1732">
        <v>81.45</v>
      </c>
      <c r="J1732">
        <v>0.11899999999999999</v>
      </c>
      <c r="K1732">
        <v>30.22</v>
      </c>
      <c r="L1732" t="s">
        <v>104</v>
      </c>
    </row>
    <row r="1733" spans="1:12" x14ac:dyDescent="0.3">
      <c r="A1733" t="s">
        <v>6084</v>
      </c>
      <c r="B1733" t="s">
        <v>7403</v>
      </c>
      <c r="C1733" t="s">
        <v>84</v>
      </c>
      <c r="D1733" t="s">
        <v>196</v>
      </c>
      <c r="E1733" t="s">
        <v>6924</v>
      </c>
      <c r="F1733" t="s">
        <v>86</v>
      </c>
      <c r="G1733" t="s">
        <v>56</v>
      </c>
      <c r="H1733">
        <v>4</v>
      </c>
      <c r="I1733">
        <v>107.48</v>
      </c>
      <c r="J1733">
        <v>4.2000000000000003E-2</v>
      </c>
      <c r="K1733">
        <v>73.77</v>
      </c>
      <c r="L1733" t="s">
        <v>57</v>
      </c>
    </row>
    <row r="1734" spans="1:12" x14ac:dyDescent="0.3">
      <c r="A1734" t="s">
        <v>366</v>
      </c>
      <c r="B1734" t="s">
        <v>6906</v>
      </c>
      <c r="C1734" t="s">
        <v>52</v>
      </c>
      <c r="D1734" t="s">
        <v>155</v>
      </c>
      <c r="E1734" t="s">
        <v>71</v>
      </c>
      <c r="F1734" t="s">
        <v>97</v>
      </c>
      <c r="G1734" t="s">
        <v>68</v>
      </c>
      <c r="H1734">
        <v>1</v>
      </c>
      <c r="I1734">
        <v>237.16</v>
      </c>
      <c r="J1734">
        <v>0.124</v>
      </c>
      <c r="K1734">
        <v>180.31</v>
      </c>
      <c r="L1734" t="s">
        <v>57</v>
      </c>
    </row>
    <row r="1735" spans="1:12" x14ac:dyDescent="0.3">
      <c r="A1735" t="s">
        <v>1109</v>
      </c>
      <c r="B1735" t="s">
        <v>6850</v>
      </c>
      <c r="C1735" t="s">
        <v>84</v>
      </c>
      <c r="D1735" t="s">
        <v>147</v>
      </c>
      <c r="E1735" t="s">
        <v>93</v>
      </c>
      <c r="F1735" t="s">
        <v>94</v>
      </c>
      <c r="G1735" t="s">
        <v>56</v>
      </c>
      <c r="H1735">
        <v>1</v>
      </c>
      <c r="I1735">
        <v>87.55</v>
      </c>
      <c r="J1735">
        <v>0.125</v>
      </c>
      <c r="K1735">
        <v>33.29</v>
      </c>
      <c r="L1735" t="s">
        <v>57</v>
      </c>
    </row>
    <row r="1736" spans="1:12" x14ac:dyDescent="0.3">
      <c r="A1736" t="s">
        <v>5477</v>
      </c>
      <c r="B1736" t="s">
        <v>7854</v>
      </c>
      <c r="C1736" t="s">
        <v>88</v>
      </c>
      <c r="E1736" t="s">
        <v>71</v>
      </c>
      <c r="F1736" t="s">
        <v>86</v>
      </c>
      <c r="G1736" t="s">
        <v>68</v>
      </c>
      <c r="H1736">
        <v>8</v>
      </c>
      <c r="I1736">
        <v>141.84</v>
      </c>
      <c r="J1736">
        <v>5.3999999999999999E-2</v>
      </c>
      <c r="K1736">
        <v>96.97</v>
      </c>
      <c r="L1736" t="s">
        <v>57</v>
      </c>
    </row>
    <row r="1737" spans="1:12" x14ac:dyDescent="0.3">
      <c r="A1737" t="s">
        <v>6489</v>
      </c>
      <c r="B1737" t="s">
        <v>7102</v>
      </c>
      <c r="C1737" t="s">
        <v>6750</v>
      </c>
      <c r="D1737" t="s">
        <v>206</v>
      </c>
      <c r="E1737" t="s">
        <v>93</v>
      </c>
      <c r="F1737" t="s">
        <v>124</v>
      </c>
      <c r="G1737" t="s">
        <v>56</v>
      </c>
      <c r="H1737">
        <v>1</v>
      </c>
      <c r="I1737">
        <v>38.979999999999997</v>
      </c>
      <c r="J1737">
        <v>0.14399999999999999</v>
      </c>
      <c r="K1737">
        <v>14.45</v>
      </c>
      <c r="L1737" t="s">
        <v>57</v>
      </c>
    </row>
    <row r="1738" spans="1:12" x14ac:dyDescent="0.3">
      <c r="A1738" t="s">
        <v>675</v>
      </c>
      <c r="B1738" t="s">
        <v>7283</v>
      </c>
      <c r="C1738" t="s">
        <v>88</v>
      </c>
      <c r="D1738" t="s">
        <v>183</v>
      </c>
      <c r="E1738" t="s">
        <v>60</v>
      </c>
      <c r="F1738" t="s">
        <v>99</v>
      </c>
      <c r="G1738" t="s">
        <v>68</v>
      </c>
      <c r="H1738">
        <v>3</v>
      </c>
      <c r="I1738">
        <v>87.44</v>
      </c>
      <c r="J1738">
        <v>1.0999999999999999E-2</v>
      </c>
      <c r="K1738">
        <v>41.25</v>
      </c>
      <c r="L1738" t="s">
        <v>57</v>
      </c>
    </row>
    <row r="1739" spans="1:12" x14ac:dyDescent="0.3">
      <c r="A1739" t="s">
        <v>1979</v>
      </c>
      <c r="B1739" t="s">
        <v>7855</v>
      </c>
      <c r="C1739" t="s">
        <v>52</v>
      </c>
      <c r="D1739" t="s">
        <v>272</v>
      </c>
      <c r="E1739" t="s">
        <v>54</v>
      </c>
      <c r="F1739" t="s">
        <v>268</v>
      </c>
      <c r="G1739" t="s">
        <v>56</v>
      </c>
      <c r="H1739">
        <v>3</v>
      </c>
      <c r="J1739">
        <v>5.8999999999999997E-2</v>
      </c>
      <c r="K1739">
        <v>14.83</v>
      </c>
      <c r="L1739" t="s">
        <v>57</v>
      </c>
    </row>
    <row r="1740" spans="1:12" x14ac:dyDescent="0.3">
      <c r="A1740" t="s">
        <v>5119</v>
      </c>
      <c r="B1740" t="s">
        <v>7856</v>
      </c>
      <c r="C1740" t="s">
        <v>52</v>
      </c>
      <c r="D1740" t="s">
        <v>130</v>
      </c>
      <c r="E1740" t="s">
        <v>54</v>
      </c>
      <c r="F1740" t="s">
        <v>114</v>
      </c>
      <c r="G1740" t="s">
        <v>56</v>
      </c>
      <c r="H1740">
        <v>1</v>
      </c>
      <c r="I1740">
        <v>23.36</v>
      </c>
      <c r="J1740">
        <v>0.13500000000000001</v>
      </c>
      <c r="K1740">
        <v>12.92</v>
      </c>
      <c r="L1740" t="s">
        <v>57</v>
      </c>
    </row>
    <row r="1741" spans="1:12" x14ac:dyDescent="0.3">
      <c r="A1741" t="s">
        <v>338</v>
      </c>
      <c r="B1741" t="s">
        <v>6753</v>
      </c>
      <c r="C1741" t="s">
        <v>6930</v>
      </c>
      <c r="D1741" t="s">
        <v>169</v>
      </c>
      <c r="E1741" t="s">
        <v>60</v>
      </c>
      <c r="F1741" t="s">
        <v>61</v>
      </c>
      <c r="G1741" t="s">
        <v>56</v>
      </c>
      <c r="H1741">
        <v>4</v>
      </c>
      <c r="I1741">
        <v>68.239999999999995</v>
      </c>
      <c r="J1741">
        <v>0.109</v>
      </c>
      <c r="K1741">
        <v>32.03</v>
      </c>
      <c r="L1741" t="s">
        <v>57</v>
      </c>
    </row>
    <row r="1742" spans="1:12" x14ac:dyDescent="0.3">
      <c r="A1742" t="s">
        <v>1496</v>
      </c>
      <c r="B1742" t="s">
        <v>7857</v>
      </c>
      <c r="C1742" t="s">
        <v>88</v>
      </c>
      <c r="D1742" t="s">
        <v>89</v>
      </c>
      <c r="E1742" t="s">
        <v>107</v>
      </c>
      <c r="F1742" t="s">
        <v>108</v>
      </c>
      <c r="G1742" t="s">
        <v>56</v>
      </c>
      <c r="H1742">
        <v>6</v>
      </c>
      <c r="I1742">
        <v>40.49</v>
      </c>
      <c r="J1742">
        <v>0</v>
      </c>
      <c r="K1742">
        <v>13.89</v>
      </c>
      <c r="L1742" t="s">
        <v>57</v>
      </c>
    </row>
    <row r="1743" spans="1:12" x14ac:dyDescent="0.3">
      <c r="A1743" t="s">
        <v>4992</v>
      </c>
      <c r="B1743" t="s">
        <v>7732</v>
      </c>
      <c r="C1743" t="s">
        <v>52</v>
      </c>
      <c r="D1743" t="s">
        <v>101</v>
      </c>
      <c r="E1743" t="s">
        <v>93</v>
      </c>
      <c r="F1743" t="s">
        <v>6768</v>
      </c>
      <c r="G1743" t="s">
        <v>68</v>
      </c>
      <c r="H1743">
        <v>3</v>
      </c>
      <c r="I1743">
        <v>79.790000000000006</v>
      </c>
      <c r="J1743">
        <v>3.6999999999999998E-2</v>
      </c>
      <c r="K1743">
        <v>39.83</v>
      </c>
      <c r="L1743" t="s">
        <v>57</v>
      </c>
    </row>
    <row r="1744" spans="1:12" x14ac:dyDescent="0.3">
      <c r="A1744" t="s">
        <v>1524</v>
      </c>
      <c r="B1744" t="s">
        <v>6902</v>
      </c>
      <c r="C1744" t="s">
        <v>63</v>
      </c>
      <c r="D1744" t="s">
        <v>188</v>
      </c>
      <c r="E1744" t="s">
        <v>54</v>
      </c>
      <c r="F1744" t="s">
        <v>114</v>
      </c>
      <c r="G1744" t="s">
        <v>56</v>
      </c>
      <c r="H1744">
        <v>1</v>
      </c>
      <c r="I1744">
        <v>22.47</v>
      </c>
      <c r="J1744">
        <v>0.255</v>
      </c>
      <c r="K1744">
        <v>12.67</v>
      </c>
      <c r="L1744" t="s">
        <v>57</v>
      </c>
    </row>
    <row r="1745" spans="1:12" x14ac:dyDescent="0.3">
      <c r="A1745" t="s">
        <v>1277</v>
      </c>
      <c r="B1745" t="s">
        <v>6850</v>
      </c>
      <c r="C1745" t="s">
        <v>63</v>
      </c>
      <c r="D1745" t="s">
        <v>188</v>
      </c>
      <c r="E1745" t="s">
        <v>93</v>
      </c>
      <c r="F1745" t="s">
        <v>124</v>
      </c>
      <c r="G1745" t="s">
        <v>68</v>
      </c>
      <c r="H1745">
        <v>12</v>
      </c>
      <c r="I1745">
        <v>37.43</v>
      </c>
      <c r="J1745">
        <v>0.26800000000000002</v>
      </c>
      <c r="K1745">
        <v>15.17</v>
      </c>
      <c r="L1745" t="s">
        <v>104</v>
      </c>
    </row>
    <row r="1746" spans="1:12" x14ac:dyDescent="0.3">
      <c r="A1746" t="s">
        <v>1797</v>
      </c>
      <c r="B1746" t="s">
        <v>7239</v>
      </c>
      <c r="C1746" t="s">
        <v>84</v>
      </c>
      <c r="D1746" t="s">
        <v>243</v>
      </c>
      <c r="E1746" t="s">
        <v>93</v>
      </c>
      <c r="F1746" t="s">
        <v>124</v>
      </c>
      <c r="G1746" t="s">
        <v>56</v>
      </c>
      <c r="H1746">
        <v>2</v>
      </c>
      <c r="I1746">
        <v>54.78</v>
      </c>
      <c r="J1746">
        <v>0.16400000000000001</v>
      </c>
      <c r="K1746">
        <v>27.37</v>
      </c>
      <c r="L1746" t="s">
        <v>57</v>
      </c>
    </row>
    <row r="1747" spans="1:12" x14ac:dyDescent="0.3">
      <c r="A1747" t="s">
        <v>1754</v>
      </c>
      <c r="B1747" t="s">
        <v>7858</v>
      </c>
      <c r="C1747" t="s">
        <v>88</v>
      </c>
      <c r="D1747" t="s">
        <v>179</v>
      </c>
      <c r="E1747" t="s">
        <v>60</v>
      </c>
      <c r="F1747" t="s">
        <v>67</v>
      </c>
      <c r="G1747" t="s">
        <v>56</v>
      </c>
      <c r="H1747">
        <v>4</v>
      </c>
      <c r="I1747">
        <v>43.13</v>
      </c>
      <c r="J1747">
        <v>1.2999999999999999E-2</v>
      </c>
      <c r="K1747">
        <v>18.64</v>
      </c>
      <c r="L1747" t="s">
        <v>57</v>
      </c>
    </row>
    <row r="1748" spans="1:12" x14ac:dyDescent="0.3">
      <c r="A1748" t="s">
        <v>2768</v>
      </c>
      <c r="B1748" t="s">
        <v>7859</v>
      </c>
      <c r="C1748" t="s">
        <v>84</v>
      </c>
      <c r="D1748" t="s">
        <v>147</v>
      </c>
      <c r="E1748" t="s">
        <v>93</v>
      </c>
      <c r="F1748" t="s">
        <v>141</v>
      </c>
      <c r="G1748" t="s">
        <v>68</v>
      </c>
      <c r="H1748">
        <v>4</v>
      </c>
      <c r="I1748">
        <v>55.81</v>
      </c>
      <c r="J1748">
        <v>0</v>
      </c>
      <c r="K1748">
        <v>26.06</v>
      </c>
    </row>
    <row r="1749" spans="1:12" x14ac:dyDescent="0.3">
      <c r="A1749" t="s">
        <v>4740</v>
      </c>
      <c r="B1749" t="s">
        <v>7860</v>
      </c>
      <c r="C1749" t="s">
        <v>52</v>
      </c>
      <c r="D1749" t="s">
        <v>101</v>
      </c>
      <c r="E1749" t="s">
        <v>71</v>
      </c>
      <c r="F1749" t="s">
        <v>97</v>
      </c>
      <c r="G1749" t="s">
        <v>56</v>
      </c>
      <c r="H1749">
        <v>2</v>
      </c>
      <c r="I1749">
        <v>298.54000000000002</v>
      </c>
      <c r="J1749">
        <v>1.2E-2</v>
      </c>
      <c r="K1749">
        <v>220.56</v>
      </c>
    </row>
    <row r="1750" spans="1:12" x14ac:dyDescent="0.3">
      <c r="A1750" t="s">
        <v>3766</v>
      </c>
      <c r="B1750" t="s">
        <v>7861</v>
      </c>
      <c r="C1750" t="s">
        <v>88</v>
      </c>
      <c r="D1750" t="s">
        <v>167</v>
      </c>
      <c r="E1750" t="s">
        <v>54</v>
      </c>
      <c r="F1750" t="s">
        <v>268</v>
      </c>
      <c r="G1750" t="s">
        <v>56</v>
      </c>
      <c r="H1750">
        <v>1</v>
      </c>
      <c r="I1750">
        <v>11.95</v>
      </c>
      <c r="J1750">
        <v>0.13400000000000001</v>
      </c>
      <c r="K1750">
        <v>6.65</v>
      </c>
      <c r="L1750" t="s">
        <v>57</v>
      </c>
    </row>
    <row r="1751" spans="1:12" x14ac:dyDescent="0.3">
      <c r="A1751" t="s">
        <v>2020</v>
      </c>
      <c r="B1751" t="s">
        <v>6807</v>
      </c>
      <c r="C1751" t="s">
        <v>63</v>
      </c>
      <c r="D1751" t="s">
        <v>64</v>
      </c>
      <c r="E1751" t="s">
        <v>93</v>
      </c>
      <c r="F1751" t="s">
        <v>94</v>
      </c>
      <c r="G1751" t="s">
        <v>68</v>
      </c>
      <c r="H1751">
        <v>3</v>
      </c>
      <c r="I1751">
        <v>49.97</v>
      </c>
      <c r="J1751">
        <v>0.20300000000000001</v>
      </c>
      <c r="K1751">
        <v>18.87</v>
      </c>
      <c r="L1751" t="s">
        <v>57</v>
      </c>
    </row>
    <row r="1752" spans="1:12" x14ac:dyDescent="0.3">
      <c r="A1752" t="s">
        <v>1352</v>
      </c>
      <c r="B1752" t="s">
        <v>7644</v>
      </c>
      <c r="C1752" t="s">
        <v>63</v>
      </c>
      <c r="D1752" t="s">
        <v>281</v>
      </c>
      <c r="E1752" t="s">
        <v>93</v>
      </c>
      <c r="F1752" t="s">
        <v>219</v>
      </c>
      <c r="G1752" t="s">
        <v>56</v>
      </c>
      <c r="H1752">
        <v>4</v>
      </c>
      <c r="I1752">
        <v>68</v>
      </c>
      <c r="J1752">
        <v>0.23300000000000001</v>
      </c>
      <c r="K1752">
        <v>26.98</v>
      </c>
      <c r="L1752" t="s">
        <v>57</v>
      </c>
    </row>
    <row r="1753" spans="1:12" x14ac:dyDescent="0.3">
      <c r="A1753" t="s">
        <v>1298</v>
      </c>
      <c r="B1753" t="s">
        <v>7862</v>
      </c>
      <c r="C1753" t="s">
        <v>63</v>
      </c>
      <c r="D1753" t="s">
        <v>302</v>
      </c>
      <c r="E1753" t="s">
        <v>71</v>
      </c>
      <c r="F1753" t="s">
        <v>126</v>
      </c>
      <c r="G1753" t="s">
        <v>68</v>
      </c>
      <c r="H1753">
        <v>4</v>
      </c>
      <c r="I1753">
        <v>167.68</v>
      </c>
      <c r="J1753">
        <v>0.36699999999999999</v>
      </c>
      <c r="K1753">
        <v>114.78</v>
      </c>
      <c r="L1753" t="s">
        <v>104</v>
      </c>
    </row>
    <row r="1754" spans="1:12" x14ac:dyDescent="0.3">
      <c r="A1754" t="s">
        <v>5325</v>
      </c>
      <c r="B1754" t="s">
        <v>7863</v>
      </c>
      <c r="C1754" t="s">
        <v>52</v>
      </c>
      <c r="D1754" t="s">
        <v>113</v>
      </c>
      <c r="E1754" t="s">
        <v>54</v>
      </c>
      <c r="F1754" t="s">
        <v>55</v>
      </c>
      <c r="G1754" t="s">
        <v>68</v>
      </c>
      <c r="H1754">
        <v>4</v>
      </c>
      <c r="I1754">
        <v>20.6</v>
      </c>
      <c r="J1754">
        <v>4.2999999999999997E-2</v>
      </c>
      <c r="L1754" t="s">
        <v>57</v>
      </c>
    </row>
    <row r="1755" spans="1:12" x14ac:dyDescent="0.3">
      <c r="A1755" t="s">
        <v>2141</v>
      </c>
      <c r="B1755" t="s">
        <v>7864</v>
      </c>
      <c r="C1755" t="s">
        <v>84</v>
      </c>
      <c r="D1755" t="s">
        <v>6895</v>
      </c>
      <c r="E1755" t="s">
        <v>60</v>
      </c>
      <c r="F1755" t="s">
        <v>99</v>
      </c>
      <c r="G1755" t="s">
        <v>56</v>
      </c>
      <c r="H1755">
        <v>1</v>
      </c>
      <c r="I1755">
        <v>95.38</v>
      </c>
      <c r="J1755">
        <v>0.11899999999999999</v>
      </c>
      <c r="K1755">
        <v>45.19</v>
      </c>
      <c r="L1755" t="s">
        <v>104</v>
      </c>
    </row>
    <row r="1756" spans="1:12" x14ac:dyDescent="0.3">
      <c r="A1756" t="s">
        <v>1505</v>
      </c>
      <c r="B1756" t="s">
        <v>7865</v>
      </c>
      <c r="C1756" t="s">
        <v>63</v>
      </c>
      <c r="D1756" t="s">
        <v>258</v>
      </c>
      <c r="E1756" t="s">
        <v>71</v>
      </c>
      <c r="F1756" t="s">
        <v>72</v>
      </c>
      <c r="G1756" t="s">
        <v>56</v>
      </c>
      <c r="H1756">
        <v>5</v>
      </c>
      <c r="I1756">
        <v>124.24</v>
      </c>
      <c r="J1756">
        <v>0.21199999999999999</v>
      </c>
      <c r="K1756">
        <v>96.58</v>
      </c>
      <c r="L1756" t="s">
        <v>57</v>
      </c>
    </row>
    <row r="1757" spans="1:12" x14ac:dyDescent="0.3">
      <c r="A1757" t="s">
        <v>1101</v>
      </c>
      <c r="B1757" t="s">
        <v>7305</v>
      </c>
      <c r="C1757" t="s">
        <v>88</v>
      </c>
      <c r="D1757" t="s">
        <v>116</v>
      </c>
      <c r="E1757" t="s">
        <v>107</v>
      </c>
      <c r="F1757" t="s">
        <v>139</v>
      </c>
      <c r="G1757" t="s">
        <v>56</v>
      </c>
      <c r="H1757">
        <v>1</v>
      </c>
      <c r="I1757">
        <v>10.9</v>
      </c>
      <c r="J1757">
        <v>0.17</v>
      </c>
      <c r="K1757">
        <v>3.7</v>
      </c>
      <c r="L1757" t="s">
        <v>57</v>
      </c>
    </row>
    <row r="1758" spans="1:12" x14ac:dyDescent="0.3">
      <c r="A1758" t="s">
        <v>4491</v>
      </c>
      <c r="B1758" t="s">
        <v>6966</v>
      </c>
      <c r="C1758" t="s">
        <v>52</v>
      </c>
      <c r="D1758" t="s">
        <v>101</v>
      </c>
      <c r="E1758" t="s">
        <v>71</v>
      </c>
      <c r="F1758" t="s">
        <v>126</v>
      </c>
      <c r="G1758" t="s">
        <v>56</v>
      </c>
      <c r="H1758">
        <v>5</v>
      </c>
      <c r="I1758">
        <v>125.23</v>
      </c>
      <c r="J1758">
        <v>2.5000000000000001E-2</v>
      </c>
      <c r="K1758">
        <v>93.13</v>
      </c>
      <c r="L1758" t="s">
        <v>57</v>
      </c>
    </row>
    <row r="1759" spans="1:12" x14ac:dyDescent="0.3">
      <c r="A1759" t="s">
        <v>136</v>
      </c>
      <c r="B1759" t="s">
        <v>7866</v>
      </c>
      <c r="C1759" t="s">
        <v>63</v>
      </c>
      <c r="D1759" t="s">
        <v>137</v>
      </c>
      <c r="E1759" t="s">
        <v>93</v>
      </c>
      <c r="F1759" t="s">
        <v>7353</v>
      </c>
      <c r="G1759" t="s">
        <v>68</v>
      </c>
      <c r="H1759">
        <v>1</v>
      </c>
      <c r="I1759">
        <v>14.88</v>
      </c>
      <c r="J1759">
        <v>0.182</v>
      </c>
      <c r="K1759">
        <v>5.91</v>
      </c>
      <c r="L1759" t="s">
        <v>104</v>
      </c>
    </row>
    <row r="1760" spans="1:12" x14ac:dyDescent="0.3">
      <c r="A1760" t="s">
        <v>5907</v>
      </c>
      <c r="B1760" t="s">
        <v>7867</v>
      </c>
      <c r="C1760" t="s">
        <v>52</v>
      </c>
      <c r="D1760" t="s">
        <v>53</v>
      </c>
      <c r="E1760" t="s">
        <v>93</v>
      </c>
      <c r="F1760" t="s">
        <v>124</v>
      </c>
      <c r="G1760" t="s">
        <v>56</v>
      </c>
      <c r="H1760">
        <v>3</v>
      </c>
      <c r="I1760">
        <v>48.21</v>
      </c>
      <c r="J1760">
        <v>6.0999999999999999E-2</v>
      </c>
      <c r="K1760">
        <v>19.43</v>
      </c>
      <c r="L1760" t="s">
        <v>57</v>
      </c>
    </row>
    <row r="1761" spans="1:12" x14ac:dyDescent="0.3">
      <c r="A1761" t="s">
        <v>3555</v>
      </c>
      <c r="B1761" t="s">
        <v>7285</v>
      </c>
      <c r="C1761" t="s">
        <v>52</v>
      </c>
      <c r="D1761" t="s">
        <v>113</v>
      </c>
      <c r="E1761" t="s">
        <v>107</v>
      </c>
      <c r="F1761" t="s">
        <v>132</v>
      </c>
      <c r="G1761" t="s">
        <v>56</v>
      </c>
      <c r="H1761">
        <v>1</v>
      </c>
      <c r="I1761">
        <v>45.71</v>
      </c>
      <c r="J1761">
        <v>0.12</v>
      </c>
      <c r="K1761">
        <v>20.38</v>
      </c>
      <c r="L1761" t="s">
        <v>57</v>
      </c>
    </row>
    <row r="1762" spans="1:12" x14ac:dyDescent="0.3">
      <c r="A1762" t="s">
        <v>1345</v>
      </c>
      <c r="B1762" t="s">
        <v>7868</v>
      </c>
      <c r="C1762" t="s">
        <v>52</v>
      </c>
      <c r="D1762" t="s">
        <v>121</v>
      </c>
      <c r="E1762" t="s">
        <v>71</v>
      </c>
      <c r="F1762" t="s">
        <v>97</v>
      </c>
      <c r="G1762" t="s">
        <v>56</v>
      </c>
      <c r="H1762">
        <v>2</v>
      </c>
      <c r="I1762">
        <v>109.93</v>
      </c>
      <c r="K1762">
        <v>83.62</v>
      </c>
      <c r="L1762" t="s">
        <v>57</v>
      </c>
    </row>
    <row r="1763" spans="1:12" x14ac:dyDescent="0.3">
      <c r="A1763" t="s">
        <v>5971</v>
      </c>
      <c r="B1763" t="s">
        <v>7221</v>
      </c>
      <c r="C1763" t="s">
        <v>6930</v>
      </c>
      <c r="D1763" t="s">
        <v>6990</v>
      </c>
      <c r="E1763" t="s">
        <v>93</v>
      </c>
      <c r="F1763" t="s">
        <v>219</v>
      </c>
      <c r="G1763" t="s">
        <v>68</v>
      </c>
      <c r="H1763">
        <v>3</v>
      </c>
      <c r="I1763">
        <v>83.74</v>
      </c>
      <c r="J1763">
        <v>3.7999999999999999E-2</v>
      </c>
      <c r="K1763">
        <v>31.23</v>
      </c>
      <c r="L1763" t="s">
        <v>57</v>
      </c>
    </row>
    <row r="1764" spans="1:12" x14ac:dyDescent="0.3">
      <c r="A1764" t="s">
        <v>2964</v>
      </c>
      <c r="B1764" t="s">
        <v>7677</v>
      </c>
      <c r="C1764" t="s">
        <v>52</v>
      </c>
      <c r="D1764" t="s">
        <v>53</v>
      </c>
      <c r="E1764" t="s">
        <v>71</v>
      </c>
      <c r="F1764" t="s">
        <v>126</v>
      </c>
      <c r="G1764" t="s">
        <v>56</v>
      </c>
      <c r="H1764">
        <v>1</v>
      </c>
      <c r="I1764">
        <v>141.12</v>
      </c>
      <c r="J1764">
        <v>6.7000000000000004E-2</v>
      </c>
      <c r="K1764">
        <v>92.17</v>
      </c>
      <c r="L1764" t="s">
        <v>57</v>
      </c>
    </row>
    <row r="1765" spans="1:12" x14ac:dyDescent="0.3">
      <c r="A1765" t="s">
        <v>901</v>
      </c>
      <c r="B1765" t="s">
        <v>7869</v>
      </c>
      <c r="C1765" t="s">
        <v>63</v>
      </c>
      <c r="D1765" t="s">
        <v>188</v>
      </c>
      <c r="E1765" t="s">
        <v>107</v>
      </c>
      <c r="F1765" t="s">
        <v>132</v>
      </c>
      <c r="G1765" t="s">
        <v>68</v>
      </c>
      <c r="H1765">
        <v>1</v>
      </c>
      <c r="I1765">
        <v>48</v>
      </c>
      <c r="J1765">
        <v>7.8E-2</v>
      </c>
      <c r="K1765">
        <v>14.77</v>
      </c>
      <c r="L1765" t="s">
        <v>57</v>
      </c>
    </row>
    <row r="1766" spans="1:12" x14ac:dyDescent="0.3">
      <c r="A1766" t="s">
        <v>3435</v>
      </c>
      <c r="B1766" t="s">
        <v>7870</v>
      </c>
      <c r="C1766" t="s">
        <v>88</v>
      </c>
      <c r="D1766" t="s">
        <v>198</v>
      </c>
      <c r="E1766" t="s">
        <v>93</v>
      </c>
      <c r="F1766" t="s">
        <v>255</v>
      </c>
      <c r="G1766" t="s">
        <v>56</v>
      </c>
      <c r="H1766">
        <v>1</v>
      </c>
      <c r="I1766">
        <v>47.5</v>
      </c>
      <c r="J1766">
        <v>1.2E-2</v>
      </c>
      <c r="K1766">
        <v>22.13</v>
      </c>
      <c r="L1766" t="s">
        <v>57</v>
      </c>
    </row>
    <row r="1767" spans="1:12" x14ac:dyDescent="0.3">
      <c r="A1767" t="s">
        <v>5005</v>
      </c>
      <c r="B1767" t="s">
        <v>7871</v>
      </c>
      <c r="C1767" t="s">
        <v>84</v>
      </c>
      <c r="D1767" t="s">
        <v>144</v>
      </c>
      <c r="E1767" t="s">
        <v>93</v>
      </c>
      <c r="F1767" t="s">
        <v>94</v>
      </c>
      <c r="G1767" t="s">
        <v>68</v>
      </c>
      <c r="H1767">
        <v>2</v>
      </c>
      <c r="I1767">
        <v>40.93</v>
      </c>
      <c r="J1767">
        <v>7.3999999999999996E-2</v>
      </c>
      <c r="K1767">
        <v>17.88</v>
      </c>
      <c r="L1767" t="s">
        <v>57</v>
      </c>
    </row>
    <row r="1768" spans="1:12" x14ac:dyDescent="0.3">
      <c r="A1768" t="s">
        <v>5879</v>
      </c>
      <c r="B1768" t="s">
        <v>6986</v>
      </c>
      <c r="C1768" t="s">
        <v>52</v>
      </c>
      <c r="D1768" t="s">
        <v>7339</v>
      </c>
      <c r="E1768" t="s">
        <v>71</v>
      </c>
      <c r="F1768" t="s">
        <v>97</v>
      </c>
      <c r="G1768" t="s">
        <v>68</v>
      </c>
      <c r="H1768">
        <v>2</v>
      </c>
      <c r="I1768">
        <v>77.34</v>
      </c>
      <c r="J1768">
        <v>3.5000000000000003E-2</v>
      </c>
      <c r="K1768">
        <v>52.49</v>
      </c>
      <c r="L1768" t="s">
        <v>57</v>
      </c>
    </row>
    <row r="1769" spans="1:12" x14ac:dyDescent="0.3">
      <c r="A1769" t="s">
        <v>5286</v>
      </c>
      <c r="B1769" t="s">
        <v>7327</v>
      </c>
      <c r="C1769" t="s">
        <v>88</v>
      </c>
      <c r="D1769" t="s">
        <v>92</v>
      </c>
      <c r="E1769" t="s">
        <v>93</v>
      </c>
      <c r="F1769" t="s">
        <v>219</v>
      </c>
      <c r="G1769" t="s">
        <v>68</v>
      </c>
      <c r="H1769">
        <v>1</v>
      </c>
      <c r="I1769">
        <v>18.510000000000002</v>
      </c>
      <c r="J1769">
        <v>3.5999999999999997E-2</v>
      </c>
      <c r="K1769">
        <v>8.15</v>
      </c>
      <c r="L1769" t="s">
        <v>57</v>
      </c>
    </row>
    <row r="1770" spans="1:12" x14ac:dyDescent="0.3">
      <c r="A1770" t="s">
        <v>6566</v>
      </c>
      <c r="B1770" t="s">
        <v>6971</v>
      </c>
      <c r="C1770" t="s">
        <v>52</v>
      </c>
      <c r="D1770" t="s">
        <v>200</v>
      </c>
      <c r="E1770" t="s">
        <v>54</v>
      </c>
      <c r="F1770" t="s">
        <v>65</v>
      </c>
      <c r="G1770" t="s">
        <v>56</v>
      </c>
      <c r="H1770">
        <v>1</v>
      </c>
      <c r="I1770">
        <v>9.24</v>
      </c>
      <c r="J1770">
        <v>6.2E-2</v>
      </c>
      <c r="L1770" t="s">
        <v>57</v>
      </c>
    </row>
    <row r="1771" spans="1:12" x14ac:dyDescent="0.3">
      <c r="A1771" t="s">
        <v>414</v>
      </c>
      <c r="B1771" t="s">
        <v>7872</v>
      </c>
      <c r="C1771" t="s">
        <v>88</v>
      </c>
      <c r="D1771" t="s">
        <v>89</v>
      </c>
      <c r="E1771" t="s">
        <v>54</v>
      </c>
      <c r="F1771" t="s">
        <v>55</v>
      </c>
      <c r="G1771" t="s">
        <v>68</v>
      </c>
      <c r="H1771">
        <v>3</v>
      </c>
      <c r="I1771">
        <v>23.86</v>
      </c>
      <c r="J1771">
        <v>0.112</v>
      </c>
      <c r="K1771">
        <v>13.52</v>
      </c>
      <c r="L1771" t="s">
        <v>57</v>
      </c>
    </row>
    <row r="1772" spans="1:12" x14ac:dyDescent="0.3">
      <c r="A1772" t="s">
        <v>2196</v>
      </c>
      <c r="B1772" t="s">
        <v>7401</v>
      </c>
      <c r="C1772" t="s">
        <v>6741</v>
      </c>
      <c r="D1772" t="s">
        <v>272</v>
      </c>
      <c r="E1772" t="s">
        <v>71</v>
      </c>
      <c r="F1772" t="s">
        <v>78</v>
      </c>
      <c r="G1772" t="s">
        <v>56</v>
      </c>
      <c r="H1772">
        <v>10</v>
      </c>
      <c r="I1772">
        <v>65.53</v>
      </c>
      <c r="J1772">
        <v>3.2000000000000001E-2</v>
      </c>
      <c r="K1772">
        <v>43.9</v>
      </c>
      <c r="L1772" t="s">
        <v>57</v>
      </c>
    </row>
    <row r="1773" spans="1:12" x14ac:dyDescent="0.3">
      <c r="A1773" t="s">
        <v>1598</v>
      </c>
      <c r="B1773" t="s">
        <v>7872</v>
      </c>
      <c r="C1773" t="s">
        <v>6820</v>
      </c>
      <c r="D1773" t="s">
        <v>53</v>
      </c>
      <c r="E1773" t="s">
        <v>107</v>
      </c>
      <c r="F1773" t="s">
        <v>148</v>
      </c>
      <c r="H1773">
        <v>1</v>
      </c>
      <c r="I1773">
        <v>43.77</v>
      </c>
      <c r="J1773">
        <v>0.151</v>
      </c>
      <c r="K1773">
        <v>18.329999999999998</v>
      </c>
      <c r="L1773" t="s">
        <v>57</v>
      </c>
    </row>
    <row r="1774" spans="1:12" x14ac:dyDescent="0.3">
      <c r="A1774" t="s">
        <v>4220</v>
      </c>
      <c r="B1774" t="s">
        <v>7829</v>
      </c>
      <c r="C1774" t="s">
        <v>52</v>
      </c>
      <c r="D1774" t="s">
        <v>272</v>
      </c>
      <c r="E1774" t="s">
        <v>107</v>
      </c>
      <c r="F1774" t="s">
        <v>132</v>
      </c>
      <c r="G1774" t="s">
        <v>56</v>
      </c>
      <c r="H1774">
        <v>4</v>
      </c>
      <c r="I1774">
        <v>17.25</v>
      </c>
      <c r="J1774">
        <v>0</v>
      </c>
      <c r="K1774">
        <v>6.86</v>
      </c>
      <c r="L1774" t="s">
        <v>57</v>
      </c>
    </row>
    <row r="1775" spans="1:12" x14ac:dyDescent="0.3">
      <c r="A1775" t="s">
        <v>5178</v>
      </c>
      <c r="B1775" t="s">
        <v>7457</v>
      </c>
      <c r="C1775" t="s">
        <v>88</v>
      </c>
      <c r="D1775" t="s">
        <v>429</v>
      </c>
      <c r="E1775" t="s">
        <v>71</v>
      </c>
      <c r="F1775" t="s">
        <v>72</v>
      </c>
      <c r="G1775" t="s">
        <v>68</v>
      </c>
      <c r="H1775">
        <v>2</v>
      </c>
      <c r="I1775">
        <v>78.27</v>
      </c>
      <c r="J1775">
        <v>6.2E-2</v>
      </c>
      <c r="K1775">
        <v>58.25</v>
      </c>
      <c r="L1775" t="s">
        <v>57</v>
      </c>
    </row>
    <row r="1776" spans="1:12" x14ac:dyDescent="0.3">
      <c r="A1776" t="s">
        <v>2736</v>
      </c>
      <c r="B1776" t="s">
        <v>7073</v>
      </c>
      <c r="C1776" t="s">
        <v>84</v>
      </c>
      <c r="D1776" t="s">
        <v>229</v>
      </c>
      <c r="E1776" t="s">
        <v>71</v>
      </c>
      <c r="F1776" t="s">
        <v>72</v>
      </c>
      <c r="G1776" t="s">
        <v>56</v>
      </c>
      <c r="H1776">
        <v>1</v>
      </c>
      <c r="I1776">
        <v>207.6</v>
      </c>
      <c r="J1776">
        <v>0.123</v>
      </c>
      <c r="K1776">
        <v>147.5</v>
      </c>
      <c r="L1776" t="s">
        <v>57</v>
      </c>
    </row>
    <row r="1777" spans="1:12" x14ac:dyDescent="0.3">
      <c r="A1777" t="s">
        <v>1894</v>
      </c>
      <c r="B1777" t="s">
        <v>7652</v>
      </c>
      <c r="C1777" t="s">
        <v>52</v>
      </c>
      <c r="D1777" t="s">
        <v>70</v>
      </c>
      <c r="E1777" t="s">
        <v>54</v>
      </c>
      <c r="F1777" t="s">
        <v>6878</v>
      </c>
      <c r="G1777" t="s">
        <v>56</v>
      </c>
      <c r="H1777">
        <v>5</v>
      </c>
      <c r="I1777">
        <v>8.9700000000000006</v>
      </c>
      <c r="J1777">
        <v>0.109</v>
      </c>
      <c r="K1777">
        <v>6.23</v>
      </c>
      <c r="L1777" t="s">
        <v>57</v>
      </c>
    </row>
    <row r="1778" spans="1:12" x14ac:dyDescent="0.3">
      <c r="A1778" t="s">
        <v>5957</v>
      </c>
      <c r="B1778" t="s">
        <v>7014</v>
      </c>
      <c r="C1778" t="s">
        <v>63</v>
      </c>
      <c r="D1778" t="s">
        <v>281</v>
      </c>
      <c r="E1778" t="s">
        <v>60</v>
      </c>
      <c r="F1778" t="s">
        <v>99</v>
      </c>
      <c r="G1778" t="s">
        <v>56</v>
      </c>
      <c r="H1778">
        <v>1</v>
      </c>
      <c r="I1778">
        <v>56.05</v>
      </c>
      <c r="J1778">
        <v>0.21</v>
      </c>
      <c r="K1778">
        <v>23.65</v>
      </c>
      <c r="L1778" t="s">
        <v>57</v>
      </c>
    </row>
    <row r="1779" spans="1:12" x14ac:dyDescent="0.3">
      <c r="A1779" t="s">
        <v>6451</v>
      </c>
      <c r="B1779" t="s">
        <v>6959</v>
      </c>
      <c r="C1779" t="s">
        <v>52</v>
      </c>
      <c r="D1779" t="s">
        <v>216</v>
      </c>
      <c r="E1779" t="s">
        <v>107</v>
      </c>
      <c r="F1779" t="s">
        <v>193</v>
      </c>
      <c r="G1779" t="s">
        <v>68</v>
      </c>
      <c r="H1779">
        <v>7</v>
      </c>
      <c r="I1779">
        <v>27.85</v>
      </c>
      <c r="J1779">
        <v>3.5000000000000003E-2</v>
      </c>
      <c r="K1779">
        <v>12.1</v>
      </c>
      <c r="L1779" t="s">
        <v>57</v>
      </c>
    </row>
    <row r="1780" spans="1:12" x14ac:dyDescent="0.3">
      <c r="A1780" t="s">
        <v>4860</v>
      </c>
      <c r="B1780" t="s">
        <v>7681</v>
      </c>
      <c r="C1780" t="s">
        <v>63</v>
      </c>
      <c r="D1780" t="s">
        <v>263</v>
      </c>
      <c r="E1780" t="s">
        <v>60</v>
      </c>
      <c r="F1780" t="s">
        <v>67</v>
      </c>
      <c r="G1780" t="s">
        <v>56</v>
      </c>
      <c r="H1780">
        <v>1</v>
      </c>
      <c r="I1780">
        <v>85.21</v>
      </c>
      <c r="J1780">
        <v>0.32800000000000001</v>
      </c>
      <c r="K1780">
        <v>43.91</v>
      </c>
      <c r="L1780" t="s">
        <v>57</v>
      </c>
    </row>
    <row r="1781" spans="1:12" x14ac:dyDescent="0.3">
      <c r="A1781" t="s">
        <v>5240</v>
      </c>
      <c r="B1781" t="s">
        <v>7397</v>
      </c>
      <c r="C1781" t="s">
        <v>63</v>
      </c>
      <c r="D1781" t="s">
        <v>82</v>
      </c>
      <c r="E1781" t="s">
        <v>93</v>
      </c>
      <c r="F1781" t="s">
        <v>94</v>
      </c>
      <c r="G1781" t="s">
        <v>68</v>
      </c>
      <c r="H1781">
        <v>2</v>
      </c>
      <c r="I1781">
        <v>12.78</v>
      </c>
      <c r="J1781">
        <v>0.28299999999999997</v>
      </c>
      <c r="K1781">
        <v>5.2</v>
      </c>
      <c r="L1781" t="s">
        <v>6720</v>
      </c>
    </row>
    <row r="1782" spans="1:12" x14ac:dyDescent="0.3">
      <c r="A1782" t="s">
        <v>1197</v>
      </c>
      <c r="B1782" t="s">
        <v>7873</v>
      </c>
      <c r="C1782" t="s">
        <v>52</v>
      </c>
      <c r="D1782" t="s">
        <v>155</v>
      </c>
      <c r="E1782" t="s">
        <v>60</v>
      </c>
      <c r="F1782" t="s">
        <v>76</v>
      </c>
      <c r="G1782" t="s">
        <v>68</v>
      </c>
      <c r="H1782">
        <v>3</v>
      </c>
      <c r="I1782">
        <v>38.799999999999997</v>
      </c>
      <c r="J1782">
        <v>1E-3</v>
      </c>
      <c r="K1782">
        <v>18.79</v>
      </c>
      <c r="L1782" t="s">
        <v>57</v>
      </c>
    </row>
    <row r="1783" spans="1:12" x14ac:dyDescent="0.3">
      <c r="A1783" t="s">
        <v>3544</v>
      </c>
      <c r="B1783" t="s">
        <v>7608</v>
      </c>
      <c r="C1783" t="s">
        <v>52</v>
      </c>
      <c r="D1783" t="s">
        <v>70</v>
      </c>
      <c r="E1783" t="s">
        <v>71</v>
      </c>
      <c r="F1783" t="s">
        <v>97</v>
      </c>
      <c r="G1783" t="s">
        <v>56</v>
      </c>
      <c r="H1783">
        <v>2</v>
      </c>
      <c r="I1783">
        <v>117.58</v>
      </c>
      <c r="J1783">
        <v>9.8000000000000004E-2</v>
      </c>
      <c r="K1783">
        <v>93.15</v>
      </c>
      <c r="L1783" t="s">
        <v>6720</v>
      </c>
    </row>
    <row r="1784" spans="1:12" x14ac:dyDescent="0.3">
      <c r="A1784" t="s">
        <v>4731</v>
      </c>
      <c r="B1784" t="s">
        <v>7874</v>
      </c>
      <c r="C1784" t="s">
        <v>63</v>
      </c>
      <c r="D1784" t="s">
        <v>7081</v>
      </c>
      <c r="E1784" t="s">
        <v>107</v>
      </c>
      <c r="F1784" t="s">
        <v>193</v>
      </c>
      <c r="G1784" t="s">
        <v>68</v>
      </c>
      <c r="H1784">
        <v>1</v>
      </c>
      <c r="I1784">
        <v>35.68</v>
      </c>
      <c r="J1784">
        <v>0.36099999999999999</v>
      </c>
      <c r="K1784">
        <v>11.14</v>
      </c>
      <c r="L1784" t="s">
        <v>57</v>
      </c>
    </row>
    <row r="1785" spans="1:12" x14ac:dyDescent="0.3">
      <c r="A1785" t="s">
        <v>1012</v>
      </c>
      <c r="B1785" t="s">
        <v>6956</v>
      </c>
      <c r="C1785" t="s">
        <v>84</v>
      </c>
      <c r="D1785" t="s">
        <v>169</v>
      </c>
      <c r="E1785" t="s">
        <v>54</v>
      </c>
      <c r="F1785" t="s">
        <v>65</v>
      </c>
      <c r="G1785" t="s">
        <v>56</v>
      </c>
      <c r="H1785">
        <v>4</v>
      </c>
      <c r="I1785">
        <v>14.17</v>
      </c>
      <c r="J1785">
        <v>0.14699999999999999</v>
      </c>
      <c r="K1785">
        <v>8.7799999999999994</v>
      </c>
      <c r="L1785" t="s">
        <v>57</v>
      </c>
    </row>
    <row r="1786" spans="1:12" x14ac:dyDescent="0.3">
      <c r="A1786" t="s">
        <v>2602</v>
      </c>
      <c r="B1786" t="s">
        <v>7034</v>
      </c>
      <c r="C1786" t="s">
        <v>84</v>
      </c>
      <c r="D1786" t="s">
        <v>177</v>
      </c>
      <c r="E1786" t="s">
        <v>107</v>
      </c>
      <c r="F1786" t="s">
        <v>193</v>
      </c>
      <c r="G1786" t="s">
        <v>56</v>
      </c>
      <c r="H1786">
        <v>1</v>
      </c>
      <c r="I1786">
        <v>56.32</v>
      </c>
      <c r="J1786">
        <v>8.3000000000000004E-2</v>
      </c>
      <c r="K1786">
        <v>20.23</v>
      </c>
      <c r="L1786" t="s">
        <v>57</v>
      </c>
    </row>
    <row r="1787" spans="1:12" x14ac:dyDescent="0.3">
      <c r="A1787" t="s">
        <v>1122</v>
      </c>
      <c r="B1787" t="s">
        <v>7162</v>
      </c>
      <c r="C1787" t="s">
        <v>88</v>
      </c>
      <c r="D1787" t="s">
        <v>429</v>
      </c>
      <c r="E1787" t="s">
        <v>71</v>
      </c>
      <c r="F1787" t="s">
        <v>97</v>
      </c>
      <c r="G1787" t="s">
        <v>68</v>
      </c>
      <c r="H1787">
        <v>1</v>
      </c>
      <c r="I1787">
        <v>111.32</v>
      </c>
      <c r="J1787">
        <v>3.3000000000000002E-2</v>
      </c>
      <c r="K1787">
        <v>77.33</v>
      </c>
      <c r="L1787" t="s">
        <v>57</v>
      </c>
    </row>
    <row r="1788" spans="1:12" x14ac:dyDescent="0.3">
      <c r="A1788" t="s">
        <v>3446</v>
      </c>
      <c r="B1788" t="s">
        <v>7473</v>
      </c>
      <c r="C1788" t="s">
        <v>63</v>
      </c>
      <c r="D1788" t="s">
        <v>258</v>
      </c>
      <c r="E1788" t="s">
        <v>93</v>
      </c>
      <c r="F1788" t="s">
        <v>219</v>
      </c>
      <c r="G1788" t="s">
        <v>68</v>
      </c>
      <c r="H1788">
        <v>2</v>
      </c>
      <c r="I1788">
        <v>36.51</v>
      </c>
      <c r="J1788">
        <v>0.17399999999999999</v>
      </c>
      <c r="K1788">
        <v>14.54</v>
      </c>
      <c r="L1788" t="s">
        <v>57</v>
      </c>
    </row>
    <row r="1789" spans="1:12" x14ac:dyDescent="0.3">
      <c r="A1789" t="s">
        <v>4198</v>
      </c>
      <c r="B1789" t="s">
        <v>7875</v>
      </c>
      <c r="C1789" t="s">
        <v>88</v>
      </c>
      <c r="D1789" t="s">
        <v>123</v>
      </c>
      <c r="E1789" t="s">
        <v>107</v>
      </c>
      <c r="F1789" t="s">
        <v>148</v>
      </c>
      <c r="G1789" t="s">
        <v>68</v>
      </c>
      <c r="H1789">
        <v>6</v>
      </c>
      <c r="I1789">
        <v>16.190000000000001</v>
      </c>
      <c r="J1789">
        <v>5.1999999999999998E-2</v>
      </c>
      <c r="K1789">
        <v>5.61</v>
      </c>
      <c r="L1789" t="s">
        <v>57</v>
      </c>
    </row>
    <row r="1790" spans="1:12" x14ac:dyDescent="0.3">
      <c r="A1790" t="s">
        <v>276</v>
      </c>
      <c r="B1790" t="s">
        <v>7876</v>
      </c>
      <c r="C1790" t="s">
        <v>63</v>
      </c>
      <c r="D1790" t="s">
        <v>64</v>
      </c>
      <c r="E1790" t="s">
        <v>71</v>
      </c>
      <c r="F1790" t="s">
        <v>97</v>
      </c>
      <c r="G1790" t="s">
        <v>68</v>
      </c>
      <c r="H1790">
        <v>-2</v>
      </c>
      <c r="I1790">
        <v>234.1</v>
      </c>
      <c r="J1790">
        <v>0.25</v>
      </c>
      <c r="K1790">
        <v>176.88</v>
      </c>
      <c r="L1790" t="s">
        <v>104</v>
      </c>
    </row>
    <row r="1791" spans="1:12" x14ac:dyDescent="0.3">
      <c r="A1791" t="s">
        <v>4263</v>
      </c>
      <c r="B1791" t="s">
        <v>7877</v>
      </c>
      <c r="C1791" t="s">
        <v>63</v>
      </c>
      <c r="D1791" t="s">
        <v>64</v>
      </c>
      <c r="E1791" t="s">
        <v>107</v>
      </c>
      <c r="F1791" t="s">
        <v>148</v>
      </c>
      <c r="G1791" t="s">
        <v>56</v>
      </c>
      <c r="H1791">
        <v>9</v>
      </c>
      <c r="I1791">
        <v>55.47</v>
      </c>
      <c r="J1791">
        <v>0.28299999999999997</v>
      </c>
      <c r="K1791">
        <v>20.84</v>
      </c>
      <c r="L1791" t="s">
        <v>57</v>
      </c>
    </row>
    <row r="1792" spans="1:12" x14ac:dyDescent="0.3">
      <c r="A1792" t="s">
        <v>4157</v>
      </c>
      <c r="B1792" t="s">
        <v>7626</v>
      </c>
      <c r="C1792" t="s">
        <v>88</v>
      </c>
      <c r="D1792" t="s">
        <v>135</v>
      </c>
      <c r="E1792" t="s">
        <v>60</v>
      </c>
      <c r="F1792" t="s">
        <v>67</v>
      </c>
      <c r="G1792" t="s">
        <v>56</v>
      </c>
      <c r="H1792">
        <v>13</v>
      </c>
      <c r="I1792">
        <v>54.63</v>
      </c>
      <c r="J1792">
        <v>2.1000000000000001E-2</v>
      </c>
      <c r="K1792">
        <v>23.64</v>
      </c>
      <c r="L1792" t="s">
        <v>57</v>
      </c>
    </row>
    <row r="1793" spans="1:12" x14ac:dyDescent="0.3">
      <c r="A1793" t="s">
        <v>5148</v>
      </c>
      <c r="B1793" t="s">
        <v>6748</v>
      </c>
      <c r="C1793" t="s">
        <v>63</v>
      </c>
      <c r="D1793" t="s">
        <v>106</v>
      </c>
      <c r="E1793" t="s">
        <v>93</v>
      </c>
      <c r="F1793" t="s">
        <v>94</v>
      </c>
      <c r="G1793" t="s">
        <v>68</v>
      </c>
      <c r="H1793">
        <v>1</v>
      </c>
      <c r="I1793">
        <v>12.24</v>
      </c>
      <c r="J1793">
        <v>0.151</v>
      </c>
      <c r="K1793">
        <v>5.76</v>
      </c>
      <c r="L1793" t="s">
        <v>57</v>
      </c>
    </row>
    <row r="1794" spans="1:12" x14ac:dyDescent="0.3">
      <c r="A1794" t="s">
        <v>2007</v>
      </c>
      <c r="B1794" t="s">
        <v>7078</v>
      </c>
      <c r="C1794" t="s">
        <v>63</v>
      </c>
      <c r="D1794" t="s">
        <v>175</v>
      </c>
      <c r="E1794" t="s">
        <v>93</v>
      </c>
      <c r="F1794" t="s">
        <v>255</v>
      </c>
      <c r="G1794" t="s">
        <v>56</v>
      </c>
      <c r="H1794">
        <v>1</v>
      </c>
      <c r="I1794">
        <v>20.76</v>
      </c>
      <c r="J1794">
        <v>0</v>
      </c>
      <c r="K1794">
        <v>9.94</v>
      </c>
      <c r="L1794" t="s">
        <v>57</v>
      </c>
    </row>
    <row r="1795" spans="1:12" x14ac:dyDescent="0.3">
      <c r="A1795" t="s">
        <v>1098</v>
      </c>
      <c r="B1795" t="s">
        <v>7710</v>
      </c>
      <c r="C1795" t="s">
        <v>88</v>
      </c>
      <c r="D1795" t="s">
        <v>92</v>
      </c>
      <c r="E1795" t="s">
        <v>107</v>
      </c>
      <c r="F1795" t="s">
        <v>193</v>
      </c>
      <c r="G1795" t="s">
        <v>68</v>
      </c>
      <c r="H1795">
        <v>6</v>
      </c>
      <c r="I1795">
        <v>31.41</v>
      </c>
      <c r="J1795">
        <v>0.17699999999999999</v>
      </c>
      <c r="K1795">
        <v>13.44</v>
      </c>
      <c r="L1795" t="s">
        <v>57</v>
      </c>
    </row>
    <row r="1796" spans="1:12" x14ac:dyDescent="0.3">
      <c r="A1796" t="s">
        <v>702</v>
      </c>
      <c r="B1796" t="s">
        <v>7452</v>
      </c>
      <c r="C1796" t="s">
        <v>52</v>
      </c>
      <c r="D1796" t="s">
        <v>53</v>
      </c>
      <c r="E1796" t="s">
        <v>60</v>
      </c>
      <c r="F1796" t="s">
        <v>61</v>
      </c>
      <c r="G1796" t="s">
        <v>56</v>
      </c>
      <c r="H1796">
        <v>4</v>
      </c>
      <c r="I1796">
        <v>85.38</v>
      </c>
      <c r="J1796">
        <v>0</v>
      </c>
      <c r="K1796">
        <v>36.71</v>
      </c>
      <c r="L1796" t="s">
        <v>57</v>
      </c>
    </row>
    <row r="1797" spans="1:12" x14ac:dyDescent="0.3">
      <c r="A1797" t="s">
        <v>5505</v>
      </c>
      <c r="B1797" t="s">
        <v>7823</v>
      </c>
      <c r="C1797" t="s">
        <v>84</v>
      </c>
      <c r="D1797" t="s">
        <v>572</v>
      </c>
      <c r="E1797" t="s">
        <v>6911</v>
      </c>
      <c r="F1797" t="s">
        <v>67</v>
      </c>
      <c r="G1797" t="s">
        <v>68</v>
      </c>
      <c r="H1797">
        <v>7</v>
      </c>
      <c r="I1797">
        <v>29.45</v>
      </c>
      <c r="J1797">
        <v>0.11700000000000001</v>
      </c>
      <c r="K1797">
        <v>15.77</v>
      </c>
      <c r="L1797" t="s">
        <v>57</v>
      </c>
    </row>
    <row r="1798" spans="1:12" x14ac:dyDescent="0.3">
      <c r="A1798" t="s">
        <v>5423</v>
      </c>
      <c r="B1798" t="s">
        <v>7878</v>
      </c>
      <c r="C1798" t="s">
        <v>84</v>
      </c>
      <c r="D1798" t="s">
        <v>243</v>
      </c>
      <c r="E1798" t="s">
        <v>107</v>
      </c>
      <c r="F1798" t="s">
        <v>132</v>
      </c>
      <c r="G1798" t="s">
        <v>56</v>
      </c>
      <c r="H1798">
        <v>1</v>
      </c>
      <c r="I1798">
        <v>25.17</v>
      </c>
      <c r="J1798">
        <v>0.14499999999999999</v>
      </c>
      <c r="K1798">
        <v>8.19</v>
      </c>
      <c r="L1798" t="s">
        <v>57</v>
      </c>
    </row>
    <row r="1799" spans="1:12" x14ac:dyDescent="0.3">
      <c r="A1799" t="s">
        <v>4135</v>
      </c>
      <c r="B1799" t="s">
        <v>7382</v>
      </c>
      <c r="C1799" t="s">
        <v>63</v>
      </c>
      <c r="D1799" t="s">
        <v>106</v>
      </c>
      <c r="E1799" t="s">
        <v>107</v>
      </c>
      <c r="F1799" t="s">
        <v>139</v>
      </c>
      <c r="G1799" t="s">
        <v>68</v>
      </c>
      <c r="H1799">
        <v>1</v>
      </c>
      <c r="I1799">
        <v>13.21</v>
      </c>
      <c r="J1799">
        <v>0.22800000000000001</v>
      </c>
      <c r="K1799">
        <v>5.14</v>
      </c>
      <c r="L1799" t="s">
        <v>57</v>
      </c>
    </row>
    <row r="1800" spans="1:12" x14ac:dyDescent="0.3">
      <c r="A1800" t="s">
        <v>710</v>
      </c>
      <c r="B1800" t="s">
        <v>7879</v>
      </c>
      <c r="C1800" t="s">
        <v>88</v>
      </c>
      <c r="D1800" t="s">
        <v>270</v>
      </c>
      <c r="E1800" t="s">
        <v>93</v>
      </c>
      <c r="F1800" t="s">
        <v>124</v>
      </c>
      <c r="G1800" t="s">
        <v>56</v>
      </c>
      <c r="H1800">
        <v>4</v>
      </c>
      <c r="I1800">
        <v>31.14</v>
      </c>
      <c r="J1800">
        <v>0.03</v>
      </c>
      <c r="K1800">
        <v>11.65</v>
      </c>
    </row>
    <row r="1801" spans="1:12" x14ac:dyDescent="0.3">
      <c r="A1801" t="s">
        <v>1749</v>
      </c>
      <c r="B1801" t="s">
        <v>7460</v>
      </c>
      <c r="C1801" t="s">
        <v>6865</v>
      </c>
      <c r="D1801" t="s">
        <v>82</v>
      </c>
      <c r="E1801" t="s">
        <v>60</v>
      </c>
      <c r="F1801" t="s">
        <v>76</v>
      </c>
      <c r="G1801" t="s">
        <v>68</v>
      </c>
      <c r="H1801">
        <v>1</v>
      </c>
      <c r="I1801">
        <v>83.98</v>
      </c>
      <c r="J1801">
        <v>0.16600000000000001</v>
      </c>
      <c r="K1801">
        <v>35.86</v>
      </c>
      <c r="L1801" t="s">
        <v>6720</v>
      </c>
    </row>
    <row r="1802" spans="1:12" x14ac:dyDescent="0.3">
      <c r="A1802" t="s">
        <v>4794</v>
      </c>
      <c r="B1802" t="s">
        <v>7880</v>
      </c>
      <c r="C1802" t="s">
        <v>63</v>
      </c>
      <c r="D1802" t="s">
        <v>302</v>
      </c>
      <c r="E1802" t="s">
        <v>7039</v>
      </c>
      <c r="F1802" t="s">
        <v>55</v>
      </c>
      <c r="G1802" t="s">
        <v>68</v>
      </c>
      <c r="H1802">
        <v>12</v>
      </c>
      <c r="I1802">
        <v>9.48</v>
      </c>
      <c r="J1802">
        <v>4.8000000000000001E-2</v>
      </c>
      <c r="K1802">
        <v>6.07</v>
      </c>
      <c r="L1802" t="s">
        <v>57</v>
      </c>
    </row>
    <row r="1803" spans="1:12" x14ac:dyDescent="0.3">
      <c r="A1803" t="s">
        <v>3627</v>
      </c>
      <c r="B1803" t="s">
        <v>7881</v>
      </c>
      <c r="C1803" t="s">
        <v>52</v>
      </c>
      <c r="D1803" t="s">
        <v>121</v>
      </c>
      <c r="E1803" t="s">
        <v>60</v>
      </c>
      <c r="F1803" t="s">
        <v>61</v>
      </c>
      <c r="G1803" t="s">
        <v>56</v>
      </c>
      <c r="H1803">
        <v>1</v>
      </c>
      <c r="I1803">
        <v>59.67</v>
      </c>
      <c r="J1803">
        <v>0.06</v>
      </c>
      <c r="K1803">
        <v>30.09</v>
      </c>
      <c r="L1803" t="s">
        <v>57</v>
      </c>
    </row>
    <row r="1804" spans="1:12" x14ac:dyDescent="0.3">
      <c r="A1804" t="s">
        <v>2441</v>
      </c>
      <c r="B1804" t="s">
        <v>7882</v>
      </c>
      <c r="C1804" t="s">
        <v>63</v>
      </c>
      <c r="D1804" t="s">
        <v>159</v>
      </c>
      <c r="E1804" t="s">
        <v>54</v>
      </c>
      <c r="F1804" t="s">
        <v>65</v>
      </c>
      <c r="G1804" t="s">
        <v>56</v>
      </c>
      <c r="H1804">
        <v>7</v>
      </c>
      <c r="I1804">
        <v>16.77</v>
      </c>
      <c r="J1804">
        <v>0.154</v>
      </c>
      <c r="K1804">
        <v>11.15</v>
      </c>
      <c r="L1804" t="s">
        <v>104</v>
      </c>
    </row>
    <row r="1805" spans="1:12" x14ac:dyDescent="0.3">
      <c r="A1805" t="s">
        <v>1227</v>
      </c>
      <c r="B1805" t="s">
        <v>7883</v>
      </c>
      <c r="C1805" t="s">
        <v>88</v>
      </c>
      <c r="D1805" t="s">
        <v>270</v>
      </c>
      <c r="E1805" t="s">
        <v>71</v>
      </c>
      <c r="F1805" t="s">
        <v>72</v>
      </c>
      <c r="G1805" t="s">
        <v>68</v>
      </c>
      <c r="H1805">
        <v>2</v>
      </c>
      <c r="I1805">
        <v>43.58</v>
      </c>
      <c r="J1805">
        <v>0.03</v>
      </c>
      <c r="K1805">
        <v>28.62</v>
      </c>
      <c r="L1805" t="s">
        <v>57</v>
      </c>
    </row>
    <row r="1806" spans="1:12" x14ac:dyDescent="0.3">
      <c r="A1806" t="s">
        <v>1817</v>
      </c>
      <c r="B1806" t="s">
        <v>7451</v>
      </c>
      <c r="C1806" t="s">
        <v>84</v>
      </c>
      <c r="D1806" t="s">
        <v>144</v>
      </c>
      <c r="E1806" t="s">
        <v>60</v>
      </c>
      <c r="F1806" t="s">
        <v>76</v>
      </c>
      <c r="G1806" t="s">
        <v>68</v>
      </c>
      <c r="H1806">
        <v>8</v>
      </c>
      <c r="I1806">
        <v>72.92</v>
      </c>
      <c r="K1806">
        <v>37.299999999999997</v>
      </c>
      <c r="L1806" t="s">
        <v>57</v>
      </c>
    </row>
    <row r="1807" spans="1:12" x14ac:dyDescent="0.3">
      <c r="A1807" t="s">
        <v>3305</v>
      </c>
      <c r="B1807" t="s">
        <v>7466</v>
      </c>
      <c r="C1807" t="s">
        <v>52</v>
      </c>
      <c r="D1807" t="s">
        <v>155</v>
      </c>
      <c r="E1807" t="s">
        <v>7039</v>
      </c>
      <c r="F1807" t="s">
        <v>114</v>
      </c>
      <c r="G1807" t="s">
        <v>56</v>
      </c>
      <c r="H1807">
        <v>1</v>
      </c>
      <c r="I1807">
        <v>20.96</v>
      </c>
      <c r="J1807">
        <v>6.6000000000000003E-2</v>
      </c>
      <c r="K1807">
        <v>13.88</v>
      </c>
      <c r="L1807" t="s">
        <v>57</v>
      </c>
    </row>
    <row r="1808" spans="1:12" x14ac:dyDescent="0.3">
      <c r="A1808" t="s">
        <v>5698</v>
      </c>
      <c r="B1808" t="s">
        <v>7418</v>
      </c>
      <c r="C1808" t="s">
        <v>52</v>
      </c>
      <c r="D1808" t="s">
        <v>272</v>
      </c>
      <c r="E1808" t="s">
        <v>71</v>
      </c>
      <c r="F1808" t="s">
        <v>97</v>
      </c>
      <c r="G1808" t="s">
        <v>68</v>
      </c>
      <c r="H1808">
        <v>1</v>
      </c>
      <c r="I1808">
        <v>102.72</v>
      </c>
      <c r="J1808">
        <v>8.1000000000000003E-2</v>
      </c>
      <c r="K1808">
        <v>79.7</v>
      </c>
      <c r="L1808" t="s">
        <v>57</v>
      </c>
    </row>
    <row r="1809" spans="1:12" x14ac:dyDescent="0.3">
      <c r="A1809" t="s">
        <v>5762</v>
      </c>
      <c r="B1809" t="s">
        <v>7073</v>
      </c>
      <c r="C1809" t="s">
        <v>88</v>
      </c>
      <c r="D1809" t="s">
        <v>92</v>
      </c>
      <c r="E1809" t="s">
        <v>54</v>
      </c>
      <c r="F1809" t="s">
        <v>268</v>
      </c>
      <c r="G1809" t="s">
        <v>68</v>
      </c>
      <c r="H1809">
        <v>4</v>
      </c>
      <c r="I1809">
        <v>13.95</v>
      </c>
      <c r="J1809">
        <v>6.6000000000000003E-2</v>
      </c>
      <c r="K1809">
        <v>9.07</v>
      </c>
      <c r="L1809" t="s">
        <v>57</v>
      </c>
    </row>
    <row r="1810" spans="1:12" x14ac:dyDescent="0.3">
      <c r="A1810" t="s">
        <v>4522</v>
      </c>
      <c r="B1810" t="s">
        <v>7884</v>
      </c>
      <c r="C1810" t="s">
        <v>52</v>
      </c>
      <c r="D1810" t="s">
        <v>237</v>
      </c>
      <c r="E1810" t="s">
        <v>107</v>
      </c>
      <c r="F1810" t="s">
        <v>139</v>
      </c>
      <c r="G1810" t="s">
        <v>56</v>
      </c>
      <c r="H1810">
        <v>2</v>
      </c>
      <c r="I1810">
        <v>22.89</v>
      </c>
      <c r="J1810">
        <v>0.16600000000000001</v>
      </c>
      <c r="K1810">
        <v>7.88</v>
      </c>
      <c r="L1810" t="s">
        <v>57</v>
      </c>
    </row>
    <row r="1811" spans="1:12" x14ac:dyDescent="0.3">
      <c r="A1811" t="s">
        <v>5258</v>
      </c>
      <c r="B1811" t="s">
        <v>7371</v>
      </c>
      <c r="C1811" t="s">
        <v>63</v>
      </c>
      <c r="D1811" t="s">
        <v>119</v>
      </c>
      <c r="E1811" t="s">
        <v>54</v>
      </c>
      <c r="F1811" t="s">
        <v>156</v>
      </c>
      <c r="G1811" t="s">
        <v>56</v>
      </c>
      <c r="H1811">
        <v>1</v>
      </c>
      <c r="I1811">
        <v>17.010000000000002</v>
      </c>
      <c r="J1811">
        <v>0.14899999999999999</v>
      </c>
      <c r="K1811">
        <v>10.82</v>
      </c>
      <c r="L1811" t="s">
        <v>57</v>
      </c>
    </row>
    <row r="1812" spans="1:12" x14ac:dyDescent="0.3">
      <c r="A1812" t="s">
        <v>1657</v>
      </c>
      <c r="B1812" t="s">
        <v>7486</v>
      </c>
      <c r="C1812" t="s">
        <v>63</v>
      </c>
      <c r="D1812" t="s">
        <v>204</v>
      </c>
      <c r="E1812" t="s">
        <v>107</v>
      </c>
      <c r="F1812" t="s">
        <v>193</v>
      </c>
      <c r="G1812" t="s">
        <v>68</v>
      </c>
      <c r="H1812">
        <v>3</v>
      </c>
      <c r="I1812">
        <v>22.4</v>
      </c>
      <c r="J1812">
        <v>0.11600000000000001</v>
      </c>
      <c r="K1812">
        <v>10.02</v>
      </c>
      <c r="L1812" t="s">
        <v>6738</v>
      </c>
    </row>
    <row r="1813" spans="1:12" x14ac:dyDescent="0.3">
      <c r="A1813" t="s">
        <v>1090</v>
      </c>
      <c r="B1813" t="s">
        <v>7428</v>
      </c>
      <c r="C1813" t="s">
        <v>52</v>
      </c>
      <c r="D1813" t="s">
        <v>216</v>
      </c>
      <c r="E1813" t="s">
        <v>107</v>
      </c>
      <c r="F1813" t="s">
        <v>132</v>
      </c>
      <c r="G1813" t="s">
        <v>68</v>
      </c>
      <c r="H1813">
        <v>1</v>
      </c>
      <c r="I1813">
        <v>11.36</v>
      </c>
      <c r="J1813">
        <v>3.5000000000000003E-2</v>
      </c>
      <c r="K1813">
        <v>5.07</v>
      </c>
      <c r="L1813" t="s">
        <v>57</v>
      </c>
    </row>
    <row r="1814" spans="1:12" x14ac:dyDescent="0.3">
      <c r="A1814" t="s">
        <v>1370</v>
      </c>
      <c r="B1814" t="s">
        <v>7885</v>
      </c>
      <c r="C1814" t="s">
        <v>88</v>
      </c>
      <c r="D1814" t="s">
        <v>116</v>
      </c>
      <c r="E1814" t="s">
        <v>93</v>
      </c>
      <c r="F1814" t="s">
        <v>94</v>
      </c>
      <c r="G1814" t="s">
        <v>68</v>
      </c>
      <c r="H1814">
        <v>5</v>
      </c>
      <c r="I1814">
        <v>68.64</v>
      </c>
      <c r="J1814">
        <v>4.5999999999999999E-2</v>
      </c>
      <c r="K1814">
        <v>25.78</v>
      </c>
      <c r="L1814" t="s">
        <v>57</v>
      </c>
    </row>
    <row r="1815" spans="1:12" x14ac:dyDescent="0.3">
      <c r="A1815" t="s">
        <v>4331</v>
      </c>
      <c r="B1815" t="s">
        <v>7886</v>
      </c>
      <c r="C1815" t="s">
        <v>52</v>
      </c>
      <c r="D1815" t="s">
        <v>200</v>
      </c>
      <c r="E1815" t="s">
        <v>71</v>
      </c>
      <c r="F1815" t="s">
        <v>78</v>
      </c>
      <c r="G1815" t="s">
        <v>56</v>
      </c>
      <c r="H1815">
        <v>6</v>
      </c>
      <c r="I1815">
        <v>124.05</v>
      </c>
      <c r="J1815">
        <v>7.5999999999999998E-2</v>
      </c>
      <c r="K1815">
        <v>97.51</v>
      </c>
      <c r="L1815" t="s">
        <v>57</v>
      </c>
    </row>
    <row r="1816" spans="1:12" x14ac:dyDescent="0.3">
      <c r="A1816" t="s">
        <v>2635</v>
      </c>
      <c r="B1816" t="s">
        <v>7598</v>
      </c>
      <c r="C1816" t="s">
        <v>52</v>
      </c>
      <c r="D1816" t="s">
        <v>75</v>
      </c>
      <c r="E1816" t="s">
        <v>71</v>
      </c>
      <c r="F1816" t="s">
        <v>72</v>
      </c>
      <c r="G1816" t="s">
        <v>68</v>
      </c>
      <c r="H1816">
        <v>2</v>
      </c>
      <c r="I1816">
        <v>231.38</v>
      </c>
      <c r="J1816">
        <v>3.7999999999999999E-2</v>
      </c>
      <c r="K1816">
        <v>167.6</v>
      </c>
      <c r="L1816" t="s">
        <v>57</v>
      </c>
    </row>
    <row r="1817" spans="1:12" x14ac:dyDescent="0.3">
      <c r="A1817" t="s">
        <v>127</v>
      </c>
      <c r="B1817" t="s">
        <v>7135</v>
      </c>
      <c r="C1817" t="s">
        <v>52</v>
      </c>
      <c r="D1817" t="s">
        <v>101</v>
      </c>
      <c r="E1817" t="s">
        <v>54</v>
      </c>
      <c r="F1817" t="s">
        <v>114</v>
      </c>
      <c r="G1817" t="s">
        <v>56</v>
      </c>
      <c r="H1817">
        <v>1</v>
      </c>
      <c r="I1817">
        <v>4.33</v>
      </c>
      <c r="J1817">
        <v>0.104</v>
      </c>
      <c r="K1817">
        <v>2.85</v>
      </c>
      <c r="L1817" t="s">
        <v>57</v>
      </c>
    </row>
    <row r="1818" spans="1:12" x14ac:dyDescent="0.3">
      <c r="A1818" t="s">
        <v>3820</v>
      </c>
      <c r="B1818" t="s">
        <v>7141</v>
      </c>
      <c r="C1818" t="s">
        <v>84</v>
      </c>
      <c r="D1818" t="s">
        <v>6990</v>
      </c>
      <c r="E1818" t="s">
        <v>54</v>
      </c>
      <c r="F1818" t="s">
        <v>156</v>
      </c>
      <c r="G1818" t="s">
        <v>68</v>
      </c>
      <c r="H1818">
        <v>6</v>
      </c>
      <c r="I1818">
        <v>13.89</v>
      </c>
      <c r="J1818">
        <v>0.14000000000000001</v>
      </c>
      <c r="K1818">
        <v>9.27</v>
      </c>
      <c r="L1818" t="s">
        <v>57</v>
      </c>
    </row>
    <row r="1819" spans="1:12" x14ac:dyDescent="0.3">
      <c r="A1819" t="s">
        <v>2412</v>
      </c>
      <c r="B1819" t="s">
        <v>6987</v>
      </c>
      <c r="C1819" t="s">
        <v>84</v>
      </c>
      <c r="D1819" t="s">
        <v>144</v>
      </c>
      <c r="E1819" t="s">
        <v>6901</v>
      </c>
      <c r="F1819" t="s">
        <v>90</v>
      </c>
      <c r="G1819" t="s">
        <v>68</v>
      </c>
      <c r="H1819">
        <v>2</v>
      </c>
      <c r="I1819">
        <v>36.94</v>
      </c>
      <c r="J1819">
        <v>9.8000000000000004E-2</v>
      </c>
      <c r="K1819">
        <v>19.02</v>
      </c>
      <c r="L1819" t="s">
        <v>57</v>
      </c>
    </row>
    <row r="1820" spans="1:12" x14ac:dyDescent="0.3">
      <c r="A1820" t="s">
        <v>2430</v>
      </c>
      <c r="B1820" t="s">
        <v>7259</v>
      </c>
      <c r="C1820" t="s">
        <v>52</v>
      </c>
      <c r="D1820" t="s">
        <v>272</v>
      </c>
      <c r="E1820" t="s">
        <v>54</v>
      </c>
      <c r="F1820" t="s">
        <v>114</v>
      </c>
      <c r="G1820" t="s">
        <v>56</v>
      </c>
      <c r="H1820">
        <v>1</v>
      </c>
      <c r="I1820">
        <v>19.420000000000002</v>
      </c>
      <c r="K1820">
        <v>11.92</v>
      </c>
      <c r="L1820" t="s">
        <v>57</v>
      </c>
    </row>
    <row r="1821" spans="1:12" x14ac:dyDescent="0.3">
      <c r="A1821" t="s">
        <v>3981</v>
      </c>
      <c r="B1821" t="s">
        <v>7623</v>
      </c>
      <c r="C1821" t="s">
        <v>63</v>
      </c>
      <c r="D1821" t="s">
        <v>281</v>
      </c>
      <c r="E1821" t="s">
        <v>71</v>
      </c>
      <c r="F1821" t="s">
        <v>97</v>
      </c>
      <c r="G1821" t="s">
        <v>68</v>
      </c>
      <c r="H1821">
        <v>12</v>
      </c>
      <c r="I1821">
        <v>66.400000000000006</v>
      </c>
      <c r="J1821">
        <v>1E-3</v>
      </c>
      <c r="K1821">
        <v>45.37</v>
      </c>
      <c r="L1821" t="s">
        <v>57</v>
      </c>
    </row>
    <row r="1822" spans="1:12" x14ac:dyDescent="0.3">
      <c r="A1822" t="s">
        <v>969</v>
      </c>
      <c r="B1822" t="s">
        <v>7726</v>
      </c>
      <c r="C1822" t="s">
        <v>52</v>
      </c>
      <c r="D1822" t="s">
        <v>200</v>
      </c>
      <c r="E1822" t="s">
        <v>7039</v>
      </c>
      <c r="F1822" t="s">
        <v>156</v>
      </c>
      <c r="G1822" t="s">
        <v>56</v>
      </c>
      <c r="H1822">
        <v>3</v>
      </c>
      <c r="I1822">
        <v>5.92</v>
      </c>
      <c r="J1822">
        <v>0</v>
      </c>
      <c r="K1822">
        <v>3.51</v>
      </c>
    </row>
    <row r="1823" spans="1:12" x14ac:dyDescent="0.3">
      <c r="A1823" t="s">
        <v>3197</v>
      </c>
      <c r="B1823" t="s">
        <v>7705</v>
      </c>
      <c r="C1823" t="s">
        <v>52</v>
      </c>
      <c r="D1823" t="s">
        <v>237</v>
      </c>
      <c r="E1823" t="s">
        <v>93</v>
      </c>
      <c r="F1823" t="s">
        <v>255</v>
      </c>
      <c r="G1823" t="s">
        <v>68</v>
      </c>
      <c r="H1823">
        <v>1</v>
      </c>
      <c r="I1823">
        <v>82.47</v>
      </c>
      <c r="J1823">
        <v>8.3000000000000004E-2</v>
      </c>
      <c r="K1823">
        <v>40.090000000000003</v>
      </c>
      <c r="L1823" t="s">
        <v>57</v>
      </c>
    </row>
    <row r="1824" spans="1:12" x14ac:dyDescent="0.3">
      <c r="A1824" t="s">
        <v>4540</v>
      </c>
      <c r="B1824" t="s">
        <v>7676</v>
      </c>
      <c r="C1824" t="s">
        <v>88</v>
      </c>
      <c r="D1824" t="s">
        <v>7367</v>
      </c>
      <c r="E1824" t="s">
        <v>60</v>
      </c>
      <c r="F1824" t="s">
        <v>76</v>
      </c>
      <c r="G1824" t="s">
        <v>68</v>
      </c>
      <c r="H1824">
        <v>4</v>
      </c>
      <c r="I1824">
        <v>96.67</v>
      </c>
      <c r="J1824">
        <v>5.1999999999999998E-2</v>
      </c>
      <c r="K1824">
        <v>41.37</v>
      </c>
      <c r="L1824" t="s">
        <v>57</v>
      </c>
    </row>
    <row r="1825" spans="1:12" x14ac:dyDescent="0.3">
      <c r="A1825" t="s">
        <v>2311</v>
      </c>
      <c r="B1825" t="s">
        <v>7511</v>
      </c>
      <c r="C1825" t="s">
        <v>88</v>
      </c>
      <c r="D1825" t="s">
        <v>270</v>
      </c>
      <c r="E1825" t="s">
        <v>71</v>
      </c>
      <c r="F1825" t="s">
        <v>72</v>
      </c>
      <c r="G1825" t="s">
        <v>68</v>
      </c>
      <c r="H1825">
        <v>1</v>
      </c>
      <c r="I1825">
        <v>71.48</v>
      </c>
      <c r="J1825">
        <v>2.3E-2</v>
      </c>
      <c r="K1825">
        <v>49.6</v>
      </c>
      <c r="L1825" t="s">
        <v>57</v>
      </c>
    </row>
    <row r="1826" spans="1:12" x14ac:dyDescent="0.3">
      <c r="A1826" t="s">
        <v>6391</v>
      </c>
      <c r="B1826" t="s">
        <v>7887</v>
      </c>
      <c r="C1826" t="s">
        <v>52</v>
      </c>
      <c r="D1826" t="s">
        <v>75</v>
      </c>
      <c r="E1826" t="s">
        <v>107</v>
      </c>
      <c r="F1826" t="s">
        <v>148</v>
      </c>
      <c r="G1826" t="s">
        <v>68</v>
      </c>
      <c r="H1826">
        <v>1</v>
      </c>
      <c r="I1826">
        <v>50.13</v>
      </c>
      <c r="J1826">
        <v>0.16</v>
      </c>
      <c r="K1826">
        <v>22.16</v>
      </c>
      <c r="L1826" t="s">
        <v>57</v>
      </c>
    </row>
    <row r="1827" spans="1:12" x14ac:dyDescent="0.3">
      <c r="A1827" t="s">
        <v>3923</v>
      </c>
      <c r="B1827" t="s">
        <v>7047</v>
      </c>
      <c r="C1827" t="s">
        <v>84</v>
      </c>
      <c r="D1827" t="s">
        <v>169</v>
      </c>
      <c r="E1827" t="s">
        <v>93</v>
      </c>
      <c r="F1827" t="s">
        <v>219</v>
      </c>
      <c r="G1827" t="s">
        <v>68</v>
      </c>
      <c r="H1827">
        <v>1</v>
      </c>
      <c r="I1827">
        <v>81.84</v>
      </c>
      <c r="J1827">
        <v>0.111</v>
      </c>
      <c r="K1827">
        <v>39.75</v>
      </c>
      <c r="L1827" t="s">
        <v>6738</v>
      </c>
    </row>
    <row r="1828" spans="1:12" x14ac:dyDescent="0.3">
      <c r="A1828" t="s">
        <v>6576</v>
      </c>
      <c r="B1828" t="s">
        <v>7363</v>
      </c>
      <c r="C1828" t="s">
        <v>84</v>
      </c>
      <c r="D1828" t="s">
        <v>177</v>
      </c>
      <c r="E1828" t="s">
        <v>71</v>
      </c>
      <c r="F1828" t="s">
        <v>97</v>
      </c>
      <c r="G1828" t="s">
        <v>68</v>
      </c>
      <c r="H1828">
        <v>8</v>
      </c>
      <c r="I1828">
        <v>258.51</v>
      </c>
      <c r="J1828">
        <v>6.0999999999999999E-2</v>
      </c>
      <c r="K1828">
        <v>177.33</v>
      </c>
      <c r="L1828" t="s">
        <v>6738</v>
      </c>
    </row>
    <row r="1829" spans="1:12" x14ac:dyDescent="0.3">
      <c r="A1829" t="s">
        <v>369</v>
      </c>
      <c r="B1829" t="s">
        <v>6751</v>
      </c>
      <c r="C1829" t="s">
        <v>52</v>
      </c>
      <c r="D1829" t="s">
        <v>96</v>
      </c>
      <c r="E1829" t="s">
        <v>71</v>
      </c>
      <c r="F1829" t="s">
        <v>97</v>
      </c>
      <c r="G1829" t="s">
        <v>68</v>
      </c>
      <c r="H1829">
        <v>1</v>
      </c>
      <c r="I1829">
        <v>111.79</v>
      </c>
      <c r="J1829">
        <v>8.3000000000000004E-2</v>
      </c>
      <c r="K1829">
        <v>77.86</v>
      </c>
      <c r="L1829" t="s">
        <v>57</v>
      </c>
    </row>
    <row r="1830" spans="1:12" x14ac:dyDescent="0.3">
      <c r="A1830" t="s">
        <v>4626</v>
      </c>
      <c r="B1830" t="s">
        <v>7888</v>
      </c>
      <c r="C1830" t="s">
        <v>63</v>
      </c>
      <c r="D1830" t="s">
        <v>165</v>
      </c>
      <c r="E1830" t="s">
        <v>71</v>
      </c>
      <c r="F1830" t="s">
        <v>86</v>
      </c>
      <c r="G1830" t="s">
        <v>56</v>
      </c>
      <c r="H1830">
        <v>4</v>
      </c>
      <c r="I1830">
        <v>182.74</v>
      </c>
      <c r="J1830">
        <v>0.245</v>
      </c>
      <c r="K1830">
        <v>129.91999999999999</v>
      </c>
      <c r="L1830" t="s">
        <v>57</v>
      </c>
    </row>
    <row r="1831" spans="1:12" x14ac:dyDescent="0.3">
      <c r="A1831" t="s">
        <v>3403</v>
      </c>
      <c r="B1831" t="s">
        <v>7141</v>
      </c>
      <c r="C1831" t="s">
        <v>88</v>
      </c>
      <c r="D1831" t="s">
        <v>270</v>
      </c>
      <c r="E1831" t="s">
        <v>60</v>
      </c>
      <c r="F1831" t="s">
        <v>99</v>
      </c>
      <c r="G1831" t="s">
        <v>68</v>
      </c>
      <c r="H1831">
        <v>5</v>
      </c>
      <c r="I1831">
        <v>98.87</v>
      </c>
      <c r="J1831">
        <v>1.0999999999999999E-2</v>
      </c>
      <c r="K1831">
        <v>49.52</v>
      </c>
      <c r="L1831" t="s">
        <v>57</v>
      </c>
    </row>
    <row r="1832" spans="1:12" x14ac:dyDescent="0.3">
      <c r="A1832" t="s">
        <v>3389</v>
      </c>
      <c r="B1832" t="s">
        <v>7197</v>
      </c>
      <c r="C1832" t="s">
        <v>84</v>
      </c>
      <c r="D1832" t="s">
        <v>7889</v>
      </c>
      <c r="E1832" t="s">
        <v>93</v>
      </c>
      <c r="F1832" t="s">
        <v>255</v>
      </c>
      <c r="G1832" t="s">
        <v>68</v>
      </c>
      <c r="H1832">
        <v>5</v>
      </c>
      <c r="I1832">
        <v>83.75</v>
      </c>
      <c r="J1832">
        <v>0.12</v>
      </c>
      <c r="K1832">
        <v>29.9</v>
      </c>
      <c r="L1832" t="s">
        <v>57</v>
      </c>
    </row>
    <row r="1833" spans="1:12" x14ac:dyDescent="0.3">
      <c r="A1833" t="s">
        <v>6368</v>
      </c>
      <c r="B1833" t="s">
        <v>7107</v>
      </c>
      <c r="C1833" t="s">
        <v>84</v>
      </c>
      <c r="D1833" t="s">
        <v>150</v>
      </c>
      <c r="E1833" t="s">
        <v>54</v>
      </c>
      <c r="F1833" t="s">
        <v>55</v>
      </c>
      <c r="G1833" t="s">
        <v>56</v>
      </c>
      <c r="H1833">
        <v>4</v>
      </c>
      <c r="I1833">
        <v>18.489999999999998</v>
      </c>
      <c r="J1833">
        <v>8.5999999999999993E-2</v>
      </c>
      <c r="K1833">
        <v>10.24</v>
      </c>
      <c r="L1833" t="s">
        <v>57</v>
      </c>
    </row>
    <row r="1834" spans="1:12" x14ac:dyDescent="0.3">
      <c r="A1834" t="s">
        <v>1324</v>
      </c>
      <c r="B1834" t="s">
        <v>7890</v>
      </c>
      <c r="C1834" t="s">
        <v>52</v>
      </c>
      <c r="D1834" t="s">
        <v>121</v>
      </c>
      <c r="E1834" t="s">
        <v>107</v>
      </c>
      <c r="F1834" t="s">
        <v>132</v>
      </c>
      <c r="G1834" t="s">
        <v>68</v>
      </c>
      <c r="H1834">
        <v>5</v>
      </c>
      <c r="I1834">
        <v>22.24</v>
      </c>
      <c r="J1834">
        <v>0.13500000000000001</v>
      </c>
      <c r="K1834">
        <v>8.77</v>
      </c>
      <c r="L1834" t="s">
        <v>57</v>
      </c>
    </row>
    <row r="1835" spans="1:12" x14ac:dyDescent="0.3">
      <c r="A1835" t="s">
        <v>3279</v>
      </c>
      <c r="B1835" t="s">
        <v>7891</v>
      </c>
      <c r="C1835" t="s">
        <v>63</v>
      </c>
      <c r="D1835" t="s">
        <v>281</v>
      </c>
      <c r="E1835" t="s">
        <v>60</v>
      </c>
      <c r="F1835" t="s">
        <v>6981</v>
      </c>
      <c r="G1835" t="s">
        <v>68</v>
      </c>
      <c r="H1835">
        <v>17</v>
      </c>
      <c r="I1835">
        <v>71.569999999999993</v>
      </c>
      <c r="J1835">
        <v>0.30199999999999999</v>
      </c>
      <c r="K1835">
        <v>30.54</v>
      </c>
      <c r="L1835" t="s">
        <v>57</v>
      </c>
    </row>
    <row r="1836" spans="1:12" x14ac:dyDescent="0.3">
      <c r="A1836" t="s">
        <v>2570</v>
      </c>
      <c r="B1836" t="s">
        <v>6812</v>
      </c>
      <c r="C1836" t="s">
        <v>52</v>
      </c>
      <c r="D1836" t="s">
        <v>237</v>
      </c>
      <c r="E1836" t="s">
        <v>54</v>
      </c>
      <c r="F1836" t="s">
        <v>156</v>
      </c>
      <c r="G1836" t="s">
        <v>68</v>
      </c>
      <c r="H1836">
        <v>6</v>
      </c>
      <c r="I1836">
        <v>6.88</v>
      </c>
      <c r="J1836">
        <v>0.10199999999999999</v>
      </c>
      <c r="K1836">
        <v>3.88</v>
      </c>
      <c r="L1836" t="s">
        <v>57</v>
      </c>
    </row>
    <row r="1837" spans="1:12" x14ac:dyDescent="0.3">
      <c r="A1837" t="s">
        <v>5538</v>
      </c>
      <c r="B1837" t="s">
        <v>7892</v>
      </c>
      <c r="C1837" t="s">
        <v>63</v>
      </c>
      <c r="D1837" t="s">
        <v>302</v>
      </c>
      <c r="E1837" t="s">
        <v>54</v>
      </c>
      <c r="F1837" t="s">
        <v>55</v>
      </c>
      <c r="G1837" t="s">
        <v>56</v>
      </c>
      <c r="H1837">
        <v>13</v>
      </c>
      <c r="I1837">
        <v>15.27</v>
      </c>
      <c r="J1837">
        <v>0.108</v>
      </c>
      <c r="K1837">
        <v>10.02</v>
      </c>
      <c r="L1837" t="s">
        <v>57</v>
      </c>
    </row>
    <row r="1838" spans="1:12" x14ac:dyDescent="0.3">
      <c r="A1838" t="s">
        <v>6143</v>
      </c>
      <c r="B1838" t="s">
        <v>7409</v>
      </c>
      <c r="C1838" t="s">
        <v>52</v>
      </c>
      <c r="D1838" t="s">
        <v>216</v>
      </c>
      <c r="E1838" t="s">
        <v>54</v>
      </c>
      <c r="F1838" t="s">
        <v>55</v>
      </c>
      <c r="G1838" t="s">
        <v>68</v>
      </c>
      <c r="H1838">
        <v>4</v>
      </c>
      <c r="I1838">
        <v>13.07</v>
      </c>
      <c r="J1838">
        <v>0.12</v>
      </c>
      <c r="K1838">
        <v>7.63</v>
      </c>
      <c r="L1838" t="s">
        <v>57</v>
      </c>
    </row>
    <row r="1839" spans="1:12" x14ac:dyDescent="0.3">
      <c r="A1839" t="s">
        <v>873</v>
      </c>
      <c r="B1839" t="s">
        <v>7101</v>
      </c>
      <c r="C1839" t="s">
        <v>88</v>
      </c>
      <c r="D1839" t="s">
        <v>116</v>
      </c>
      <c r="E1839" t="s">
        <v>107</v>
      </c>
      <c r="F1839" t="s">
        <v>148</v>
      </c>
      <c r="G1839" t="s">
        <v>68</v>
      </c>
      <c r="H1839">
        <v>1</v>
      </c>
      <c r="I1839">
        <v>33.200000000000003</v>
      </c>
      <c r="J1839">
        <v>0.14000000000000001</v>
      </c>
      <c r="K1839">
        <v>12.93</v>
      </c>
      <c r="L1839" t="s">
        <v>57</v>
      </c>
    </row>
    <row r="1840" spans="1:12" x14ac:dyDescent="0.3">
      <c r="A1840" t="s">
        <v>5565</v>
      </c>
      <c r="B1840" t="s">
        <v>7718</v>
      </c>
      <c r="C1840" t="s">
        <v>52</v>
      </c>
      <c r="D1840" t="s">
        <v>200</v>
      </c>
      <c r="E1840" t="s">
        <v>54</v>
      </c>
      <c r="F1840" t="s">
        <v>55</v>
      </c>
      <c r="G1840" t="s">
        <v>56</v>
      </c>
      <c r="H1840">
        <v>4</v>
      </c>
      <c r="I1840">
        <v>24.9</v>
      </c>
      <c r="J1840">
        <v>1.9E-2</v>
      </c>
      <c r="K1840">
        <v>16.46</v>
      </c>
      <c r="L1840" t="s">
        <v>57</v>
      </c>
    </row>
    <row r="1841" spans="1:12" x14ac:dyDescent="0.3">
      <c r="A1841" t="s">
        <v>4873</v>
      </c>
      <c r="B1841" t="s">
        <v>7579</v>
      </c>
      <c r="C1841" t="s">
        <v>88</v>
      </c>
      <c r="D1841" t="s">
        <v>429</v>
      </c>
      <c r="E1841" t="s">
        <v>107</v>
      </c>
      <c r="F1841" t="s">
        <v>132</v>
      </c>
      <c r="G1841" t="s">
        <v>68</v>
      </c>
      <c r="H1841">
        <v>2</v>
      </c>
      <c r="I1841">
        <v>46.45</v>
      </c>
      <c r="J1841">
        <v>0.10100000000000001</v>
      </c>
      <c r="K1841">
        <v>14.51</v>
      </c>
      <c r="L1841" t="s">
        <v>57</v>
      </c>
    </row>
    <row r="1842" spans="1:12" x14ac:dyDescent="0.3">
      <c r="A1842" t="s">
        <v>457</v>
      </c>
      <c r="B1842" t="s">
        <v>7387</v>
      </c>
      <c r="C1842" t="s">
        <v>84</v>
      </c>
      <c r="D1842" t="s">
        <v>243</v>
      </c>
      <c r="E1842" t="s">
        <v>93</v>
      </c>
      <c r="F1842" t="s">
        <v>141</v>
      </c>
      <c r="G1842" t="s">
        <v>68</v>
      </c>
      <c r="H1842">
        <v>14</v>
      </c>
      <c r="I1842">
        <v>24.71</v>
      </c>
      <c r="J1842">
        <v>6.8000000000000005E-2</v>
      </c>
      <c r="K1842">
        <v>10.64</v>
      </c>
      <c r="L1842" t="s">
        <v>57</v>
      </c>
    </row>
    <row r="1843" spans="1:12" x14ac:dyDescent="0.3">
      <c r="A1843" t="s">
        <v>840</v>
      </c>
      <c r="B1843" t="s">
        <v>6780</v>
      </c>
      <c r="C1843" t="s">
        <v>84</v>
      </c>
      <c r="D1843" t="s">
        <v>171</v>
      </c>
      <c r="E1843" t="s">
        <v>60</v>
      </c>
      <c r="F1843" t="s">
        <v>7318</v>
      </c>
      <c r="G1843" t="s">
        <v>56</v>
      </c>
      <c r="H1843">
        <v>7</v>
      </c>
      <c r="I1843">
        <v>16.37</v>
      </c>
      <c r="J1843">
        <v>0.23599999999999999</v>
      </c>
      <c r="K1843">
        <v>8.81</v>
      </c>
      <c r="L1843" t="s">
        <v>57</v>
      </c>
    </row>
    <row r="1844" spans="1:12" x14ac:dyDescent="0.3">
      <c r="A1844" t="s">
        <v>3814</v>
      </c>
      <c r="B1844" t="s">
        <v>7386</v>
      </c>
      <c r="C1844" t="s">
        <v>52</v>
      </c>
      <c r="D1844" t="s">
        <v>216</v>
      </c>
      <c r="E1844" t="s">
        <v>107</v>
      </c>
      <c r="F1844" t="s">
        <v>108</v>
      </c>
      <c r="G1844" t="s">
        <v>68</v>
      </c>
      <c r="H1844">
        <v>1</v>
      </c>
      <c r="I1844">
        <v>40.950000000000003</v>
      </c>
      <c r="J1844">
        <v>0.152</v>
      </c>
      <c r="K1844">
        <v>12.68</v>
      </c>
      <c r="L1844" t="s">
        <v>57</v>
      </c>
    </row>
    <row r="1845" spans="1:12" x14ac:dyDescent="0.3">
      <c r="A1845" t="s">
        <v>1325</v>
      </c>
      <c r="B1845" t="s">
        <v>7893</v>
      </c>
      <c r="C1845" t="s">
        <v>52</v>
      </c>
      <c r="D1845" t="s">
        <v>216</v>
      </c>
      <c r="E1845" t="s">
        <v>54</v>
      </c>
      <c r="F1845" t="s">
        <v>55</v>
      </c>
      <c r="G1845" t="s">
        <v>56</v>
      </c>
      <c r="H1845">
        <v>6</v>
      </c>
      <c r="I1845">
        <v>22.99</v>
      </c>
      <c r="J1845">
        <v>0.08</v>
      </c>
      <c r="K1845">
        <v>14.06</v>
      </c>
      <c r="L1845" t="s">
        <v>57</v>
      </c>
    </row>
    <row r="1846" spans="1:12" x14ac:dyDescent="0.3">
      <c r="A1846" t="s">
        <v>3576</v>
      </c>
      <c r="B1846" t="s">
        <v>7879</v>
      </c>
      <c r="C1846" t="s">
        <v>6820</v>
      </c>
      <c r="D1846" t="s">
        <v>237</v>
      </c>
      <c r="E1846" t="s">
        <v>107</v>
      </c>
      <c r="F1846" t="s">
        <v>139</v>
      </c>
      <c r="G1846" t="s">
        <v>56</v>
      </c>
      <c r="H1846">
        <v>4</v>
      </c>
      <c r="I1846">
        <v>42.14</v>
      </c>
      <c r="J1846">
        <v>7.3999999999999996E-2</v>
      </c>
      <c r="K1846">
        <v>14.19</v>
      </c>
      <c r="L1846" t="s">
        <v>57</v>
      </c>
    </row>
    <row r="1847" spans="1:12" x14ac:dyDescent="0.3">
      <c r="A1847" t="s">
        <v>5889</v>
      </c>
      <c r="B1847" t="s">
        <v>7135</v>
      </c>
      <c r="C1847" t="s">
        <v>52</v>
      </c>
      <c r="D1847" t="s">
        <v>59</v>
      </c>
      <c r="E1847" t="s">
        <v>93</v>
      </c>
      <c r="F1847" t="s">
        <v>94</v>
      </c>
      <c r="G1847" t="s">
        <v>68</v>
      </c>
      <c r="H1847">
        <v>1</v>
      </c>
      <c r="I1847">
        <v>70.989999999999995</v>
      </c>
      <c r="J1847">
        <v>0.08</v>
      </c>
      <c r="K1847">
        <v>30.57</v>
      </c>
      <c r="L1847" t="s">
        <v>57</v>
      </c>
    </row>
    <row r="1848" spans="1:12" x14ac:dyDescent="0.3">
      <c r="A1848" t="s">
        <v>2621</v>
      </c>
      <c r="B1848" t="s">
        <v>7894</v>
      </c>
      <c r="C1848" t="s">
        <v>84</v>
      </c>
      <c r="D1848" t="s">
        <v>196</v>
      </c>
      <c r="E1848" t="s">
        <v>54</v>
      </c>
      <c r="F1848" t="s">
        <v>65</v>
      </c>
      <c r="G1848" t="s">
        <v>68</v>
      </c>
      <c r="H1848">
        <v>2</v>
      </c>
      <c r="I1848">
        <v>12.32</v>
      </c>
      <c r="J1848">
        <v>0.13600000000000001</v>
      </c>
      <c r="K1848">
        <v>7.43</v>
      </c>
      <c r="L1848" t="s">
        <v>57</v>
      </c>
    </row>
    <row r="1849" spans="1:12" x14ac:dyDescent="0.3">
      <c r="A1849" t="s">
        <v>5118</v>
      </c>
      <c r="B1849" t="s">
        <v>7895</v>
      </c>
      <c r="C1849" t="s">
        <v>63</v>
      </c>
      <c r="D1849" t="s">
        <v>82</v>
      </c>
      <c r="E1849" t="s">
        <v>54</v>
      </c>
      <c r="F1849" t="s">
        <v>55</v>
      </c>
      <c r="G1849" t="s">
        <v>68</v>
      </c>
      <c r="H1849">
        <v>4</v>
      </c>
      <c r="I1849">
        <v>20.58</v>
      </c>
      <c r="J1849">
        <v>0.27700000000000002</v>
      </c>
      <c r="K1849">
        <v>13.67</v>
      </c>
      <c r="L1849" t="s">
        <v>57</v>
      </c>
    </row>
    <row r="1850" spans="1:12" x14ac:dyDescent="0.3">
      <c r="A1850" t="s">
        <v>1485</v>
      </c>
      <c r="B1850" t="s">
        <v>7727</v>
      </c>
      <c r="C1850" t="s">
        <v>84</v>
      </c>
      <c r="D1850" t="s">
        <v>171</v>
      </c>
      <c r="E1850" t="s">
        <v>60</v>
      </c>
      <c r="F1850" t="s">
        <v>90</v>
      </c>
      <c r="G1850" t="s">
        <v>68</v>
      </c>
      <c r="H1850">
        <v>6</v>
      </c>
      <c r="I1850">
        <v>87.17</v>
      </c>
      <c r="J1850">
        <v>0.108</v>
      </c>
      <c r="K1850">
        <v>37.32</v>
      </c>
      <c r="L1850" t="s">
        <v>57</v>
      </c>
    </row>
    <row r="1851" spans="1:12" x14ac:dyDescent="0.3">
      <c r="A1851" t="s">
        <v>5220</v>
      </c>
      <c r="B1851" t="s">
        <v>6919</v>
      </c>
      <c r="C1851" t="s">
        <v>52</v>
      </c>
      <c r="D1851" t="s">
        <v>96</v>
      </c>
      <c r="E1851" t="s">
        <v>60</v>
      </c>
      <c r="F1851" t="s">
        <v>76</v>
      </c>
      <c r="G1851" t="s">
        <v>68</v>
      </c>
      <c r="H1851">
        <v>1</v>
      </c>
      <c r="I1851">
        <v>23.33</v>
      </c>
      <c r="J1851">
        <v>6.0999999999999999E-2</v>
      </c>
      <c r="K1851">
        <v>12.37</v>
      </c>
      <c r="L1851" t="s">
        <v>57</v>
      </c>
    </row>
    <row r="1852" spans="1:12" x14ac:dyDescent="0.3">
      <c r="A1852" t="s">
        <v>849</v>
      </c>
      <c r="B1852" t="s">
        <v>7896</v>
      </c>
      <c r="C1852" t="s">
        <v>6930</v>
      </c>
      <c r="D1852" t="s">
        <v>229</v>
      </c>
      <c r="E1852" t="s">
        <v>107</v>
      </c>
      <c r="F1852" t="s">
        <v>193</v>
      </c>
      <c r="G1852" t="s">
        <v>68</v>
      </c>
      <c r="H1852">
        <v>2</v>
      </c>
      <c r="I1852">
        <v>57.91</v>
      </c>
      <c r="J1852">
        <v>6.3E-2</v>
      </c>
      <c r="K1852">
        <v>17.37</v>
      </c>
      <c r="L1852" t="s">
        <v>57</v>
      </c>
    </row>
    <row r="1853" spans="1:12" x14ac:dyDescent="0.3">
      <c r="A1853" t="s">
        <v>5260</v>
      </c>
      <c r="B1853" t="s">
        <v>6880</v>
      </c>
      <c r="C1853" t="s">
        <v>63</v>
      </c>
      <c r="D1853" t="s">
        <v>188</v>
      </c>
      <c r="E1853" t="s">
        <v>71</v>
      </c>
      <c r="F1853" t="s">
        <v>126</v>
      </c>
      <c r="G1853" t="s">
        <v>68</v>
      </c>
      <c r="H1853">
        <v>3</v>
      </c>
      <c r="J1853">
        <v>0.36599999999999999</v>
      </c>
      <c r="K1853">
        <v>102.2</v>
      </c>
      <c r="L1853" t="s">
        <v>104</v>
      </c>
    </row>
    <row r="1854" spans="1:12" x14ac:dyDescent="0.3">
      <c r="A1854" t="s">
        <v>4211</v>
      </c>
      <c r="B1854" t="s">
        <v>7897</v>
      </c>
      <c r="C1854" t="s">
        <v>6817</v>
      </c>
      <c r="D1854" t="s">
        <v>270</v>
      </c>
      <c r="E1854" t="s">
        <v>71</v>
      </c>
      <c r="F1854" t="s">
        <v>97</v>
      </c>
      <c r="G1854" t="s">
        <v>68</v>
      </c>
      <c r="H1854">
        <v>2</v>
      </c>
      <c r="I1854">
        <v>223.65</v>
      </c>
      <c r="J1854">
        <v>5.7000000000000002E-2</v>
      </c>
      <c r="K1854">
        <v>164.34</v>
      </c>
      <c r="L1854" t="s">
        <v>57</v>
      </c>
    </row>
    <row r="1855" spans="1:12" x14ac:dyDescent="0.3">
      <c r="A1855" t="s">
        <v>3845</v>
      </c>
      <c r="B1855" t="s">
        <v>7677</v>
      </c>
      <c r="C1855" t="s">
        <v>52</v>
      </c>
      <c r="D1855" t="s">
        <v>59</v>
      </c>
      <c r="E1855" t="s">
        <v>71</v>
      </c>
      <c r="F1855" t="s">
        <v>97</v>
      </c>
      <c r="G1855" t="s">
        <v>56</v>
      </c>
      <c r="H1855">
        <v>1</v>
      </c>
      <c r="I1855">
        <v>46.56</v>
      </c>
      <c r="J1855">
        <v>5.8000000000000003E-2</v>
      </c>
      <c r="K1855">
        <v>34.909999999999997</v>
      </c>
      <c r="L1855" t="s">
        <v>57</v>
      </c>
    </row>
    <row r="1856" spans="1:12" x14ac:dyDescent="0.3">
      <c r="A1856" t="s">
        <v>1354</v>
      </c>
      <c r="B1856" t="s">
        <v>7898</v>
      </c>
      <c r="C1856" t="s">
        <v>63</v>
      </c>
      <c r="D1856" t="s">
        <v>165</v>
      </c>
      <c r="E1856" t="s">
        <v>107</v>
      </c>
      <c r="F1856" t="s">
        <v>193</v>
      </c>
      <c r="G1856" t="s">
        <v>68</v>
      </c>
      <c r="H1856">
        <v>2</v>
      </c>
      <c r="I1856">
        <v>12.16</v>
      </c>
      <c r="J1856">
        <v>0.123</v>
      </c>
      <c r="K1856">
        <v>5.42</v>
      </c>
      <c r="L1856" t="s">
        <v>104</v>
      </c>
    </row>
    <row r="1857" spans="1:12" x14ac:dyDescent="0.3">
      <c r="A1857" t="s">
        <v>5457</v>
      </c>
      <c r="B1857" t="s">
        <v>7292</v>
      </c>
      <c r="C1857" t="s">
        <v>84</v>
      </c>
      <c r="D1857" t="s">
        <v>85</v>
      </c>
      <c r="E1857" t="s">
        <v>107</v>
      </c>
      <c r="F1857" t="s">
        <v>132</v>
      </c>
      <c r="G1857" t="s">
        <v>56</v>
      </c>
      <c r="H1857">
        <v>13</v>
      </c>
      <c r="J1857">
        <v>0.104</v>
      </c>
      <c r="K1857">
        <v>7.68</v>
      </c>
      <c r="L1857" t="s">
        <v>57</v>
      </c>
    </row>
    <row r="1858" spans="1:12" x14ac:dyDescent="0.3">
      <c r="A1858" t="s">
        <v>4606</v>
      </c>
      <c r="B1858" t="s">
        <v>7899</v>
      </c>
      <c r="C1858" t="s">
        <v>84</v>
      </c>
      <c r="D1858" t="s">
        <v>169</v>
      </c>
      <c r="E1858" t="s">
        <v>71</v>
      </c>
      <c r="F1858" t="s">
        <v>86</v>
      </c>
      <c r="G1858" t="s">
        <v>56</v>
      </c>
      <c r="H1858">
        <v>6</v>
      </c>
      <c r="I1858">
        <v>236.56</v>
      </c>
      <c r="J1858">
        <v>9.7000000000000003E-2</v>
      </c>
      <c r="K1858">
        <v>185.49</v>
      </c>
      <c r="L1858" t="s">
        <v>57</v>
      </c>
    </row>
    <row r="1859" spans="1:12" x14ac:dyDescent="0.3">
      <c r="A1859" t="s">
        <v>2155</v>
      </c>
      <c r="B1859" t="s">
        <v>7900</v>
      </c>
      <c r="C1859" t="s">
        <v>52</v>
      </c>
      <c r="D1859" t="s">
        <v>181</v>
      </c>
      <c r="E1859" t="s">
        <v>54</v>
      </c>
      <c r="F1859" t="s">
        <v>114</v>
      </c>
      <c r="G1859" t="s">
        <v>56</v>
      </c>
      <c r="H1859">
        <v>3</v>
      </c>
      <c r="I1859">
        <v>9.65</v>
      </c>
      <c r="J1859">
        <v>0.13900000000000001</v>
      </c>
      <c r="K1859">
        <v>5.69</v>
      </c>
      <c r="L1859" t="s">
        <v>57</v>
      </c>
    </row>
    <row r="1860" spans="1:12" x14ac:dyDescent="0.3">
      <c r="A1860" t="s">
        <v>5814</v>
      </c>
      <c r="B1860" t="s">
        <v>7901</v>
      </c>
      <c r="C1860" t="s">
        <v>6755</v>
      </c>
      <c r="D1860" t="s">
        <v>150</v>
      </c>
      <c r="E1860" t="s">
        <v>71</v>
      </c>
      <c r="F1860" t="s">
        <v>72</v>
      </c>
      <c r="G1860" t="s">
        <v>68</v>
      </c>
      <c r="H1860">
        <v>4</v>
      </c>
      <c r="I1860">
        <v>121.44</v>
      </c>
      <c r="J1860">
        <v>6.9000000000000006E-2</v>
      </c>
      <c r="K1860">
        <v>81</v>
      </c>
      <c r="L1860" t="s">
        <v>57</v>
      </c>
    </row>
    <row r="1861" spans="1:12" x14ac:dyDescent="0.3">
      <c r="A1861" t="s">
        <v>4579</v>
      </c>
      <c r="B1861" t="s">
        <v>6716</v>
      </c>
      <c r="C1861" t="s">
        <v>84</v>
      </c>
      <c r="D1861" t="s">
        <v>103</v>
      </c>
      <c r="E1861" t="s">
        <v>71</v>
      </c>
      <c r="F1861" t="s">
        <v>86</v>
      </c>
      <c r="G1861" t="s">
        <v>68</v>
      </c>
      <c r="H1861">
        <v>1</v>
      </c>
      <c r="I1861">
        <v>48.91</v>
      </c>
      <c r="J1861">
        <v>7.8E-2</v>
      </c>
      <c r="K1861">
        <v>38.880000000000003</v>
      </c>
      <c r="L1861" t="s">
        <v>57</v>
      </c>
    </row>
    <row r="1862" spans="1:12" x14ac:dyDescent="0.3">
      <c r="A1862" t="s">
        <v>4746</v>
      </c>
      <c r="B1862" t="s">
        <v>7902</v>
      </c>
      <c r="C1862" t="s">
        <v>52</v>
      </c>
      <c r="D1862" t="s">
        <v>200</v>
      </c>
      <c r="E1862" t="s">
        <v>6924</v>
      </c>
      <c r="F1862" t="s">
        <v>86</v>
      </c>
      <c r="G1862" t="s">
        <v>68</v>
      </c>
      <c r="H1862">
        <v>2</v>
      </c>
      <c r="I1862">
        <v>199.15</v>
      </c>
      <c r="J1862">
        <v>9.6000000000000002E-2</v>
      </c>
      <c r="K1862">
        <v>146.5</v>
      </c>
      <c r="L1862" t="s">
        <v>57</v>
      </c>
    </row>
    <row r="1863" spans="1:12" x14ac:dyDescent="0.3">
      <c r="A1863" t="s">
        <v>5413</v>
      </c>
      <c r="B1863" t="s">
        <v>7286</v>
      </c>
      <c r="C1863" t="s">
        <v>63</v>
      </c>
      <c r="D1863" t="s">
        <v>7125</v>
      </c>
      <c r="E1863" t="s">
        <v>71</v>
      </c>
      <c r="F1863" t="s">
        <v>78</v>
      </c>
      <c r="G1863" t="s">
        <v>56</v>
      </c>
      <c r="H1863">
        <v>3</v>
      </c>
      <c r="I1863">
        <v>118.78</v>
      </c>
      <c r="J1863">
        <v>0.20399999999999999</v>
      </c>
      <c r="K1863">
        <v>91.61</v>
      </c>
      <c r="L1863" t="s">
        <v>57</v>
      </c>
    </row>
    <row r="1864" spans="1:12" x14ac:dyDescent="0.3">
      <c r="A1864" t="s">
        <v>5436</v>
      </c>
      <c r="B1864" t="s">
        <v>7846</v>
      </c>
      <c r="C1864" t="s">
        <v>52</v>
      </c>
      <c r="D1864" t="s">
        <v>130</v>
      </c>
      <c r="E1864" t="s">
        <v>71</v>
      </c>
      <c r="F1864" t="s">
        <v>6893</v>
      </c>
      <c r="G1864" t="s">
        <v>56</v>
      </c>
      <c r="H1864">
        <v>1</v>
      </c>
      <c r="I1864">
        <v>38.270000000000003</v>
      </c>
      <c r="J1864">
        <v>0</v>
      </c>
      <c r="K1864">
        <v>26.28</v>
      </c>
    </row>
    <row r="1865" spans="1:12" x14ac:dyDescent="0.3">
      <c r="A1865" t="s">
        <v>5193</v>
      </c>
      <c r="B1865" t="s">
        <v>7510</v>
      </c>
      <c r="C1865" t="s">
        <v>84</v>
      </c>
      <c r="D1865" t="s">
        <v>85</v>
      </c>
      <c r="E1865" t="s">
        <v>107</v>
      </c>
      <c r="F1865" t="s">
        <v>148</v>
      </c>
      <c r="G1865" t="s">
        <v>68</v>
      </c>
      <c r="H1865">
        <v>1</v>
      </c>
      <c r="I1865">
        <v>10.45</v>
      </c>
      <c r="J1865">
        <v>7.8E-2</v>
      </c>
      <c r="L1865" t="s">
        <v>57</v>
      </c>
    </row>
    <row r="1866" spans="1:12" x14ac:dyDescent="0.3">
      <c r="A1866" t="s">
        <v>4101</v>
      </c>
      <c r="B1866" t="s">
        <v>7903</v>
      </c>
      <c r="C1866" t="s">
        <v>84</v>
      </c>
      <c r="D1866" t="s">
        <v>572</v>
      </c>
      <c r="E1866" t="s">
        <v>93</v>
      </c>
      <c r="F1866" t="s">
        <v>141</v>
      </c>
      <c r="G1866" t="s">
        <v>68</v>
      </c>
      <c r="H1866">
        <v>9</v>
      </c>
      <c r="I1866">
        <v>71.319999999999993</v>
      </c>
      <c r="J1866">
        <v>0.114</v>
      </c>
      <c r="K1866">
        <v>31.54</v>
      </c>
      <c r="L1866" t="s">
        <v>57</v>
      </c>
    </row>
    <row r="1867" spans="1:12" x14ac:dyDescent="0.3">
      <c r="A1867" t="s">
        <v>6336</v>
      </c>
      <c r="B1867" t="s">
        <v>6771</v>
      </c>
      <c r="C1867" t="s">
        <v>84</v>
      </c>
      <c r="D1867" t="s">
        <v>169</v>
      </c>
      <c r="E1867" t="s">
        <v>107</v>
      </c>
      <c r="F1867" t="s">
        <v>132</v>
      </c>
      <c r="G1867" t="s">
        <v>68</v>
      </c>
      <c r="H1867">
        <v>1400</v>
      </c>
      <c r="I1867">
        <v>40.369999999999997</v>
      </c>
      <c r="J1867">
        <v>0.05</v>
      </c>
      <c r="K1867">
        <v>16.73</v>
      </c>
      <c r="L1867" t="s">
        <v>57</v>
      </c>
    </row>
    <row r="1868" spans="1:12" x14ac:dyDescent="0.3">
      <c r="A1868" t="s">
        <v>1626</v>
      </c>
      <c r="B1868" t="s">
        <v>7053</v>
      </c>
      <c r="C1868" t="s">
        <v>88</v>
      </c>
      <c r="D1868" t="s">
        <v>7450</v>
      </c>
      <c r="E1868" t="s">
        <v>71</v>
      </c>
      <c r="F1868" t="s">
        <v>97</v>
      </c>
      <c r="G1868" t="s">
        <v>56</v>
      </c>
      <c r="H1868">
        <v>1</v>
      </c>
      <c r="I1868">
        <v>78.31</v>
      </c>
      <c r="J1868">
        <v>7.1999999999999995E-2</v>
      </c>
      <c r="K1868">
        <v>62.12</v>
      </c>
      <c r="L1868" t="s">
        <v>57</v>
      </c>
    </row>
    <row r="1869" spans="1:12" x14ac:dyDescent="0.3">
      <c r="A1869" t="s">
        <v>740</v>
      </c>
      <c r="B1869" t="s">
        <v>7745</v>
      </c>
      <c r="C1869" t="s">
        <v>63</v>
      </c>
      <c r="D1869" t="s">
        <v>175</v>
      </c>
      <c r="E1869" t="s">
        <v>60</v>
      </c>
      <c r="F1869" t="s">
        <v>76</v>
      </c>
      <c r="G1869" t="s">
        <v>68</v>
      </c>
      <c r="H1869">
        <v>7</v>
      </c>
      <c r="I1869">
        <v>91.99</v>
      </c>
      <c r="J1869">
        <v>0.29799999999999999</v>
      </c>
      <c r="K1869">
        <v>40.81</v>
      </c>
      <c r="L1869" t="s">
        <v>104</v>
      </c>
    </row>
    <row r="1870" spans="1:12" x14ac:dyDescent="0.3">
      <c r="A1870" t="s">
        <v>4033</v>
      </c>
      <c r="B1870" t="s">
        <v>7301</v>
      </c>
      <c r="C1870" t="s">
        <v>52</v>
      </c>
      <c r="D1870" t="s">
        <v>53</v>
      </c>
      <c r="E1870" t="s">
        <v>60</v>
      </c>
      <c r="F1870" t="s">
        <v>61</v>
      </c>
      <c r="G1870" t="s">
        <v>56</v>
      </c>
      <c r="H1870">
        <v>1</v>
      </c>
      <c r="I1870">
        <v>111.36</v>
      </c>
      <c r="J1870">
        <v>0.113</v>
      </c>
      <c r="K1870">
        <v>57.04</v>
      </c>
      <c r="L1870" t="s">
        <v>57</v>
      </c>
    </row>
    <row r="1871" spans="1:12" x14ac:dyDescent="0.3">
      <c r="A1871" t="s">
        <v>2717</v>
      </c>
      <c r="B1871" t="s">
        <v>7904</v>
      </c>
      <c r="C1871" t="s">
        <v>63</v>
      </c>
      <c r="D1871" t="s">
        <v>188</v>
      </c>
      <c r="E1871" t="s">
        <v>54</v>
      </c>
      <c r="F1871" t="s">
        <v>268</v>
      </c>
      <c r="G1871" t="s">
        <v>68</v>
      </c>
      <c r="H1871">
        <v>2</v>
      </c>
      <c r="I1871">
        <v>10.35</v>
      </c>
      <c r="J1871">
        <v>0.30199999999999999</v>
      </c>
      <c r="K1871">
        <v>6.6</v>
      </c>
      <c r="L1871" t="s">
        <v>57</v>
      </c>
    </row>
    <row r="1872" spans="1:12" x14ac:dyDescent="0.3">
      <c r="A1872" t="s">
        <v>5818</v>
      </c>
      <c r="B1872" t="s">
        <v>7905</v>
      </c>
      <c r="C1872" t="s">
        <v>52</v>
      </c>
      <c r="D1872" t="s">
        <v>96</v>
      </c>
      <c r="E1872" t="s">
        <v>107</v>
      </c>
      <c r="F1872" t="s">
        <v>193</v>
      </c>
      <c r="G1872" t="s">
        <v>68</v>
      </c>
      <c r="H1872">
        <v>1</v>
      </c>
      <c r="I1872">
        <v>18.510000000000002</v>
      </c>
      <c r="J1872">
        <v>1.7000000000000001E-2</v>
      </c>
      <c r="K1872">
        <v>7.99</v>
      </c>
      <c r="L1872" t="s">
        <v>57</v>
      </c>
    </row>
    <row r="1873" spans="1:12" x14ac:dyDescent="0.3">
      <c r="A1873" t="s">
        <v>3048</v>
      </c>
      <c r="B1873" t="s">
        <v>7133</v>
      </c>
      <c r="C1873" t="s">
        <v>88</v>
      </c>
      <c r="D1873" t="s">
        <v>92</v>
      </c>
      <c r="E1873" t="s">
        <v>93</v>
      </c>
      <c r="F1873" t="s">
        <v>141</v>
      </c>
      <c r="G1873" t="s">
        <v>56</v>
      </c>
      <c r="H1873">
        <v>6</v>
      </c>
      <c r="I1873">
        <v>73.150000000000006</v>
      </c>
      <c r="J1873">
        <v>5.0999999999999997E-2</v>
      </c>
      <c r="K1873">
        <v>26.58</v>
      </c>
      <c r="L1873" t="s">
        <v>6738</v>
      </c>
    </row>
    <row r="1874" spans="1:12" x14ac:dyDescent="0.3">
      <c r="A1874" t="s">
        <v>4889</v>
      </c>
      <c r="B1874" t="s">
        <v>7732</v>
      </c>
      <c r="C1874" t="s">
        <v>63</v>
      </c>
      <c r="D1874" t="s">
        <v>204</v>
      </c>
      <c r="E1874" t="s">
        <v>71</v>
      </c>
      <c r="F1874" t="s">
        <v>6884</v>
      </c>
      <c r="G1874" t="s">
        <v>68</v>
      </c>
      <c r="H1874">
        <v>1</v>
      </c>
      <c r="I1874">
        <v>235.29</v>
      </c>
      <c r="J1874">
        <v>0.13900000000000001</v>
      </c>
      <c r="K1874">
        <v>183.66</v>
      </c>
      <c r="L1874" t="s">
        <v>104</v>
      </c>
    </row>
    <row r="1875" spans="1:12" x14ac:dyDescent="0.3">
      <c r="A1875" t="s">
        <v>2439</v>
      </c>
      <c r="B1875" t="s">
        <v>7601</v>
      </c>
      <c r="C1875" t="s">
        <v>52</v>
      </c>
      <c r="D1875" t="s">
        <v>101</v>
      </c>
      <c r="E1875" t="s">
        <v>60</v>
      </c>
      <c r="F1875" t="s">
        <v>61</v>
      </c>
      <c r="G1875" t="s">
        <v>68</v>
      </c>
      <c r="H1875">
        <v>2</v>
      </c>
      <c r="I1875">
        <v>78.599999999999994</v>
      </c>
      <c r="J1875">
        <v>7.5999999999999998E-2</v>
      </c>
      <c r="K1875">
        <v>32</v>
      </c>
      <c r="L1875" t="s">
        <v>57</v>
      </c>
    </row>
    <row r="1876" spans="1:12" x14ac:dyDescent="0.3">
      <c r="A1876" t="s">
        <v>6586</v>
      </c>
      <c r="B1876" t="s">
        <v>7333</v>
      </c>
      <c r="C1876" t="s">
        <v>88</v>
      </c>
      <c r="D1876" t="s">
        <v>179</v>
      </c>
      <c r="E1876" t="s">
        <v>93</v>
      </c>
      <c r="F1876" t="s">
        <v>141</v>
      </c>
      <c r="G1876" t="s">
        <v>56</v>
      </c>
      <c r="H1876">
        <v>4</v>
      </c>
      <c r="I1876">
        <v>82.98</v>
      </c>
      <c r="J1876">
        <v>7.1999999999999995E-2</v>
      </c>
      <c r="K1876">
        <v>34.61</v>
      </c>
      <c r="L1876" t="s">
        <v>57</v>
      </c>
    </row>
    <row r="1877" spans="1:12" x14ac:dyDescent="0.3">
      <c r="A1877" t="s">
        <v>2015</v>
      </c>
      <c r="B1877" t="s">
        <v>7906</v>
      </c>
      <c r="C1877" t="s">
        <v>88</v>
      </c>
      <c r="D1877" t="s">
        <v>89</v>
      </c>
      <c r="E1877" t="s">
        <v>54</v>
      </c>
      <c r="F1877" t="s">
        <v>65</v>
      </c>
      <c r="G1877" t="s">
        <v>56</v>
      </c>
      <c r="H1877">
        <v>3</v>
      </c>
      <c r="I1877">
        <v>9.92</v>
      </c>
      <c r="J1877">
        <v>5.2999999999999999E-2</v>
      </c>
      <c r="K1877">
        <v>5.47</v>
      </c>
      <c r="L1877" t="s">
        <v>57</v>
      </c>
    </row>
    <row r="1878" spans="1:12" x14ac:dyDescent="0.3">
      <c r="A1878" t="s">
        <v>3609</v>
      </c>
      <c r="B1878" t="s">
        <v>7334</v>
      </c>
      <c r="C1878" t="s">
        <v>88</v>
      </c>
      <c r="D1878" t="s">
        <v>429</v>
      </c>
      <c r="E1878" t="s">
        <v>71</v>
      </c>
      <c r="F1878" t="s">
        <v>72</v>
      </c>
      <c r="G1878" t="s">
        <v>68</v>
      </c>
      <c r="H1878">
        <v>4</v>
      </c>
      <c r="I1878">
        <v>240.32</v>
      </c>
      <c r="J1878">
        <v>8.5999999999999993E-2</v>
      </c>
      <c r="K1878">
        <v>172.14</v>
      </c>
      <c r="L1878" t="s">
        <v>57</v>
      </c>
    </row>
    <row r="1879" spans="1:12" x14ac:dyDescent="0.3">
      <c r="A1879" t="s">
        <v>299</v>
      </c>
      <c r="B1879" t="s">
        <v>7907</v>
      </c>
      <c r="C1879" t="s">
        <v>84</v>
      </c>
      <c r="D1879" t="s">
        <v>171</v>
      </c>
      <c r="E1879" t="s">
        <v>60</v>
      </c>
      <c r="F1879" t="s">
        <v>6981</v>
      </c>
      <c r="G1879" t="s">
        <v>56</v>
      </c>
      <c r="H1879">
        <v>1</v>
      </c>
      <c r="I1879">
        <v>116.66</v>
      </c>
      <c r="J1879">
        <v>5.8999999999999997E-2</v>
      </c>
      <c r="K1879">
        <v>63.27</v>
      </c>
      <c r="L1879" t="s">
        <v>57</v>
      </c>
    </row>
    <row r="1880" spans="1:12" x14ac:dyDescent="0.3">
      <c r="A1880" t="s">
        <v>1011</v>
      </c>
      <c r="B1880" t="s">
        <v>7662</v>
      </c>
      <c r="C1880" t="s">
        <v>84</v>
      </c>
      <c r="E1880" t="s">
        <v>7244</v>
      </c>
      <c r="F1880" t="s">
        <v>124</v>
      </c>
      <c r="G1880" t="s">
        <v>68</v>
      </c>
      <c r="H1880">
        <v>2</v>
      </c>
      <c r="I1880">
        <v>19.399999999999999</v>
      </c>
      <c r="J1880">
        <v>6.9000000000000006E-2</v>
      </c>
      <c r="K1880">
        <v>8.33</v>
      </c>
      <c r="L1880" t="s">
        <v>57</v>
      </c>
    </row>
    <row r="1881" spans="1:12" x14ac:dyDescent="0.3">
      <c r="A1881" t="s">
        <v>3176</v>
      </c>
      <c r="B1881" t="s">
        <v>7908</v>
      </c>
      <c r="C1881" t="s">
        <v>52</v>
      </c>
      <c r="D1881" t="s">
        <v>70</v>
      </c>
      <c r="E1881" t="s">
        <v>71</v>
      </c>
      <c r="F1881" t="s">
        <v>97</v>
      </c>
      <c r="G1881" t="s">
        <v>56</v>
      </c>
      <c r="H1881">
        <v>1</v>
      </c>
      <c r="I1881">
        <v>176.94</v>
      </c>
      <c r="J1881">
        <v>1.2E-2</v>
      </c>
      <c r="K1881">
        <v>128.6</v>
      </c>
      <c r="L1881" t="s">
        <v>57</v>
      </c>
    </row>
    <row r="1882" spans="1:12" x14ac:dyDescent="0.3">
      <c r="A1882" t="s">
        <v>1224</v>
      </c>
      <c r="B1882" t="s">
        <v>7721</v>
      </c>
      <c r="C1882" t="s">
        <v>52</v>
      </c>
      <c r="D1882" t="s">
        <v>59</v>
      </c>
      <c r="E1882" t="s">
        <v>107</v>
      </c>
      <c r="F1882" t="s">
        <v>148</v>
      </c>
      <c r="G1882" t="s">
        <v>68</v>
      </c>
      <c r="H1882">
        <v>6</v>
      </c>
      <c r="J1882">
        <v>0.11600000000000001</v>
      </c>
      <c r="K1882">
        <v>11.55</v>
      </c>
      <c r="L1882" t="s">
        <v>57</v>
      </c>
    </row>
    <row r="1883" spans="1:12" x14ac:dyDescent="0.3">
      <c r="A1883" t="s">
        <v>186</v>
      </c>
      <c r="B1883" t="s">
        <v>6906</v>
      </c>
      <c r="C1883" t="s">
        <v>52</v>
      </c>
      <c r="D1883" t="s">
        <v>130</v>
      </c>
      <c r="E1883" t="s">
        <v>60</v>
      </c>
      <c r="F1883" t="s">
        <v>76</v>
      </c>
      <c r="G1883" t="s">
        <v>68</v>
      </c>
      <c r="H1883">
        <v>3</v>
      </c>
      <c r="I1883">
        <v>35.42</v>
      </c>
      <c r="J1883">
        <v>0</v>
      </c>
      <c r="K1883">
        <v>17.87</v>
      </c>
      <c r="L1883" t="s">
        <v>57</v>
      </c>
    </row>
    <row r="1884" spans="1:12" x14ac:dyDescent="0.3">
      <c r="A1884" t="s">
        <v>2127</v>
      </c>
      <c r="B1884" t="s">
        <v>7909</v>
      </c>
      <c r="C1884" t="s">
        <v>84</v>
      </c>
      <c r="D1884" t="s">
        <v>150</v>
      </c>
      <c r="E1884" t="s">
        <v>107</v>
      </c>
      <c r="F1884" t="s">
        <v>132</v>
      </c>
      <c r="G1884" t="s">
        <v>56</v>
      </c>
      <c r="H1884">
        <v>1</v>
      </c>
      <c r="I1884">
        <v>41.58</v>
      </c>
      <c r="J1884">
        <v>3.9E-2</v>
      </c>
      <c r="K1884">
        <v>18.45</v>
      </c>
      <c r="L1884" t="s">
        <v>57</v>
      </c>
    </row>
    <row r="1885" spans="1:12" x14ac:dyDescent="0.3">
      <c r="A1885" t="s">
        <v>2927</v>
      </c>
      <c r="B1885" t="s">
        <v>7910</v>
      </c>
      <c r="C1885" t="s">
        <v>52</v>
      </c>
      <c r="D1885" t="s">
        <v>237</v>
      </c>
      <c r="E1885" t="s">
        <v>71</v>
      </c>
      <c r="F1885" t="s">
        <v>86</v>
      </c>
      <c r="G1885" t="s">
        <v>56</v>
      </c>
      <c r="H1885">
        <v>2</v>
      </c>
      <c r="I1885">
        <v>36.03</v>
      </c>
      <c r="J1885">
        <v>0</v>
      </c>
      <c r="K1885">
        <v>28.59</v>
      </c>
      <c r="L1885" t="s">
        <v>57</v>
      </c>
    </row>
    <row r="1886" spans="1:12" x14ac:dyDescent="0.3">
      <c r="A1886" t="s">
        <v>3190</v>
      </c>
      <c r="B1886" t="s">
        <v>7775</v>
      </c>
      <c r="C1886" t="s">
        <v>6741</v>
      </c>
      <c r="D1886" t="s">
        <v>181</v>
      </c>
      <c r="E1886" t="s">
        <v>107</v>
      </c>
      <c r="F1886" t="s">
        <v>193</v>
      </c>
      <c r="G1886" t="s">
        <v>56</v>
      </c>
      <c r="H1886">
        <v>1</v>
      </c>
      <c r="I1886">
        <v>39.24</v>
      </c>
      <c r="J1886">
        <v>0.06</v>
      </c>
      <c r="K1886">
        <v>16.54</v>
      </c>
      <c r="L1886" t="s">
        <v>57</v>
      </c>
    </row>
    <row r="1887" spans="1:12" x14ac:dyDescent="0.3">
      <c r="A1887" t="s">
        <v>5475</v>
      </c>
      <c r="B1887" t="s">
        <v>7911</v>
      </c>
      <c r="C1887" t="s">
        <v>88</v>
      </c>
      <c r="D1887" t="s">
        <v>92</v>
      </c>
      <c r="E1887" t="s">
        <v>93</v>
      </c>
      <c r="F1887" t="s">
        <v>94</v>
      </c>
      <c r="G1887" t="s">
        <v>56</v>
      </c>
      <c r="H1887">
        <v>2</v>
      </c>
      <c r="I1887">
        <v>54.64</v>
      </c>
      <c r="J1887">
        <v>1.7999999999999999E-2</v>
      </c>
      <c r="K1887">
        <v>25.35</v>
      </c>
      <c r="L1887" t="s">
        <v>57</v>
      </c>
    </row>
    <row r="1888" spans="1:12" x14ac:dyDescent="0.3">
      <c r="A1888" t="s">
        <v>6596</v>
      </c>
      <c r="B1888" t="s">
        <v>7490</v>
      </c>
      <c r="C1888" t="s">
        <v>52</v>
      </c>
      <c r="D1888" t="s">
        <v>7571</v>
      </c>
      <c r="E1888" t="s">
        <v>71</v>
      </c>
      <c r="F1888" t="s">
        <v>78</v>
      </c>
      <c r="G1888" t="s">
        <v>68</v>
      </c>
      <c r="H1888">
        <v>4</v>
      </c>
      <c r="I1888">
        <v>26.42</v>
      </c>
      <c r="J1888">
        <v>8.4000000000000005E-2</v>
      </c>
      <c r="K1888">
        <v>20.09</v>
      </c>
      <c r="L1888" t="s">
        <v>57</v>
      </c>
    </row>
    <row r="1889" spans="1:12" x14ac:dyDescent="0.3">
      <c r="A1889" t="s">
        <v>3158</v>
      </c>
      <c r="B1889" t="s">
        <v>7912</v>
      </c>
      <c r="C1889" t="s">
        <v>84</v>
      </c>
      <c r="D1889" t="s">
        <v>110</v>
      </c>
      <c r="E1889" t="s">
        <v>60</v>
      </c>
      <c r="F1889" t="s">
        <v>61</v>
      </c>
      <c r="G1889" t="s">
        <v>56</v>
      </c>
      <c r="H1889">
        <v>2</v>
      </c>
      <c r="I1889">
        <v>95.47</v>
      </c>
      <c r="J1889">
        <v>0</v>
      </c>
      <c r="K1889">
        <v>39.64</v>
      </c>
      <c r="L1889" t="s">
        <v>57</v>
      </c>
    </row>
    <row r="1890" spans="1:12" x14ac:dyDescent="0.3">
      <c r="A1890" t="s">
        <v>166</v>
      </c>
      <c r="B1890" t="s">
        <v>7141</v>
      </c>
      <c r="C1890" t="s">
        <v>88</v>
      </c>
      <c r="D1890" t="s">
        <v>167</v>
      </c>
      <c r="E1890" t="s">
        <v>60</v>
      </c>
      <c r="F1890" t="s">
        <v>90</v>
      </c>
      <c r="G1890" t="s">
        <v>68</v>
      </c>
      <c r="H1890">
        <v>2</v>
      </c>
      <c r="I1890">
        <v>38.409999999999997</v>
      </c>
      <c r="J1890">
        <v>7.9000000000000001E-2</v>
      </c>
      <c r="K1890">
        <v>19.170000000000002</v>
      </c>
      <c r="L1890" t="s">
        <v>57</v>
      </c>
    </row>
    <row r="1891" spans="1:12" x14ac:dyDescent="0.3">
      <c r="A1891" t="s">
        <v>6375</v>
      </c>
      <c r="B1891" t="s">
        <v>7873</v>
      </c>
      <c r="C1891" t="s">
        <v>52</v>
      </c>
      <c r="D1891" t="s">
        <v>113</v>
      </c>
      <c r="E1891" t="s">
        <v>54</v>
      </c>
      <c r="F1891" t="s">
        <v>268</v>
      </c>
      <c r="G1891" t="s">
        <v>68</v>
      </c>
      <c r="H1891">
        <v>5</v>
      </c>
      <c r="I1891">
        <v>9.14</v>
      </c>
      <c r="J1891">
        <v>3.3000000000000002E-2</v>
      </c>
      <c r="K1891">
        <v>5.25</v>
      </c>
      <c r="L1891" t="s">
        <v>57</v>
      </c>
    </row>
    <row r="1892" spans="1:12" x14ac:dyDescent="0.3">
      <c r="A1892" t="s">
        <v>2961</v>
      </c>
      <c r="B1892" t="s">
        <v>7405</v>
      </c>
      <c r="C1892" t="s">
        <v>63</v>
      </c>
      <c r="D1892" t="s">
        <v>251</v>
      </c>
      <c r="E1892" t="s">
        <v>60</v>
      </c>
      <c r="F1892" t="s">
        <v>90</v>
      </c>
      <c r="G1892" t="s">
        <v>56</v>
      </c>
      <c r="H1892">
        <v>1</v>
      </c>
      <c r="I1892">
        <v>98.56</v>
      </c>
      <c r="J1892">
        <v>0.372</v>
      </c>
      <c r="K1892">
        <v>41.09</v>
      </c>
      <c r="L1892" t="s">
        <v>57</v>
      </c>
    </row>
    <row r="1893" spans="1:12" x14ac:dyDescent="0.3">
      <c r="A1893" t="s">
        <v>4585</v>
      </c>
      <c r="B1893" t="s">
        <v>7705</v>
      </c>
      <c r="C1893" t="s">
        <v>52</v>
      </c>
      <c r="D1893" t="s">
        <v>7571</v>
      </c>
      <c r="E1893" t="s">
        <v>93</v>
      </c>
      <c r="F1893" t="s">
        <v>124</v>
      </c>
      <c r="G1893" t="s">
        <v>56</v>
      </c>
      <c r="H1893">
        <v>3</v>
      </c>
      <c r="I1893">
        <v>66.91</v>
      </c>
      <c r="J1893">
        <v>5.8999999999999997E-2</v>
      </c>
      <c r="K1893">
        <v>29.22</v>
      </c>
      <c r="L1893" t="s">
        <v>57</v>
      </c>
    </row>
    <row r="1894" spans="1:12" x14ac:dyDescent="0.3">
      <c r="A1894" t="s">
        <v>5389</v>
      </c>
      <c r="B1894" t="s">
        <v>7164</v>
      </c>
      <c r="C1894" t="s">
        <v>88</v>
      </c>
      <c r="D1894" t="s">
        <v>206</v>
      </c>
      <c r="E1894" t="s">
        <v>71</v>
      </c>
      <c r="F1894" t="s">
        <v>78</v>
      </c>
      <c r="G1894" t="s">
        <v>68</v>
      </c>
      <c r="H1894">
        <v>2</v>
      </c>
      <c r="I1894">
        <v>195.99</v>
      </c>
      <c r="J1894">
        <v>9.9000000000000005E-2</v>
      </c>
      <c r="K1894">
        <v>142.93</v>
      </c>
      <c r="L1894" t="s">
        <v>57</v>
      </c>
    </row>
    <row r="1895" spans="1:12" x14ac:dyDescent="0.3">
      <c r="A1895" t="s">
        <v>4320</v>
      </c>
      <c r="B1895" t="s">
        <v>7913</v>
      </c>
      <c r="C1895" t="s">
        <v>84</v>
      </c>
      <c r="D1895" t="s">
        <v>372</v>
      </c>
      <c r="E1895" t="s">
        <v>60</v>
      </c>
      <c r="F1895" t="s">
        <v>6800</v>
      </c>
      <c r="G1895" t="s">
        <v>68</v>
      </c>
      <c r="H1895">
        <v>2</v>
      </c>
      <c r="I1895">
        <v>32.4</v>
      </c>
      <c r="J1895">
        <v>5.8999999999999997E-2</v>
      </c>
      <c r="K1895">
        <v>14.06</v>
      </c>
      <c r="L1895" t="s">
        <v>57</v>
      </c>
    </row>
    <row r="1896" spans="1:12" x14ac:dyDescent="0.3">
      <c r="A1896" t="s">
        <v>5500</v>
      </c>
      <c r="B1896" t="s">
        <v>7914</v>
      </c>
      <c r="C1896" t="s">
        <v>52</v>
      </c>
      <c r="D1896" t="s">
        <v>155</v>
      </c>
      <c r="E1896" t="s">
        <v>60</v>
      </c>
      <c r="F1896" t="s">
        <v>99</v>
      </c>
      <c r="G1896" t="s">
        <v>68</v>
      </c>
      <c r="H1896">
        <v>11</v>
      </c>
      <c r="I1896">
        <v>73.319999999999993</v>
      </c>
      <c r="J1896">
        <v>7.0999999999999994E-2</v>
      </c>
      <c r="K1896">
        <v>34.340000000000003</v>
      </c>
      <c r="L1896" t="s">
        <v>57</v>
      </c>
    </row>
    <row r="1897" spans="1:12" x14ac:dyDescent="0.3">
      <c r="A1897" t="s">
        <v>1064</v>
      </c>
      <c r="B1897" t="s">
        <v>6765</v>
      </c>
      <c r="C1897" t="s">
        <v>63</v>
      </c>
      <c r="D1897" t="s">
        <v>204</v>
      </c>
      <c r="E1897" t="s">
        <v>107</v>
      </c>
      <c r="F1897" t="s">
        <v>132</v>
      </c>
      <c r="G1897" t="s">
        <v>68</v>
      </c>
      <c r="H1897">
        <v>1</v>
      </c>
      <c r="I1897">
        <v>9.48</v>
      </c>
      <c r="J1897">
        <v>0.20200000000000001</v>
      </c>
      <c r="K1897">
        <v>3.93</v>
      </c>
      <c r="L1897" t="s">
        <v>6720</v>
      </c>
    </row>
    <row r="1898" spans="1:12" x14ac:dyDescent="0.3">
      <c r="A1898" t="s">
        <v>4986</v>
      </c>
      <c r="B1898" t="s">
        <v>7676</v>
      </c>
      <c r="C1898" t="s">
        <v>6930</v>
      </c>
      <c r="D1898" t="s">
        <v>150</v>
      </c>
      <c r="E1898" t="s">
        <v>71</v>
      </c>
      <c r="F1898" t="s">
        <v>72</v>
      </c>
      <c r="G1898" t="s">
        <v>56</v>
      </c>
      <c r="H1898">
        <v>-12</v>
      </c>
      <c r="I1898">
        <v>207.59</v>
      </c>
      <c r="J1898">
        <v>0.18</v>
      </c>
      <c r="K1898">
        <v>161.47999999999999</v>
      </c>
      <c r="L1898" t="s">
        <v>6720</v>
      </c>
    </row>
    <row r="1899" spans="1:12" x14ac:dyDescent="0.3">
      <c r="A1899" t="s">
        <v>3873</v>
      </c>
      <c r="B1899" t="s">
        <v>7155</v>
      </c>
      <c r="C1899" t="s">
        <v>88</v>
      </c>
      <c r="D1899" t="s">
        <v>183</v>
      </c>
      <c r="E1899" t="s">
        <v>54</v>
      </c>
      <c r="F1899" t="s">
        <v>6917</v>
      </c>
      <c r="G1899" t="s">
        <v>68</v>
      </c>
      <c r="H1899">
        <v>3</v>
      </c>
      <c r="I1899">
        <v>8.23</v>
      </c>
      <c r="J1899">
        <v>0.11700000000000001</v>
      </c>
      <c r="K1899">
        <v>5.49</v>
      </c>
      <c r="L1899" t="s">
        <v>57</v>
      </c>
    </row>
    <row r="1900" spans="1:12" x14ac:dyDescent="0.3">
      <c r="A1900" t="s">
        <v>3131</v>
      </c>
      <c r="B1900" t="s">
        <v>7915</v>
      </c>
      <c r="C1900" t="s">
        <v>52</v>
      </c>
      <c r="D1900" t="s">
        <v>272</v>
      </c>
      <c r="E1900" t="s">
        <v>71</v>
      </c>
      <c r="F1900" t="s">
        <v>97</v>
      </c>
      <c r="G1900" t="s">
        <v>68</v>
      </c>
      <c r="H1900">
        <v>2</v>
      </c>
      <c r="I1900">
        <v>247.78</v>
      </c>
      <c r="J1900">
        <v>0.14099999999999999</v>
      </c>
      <c r="K1900">
        <v>187.31</v>
      </c>
      <c r="L1900" t="s">
        <v>57</v>
      </c>
    </row>
    <row r="1901" spans="1:12" x14ac:dyDescent="0.3">
      <c r="A1901" t="s">
        <v>2163</v>
      </c>
      <c r="B1901" t="s">
        <v>7524</v>
      </c>
      <c r="C1901" t="s">
        <v>88</v>
      </c>
      <c r="D1901" t="s">
        <v>429</v>
      </c>
      <c r="E1901" t="s">
        <v>60</v>
      </c>
      <c r="F1901" t="s">
        <v>61</v>
      </c>
      <c r="G1901" t="s">
        <v>56</v>
      </c>
      <c r="H1901">
        <v>1</v>
      </c>
      <c r="I1901">
        <v>24.28</v>
      </c>
      <c r="J1901">
        <v>0.182</v>
      </c>
      <c r="K1901">
        <v>11.05</v>
      </c>
      <c r="L1901" t="s">
        <v>57</v>
      </c>
    </row>
    <row r="1902" spans="1:12" x14ac:dyDescent="0.3">
      <c r="A1902" t="s">
        <v>3657</v>
      </c>
      <c r="B1902" t="s">
        <v>7502</v>
      </c>
      <c r="C1902" t="s">
        <v>84</v>
      </c>
      <c r="D1902" t="s">
        <v>110</v>
      </c>
      <c r="E1902" t="s">
        <v>107</v>
      </c>
      <c r="F1902" t="s">
        <v>132</v>
      </c>
      <c r="G1902" t="s">
        <v>56</v>
      </c>
      <c r="H1902">
        <v>6</v>
      </c>
      <c r="I1902">
        <v>16.57</v>
      </c>
      <c r="J1902">
        <v>8.2000000000000003E-2</v>
      </c>
      <c r="K1902">
        <v>6.57</v>
      </c>
      <c r="L1902" t="s">
        <v>57</v>
      </c>
    </row>
    <row r="1903" spans="1:12" x14ac:dyDescent="0.3">
      <c r="A1903" t="s">
        <v>1497</v>
      </c>
      <c r="B1903" t="s">
        <v>7253</v>
      </c>
      <c r="C1903" t="s">
        <v>84</v>
      </c>
      <c r="D1903" t="s">
        <v>196</v>
      </c>
      <c r="E1903" t="s">
        <v>93</v>
      </c>
      <c r="F1903" t="s">
        <v>94</v>
      </c>
      <c r="G1903" t="s">
        <v>56</v>
      </c>
      <c r="H1903">
        <v>6</v>
      </c>
      <c r="I1903">
        <v>84.63</v>
      </c>
      <c r="J1903">
        <v>8.7999999999999995E-2</v>
      </c>
      <c r="K1903">
        <v>39.909999999999997</v>
      </c>
      <c r="L1903" t="s">
        <v>57</v>
      </c>
    </row>
    <row r="1904" spans="1:12" x14ac:dyDescent="0.3">
      <c r="A1904" t="s">
        <v>5102</v>
      </c>
      <c r="B1904" t="s">
        <v>7916</v>
      </c>
      <c r="C1904" t="s">
        <v>63</v>
      </c>
      <c r="D1904" t="s">
        <v>82</v>
      </c>
      <c r="E1904" t="s">
        <v>71</v>
      </c>
      <c r="F1904" t="s">
        <v>126</v>
      </c>
      <c r="G1904" t="s">
        <v>68</v>
      </c>
      <c r="H1904">
        <v>1</v>
      </c>
      <c r="I1904">
        <v>243.6</v>
      </c>
      <c r="J1904">
        <v>0.23100000000000001</v>
      </c>
      <c r="K1904">
        <v>161.13999999999999</v>
      </c>
      <c r="L1904" t="s">
        <v>6738</v>
      </c>
    </row>
    <row r="1905" spans="1:12" x14ac:dyDescent="0.3">
      <c r="A1905" t="s">
        <v>6276</v>
      </c>
      <c r="B1905" t="s">
        <v>7865</v>
      </c>
      <c r="C1905" t="s">
        <v>88</v>
      </c>
      <c r="D1905" t="s">
        <v>179</v>
      </c>
      <c r="E1905" t="s">
        <v>93</v>
      </c>
      <c r="F1905" t="s">
        <v>141</v>
      </c>
      <c r="G1905" t="s">
        <v>68</v>
      </c>
      <c r="H1905">
        <v>1</v>
      </c>
      <c r="I1905">
        <v>66.709999999999994</v>
      </c>
      <c r="J1905">
        <v>0.11</v>
      </c>
      <c r="K1905">
        <v>32.61</v>
      </c>
      <c r="L1905" t="s">
        <v>104</v>
      </c>
    </row>
    <row r="1906" spans="1:12" x14ac:dyDescent="0.3">
      <c r="A1906" t="s">
        <v>2584</v>
      </c>
      <c r="B1906" t="s">
        <v>7333</v>
      </c>
      <c r="C1906" t="s">
        <v>52</v>
      </c>
      <c r="D1906" t="s">
        <v>155</v>
      </c>
      <c r="E1906" t="s">
        <v>60</v>
      </c>
      <c r="F1906" t="s">
        <v>67</v>
      </c>
      <c r="G1906" t="s">
        <v>68</v>
      </c>
      <c r="H1906">
        <v>3</v>
      </c>
      <c r="I1906">
        <v>54.06</v>
      </c>
      <c r="J1906">
        <v>4.0000000000000001E-3</v>
      </c>
      <c r="K1906">
        <v>25.07</v>
      </c>
      <c r="L1906" t="s">
        <v>57</v>
      </c>
    </row>
    <row r="1907" spans="1:12" x14ac:dyDescent="0.3">
      <c r="A1907" t="s">
        <v>5913</v>
      </c>
      <c r="B1907" t="s">
        <v>7387</v>
      </c>
      <c r="C1907" t="s">
        <v>84</v>
      </c>
      <c r="D1907" t="s">
        <v>572</v>
      </c>
      <c r="E1907" t="s">
        <v>60</v>
      </c>
      <c r="F1907" t="s">
        <v>67</v>
      </c>
      <c r="G1907" t="s">
        <v>68</v>
      </c>
      <c r="H1907">
        <v>1</v>
      </c>
      <c r="I1907">
        <v>62.13</v>
      </c>
      <c r="J1907">
        <v>9.5000000000000001E-2</v>
      </c>
      <c r="K1907">
        <v>29.73</v>
      </c>
      <c r="L1907" t="s">
        <v>104</v>
      </c>
    </row>
    <row r="1908" spans="1:12" x14ac:dyDescent="0.3">
      <c r="A1908" t="s">
        <v>916</v>
      </c>
      <c r="B1908" t="s">
        <v>7697</v>
      </c>
      <c r="C1908" t="s">
        <v>63</v>
      </c>
      <c r="D1908" t="s">
        <v>137</v>
      </c>
      <c r="E1908" t="s">
        <v>54</v>
      </c>
      <c r="F1908" t="s">
        <v>156</v>
      </c>
      <c r="G1908" t="s">
        <v>68</v>
      </c>
      <c r="H1908">
        <v>2</v>
      </c>
      <c r="I1908">
        <v>8.6</v>
      </c>
      <c r="J1908">
        <v>0.35499999999999998</v>
      </c>
      <c r="K1908">
        <v>4.82</v>
      </c>
      <c r="L1908" t="s">
        <v>57</v>
      </c>
    </row>
    <row r="1909" spans="1:12" x14ac:dyDescent="0.3">
      <c r="A1909" t="s">
        <v>6461</v>
      </c>
      <c r="B1909" t="s">
        <v>7917</v>
      </c>
      <c r="C1909" t="s">
        <v>63</v>
      </c>
      <c r="D1909" t="s">
        <v>302</v>
      </c>
      <c r="E1909" t="s">
        <v>54</v>
      </c>
      <c r="F1909" t="s">
        <v>55</v>
      </c>
      <c r="G1909" t="s">
        <v>56</v>
      </c>
      <c r="H1909">
        <v>3</v>
      </c>
      <c r="I1909">
        <v>4.72</v>
      </c>
      <c r="J1909">
        <v>0.23300000000000001</v>
      </c>
      <c r="K1909">
        <v>3</v>
      </c>
      <c r="L1909" t="s">
        <v>57</v>
      </c>
    </row>
    <row r="1910" spans="1:12" x14ac:dyDescent="0.3">
      <c r="A1910" t="s">
        <v>4851</v>
      </c>
      <c r="B1910" t="s">
        <v>7057</v>
      </c>
      <c r="C1910" t="s">
        <v>84</v>
      </c>
      <c r="D1910" t="s">
        <v>85</v>
      </c>
      <c r="E1910" t="s">
        <v>71</v>
      </c>
      <c r="F1910" t="s">
        <v>78</v>
      </c>
      <c r="G1910" t="s">
        <v>56</v>
      </c>
      <c r="H1910">
        <v>4</v>
      </c>
      <c r="I1910">
        <v>137.09</v>
      </c>
      <c r="J1910">
        <v>7.5999999999999998E-2</v>
      </c>
      <c r="K1910">
        <v>99.73</v>
      </c>
      <c r="L1910" t="s">
        <v>6720</v>
      </c>
    </row>
    <row r="1911" spans="1:12" x14ac:dyDescent="0.3">
      <c r="A1911" t="s">
        <v>3237</v>
      </c>
      <c r="B1911" t="s">
        <v>7918</v>
      </c>
      <c r="C1911" t="s">
        <v>88</v>
      </c>
      <c r="D1911" t="s">
        <v>202</v>
      </c>
      <c r="E1911" t="s">
        <v>71</v>
      </c>
      <c r="F1911" t="s">
        <v>72</v>
      </c>
      <c r="G1911" t="s">
        <v>56</v>
      </c>
      <c r="H1911">
        <v>1</v>
      </c>
      <c r="I1911">
        <v>81.489999999999995</v>
      </c>
      <c r="J1911">
        <v>0.111</v>
      </c>
      <c r="K1911">
        <v>58.95</v>
      </c>
      <c r="L1911" t="s">
        <v>57</v>
      </c>
    </row>
    <row r="1912" spans="1:12" x14ac:dyDescent="0.3">
      <c r="A1912" t="s">
        <v>1177</v>
      </c>
      <c r="B1912" t="s">
        <v>7919</v>
      </c>
      <c r="C1912" t="s">
        <v>63</v>
      </c>
      <c r="D1912" t="s">
        <v>263</v>
      </c>
      <c r="E1912" t="s">
        <v>60</v>
      </c>
      <c r="F1912" t="s">
        <v>61</v>
      </c>
      <c r="G1912" t="s">
        <v>68</v>
      </c>
      <c r="H1912">
        <v>2</v>
      </c>
      <c r="I1912">
        <v>58.71</v>
      </c>
      <c r="J1912">
        <v>0.183</v>
      </c>
      <c r="K1912">
        <v>29.69</v>
      </c>
      <c r="L1912" t="s">
        <v>57</v>
      </c>
    </row>
    <row r="1913" spans="1:12" x14ac:dyDescent="0.3">
      <c r="A1913" t="s">
        <v>4444</v>
      </c>
      <c r="B1913" t="s">
        <v>7920</v>
      </c>
      <c r="C1913" t="s">
        <v>63</v>
      </c>
      <c r="D1913" t="s">
        <v>281</v>
      </c>
      <c r="E1913" t="s">
        <v>60</v>
      </c>
      <c r="F1913" t="s">
        <v>99</v>
      </c>
      <c r="G1913" t="s">
        <v>56</v>
      </c>
      <c r="H1913">
        <v>3</v>
      </c>
      <c r="I1913">
        <v>22.86</v>
      </c>
      <c r="J1913">
        <v>0.16</v>
      </c>
      <c r="K1913">
        <v>10.6</v>
      </c>
      <c r="L1913" t="s">
        <v>57</v>
      </c>
    </row>
    <row r="1914" spans="1:12" x14ac:dyDescent="0.3">
      <c r="A1914" t="s">
        <v>5780</v>
      </c>
      <c r="B1914" t="s">
        <v>7921</v>
      </c>
      <c r="C1914" t="s">
        <v>52</v>
      </c>
      <c r="D1914" t="s">
        <v>155</v>
      </c>
      <c r="E1914" t="s">
        <v>60</v>
      </c>
      <c r="F1914" t="s">
        <v>76</v>
      </c>
      <c r="G1914" t="s">
        <v>68</v>
      </c>
      <c r="H1914">
        <v>1</v>
      </c>
      <c r="I1914">
        <v>101.32</v>
      </c>
      <c r="J1914">
        <v>1.0999999999999999E-2</v>
      </c>
      <c r="K1914">
        <v>47.8</v>
      </c>
      <c r="L1914" t="s">
        <v>104</v>
      </c>
    </row>
    <row r="1915" spans="1:12" x14ac:dyDescent="0.3">
      <c r="A1915" t="s">
        <v>6529</v>
      </c>
      <c r="B1915" t="s">
        <v>6716</v>
      </c>
      <c r="C1915" t="s">
        <v>88</v>
      </c>
      <c r="D1915" t="s">
        <v>202</v>
      </c>
      <c r="E1915" t="s">
        <v>93</v>
      </c>
      <c r="F1915" t="s">
        <v>124</v>
      </c>
      <c r="G1915" t="s">
        <v>68</v>
      </c>
      <c r="H1915">
        <v>5</v>
      </c>
      <c r="I1915">
        <v>79.73</v>
      </c>
      <c r="J1915">
        <v>0.14399999999999999</v>
      </c>
      <c r="K1915">
        <v>34.119999999999997</v>
      </c>
      <c r="L1915" t="s">
        <v>57</v>
      </c>
    </row>
    <row r="1916" spans="1:12" x14ac:dyDescent="0.3">
      <c r="A1916" t="s">
        <v>3115</v>
      </c>
      <c r="B1916" t="s">
        <v>6894</v>
      </c>
      <c r="C1916" t="s">
        <v>63</v>
      </c>
      <c r="D1916" t="s">
        <v>119</v>
      </c>
      <c r="E1916" t="s">
        <v>71</v>
      </c>
      <c r="F1916" t="s">
        <v>86</v>
      </c>
      <c r="G1916" t="s">
        <v>68</v>
      </c>
      <c r="H1916">
        <v>2</v>
      </c>
      <c r="I1916">
        <v>137.81</v>
      </c>
      <c r="J1916">
        <v>0.17399999999999999</v>
      </c>
      <c r="K1916">
        <v>95.25</v>
      </c>
      <c r="L1916" t="s">
        <v>57</v>
      </c>
    </row>
    <row r="1917" spans="1:12" x14ac:dyDescent="0.3">
      <c r="A1917" t="s">
        <v>1001</v>
      </c>
      <c r="B1917" t="s">
        <v>7241</v>
      </c>
      <c r="C1917" t="s">
        <v>63</v>
      </c>
      <c r="E1917" t="s">
        <v>71</v>
      </c>
      <c r="F1917" t="s">
        <v>97</v>
      </c>
      <c r="G1917" t="s">
        <v>68</v>
      </c>
      <c r="H1917">
        <v>6</v>
      </c>
      <c r="I1917">
        <v>273.77999999999997</v>
      </c>
      <c r="J1917">
        <v>0.34599999999999997</v>
      </c>
      <c r="K1917">
        <v>211.66</v>
      </c>
      <c r="L1917" t="s">
        <v>57</v>
      </c>
    </row>
    <row r="1918" spans="1:12" x14ac:dyDescent="0.3">
      <c r="A1918" t="s">
        <v>4067</v>
      </c>
      <c r="B1918" t="s">
        <v>7922</v>
      </c>
      <c r="C1918" t="s">
        <v>63</v>
      </c>
      <c r="D1918" t="s">
        <v>175</v>
      </c>
      <c r="E1918" t="s">
        <v>54</v>
      </c>
      <c r="F1918" t="s">
        <v>114</v>
      </c>
      <c r="G1918" t="s">
        <v>56</v>
      </c>
      <c r="H1918">
        <v>17</v>
      </c>
      <c r="I1918">
        <v>10.09</v>
      </c>
      <c r="J1918">
        <v>0.23899999999999999</v>
      </c>
      <c r="K1918">
        <v>6.07</v>
      </c>
      <c r="L1918" t="s">
        <v>57</v>
      </c>
    </row>
    <row r="1919" spans="1:12" x14ac:dyDescent="0.3">
      <c r="A1919" t="s">
        <v>6389</v>
      </c>
      <c r="B1919" t="s">
        <v>7043</v>
      </c>
      <c r="C1919" t="s">
        <v>63</v>
      </c>
      <c r="D1919" t="s">
        <v>281</v>
      </c>
      <c r="E1919" t="s">
        <v>60</v>
      </c>
      <c r="F1919" t="s">
        <v>61</v>
      </c>
      <c r="G1919" t="s">
        <v>68</v>
      </c>
      <c r="H1919">
        <v>6</v>
      </c>
      <c r="I1919">
        <v>115.25</v>
      </c>
      <c r="J1919">
        <v>0.16200000000000001</v>
      </c>
      <c r="K1919">
        <v>58.38</v>
      </c>
      <c r="L1919" t="s">
        <v>57</v>
      </c>
    </row>
    <row r="1920" spans="1:12" x14ac:dyDescent="0.3">
      <c r="A1920" t="s">
        <v>1184</v>
      </c>
      <c r="B1920" t="s">
        <v>7205</v>
      </c>
      <c r="C1920" t="s">
        <v>63</v>
      </c>
      <c r="D1920" t="s">
        <v>119</v>
      </c>
      <c r="E1920" t="s">
        <v>60</v>
      </c>
      <c r="F1920" t="s">
        <v>99</v>
      </c>
      <c r="G1920" t="s">
        <v>68</v>
      </c>
      <c r="H1920">
        <v>10</v>
      </c>
      <c r="I1920">
        <v>30.56</v>
      </c>
      <c r="J1920">
        <v>0.23</v>
      </c>
      <c r="K1920">
        <v>14.16</v>
      </c>
      <c r="L1920" t="s">
        <v>57</v>
      </c>
    </row>
    <row r="1921" spans="1:12" x14ac:dyDescent="0.3">
      <c r="A1921" t="s">
        <v>3617</v>
      </c>
      <c r="B1921" t="s">
        <v>7923</v>
      </c>
      <c r="C1921" t="s">
        <v>52</v>
      </c>
      <c r="D1921" t="s">
        <v>70</v>
      </c>
      <c r="E1921" t="s">
        <v>54</v>
      </c>
      <c r="F1921" t="s">
        <v>55</v>
      </c>
      <c r="G1921" t="s">
        <v>56</v>
      </c>
      <c r="H1921">
        <v>10</v>
      </c>
      <c r="I1921">
        <v>15.49</v>
      </c>
      <c r="J1921">
        <v>0.106</v>
      </c>
      <c r="K1921">
        <v>9.15</v>
      </c>
      <c r="L1921" t="s">
        <v>57</v>
      </c>
    </row>
    <row r="1922" spans="1:12" x14ac:dyDescent="0.3">
      <c r="A1922" t="s">
        <v>1849</v>
      </c>
      <c r="B1922" t="s">
        <v>6899</v>
      </c>
      <c r="C1922" t="s">
        <v>63</v>
      </c>
      <c r="D1922" t="s">
        <v>258</v>
      </c>
      <c r="E1922" t="s">
        <v>107</v>
      </c>
      <c r="F1922" t="s">
        <v>139</v>
      </c>
      <c r="G1922" t="s">
        <v>68</v>
      </c>
      <c r="H1922">
        <v>2</v>
      </c>
      <c r="I1922">
        <v>37.590000000000003</v>
      </c>
      <c r="J1922">
        <v>0.193</v>
      </c>
      <c r="K1922">
        <v>11.51</v>
      </c>
      <c r="L1922" t="s">
        <v>104</v>
      </c>
    </row>
    <row r="1923" spans="1:12" x14ac:dyDescent="0.3">
      <c r="A1923" t="s">
        <v>3490</v>
      </c>
      <c r="B1923" t="s">
        <v>7924</v>
      </c>
      <c r="C1923" t="s">
        <v>84</v>
      </c>
      <c r="D1923" t="s">
        <v>103</v>
      </c>
      <c r="E1923" t="s">
        <v>54</v>
      </c>
      <c r="F1923" t="s">
        <v>65</v>
      </c>
      <c r="G1923" t="s">
        <v>68</v>
      </c>
      <c r="H1923">
        <v>9</v>
      </c>
      <c r="I1923">
        <v>3.29</v>
      </c>
      <c r="J1923">
        <v>0.1</v>
      </c>
      <c r="K1923">
        <v>1.97</v>
      </c>
      <c r="L1923" t="s">
        <v>6720</v>
      </c>
    </row>
    <row r="1924" spans="1:12" x14ac:dyDescent="0.3">
      <c r="A1924" t="s">
        <v>4629</v>
      </c>
      <c r="B1924" t="s">
        <v>7114</v>
      </c>
      <c r="C1924" t="s">
        <v>88</v>
      </c>
      <c r="D1924" t="s">
        <v>202</v>
      </c>
      <c r="E1924" t="s">
        <v>93</v>
      </c>
      <c r="F1924" t="s">
        <v>255</v>
      </c>
      <c r="G1924" t="s">
        <v>68</v>
      </c>
      <c r="H1924">
        <v>2</v>
      </c>
      <c r="I1924">
        <v>65.28</v>
      </c>
      <c r="J1924">
        <v>0.11700000000000001</v>
      </c>
      <c r="K1924">
        <v>24.54</v>
      </c>
      <c r="L1924" t="s">
        <v>57</v>
      </c>
    </row>
    <row r="1925" spans="1:12" x14ac:dyDescent="0.3">
      <c r="A1925" t="s">
        <v>2185</v>
      </c>
      <c r="B1925" t="s">
        <v>7925</v>
      </c>
      <c r="C1925" t="s">
        <v>88</v>
      </c>
      <c r="D1925" t="s">
        <v>234</v>
      </c>
      <c r="E1925" t="s">
        <v>93</v>
      </c>
      <c r="F1925" t="s">
        <v>219</v>
      </c>
      <c r="G1925" t="s">
        <v>68</v>
      </c>
      <c r="H1925">
        <v>9</v>
      </c>
      <c r="I1925">
        <v>55.2</v>
      </c>
      <c r="J1925">
        <v>0.123</v>
      </c>
      <c r="K1925">
        <v>25.95</v>
      </c>
      <c r="L1925" t="s">
        <v>57</v>
      </c>
    </row>
    <row r="1926" spans="1:12" x14ac:dyDescent="0.3">
      <c r="A1926" t="s">
        <v>4588</v>
      </c>
      <c r="B1926" t="s">
        <v>6891</v>
      </c>
      <c r="C1926" t="s">
        <v>63</v>
      </c>
      <c r="D1926" t="s">
        <v>119</v>
      </c>
      <c r="E1926" t="s">
        <v>93</v>
      </c>
      <c r="F1926" t="s">
        <v>141</v>
      </c>
      <c r="G1926" t="s">
        <v>56</v>
      </c>
      <c r="H1926">
        <v>1</v>
      </c>
      <c r="I1926">
        <v>28.68</v>
      </c>
      <c r="J1926">
        <v>0.121</v>
      </c>
      <c r="K1926">
        <v>11.89</v>
      </c>
      <c r="L1926" t="s">
        <v>57</v>
      </c>
    </row>
    <row r="1927" spans="1:12" x14ac:dyDescent="0.3">
      <c r="A1927" t="s">
        <v>6135</v>
      </c>
      <c r="B1927" t="s">
        <v>7913</v>
      </c>
      <c r="C1927" t="s">
        <v>63</v>
      </c>
      <c r="D1927" t="s">
        <v>165</v>
      </c>
      <c r="E1927" t="s">
        <v>93</v>
      </c>
      <c r="F1927" t="s">
        <v>255</v>
      </c>
      <c r="G1927" t="s">
        <v>56</v>
      </c>
      <c r="H1927">
        <v>1</v>
      </c>
      <c r="I1927">
        <v>30.72</v>
      </c>
      <c r="J1927">
        <v>0.26100000000000001</v>
      </c>
      <c r="K1927">
        <v>10.8</v>
      </c>
      <c r="L1927" t="s">
        <v>57</v>
      </c>
    </row>
    <row r="1928" spans="1:12" x14ac:dyDescent="0.3">
      <c r="A1928" t="s">
        <v>4826</v>
      </c>
      <c r="B1928" t="s">
        <v>7926</v>
      </c>
      <c r="C1928" t="s">
        <v>6930</v>
      </c>
      <c r="D1928" t="s">
        <v>169</v>
      </c>
      <c r="E1928" t="s">
        <v>93</v>
      </c>
      <c r="F1928" t="s">
        <v>124</v>
      </c>
      <c r="G1928" t="s">
        <v>56</v>
      </c>
      <c r="H1928">
        <v>7</v>
      </c>
      <c r="I1928">
        <v>77.14</v>
      </c>
      <c r="J1928">
        <v>9.1999999999999998E-2</v>
      </c>
      <c r="L1928" t="s">
        <v>104</v>
      </c>
    </row>
    <row r="1929" spans="1:12" x14ac:dyDescent="0.3">
      <c r="A1929" t="s">
        <v>1458</v>
      </c>
      <c r="B1929" t="s">
        <v>7927</v>
      </c>
      <c r="C1929" t="s">
        <v>88</v>
      </c>
      <c r="D1929" t="s">
        <v>123</v>
      </c>
      <c r="E1929" t="s">
        <v>93</v>
      </c>
      <c r="F1929" t="s">
        <v>255</v>
      </c>
      <c r="G1929" t="s">
        <v>68</v>
      </c>
      <c r="H1929">
        <v>6</v>
      </c>
      <c r="I1929">
        <v>66.09</v>
      </c>
      <c r="J1929">
        <v>9.9000000000000005E-2</v>
      </c>
      <c r="K1929">
        <v>28.11</v>
      </c>
      <c r="L1929" t="s">
        <v>57</v>
      </c>
    </row>
    <row r="1930" spans="1:12" x14ac:dyDescent="0.3">
      <c r="A1930" t="s">
        <v>2004</v>
      </c>
      <c r="B1930" t="s">
        <v>7284</v>
      </c>
      <c r="C1930" t="s">
        <v>63</v>
      </c>
      <c r="D1930" t="s">
        <v>137</v>
      </c>
      <c r="E1930" t="s">
        <v>107</v>
      </c>
      <c r="F1930" t="s">
        <v>193</v>
      </c>
      <c r="G1930" t="s">
        <v>56</v>
      </c>
      <c r="H1930">
        <v>1</v>
      </c>
      <c r="I1930">
        <v>29.56</v>
      </c>
      <c r="J1930">
        <v>0.224</v>
      </c>
      <c r="K1930">
        <v>11.31</v>
      </c>
      <c r="L1930" t="s">
        <v>57</v>
      </c>
    </row>
    <row r="1931" spans="1:12" x14ac:dyDescent="0.3">
      <c r="A1931" t="s">
        <v>3175</v>
      </c>
      <c r="B1931" t="s">
        <v>7219</v>
      </c>
      <c r="C1931" t="s">
        <v>52</v>
      </c>
      <c r="D1931" t="s">
        <v>130</v>
      </c>
      <c r="E1931" t="s">
        <v>71</v>
      </c>
      <c r="F1931" t="s">
        <v>126</v>
      </c>
      <c r="G1931" t="s">
        <v>68</v>
      </c>
      <c r="H1931">
        <v>1</v>
      </c>
      <c r="I1931">
        <v>189.65</v>
      </c>
      <c r="J1931">
        <v>0</v>
      </c>
      <c r="K1931">
        <v>124.87</v>
      </c>
      <c r="L1931" t="s">
        <v>57</v>
      </c>
    </row>
    <row r="1932" spans="1:12" x14ac:dyDescent="0.3">
      <c r="A1932" t="s">
        <v>6002</v>
      </c>
      <c r="B1932" t="s">
        <v>6881</v>
      </c>
      <c r="C1932" t="s">
        <v>63</v>
      </c>
      <c r="D1932" t="s">
        <v>263</v>
      </c>
      <c r="E1932" t="s">
        <v>71</v>
      </c>
      <c r="F1932" t="s">
        <v>72</v>
      </c>
      <c r="G1932" t="s">
        <v>68</v>
      </c>
      <c r="H1932">
        <v>2</v>
      </c>
      <c r="I1932">
        <v>176.74</v>
      </c>
      <c r="J1932">
        <v>0.32500000000000001</v>
      </c>
      <c r="K1932">
        <v>117.56</v>
      </c>
      <c r="L1932" t="s">
        <v>57</v>
      </c>
    </row>
    <row r="1933" spans="1:12" x14ac:dyDescent="0.3">
      <c r="A1933" t="s">
        <v>5248</v>
      </c>
      <c r="B1933" t="s">
        <v>7335</v>
      </c>
      <c r="C1933" t="s">
        <v>52</v>
      </c>
      <c r="D1933" t="s">
        <v>7243</v>
      </c>
      <c r="E1933" t="s">
        <v>71</v>
      </c>
      <c r="F1933" t="s">
        <v>72</v>
      </c>
      <c r="G1933" t="s">
        <v>56</v>
      </c>
      <c r="H1933">
        <v>1</v>
      </c>
      <c r="I1933">
        <v>291.44</v>
      </c>
      <c r="J1933">
        <v>5.2999999999999999E-2</v>
      </c>
      <c r="K1933">
        <v>231.2</v>
      </c>
      <c r="L1933" t="s">
        <v>57</v>
      </c>
    </row>
    <row r="1934" spans="1:12" x14ac:dyDescent="0.3">
      <c r="A1934" t="s">
        <v>4023</v>
      </c>
      <c r="B1934" t="s">
        <v>7133</v>
      </c>
      <c r="C1934" t="s">
        <v>88</v>
      </c>
      <c r="D1934" t="s">
        <v>123</v>
      </c>
      <c r="E1934" t="s">
        <v>60</v>
      </c>
      <c r="F1934" t="s">
        <v>76</v>
      </c>
      <c r="G1934" t="s">
        <v>68</v>
      </c>
      <c r="H1934">
        <v>1</v>
      </c>
      <c r="I1934">
        <v>33.17</v>
      </c>
      <c r="J1934">
        <v>4.3999999999999997E-2</v>
      </c>
      <c r="K1934">
        <v>17.82</v>
      </c>
      <c r="L1934" t="s">
        <v>104</v>
      </c>
    </row>
    <row r="1935" spans="1:12" x14ac:dyDescent="0.3">
      <c r="A1935" t="s">
        <v>2495</v>
      </c>
      <c r="B1935" t="s">
        <v>6928</v>
      </c>
      <c r="C1935" t="s">
        <v>88</v>
      </c>
      <c r="D1935" t="s">
        <v>183</v>
      </c>
      <c r="E1935" t="s">
        <v>93</v>
      </c>
      <c r="F1935" t="s">
        <v>141</v>
      </c>
      <c r="G1935" t="s">
        <v>68</v>
      </c>
      <c r="H1935">
        <v>1</v>
      </c>
      <c r="I1935">
        <v>53.14</v>
      </c>
      <c r="J1935">
        <v>2E-3</v>
      </c>
      <c r="K1935">
        <v>26.35</v>
      </c>
      <c r="L1935" t="s">
        <v>57</v>
      </c>
    </row>
    <row r="1936" spans="1:12" x14ac:dyDescent="0.3">
      <c r="A1936" t="s">
        <v>2688</v>
      </c>
      <c r="B1936" t="s">
        <v>7581</v>
      </c>
      <c r="C1936" t="s">
        <v>88</v>
      </c>
      <c r="D1936" t="s">
        <v>206</v>
      </c>
      <c r="E1936" t="s">
        <v>71</v>
      </c>
      <c r="F1936" t="s">
        <v>72</v>
      </c>
      <c r="G1936" t="s">
        <v>56</v>
      </c>
      <c r="H1936">
        <v>8</v>
      </c>
      <c r="I1936">
        <v>61.36</v>
      </c>
      <c r="J1936">
        <v>8.6999999999999994E-2</v>
      </c>
      <c r="K1936">
        <v>41.76</v>
      </c>
      <c r="L1936" t="s">
        <v>57</v>
      </c>
    </row>
    <row r="1937" spans="1:12" x14ac:dyDescent="0.3">
      <c r="A1937" t="s">
        <v>6539</v>
      </c>
      <c r="B1937" t="s">
        <v>6921</v>
      </c>
      <c r="C1937" t="s">
        <v>63</v>
      </c>
      <c r="D1937" t="s">
        <v>7081</v>
      </c>
      <c r="E1937" t="s">
        <v>107</v>
      </c>
      <c r="F1937" t="s">
        <v>7159</v>
      </c>
      <c r="G1937" t="s">
        <v>56</v>
      </c>
      <c r="H1937">
        <v>3</v>
      </c>
      <c r="I1937">
        <v>59.23</v>
      </c>
      <c r="J1937">
        <v>0.28100000000000003</v>
      </c>
      <c r="K1937">
        <v>21.27</v>
      </c>
      <c r="L1937" t="s">
        <v>57</v>
      </c>
    </row>
    <row r="1938" spans="1:12" x14ac:dyDescent="0.3">
      <c r="A1938" t="s">
        <v>3985</v>
      </c>
      <c r="B1938" t="s">
        <v>7732</v>
      </c>
      <c r="C1938" t="s">
        <v>52</v>
      </c>
      <c r="D1938" t="s">
        <v>272</v>
      </c>
      <c r="E1938" t="s">
        <v>93</v>
      </c>
      <c r="F1938" t="s">
        <v>124</v>
      </c>
      <c r="G1938" t="s">
        <v>56</v>
      </c>
      <c r="H1938">
        <v>1</v>
      </c>
      <c r="I1938">
        <v>83.19</v>
      </c>
      <c r="J1938">
        <v>0.124</v>
      </c>
      <c r="K1938">
        <v>36.67</v>
      </c>
      <c r="L1938" t="s">
        <v>57</v>
      </c>
    </row>
    <row r="1939" spans="1:12" x14ac:dyDescent="0.3">
      <c r="A1939" t="s">
        <v>1167</v>
      </c>
      <c r="B1939" t="s">
        <v>7631</v>
      </c>
      <c r="C1939" t="s">
        <v>84</v>
      </c>
      <c r="D1939" t="s">
        <v>7845</v>
      </c>
      <c r="E1939" t="s">
        <v>71</v>
      </c>
      <c r="F1939" t="s">
        <v>126</v>
      </c>
      <c r="G1939" t="s">
        <v>68</v>
      </c>
      <c r="H1939">
        <v>1</v>
      </c>
      <c r="I1939">
        <v>49.53</v>
      </c>
      <c r="J1939">
        <v>0.10299999999999999</v>
      </c>
      <c r="K1939">
        <v>38.53</v>
      </c>
      <c r="L1939" t="s">
        <v>57</v>
      </c>
    </row>
    <row r="1940" spans="1:12" x14ac:dyDescent="0.3">
      <c r="A1940" t="s">
        <v>3440</v>
      </c>
      <c r="B1940" t="s">
        <v>6970</v>
      </c>
      <c r="C1940" t="s">
        <v>63</v>
      </c>
      <c r="D1940" t="s">
        <v>175</v>
      </c>
      <c r="E1940" t="s">
        <v>60</v>
      </c>
      <c r="F1940" t="s">
        <v>90</v>
      </c>
      <c r="G1940" t="s">
        <v>56</v>
      </c>
      <c r="H1940">
        <v>6</v>
      </c>
      <c r="I1940">
        <v>100.63</v>
      </c>
      <c r="J1940">
        <v>0.34100000000000003</v>
      </c>
      <c r="K1940">
        <v>54.36</v>
      </c>
      <c r="L1940" t="s">
        <v>57</v>
      </c>
    </row>
    <row r="1941" spans="1:12" x14ac:dyDescent="0.3">
      <c r="A1941" t="s">
        <v>3524</v>
      </c>
      <c r="B1941" t="s">
        <v>6852</v>
      </c>
      <c r="C1941" t="s">
        <v>88</v>
      </c>
      <c r="D1941" t="s">
        <v>270</v>
      </c>
      <c r="E1941" t="s">
        <v>54</v>
      </c>
      <c r="F1941" t="s">
        <v>268</v>
      </c>
      <c r="G1941" t="s">
        <v>68</v>
      </c>
      <c r="H1941">
        <v>7</v>
      </c>
      <c r="I1941">
        <v>8.19</v>
      </c>
      <c r="J1941">
        <v>6.3E-2</v>
      </c>
      <c r="K1941">
        <v>4.63</v>
      </c>
      <c r="L1941" t="s">
        <v>57</v>
      </c>
    </row>
    <row r="1942" spans="1:12" x14ac:dyDescent="0.3">
      <c r="A1942" t="s">
        <v>5887</v>
      </c>
      <c r="B1942" t="s">
        <v>7928</v>
      </c>
      <c r="C1942" t="s">
        <v>63</v>
      </c>
      <c r="D1942" t="s">
        <v>204</v>
      </c>
      <c r="E1942" t="s">
        <v>71</v>
      </c>
      <c r="F1942" t="s">
        <v>78</v>
      </c>
      <c r="G1942" t="s">
        <v>68</v>
      </c>
      <c r="H1942">
        <v>1</v>
      </c>
      <c r="I1942">
        <v>266.56</v>
      </c>
      <c r="J1942">
        <v>0.111</v>
      </c>
      <c r="K1942">
        <v>178.28</v>
      </c>
      <c r="L1942" t="s">
        <v>57</v>
      </c>
    </row>
    <row r="1943" spans="1:12" x14ac:dyDescent="0.3">
      <c r="A1943" t="s">
        <v>5599</v>
      </c>
      <c r="B1943" t="s">
        <v>7929</v>
      </c>
      <c r="C1943" t="s">
        <v>63</v>
      </c>
      <c r="D1943" t="s">
        <v>251</v>
      </c>
      <c r="E1943" t="s">
        <v>93</v>
      </c>
      <c r="F1943" t="s">
        <v>255</v>
      </c>
      <c r="G1943" t="s">
        <v>68</v>
      </c>
      <c r="H1943">
        <v>8</v>
      </c>
      <c r="I1943">
        <v>23.51</v>
      </c>
      <c r="J1943">
        <v>0.21</v>
      </c>
      <c r="K1943">
        <v>10.56</v>
      </c>
      <c r="L1943" t="s">
        <v>57</v>
      </c>
    </row>
    <row r="1944" spans="1:12" x14ac:dyDescent="0.3">
      <c r="A1944" t="s">
        <v>5750</v>
      </c>
      <c r="B1944" t="s">
        <v>7930</v>
      </c>
      <c r="C1944" t="s">
        <v>84</v>
      </c>
      <c r="D1944" t="s">
        <v>572</v>
      </c>
      <c r="E1944" t="s">
        <v>60</v>
      </c>
      <c r="F1944" t="s">
        <v>67</v>
      </c>
      <c r="G1944" t="s">
        <v>56</v>
      </c>
      <c r="H1944">
        <v>2</v>
      </c>
      <c r="I1944">
        <v>26.31</v>
      </c>
      <c r="J1944">
        <v>0.114</v>
      </c>
      <c r="K1944">
        <v>13.95</v>
      </c>
      <c r="L1944" t="s">
        <v>57</v>
      </c>
    </row>
    <row r="1945" spans="1:12" x14ac:dyDescent="0.3">
      <c r="A1945" t="s">
        <v>5424</v>
      </c>
      <c r="B1945" t="s">
        <v>7931</v>
      </c>
      <c r="C1945" t="s">
        <v>84</v>
      </c>
      <c r="D1945" t="s">
        <v>103</v>
      </c>
      <c r="E1945" t="s">
        <v>60</v>
      </c>
      <c r="F1945" t="s">
        <v>76</v>
      </c>
      <c r="G1945" t="s">
        <v>56</v>
      </c>
      <c r="H1945">
        <v>6</v>
      </c>
      <c r="I1945">
        <v>20.39</v>
      </c>
      <c r="J1945">
        <v>0</v>
      </c>
      <c r="K1945">
        <v>10.17</v>
      </c>
      <c r="L1945" t="s">
        <v>57</v>
      </c>
    </row>
    <row r="1946" spans="1:12" x14ac:dyDescent="0.3">
      <c r="A1946" t="s">
        <v>205</v>
      </c>
      <c r="B1946" t="s">
        <v>7932</v>
      </c>
      <c r="C1946" t="s">
        <v>88</v>
      </c>
      <c r="D1946" t="s">
        <v>206</v>
      </c>
      <c r="E1946" t="s">
        <v>71</v>
      </c>
      <c r="F1946" t="s">
        <v>126</v>
      </c>
      <c r="G1946" t="s">
        <v>56</v>
      </c>
      <c r="H1946">
        <v>1</v>
      </c>
      <c r="I1946">
        <v>294.7</v>
      </c>
      <c r="J1946">
        <v>0.109</v>
      </c>
      <c r="K1946">
        <v>215.17</v>
      </c>
      <c r="L1946" t="s">
        <v>57</v>
      </c>
    </row>
    <row r="1947" spans="1:12" x14ac:dyDescent="0.3">
      <c r="A1947" t="s">
        <v>6510</v>
      </c>
      <c r="B1947" t="s">
        <v>7933</v>
      </c>
      <c r="C1947" t="s">
        <v>84</v>
      </c>
      <c r="D1947" t="s">
        <v>103</v>
      </c>
      <c r="E1947" t="s">
        <v>54</v>
      </c>
      <c r="F1947" t="s">
        <v>268</v>
      </c>
      <c r="G1947" t="s">
        <v>68</v>
      </c>
      <c r="H1947">
        <v>17</v>
      </c>
      <c r="I1947">
        <v>8.9</v>
      </c>
      <c r="J1947">
        <v>0.11700000000000001</v>
      </c>
      <c r="K1947">
        <v>6.23</v>
      </c>
      <c r="L1947" t="s">
        <v>57</v>
      </c>
    </row>
    <row r="1948" spans="1:12" x14ac:dyDescent="0.3">
      <c r="A1948" t="s">
        <v>253</v>
      </c>
      <c r="B1948" t="s">
        <v>7511</v>
      </c>
      <c r="C1948" t="s">
        <v>88</v>
      </c>
      <c r="D1948" t="s">
        <v>202</v>
      </c>
      <c r="E1948" t="s">
        <v>54</v>
      </c>
      <c r="F1948" t="s">
        <v>114</v>
      </c>
      <c r="G1948" t="s">
        <v>68</v>
      </c>
      <c r="H1948">
        <v>1</v>
      </c>
      <c r="I1948">
        <v>13.01</v>
      </c>
      <c r="J1948">
        <v>0.152</v>
      </c>
      <c r="K1948">
        <v>7.77</v>
      </c>
      <c r="L1948" t="s">
        <v>57</v>
      </c>
    </row>
    <row r="1949" spans="1:12" x14ac:dyDescent="0.3">
      <c r="A1949" t="s">
        <v>982</v>
      </c>
      <c r="B1949" t="s">
        <v>7934</v>
      </c>
      <c r="C1949" t="s">
        <v>52</v>
      </c>
      <c r="D1949" t="s">
        <v>113</v>
      </c>
      <c r="E1949" t="s">
        <v>107</v>
      </c>
      <c r="F1949" t="s">
        <v>132</v>
      </c>
      <c r="G1949" t="s">
        <v>56</v>
      </c>
      <c r="H1949">
        <v>2</v>
      </c>
      <c r="I1949">
        <v>47.72</v>
      </c>
      <c r="J1949">
        <v>0.105</v>
      </c>
      <c r="K1949">
        <v>18.95</v>
      </c>
      <c r="L1949" t="s">
        <v>57</v>
      </c>
    </row>
    <row r="1950" spans="1:12" x14ac:dyDescent="0.3">
      <c r="A1950" t="s">
        <v>5770</v>
      </c>
      <c r="B1950" t="s">
        <v>7065</v>
      </c>
      <c r="C1950" t="s">
        <v>52</v>
      </c>
      <c r="D1950" t="s">
        <v>7339</v>
      </c>
      <c r="E1950" t="s">
        <v>93</v>
      </c>
      <c r="F1950" t="s">
        <v>141</v>
      </c>
      <c r="G1950" t="s">
        <v>68</v>
      </c>
      <c r="H1950">
        <v>5</v>
      </c>
      <c r="I1950">
        <v>78.849999999999994</v>
      </c>
      <c r="J1950">
        <v>8.9999999999999993E-3</v>
      </c>
      <c r="K1950">
        <v>38.44</v>
      </c>
      <c r="L1950" t="s">
        <v>57</v>
      </c>
    </row>
    <row r="1951" spans="1:12" x14ac:dyDescent="0.3">
      <c r="A1951" t="s">
        <v>4908</v>
      </c>
      <c r="B1951" t="s">
        <v>7382</v>
      </c>
      <c r="C1951" t="s">
        <v>88</v>
      </c>
      <c r="D1951" t="s">
        <v>198</v>
      </c>
      <c r="E1951" t="s">
        <v>60</v>
      </c>
      <c r="F1951" t="s">
        <v>61</v>
      </c>
      <c r="G1951" t="s">
        <v>56</v>
      </c>
      <c r="H1951">
        <v>1</v>
      </c>
      <c r="I1951">
        <v>113.9</v>
      </c>
      <c r="J1951">
        <v>0.13800000000000001</v>
      </c>
      <c r="K1951">
        <v>59.52</v>
      </c>
      <c r="L1951" t="s">
        <v>104</v>
      </c>
    </row>
    <row r="1952" spans="1:12" x14ac:dyDescent="0.3">
      <c r="A1952" t="s">
        <v>2800</v>
      </c>
      <c r="B1952" t="s">
        <v>6986</v>
      </c>
      <c r="C1952" t="s">
        <v>84</v>
      </c>
      <c r="D1952" t="s">
        <v>85</v>
      </c>
      <c r="E1952" t="s">
        <v>93</v>
      </c>
      <c r="F1952" t="s">
        <v>219</v>
      </c>
      <c r="G1952" t="s">
        <v>56</v>
      </c>
      <c r="H1952">
        <v>1</v>
      </c>
      <c r="I1952">
        <v>22.98</v>
      </c>
      <c r="J1952">
        <v>4.7E-2</v>
      </c>
      <c r="K1952">
        <v>10</v>
      </c>
      <c r="L1952" t="s">
        <v>57</v>
      </c>
    </row>
    <row r="1953" spans="1:12" x14ac:dyDescent="0.3">
      <c r="A1953" t="s">
        <v>533</v>
      </c>
      <c r="B1953" t="s">
        <v>7935</v>
      </c>
      <c r="C1953" t="s">
        <v>52</v>
      </c>
      <c r="D1953" t="s">
        <v>216</v>
      </c>
      <c r="E1953" t="s">
        <v>107</v>
      </c>
      <c r="F1953" t="s">
        <v>108</v>
      </c>
      <c r="G1953" t="s">
        <v>68</v>
      </c>
      <c r="H1953">
        <v>2</v>
      </c>
      <c r="I1953">
        <v>52.21</v>
      </c>
      <c r="J1953">
        <v>7.0000000000000007E-2</v>
      </c>
      <c r="K1953">
        <v>21.89</v>
      </c>
      <c r="L1953" t="s">
        <v>57</v>
      </c>
    </row>
    <row r="1954" spans="1:12" x14ac:dyDescent="0.3">
      <c r="A1954" t="s">
        <v>5154</v>
      </c>
      <c r="B1954" t="s">
        <v>7328</v>
      </c>
      <c r="C1954" t="s">
        <v>88</v>
      </c>
      <c r="D1954" t="s">
        <v>135</v>
      </c>
      <c r="E1954" t="s">
        <v>93</v>
      </c>
      <c r="F1954" t="s">
        <v>141</v>
      </c>
      <c r="G1954" t="s">
        <v>68</v>
      </c>
      <c r="H1954">
        <v>3</v>
      </c>
      <c r="I1954">
        <v>86.82</v>
      </c>
      <c r="J1954">
        <v>0.112</v>
      </c>
      <c r="K1954">
        <v>39.130000000000003</v>
      </c>
      <c r="L1954" t="s">
        <v>57</v>
      </c>
    </row>
    <row r="1955" spans="1:12" x14ac:dyDescent="0.3">
      <c r="A1955" t="s">
        <v>3849</v>
      </c>
      <c r="B1955" t="s">
        <v>7531</v>
      </c>
      <c r="C1955" t="s">
        <v>84</v>
      </c>
      <c r="D1955" t="s">
        <v>103</v>
      </c>
      <c r="E1955" t="s">
        <v>54</v>
      </c>
      <c r="F1955" t="s">
        <v>55</v>
      </c>
      <c r="G1955" t="s">
        <v>56</v>
      </c>
      <c r="H1955">
        <v>1</v>
      </c>
      <c r="I1955">
        <v>8.66</v>
      </c>
      <c r="J1955">
        <v>8.5999999999999993E-2</v>
      </c>
      <c r="K1955">
        <v>4.8899999999999997</v>
      </c>
      <c r="L1955" t="s">
        <v>57</v>
      </c>
    </row>
    <row r="1956" spans="1:12" x14ac:dyDescent="0.3">
      <c r="A1956" t="s">
        <v>2888</v>
      </c>
      <c r="B1956" t="s">
        <v>7063</v>
      </c>
      <c r="C1956" t="s">
        <v>84</v>
      </c>
      <c r="D1956" t="s">
        <v>169</v>
      </c>
      <c r="E1956" t="s">
        <v>107</v>
      </c>
      <c r="F1956" t="s">
        <v>108</v>
      </c>
      <c r="G1956" t="s">
        <v>68</v>
      </c>
      <c r="H1956">
        <v>2</v>
      </c>
      <c r="I1956">
        <v>46.76</v>
      </c>
      <c r="J1956">
        <v>8.3000000000000004E-2</v>
      </c>
      <c r="K1956">
        <v>16.18</v>
      </c>
      <c r="L1956" t="s">
        <v>57</v>
      </c>
    </row>
    <row r="1957" spans="1:12" x14ac:dyDescent="0.3">
      <c r="A1957" t="s">
        <v>3384</v>
      </c>
      <c r="B1957" t="s">
        <v>7774</v>
      </c>
      <c r="C1957" t="s">
        <v>52</v>
      </c>
      <c r="D1957" t="s">
        <v>96</v>
      </c>
      <c r="E1957" t="s">
        <v>93</v>
      </c>
      <c r="F1957" t="s">
        <v>255</v>
      </c>
      <c r="G1957" t="s">
        <v>56</v>
      </c>
      <c r="H1957">
        <v>2</v>
      </c>
      <c r="I1957">
        <v>88.2</v>
      </c>
      <c r="J1957">
        <v>6.9000000000000006E-2</v>
      </c>
      <c r="K1957">
        <v>39.97</v>
      </c>
      <c r="L1957" t="s">
        <v>57</v>
      </c>
    </row>
    <row r="1958" spans="1:12" x14ac:dyDescent="0.3">
      <c r="A1958" t="s">
        <v>881</v>
      </c>
      <c r="B1958" t="s">
        <v>7472</v>
      </c>
      <c r="C1958" t="s">
        <v>63</v>
      </c>
      <c r="D1958" t="s">
        <v>165</v>
      </c>
      <c r="E1958" t="s">
        <v>54</v>
      </c>
      <c r="F1958" t="s">
        <v>65</v>
      </c>
      <c r="G1958" t="s">
        <v>56</v>
      </c>
      <c r="H1958">
        <v>3</v>
      </c>
      <c r="I1958">
        <v>23.01</v>
      </c>
      <c r="J1958">
        <v>0.28100000000000003</v>
      </c>
      <c r="K1958">
        <v>14.14</v>
      </c>
      <c r="L1958" t="s">
        <v>57</v>
      </c>
    </row>
    <row r="1959" spans="1:12" x14ac:dyDescent="0.3">
      <c r="A1959" t="s">
        <v>6357</v>
      </c>
      <c r="B1959" t="s">
        <v>7463</v>
      </c>
      <c r="C1959" t="s">
        <v>88</v>
      </c>
      <c r="D1959" t="s">
        <v>202</v>
      </c>
      <c r="E1959" t="s">
        <v>60</v>
      </c>
      <c r="F1959" t="s">
        <v>67</v>
      </c>
      <c r="G1959" t="s">
        <v>56</v>
      </c>
      <c r="H1959">
        <v>1</v>
      </c>
      <c r="I1959">
        <v>99</v>
      </c>
      <c r="J1959">
        <v>8.1000000000000003E-2</v>
      </c>
      <c r="K1959">
        <v>41.55</v>
      </c>
      <c r="L1959" t="s">
        <v>57</v>
      </c>
    </row>
    <row r="1960" spans="1:12" x14ac:dyDescent="0.3">
      <c r="A1960" t="s">
        <v>5802</v>
      </c>
      <c r="B1960" t="s">
        <v>7707</v>
      </c>
      <c r="C1960" t="s">
        <v>84</v>
      </c>
      <c r="D1960" t="s">
        <v>171</v>
      </c>
      <c r="E1960" t="s">
        <v>6911</v>
      </c>
      <c r="F1960" t="s">
        <v>61</v>
      </c>
      <c r="G1960" t="s">
        <v>68</v>
      </c>
      <c r="H1960">
        <v>6</v>
      </c>
      <c r="I1960">
        <v>41.51</v>
      </c>
      <c r="J1960">
        <v>0</v>
      </c>
      <c r="K1960">
        <v>17.420000000000002</v>
      </c>
      <c r="L1960" t="s">
        <v>57</v>
      </c>
    </row>
    <row r="1961" spans="1:12" x14ac:dyDescent="0.3">
      <c r="A1961" t="s">
        <v>3179</v>
      </c>
      <c r="B1961" t="s">
        <v>6925</v>
      </c>
      <c r="C1961" t="s">
        <v>52</v>
      </c>
      <c r="D1961" t="s">
        <v>130</v>
      </c>
      <c r="E1961" t="s">
        <v>107</v>
      </c>
      <c r="F1961" t="s">
        <v>139</v>
      </c>
      <c r="G1961" t="s">
        <v>68</v>
      </c>
      <c r="H1961">
        <v>6</v>
      </c>
      <c r="I1961">
        <v>52.89</v>
      </c>
      <c r="J1961">
        <v>0</v>
      </c>
      <c r="K1961">
        <v>23</v>
      </c>
      <c r="L1961" t="s">
        <v>57</v>
      </c>
    </row>
    <row r="1962" spans="1:12" x14ac:dyDescent="0.3">
      <c r="A1962" t="s">
        <v>1738</v>
      </c>
      <c r="B1962" t="s">
        <v>7936</v>
      </c>
      <c r="C1962" t="s">
        <v>52</v>
      </c>
      <c r="D1962" t="s">
        <v>75</v>
      </c>
      <c r="E1962" t="s">
        <v>71</v>
      </c>
      <c r="F1962" t="s">
        <v>72</v>
      </c>
      <c r="G1962" t="s">
        <v>56</v>
      </c>
      <c r="H1962">
        <v>1</v>
      </c>
      <c r="I1962">
        <v>63.78</v>
      </c>
      <c r="J1962">
        <v>0.113</v>
      </c>
      <c r="K1962">
        <v>43.44</v>
      </c>
      <c r="L1962" t="s">
        <v>57</v>
      </c>
    </row>
    <row r="1963" spans="1:12" x14ac:dyDescent="0.3">
      <c r="A1963" t="s">
        <v>6569</v>
      </c>
      <c r="B1963" t="s">
        <v>7580</v>
      </c>
      <c r="C1963" t="s">
        <v>63</v>
      </c>
      <c r="D1963" t="s">
        <v>82</v>
      </c>
      <c r="E1963" t="s">
        <v>71</v>
      </c>
      <c r="F1963" t="s">
        <v>72</v>
      </c>
      <c r="G1963" t="s">
        <v>68</v>
      </c>
      <c r="H1963">
        <v>1</v>
      </c>
      <c r="I1963">
        <v>209.7</v>
      </c>
      <c r="J1963">
        <v>0.26100000000000001</v>
      </c>
      <c r="K1963">
        <v>146.22</v>
      </c>
      <c r="L1963" t="s">
        <v>57</v>
      </c>
    </row>
    <row r="1964" spans="1:12" x14ac:dyDescent="0.3">
      <c r="A1964" t="s">
        <v>5334</v>
      </c>
      <c r="B1964" t="s">
        <v>7937</v>
      </c>
      <c r="C1964" t="s">
        <v>88</v>
      </c>
      <c r="D1964" t="s">
        <v>234</v>
      </c>
      <c r="E1964" t="s">
        <v>60</v>
      </c>
      <c r="F1964" t="s">
        <v>61</v>
      </c>
      <c r="G1964" t="s">
        <v>56</v>
      </c>
      <c r="H1964">
        <v>10</v>
      </c>
      <c r="I1964">
        <v>90.47</v>
      </c>
      <c r="J1964">
        <v>0.114</v>
      </c>
      <c r="K1964">
        <v>40.32</v>
      </c>
      <c r="L1964" t="s">
        <v>57</v>
      </c>
    </row>
    <row r="1965" spans="1:12" x14ac:dyDescent="0.3">
      <c r="A1965" t="s">
        <v>3060</v>
      </c>
      <c r="B1965" t="s">
        <v>7938</v>
      </c>
      <c r="C1965" t="s">
        <v>63</v>
      </c>
      <c r="D1965" t="s">
        <v>175</v>
      </c>
      <c r="E1965" t="s">
        <v>60</v>
      </c>
      <c r="F1965" t="s">
        <v>61</v>
      </c>
      <c r="G1965" t="s">
        <v>68</v>
      </c>
      <c r="H1965">
        <v>3</v>
      </c>
      <c r="I1965">
        <v>25.63</v>
      </c>
      <c r="J1965">
        <v>0.189</v>
      </c>
      <c r="K1965">
        <v>11.37</v>
      </c>
      <c r="L1965" t="s">
        <v>104</v>
      </c>
    </row>
    <row r="1966" spans="1:12" x14ac:dyDescent="0.3">
      <c r="A1966" t="s">
        <v>1782</v>
      </c>
      <c r="B1966" t="s">
        <v>6934</v>
      </c>
      <c r="C1966" t="s">
        <v>84</v>
      </c>
      <c r="D1966" t="s">
        <v>7939</v>
      </c>
      <c r="E1966" t="s">
        <v>93</v>
      </c>
      <c r="F1966" t="s">
        <v>94</v>
      </c>
      <c r="G1966" t="s">
        <v>68</v>
      </c>
      <c r="H1966">
        <v>1</v>
      </c>
      <c r="I1966">
        <v>67.61</v>
      </c>
      <c r="J1966">
        <v>0.10199999999999999</v>
      </c>
      <c r="K1966">
        <v>32.31</v>
      </c>
      <c r="L1966" t="s">
        <v>57</v>
      </c>
    </row>
    <row r="1967" spans="1:12" x14ac:dyDescent="0.3">
      <c r="A1967" t="s">
        <v>2435</v>
      </c>
      <c r="B1967" t="s">
        <v>7940</v>
      </c>
      <c r="C1967" t="s">
        <v>88</v>
      </c>
      <c r="D1967" t="s">
        <v>429</v>
      </c>
      <c r="E1967" t="s">
        <v>93</v>
      </c>
      <c r="F1967" t="s">
        <v>141</v>
      </c>
      <c r="G1967" t="s">
        <v>56</v>
      </c>
      <c r="H1967">
        <v>1</v>
      </c>
      <c r="I1967">
        <v>59.69</v>
      </c>
      <c r="J1967">
        <v>0.111</v>
      </c>
      <c r="K1967">
        <v>29.7</v>
      </c>
      <c r="L1967" t="s">
        <v>57</v>
      </c>
    </row>
    <row r="1968" spans="1:12" x14ac:dyDescent="0.3">
      <c r="A1968" t="s">
        <v>3980</v>
      </c>
      <c r="B1968" t="s">
        <v>7733</v>
      </c>
      <c r="C1968" t="s">
        <v>84</v>
      </c>
      <c r="D1968" t="s">
        <v>144</v>
      </c>
      <c r="E1968" t="s">
        <v>93</v>
      </c>
      <c r="F1968" t="s">
        <v>94</v>
      </c>
      <c r="G1968" t="s">
        <v>68</v>
      </c>
      <c r="H1968">
        <v>3</v>
      </c>
      <c r="I1968">
        <v>42.24</v>
      </c>
      <c r="J1968">
        <v>8.5000000000000006E-2</v>
      </c>
      <c r="K1968">
        <v>19.73</v>
      </c>
      <c r="L1968" t="s">
        <v>57</v>
      </c>
    </row>
    <row r="1969" spans="1:12" x14ac:dyDescent="0.3">
      <c r="A1969" t="s">
        <v>1971</v>
      </c>
      <c r="B1969" t="s">
        <v>7300</v>
      </c>
      <c r="C1969" t="s">
        <v>63</v>
      </c>
      <c r="D1969" t="s">
        <v>106</v>
      </c>
      <c r="E1969" t="s">
        <v>107</v>
      </c>
      <c r="F1969" t="s">
        <v>6863</v>
      </c>
      <c r="G1969" t="s">
        <v>68</v>
      </c>
      <c r="H1969">
        <v>1</v>
      </c>
      <c r="I1969">
        <v>30.05</v>
      </c>
      <c r="J1969">
        <v>0.154</v>
      </c>
      <c r="K1969">
        <v>9.93</v>
      </c>
      <c r="L1969" t="s">
        <v>57</v>
      </c>
    </row>
    <row r="1970" spans="1:12" x14ac:dyDescent="0.3">
      <c r="A1970" t="s">
        <v>4226</v>
      </c>
      <c r="B1970" t="s">
        <v>7941</v>
      </c>
      <c r="C1970" t="s">
        <v>88</v>
      </c>
      <c r="D1970" t="s">
        <v>270</v>
      </c>
      <c r="E1970" t="s">
        <v>54</v>
      </c>
      <c r="F1970" t="s">
        <v>114</v>
      </c>
      <c r="G1970" t="s">
        <v>68</v>
      </c>
      <c r="H1970">
        <v>3</v>
      </c>
      <c r="I1970">
        <v>15.49</v>
      </c>
      <c r="J1970">
        <v>0.11700000000000001</v>
      </c>
      <c r="K1970">
        <v>8.5399999999999991</v>
      </c>
      <c r="L1970" t="s">
        <v>6720</v>
      </c>
    </row>
    <row r="1971" spans="1:12" x14ac:dyDescent="0.3">
      <c r="A1971" t="s">
        <v>4938</v>
      </c>
      <c r="B1971" t="s">
        <v>6957</v>
      </c>
      <c r="C1971" t="s">
        <v>63</v>
      </c>
      <c r="D1971" t="s">
        <v>106</v>
      </c>
      <c r="E1971" t="s">
        <v>93</v>
      </c>
      <c r="F1971" t="s">
        <v>94</v>
      </c>
      <c r="G1971" t="s">
        <v>56</v>
      </c>
      <c r="H1971">
        <v>2</v>
      </c>
      <c r="I1971">
        <v>66.55</v>
      </c>
      <c r="J1971">
        <v>0.29099999999999998</v>
      </c>
      <c r="K1971">
        <v>33.17</v>
      </c>
      <c r="L1971" t="s">
        <v>57</v>
      </c>
    </row>
    <row r="1972" spans="1:12" x14ac:dyDescent="0.3">
      <c r="A1972" t="s">
        <v>4123</v>
      </c>
      <c r="B1972" t="s">
        <v>7111</v>
      </c>
      <c r="C1972" t="s">
        <v>63</v>
      </c>
      <c r="D1972" t="s">
        <v>159</v>
      </c>
      <c r="E1972" t="s">
        <v>93</v>
      </c>
      <c r="F1972" t="s">
        <v>141</v>
      </c>
      <c r="G1972" t="s">
        <v>56</v>
      </c>
      <c r="H1972">
        <v>2</v>
      </c>
      <c r="I1972">
        <v>35.090000000000003</v>
      </c>
      <c r="J1972">
        <v>0.185</v>
      </c>
      <c r="K1972">
        <v>16.03</v>
      </c>
      <c r="L1972" t="s">
        <v>57</v>
      </c>
    </row>
    <row r="1973" spans="1:12" x14ac:dyDescent="0.3">
      <c r="A1973" t="s">
        <v>3452</v>
      </c>
      <c r="B1973" t="s">
        <v>7942</v>
      </c>
      <c r="C1973" t="s">
        <v>88</v>
      </c>
      <c r="D1973" t="s">
        <v>270</v>
      </c>
      <c r="E1973" t="s">
        <v>107</v>
      </c>
      <c r="F1973" t="s">
        <v>193</v>
      </c>
      <c r="G1973" t="s">
        <v>68</v>
      </c>
      <c r="H1973">
        <v>1</v>
      </c>
      <c r="I1973">
        <v>8.18</v>
      </c>
      <c r="J1973">
        <v>8.0000000000000002E-3</v>
      </c>
      <c r="K1973">
        <v>3.14</v>
      </c>
      <c r="L1973" t="s">
        <v>57</v>
      </c>
    </row>
    <row r="1974" spans="1:12" x14ac:dyDescent="0.3">
      <c r="A1974" t="s">
        <v>2057</v>
      </c>
      <c r="B1974" t="s">
        <v>7185</v>
      </c>
      <c r="C1974" t="s">
        <v>63</v>
      </c>
      <c r="D1974" t="s">
        <v>188</v>
      </c>
      <c r="E1974" t="s">
        <v>93</v>
      </c>
      <c r="F1974" t="s">
        <v>94</v>
      </c>
      <c r="G1974" t="s">
        <v>68</v>
      </c>
      <c r="H1974">
        <v>3</v>
      </c>
      <c r="I1974">
        <v>14.54</v>
      </c>
      <c r="J1974">
        <v>0.13300000000000001</v>
      </c>
      <c r="K1974">
        <v>6.58</v>
      </c>
      <c r="L1974" t="s">
        <v>57</v>
      </c>
    </row>
    <row r="1975" spans="1:12" x14ac:dyDescent="0.3">
      <c r="A1975" t="s">
        <v>3228</v>
      </c>
      <c r="B1975" t="s">
        <v>6827</v>
      </c>
      <c r="C1975" t="s">
        <v>52</v>
      </c>
      <c r="D1975" t="s">
        <v>70</v>
      </c>
      <c r="E1975" t="s">
        <v>107</v>
      </c>
      <c r="F1975" t="s">
        <v>193</v>
      </c>
      <c r="G1975" t="s">
        <v>68</v>
      </c>
      <c r="H1975">
        <v>6</v>
      </c>
      <c r="I1975">
        <v>54.13</v>
      </c>
      <c r="J1975">
        <v>4.2000000000000003E-2</v>
      </c>
      <c r="K1975">
        <v>16.559999999999999</v>
      </c>
      <c r="L1975" t="s">
        <v>57</v>
      </c>
    </row>
    <row r="1976" spans="1:12" x14ac:dyDescent="0.3">
      <c r="A1976" t="s">
        <v>4405</v>
      </c>
      <c r="B1976" t="s">
        <v>7552</v>
      </c>
      <c r="C1976" t="s">
        <v>84</v>
      </c>
      <c r="D1976" t="s">
        <v>6990</v>
      </c>
      <c r="E1976" t="s">
        <v>54</v>
      </c>
      <c r="F1976" t="s">
        <v>114</v>
      </c>
      <c r="G1976" t="s">
        <v>68</v>
      </c>
      <c r="H1976">
        <v>2</v>
      </c>
      <c r="I1976">
        <v>5.55</v>
      </c>
      <c r="J1976">
        <v>3.1E-2</v>
      </c>
      <c r="K1976">
        <v>3.33</v>
      </c>
      <c r="L1976" t="s">
        <v>57</v>
      </c>
    </row>
    <row r="1977" spans="1:12" x14ac:dyDescent="0.3">
      <c r="A1977" t="s">
        <v>1888</v>
      </c>
      <c r="B1977" t="s">
        <v>7429</v>
      </c>
      <c r="C1977" t="s">
        <v>84</v>
      </c>
      <c r="D1977" t="s">
        <v>147</v>
      </c>
      <c r="E1977" t="s">
        <v>93</v>
      </c>
      <c r="F1977" t="s">
        <v>94</v>
      </c>
      <c r="G1977" t="s">
        <v>56</v>
      </c>
      <c r="H1977">
        <v>5</v>
      </c>
      <c r="I1977">
        <v>39.130000000000003</v>
      </c>
      <c r="J1977">
        <v>0.13</v>
      </c>
      <c r="K1977">
        <v>16.68</v>
      </c>
      <c r="L1977" t="s">
        <v>57</v>
      </c>
    </row>
    <row r="1978" spans="1:12" x14ac:dyDescent="0.3">
      <c r="A1978" t="s">
        <v>3867</v>
      </c>
      <c r="B1978" t="s">
        <v>7943</v>
      </c>
      <c r="C1978" t="s">
        <v>52</v>
      </c>
      <c r="D1978" t="s">
        <v>96</v>
      </c>
      <c r="E1978" t="s">
        <v>60</v>
      </c>
      <c r="F1978" t="s">
        <v>90</v>
      </c>
      <c r="G1978" t="s">
        <v>68</v>
      </c>
      <c r="H1978">
        <v>1</v>
      </c>
      <c r="I1978">
        <v>86.34</v>
      </c>
      <c r="K1978">
        <v>40.17</v>
      </c>
      <c r="L1978" t="s">
        <v>57</v>
      </c>
    </row>
    <row r="1979" spans="1:12" x14ac:dyDescent="0.3">
      <c r="A1979" t="s">
        <v>143</v>
      </c>
      <c r="B1979" t="s">
        <v>7944</v>
      </c>
      <c r="C1979" t="s">
        <v>84</v>
      </c>
      <c r="D1979" t="s">
        <v>144</v>
      </c>
      <c r="E1979" t="s">
        <v>60</v>
      </c>
      <c r="F1979" t="s">
        <v>90</v>
      </c>
      <c r="G1979" t="s">
        <v>68</v>
      </c>
      <c r="H1979">
        <v>12</v>
      </c>
      <c r="I1979">
        <v>85.53</v>
      </c>
      <c r="J1979">
        <v>0.13200000000000001</v>
      </c>
      <c r="K1979">
        <v>38.06</v>
      </c>
      <c r="L1979" t="s">
        <v>57</v>
      </c>
    </row>
    <row r="1980" spans="1:12" x14ac:dyDescent="0.3">
      <c r="A1980" t="s">
        <v>3053</v>
      </c>
      <c r="B1980" t="s">
        <v>7945</v>
      </c>
      <c r="C1980" t="s">
        <v>52</v>
      </c>
      <c r="D1980" t="s">
        <v>7214</v>
      </c>
      <c r="E1980" t="s">
        <v>93</v>
      </c>
      <c r="F1980" t="s">
        <v>124</v>
      </c>
      <c r="G1980" t="s">
        <v>56</v>
      </c>
      <c r="H1980">
        <v>2</v>
      </c>
      <c r="I1980">
        <v>73.81</v>
      </c>
      <c r="J1980">
        <v>0.13900000000000001</v>
      </c>
      <c r="K1980">
        <v>35.31</v>
      </c>
      <c r="L1980" t="s">
        <v>57</v>
      </c>
    </row>
    <row r="1981" spans="1:12" x14ac:dyDescent="0.3">
      <c r="A1981" t="s">
        <v>5426</v>
      </c>
      <c r="B1981" t="s">
        <v>7394</v>
      </c>
      <c r="C1981" t="s">
        <v>84</v>
      </c>
      <c r="D1981" t="s">
        <v>150</v>
      </c>
      <c r="E1981" t="s">
        <v>54</v>
      </c>
      <c r="F1981" t="s">
        <v>268</v>
      </c>
      <c r="G1981" t="s">
        <v>56</v>
      </c>
      <c r="H1981">
        <v>1</v>
      </c>
      <c r="I1981">
        <v>10.210000000000001</v>
      </c>
      <c r="J1981">
        <v>0</v>
      </c>
      <c r="K1981">
        <v>5.86</v>
      </c>
      <c r="L1981" t="s">
        <v>57</v>
      </c>
    </row>
    <row r="1982" spans="1:12" x14ac:dyDescent="0.3">
      <c r="A1982" t="s">
        <v>2543</v>
      </c>
      <c r="B1982" t="s">
        <v>6920</v>
      </c>
      <c r="C1982" t="s">
        <v>63</v>
      </c>
      <c r="D1982" t="s">
        <v>119</v>
      </c>
      <c r="E1982" t="s">
        <v>60</v>
      </c>
      <c r="F1982" t="s">
        <v>90</v>
      </c>
      <c r="G1982" t="s">
        <v>56</v>
      </c>
      <c r="H1982">
        <v>1</v>
      </c>
      <c r="I1982">
        <v>35.82</v>
      </c>
      <c r="J1982">
        <v>0.13400000000000001</v>
      </c>
      <c r="K1982">
        <v>18.559999999999999</v>
      </c>
      <c r="L1982" t="s">
        <v>57</v>
      </c>
    </row>
    <row r="1983" spans="1:12" x14ac:dyDescent="0.3">
      <c r="A1983" t="s">
        <v>3169</v>
      </c>
      <c r="B1983" t="s">
        <v>7946</v>
      </c>
      <c r="C1983" t="s">
        <v>88</v>
      </c>
      <c r="D1983" t="s">
        <v>206</v>
      </c>
      <c r="E1983" t="s">
        <v>71</v>
      </c>
      <c r="F1983" t="s">
        <v>126</v>
      </c>
      <c r="G1983" t="s">
        <v>68</v>
      </c>
      <c r="H1983">
        <v>3</v>
      </c>
      <c r="I1983">
        <v>234.53</v>
      </c>
      <c r="J1983">
        <v>9.7000000000000003E-2</v>
      </c>
      <c r="K1983">
        <v>171.96</v>
      </c>
      <c r="L1983" t="s">
        <v>57</v>
      </c>
    </row>
    <row r="1984" spans="1:12" x14ac:dyDescent="0.3">
      <c r="A1984" t="s">
        <v>5728</v>
      </c>
      <c r="B1984" t="s">
        <v>7947</v>
      </c>
      <c r="C1984" t="s">
        <v>84</v>
      </c>
      <c r="D1984" t="s">
        <v>572</v>
      </c>
      <c r="E1984" t="s">
        <v>93</v>
      </c>
      <c r="F1984" t="s">
        <v>141</v>
      </c>
      <c r="G1984" t="s">
        <v>68</v>
      </c>
      <c r="H1984">
        <v>3</v>
      </c>
      <c r="I1984">
        <v>70.09</v>
      </c>
      <c r="J1984">
        <v>4.9000000000000002E-2</v>
      </c>
      <c r="K1984">
        <v>32.020000000000003</v>
      </c>
      <c r="L1984" t="s">
        <v>6720</v>
      </c>
    </row>
    <row r="1985" spans="1:12" x14ac:dyDescent="0.3">
      <c r="A1985" t="s">
        <v>294</v>
      </c>
      <c r="B1985" t="s">
        <v>7948</v>
      </c>
      <c r="C1985" t="s">
        <v>84</v>
      </c>
      <c r="D1985" t="s">
        <v>196</v>
      </c>
      <c r="E1985" t="s">
        <v>7244</v>
      </c>
      <c r="F1985" t="s">
        <v>255</v>
      </c>
      <c r="G1985" t="s">
        <v>56</v>
      </c>
      <c r="H1985">
        <v>6</v>
      </c>
      <c r="I1985">
        <v>60.83</v>
      </c>
      <c r="J1985">
        <v>0.13400000000000001</v>
      </c>
      <c r="K1985">
        <v>25.53</v>
      </c>
      <c r="L1985" t="s">
        <v>57</v>
      </c>
    </row>
    <row r="1986" spans="1:12" x14ac:dyDescent="0.3">
      <c r="A1986" t="s">
        <v>3948</v>
      </c>
      <c r="B1986" t="s">
        <v>7700</v>
      </c>
      <c r="C1986" t="s">
        <v>84</v>
      </c>
      <c r="D1986" t="s">
        <v>177</v>
      </c>
      <c r="E1986" t="s">
        <v>7039</v>
      </c>
      <c r="F1986" t="s">
        <v>55</v>
      </c>
      <c r="G1986" t="s">
        <v>56</v>
      </c>
      <c r="H1986">
        <v>5</v>
      </c>
      <c r="I1986">
        <v>9.4700000000000006</v>
      </c>
      <c r="J1986">
        <v>0.16900000000000001</v>
      </c>
      <c r="K1986">
        <v>5.75</v>
      </c>
      <c r="L1986" t="s">
        <v>57</v>
      </c>
    </row>
    <row r="1987" spans="1:12" x14ac:dyDescent="0.3">
      <c r="A1987" t="s">
        <v>6096</v>
      </c>
      <c r="B1987" t="s">
        <v>7821</v>
      </c>
      <c r="C1987" t="s">
        <v>52</v>
      </c>
      <c r="D1987" t="s">
        <v>59</v>
      </c>
      <c r="E1987" t="s">
        <v>71</v>
      </c>
      <c r="F1987" t="s">
        <v>86</v>
      </c>
      <c r="G1987" t="s">
        <v>56</v>
      </c>
      <c r="H1987">
        <v>8</v>
      </c>
      <c r="I1987">
        <v>238.29</v>
      </c>
      <c r="J1987">
        <v>7.1999999999999995E-2</v>
      </c>
      <c r="K1987">
        <v>164.89</v>
      </c>
      <c r="L1987" t="s">
        <v>57</v>
      </c>
    </row>
    <row r="1988" spans="1:12" x14ac:dyDescent="0.3">
      <c r="A1988" t="s">
        <v>1694</v>
      </c>
      <c r="B1988" t="s">
        <v>7458</v>
      </c>
      <c r="C1988" t="s">
        <v>88</v>
      </c>
      <c r="D1988" t="s">
        <v>234</v>
      </c>
      <c r="E1988" t="s">
        <v>71</v>
      </c>
      <c r="F1988" t="s">
        <v>97</v>
      </c>
      <c r="H1988">
        <v>1</v>
      </c>
      <c r="I1988">
        <v>99.33</v>
      </c>
      <c r="J1988">
        <v>4.1000000000000002E-2</v>
      </c>
      <c r="K1988">
        <v>73.33</v>
      </c>
      <c r="L1988" t="s">
        <v>57</v>
      </c>
    </row>
    <row r="1989" spans="1:12" x14ac:dyDescent="0.3">
      <c r="A1989" t="s">
        <v>3771</v>
      </c>
      <c r="B1989" t="s">
        <v>6927</v>
      </c>
      <c r="C1989" t="s">
        <v>52</v>
      </c>
      <c r="D1989" t="s">
        <v>155</v>
      </c>
      <c r="E1989" t="s">
        <v>54</v>
      </c>
      <c r="F1989" t="s">
        <v>268</v>
      </c>
      <c r="G1989" t="s">
        <v>56</v>
      </c>
      <c r="H1989">
        <v>4</v>
      </c>
      <c r="I1989">
        <v>17.78</v>
      </c>
      <c r="J1989">
        <v>3.0000000000000001E-3</v>
      </c>
      <c r="K1989">
        <v>10.9</v>
      </c>
      <c r="L1989" t="s">
        <v>57</v>
      </c>
    </row>
    <row r="1990" spans="1:12" x14ac:dyDescent="0.3">
      <c r="A1990" t="s">
        <v>5562</v>
      </c>
      <c r="B1990" t="s">
        <v>7226</v>
      </c>
      <c r="C1990" t="s">
        <v>84</v>
      </c>
      <c r="D1990" t="s">
        <v>103</v>
      </c>
      <c r="E1990" t="s">
        <v>71</v>
      </c>
      <c r="F1990" t="s">
        <v>78</v>
      </c>
      <c r="G1990" t="s">
        <v>68</v>
      </c>
      <c r="H1990">
        <v>4</v>
      </c>
      <c r="I1990">
        <v>238.79</v>
      </c>
      <c r="J1990">
        <v>0.126</v>
      </c>
      <c r="K1990">
        <v>175.92</v>
      </c>
      <c r="L1990" t="s">
        <v>57</v>
      </c>
    </row>
    <row r="1991" spans="1:12" x14ac:dyDescent="0.3">
      <c r="A1991" t="s">
        <v>3399</v>
      </c>
      <c r="B1991" t="s">
        <v>7188</v>
      </c>
      <c r="C1991" t="s">
        <v>88</v>
      </c>
      <c r="D1991" t="s">
        <v>270</v>
      </c>
      <c r="E1991" t="s">
        <v>93</v>
      </c>
      <c r="F1991" t="s">
        <v>255</v>
      </c>
      <c r="G1991" t="s">
        <v>56</v>
      </c>
      <c r="H1991">
        <v>4</v>
      </c>
      <c r="I1991">
        <v>88.32</v>
      </c>
      <c r="J1991">
        <v>2.5000000000000001E-2</v>
      </c>
      <c r="K1991">
        <v>40.39</v>
      </c>
      <c r="L1991" t="s">
        <v>57</v>
      </c>
    </row>
    <row r="1992" spans="1:12" x14ac:dyDescent="0.3">
      <c r="A1992" t="s">
        <v>1516</v>
      </c>
      <c r="B1992" t="s">
        <v>7636</v>
      </c>
      <c r="C1992" t="s">
        <v>52</v>
      </c>
      <c r="D1992" t="s">
        <v>200</v>
      </c>
      <c r="E1992" t="s">
        <v>54</v>
      </c>
      <c r="F1992" t="s">
        <v>268</v>
      </c>
      <c r="G1992" t="s">
        <v>56</v>
      </c>
      <c r="H1992">
        <v>2</v>
      </c>
      <c r="I1992">
        <v>9.89</v>
      </c>
      <c r="J1992">
        <v>0.14399999999999999</v>
      </c>
      <c r="K1992">
        <v>6.39</v>
      </c>
      <c r="L1992" t="s">
        <v>57</v>
      </c>
    </row>
    <row r="1993" spans="1:12" x14ac:dyDescent="0.3">
      <c r="A1993" t="s">
        <v>1374</v>
      </c>
      <c r="B1993" t="s">
        <v>7949</v>
      </c>
      <c r="C1993" t="s">
        <v>52</v>
      </c>
      <c r="D1993" t="s">
        <v>70</v>
      </c>
      <c r="E1993" t="s">
        <v>71</v>
      </c>
      <c r="F1993" t="s">
        <v>97</v>
      </c>
      <c r="G1993" t="s">
        <v>68</v>
      </c>
      <c r="H1993">
        <v>1</v>
      </c>
      <c r="I1993">
        <v>119.09</v>
      </c>
      <c r="J1993">
        <v>0</v>
      </c>
      <c r="K1993">
        <v>87.87</v>
      </c>
      <c r="L1993" t="s">
        <v>57</v>
      </c>
    </row>
    <row r="1994" spans="1:12" x14ac:dyDescent="0.3">
      <c r="A1994" t="s">
        <v>6213</v>
      </c>
      <c r="B1994" t="s">
        <v>7950</v>
      </c>
      <c r="C1994" t="s">
        <v>63</v>
      </c>
      <c r="D1994" t="s">
        <v>251</v>
      </c>
      <c r="E1994" t="s">
        <v>93</v>
      </c>
      <c r="F1994" t="s">
        <v>219</v>
      </c>
      <c r="G1994" t="s">
        <v>68</v>
      </c>
      <c r="H1994">
        <v>-1</v>
      </c>
      <c r="I1994">
        <v>22.96</v>
      </c>
      <c r="J1994">
        <v>0.123</v>
      </c>
      <c r="K1994">
        <v>11.42</v>
      </c>
      <c r="L1994" t="s">
        <v>57</v>
      </c>
    </row>
    <row r="1995" spans="1:12" x14ac:dyDescent="0.3">
      <c r="A1995" t="s">
        <v>4644</v>
      </c>
      <c r="B1995" t="s">
        <v>7657</v>
      </c>
      <c r="C1995" t="s">
        <v>84</v>
      </c>
      <c r="D1995" t="s">
        <v>103</v>
      </c>
      <c r="E1995" t="s">
        <v>60</v>
      </c>
      <c r="F1995" t="s">
        <v>99</v>
      </c>
      <c r="G1995" t="s">
        <v>56</v>
      </c>
      <c r="H1995">
        <v>2</v>
      </c>
      <c r="I1995">
        <v>114.81</v>
      </c>
      <c r="J1995">
        <v>0.187</v>
      </c>
      <c r="K1995">
        <v>54.06</v>
      </c>
      <c r="L1995" t="s">
        <v>6714</v>
      </c>
    </row>
    <row r="1996" spans="1:12" x14ac:dyDescent="0.3">
      <c r="A1996" t="s">
        <v>3744</v>
      </c>
      <c r="B1996" t="s">
        <v>7942</v>
      </c>
      <c r="C1996" t="s">
        <v>88</v>
      </c>
      <c r="D1996" t="s">
        <v>429</v>
      </c>
      <c r="E1996" t="s">
        <v>107</v>
      </c>
      <c r="F1996" t="s">
        <v>148</v>
      </c>
      <c r="G1996" t="s">
        <v>56</v>
      </c>
      <c r="H1996">
        <v>3</v>
      </c>
      <c r="I1996">
        <v>29.05</v>
      </c>
      <c r="J1996">
        <v>0.124</v>
      </c>
      <c r="L1996" t="s">
        <v>104</v>
      </c>
    </row>
    <row r="1997" spans="1:12" x14ac:dyDescent="0.3">
      <c r="A1997" t="s">
        <v>2529</v>
      </c>
      <c r="B1997" t="s">
        <v>7727</v>
      </c>
      <c r="C1997" t="s">
        <v>52</v>
      </c>
      <c r="D1997" t="s">
        <v>96</v>
      </c>
      <c r="E1997" t="s">
        <v>60</v>
      </c>
      <c r="F1997" t="s">
        <v>67</v>
      </c>
      <c r="G1997" t="s">
        <v>68</v>
      </c>
      <c r="H1997">
        <v>1</v>
      </c>
      <c r="I1997">
        <v>15.58</v>
      </c>
      <c r="J1997">
        <v>2.5999999999999999E-2</v>
      </c>
      <c r="K1997">
        <v>7.03</v>
      </c>
      <c r="L1997" t="s">
        <v>57</v>
      </c>
    </row>
    <row r="1998" spans="1:12" x14ac:dyDescent="0.3">
      <c r="A1998" t="s">
        <v>5009</v>
      </c>
      <c r="B1998" t="s">
        <v>7951</v>
      </c>
      <c r="C1998" t="s">
        <v>52</v>
      </c>
      <c r="D1998" t="s">
        <v>121</v>
      </c>
      <c r="E1998" t="s">
        <v>93</v>
      </c>
      <c r="F1998" t="s">
        <v>141</v>
      </c>
      <c r="G1998" t="s">
        <v>68</v>
      </c>
      <c r="H1998">
        <v>1</v>
      </c>
      <c r="I1998">
        <v>71.17</v>
      </c>
      <c r="J1998">
        <v>5.8999999999999997E-2</v>
      </c>
      <c r="K1998">
        <v>30.02</v>
      </c>
      <c r="L1998" t="s">
        <v>57</v>
      </c>
    </row>
    <row r="1999" spans="1:12" x14ac:dyDescent="0.3">
      <c r="A1999" t="s">
        <v>4610</v>
      </c>
      <c r="B1999" t="s">
        <v>7952</v>
      </c>
      <c r="C1999" t="s">
        <v>84</v>
      </c>
      <c r="D1999" t="s">
        <v>572</v>
      </c>
      <c r="E1999" t="s">
        <v>60</v>
      </c>
      <c r="F1999" t="s">
        <v>6730</v>
      </c>
      <c r="G1999" t="s">
        <v>68</v>
      </c>
      <c r="H1999">
        <v>5</v>
      </c>
      <c r="I1999">
        <v>58.4</v>
      </c>
      <c r="J1999">
        <v>7.0999999999999994E-2</v>
      </c>
      <c r="K1999">
        <v>31.23</v>
      </c>
      <c r="L1999" t="s">
        <v>57</v>
      </c>
    </row>
    <row r="2000" spans="1:12" x14ac:dyDescent="0.3">
      <c r="A2000" t="s">
        <v>4255</v>
      </c>
      <c r="B2000" t="s">
        <v>7376</v>
      </c>
      <c r="C2000" t="s">
        <v>84</v>
      </c>
      <c r="D2000" t="s">
        <v>196</v>
      </c>
      <c r="E2000" t="s">
        <v>71</v>
      </c>
      <c r="F2000" t="s">
        <v>78</v>
      </c>
      <c r="G2000" t="s">
        <v>56</v>
      </c>
      <c r="H2000">
        <v>2</v>
      </c>
      <c r="I2000">
        <v>225.54</v>
      </c>
      <c r="J2000">
        <v>0.03</v>
      </c>
      <c r="K2000">
        <v>157.09</v>
      </c>
      <c r="L2000" t="s">
        <v>57</v>
      </c>
    </row>
    <row r="2001" spans="1:12" x14ac:dyDescent="0.3">
      <c r="A2001" t="s">
        <v>5683</v>
      </c>
      <c r="B2001" t="s">
        <v>6766</v>
      </c>
      <c r="C2001" t="s">
        <v>84</v>
      </c>
      <c r="D2001" t="s">
        <v>372</v>
      </c>
      <c r="E2001" t="s">
        <v>71</v>
      </c>
      <c r="F2001" t="s">
        <v>78</v>
      </c>
      <c r="G2001" t="s">
        <v>56</v>
      </c>
      <c r="H2001">
        <v>3</v>
      </c>
      <c r="I2001">
        <v>210.25</v>
      </c>
      <c r="J2001">
        <v>0.109</v>
      </c>
      <c r="K2001">
        <v>155.03</v>
      </c>
      <c r="L2001" t="s">
        <v>57</v>
      </c>
    </row>
    <row r="2002" spans="1:12" x14ac:dyDescent="0.3">
      <c r="A2002" t="s">
        <v>2643</v>
      </c>
      <c r="B2002" t="s">
        <v>7507</v>
      </c>
      <c r="C2002" t="s">
        <v>52</v>
      </c>
      <c r="D2002" t="s">
        <v>155</v>
      </c>
      <c r="E2002" t="s">
        <v>60</v>
      </c>
      <c r="F2002" t="s">
        <v>67</v>
      </c>
      <c r="G2002" t="s">
        <v>68</v>
      </c>
      <c r="H2002">
        <v>2</v>
      </c>
      <c r="I2002">
        <v>117.78</v>
      </c>
      <c r="J2002">
        <v>6.4000000000000001E-2</v>
      </c>
      <c r="K2002">
        <v>61.31</v>
      </c>
      <c r="L2002" t="s">
        <v>57</v>
      </c>
    </row>
    <row r="2003" spans="1:12" x14ac:dyDescent="0.3">
      <c r="A2003" t="s">
        <v>5729</v>
      </c>
      <c r="B2003" t="s">
        <v>7763</v>
      </c>
      <c r="C2003" t="s">
        <v>52</v>
      </c>
      <c r="D2003" t="s">
        <v>181</v>
      </c>
      <c r="E2003" t="s">
        <v>71</v>
      </c>
      <c r="F2003" t="s">
        <v>78</v>
      </c>
      <c r="G2003" t="s">
        <v>68</v>
      </c>
      <c r="H2003">
        <v>2</v>
      </c>
      <c r="I2003">
        <v>165.06</v>
      </c>
      <c r="J2003">
        <v>2.8000000000000001E-2</v>
      </c>
      <c r="K2003">
        <v>113.4</v>
      </c>
      <c r="L2003" t="s">
        <v>57</v>
      </c>
    </row>
    <row r="2004" spans="1:12" x14ac:dyDescent="0.3">
      <c r="A2004" t="s">
        <v>2423</v>
      </c>
      <c r="B2004" t="s">
        <v>7607</v>
      </c>
      <c r="C2004" t="s">
        <v>63</v>
      </c>
      <c r="D2004" t="s">
        <v>159</v>
      </c>
      <c r="E2004" t="s">
        <v>60</v>
      </c>
      <c r="F2004" t="s">
        <v>67</v>
      </c>
      <c r="G2004" t="s">
        <v>68</v>
      </c>
      <c r="H2004">
        <v>1</v>
      </c>
      <c r="I2004">
        <v>29.06</v>
      </c>
      <c r="J2004">
        <v>0.314</v>
      </c>
      <c r="K2004">
        <v>11.88</v>
      </c>
      <c r="L2004" t="s">
        <v>57</v>
      </c>
    </row>
    <row r="2005" spans="1:12" x14ac:dyDescent="0.3">
      <c r="A2005" t="s">
        <v>6408</v>
      </c>
      <c r="B2005" t="s">
        <v>7253</v>
      </c>
      <c r="C2005" t="s">
        <v>63</v>
      </c>
      <c r="D2005" t="s">
        <v>159</v>
      </c>
      <c r="E2005" t="s">
        <v>54</v>
      </c>
      <c r="F2005" t="s">
        <v>6878</v>
      </c>
      <c r="G2005" t="s">
        <v>56</v>
      </c>
      <c r="H2005">
        <v>1</v>
      </c>
      <c r="I2005">
        <v>8</v>
      </c>
      <c r="J2005">
        <v>0.312</v>
      </c>
      <c r="K2005">
        <v>4.99</v>
      </c>
      <c r="L2005" t="s">
        <v>104</v>
      </c>
    </row>
    <row r="2006" spans="1:12" x14ac:dyDescent="0.3">
      <c r="A2006" t="s">
        <v>5978</v>
      </c>
      <c r="B2006" t="s">
        <v>7100</v>
      </c>
      <c r="C2006" t="s">
        <v>6865</v>
      </c>
      <c r="D2006" t="s">
        <v>106</v>
      </c>
      <c r="E2006" t="s">
        <v>107</v>
      </c>
      <c r="F2006" t="s">
        <v>193</v>
      </c>
      <c r="G2006" t="s">
        <v>68</v>
      </c>
      <c r="H2006">
        <v>5</v>
      </c>
      <c r="I2006">
        <v>14.41</v>
      </c>
      <c r="J2006">
        <v>7.0999999999999994E-2</v>
      </c>
      <c r="K2006">
        <v>4.7</v>
      </c>
      <c r="L2006" t="s">
        <v>57</v>
      </c>
    </row>
    <row r="2007" spans="1:12" x14ac:dyDescent="0.3">
      <c r="A2007" t="s">
        <v>3991</v>
      </c>
      <c r="B2007" t="s">
        <v>7003</v>
      </c>
      <c r="C2007" t="s">
        <v>6741</v>
      </c>
      <c r="D2007" t="s">
        <v>113</v>
      </c>
      <c r="E2007" t="s">
        <v>60</v>
      </c>
      <c r="F2007" t="s">
        <v>99</v>
      </c>
      <c r="G2007" t="s">
        <v>68</v>
      </c>
      <c r="H2007">
        <v>9</v>
      </c>
      <c r="I2007">
        <v>95.49</v>
      </c>
      <c r="J2007">
        <v>0.05</v>
      </c>
      <c r="K2007">
        <v>47.53</v>
      </c>
      <c r="L2007" t="s">
        <v>6720</v>
      </c>
    </row>
    <row r="2008" spans="1:12" x14ac:dyDescent="0.3">
      <c r="A2008" t="s">
        <v>5837</v>
      </c>
      <c r="B2008" t="s">
        <v>6734</v>
      </c>
      <c r="C2008" t="s">
        <v>88</v>
      </c>
      <c r="D2008" t="s">
        <v>116</v>
      </c>
      <c r="E2008" t="s">
        <v>71</v>
      </c>
      <c r="F2008" t="s">
        <v>126</v>
      </c>
      <c r="G2008" t="s">
        <v>68</v>
      </c>
      <c r="H2008">
        <v>1</v>
      </c>
      <c r="I2008">
        <v>239.88</v>
      </c>
      <c r="J2008">
        <v>8.6999999999999994E-2</v>
      </c>
      <c r="K2008">
        <v>185.71</v>
      </c>
      <c r="L2008" t="s">
        <v>57</v>
      </c>
    </row>
    <row r="2009" spans="1:12" x14ac:dyDescent="0.3">
      <c r="A2009" t="s">
        <v>5968</v>
      </c>
      <c r="B2009" t="s">
        <v>7953</v>
      </c>
      <c r="C2009" t="s">
        <v>84</v>
      </c>
      <c r="D2009" t="s">
        <v>171</v>
      </c>
      <c r="E2009" t="s">
        <v>71</v>
      </c>
      <c r="F2009" t="s">
        <v>97</v>
      </c>
      <c r="G2009" t="s">
        <v>68</v>
      </c>
      <c r="H2009">
        <v>1</v>
      </c>
      <c r="I2009">
        <v>243.67</v>
      </c>
      <c r="J2009">
        <v>0.10299999999999999</v>
      </c>
      <c r="K2009">
        <v>166.22</v>
      </c>
      <c r="L2009" t="s">
        <v>6720</v>
      </c>
    </row>
    <row r="2010" spans="1:12" x14ac:dyDescent="0.3">
      <c r="A2010" t="s">
        <v>1821</v>
      </c>
      <c r="B2010" t="s">
        <v>7802</v>
      </c>
      <c r="C2010" t="s">
        <v>52</v>
      </c>
      <c r="D2010" t="s">
        <v>237</v>
      </c>
      <c r="E2010" t="s">
        <v>107</v>
      </c>
      <c r="F2010" t="s">
        <v>108</v>
      </c>
      <c r="G2010" t="s">
        <v>56</v>
      </c>
      <c r="H2010">
        <v>5</v>
      </c>
      <c r="J2010">
        <v>5.0999999999999997E-2</v>
      </c>
      <c r="K2010">
        <v>6.29</v>
      </c>
      <c r="L2010" t="s">
        <v>57</v>
      </c>
    </row>
    <row r="2011" spans="1:12" x14ac:dyDescent="0.3">
      <c r="A2011" t="s">
        <v>1357</v>
      </c>
      <c r="B2011" t="s">
        <v>6861</v>
      </c>
      <c r="C2011" t="s">
        <v>6865</v>
      </c>
      <c r="D2011" t="s">
        <v>106</v>
      </c>
      <c r="E2011" t="s">
        <v>54</v>
      </c>
      <c r="F2011" t="s">
        <v>156</v>
      </c>
      <c r="G2011" t="s">
        <v>68</v>
      </c>
      <c r="H2011">
        <v>1</v>
      </c>
      <c r="I2011">
        <v>11.37</v>
      </c>
      <c r="J2011">
        <v>0.32600000000000001</v>
      </c>
      <c r="K2011">
        <v>6.78</v>
      </c>
      <c r="L2011" t="s">
        <v>57</v>
      </c>
    </row>
    <row r="2012" spans="1:12" x14ac:dyDescent="0.3">
      <c r="A2012" t="s">
        <v>2290</v>
      </c>
      <c r="B2012" t="s">
        <v>7954</v>
      </c>
      <c r="C2012" t="s">
        <v>63</v>
      </c>
      <c r="D2012" t="s">
        <v>137</v>
      </c>
      <c r="E2012" t="s">
        <v>71</v>
      </c>
      <c r="F2012" t="s">
        <v>86</v>
      </c>
      <c r="G2012" t="s">
        <v>56</v>
      </c>
      <c r="H2012">
        <v>1</v>
      </c>
      <c r="I2012">
        <v>265.66000000000003</v>
      </c>
      <c r="J2012">
        <v>0.20399999999999999</v>
      </c>
      <c r="K2012">
        <v>178.56</v>
      </c>
    </row>
    <row r="2013" spans="1:12" x14ac:dyDescent="0.3">
      <c r="A2013" t="s">
        <v>2649</v>
      </c>
      <c r="B2013" t="s">
        <v>6776</v>
      </c>
      <c r="C2013" t="s">
        <v>84</v>
      </c>
      <c r="D2013" t="s">
        <v>110</v>
      </c>
      <c r="E2013" t="s">
        <v>71</v>
      </c>
      <c r="F2013" t="s">
        <v>86</v>
      </c>
      <c r="G2013" t="s">
        <v>68</v>
      </c>
      <c r="H2013">
        <v>1</v>
      </c>
      <c r="I2013">
        <v>292.10000000000002</v>
      </c>
      <c r="K2013">
        <v>200.83</v>
      </c>
      <c r="L2013" t="s">
        <v>57</v>
      </c>
    </row>
    <row r="2014" spans="1:12" x14ac:dyDescent="0.3">
      <c r="A2014" t="s">
        <v>5693</v>
      </c>
      <c r="B2014" t="s">
        <v>6950</v>
      </c>
      <c r="C2014" t="s">
        <v>52</v>
      </c>
      <c r="D2014" t="s">
        <v>113</v>
      </c>
      <c r="E2014" t="s">
        <v>6901</v>
      </c>
      <c r="F2014" t="s">
        <v>61</v>
      </c>
      <c r="G2014" t="s">
        <v>68</v>
      </c>
      <c r="H2014">
        <v>4</v>
      </c>
      <c r="I2014">
        <v>32.619999999999997</v>
      </c>
      <c r="J2014">
        <v>0.14000000000000001</v>
      </c>
      <c r="K2014">
        <v>16.57</v>
      </c>
      <c r="L2014" t="s">
        <v>57</v>
      </c>
    </row>
    <row r="2015" spans="1:12" x14ac:dyDescent="0.3">
      <c r="A2015" t="s">
        <v>4327</v>
      </c>
      <c r="B2015" t="s">
        <v>7955</v>
      </c>
      <c r="C2015" t="s">
        <v>88</v>
      </c>
      <c r="D2015" t="s">
        <v>202</v>
      </c>
      <c r="E2015" t="s">
        <v>71</v>
      </c>
      <c r="F2015" t="s">
        <v>97</v>
      </c>
      <c r="G2015" t="s">
        <v>56</v>
      </c>
      <c r="H2015">
        <v>1</v>
      </c>
      <c r="I2015">
        <v>101.46</v>
      </c>
      <c r="J2015">
        <v>9.5000000000000001E-2</v>
      </c>
      <c r="K2015">
        <v>66.31</v>
      </c>
      <c r="L2015" t="s">
        <v>57</v>
      </c>
    </row>
    <row r="2016" spans="1:12" x14ac:dyDescent="0.3">
      <c r="A2016" t="s">
        <v>628</v>
      </c>
      <c r="B2016" t="s">
        <v>7300</v>
      </c>
      <c r="C2016" t="s">
        <v>63</v>
      </c>
      <c r="D2016" t="s">
        <v>137</v>
      </c>
      <c r="E2016" t="s">
        <v>54</v>
      </c>
      <c r="F2016" t="s">
        <v>156</v>
      </c>
      <c r="G2016" t="s">
        <v>56</v>
      </c>
      <c r="H2016">
        <v>1</v>
      </c>
      <c r="I2016">
        <v>22.73</v>
      </c>
      <c r="J2016">
        <v>0.184</v>
      </c>
      <c r="K2016">
        <v>12.57</v>
      </c>
      <c r="L2016" t="s">
        <v>57</v>
      </c>
    </row>
    <row r="2017" spans="1:12" x14ac:dyDescent="0.3">
      <c r="A2017" t="s">
        <v>2375</v>
      </c>
      <c r="B2017" t="s">
        <v>7509</v>
      </c>
      <c r="C2017" t="s">
        <v>84</v>
      </c>
      <c r="D2017" t="s">
        <v>196</v>
      </c>
      <c r="E2017" t="s">
        <v>7244</v>
      </c>
      <c r="F2017" t="s">
        <v>124</v>
      </c>
      <c r="G2017" t="s">
        <v>56</v>
      </c>
      <c r="H2017">
        <v>3</v>
      </c>
      <c r="I2017">
        <v>52.63</v>
      </c>
      <c r="J2017">
        <v>9.1999999999999998E-2</v>
      </c>
      <c r="K2017">
        <v>22.9</v>
      </c>
      <c r="L2017" t="s">
        <v>57</v>
      </c>
    </row>
    <row r="2018" spans="1:12" x14ac:dyDescent="0.3">
      <c r="A2018" t="s">
        <v>3913</v>
      </c>
      <c r="B2018" t="s">
        <v>7106</v>
      </c>
      <c r="C2018" t="s">
        <v>63</v>
      </c>
      <c r="D2018" t="s">
        <v>106</v>
      </c>
      <c r="E2018" t="s">
        <v>107</v>
      </c>
      <c r="F2018" t="s">
        <v>139</v>
      </c>
      <c r="G2018" t="s">
        <v>68</v>
      </c>
      <c r="H2018">
        <v>4</v>
      </c>
      <c r="I2018">
        <v>41.71</v>
      </c>
      <c r="J2018">
        <v>0.39100000000000001</v>
      </c>
      <c r="K2018">
        <v>18.059999999999999</v>
      </c>
      <c r="L2018" t="s">
        <v>57</v>
      </c>
    </row>
    <row r="2019" spans="1:12" x14ac:dyDescent="0.3">
      <c r="A2019" t="s">
        <v>3874</v>
      </c>
      <c r="B2019" t="s">
        <v>6807</v>
      </c>
      <c r="C2019" t="s">
        <v>63</v>
      </c>
      <c r="D2019" t="s">
        <v>165</v>
      </c>
      <c r="E2019" t="s">
        <v>60</v>
      </c>
      <c r="F2019" t="s">
        <v>99</v>
      </c>
      <c r="G2019" t="s">
        <v>68</v>
      </c>
      <c r="H2019">
        <v>1</v>
      </c>
      <c r="I2019">
        <v>86.34</v>
      </c>
      <c r="J2019">
        <v>0.218</v>
      </c>
      <c r="K2019">
        <v>38.39</v>
      </c>
      <c r="L2019" t="s">
        <v>104</v>
      </c>
    </row>
    <row r="2020" spans="1:12" x14ac:dyDescent="0.3">
      <c r="A2020" t="s">
        <v>4544</v>
      </c>
      <c r="B2020" t="s">
        <v>7652</v>
      </c>
      <c r="C2020" t="s">
        <v>84</v>
      </c>
      <c r="D2020" t="s">
        <v>572</v>
      </c>
      <c r="E2020" t="s">
        <v>60</v>
      </c>
      <c r="F2020" t="s">
        <v>99</v>
      </c>
      <c r="G2020" t="s">
        <v>56</v>
      </c>
      <c r="H2020">
        <v>17</v>
      </c>
      <c r="I2020">
        <v>115.17</v>
      </c>
      <c r="J2020">
        <v>0.22600000000000001</v>
      </c>
      <c r="K2020">
        <v>48.3</v>
      </c>
      <c r="L2020" t="s">
        <v>57</v>
      </c>
    </row>
    <row r="2021" spans="1:12" x14ac:dyDescent="0.3">
      <c r="A2021" t="s">
        <v>5022</v>
      </c>
      <c r="B2021" t="s">
        <v>7853</v>
      </c>
      <c r="C2021" t="s">
        <v>88</v>
      </c>
      <c r="D2021" t="s">
        <v>7528</v>
      </c>
      <c r="E2021" t="s">
        <v>107</v>
      </c>
      <c r="F2021" t="s">
        <v>193</v>
      </c>
      <c r="G2021" t="s">
        <v>68</v>
      </c>
      <c r="H2021">
        <v>3</v>
      </c>
      <c r="I2021">
        <v>58.78</v>
      </c>
      <c r="J2021">
        <v>1.6E-2</v>
      </c>
      <c r="K2021">
        <v>24.75</v>
      </c>
      <c r="L2021" t="s">
        <v>57</v>
      </c>
    </row>
    <row r="2022" spans="1:12" x14ac:dyDescent="0.3">
      <c r="A2022" t="s">
        <v>4406</v>
      </c>
      <c r="B2022" t="s">
        <v>7422</v>
      </c>
      <c r="C2022" t="s">
        <v>84</v>
      </c>
      <c r="D2022" t="s">
        <v>229</v>
      </c>
      <c r="E2022" t="s">
        <v>93</v>
      </c>
      <c r="F2022" t="s">
        <v>219</v>
      </c>
      <c r="G2022" t="s">
        <v>56</v>
      </c>
      <c r="H2022">
        <v>11</v>
      </c>
      <c r="I2022">
        <v>76.790000000000006</v>
      </c>
      <c r="J2022">
        <v>0.159</v>
      </c>
      <c r="K2022">
        <v>32.21</v>
      </c>
      <c r="L2022" t="s">
        <v>57</v>
      </c>
    </row>
    <row r="2023" spans="1:12" x14ac:dyDescent="0.3">
      <c r="A2023" t="s">
        <v>6636</v>
      </c>
      <c r="B2023" t="s">
        <v>7293</v>
      </c>
      <c r="C2023" t="s">
        <v>6750</v>
      </c>
      <c r="D2023" t="s">
        <v>270</v>
      </c>
      <c r="E2023" t="s">
        <v>54</v>
      </c>
      <c r="F2023" t="s">
        <v>55</v>
      </c>
      <c r="G2023" t="s">
        <v>68</v>
      </c>
      <c r="H2023">
        <v>3</v>
      </c>
      <c r="I2023">
        <v>3.59</v>
      </c>
      <c r="J2023">
        <v>3.7999999999999999E-2</v>
      </c>
      <c r="K2023">
        <v>2.48</v>
      </c>
      <c r="L2023" t="s">
        <v>57</v>
      </c>
    </row>
    <row r="2024" spans="1:12" x14ac:dyDescent="0.3">
      <c r="A2024" t="s">
        <v>1347</v>
      </c>
      <c r="B2024" t="s">
        <v>7956</v>
      </c>
      <c r="C2024" t="s">
        <v>88</v>
      </c>
      <c r="D2024" t="s">
        <v>206</v>
      </c>
      <c r="E2024" t="s">
        <v>107</v>
      </c>
      <c r="F2024" t="s">
        <v>132</v>
      </c>
      <c r="G2024" t="s">
        <v>56</v>
      </c>
      <c r="H2024">
        <v>1</v>
      </c>
      <c r="I2024">
        <v>22.46</v>
      </c>
      <c r="J2024">
        <v>0.128</v>
      </c>
      <c r="K2024">
        <v>8.91</v>
      </c>
      <c r="L2024" t="s">
        <v>57</v>
      </c>
    </row>
    <row r="2025" spans="1:12" x14ac:dyDescent="0.3">
      <c r="A2025" t="s">
        <v>3626</v>
      </c>
      <c r="B2025" t="s">
        <v>7146</v>
      </c>
      <c r="C2025" t="s">
        <v>63</v>
      </c>
      <c r="D2025" t="s">
        <v>165</v>
      </c>
      <c r="E2025" t="s">
        <v>7244</v>
      </c>
      <c r="F2025" t="s">
        <v>94</v>
      </c>
      <c r="G2025" t="s">
        <v>68</v>
      </c>
      <c r="H2025">
        <v>1</v>
      </c>
      <c r="I2025">
        <v>34.19</v>
      </c>
      <c r="J2025">
        <v>0.19900000000000001</v>
      </c>
      <c r="K2025">
        <v>13.31</v>
      </c>
      <c r="L2025" t="s">
        <v>57</v>
      </c>
    </row>
    <row r="2026" spans="1:12" x14ac:dyDescent="0.3">
      <c r="A2026" t="s">
        <v>1807</v>
      </c>
      <c r="B2026" t="s">
        <v>6929</v>
      </c>
      <c r="C2026" t="s">
        <v>52</v>
      </c>
      <c r="E2026" t="s">
        <v>71</v>
      </c>
      <c r="F2026" t="s">
        <v>86</v>
      </c>
      <c r="G2026" t="s">
        <v>68</v>
      </c>
      <c r="H2026">
        <v>4</v>
      </c>
      <c r="I2026">
        <v>65.569999999999993</v>
      </c>
      <c r="J2026">
        <v>9.0999999999999998E-2</v>
      </c>
      <c r="K2026">
        <v>45.24</v>
      </c>
      <c r="L2026" t="s">
        <v>57</v>
      </c>
    </row>
    <row r="2027" spans="1:12" x14ac:dyDescent="0.3">
      <c r="A2027" t="s">
        <v>4400</v>
      </c>
      <c r="B2027" t="s">
        <v>7957</v>
      </c>
      <c r="C2027" t="s">
        <v>88</v>
      </c>
      <c r="D2027" t="s">
        <v>162</v>
      </c>
      <c r="E2027" t="s">
        <v>93</v>
      </c>
      <c r="F2027" t="s">
        <v>219</v>
      </c>
      <c r="G2027" t="s">
        <v>68</v>
      </c>
      <c r="H2027">
        <v>1</v>
      </c>
      <c r="I2027">
        <v>17.899999999999999</v>
      </c>
      <c r="J2027">
        <v>2.1999999999999999E-2</v>
      </c>
      <c r="K2027">
        <v>8.1999999999999993</v>
      </c>
      <c r="L2027" t="s">
        <v>57</v>
      </c>
    </row>
    <row r="2028" spans="1:12" x14ac:dyDescent="0.3">
      <c r="A2028" t="s">
        <v>5225</v>
      </c>
      <c r="B2028" t="s">
        <v>7958</v>
      </c>
      <c r="C2028" t="s">
        <v>63</v>
      </c>
      <c r="D2028" t="s">
        <v>204</v>
      </c>
      <c r="E2028" t="s">
        <v>93</v>
      </c>
      <c r="F2028" t="s">
        <v>141</v>
      </c>
      <c r="G2028" t="s">
        <v>56</v>
      </c>
      <c r="H2028">
        <v>4</v>
      </c>
      <c r="I2028">
        <v>30.06</v>
      </c>
      <c r="J2028">
        <v>0.21</v>
      </c>
      <c r="K2028">
        <v>13.79</v>
      </c>
      <c r="L2028" t="s">
        <v>57</v>
      </c>
    </row>
    <row r="2029" spans="1:12" x14ac:dyDescent="0.3">
      <c r="A2029" t="s">
        <v>1540</v>
      </c>
      <c r="B2029" t="s">
        <v>6955</v>
      </c>
      <c r="C2029" t="s">
        <v>63</v>
      </c>
      <c r="D2029" t="s">
        <v>175</v>
      </c>
      <c r="E2029" t="s">
        <v>93</v>
      </c>
      <c r="F2029" t="s">
        <v>124</v>
      </c>
      <c r="G2029" t="s">
        <v>56</v>
      </c>
      <c r="H2029">
        <v>1</v>
      </c>
      <c r="I2029">
        <v>71.94</v>
      </c>
      <c r="J2029">
        <v>9.7000000000000003E-2</v>
      </c>
      <c r="K2029">
        <v>25.85</v>
      </c>
      <c r="L2029" t="s">
        <v>57</v>
      </c>
    </row>
    <row r="2030" spans="1:12" x14ac:dyDescent="0.3">
      <c r="A2030" t="s">
        <v>5564</v>
      </c>
      <c r="B2030" t="s">
        <v>7959</v>
      </c>
      <c r="C2030" t="s">
        <v>84</v>
      </c>
      <c r="D2030" t="s">
        <v>243</v>
      </c>
      <c r="E2030" t="s">
        <v>93</v>
      </c>
      <c r="F2030" t="s">
        <v>124</v>
      </c>
      <c r="G2030" t="s">
        <v>68</v>
      </c>
      <c r="H2030">
        <v>3</v>
      </c>
      <c r="I2030">
        <v>85.09</v>
      </c>
      <c r="J2030">
        <v>7.8E-2</v>
      </c>
      <c r="K2030">
        <v>37.92</v>
      </c>
      <c r="L2030" t="s">
        <v>57</v>
      </c>
    </row>
    <row r="2031" spans="1:12" x14ac:dyDescent="0.3">
      <c r="A2031" t="s">
        <v>4765</v>
      </c>
      <c r="B2031" t="s">
        <v>7764</v>
      </c>
      <c r="C2031" t="s">
        <v>88</v>
      </c>
      <c r="D2031" t="s">
        <v>7367</v>
      </c>
      <c r="E2031" t="s">
        <v>71</v>
      </c>
      <c r="F2031" t="s">
        <v>78</v>
      </c>
      <c r="G2031" t="s">
        <v>56</v>
      </c>
      <c r="H2031">
        <v>2</v>
      </c>
      <c r="I2031">
        <v>113.63</v>
      </c>
      <c r="J2031">
        <v>7.9000000000000001E-2</v>
      </c>
      <c r="K2031">
        <v>78.52</v>
      </c>
      <c r="L2031" t="s">
        <v>6720</v>
      </c>
    </row>
    <row r="2032" spans="1:12" x14ac:dyDescent="0.3">
      <c r="A2032" t="s">
        <v>2060</v>
      </c>
      <c r="B2032" t="s">
        <v>7954</v>
      </c>
      <c r="C2032" t="s">
        <v>63</v>
      </c>
      <c r="D2032" t="s">
        <v>302</v>
      </c>
      <c r="E2032" t="s">
        <v>54</v>
      </c>
      <c r="F2032" t="s">
        <v>65</v>
      </c>
      <c r="G2032" t="s">
        <v>56</v>
      </c>
      <c r="H2032">
        <v>4</v>
      </c>
      <c r="I2032">
        <v>15</v>
      </c>
      <c r="J2032">
        <v>0.19800000000000001</v>
      </c>
      <c r="K2032">
        <v>8.2899999999999991</v>
      </c>
      <c r="L2032" t="s">
        <v>104</v>
      </c>
    </row>
    <row r="2033" spans="1:12" x14ac:dyDescent="0.3">
      <c r="A2033" t="s">
        <v>795</v>
      </c>
      <c r="B2033" t="s">
        <v>7163</v>
      </c>
      <c r="C2033" t="s">
        <v>63</v>
      </c>
      <c r="D2033" t="s">
        <v>188</v>
      </c>
      <c r="E2033" t="s">
        <v>54</v>
      </c>
      <c r="F2033" t="s">
        <v>55</v>
      </c>
      <c r="G2033" t="s">
        <v>68</v>
      </c>
      <c r="H2033">
        <v>5</v>
      </c>
      <c r="I2033">
        <v>13.41</v>
      </c>
      <c r="J2033">
        <v>0.308</v>
      </c>
      <c r="K2033">
        <v>7.4</v>
      </c>
      <c r="L2033" t="s">
        <v>57</v>
      </c>
    </row>
    <row r="2034" spans="1:12" x14ac:dyDescent="0.3">
      <c r="A2034" t="s">
        <v>2008</v>
      </c>
      <c r="B2034" t="s">
        <v>7678</v>
      </c>
      <c r="C2034" t="s">
        <v>63</v>
      </c>
      <c r="D2034" t="s">
        <v>302</v>
      </c>
      <c r="E2034" t="s">
        <v>93</v>
      </c>
      <c r="F2034" t="s">
        <v>7530</v>
      </c>
      <c r="G2034" t="s">
        <v>56</v>
      </c>
      <c r="H2034">
        <v>4</v>
      </c>
      <c r="I2034">
        <v>17.73</v>
      </c>
      <c r="J2034">
        <v>0.14599999999999999</v>
      </c>
      <c r="K2034">
        <v>8.65</v>
      </c>
      <c r="L2034" t="s">
        <v>104</v>
      </c>
    </row>
    <row r="2035" spans="1:12" x14ac:dyDescent="0.3">
      <c r="A2035" t="s">
        <v>489</v>
      </c>
      <c r="B2035" t="s">
        <v>7779</v>
      </c>
      <c r="C2035" t="s">
        <v>88</v>
      </c>
      <c r="D2035" t="s">
        <v>234</v>
      </c>
      <c r="E2035" t="s">
        <v>71</v>
      </c>
      <c r="F2035" t="s">
        <v>72</v>
      </c>
      <c r="G2035" t="s">
        <v>56</v>
      </c>
      <c r="H2035">
        <v>1</v>
      </c>
      <c r="I2035">
        <v>177.41</v>
      </c>
      <c r="J2035">
        <v>7.6999999999999999E-2</v>
      </c>
      <c r="K2035">
        <v>131.19999999999999</v>
      </c>
      <c r="L2035" t="s">
        <v>57</v>
      </c>
    </row>
    <row r="2036" spans="1:12" x14ac:dyDescent="0.3">
      <c r="A2036" t="s">
        <v>2840</v>
      </c>
      <c r="B2036" t="s">
        <v>7960</v>
      </c>
      <c r="C2036" t="s">
        <v>52</v>
      </c>
      <c r="D2036" t="s">
        <v>59</v>
      </c>
      <c r="E2036" t="s">
        <v>60</v>
      </c>
      <c r="F2036" t="s">
        <v>76</v>
      </c>
      <c r="G2036" t="s">
        <v>56</v>
      </c>
      <c r="H2036">
        <v>2</v>
      </c>
      <c r="I2036">
        <v>87.69</v>
      </c>
      <c r="J2036">
        <v>0.159</v>
      </c>
      <c r="K2036">
        <v>36.700000000000003</v>
      </c>
      <c r="L2036" t="s">
        <v>57</v>
      </c>
    </row>
    <row r="2037" spans="1:12" x14ac:dyDescent="0.3">
      <c r="A2037" t="s">
        <v>145</v>
      </c>
      <c r="B2037" t="s">
        <v>7060</v>
      </c>
      <c r="C2037" t="s">
        <v>52</v>
      </c>
      <c r="D2037" t="s">
        <v>53</v>
      </c>
      <c r="E2037" t="s">
        <v>60</v>
      </c>
      <c r="F2037" t="s">
        <v>76</v>
      </c>
      <c r="G2037" t="s">
        <v>68</v>
      </c>
      <c r="H2037">
        <v>4</v>
      </c>
      <c r="I2037">
        <v>119.59</v>
      </c>
      <c r="J2037">
        <v>0.11899999999999999</v>
      </c>
      <c r="K2037">
        <v>49.15</v>
      </c>
      <c r="L2037" t="s">
        <v>57</v>
      </c>
    </row>
    <row r="2038" spans="1:12" x14ac:dyDescent="0.3">
      <c r="A2038" t="s">
        <v>5687</v>
      </c>
      <c r="B2038" t="s">
        <v>7448</v>
      </c>
      <c r="C2038" t="s">
        <v>52</v>
      </c>
      <c r="D2038" t="s">
        <v>200</v>
      </c>
      <c r="E2038" t="s">
        <v>93</v>
      </c>
      <c r="F2038" t="s">
        <v>219</v>
      </c>
      <c r="G2038" t="s">
        <v>68</v>
      </c>
      <c r="H2038">
        <v>1</v>
      </c>
      <c r="I2038">
        <v>80.2</v>
      </c>
      <c r="J2038">
        <v>8.9999999999999993E-3</v>
      </c>
      <c r="K2038">
        <v>31.08</v>
      </c>
      <c r="L2038" t="s">
        <v>57</v>
      </c>
    </row>
    <row r="2039" spans="1:12" x14ac:dyDescent="0.3">
      <c r="A2039" t="s">
        <v>1455</v>
      </c>
      <c r="B2039" t="s">
        <v>6760</v>
      </c>
      <c r="C2039" t="s">
        <v>84</v>
      </c>
      <c r="D2039" t="s">
        <v>225</v>
      </c>
      <c r="E2039" t="s">
        <v>71</v>
      </c>
      <c r="F2039" t="s">
        <v>78</v>
      </c>
      <c r="G2039" t="s">
        <v>68</v>
      </c>
      <c r="H2039">
        <v>1</v>
      </c>
      <c r="I2039">
        <v>39.31</v>
      </c>
      <c r="J2039">
        <v>7.4999999999999997E-2</v>
      </c>
      <c r="K2039">
        <v>30.44</v>
      </c>
      <c r="L2039" t="s">
        <v>57</v>
      </c>
    </row>
    <row r="2040" spans="1:12" x14ac:dyDescent="0.3">
      <c r="A2040" t="s">
        <v>5637</v>
      </c>
      <c r="B2040" t="s">
        <v>7320</v>
      </c>
      <c r="C2040" t="s">
        <v>63</v>
      </c>
      <c r="D2040" t="s">
        <v>302</v>
      </c>
      <c r="E2040" t="s">
        <v>54</v>
      </c>
      <c r="F2040" t="s">
        <v>114</v>
      </c>
      <c r="G2040" t="s">
        <v>56</v>
      </c>
      <c r="H2040">
        <v>2</v>
      </c>
      <c r="I2040">
        <v>10.55</v>
      </c>
      <c r="J2040">
        <v>0.25800000000000001</v>
      </c>
      <c r="K2040">
        <v>6.13</v>
      </c>
      <c r="L2040" t="s">
        <v>6720</v>
      </c>
    </row>
    <row r="2041" spans="1:12" x14ac:dyDescent="0.3">
      <c r="A2041" t="s">
        <v>5787</v>
      </c>
      <c r="B2041" t="s">
        <v>7054</v>
      </c>
      <c r="C2041" t="s">
        <v>6817</v>
      </c>
      <c r="D2041" t="s">
        <v>123</v>
      </c>
      <c r="E2041" t="s">
        <v>71</v>
      </c>
      <c r="F2041" t="s">
        <v>78</v>
      </c>
      <c r="G2041" t="s">
        <v>56</v>
      </c>
      <c r="H2041">
        <v>5</v>
      </c>
      <c r="I2041">
        <v>236.14</v>
      </c>
      <c r="J2041">
        <v>5.2999999999999999E-2</v>
      </c>
      <c r="K2041">
        <v>172.86</v>
      </c>
      <c r="L2041" t="s">
        <v>57</v>
      </c>
    </row>
    <row r="2042" spans="1:12" x14ac:dyDescent="0.3">
      <c r="A2042" t="s">
        <v>5835</v>
      </c>
      <c r="B2042" t="s">
        <v>7165</v>
      </c>
      <c r="C2042" t="s">
        <v>84</v>
      </c>
      <c r="D2042" t="s">
        <v>171</v>
      </c>
      <c r="E2042" t="s">
        <v>54</v>
      </c>
      <c r="F2042" t="s">
        <v>114</v>
      </c>
      <c r="G2042" t="s">
        <v>56</v>
      </c>
      <c r="H2042">
        <v>3</v>
      </c>
      <c r="I2042">
        <v>10.68</v>
      </c>
      <c r="J2042">
        <v>0.115</v>
      </c>
      <c r="K2042">
        <v>7.15</v>
      </c>
      <c r="L2042" t="s">
        <v>57</v>
      </c>
    </row>
    <row r="2043" spans="1:12" x14ac:dyDescent="0.3">
      <c r="A2043" t="s">
        <v>1612</v>
      </c>
      <c r="B2043" t="s">
        <v>7255</v>
      </c>
      <c r="C2043" t="s">
        <v>6741</v>
      </c>
      <c r="D2043" t="s">
        <v>101</v>
      </c>
      <c r="E2043" t="s">
        <v>71</v>
      </c>
      <c r="F2043" t="s">
        <v>78</v>
      </c>
      <c r="G2043" t="s">
        <v>68</v>
      </c>
      <c r="H2043">
        <v>1</v>
      </c>
      <c r="I2043">
        <v>288.72000000000003</v>
      </c>
      <c r="J2043">
        <v>1.2E-2</v>
      </c>
      <c r="K2043">
        <v>197.18</v>
      </c>
      <c r="L2043" t="s">
        <v>57</v>
      </c>
    </row>
    <row r="2044" spans="1:12" x14ac:dyDescent="0.3">
      <c r="A2044" t="s">
        <v>4953</v>
      </c>
      <c r="B2044" t="s">
        <v>7737</v>
      </c>
      <c r="C2044" t="s">
        <v>84</v>
      </c>
      <c r="D2044" t="s">
        <v>229</v>
      </c>
      <c r="E2044" t="s">
        <v>93</v>
      </c>
      <c r="F2044" t="s">
        <v>94</v>
      </c>
      <c r="G2044" t="s">
        <v>68</v>
      </c>
      <c r="H2044">
        <v>8</v>
      </c>
      <c r="I2044">
        <v>56.43</v>
      </c>
      <c r="J2044">
        <v>0.161</v>
      </c>
      <c r="K2044">
        <v>26.24</v>
      </c>
      <c r="L2044" t="s">
        <v>57</v>
      </c>
    </row>
    <row r="2045" spans="1:12" x14ac:dyDescent="0.3">
      <c r="A2045" t="s">
        <v>3106</v>
      </c>
      <c r="B2045" t="s">
        <v>7144</v>
      </c>
      <c r="C2045" t="s">
        <v>84</v>
      </c>
      <c r="D2045" t="s">
        <v>85</v>
      </c>
      <c r="E2045" t="s">
        <v>60</v>
      </c>
      <c r="F2045" t="s">
        <v>90</v>
      </c>
      <c r="G2045" t="s">
        <v>68</v>
      </c>
      <c r="H2045">
        <v>3</v>
      </c>
      <c r="I2045">
        <v>26.11</v>
      </c>
      <c r="J2045">
        <v>6.3E-2</v>
      </c>
      <c r="L2045" t="s">
        <v>57</v>
      </c>
    </row>
    <row r="2046" spans="1:12" x14ac:dyDescent="0.3">
      <c r="A2046" t="s">
        <v>458</v>
      </c>
      <c r="B2046" t="s">
        <v>7377</v>
      </c>
      <c r="C2046" t="s">
        <v>63</v>
      </c>
      <c r="E2046" t="s">
        <v>7012</v>
      </c>
      <c r="F2046" t="s">
        <v>132</v>
      </c>
      <c r="G2046" t="s">
        <v>56</v>
      </c>
      <c r="H2046">
        <v>1</v>
      </c>
      <c r="I2046">
        <v>49.9</v>
      </c>
      <c r="J2046">
        <v>0.32600000000000001</v>
      </c>
      <c r="K2046">
        <v>21.82</v>
      </c>
      <c r="L2046" t="s">
        <v>57</v>
      </c>
    </row>
    <row r="2047" spans="1:12" x14ac:dyDescent="0.3">
      <c r="A2047" t="s">
        <v>6599</v>
      </c>
      <c r="B2047" t="s">
        <v>6856</v>
      </c>
      <c r="C2047" t="s">
        <v>52</v>
      </c>
      <c r="D2047" t="s">
        <v>272</v>
      </c>
      <c r="E2047" t="s">
        <v>60</v>
      </c>
      <c r="F2047" t="s">
        <v>67</v>
      </c>
      <c r="G2047" t="s">
        <v>68</v>
      </c>
      <c r="H2047">
        <v>2</v>
      </c>
      <c r="I2047">
        <v>30.58</v>
      </c>
      <c r="J2047">
        <v>0.13400000000000001</v>
      </c>
      <c r="K2047">
        <v>16.16</v>
      </c>
      <c r="L2047" t="s">
        <v>57</v>
      </c>
    </row>
    <row r="2048" spans="1:12" x14ac:dyDescent="0.3">
      <c r="A2048" t="s">
        <v>4983</v>
      </c>
      <c r="B2048" t="s">
        <v>6926</v>
      </c>
      <c r="C2048" t="s">
        <v>52</v>
      </c>
      <c r="D2048" t="s">
        <v>96</v>
      </c>
      <c r="E2048" t="s">
        <v>60</v>
      </c>
      <c r="F2048" t="s">
        <v>76</v>
      </c>
      <c r="G2048" t="s">
        <v>68</v>
      </c>
      <c r="H2048">
        <v>1</v>
      </c>
      <c r="I2048">
        <v>34.869999999999997</v>
      </c>
      <c r="J2048">
        <v>1.9E-2</v>
      </c>
      <c r="K2048">
        <v>17.7</v>
      </c>
      <c r="L2048" t="s">
        <v>57</v>
      </c>
    </row>
    <row r="2049" spans="1:12" x14ac:dyDescent="0.3">
      <c r="A2049" t="s">
        <v>3986</v>
      </c>
      <c r="B2049" t="s">
        <v>7900</v>
      </c>
      <c r="C2049" t="s">
        <v>84</v>
      </c>
      <c r="D2049" t="s">
        <v>6789</v>
      </c>
      <c r="E2049" t="s">
        <v>93</v>
      </c>
      <c r="F2049" t="s">
        <v>94</v>
      </c>
      <c r="G2049" t="s">
        <v>56</v>
      </c>
      <c r="H2049">
        <v>4</v>
      </c>
      <c r="I2049">
        <v>59.06</v>
      </c>
      <c r="J2049">
        <v>7.8E-2</v>
      </c>
      <c r="L2049" t="s">
        <v>57</v>
      </c>
    </row>
    <row r="2050" spans="1:12" x14ac:dyDescent="0.3">
      <c r="A2050" t="s">
        <v>6363</v>
      </c>
      <c r="B2050" t="s">
        <v>7109</v>
      </c>
      <c r="C2050" t="s">
        <v>52</v>
      </c>
      <c r="D2050" t="s">
        <v>96</v>
      </c>
      <c r="E2050" t="s">
        <v>71</v>
      </c>
      <c r="F2050" t="s">
        <v>126</v>
      </c>
      <c r="G2050" t="s">
        <v>68</v>
      </c>
      <c r="H2050">
        <v>9</v>
      </c>
      <c r="I2050">
        <v>204.01</v>
      </c>
      <c r="J2050">
        <v>6.8000000000000005E-2</v>
      </c>
      <c r="K2050">
        <v>152.01</v>
      </c>
      <c r="L2050" t="s">
        <v>57</v>
      </c>
    </row>
    <row r="2051" spans="1:12" x14ac:dyDescent="0.3">
      <c r="A2051" t="s">
        <v>3982</v>
      </c>
      <c r="B2051" t="s">
        <v>6734</v>
      </c>
      <c r="C2051" t="s">
        <v>88</v>
      </c>
      <c r="D2051" t="s">
        <v>234</v>
      </c>
      <c r="E2051" t="s">
        <v>93</v>
      </c>
      <c r="F2051" t="s">
        <v>255</v>
      </c>
      <c r="G2051" t="s">
        <v>68</v>
      </c>
      <c r="H2051">
        <v>2</v>
      </c>
      <c r="I2051">
        <v>45.88</v>
      </c>
      <c r="J2051">
        <v>0.08</v>
      </c>
      <c r="K2051">
        <v>17.57</v>
      </c>
      <c r="L2051" t="s">
        <v>6738</v>
      </c>
    </row>
    <row r="2052" spans="1:12" x14ac:dyDescent="0.3">
      <c r="A2052" t="s">
        <v>212</v>
      </c>
      <c r="B2052" t="s">
        <v>7307</v>
      </c>
      <c r="C2052" t="s">
        <v>6817</v>
      </c>
      <c r="D2052" t="s">
        <v>206</v>
      </c>
      <c r="E2052" t="s">
        <v>71</v>
      </c>
      <c r="F2052" t="s">
        <v>72</v>
      </c>
      <c r="G2052" t="s">
        <v>56</v>
      </c>
      <c r="H2052">
        <v>1</v>
      </c>
      <c r="I2052">
        <v>71.14</v>
      </c>
      <c r="J2052">
        <v>0.03</v>
      </c>
      <c r="K2052">
        <v>52.72</v>
      </c>
      <c r="L2052" t="s">
        <v>57</v>
      </c>
    </row>
    <row r="2053" spans="1:12" x14ac:dyDescent="0.3">
      <c r="A2053" t="s">
        <v>2664</v>
      </c>
      <c r="B2053" t="s">
        <v>7961</v>
      </c>
      <c r="C2053" t="s">
        <v>84</v>
      </c>
      <c r="D2053" t="s">
        <v>169</v>
      </c>
      <c r="E2053" t="s">
        <v>71</v>
      </c>
      <c r="F2053" t="s">
        <v>126</v>
      </c>
      <c r="G2053" t="s">
        <v>56</v>
      </c>
      <c r="H2053">
        <v>1</v>
      </c>
      <c r="I2053">
        <v>45.94</v>
      </c>
      <c r="J2053">
        <v>9.0999999999999998E-2</v>
      </c>
      <c r="K2053">
        <v>34.89</v>
      </c>
    </row>
    <row r="2054" spans="1:12" x14ac:dyDescent="0.3">
      <c r="A2054" t="s">
        <v>3105</v>
      </c>
      <c r="B2054" t="s">
        <v>7209</v>
      </c>
      <c r="C2054" t="s">
        <v>84</v>
      </c>
      <c r="D2054" t="s">
        <v>243</v>
      </c>
      <c r="E2054" t="s">
        <v>93</v>
      </c>
      <c r="F2054" t="s">
        <v>141</v>
      </c>
      <c r="G2054" t="s">
        <v>56</v>
      </c>
      <c r="H2054">
        <v>3</v>
      </c>
      <c r="I2054">
        <v>31.63</v>
      </c>
      <c r="J2054">
        <v>0.13400000000000001</v>
      </c>
      <c r="K2054">
        <v>12.71</v>
      </c>
      <c r="L2054" t="s">
        <v>57</v>
      </c>
    </row>
    <row r="2055" spans="1:12" x14ac:dyDescent="0.3">
      <c r="A2055" t="s">
        <v>2006</v>
      </c>
      <c r="B2055" t="s">
        <v>7061</v>
      </c>
      <c r="C2055" t="s">
        <v>88</v>
      </c>
      <c r="D2055" t="s">
        <v>206</v>
      </c>
      <c r="E2055" t="s">
        <v>60</v>
      </c>
      <c r="F2055" t="s">
        <v>67</v>
      </c>
      <c r="H2055">
        <v>1</v>
      </c>
      <c r="I2055">
        <v>99.36</v>
      </c>
      <c r="J2055">
        <v>8.5000000000000006E-2</v>
      </c>
      <c r="K2055">
        <v>43.67</v>
      </c>
      <c r="L2055" t="s">
        <v>57</v>
      </c>
    </row>
    <row r="2056" spans="1:12" x14ac:dyDescent="0.3">
      <c r="A2056" t="s">
        <v>2024</v>
      </c>
      <c r="B2056" t="s">
        <v>7295</v>
      </c>
      <c r="C2056" t="s">
        <v>63</v>
      </c>
      <c r="D2056" t="s">
        <v>281</v>
      </c>
      <c r="E2056" t="s">
        <v>93</v>
      </c>
      <c r="F2056" t="s">
        <v>219</v>
      </c>
      <c r="G2056" t="s">
        <v>68</v>
      </c>
      <c r="H2056">
        <v>4</v>
      </c>
      <c r="I2056">
        <v>24.54</v>
      </c>
      <c r="J2056">
        <v>0.14599999999999999</v>
      </c>
      <c r="K2056">
        <v>9.39</v>
      </c>
      <c r="L2056" t="s">
        <v>57</v>
      </c>
    </row>
    <row r="2057" spans="1:12" x14ac:dyDescent="0.3">
      <c r="A2057" t="s">
        <v>1269</v>
      </c>
      <c r="B2057" t="s">
        <v>7356</v>
      </c>
      <c r="C2057" t="s">
        <v>88</v>
      </c>
      <c r="D2057" t="s">
        <v>162</v>
      </c>
      <c r="E2057" t="s">
        <v>71</v>
      </c>
      <c r="F2057" t="s">
        <v>97</v>
      </c>
      <c r="G2057" t="s">
        <v>56</v>
      </c>
      <c r="H2057">
        <v>4</v>
      </c>
      <c r="I2057">
        <v>277.10000000000002</v>
      </c>
      <c r="J2057">
        <v>8.5000000000000006E-2</v>
      </c>
      <c r="K2057">
        <v>195.8</v>
      </c>
      <c r="L2057" t="s">
        <v>57</v>
      </c>
    </row>
    <row r="2058" spans="1:12" x14ac:dyDescent="0.3">
      <c r="A2058" t="s">
        <v>2879</v>
      </c>
      <c r="B2058" t="s">
        <v>7962</v>
      </c>
      <c r="C2058" t="s">
        <v>88</v>
      </c>
      <c r="D2058" t="s">
        <v>135</v>
      </c>
      <c r="E2058" t="s">
        <v>93</v>
      </c>
      <c r="F2058" t="s">
        <v>124</v>
      </c>
      <c r="G2058" t="s">
        <v>56</v>
      </c>
      <c r="H2058">
        <v>3</v>
      </c>
      <c r="I2058">
        <v>46.01</v>
      </c>
      <c r="J2058">
        <v>8.8999999999999996E-2</v>
      </c>
      <c r="K2058">
        <v>18.239999999999998</v>
      </c>
      <c r="L2058" t="s">
        <v>57</v>
      </c>
    </row>
    <row r="2059" spans="1:12" x14ac:dyDescent="0.3">
      <c r="A2059" t="s">
        <v>5812</v>
      </c>
      <c r="B2059" t="s">
        <v>7044</v>
      </c>
      <c r="C2059" t="s">
        <v>52</v>
      </c>
      <c r="D2059" t="s">
        <v>75</v>
      </c>
      <c r="E2059" t="s">
        <v>6996</v>
      </c>
      <c r="F2059" t="s">
        <v>124</v>
      </c>
      <c r="G2059" t="s">
        <v>68</v>
      </c>
      <c r="H2059">
        <v>2</v>
      </c>
      <c r="I2059">
        <v>76.61</v>
      </c>
      <c r="J2059">
        <v>3.9E-2</v>
      </c>
      <c r="K2059">
        <v>32.200000000000003</v>
      </c>
      <c r="L2059" t="s">
        <v>57</v>
      </c>
    </row>
    <row r="2060" spans="1:12" x14ac:dyDescent="0.3">
      <c r="A2060" t="s">
        <v>4697</v>
      </c>
      <c r="B2060" t="s">
        <v>7603</v>
      </c>
      <c r="C2060" t="s">
        <v>84</v>
      </c>
      <c r="D2060" t="s">
        <v>229</v>
      </c>
      <c r="E2060" t="s">
        <v>7039</v>
      </c>
      <c r="F2060" t="s">
        <v>156</v>
      </c>
      <c r="G2060" t="s">
        <v>56</v>
      </c>
      <c r="H2060">
        <v>8</v>
      </c>
      <c r="I2060">
        <v>12.12</v>
      </c>
      <c r="K2060">
        <v>7.46</v>
      </c>
      <c r="L2060" t="s">
        <v>57</v>
      </c>
    </row>
    <row r="2061" spans="1:12" x14ac:dyDescent="0.3">
      <c r="A2061" t="s">
        <v>4461</v>
      </c>
      <c r="B2061" t="s">
        <v>7963</v>
      </c>
      <c r="C2061" t="s">
        <v>88</v>
      </c>
      <c r="D2061" t="s">
        <v>92</v>
      </c>
      <c r="E2061" t="s">
        <v>71</v>
      </c>
      <c r="F2061" t="s">
        <v>97</v>
      </c>
      <c r="G2061" t="s">
        <v>56</v>
      </c>
      <c r="H2061">
        <v>8</v>
      </c>
      <c r="I2061">
        <v>130.16</v>
      </c>
      <c r="J2061">
        <v>5.7000000000000002E-2</v>
      </c>
      <c r="K2061">
        <v>98.82</v>
      </c>
      <c r="L2061" t="s">
        <v>57</v>
      </c>
    </row>
    <row r="2062" spans="1:12" x14ac:dyDescent="0.3">
      <c r="A2062" t="s">
        <v>1806</v>
      </c>
      <c r="B2062" t="s">
        <v>6873</v>
      </c>
      <c r="C2062" t="s">
        <v>63</v>
      </c>
      <c r="D2062" t="s">
        <v>258</v>
      </c>
      <c r="E2062" t="s">
        <v>107</v>
      </c>
      <c r="F2062" t="s">
        <v>108</v>
      </c>
      <c r="G2062" t="s">
        <v>68</v>
      </c>
      <c r="H2062">
        <v>3</v>
      </c>
      <c r="I2062">
        <v>34.85</v>
      </c>
      <c r="J2062">
        <v>0.34</v>
      </c>
      <c r="K2062">
        <v>15.37</v>
      </c>
      <c r="L2062" t="s">
        <v>57</v>
      </c>
    </row>
    <row r="2063" spans="1:12" x14ac:dyDescent="0.3">
      <c r="A2063" t="s">
        <v>2041</v>
      </c>
      <c r="B2063" t="s">
        <v>7964</v>
      </c>
      <c r="C2063" t="s">
        <v>88</v>
      </c>
      <c r="D2063" t="s">
        <v>123</v>
      </c>
      <c r="E2063" t="s">
        <v>107</v>
      </c>
      <c r="F2063" t="s">
        <v>148</v>
      </c>
      <c r="G2063" t="s">
        <v>68</v>
      </c>
      <c r="H2063">
        <v>11</v>
      </c>
      <c r="I2063">
        <v>56.06</v>
      </c>
      <c r="J2063">
        <v>0.14499999999999999</v>
      </c>
      <c r="K2063">
        <v>16.86</v>
      </c>
      <c r="L2063" t="s">
        <v>57</v>
      </c>
    </row>
    <row r="2064" spans="1:12" x14ac:dyDescent="0.3">
      <c r="A2064" t="s">
        <v>1435</v>
      </c>
      <c r="B2064" t="s">
        <v>7642</v>
      </c>
      <c r="C2064" t="s">
        <v>88</v>
      </c>
      <c r="D2064" t="s">
        <v>89</v>
      </c>
      <c r="E2064" t="s">
        <v>60</v>
      </c>
      <c r="F2064" t="s">
        <v>67</v>
      </c>
      <c r="G2064" t="s">
        <v>68</v>
      </c>
      <c r="H2064">
        <v>2</v>
      </c>
      <c r="I2064">
        <v>67.73</v>
      </c>
      <c r="J2064">
        <v>5.6000000000000001E-2</v>
      </c>
      <c r="K2064">
        <v>29.89</v>
      </c>
      <c r="L2064" t="s">
        <v>57</v>
      </c>
    </row>
    <row r="2065" spans="1:12" x14ac:dyDescent="0.3">
      <c r="A2065" t="s">
        <v>2382</v>
      </c>
      <c r="B2065" t="s">
        <v>7007</v>
      </c>
      <c r="C2065" t="s">
        <v>84</v>
      </c>
      <c r="D2065" t="s">
        <v>225</v>
      </c>
      <c r="E2065" t="s">
        <v>71</v>
      </c>
      <c r="F2065" t="s">
        <v>78</v>
      </c>
      <c r="G2065" t="s">
        <v>68</v>
      </c>
      <c r="H2065">
        <v>10</v>
      </c>
      <c r="J2065">
        <v>0</v>
      </c>
      <c r="K2065">
        <v>124.02</v>
      </c>
      <c r="L2065" t="s">
        <v>57</v>
      </c>
    </row>
    <row r="2066" spans="1:12" x14ac:dyDescent="0.3">
      <c r="A2066" t="s">
        <v>6447</v>
      </c>
      <c r="B2066" t="s">
        <v>7965</v>
      </c>
      <c r="C2066" t="s">
        <v>52</v>
      </c>
      <c r="D2066" t="s">
        <v>130</v>
      </c>
      <c r="E2066" t="s">
        <v>107</v>
      </c>
      <c r="F2066" t="s">
        <v>132</v>
      </c>
      <c r="G2066" t="s">
        <v>68</v>
      </c>
      <c r="H2066">
        <v>3</v>
      </c>
      <c r="I2066">
        <v>43.4</v>
      </c>
      <c r="J2066">
        <v>0.19800000000000001</v>
      </c>
      <c r="K2066">
        <v>14.23</v>
      </c>
      <c r="L2066" t="s">
        <v>57</v>
      </c>
    </row>
    <row r="2067" spans="1:12" x14ac:dyDescent="0.3">
      <c r="A2067" t="s">
        <v>6450</v>
      </c>
      <c r="B2067" t="s">
        <v>7966</v>
      </c>
      <c r="C2067" t="s">
        <v>88</v>
      </c>
      <c r="D2067" t="s">
        <v>206</v>
      </c>
      <c r="E2067" t="s">
        <v>71</v>
      </c>
      <c r="F2067" t="s">
        <v>126</v>
      </c>
      <c r="G2067" t="s">
        <v>68</v>
      </c>
      <c r="H2067">
        <v>5</v>
      </c>
      <c r="I2067">
        <v>231.14</v>
      </c>
      <c r="J2067">
        <v>0.11600000000000001</v>
      </c>
      <c r="K2067">
        <v>155.19999999999999</v>
      </c>
      <c r="L2067" t="s">
        <v>57</v>
      </c>
    </row>
    <row r="2068" spans="1:12" x14ac:dyDescent="0.3">
      <c r="A2068" t="s">
        <v>5932</v>
      </c>
      <c r="B2068" t="s">
        <v>7967</v>
      </c>
      <c r="C2068" t="s">
        <v>52</v>
      </c>
      <c r="D2068" t="s">
        <v>53</v>
      </c>
      <c r="E2068" t="s">
        <v>107</v>
      </c>
      <c r="F2068" t="s">
        <v>108</v>
      </c>
      <c r="G2068" t="s">
        <v>56</v>
      </c>
      <c r="H2068">
        <v>4</v>
      </c>
      <c r="I2068">
        <v>29.48</v>
      </c>
      <c r="J2068">
        <v>7.2999999999999995E-2</v>
      </c>
      <c r="K2068">
        <v>10.79</v>
      </c>
      <c r="L2068" t="s">
        <v>6738</v>
      </c>
    </row>
    <row r="2069" spans="1:12" x14ac:dyDescent="0.3">
      <c r="A2069" t="s">
        <v>6010</v>
      </c>
      <c r="B2069" t="s">
        <v>7216</v>
      </c>
      <c r="C2069" t="s">
        <v>63</v>
      </c>
      <c r="D2069" t="s">
        <v>204</v>
      </c>
      <c r="E2069" t="s">
        <v>71</v>
      </c>
      <c r="F2069" t="s">
        <v>97</v>
      </c>
      <c r="G2069" t="s">
        <v>68</v>
      </c>
      <c r="H2069">
        <v>3</v>
      </c>
      <c r="I2069">
        <v>256.27999999999997</v>
      </c>
      <c r="J2069">
        <v>0.27500000000000002</v>
      </c>
      <c r="K2069">
        <v>176.41</v>
      </c>
      <c r="L2069" t="s">
        <v>57</v>
      </c>
    </row>
    <row r="2070" spans="1:12" x14ac:dyDescent="0.3">
      <c r="A2070" t="s">
        <v>5572</v>
      </c>
      <c r="B2070" t="s">
        <v>6816</v>
      </c>
      <c r="C2070" t="s">
        <v>88</v>
      </c>
      <c r="D2070" t="s">
        <v>89</v>
      </c>
      <c r="E2070" t="s">
        <v>60</v>
      </c>
      <c r="F2070" t="s">
        <v>76</v>
      </c>
      <c r="G2070" t="s">
        <v>56</v>
      </c>
      <c r="H2070">
        <v>1</v>
      </c>
      <c r="I2070">
        <v>41.32</v>
      </c>
      <c r="J2070">
        <v>0.124</v>
      </c>
      <c r="K2070">
        <v>21.07</v>
      </c>
      <c r="L2070" t="s">
        <v>57</v>
      </c>
    </row>
    <row r="2071" spans="1:12" x14ac:dyDescent="0.3">
      <c r="A2071" t="s">
        <v>5810</v>
      </c>
      <c r="B2071" t="s">
        <v>7802</v>
      </c>
      <c r="C2071" t="s">
        <v>84</v>
      </c>
      <c r="D2071" t="s">
        <v>572</v>
      </c>
      <c r="E2071" t="s">
        <v>93</v>
      </c>
      <c r="F2071" t="s">
        <v>94</v>
      </c>
      <c r="G2071" t="s">
        <v>68</v>
      </c>
      <c r="H2071">
        <v>3</v>
      </c>
      <c r="I2071">
        <v>28.96</v>
      </c>
      <c r="J2071">
        <v>1.2999999999999999E-2</v>
      </c>
      <c r="K2071">
        <v>12.92</v>
      </c>
      <c r="L2071" t="s">
        <v>57</v>
      </c>
    </row>
    <row r="2072" spans="1:12" x14ac:dyDescent="0.3">
      <c r="A2072" t="s">
        <v>1048</v>
      </c>
      <c r="B2072" t="s">
        <v>7594</v>
      </c>
      <c r="C2072" t="s">
        <v>88</v>
      </c>
      <c r="D2072" t="s">
        <v>116</v>
      </c>
      <c r="E2072" t="s">
        <v>107</v>
      </c>
      <c r="F2072" t="s">
        <v>139</v>
      </c>
      <c r="G2072" t="s">
        <v>68</v>
      </c>
      <c r="H2072">
        <v>7</v>
      </c>
      <c r="I2072">
        <v>55.86</v>
      </c>
      <c r="J2072">
        <v>6.7000000000000004E-2</v>
      </c>
      <c r="K2072">
        <v>20.149999999999999</v>
      </c>
      <c r="L2072" t="s">
        <v>57</v>
      </c>
    </row>
    <row r="2073" spans="1:12" x14ac:dyDescent="0.3">
      <c r="A2073" t="s">
        <v>6321</v>
      </c>
      <c r="B2073" t="s">
        <v>7968</v>
      </c>
      <c r="C2073" t="s">
        <v>52</v>
      </c>
      <c r="D2073" t="s">
        <v>75</v>
      </c>
      <c r="E2073" t="s">
        <v>107</v>
      </c>
      <c r="F2073" t="s">
        <v>108</v>
      </c>
      <c r="G2073" t="s">
        <v>56</v>
      </c>
      <c r="H2073">
        <v>3</v>
      </c>
      <c r="I2073">
        <v>24.03</v>
      </c>
      <c r="J2073">
        <v>0.125</v>
      </c>
      <c r="K2073">
        <v>7.5</v>
      </c>
      <c r="L2073" t="s">
        <v>57</v>
      </c>
    </row>
    <row r="2074" spans="1:12" x14ac:dyDescent="0.3">
      <c r="A2074" t="s">
        <v>498</v>
      </c>
      <c r="B2074" t="s">
        <v>7334</v>
      </c>
      <c r="C2074" t="s">
        <v>63</v>
      </c>
      <c r="D2074" t="s">
        <v>82</v>
      </c>
      <c r="E2074" t="s">
        <v>54</v>
      </c>
      <c r="F2074" t="s">
        <v>114</v>
      </c>
      <c r="G2074" t="s">
        <v>56</v>
      </c>
      <c r="H2074">
        <v>4</v>
      </c>
      <c r="I2074">
        <v>23.97</v>
      </c>
      <c r="K2074">
        <v>14.84</v>
      </c>
      <c r="L2074" t="s">
        <v>57</v>
      </c>
    </row>
    <row r="2075" spans="1:12" x14ac:dyDescent="0.3">
      <c r="A2075" t="s">
        <v>1440</v>
      </c>
      <c r="B2075" t="s">
        <v>7969</v>
      </c>
      <c r="C2075" t="s">
        <v>52</v>
      </c>
      <c r="D2075" t="s">
        <v>216</v>
      </c>
      <c r="E2075" t="s">
        <v>60</v>
      </c>
      <c r="F2075" t="s">
        <v>76</v>
      </c>
      <c r="G2075" t="s">
        <v>56</v>
      </c>
      <c r="H2075">
        <v>1</v>
      </c>
      <c r="I2075">
        <v>93.72</v>
      </c>
      <c r="J2075">
        <v>8.5999999999999993E-2</v>
      </c>
      <c r="K2075">
        <v>40.92</v>
      </c>
      <c r="L2075" t="s">
        <v>57</v>
      </c>
    </row>
    <row r="2076" spans="1:12" x14ac:dyDescent="0.3">
      <c r="A2076" t="s">
        <v>4475</v>
      </c>
      <c r="B2076" t="s">
        <v>7703</v>
      </c>
      <c r="C2076" t="s">
        <v>63</v>
      </c>
      <c r="D2076" t="s">
        <v>106</v>
      </c>
      <c r="E2076" t="s">
        <v>60</v>
      </c>
      <c r="F2076" t="s">
        <v>99</v>
      </c>
      <c r="G2076" t="s">
        <v>68</v>
      </c>
      <c r="H2076">
        <v>2</v>
      </c>
      <c r="I2076">
        <v>69.86</v>
      </c>
      <c r="J2076">
        <v>0.19600000000000001</v>
      </c>
      <c r="K2076">
        <v>36.28</v>
      </c>
      <c r="L2076" t="s">
        <v>57</v>
      </c>
    </row>
    <row r="2077" spans="1:12" x14ac:dyDescent="0.3">
      <c r="A2077" t="s">
        <v>2294</v>
      </c>
      <c r="B2077" t="s">
        <v>7175</v>
      </c>
      <c r="C2077" t="s">
        <v>84</v>
      </c>
      <c r="D2077" t="s">
        <v>103</v>
      </c>
      <c r="E2077" t="s">
        <v>71</v>
      </c>
      <c r="F2077" t="s">
        <v>126</v>
      </c>
      <c r="G2077" t="s">
        <v>56</v>
      </c>
      <c r="H2077">
        <v>3</v>
      </c>
      <c r="I2077">
        <v>152.46</v>
      </c>
      <c r="J2077">
        <v>0.129</v>
      </c>
      <c r="K2077">
        <v>121.2</v>
      </c>
      <c r="L2077" t="s">
        <v>57</v>
      </c>
    </row>
    <row r="2078" spans="1:12" x14ac:dyDescent="0.3">
      <c r="A2078" t="s">
        <v>3422</v>
      </c>
      <c r="B2078" t="s">
        <v>7420</v>
      </c>
      <c r="C2078" t="s">
        <v>84</v>
      </c>
      <c r="D2078" t="s">
        <v>225</v>
      </c>
      <c r="E2078" t="s">
        <v>71</v>
      </c>
      <c r="F2078" t="s">
        <v>72</v>
      </c>
      <c r="G2078" t="s">
        <v>68</v>
      </c>
      <c r="H2078">
        <v>7</v>
      </c>
      <c r="I2078">
        <v>234.57</v>
      </c>
      <c r="J2078">
        <v>8.7999999999999995E-2</v>
      </c>
      <c r="K2078">
        <v>166.48</v>
      </c>
      <c r="L2078" t="s">
        <v>6720</v>
      </c>
    </row>
    <row r="2079" spans="1:12" x14ac:dyDescent="0.3">
      <c r="A2079" t="s">
        <v>3459</v>
      </c>
      <c r="B2079" t="s">
        <v>7759</v>
      </c>
      <c r="C2079" t="s">
        <v>84</v>
      </c>
      <c r="D2079" t="s">
        <v>150</v>
      </c>
      <c r="E2079" t="s">
        <v>93</v>
      </c>
      <c r="F2079" t="s">
        <v>94</v>
      </c>
      <c r="G2079" t="s">
        <v>68</v>
      </c>
      <c r="H2079">
        <v>2</v>
      </c>
      <c r="I2079">
        <v>57.6</v>
      </c>
      <c r="J2079">
        <v>0.13</v>
      </c>
      <c r="K2079">
        <v>25.74</v>
      </c>
      <c r="L2079" t="s">
        <v>57</v>
      </c>
    </row>
    <row r="2080" spans="1:12" x14ac:dyDescent="0.3">
      <c r="A2080" t="s">
        <v>4850</v>
      </c>
      <c r="B2080" t="s">
        <v>7073</v>
      </c>
      <c r="C2080" t="s">
        <v>84</v>
      </c>
      <c r="D2080" t="s">
        <v>171</v>
      </c>
      <c r="E2080" t="s">
        <v>54</v>
      </c>
      <c r="F2080" t="s">
        <v>268</v>
      </c>
      <c r="G2080" t="s">
        <v>56</v>
      </c>
      <c r="H2080">
        <v>3</v>
      </c>
      <c r="I2080">
        <v>20.84</v>
      </c>
      <c r="J2080">
        <v>5.0000000000000001E-3</v>
      </c>
      <c r="K2080">
        <v>13.67</v>
      </c>
      <c r="L2080" t="s">
        <v>6720</v>
      </c>
    </row>
    <row r="2081" spans="1:12" x14ac:dyDescent="0.3">
      <c r="A2081" t="s">
        <v>3923</v>
      </c>
      <c r="B2081" t="s">
        <v>7047</v>
      </c>
      <c r="C2081" t="s">
        <v>84</v>
      </c>
      <c r="D2081" t="s">
        <v>169</v>
      </c>
      <c r="E2081" t="s">
        <v>93</v>
      </c>
      <c r="F2081" t="s">
        <v>219</v>
      </c>
      <c r="G2081" t="s">
        <v>68</v>
      </c>
      <c r="H2081">
        <v>1</v>
      </c>
      <c r="I2081">
        <v>81.84</v>
      </c>
      <c r="J2081">
        <v>0.111</v>
      </c>
      <c r="K2081">
        <v>39.75</v>
      </c>
      <c r="L2081" t="s">
        <v>6738</v>
      </c>
    </row>
    <row r="2082" spans="1:12" x14ac:dyDescent="0.3">
      <c r="A2082" t="s">
        <v>590</v>
      </c>
      <c r="B2082" t="s">
        <v>6959</v>
      </c>
      <c r="C2082" t="s">
        <v>84</v>
      </c>
      <c r="D2082" t="s">
        <v>171</v>
      </c>
      <c r="E2082" t="s">
        <v>54</v>
      </c>
      <c r="F2082" t="s">
        <v>268</v>
      </c>
      <c r="G2082" t="s">
        <v>56</v>
      </c>
      <c r="H2082">
        <v>6</v>
      </c>
      <c r="I2082">
        <v>14.65</v>
      </c>
      <c r="J2082">
        <v>0.125</v>
      </c>
      <c r="K2082">
        <v>9.74</v>
      </c>
      <c r="L2082" t="s">
        <v>57</v>
      </c>
    </row>
    <row r="2083" spans="1:12" x14ac:dyDescent="0.3">
      <c r="A2083" t="s">
        <v>6063</v>
      </c>
      <c r="B2083" t="s">
        <v>7970</v>
      </c>
      <c r="C2083" t="s">
        <v>63</v>
      </c>
      <c r="D2083" t="s">
        <v>204</v>
      </c>
      <c r="E2083" t="s">
        <v>7021</v>
      </c>
      <c r="F2083" t="s">
        <v>193</v>
      </c>
      <c r="G2083" t="s">
        <v>56</v>
      </c>
      <c r="H2083">
        <v>2</v>
      </c>
      <c r="I2083">
        <v>14.8</v>
      </c>
      <c r="J2083">
        <v>0.16500000000000001</v>
      </c>
      <c r="K2083">
        <v>5.83</v>
      </c>
      <c r="L2083" t="s">
        <v>57</v>
      </c>
    </row>
    <row r="2084" spans="1:12" x14ac:dyDescent="0.3">
      <c r="A2084" t="s">
        <v>882</v>
      </c>
      <c r="B2084" t="s">
        <v>7971</v>
      </c>
      <c r="C2084" t="s">
        <v>63</v>
      </c>
      <c r="D2084" t="s">
        <v>82</v>
      </c>
      <c r="E2084" t="s">
        <v>107</v>
      </c>
      <c r="F2084" t="s">
        <v>132</v>
      </c>
      <c r="H2084">
        <v>2</v>
      </c>
      <c r="I2084">
        <v>24.51</v>
      </c>
      <c r="J2084">
        <v>0.307</v>
      </c>
      <c r="K2084">
        <v>9.4</v>
      </c>
      <c r="L2084" t="s">
        <v>57</v>
      </c>
    </row>
    <row r="2085" spans="1:12" x14ac:dyDescent="0.3">
      <c r="A2085" t="s">
        <v>4567</v>
      </c>
      <c r="B2085" t="s">
        <v>7218</v>
      </c>
      <c r="C2085" t="s">
        <v>52</v>
      </c>
      <c r="D2085" t="s">
        <v>272</v>
      </c>
      <c r="E2085" t="s">
        <v>71</v>
      </c>
      <c r="F2085" t="s">
        <v>72</v>
      </c>
      <c r="G2085" t="s">
        <v>56</v>
      </c>
      <c r="H2085">
        <v>6</v>
      </c>
      <c r="I2085">
        <v>214.66</v>
      </c>
      <c r="J2085">
        <v>0.108</v>
      </c>
      <c r="K2085">
        <v>143.75</v>
      </c>
      <c r="L2085" t="s">
        <v>57</v>
      </c>
    </row>
    <row r="2086" spans="1:12" x14ac:dyDescent="0.3">
      <c r="A2086" t="s">
        <v>5915</v>
      </c>
      <c r="B2086" t="s">
        <v>7570</v>
      </c>
      <c r="C2086" t="s">
        <v>63</v>
      </c>
      <c r="D2086" t="s">
        <v>188</v>
      </c>
      <c r="E2086" t="s">
        <v>71</v>
      </c>
      <c r="F2086" t="s">
        <v>126</v>
      </c>
      <c r="G2086" t="s">
        <v>56</v>
      </c>
      <c r="H2086">
        <v>1</v>
      </c>
      <c r="I2086">
        <v>209.42</v>
      </c>
      <c r="J2086">
        <v>0.17499999999999999</v>
      </c>
      <c r="K2086">
        <v>141.61000000000001</v>
      </c>
      <c r="L2086" t="s">
        <v>6738</v>
      </c>
    </row>
    <row r="2087" spans="1:12" x14ac:dyDescent="0.3">
      <c r="A2087" t="s">
        <v>342</v>
      </c>
      <c r="B2087" t="s">
        <v>7745</v>
      </c>
      <c r="C2087" t="s">
        <v>84</v>
      </c>
      <c r="D2087" t="s">
        <v>103</v>
      </c>
      <c r="E2087" t="s">
        <v>60</v>
      </c>
      <c r="F2087" t="s">
        <v>67</v>
      </c>
      <c r="G2087" t="s">
        <v>56</v>
      </c>
      <c r="H2087">
        <v>4</v>
      </c>
      <c r="I2087">
        <v>86.28</v>
      </c>
      <c r="J2087">
        <v>4.5999999999999999E-2</v>
      </c>
      <c r="K2087">
        <v>35.19</v>
      </c>
      <c r="L2087" t="s">
        <v>57</v>
      </c>
    </row>
    <row r="2088" spans="1:12" x14ac:dyDescent="0.3">
      <c r="A2088" t="s">
        <v>4113</v>
      </c>
      <c r="B2088" t="s">
        <v>7972</v>
      </c>
      <c r="C2088" t="s">
        <v>88</v>
      </c>
      <c r="D2088" t="s">
        <v>234</v>
      </c>
      <c r="E2088" t="s">
        <v>71</v>
      </c>
      <c r="F2088" t="s">
        <v>126</v>
      </c>
      <c r="G2088" t="s">
        <v>56</v>
      </c>
      <c r="H2088">
        <v>3</v>
      </c>
      <c r="I2088">
        <v>120.68</v>
      </c>
      <c r="J2088">
        <v>4.2999999999999997E-2</v>
      </c>
      <c r="K2088">
        <v>90.71</v>
      </c>
    </row>
    <row r="2089" spans="1:12" x14ac:dyDescent="0.3">
      <c r="A2089" t="s">
        <v>4520</v>
      </c>
      <c r="B2089" t="s">
        <v>7817</v>
      </c>
      <c r="C2089" t="s">
        <v>63</v>
      </c>
      <c r="D2089" t="s">
        <v>159</v>
      </c>
      <c r="E2089" t="s">
        <v>107</v>
      </c>
      <c r="F2089" t="s">
        <v>148</v>
      </c>
      <c r="G2089" t="s">
        <v>56</v>
      </c>
      <c r="H2089">
        <v>5</v>
      </c>
      <c r="I2089">
        <v>58.05</v>
      </c>
      <c r="J2089">
        <v>9.9000000000000005E-2</v>
      </c>
      <c r="K2089">
        <v>21.2</v>
      </c>
    </row>
    <row r="2090" spans="1:12" x14ac:dyDescent="0.3">
      <c r="A2090" t="s">
        <v>3486</v>
      </c>
      <c r="B2090" t="s">
        <v>6894</v>
      </c>
      <c r="C2090" t="s">
        <v>52</v>
      </c>
      <c r="D2090" t="s">
        <v>237</v>
      </c>
      <c r="E2090" t="s">
        <v>71</v>
      </c>
      <c r="F2090" t="s">
        <v>72</v>
      </c>
      <c r="G2090" t="s">
        <v>56</v>
      </c>
      <c r="H2090">
        <v>6</v>
      </c>
      <c r="I2090">
        <v>226.11</v>
      </c>
      <c r="J2090">
        <v>5.1999999999999998E-2</v>
      </c>
      <c r="K2090">
        <v>165.31</v>
      </c>
      <c r="L2090" t="s">
        <v>57</v>
      </c>
    </row>
    <row r="2091" spans="1:12" x14ac:dyDescent="0.3">
      <c r="A2091" t="s">
        <v>4525</v>
      </c>
      <c r="B2091" t="s">
        <v>7973</v>
      </c>
      <c r="C2091" t="s">
        <v>52</v>
      </c>
      <c r="D2091" t="s">
        <v>96</v>
      </c>
      <c r="E2091" t="s">
        <v>93</v>
      </c>
      <c r="F2091" t="s">
        <v>219</v>
      </c>
      <c r="G2091" t="s">
        <v>68</v>
      </c>
      <c r="H2091">
        <v>9</v>
      </c>
      <c r="I2091">
        <v>36.82</v>
      </c>
      <c r="J2091">
        <v>0.10199999999999999</v>
      </c>
      <c r="K2091">
        <v>14.28</v>
      </c>
      <c r="L2091" t="s">
        <v>57</v>
      </c>
    </row>
    <row r="2092" spans="1:12" x14ac:dyDescent="0.3">
      <c r="A2092" t="s">
        <v>4339</v>
      </c>
      <c r="B2092" t="s">
        <v>7974</v>
      </c>
      <c r="C2092" t="s">
        <v>63</v>
      </c>
      <c r="D2092" t="s">
        <v>302</v>
      </c>
      <c r="E2092" t="s">
        <v>71</v>
      </c>
      <c r="F2092" t="s">
        <v>126</v>
      </c>
      <c r="G2092" t="s">
        <v>56</v>
      </c>
      <c r="H2092">
        <v>1</v>
      </c>
      <c r="I2092">
        <v>277.29000000000002</v>
      </c>
      <c r="J2092">
        <v>0.246</v>
      </c>
      <c r="K2092">
        <v>196.48</v>
      </c>
      <c r="L2092" t="s">
        <v>57</v>
      </c>
    </row>
    <row r="2093" spans="1:12" x14ac:dyDescent="0.3">
      <c r="A2093" t="s">
        <v>783</v>
      </c>
      <c r="B2093" t="s">
        <v>6960</v>
      </c>
      <c r="C2093" t="s">
        <v>84</v>
      </c>
      <c r="D2093" t="s">
        <v>144</v>
      </c>
      <c r="E2093" t="s">
        <v>107</v>
      </c>
      <c r="F2093" t="s">
        <v>108</v>
      </c>
      <c r="G2093" t="s">
        <v>56</v>
      </c>
      <c r="H2093">
        <v>2</v>
      </c>
      <c r="I2093">
        <v>17.5</v>
      </c>
      <c r="J2093">
        <v>0.14000000000000001</v>
      </c>
      <c r="K2093">
        <v>7.21</v>
      </c>
      <c r="L2093" t="s">
        <v>57</v>
      </c>
    </row>
    <row r="2094" spans="1:12" x14ac:dyDescent="0.3">
      <c r="A2094" t="s">
        <v>5869</v>
      </c>
      <c r="C2094" t="s">
        <v>88</v>
      </c>
      <c r="D2094" t="s">
        <v>234</v>
      </c>
      <c r="E2094" t="s">
        <v>93</v>
      </c>
      <c r="F2094" t="s">
        <v>141</v>
      </c>
      <c r="G2094" t="s">
        <v>68</v>
      </c>
      <c r="H2094">
        <v>5</v>
      </c>
      <c r="I2094">
        <v>62.16</v>
      </c>
      <c r="J2094">
        <v>8.2000000000000003E-2</v>
      </c>
      <c r="K2094">
        <v>22.59</v>
      </c>
      <c r="L2094" t="s">
        <v>57</v>
      </c>
    </row>
    <row r="2095" spans="1:12" x14ac:dyDescent="0.3">
      <c r="A2095" t="s">
        <v>798</v>
      </c>
      <c r="B2095" t="s">
        <v>7600</v>
      </c>
      <c r="C2095" t="s">
        <v>84</v>
      </c>
      <c r="D2095" t="s">
        <v>572</v>
      </c>
      <c r="E2095" t="s">
        <v>107</v>
      </c>
      <c r="F2095" t="s">
        <v>148</v>
      </c>
      <c r="G2095" t="s">
        <v>68</v>
      </c>
      <c r="H2095">
        <v>4</v>
      </c>
      <c r="I2095">
        <v>31.39</v>
      </c>
      <c r="J2095">
        <v>0.14399999999999999</v>
      </c>
      <c r="K2095">
        <v>10.99</v>
      </c>
      <c r="L2095" t="s">
        <v>57</v>
      </c>
    </row>
    <row r="2096" spans="1:12" x14ac:dyDescent="0.3">
      <c r="A2096" t="s">
        <v>3697</v>
      </c>
      <c r="B2096" t="s">
        <v>7720</v>
      </c>
      <c r="C2096" t="s">
        <v>52</v>
      </c>
      <c r="D2096" t="s">
        <v>101</v>
      </c>
      <c r="E2096" t="s">
        <v>93</v>
      </c>
      <c r="F2096" t="s">
        <v>219</v>
      </c>
      <c r="G2096" t="s">
        <v>68</v>
      </c>
      <c r="H2096">
        <v>3</v>
      </c>
      <c r="I2096">
        <v>43.66</v>
      </c>
      <c r="J2096">
        <v>9.1999999999999998E-2</v>
      </c>
      <c r="K2096">
        <v>18.079999999999998</v>
      </c>
      <c r="L2096" t="s">
        <v>57</v>
      </c>
    </row>
    <row r="2097" spans="1:12" x14ac:dyDescent="0.3">
      <c r="A2097" t="s">
        <v>6579</v>
      </c>
      <c r="B2097" t="s">
        <v>7704</v>
      </c>
      <c r="C2097" t="s">
        <v>88</v>
      </c>
      <c r="D2097" t="s">
        <v>429</v>
      </c>
      <c r="E2097" t="s">
        <v>60</v>
      </c>
      <c r="F2097" t="s">
        <v>99</v>
      </c>
      <c r="G2097" t="s">
        <v>68</v>
      </c>
      <c r="H2097">
        <v>12</v>
      </c>
      <c r="I2097">
        <v>38.06</v>
      </c>
      <c r="J2097">
        <v>1.7000000000000001E-2</v>
      </c>
      <c r="K2097">
        <v>20.84</v>
      </c>
      <c r="L2097" t="s">
        <v>57</v>
      </c>
    </row>
    <row r="2098" spans="1:12" x14ac:dyDescent="0.3">
      <c r="A2098" t="s">
        <v>4868</v>
      </c>
      <c r="B2098" t="s">
        <v>7975</v>
      </c>
      <c r="C2098" t="s">
        <v>88</v>
      </c>
      <c r="D2098" t="s">
        <v>135</v>
      </c>
      <c r="E2098" t="s">
        <v>71</v>
      </c>
      <c r="F2098" t="s">
        <v>97</v>
      </c>
      <c r="G2098" t="s">
        <v>56</v>
      </c>
      <c r="H2098">
        <v>3</v>
      </c>
      <c r="I2098">
        <v>290.54000000000002</v>
      </c>
      <c r="J2098">
        <v>1.7999999999999999E-2</v>
      </c>
      <c r="K2098">
        <v>211.85</v>
      </c>
      <c r="L2098" t="s">
        <v>6738</v>
      </c>
    </row>
    <row r="2099" spans="1:12" x14ac:dyDescent="0.3">
      <c r="A2099" t="s">
        <v>990</v>
      </c>
      <c r="B2099" t="s">
        <v>7976</v>
      </c>
      <c r="C2099" t="s">
        <v>88</v>
      </c>
      <c r="D2099" t="s">
        <v>135</v>
      </c>
      <c r="E2099" t="s">
        <v>71</v>
      </c>
      <c r="F2099" t="s">
        <v>72</v>
      </c>
      <c r="G2099" t="s">
        <v>68</v>
      </c>
      <c r="H2099">
        <v>2</v>
      </c>
      <c r="I2099">
        <v>273.77</v>
      </c>
      <c r="J2099">
        <v>9.2999999999999999E-2</v>
      </c>
      <c r="K2099">
        <v>201.55</v>
      </c>
      <c r="L2099" t="s">
        <v>57</v>
      </c>
    </row>
    <row r="2100" spans="1:12" x14ac:dyDescent="0.3">
      <c r="A2100" t="s">
        <v>1148</v>
      </c>
      <c r="B2100" t="s">
        <v>6913</v>
      </c>
      <c r="C2100" t="s">
        <v>88</v>
      </c>
      <c r="D2100" t="s">
        <v>234</v>
      </c>
      <c r="E2100" t="s">
        <v>71</v>
      </c>
      <c r="F2100" t="s">
        <v>78</v>
      </c>
      <c r="G2100" t="s">
        <v>68</v>
      </c>
      <c r="H2100">
        <v>2</v>
      </c>
      <c r="I2100">
        <v>264.64999999999998</v>
      </c>
      <c r="J2100">
        <v>9.4E-2</v>
      </c>
      <c r="K2100">
        <v>210.7</v>
      </c>
      <c r="L2100" t="s">
        <v>57</v>
      </c>
    </row>
    <row r="2101" spans="1:12" x14ac:dyDescent="0.3">
      <c r="A2101" t="s">
        <v>5034</v>
      </c>
      <c r="B2101" t="s">
        <v>7505</v>
      </c>
      <c r="C2101" t="s">
        <v>88</v>
      </c>
      <c r="D2101" t="s">
        <v>123</v>
      </c>
      <c r="E2101" t="s">
        <v>54</v>
      </c>
      <c r="F2101" t="s">
        <v>55</v>
      </c>
      <c r="G2101" t="s">
        <v>68</v>
      </c>
      <c r="H2101">
        <v>2</v>
      </c>
      <c r="I2101">
        <v>9.08</v>
      </c>
      <c r="J2101">
        <v>0.14699999999999999</v>
      </c>
      <c r="K2101">
        <v>5.52</v>
      </c>
      <c r="L2101" t="s">
        <v>6738</v>
      </c>
    </row>
    <row r="2102" spans="1:12" x14ac:dyDescent="0.3">
      <c r="A2102" t="s">
        <v>6620</v>
      </c>
      <c r="B2102" t="s">
        <v>7977</v>
      </c>
      <c r="C2102" t="s">
        <v>63</v>
      </c>
      <c r="D2102" t="s">
        <v>119</v>
      </c>
      <c r="E2102" t="s">
        <v>71</v>
      </c>
      <c r="F2102" t="s">
        <v>126</v>
      </c>
      <c r="G2102" t="s">
        <v>68</v>
      </c>
      <c r="H2102">
        <v>2</v>
      </c>
      <c r="I2102">
        <v>54.43</v>
      </c>
      <c r="J2102">
        <v>0</v>
      </c>
      <c r="K2102">
        <v>38.68</v>
      </c>
    </row>
    <row r="2103" spans="1:12" x14ac:dyDescent="0.3">
      <c r="A2103" t="s">
        <v>3577</v>
      </c>
      <c r="B2103" t="s">
        <v>6903</v>
      </c>
      <c r="C2103" t="s">
        <v>52</v>
      </c>
      <c r="D2103" t="s">
        <v>155</v>
      </c>
      <c r="E2103" t="s">
        <v>107</v>
      </c>
      <c r="F2103" t="s">
        <v>132</v>
      </c>
      <c r="G2103" t="s">
        <v>68</v>
      </c>
      <c r="H2103">
        <v>5</v>
      </c>
      <c r="I2103">
        <v>44.75</v>
      </c>
      <c r="J2103">
        <v>2.5999999999999999E-2</v>
      </c>
      <c r="K2103">
        <v>14.74</v>
      </c>
    </row>
    <row r="2104" spans="1:12" x14ac:dyDescent="0.3">
      <c r="A2104" t="s">
        <v>292</v>
      </c>
      <c r="B2104" t="s">
        <v>6861</v>
      </c>
      <c r="C2104" t="s">
        <v>6755</v>
      </c>
      <c r="D2104" t="s">
        <v>85</v>
      </c>
      <c r="E2104" t="s">
        <v>54</v>
      </c>
      <c r="F2104" t="s">
        <v>114</v>
      </c>
      <c r="G2104" t="s">
        <v>68</v>
      </c>
      <c r="H2104">
        <v>4</v>
      </c>
      <c r="I2104">
        <v>8.82</v>
      </c>
      <c r="J2104">
        <v>8.2000000000000003E-2</v>
      </c>
      <c r="K2104">
        <v>5.01</v>
      </c>
      <c r="L2104" t="s">
        <v>57</v>
      </c>
    </row>
    <row r="2105" spans="1:12" x14ac:dyDescent="0.3">
      <c r="A2105" t="s">
        <v>2464</v>
      </c>
      <c r="B2105" t="s">
        <v>7448</v>
      </c>
      <c r="C2105" t="s">
        <v>84</v>
      </c>
      <c r="D2105" t="s">
        <v>144</v>
      </c>
      <c r="E2105" t="s">
        <v>54</v>
      </c>
      <c r="F2105" t="s">
        <v>156</v>
      </c>
      <c r="G2105" t="s">
        <v>68</v>
      </c>
      <c r="H2105">
        <v>1</v>
      </c>
      <c r="I2105">
        <v>3.37</v>
      </c>
      <c r="J2105">
        <v>7.4999999999999997E-2</v>
      </c>
      <c r="K2105">
        <v>2.1</v>
      </c>
      <c r="L2105" t="s">
        <v>57</v>
      </c>
    </row>
    <row r="2106" spans="1:12" x14ac:dyDescent="0.3">
      <c r="A2106" t="s">
        <v>1193</v>
      </c>
      <c r="B2106" t="s">
        <v>7978</v>
      </c>
      <c r="C2106" t="s">
        <v>6750</v>
      </c>
      <c r="D2106" t="s">
        <v>202</v>
      </c>
      <c r="E2106" t="s">
        <v>107</v>
      </c>
      <c r="F2106" t="s">
        <v>108</v>
      </c>
      <c r="G2106" t="s">
        <v>56</v>
      </c>
      <c r="H2106">
        <v>1</v>
      </c>
      <c r="J2106">
        <v>6.2E-2</v>
      </c>
      <c r="L2106" t="s">
        <v>57</v>
      </c>
    </row>
    <row r="2107" spans="1:12" x14ac:dyDescent="0.3">
      <c r="A2107" t="s">
        <v>5492</v>
      </c>
      <c r="B2107" t="s">
        <v>7979</v>
      </c>
      <c r="C2107" t="s">
        <v>52</v>
      </c>
      <c r="D2107" t="s">
        <v>130</v>
      </c>
      <c r="E2107" t="s">
        <v>93</v>
      </c>
      <c r="F2107" t="s">
        <v>124</v>
      </c>
      <c r="G2107" t="s">
        <v>56</v>
      </c>
      <c r="H2107">
        <v>11</v>
      </c>
      <c r="I2107">
        <v>12.4</v>
      </c>
      <c r="J2107">
        <v>0.156</v>
      </c>
      <c r="K2107">
        <v>6.09</v>
      </c>
      <c r="L2107" t="s">
        <v>57</v>
      </c>
    </row>
    <row r="2108" spans="1:12" x14ac:dyDescent="0.3">
      <c r="A2108" t="s">
        <v>907</v>
      </c>
      <c r="B2108" t="s">
        <v>7327</v>
      </c>
      <c r="C2108" t="s">
        <v>84</v>
      </c>
      <c r="D2108" t="s">
        <v>196</v>
      </c>
      <c r="E2108" t="s">
        <v>71</v>
      </c>
      <c r="F2108" t="s">
        <v>97</v>
      </c>
      <c r="G2108" t="s">
        <v>56</v>
      </c>
      <c r="H2108">
        <v>2</v>
      </c>
      <c r="I2108">
        <v>139.66</v>
      </c>
      <c r="J2108">
        <v>5.5E-2</v>
      </c>
      <c r="K2108">
        <v>94.51</v>
      </c>
      <c r="L2108" t="s">
        <v>104</v>
      </c>
    </row>
    <row r="2109" spans="1:12" x14ac:dyDescent="0.3">
      <c r="A2109" t="s">
        <v>953</v>
      </c>
      <c r="B2109" t="s">
        <v>7430</v>
      </c>
      <c r="C2109" t="s">
        <v>88</v>
      </c>
      <c r="D2109" t="s">
        <v>202</v>
      </c>
      <c r="E2109" t="s">
        <v>71</v>
      </c>
      <c r="F2109" t="s">
        <v>72</v>
      </c>
      <c r="G2109" t="s">
        <v>56</v>
      </c>
      <c r="H2109">
        <v>16</v>
      </c>
      <c r="I2109">
        <v>42.16</v>
      </c>
      <c r="J2109">
        <v>6.8000000000000005E-2</v>
      </c>
      <c r="K2109">
        <v>33.1</v>
      </c>
      <c r="L2109" t="s">
        <v>57</v>
      </c>
    </row>
    <row r="2110" spans="1:12" x14ac:dyDescent="0.3">
      <c r="A2110" t="s">
        <v>1337</v>
      </c>
      <c r="B2110" t="s">
        <v>7980</v>
      </c>
      <c r="C2110" t="s">
        <v>63</v>
      </c>
      <c r="D2110" t="s">
        <v>7981</v>
      </c>
      <c r="E2110" t="s">
        <v>71</v>
      </c>
      <c r="F2110" t="s">
        <v>126</v>
      </c>
      <c r="G2110" t="s">
        <v>68</v>
      </c>
      <c r="H2110">
        <v>5</v>
      </c>
      <c r="I2110">
        <v>165.94</v>
      </c>
      <c r="J2110">
        <v>0.19600000000000001</v>
      </c>
      <c r="K2110">
        <v>128.16</v>
      </c>
      <c r="L2110" t="s">
        <v>6738</v>
      </c>
    </row>
    <row r="2111" spans="1:12" x14ac:dyDescent="0.3">
      <c r="A2111" t="s">
        <v>160</v>
      </c>
      <c r="B2111" t="s">
        <v>7497</v>
      </c>
      <c r="C2111" t="s">
        <v>52</v>
      </c>
      <c r="D2111" t="s">
        <v>75</v>
      </c>
      <c r="E2111" t="s">
        <v>6911</v>
      </c>
      <c r="F2111" t="s">
        <v>90</v>
      </c>
      <c r="G2111" t="s">
        <v>56</v>
      </c>
      <c r="H2111">
        <v>5</v>
      </c>
      <c r="I2111">
        <v>85.03</v>
      </c>
      <c r="J2111">
        <v>7.9000000000000001E-2</v>
      </c>
      <c r="K2111">
        <v>38.520000000000003</v>
      </c>
      <c r="L2111" t="s">
        <v>57</v>
      </c>
    </row>
    <row r="2112" spans="1:12" x14ac:dyDescent="0.3">
      <c r="A2112" t="s">
        <v>4736</v>
      </c>
      <c r="B2112" t="s">
        <v>7982</v>
      </c>
      <c r="C2112" t="s">
        <v>63</v>
      </c>
      <c r="D2112" t="s">
        <v>137</v>
      </c>
      <c r="E2112" t="s">
        <v>93</v>
      </c>
      <c r="F2112" t="s">
        <v>94</v>
      </c>
      <c r="G2112" t="s">
        <v>56</v>
      </c>
      <c r="H2112">
        <v>5</v>
      </c>
      <c r="I2112">
        <v>13.31</v>
      </c>
      <c r="J2112">
        <v>0.20200000000000001</v>
      </c>
      <c r="K2112">
        <v>4.76</v>
      </c>
      <c r="L2112" t="s">
        <v>57</v>
      </c>
    </row>
    <row r="2113" spans="1:12" x14ac:dyDescent="0.3">
      <c r="A2113" t="s">
        <v>3868</v>
      </c>
      <c r="B2113" t="s">
        <v>7497</v>
      </c>
      <c r="C2113" t="s">
        <v>52</v>
      </c>
      <c r="D2113" t="s">
        <v>155</v>
      </c>
      <c r="E2113" t="s">
        <v>71</v>
      </c>
      <c r="F2113" t="s">
        <v>86</v>
      </c>
      <c r="G2113" t="s">
        <v>68</v>
      </c>
      <c r="H2113">
        <v>3</v>
      </c>
      <c r="I2113">
        <v>212.67</v>
      </c>
      <c r="J2113">
        <v>0</v>
      </c>
      <c r="K2113">
        <v>153.78</v>
      </c>
      <c r="L2113" t="s">
        <v>57</v>
      </c>
    </row>
    <row r="2114" spans="1:12" x14ac:dyDescent="0.3">
      <c r="A2114" t="s">
        <v>1396</v>
      </c>
      <c r="B2114" t="s">
        <v>7949</v>
      </c>
      <c r="C2114" t="s">
        <v>6817</v>
      </c>
      <c r="D2114" t="s">
        <v>270</v>
      </c>
      <c r="E2114" t="s">
        <v>93</v>
      </c>
      <c r="F2114" t="s">
        <v>219</v>
      </c>
      <c r="G2114" t="s">
        <v>68</v>
      </c>
      <c r="H2114">
        <v>4</v>
      </c>
      <c r="I2114">
        <v>35.270000000000003</v>
      </c>
      <c r="J2114">
        <v>8.9999999999999993E-3</v>
      </c>
      <c r="K2114">
        <v>16.66</v>
      </c>
      <c r="L2114" t="s">
        <v>57</v>
      </c>
    </row>
    <row r="2115" spans="1:12" x14ac:dyDescent="0.3">
      <c r="A2115" t="s">
        <v>3362</v>
      </c>
      <c r="B2115" t="s">
        <v>6774</v>
      </c>
      <c r="C2115" t="s">
        <v>63</v>
      </c>
      <c r="D2115" t="s">
        <v>159</v>
      </c>
      <c r="E2115" t="s">
        <v>71</v>
      </c>
      <c r="F2115" t="s">
        <v>97</v>
      </c>
      <c r="G2115" t="s">
        <v>68</v>
      </c>
      <c r="H2115">
        <v>6</v>
      </c>
      <c r="I2115">
        <v>271.62</v>
      </c>
      <c r="J2115">
        <v>0.26800000000000002</v>
      </c>
      <c r="K2115">
        <v>188.35</v>
      </c>
      <c r="L2115" t="s">
        <v>57</v>
      </c>
    </row>
    <row r="2116" spans="1:12" x14ac:dyDescent="0.3">
      <c r="A2116" t="s">
        <v>3687</v>
      </c>
      <c r="B2116" t="s">
        <v>6959</v>
      </c>
      <c r="C2116" t="s">
        <v>63</v>
      </c>
      <c r="D2116" t="s">
        <v>119</v>
      </c>
      <c r="E2116" t="s">
        <v>107</v>
      </c>
      <c r="F2116" t="s">
        <v>139</v>
      </c>
      <c r="G2116" t="s">
        <v>68</v>
      </c>
      <c r="H2116">
        <v>5</v>
      </c>
      <c r="I2116">
        <v>16.16</v>
      </c>
      <c r="K2116">
        <v>4.96</v>
      </c>
      <c r="L2116" t="s">
        <v>57</v>
      </c>
    </row>
    <row r="2117" spans="1:12" x14ac:dyDescent="0.3">
      <c r="A2117" t="s">
        <v>2526</v>
      </c>
      <c r="B2117" t="s">
        <v>7983</v>
      </c>
      <c r="C2117" t="s">
        <v>52</v>
      </c>
      <c r="D2117" t="s">
        <v>113</v>
      </c>
      <c r="E2117" t="s">
        <v>107</v>
      </c>
      <c r="F2117" t="s">
        <v>193</v>
      </c>
      <c r="G2117" t="s">
        <v>56</v>
      </c>
      <c r="H2117">
        <v>8</v>
      </c>
      <c r="I2117">
        <v>59.24</v>
      </c>
      <c r="J2117">
        <v>8.6999999999999994E-2</v>
      </c>
      <c r="K2117">
        <v>18</v>
      </c>
      <c r="L2117" t="s">
        <v>57</v>
      </c>
    </row>
    <row r="2118" spans="1:12" x14ac:dyDescent="0.3">
      <c r="A2118" t="s">
        <v>577</v>
      </c>
      <c r="B2118" t="s">
        <v>7984</v>
      </c>
      <c r="C2118" t="s">
        <v>84</v>
      </c>
      <c r="D2118" t="s">
        <v>572</v>
      </c>
      <c r="E2118" t="s">
        <v>71</v>
      </c>
      <c r="F2118" t="s">
        <v>97</v>
      </c>
      <c r="G2118" t="s">
        <v>56</v>
      </c>
      <c r="H2118">
        <v>3</v>
      </c>
      <c r="I2118">
        <v>247.09</v>
      </c>
      <c r="J2118">
        <v>7.4999999999999997E-2</v>
      </c>
      <c r="K2118">
        <v>171.88</v>
      </c>
      <c r="L2118" t="s">
        <v>57</v>
      </c>
    </row>
    <row r="2119" spans="1:12" x14ac:dyDescent="0.3">
      <c r="A2119" t="s">
        <v>694</v>
      </c>
      <c r="B2119" t="s">
        <v>7985</v>
      </c>
      <c r="C2119" t="s">
        <v>52</v>
      </c>
      <c r="D2119" t="s">
        <v>272</v>
      </c>
      <c r="E2119" t="s">
        <v>107</v>
      </c>
      <c r="F2119" t="s">
        <v>6863</v>
      </c>
      <c r="G2119" t="s">
        <v>56</v>
      </c>
      <c r="H2119">
        <v>2</v>
      </c>
      <c r="I2119">
        <v>33.11</v>
      </c>
      <c r="J2119">
        <v>0</v>
      </c>
      <c r="K2119">
        <v>12.46</v>
      </c>
      <c r="L2119" t="s">
        <v>57</v>
      </c>
    </row>
    <row r="2120" spans="1:12" x14ac:dyDescent="0.3">
      <c r="A2120" t="s">
        <v>4952</v>
      </c>
      <c r="B2120" t="s">
        <v>7572</v>
      </c>
      <c r="C2120" t="s">
        <v>52</v>
      </c>
      <c r="D2120" t="s">
        <v>216</v>
      </c>
      <c r="E2120" t="s">
        <v>107</v>
      </c>
      <c r="F2120" t="s">
        <v>148</v>
      </c>
      <c r="G2120" t="s">
        <v>56</v>
      </c>
      <c r="H2120">
        <v>1</v>
      </c>
      <c r="I2120">
        <v>9.98</v>
      </c>
      <c r="J2120">
        <v>6.7000000000000004E-2</v>
      </c>
      <c r="K2120">
        <v>3.22</v>
      </c>
      <c r="L2120" t="s">
        <v>6720</v>
      </c>
    </row>
    <row r="2121" spans="1:12" x14ac:dyDescent="0.3">
      <c r="A2121" t="s">
        <v>3283</v>
      </c>
      <c r="B2121" t="s">
        <v>6769</v>
      </c>
      <c r="C2121" t="s">
        <v>63</v>
      </c>
      <c r="D2121" t="s">
        <v>159</v>
      </c>
      <c r="E2121" t="s">
        <v>60</v>
      </c>
      <c r="F2121" t="s">
        <v>76</v>
      </c>
      <c r="G2121" t="s">
        <v>68</v>
      </c>
      <c r="H2121">
        <v>7</v>
      </c>
      <c r="I2121">
        <v>89.89</v>
      </c>
      <c r="J2121">
        <v>0.35399999999999998</v>
      </c>
      <c r="K2121">
        <v>40.729999999999997</v>
      </c>
      <c r="L2121" t="s">
        <v>6720</v>
      </c>
    </row>
    <row r="2122" spans="1:12" x14ac:dyDescent="0.3">
      <c r="A2122" t="s">
        <v>850</v>
      </c>
      <c r="B2122" t="s">
        <v>7986</v>
      </c>
      <c r="C2122" t="s">
        <v>84</v>
      </c>
      <c r="D2122" t="s">
        <v>150</v>
      </c>
      <c r="E2122" t="s">
        <v>6924</v>
      </c>
      <c r="F2122" t="s">
        <v>78</v>
      </c>
      <c r="G2122" t="s">
        <v>68</v>
      </c>
      <c r="H2122">
        <v>9</v>
      </c>
      <c r="I2122">
        <v>298.19</v>
      </c>
      <c r="J2122">
        <v>2.1000000000000001E-2</v>
      </c>
      <c r="K2122">
        <v>207.32</v>
      </c>
      <c r="L2122" t="s">
        <v>57</v>
      </c>
    </row>
    <row r="2123" spans="1:12" x14ac:dyDescent="0.3">
      <c r="A2123" t="s">
        <v>4139</v>
      </c>
      <c r="B2123" t="s">
        <v>7259</v>
      </c>
      <c r="C2123" t="s">
        <v>88</v>
      </c>
      <c r="D2123" t="s">
        <v>89</v>
      </c>
      <c r="E2123" t="s">
        <v>93</v>
      </c>
      <c r="F2123" t="s">
        <v>219</v>
      </c>
      <c r="G2123" t="s">
        <v>68</v>
      </c>
      <c r="H2123">
        <v>4</v>
      </c>
      <c r="I2123">
        <v>10.91</v>
      </c>
      <c r="J2123">
        <v>0.06</v>
      </c>
      <c r="K2123">
        <v>3.82</v>
      </c>
      <c r="L2123" t="s">
        <v>104</v>
      </c>
    </row>
    <row r="2124" spans="1:12" x14ac:dyDescent="0.3">
      <c r="A2124" t="s">
        <v>505</v>
      </c>
      <c r="B2124" t="s">
        <v>7987</v>
      </c>
      <c r="C2124" t="s">
        <v>63</v>
      </c>
      <c r="D2124" t="s">
        <v>204</v>
      </c>
      <c r="E2124" t="s">
        <v>60</v>
      </c>
      <c r="F2124" t="s">
        <v>99</v>
      </c>
      <c r="G2124" t="s">
        <v>68</v>
      </c>
      <c r="H2124">
        <v>6</v>
      </c>
      <c r="I2124">
        <v>96.1</v>
      </c>
      <c r="J2124">
        <v>0.20100000000000001</v>
      </c>
      <c r="K2124">
        <v>46.92</v>
      </c>
      <c r="L2124" t="s">
        <v>57</v>
      </c>
    </row>
    <row r="2125" spans="1:12" x14ac:dyDescent="0.3">
      <c r="A2125" t="s">
        <v>1447</v>
      </c>
      <c r="B2125" t="s">
        <v>7988</v>
      </c>
      <c r="C2125" t="s">
        <v>84</v>
      </c>
      <c r="D2125" t="s">
        <v>196</v>
      </c>
      <c r="E2125" t="s">
        <v>54</v>
      </c>
      <c r="F2125" t="s">
        <v>268</v>
      </c>
      <c r="G2125" t="s">
        <v>68</v>
      </c>
      <c r="H2125">
        <v>3</v>
      </c>
      <c r="I2125">
        <v>10.8</v>
      </c>
      <c r="J2125">
        <v>7.0000000000000007E-2</v>
      </c>
      <c r="K2125">
        <v>6.1</v>
      </c>
      <c r="L2125" t="s">
        <v>57</v>
      </c>
    </row>
    <row r="2126" spans="1:12" x14ac:dyDescent="0.3">
      <c r="A2126" t="s">
        <v>5181</v>
      </c>
      <c r="B2126" t="s">
        <v>7989</v>
      </c>
      <c r="C2126" t="s">
        <v>63</v>
      </c>
      <c r="D2126" t="s">
        <v>137</v>
      </c>
      <c r="E2126" t="s">
        <v>93</v>
      </c>
      <c r="F2126" t="s">
        <v>124</v>
      </c>
      <c r="G2126" t="s">
        <v>56</v>
      </c>
      <c r="H2126">
        <v>2</v>
      </c>
      <c r="I2126">
        <v>54.49</v>
      </c>
      <c r="J2126">
        <v>0.41699999999999998</v>
      </c>
      <c r="K2126">
        <v>20.89</v>
      </c>
      <c r="L2126" t="s">
        <v>57</v>
      </c>
    </row>
    <row r="2127" spans="1:12" x14ac:dyDescent="0.3">
      <c r="A2127" t="s">
        <v>5416</v>
      </c>
      <c r="B2127" t="s">
        <v>7327</v>
      </c>
      <c r="C2127" t="s">
        <v>88</v>
      </c>
      <c r="D2127" t="s">
        <v>270</v>
      </c>
      <c r="E2127" t="s">
        <v>107</v>
      </c>
      <c r="F2127" t="s">
        <v>108</v>
      </c>
      <c r="G2127" t="s">
        <v>68</v>
      </c>
      <c r="H2127">
        <v>1</v>
      </c>
      <c r="I2127">
        <v>51.95</v>
      </c>
      <c r="J2127">
        <v>8.6999999999999994E-2</v>
      </c>
      <c r="K2127">
        <v>21.8</v>
      </c>
      <c r="L2127" t="s">
        <v>104</v>
      </c>
    </row>
    <row r="2128" spans="1:12" x14ac:dyDescent="0.3">
      <c r="A2128" t="s">
        <v>3406</v>
      </c>
      <c r="B2128" t="s">
        <v>7024</v>
      </c>
      <c r="C2128" t="s">
        <v>63</v>
      </c>
      <c r="D2128" t="s">
        <v>258</v>
      </c>
      <c r="E2128" t="s">
        <v>54</v>
      </c>
      <c r="F2128" t="s">
        <v>55</v>
      </c>
      <c r="G2128" t="s">
        <v>68</v>
      </c>
      <c r="H2128">
        <v>1</v>
      </c>
      <c r="I2128">
        <v>4.76</v>
      </c>
      <c r="J2128">
        <v>0.29099999999999998</v>
      </c>
      <c r="K2128">
        <v>3.15</v>
      </c>
      <c r="L2128" t="s">
        <v>57</v>
      </c>
    </row>
    <row r="2129" spans="1:12" x14ac:dyDescent="0.3">
      <c r="A2129" t="s">
        <v>3666</v>
      </c>
      <c r="B2129" t="s">
        <v>6832</v>
      </c>
      <c r="C2129" t="s">
        <v>52</v>
      </c>
      <c r="D2129" t="s">
        <v>121</v>
      </c>
      <c r="E2129" t="s">
        <v>107</v>
      </c>
      <c r="F2129" t="s">
        <v>139</v>
      </c>
      <c r="G2129" t="s">
        <v>68</v>
      </c>
      <c r="H2129">
        <v>3</v>
      </c>
      <c r="I2129">
        <v>45.72</v>
      </c>
      <c r="J2129">
        <v>8.7999999999999995E-2</v>
      </c>
      <c r="K2129">
        <v>18.649999999999999</v>
      </c>
      <c r="L2129" t="s">
        <v>57</v>
      </c>
    </row>
    <row r="2130" spans="1:12" x14ac:dyDescent="0.3">
      <c r="A2130" t="s">
        <v>5660</v>
      </c>
      <c r="B2130" t="s">
        <v>7421</v>
      </c>
      <c r="C2130" t="s">
        <v>88</v>
      </c>
      <c r="D2130" t="s">
        <v>206</v>
      </c>
      <c r="E2130" t="s">
        <v>107</v>
      </c>
      <c r="F2130" t="s">
        <v>6953</v>
      </c>
      <c r="G2130" t="s">
        <v>56</v>
      </c>
      <c r="H2130">
        <v>6</v>
      </c>
      <c r="I2130">
        <v>14.26</v>
      </c>
      <c r="J2130">
        <v>0.13300000000000001</v>
      </c>
      <c r="K2130">
        <v>4.97</v>
      </c>
      <c r="L2130" t="s">
        <v>6738</v>
      </c>
    </row>
    <row r="2131" spans="1:12" x14ac:dyDescent="0.3">
      <c r="A2131" t="s">
        <v>6554</v>
      </c>
      <c r="B2131" t="s">
        <v>6759</v>
      </c>
      <c r="C2131" t="s">
        <v>88</v>
      </c>
      <c r="D2131" t="s">
        <v>183</v>
      </c>
      <c r="E2131" t="s">
        <v>54</v>
      </c>
      <c r="F2131" t="s">
        <v>65</v>
      </c>
      <c r="G2131" t="s">
        <v>68</v>
      </c>
      <c r="H2131">
        <v>6</v>
      </c>
      <c r="I2131">
        <v>19.34</v>
      </c>
      <c r="J2131">
        <v>6.0000000000000001E-3</v>
      </c>
      <c r="K2131">
        <v>11.21</v>
      </c>
      <c r="L2131" t="s">
        <v>57</v>
      </c>
    </row>
    <row r="2132" spans="1:12" x14ac:dyDescent="0.3">
      <c r="A2132" t="s">
        <v>6381</v>
      </c>
      <c r="B2132" t="s">
        <v>7354</v>
      </c>
      <c r="C2132" t="s">
        <v>88</v>
      </c>
      <c r="D2132" t="s">
        <v>89</v>
      </c>
      <c r="E2132" t="s">
        <v>107</v>
      </c>
      <c r="F2132" t="s">
        <v>148</v>
      </c>
      <c r="G2132" t="s">
        <v>68</v>
      </c>
      <c r="H2132">
        <v>6</v>
      </c>
      <c r="I2132">
        <v>37.450000000000003</v>
      </c>
      <c r="J2132">
        <v>0.16700000000000001</v>
      </c>
      <c r="K2132">
        <v>11.29</v>
      </c>
      <c r="L2132" t="s">
        <v>57</v>
      </c>
    </row>
    <row r="2133" spans="1:12" x14ac:dyDescent="0.3">
      <c r="A2133" t="s">
        <v>1990</v>
      </c>
      <c r="B2133" t="s">
        <v>7892</v>
      </c>
      <c r="C2133" t="s">
        <v>6718</v>
      </c>
      <c r="D2133" t="s">
        <v>7243</v>
      </c>
      <c r="E2133" t="s">
        <v>107</v>
      </c>
      <c r="F2133" t="s">
        <v>148</v>
      </c>
      <c r="G2133" t="s">
        <v>68</v>
      </c>
      <c r="H2133">
        <v>3</v>
      </c>
      <c r="I2133">
        <v>23.2</v>
      </c>
      <c r="J2133">
        <v>3.7999999999999999E-2</v>
      </c>
      <c r="K2133">
        <v>8.39</v>
      </c>
      <c r="L2133" t="s">
        <v>57</v>
      </c>
    </row>
    <row r="2134" spans="1:12" x14ac:dyDescent="0.3">
      <c r="A2134" t="s">
        <v>3454</v>
      </c>
      <c r="B2134" t="s">
        <v>7678</v>
      </c>
      <c r="C2134" t="s">
        <v>84</v>
      </c>
      <c r="D2134" t="s">
        <v>85</v>
      </c>
      <c r="E2134" t="s">
        <v>54</v>
      </c>
      <c r="F2134" t="s">
        <v>114</v>
      </c>
      <c r="G2134" t="s">
        <v>68</v>
      </c>
      <c r="H2134">
        <v>1</v>
      </c>
      <c r="I2134">
        <v>17.09</v>
      </c>
      <c r="J2134">
        <v>0.105</v>
      </c>
      <c r="K2134">
        <v>11.43</v>
      </c>
      <c r="L2134" t="s">
        <v>57</v>
      </c>
    </row>
    <row r="2135" spans="1:12" x14ac:dyDescent="0.3">
      <c r="A2135" t="s">
        <v>3863</v>
      </c>
      <c r="B2135" t="s">
        <v>7299</v>
      </c>
      <c r="C2135" t="s">
        <v>52</v>
      </c>
      <c r="D2135" t="s">
        <v>70</v>
      </c>
      <c r="E2135" t="s">
        <v>71</v>
      </c>
      <c r="F2135" t="s">
        <v>86</v>
      </c>
      <c r="G2135" t="s">
        <v>68</v>
      </c>
      <c r="H2135">
        <v>12</v>
      </c>
      <c r="I2135">
        <v>56.54</v>
      </c>
      <c r="J2135">
        <v>8.6999999999999994E-2</v>
      </c>
      <c r="K2135">
        <v>42.46</v>
      </c>
      <c r="L2135" t="s">
        <v>6720</v>
      </c>
    </row>
    <row r="2136" spans="1:12" x14ac:dyDescent="0.3">
      <c r="A2136" t="s">
        <v>3309</v>
      </c>
      <c r="B2136" t="s">
        <v>7990</v>
      </c>
      <c r="C2136" t="s">
        <v>88</v>
      </c>
      <c r="D2136" t="s">
        <v>135</v>
      </c>
      <c r="E2136" t="s">
        <v>107</v>
      </c>
      <c r="F2136" t="s">
        <v>139</v>
      </c>
      <c r="G2136" t="s">
        <v>68</v>
      </c>
      <c r="H2136">
        <v>3</v>
      </c>
      <c r="I2136">
        <v>34.479999999999997</v>
      </c>
      <c r="J2136">
        <v>4.5999999999999999E-2</v>
      </c>
      <c r="K2136">
        <v>11.44</v>
      </c>
      <c r="L2136" t="s">
        <v>57</v>
      </c>
    </row>
    <row r="2137" spans="1:12" x14ac:dyDescent="0.3">
      <c r="A2137" t="s">
        <v>4597</v>
      </c>
      <c r="B2137" t="s">
        <v>7991</v>
      </c>
      <c r="C2137" t="s">
        <v>52</v>
      </c>
      <c r="D2137" t="s">
        <v>121</v>
      </c>
      <c r="E2137" t="s">
        <v>54</v>
      </c>
      <c r="F2137" t="s">
        <v>65</v>
      </c>
      <c r="G2137" t="s">
        <v>68</v>
      </c>
      <c r="H2137">
        <v>7</v>
      </c>
      <c r="I2137">
        <v>16.47</v>
      </c>
      <c r="J2137">
        <v>0.21199999999999999</v>
      </c>
      <c r="K2137">
        <v>11.18</v>
      </c>
      <c r="L2137" t="s">
        <v>57</v>
      </c>
    </row>
    <row r="2138" spans="1:12" x14ac:dyDescent="0.3">
      <c r="A2138" t="s">
        <v>859</v>
      </c>
      <c r="B2138" t="s">
        <v>7185</v>
      </c>
      <c r="C2138" t="s">
        <v>63</v>
      </c>
      <c r="D2138" t="s">
        <v>188</v>
      </c>
      <c r="E2138" t="s">
        <v>71</v>
      </c>
      <c r="F2138" t="s">
        <v>126</v>
      </c>
      <c r="G2138" t="s">
        <v>56</v>
      </c>
      <c r="H2138">
        <v>3</v>
      </c>
      <c r="I2138">
        <v>292.04000000000002</v>
      </c>
      <c r="J2138">
        <v>0.22800000000000001</v>
      </c>
      <c r="K2138">
        <v>222.8</v>
      </c>
      <c r="L2138" t="s">
        <v>57</v>
      </c>
    </row>
    <row r="2139" spans="1:12" x14ac:dyDescent="0.3">
      <c r="A2139" t="s">
        <v>3149</v>
      </c>
      <c r="B2139" t="s">
        <v>7992</v>
      </c>
      <c r="C2139" t="s">
        <v>63</v>
      </c>
      <c r="D2139" t="s">
        <v>263</v>
      </c>
      <c r="E2139" t="s">
        <v>93</v>
      </c>
      <c r="F2139" t="s">
        <v>141</v>
      </c>
      <c r="G2139" t="s">
        <v>56</v>
      </c>
      <c r="H2139">
        <v>9</v>
      </c>
      <c r="I2139">
        <v>88.95</v>
      </c>
      <c r="J2139">
        <v>0.19500000000000001</v>
      </c>
      <c r="K2139">
        <v>37.93</v>
      </c>
      <c r="L2139" t="s">
        <v>57</v>
      </c>
    </row>
    <row r="2140" spans="1:12" x14ac:dyDescent="0.3">
      <c r="A2140" t="s">
        <v>1743</v>
      </c>
      <c r="B2140" t="s">
        <v>6841</v>
      </c>
      <c r="C2140" t="s">
        <v>52</v>
      </c>
      <c r="D2140" t="s">
        <v>155</v>
      </c>
      <c r="E2140" t="s">
        <v>54</v>
      </c>
      <c r="F2140" t="s">
        <v>55</v>
      </c>
      <c r="H2140">
        <v>8</v>
      </c>
      <c r="I2140">
        <v>10.199999999999999</v>
      </c>
      <c r="J2140">
        <v>7.0000000000000001E-3</v>
      </c>
      <c r="K2140">
        <v>6.39</v>
      </c>
      <c r="L2140" t="s">
        <v>57</v>
      </c>
    </row>
    <row r="2141" spans="1:12" x14ac:dyDescent="0.3">
      <c r="A2141" t="s">
        <v>6089</v>
      </c>
      <c r="B2141" t="s">
        <v>7993</v>
      </c>
      <c r="C2141" t="s">
        <v>84</v>
      </c>
      <c r="D2141" t="s">
        <v>177</v>
      </c>
      <c r="E2141" t="s">
        <v>54</v>
      </c>
      <c r="F2141" t="s">
        <v>65</v>
      </c>
      <c r="G2141" t="s">
        <v>68</v>
      </c>
      <c r="H2141">
        <v>5</v>
      </c>
      <c r="I2141">
        <v>8.41</v>
      </c>
      <c r="J2141">
        <v>0.11</v>
      </c>
      <c r="K2141">
        <v>5.21</v>
      </c>
      <c r="L2141" t="s">
        <v>57</v>
      </c>
    </row>
    <row r="2142" spans="1:12" x14ac:dyDescent="0.3">
      <c r="A2142" t="s">
        <v>941</v>
      </c>
      <c r="B2142" t="s">
        <v>6948</v>
      </c>
      <c r="C2142" t="s">
        <v>52</v>
      </c>
      <c r="D2142" t="s">
        <v>113</v>
      </c>
      <c r="E2142" t="s">
        <v>93</v>
      </c>
      <c r="F2142" t="s">
        <v>94</v>
      </c>
      <c r="G2142" t="s">
        <v>68</v>
      </c>
      <c r="H2142">
        <v>2</v>
      </c>
      <c r="I2142">
        <v>48.29</v>
      </c>
      <c r="J2142">
        <v>5.8000000000000003E-2</v>
      </c>
      <c r="K2142">
        <v>23.03</v>
      </c>
      <c r="L2142" t="s">
        <v>57</v>
      </c>
    </row>
    <row r="2143" spans="1:12" x14ac:dyDescent="0.3">
      <c r="A2143" t="s">
        <v>6180</v>
      </c>
      <c r="B2143" t="s">
        <v>6972</v>
      </c>
      <c r="C2143" t="s">
        <v>52</v>
      </c>
      <c r="D2143" t="s">
        <v>237</v>
      </c>
      <c r="E2143" t="s">
        <v>60</v>
      </c>
      <c r="F2143" t="s">
        <v>67</v>
      </c>
      <c r="H2143">
        <v>6</v>
      </c>
      <c r="I2143">
        <v>31.34</v>
      </c>
      <c r="J2143">
        <v>0.04</v>
      </c>
      <c r="K2143">
        <v>16.41</v>
      </c>
      <c r="L2143" t="s">
        <v>57</v>
      </c>
    </row>
    <row r="2144" spans="1:12" x14ac:dyDescent="0.3">
      <c r="A2144" t="s">
        <v>3590</v>
      </c>
      <c r="B2144" t="s">
        <v>7730</v>
      </c>
      <c r="C2144" t="s">
        <v>63</v>
      </c>
      <c r="D2144" t="s">
        <v>165</v>
      </c>
      <c r="E2144" t="s">
        <v>60</v>
      </c>
      <c r="F2144" t="s">
        <v>61</v>
      </c>
      <c r="G2144" t="s">
        <v>68</v>
      </c>
      <c r="H2144">
        <v>5</v>
      </c>
      <c r="I2144">
        <v>91.62</v>
      </c>
      <c r="J2144">
        <v>0.28100000000000003</v>
      </c>
      <c r="K2144">
        <v>44.66</v>
      </c>
      <c r="L2144" t="s">
        <v>57</v>
      </c>
    </row>
    <row r="2145" spans="1:12" x14ac:dyDescent="0.3">
      <c r="A2145" t="s">
        <v>3235</v>
      </c>
      <c r="B2145" t="s">
        <v>7994</v>
      </c>
      <c r="C2145" t="s">
        <v>88</v>
      </c>
      <c r="D2145" t="s">
        <v>123</v>
      </c>
      <c r="E2145" t="s">
        <v>60</v>
      </c>
      <c r="F2145" t="s">
        <v>61</v>
      </c>
      <c r="G2145" t="s">
        <v>56</v>
      </c>
      <c r="H2145">
        <v>2</v>
      </c>
      <c r="I2145">
        <v>46.34</v>
      </c>
      <c r="J2145">
        <v>7.0999999999999994E-2</v>
      </c>
      <c r="K2145">
        <v>23.9</v>
      </c>
      <c r="L2145" t="s">
        <v>57</v>
      </c>
    </row>
    <row r="2146" spans="1:12" x14ac:dyDescent="0.3">
      <c r="A2146" t="s">
        <v>2106</v>
      </c>
      <c r="B2146" t="s">
        <v>7894</v>
      </c>
      <c r="C2146" t="s">
        <v>84</v>
      </c>
      <c r="D2146" t="s">
        <v>243</v>
      </c>
      <c r="E2146" t="s">
        <v>54</v>
      </c>
      <c r="F2146" t="s">
        <v>114</v>
      </c>
      <c r="G2146" t="s">
        <v>68</v>
      </c>
      <c r="H2146">
        <v>3</v>
      </c>
      <c r="I2146">
        <v>15.52</v>
      </c>
      <c r="J2146">
        <v>1.7999999999999999E-2</v>
      </c>
      <c r="K2146">
        <v>10.23</v>
      </c>
      <c r="L2146" t="s">
        <v>104</v>
      </c>
    </row>
    <row r="2147" spans="1:12" x14ac:dyDescent="0.3">
      <c r="A2147" t="s">
        <v>3379</v>
      </c>
      <c r="B2147" t="s">
        <v>7995</v>
      </c>
      <c r="C2147" t="s">
        <v>63</v>
      </c>
      <c r="D2147" t="s">
        <v>137</v>
      </c>
      <c r="E2147" t="s">
        <v>71</v>
      </c>
      <c r="F2147" t="s">
        <v>72</v>
      </c>
      <c r="G2147" t="s">
        <v>56</v>
      </c>
      <c r="H2147">
        <v>1</v>
      </c>
      <c r="I2147">
        <v>229.66</v>
      </c>
      <c r="J2147">
        <v>0.216</v>
      </c>
      <c r="K2147">
        <v>169.39</v>
      </c>
      <c r="L2147" t="s">
        <v>104</v>
      </c>
    </row>
    <row r="2148" spans="1:12" x14ac:dyDescent="0.3">
      <c r="A2148" t="s">
        <v>983</v>
      </c>
      <c r="B2148" t="s">
        <v>7996</v>
      </c>
      <c r="C2148" t="s">
        <v>63</v>
      </c>
      <c r="D2148" t="s">
        <v>258</v>
      </c>
      <c r="E2148" t="s">
        <v>71</v>
      </c>
      <c r="F2148" t="s">
        <v>78</v>
      </c>
      <c r="G2148" t="s">
        <v>56</v>
      </c>
      <c r="H2148">
        <v>1</v>
      </c>
      <c r="I2148">
        <v>94.67</v>
      </c>
      <c r="J2148">
        <v>0.28599999999999998</v>
      </c>
      <c r="L2148" t="s">
        <v>57</v>
      </c>
    </row>
    <row r="2149" spans="1:12" x14ac:dyDescent="0.3">
      <c r="A2149" t="s">
        <v>5335</v>
      </c>
      <c r="B2149" t="s">
        <v>6894</v>
      </c>
      <c r="C2149" t="s">
        <v>52</v>
      </c>
      <c r="D2149" t="s">
        <v>130</v>
      </c>
      <c r="E2149" t="s">
        <v>107</v>
      </c>
      <c r="F2149" t="s">
        <v>148</v>
      </c>
      <c r="G2149" t="s">
        <v>68</v>
      </c>
      <c r="H2149">
        <v>3</v>
      </c>
      <c r="I2149">
        <v>54.69</v>
      </c>
      <c r="J2149">
        <v>0.125</v>
      </c>
      <c r="K2149">
        <v>22.07</v>
      </c>
      <c r="L2149" t="s">
        <v>57</v>
      </c>
    </row>
    <row r="2150" spans="1:12" x14ac:dyDescent="0.3">
      <c r="A2150" t="s">
        <v>4043</v>
      </c>
      <c r="B2150" t="s">
        <v>7288</v>
      </c>
      <c r="C2150" t="s">
        <v>52</v>
      </c>
      <c r="D2150" t="s">
        <v>181</v>
      </c>
      <c r="E2150" t="s">
        <v>60</v>
      </c>
      <c r="F2150" t="s">
        <v>61</v>
      </c>
      <c r="G2150" t="s">
        <v>56</v>
      </c>
      <c r="H2150">
        <v>2</v>
      </c>
      <c r="I2150">
        <v>49.77</v>
      </c>
      <c r="J2150">
        <v>8.7999999999999995E-2</v>
      </c>
      <c r="K2150">
        <v>27.34</v>
      </c>
      <c r="L2150" t="s">
        <v>57</v>
      </c>
    </row>
    <row r="2151" spans="1:12" x14ac:dyDescent="0.3">
      <c r="A2151" t="s">
        <v>6146</v>
      </c>
      <c r="B2151" t="s">
        <v>7000</v>
      </c>
      <c r="C2151" t="s">
        <v>84</v>
      </c>
      <c r="D2151" t="s">
        <v>225</v>
      </c>
      <c r="E2151" t="s">
        <v>107</v>
      </c>
      <c r="F2151" t="s">
        <v>7159</v>
      </c>
      <c r="G2151" t="s">
        <v>68</v>
      </c>
      <c r="H2151">
        <v>4</v>
      </c>
      <c r="I2151">
        <v>28.06</v>
      </c>
      <c r="J2151">
        <v>0.1</v>
      </c>
      <c r="K2151">
        <v>12.57</v>
      </c>
      <c r="L2151" t="s">
        <v>57</v>
      </c>
    </row>
    <row r="2152" spans="1:12" x14ac:dyDescent="0.3">
      <c r="A2152" t="s">
        <v>5452</v>
      </c>
      <c r="B2152" t="s">
        <v>6759</v>
      </c>
      <c r="C2152" t="s">
        <v>84</v>
      </c>
      <c r="D2152" t="s">
        <v>6824</v>
      </c>
      <c r="E2152" t="s">
        <v>93</v>
      </c>
      <c r="F2152" t="s">
        <v>219</v>
      </c>
      <c r="G2152" t="s">
        <v>68</v>
      </c>
      <c r="H2152">
        <v>4</v>
      </c>
      <c r="I2152">
        <v>46.97</v>
      </c>
      <c r="J2152">
        <v>0</v>
      </c>
      <c r="K2152">
        <v>17.23</v>
      </c>
      <c r="L2152" t="s">
        <v>57</v>
      </c>
    </row>
    <row r="2153" spans="1:12" x14ac:dyDescent="0.3">
      <c r="A2153" t="s">
        <v>279</v>
      </c>
      <c r="B2153" t="s">
        <v>6744</v>
      </c>
      <c r="C2153" t="s">
        <v>63</v>
      </c>
      <c r="D2153" t="s">
        <v>119</v>
      </c>
      <c r="E2153" t="s">
        <v>93</v>
      </c>
      <c r="F2153" t="s">
        <v>219</v>
      </c>
      <c r="G2153" t="s">
        <v>56</v>
      </c>
      <c r="H2153">
        <v>1</v>
      </c>
      <c r="I2153">
        <v>59.58</v>
      </c>
      <c r="J2153">
        <v>0.20100000000000001</v>
      </c>
      <c r="K2153">
        <v>23.01</v>
      </c>
      <c r="L2153" t="s">
        <v>6738</v>
      </c>
    </row>
    <row r="2154" spans="1:12" x14ac:dyDescent="0.3">
      <c r="A2154" t="s">
        <v>5844</v>
      </c>
      <c r="B2154" t="s">
        <v>7146</v>
      </c>
      <c r="C2154" t="s">
        <v>88</v>
      </c>
      <c r="D2154" t="s">
        <v>429</v>
      </c>
      <c r="E2154" t="s">
        <v>71</v>
      </c>
      <c r="F2154" t="s">
        <v>72</v>
      </c>
      <c r="G2154" t="s">
        <v>68</v>
      </c>
      <c r="H2154">
        <v>5</v>
      </c>
      <c r="I2154">
        <v>104.92</v>
      </c>
      <c r="J2154">
        <v>5.0999999999999997E-2</v>
      </c>
      <c r="K2154">
        <v>80.959999999999994</v>
      </c>
      <c r="L2154" t="s">
        <v>57</v>
      </c>
    </row>
    <row r="2155" spans="1:12" x14ac:dyDescent="0.3">
      <c r="A2155" t="s">
        <v>6077</v>
      </c>
      <c r="B2155" t="s">
        <v>7997</v>
      </c>
      <c r="C2155" t="s">
        <v>6755</v>
      </c>
      <c r="D2155" t="s">
        <v>85</v>
      </c>
      <c r="E2155" t="s">
        <v>93</v>
      </c>
      <c r="F2155" t="s">
        <v>255</v>
      </c>
      <c r="G2155" t="s">
        <v>56</v>
      </c>
      <c r="H2155">
        <v>4</v>
      </c>
      <c r="I2155">
        <v>63.82</v>
      </c>
      <c r="J2155">
        <v>7.3999999999999996E-2</v>
      </c>
      <c r="K2155">
        <v>28.45</v>
      </c>
      <c r="L2155" t="s">
        <v>104</v>
      </c>
    </row>
    <row r="2156" spans="1:12" x14ac:dyDescent="0.3">
      <c r="A2156" t="s">
        <v>589</v>
      </c>
      <c r="B2156" t="s">
        <v>7904</v>
      </c>
      <c r="C2156" t="s">
        <v>84</v>
      </c>
      <c r="D2156" t="s">
        <v>103</v>
      </c>
      <c r="E2156" t="s">
        <v>6901</v>
      </c>
      <c r="F2156" t="s">
        <v>61</v>
      </c>
      <c r="G2156" t="s">
        <v>56</v>
      </c>
      <c r="H2156">
        <v>4</v>
      </c>
      <c r="I2156">
        <v>48.48</v>
      </c>
      <c r="J2156">
        <v>2.5000000000000001E-2</v>
      </c>
      <c r="K2156">
        <v>20.98</v>
      </c>
      <c r="L2156" t="s">
        <v>57</v>
      </c>
    </row>
    <row r="2157" spans="1:12" x14ac:dyDescent="0.3">
      <c r="A2157" t="s">
        <v>5088</v>
      </c>
      <c r="B2157" t="s">
        <v>7003</v>
      </c>
      <c r="C2157" t="s">
        <v>88</v>
      </c>
      <c r="D2157" t="s">
        <v>92</v>
      </c>
      <c r="E2157" t="s">
        <v>54</v>
      </c>
      <c r="F2157" t="s">
        <v>114</v>
      </c>
      <c r="G2157" t="s">
        <v>56</v>
      </c>
      <c r="H2157">
        <v>1</v>
      </c>
      <c r="I2157">
        <v>4.93</v>
      </c>
      <c r="J2157">
        <v>4.4999999999999998E-2</v>
      </c>
      <c r="K2157">
        <v>3.16</v>
      </c>
      <c r="L2157" t="s">
        <v>57</v>
      </c>
    </row>
    <row r="2158" spans="1:12" x14ac:dyDescent="0.3">
      <c r="A2158" t="s">
        <v>138</v>
      </c>
      <c r="B2158" t="s">
        <v>7998</v>
      </c>
      <c r="C2158" t="s">
        <v>88</v>
      </c>
      <c r="D2158" t="s">
        <v>116</v>
      </c>
      <c r="E2158" t="s">
        <v>107</v>
      </c>
      <c r="F2158" t="s">
        <v>139</v>
      </c>
      <c r="G2158" t="s">
        <v>68</v>
      </c>
      <c r="H2158">
        <v>5</v>
      </c>
      <c r="I2158">
        <v>16.190000000000001</v>
      </c>
      <c r="J2158">
        <v>8.2000000000000003E-2</v>
      </c>
      <c r="K2158">
        <v>7.19</v>
      </c>
      <c r="L2158" t="s">
        <v>57</v>
      </c>
    </row>
    <row r="2159" spans="1:12" x14ac:dyDescent="0.3">
      <c r="A2159" t="s">
        <v>4471</v>
      </c>
      <c r="B2159" t="s">
        <v>7819</v>
      </c>
      <c r="C2159" t="s">
        <v>52</v>
      </c>
      <c r="D2159" t="s">
        <v>101</v>
      </c>
      <c r="E2159" t="s">
        <v>7244</v>
      </c>
      <c r="F2159" t="s">
        <v>94</v>
      </c>
      <c r="G2159" t="s">
        <v>68</v>
      </c>
      <c r="H2159">
        <v>2</v>
      </c>
      <c r="I2159">
        <v>45.2</v>
      </c>
      <c r="J2159">
        <v>1.2E-2</v>
      </c>
      <c r="K2159">
        <v>20.53</v>
      </c>
      <c r="L2159" t="s">
        <v>6720</v>
      </c>
    </row>
    <row r="2160" spans="1:12" x14ac:dyDescent="0.3">
      <c r="A2160" t="s">
        <v>4652</v>
      </c>
      <c r="B2160" t="s">
        <v>6842</v>
      </c>
      <c r="C2160" t="s">
        <v>84</v>
      </c>
      <c r="D2160" t="s">
        <v>144</v>
      </c>
      <c r="E2160" t="s">
        <v>71</v>
      </c>
      <c r="F2160" t="s">
        <v>97</v>
      </c>
      <c r="G2160" t="s">
        <v>56</v>
      </c>
      <c r="H2160">
        <v>2</v>
      </c>
      <c r="I2160">
        <v>68.13</v>
      </c>
      <c r="J2160">
        <v>0.111</v>
      </c>
      <c r="K2160">
        <v>51.96</v>
      </c>
      <c r="L2160" t="s">
        <v>57</v>
      </c>
    </row>
    <row r="2161" spans="1:12" x14ac:dyDescent="0.3">
      <c r="A2161" t="s">
        <v>652</v>
      </c>
      <c r="B2161" t="s">
        <v>7034</v>
      </c>
      <c r="C2161" t="s">
        <v>52</v>
      </c>
      <c r="D2161" t="s">
        <v>130</v>
      </c>
      <c r="E2161" t="s">
        <v>107</v>
      </c>
      <c r="F2161" t="s">
        <v>139</v>
      </c>
      <c r="G2161" t="s">
        <v>68</v>
      </c>
      <c r="H2161">
        <v>5</v>
      </c>
      <c r="I2161">
        <v>14.23</v>
      </c>
      <c r="J2161">
        <v>6.3E-2</v>
      </c>
      <c r="K2161">
        <v>5.72</v>
      </c>
      <c r="L2161" t="s">
        <v>57</v>
      </c>
    </row>
    <row r="2162" spans="1:12" x14ac:dyDescent="0.3">
      <c r="A2162" t="s">
        <v>1717</v>
      </c>
      <c r="B2162" t="s">
        <v>7999</v>
      </c>
      <c r="C2162" t="s">
        <v>84</v>
      </c>
      <c r="D2162" t="s">
        <v>144</v>
      </c>
      <c r="E2162" t="s">
        <v>93</v>
      </c>
      <c r="F2162" t="s">
        <v>124</v>
      </c>
      <c r="G2162" t="s">
        <v>68</v>
      </c>
      <c r="H2162">
        <v>5</v>
      </c>
      <c r="I2162">
        <v>12.61</v>
      </c>
      <c r="J2162">
        <v>4.2999999999999997E-2</v>
      </c>
      <c r="K2162">
        <v>5.79</v>
      </c>
      <c r="L2162" t="s">
        <v>57</v>
      </c>
    </row>
    <row r="2163" spans="1:12" x14ac:dyDescent="0.3">
      <c r="A2163" t="s">
        <v>2697</v>
      </c>
      <c r="B2163" t="s">
        <v>8000</v>
      </c>
      <c r="C2163" t="s">
        <v>84</v>
      </c>
      <c r="D2163" t="s">
        <v>177</v>
      </c>
      <c r="E2163" t="s">
        <v>60</v>
      </c>
      <c r="F2163" t="s">
        <v>61</v>
      </c>
      <c r="G2163" t="s">
        <v>56</v>
      </c>
      <c r="H2163">
        <v>1</v>
      </c>
      <c r="I2163">
        <v>76.91</v>
      </c>
      <c r="J2163">
        <v>0.08</v>
      </c>
      <c r="K2163">
        <v>39.479999999999997</v>
      </c>
    </row>
    <row r="2164" spans="1:12" x14ac:dyDescent="0.3">
      <c r="A2164" t="s">
        <v>6240</v>
      </c>
      <c r="B2164" t="s">
        <v>6929</v>
      </c>
      <c r="C2164" t="s">
        <v>52</v>
      </c>
      <c r="D2164" t="s">
        <v>75</v>
      </c>
      <c r="E2164" t="s">
        <v>54</v>
      </c>
      <c r="F2164" t="s">
        <v>55</v>
      </c>
      <c r="G2164" t="s">
        <v>56</v>
      </c>
      <c r="H2164">
        <v>1</v>
      </c>
      <c r="I2164">
        <v>16.27</v>
      </c>
      <c r="J2164">
        <v>3.6999999999999998E-2</v>
      </c>
      <c r="K2164">
        <v>10.16</v>
      </c>
      <c r="L2164" t="s">
        <v>57</v>
      </c>
    </row>
    <row r="2165" spans="1:12" x14ac:dyDescent="0.3">
      <c r="A2165" t="s">
        <v>3718</v>
      </c>
      <c r="C2165" t="s">
        <v>88</v>
      </c>
      <c r="D2165" t="s">
        <v>206</v>
      </c>
      <c r="E2165" t="s">
        <v>93</v>
      </c>
      <c r="F2165" t="s">
        <v>124</v>
      </c>
      <c r="G2165" t="s">
        <v>56</v>
      </c>
      <c r="H2165">
        <v>5</v>
      </c>
      <c r="I2165">
        <v>85.57</v>
      </c>
      <c r="J2165">
        <v>0.126</v>
      </c>
      <c r="K2165">
        <v>39.44</v>
      </c>
      <c r="L2165" t="s">
        <v>57</v>
      </c>
    </row>
    <row r="2166" spans="1:12" x14ac:dyDescent="0.3">
      <c r="A2166" t="s">
        <v>487</v>
      </c>
      <c r="B2166" t="s">
        <v>8001</v>
      </c>
      <c r="C2166" t="s">
        <v>52</v>
      </c>
      <c r="D2166" t="s">
        <v>8002</v>
      </c>
      <c r="E2166" t="s">
        <v>71</v>
      </c>
      <c r="F2166" t="s">
        <v>78</v>
      </c>
      <c r="G2166" t="s">
        <v>68</v>
      </c>
      <c r="H2166">
        <v>2</v>
      </c>
      <c r="I2166">
        <v>228.41</v>
      </c>
      <c r="J2166">
        <v>7.2999999999999995E-2</v>
      </c>
      <c r="K2166">
        <v>159.32</v>
      </c>
      <c r="L2166" t="s">
        <v>57</v>
      </c>
    </row>
    <row r="2167" spans="1:12" x14ac:dyDescent="0.3">
      <c r="A2167" t="s">
        <v>2954</v>
      </c>
      <c r="B2167" t="s">
        <v>7640</v>
      </c>
      <c r="C2167" t="s">
        <v>88</v>
      </c>
      <c r="D2167" t="s">
        <v>116</v>
      </c>
      <c r="E2167" t="s">
        <v>93</v>
      </c>
      <c r="F2167" t="s">
        <v>219</v>
      </c>
      <c r="G2167" t="s">
        <v>56</v>
      </c>
      <c r="H2167">
        <v>1</v>
      </c>
      <c r="I2167">
        <v>33.840000000000003</v>
      </c>
      <c r="J2167">
        <v>0.10299999999999999</v>
      </c>
      <c r="K2167">
        <v>11.89</v>
      </c>
      <c r="L2167" t="s">
        <v>6720</v>
      </c>
    </row>
    <row r="2168" spans="1:12" x14ac:dyDescent="0.3">
      <c r="A2168" t="s">
        <v>6436</v>
      </c>
      <c r="B2168" t="s">
        <v>7294</v>
      </c>
      <c r="C2168" t="s">
        <v>52</v>
      </c>
      <c r="D2168" t="s">
        <v>59</v>
      </c>
      <c r="E2168" t="s">
        <v>107</v>
      </c>
      <c r="F2168" t="s">
        <v>148</v>
      </c>
      <c r="G2168" t="s">
        <v>56</v>
      </c>
      <c r="H2168">
        <v>1</v>
      </c>
      <c r="I2168">
        <v>46.19</v>
      </c>
      <c r="J2168">
        <v>8.5999999999999993E-2</v>
      </c>
      <c r="K2168">
        <v>16.13</v>
      </c>
      <c r="L2168" t="s">
        <v>104</v>
      </c>
    </row>
    <row r="2169" spans="1:12" x14ac:dyDescent="0.3">
      <c r="A2169" t="s">
        <v>697</v>
      </c>
      <c r="B2169" t="s">
        <v>7599</v>
      </c>
      <c r="C2169" t="s">
        <v>84</v>
      </c>
      <c r="D2169" t="s">
        <v>103</v>
      </c>
      <c r="E2169" t="s">
        <v>107</v>
      </c>
      <c r="F2169" t="s">
        <v>6797</v>
      </c>
      <c r="G2169" t="s">
        <v>56</v>
      </c>
      <c r="H2169">
        <v>1</v>
      </c>
      <c r="I2169">
        <v>14.94</v>
      </c>
      <c r="J2169">
        <v>9.8000000000000004E-2</v>
      </c>
      <c r="K2169">
        <v>5.41</v>
      </c>
      <c r="L2169" t="s">
        <v>57</v>
      </c>
    </row>
    <row r="2170" spans="1:12" x14ac:dyDescent="0.3">
      <c r="A2170" t="s">
        <v>632</v>
      </c>
      <c r="B2170" t="s">
        <v>7630</v>
      </c>
      <c r="C2170" t="s">
        <v>52</v>
      </c>
      <c r="D2170" t="s">
        <v>272</v>
      </c>
      <c r="E2170" t="s">
        <v>54</v>
      </c>
      <c r="F2170" t="s">
        <v>114</v>
      </c>
      <c r="H2170">
        <v>13</v>
      </c>
      <c r="I2170">
        <v>14.15</v>
      </c>
      <c r="J2170">
        <v>7.0999999999999994E-2</v>
      </c>
      <c r="L2170" t="s">
        <v>6738</v>
      </c>
    </row>
    <row r="2171" spans="1:12" x14ac:dyDescent="0.3">
      <c r="A2171" t="s">
        <v>1758</v>
      </c>
      <c r="B2171" t="s">
        <v>8003</v>
      </c>
      <c r="C2171" t="s">
        <v>52</v>
      </c>
      <c r="D2171" t="s">
        <v>59</v>
      </c>
      <c r="E2171" t="s">
        <v>93</v>
      </c>
      <c r="F2171" t="s">
        <v>141</v>
      </c>
      <c r="G2171" t="s">
        <v>56</v>
      </c>
      <c r="H2171">
        <v>4</v>
      </c>
      <c r="I2171">
        <v>58.4</v>
      </c>
      <c r="J2171">
        <v>6.0999999999999999E-2</v>
      </c>
      <c r="K2171">
        <v>20.61</v>
      </c>
      <c r="L2171" t="s">
        <v>57</v>
      </c>
    </row>
    <row r="2172" spans="1:12" x14ac:dyDescent="0.3">
      <c r="A2172" t="s">
        <v>3256</v>
      </c>
      <c r="B2172" t="s">
        <v>6724</v>
      </c>
      <c r="C2172" t="s">
        <v>88</v>
      </c>
      <c r="D2172" t="s">
        <v>135</v>
      </c>
      <c r="E2172" t="s">
        <v>60</v>
      </c>
      <c r="F2172" t="s">
        <v>90</v>
      </c>
      <c r="G2172" t="s">
        <v>68</v>
      </c>
      <c r="H2172">
        <v>1</v>
      </c>
      <c r="I2172">
        <v>88.63</v>
      </c>
      <c r="J2172">
        <v>2.1000000000000001E-2</v>
      </c>
      <c r="K2172">
        <v>47.29</v>
      </c>
      <c r="L2172" t="s">
        <v>57</v>
      </c>
    </row>
    <row r="2173" spans="1:12" x14ac:dyDescent="0.3">
      <c r="A2173" t="s">
        <v>4790</v>
      </c>
      <c r="B2173" t="s">
        <v>6774</v>
      </c>
      <c r="C2173" t="s">
        <v>52</v>
      </c>
      <c r="D2173" t="s">
        <v>53</v>
      </c>
      <c r="E2173" t="s">
        <v>54</v>
      </c>
      <c r="F2173" t="s">
        <v>114</v>
      </c>
      <c r="G2173" t="s">
        <v>68</v>
      </c>
      <c r="H2173">
        <v>1</v>
      </c>
      <c r="I2173">
        <v>9.1</v>
      </c>
      <c r="J2173">
        <v>7.2999999999999995E-2</v>
      </c>
      <c r="K2173">
        <v>5.4</v>
      </c>
      <c r="L2173" t="s">
        <v>57</v>
      </c>
    </row>
    <row r="2174" spans="1:12" x14ac:dyDescent="0.3">
      <c r="A2174" t="s">
        <v>4260</v>
      </c>
      <c r="B2174" t="s">
        <v>8004</v>
      </c>
      <c r="C2174" t="s">
        <v>6750</v>
      </c>
      <c r="D2174" t="s">
        <v>8005</v>
      </c>
      <c r="E2174" t="s">
        <v>60</v>
      </c>
      <c r="F2174" t="s">
        <v>61</v>
      </c>
      <c r="G2174" t="s">
        <v>68</v>
      </c>
      <c r="H2174">
        <v>5</v>
      </c>
      <c r="I2174">
        <v>106.77</v>
      </c>
      <c r="J2174">
        <v>8.1000000000000003E-2</v>
      </c>
      <c r="K2174">
        <v>42.72</v>
      </c>
      <c r="L2174" t="s">
        <v>57</v>
      </c>
    </row>
    <row r="2175" spans="1:12" x14ac:dyDescent="0.3">
      <c r="A2175" t="s">
        <v>6006</v>
      </c>
      <c r="B2175" t="s">
        <v>8006</v>
      </c>
      <c r="C2175" t="s">
        <v>84</v>
      </c>
      <c r="D2175" t="s">
        <v>85</v>
      </c>
      <c r="E2175" t="s">
        <v>60</v>
      </c>
      <c r="F2175" t="s">
        <v>90</v>
      </c>
      <c r="G2175" t="s">
        <v>56</v>
      </c>
      <c r="H2175">
        <v>1</v>
      </c>
      <c r="I2175">
        <v>37.72</v>
      </c>
      <c r="J2175">
        <v>6.8000000000000005E-2</v>
      </c>
      <c r="K2175">
        <v>15.28</v>
      </c>
      <c r="L2175" t="s">
        <v>57</v>
      </c>
    </row>
    <row r="2176" spans="1:12" x14ac:dyDescent="0.3">
      <c r="A2176" t="s">
        <v>5584</v>
      </c>
      <c r="B2176" t="s">
        <v>7222</v>
      </c>
      <c r="C2176" t="s">
        <v>6865</v>
      </c>
      <c r="D2176" t="s">
        <v>7828</v>
      </c>
      <c r="E2176" t="s">
        <v>54</v>
      </c>
      <c r="F2176" t="s">
        <v>55</v>
      </c>
      <c r="G2176" t="s">
        <v>68</v>
      </c>
      <c r="H2176">
        <v>1</v>
      </c>
      <c r="I2176">
        <v>23.78</v>
      </c>
      <c r="J2176">
        <v>0.27400000000000002</v>
      </c>
      <c r="K2176">
        <v>15.58</v>
      </c>
      <c r="L2176" t="s">
        <v>57</v>
      </c>
    </row>
    <row r="2177" spans="1:12" x14ac:dyDescent="0.3">
      <c r="A2177" t="s">
        <v>6299</v>
      </c>
      <c r="B2177" t="s">
        <v>8007</v>
      </c>
      <c r="C2177" t="s">
        <v>88</v>
      </c>
      <c r="D2177" t="s">
        <v>234</v>
      </c>
      <c r="E2177" t="s">
        <v>93</v>
      </c>
      <c r="F2177" t="s">
        <v>255</v>
      </c>
      <c r="H2177">
        <v>1</v>
      </c>
      <c r="I2177">
        <v>27.62</v>
      </c>
      <c r="J2177">
        <v>4.5999999999999999E-2</v>
      </c>
      <c r="K2177">
        <v>13.18</v>
      </c>
      <c r="L2177" t="s">
        <v>57</v>
      </c>
    </row>
    <row r="2178" spans="1:12" x14ac:dyDescent="0.3">
      <c r="A2178" t="s">
        <v>6506</v>
      </c>
      <c r="B2178" t="s">
        <v>7104</v>
      </c>
      <c r="C2178" t="s">
        <v>88</v>
      </c>
      <c r="D2178" t="s">
        <v>7776</v>
      </c>
      <c r="E2178" t="s">
        <v>71</v>
      </c>
      <c r="F2178" t="s">
        <v>97</v>
      </c>
      <c r="G2178" t="s">
        <v>68</v>
      </c>
      <c r="H2178">
        <v>5</v>
      </c>
      <c r="I2178">
        <v>206.5</v>
      </c>
      <c r="J2178">
        <v>0.109</v>
      </c>
      <c r="K2178">
        <v>140.22</v>
      </c>
      <c r="L2178" t="s">
        <v>6738</v>
      </c>
    </row>
    <row r="2179" spans="1:12" x14ac:dyDescent="0.3">
      <c r="A2179" t="s">
        <v>543</v>
      </c>
      <c r="B2179" t="s">
        <v>7594</v>
      </c>
      <c r="C2179" t="s">
        <v>63</v>
      </c>
      <c r="D2179" t="s">
        <v>119</v>
      </c>
      <c r="E2179" t="s">
        <v>93</v>
      </c>
      <c r="F2179" t="s">
        <v>255</v>
      </c>
      <c r="G2179" t="s">
        <v>68</v>
      </c>
      <c r="H2179">
        <v>4</v>
      </c>
      <c r="I2179">
        <v>23.13</v>
      </c>
      <c r="J2179">
        <v>0.13200000000000001</v>
      </c>
      <c r="K2179">
        <v>9.31</v>
      </c>
      <c r="L2179" t="s">
        <v>57</v>
      </c>
    </row>
    <row r="2180" spans="1:12" x14ac:dyDescent="0.3">
      <c r="A2180" t="s">
        <v>5314</v>
      </c>
      <c r="B2180" t="s">
        <v>7825</v>
      </c>
      <c r="C2180" t="s">
        <v>88</v>
      </c>
      <c r="D2180" t="s">
        <v>92</v>
      </c>
      <c r="E2180" t="s">
        <v>93</v>
      </c>
      <c r="F2180" t="s">
        <v>124</v>
      </c>
      <c r="G2180" t="s">
        <v>68</v>
      </c>
      <c r="H2180">
        <v>2</v>
      </c>
      <c r="I2180">
        <v>66.930000000000007</v>
      </c>
      <c r="J2180">
        <v>3.7999999999999999E-2</v>
      </c>
      <c r="K2180">
        <v>28.18</v>
      </c>
      <c r="L2180" t="s">
        <v>57</v>
      </c>
    </row>
    <row r="2181" spans="1:12" x14ac:dyDescent="0.3">
      <c r="A2181" t="s">
        <v>5883</v>
      </c>
      <c r="B2181" t="s">
        <v>8008</v>
      </c>
      <c r="C2181" t="s">
        <v>63</v>
      </c>
      <c r="D2181" t="s">
        <v>263</v>
      </c>
      <c r="E2181" t="s">
        <v>93</v>
      </c>
      <c r="F2181" t="s">
        <v>255</v>
      </c>
      <c r="H2181">
        <v>1</v>
      </c>
      <c r="I2181">
        <v>39.42</v>
      </c>
      <c r="J2181">
        <v>0.23599999999999999</v>
      </c>
      <c r="K2181">
        <v>19.13</v>
      </c>
      <c r="L2181" t="s">
        <v>6720</v>
      </c>
    </row>
    <row r="2182" spans="1:12" x14ac:dyDescent="0.3">
      <c r="A2182" t="s">
        <v>2805</v>
      </c>
      <c r="B2182" t="s">
        <v>6728</v>
      </c>
      <c r="C2182" t="s">
        <v>52</v>
      </c>
      <c r="D2182" t="s">
        <v>130</v>
      </c>
      <c r="E2182" t="s">
        <v>107</v>
      </c>
      <c r="F2182" t="s">
        <v>193</v>
      </c>
      <c r="G2182" t="s">
        <v>56</v>
      </c>
      <c r="H2182">
        <v>2</v>
      </c>
      <c r="I2182">
        <v>58.94</v>
      </c>
      <c r="J2182">
        <v>6.7000000000000004E-2</v>
      </c>
      <c r="K2182">
        <v>23.74</v>
      </c>
      <c r="L2182" t="s">
        <v>57</v>
      </c>
    </row>
    <row r="2183" spans="1:12" x14ac:dyDescent="0.3">
      <c r="A2183" t="s">
        <v>731</v>
      </c>
      <c r="B2183" t="s">
        <v>7541</v>
      </c>
      <c r="C2183" t="s">
        <v>88</v>
      </c>
      <c r="D2183" t="s">
        <v>179</v>
      </c>
      <c r="E2183" t="s">
        <v>93</v>
      </c>
      <c r="F2183" t="s">
        <v>94</v>
      </c>
      <c r="G2183" t="s">
        <v>68</v>
      </c>
      <c r="H2183">
        <v>1</v>
      </c>
      <c r="I2183">
        <v>63.73</v>
      </c>
      <c r="J2183">
        <v>8.2000000000000003E-2</v>
      </c>
      <c r="K2183">
        <v>24.7</v>
      </c>
      <c r="L2183" t="s">
        <v>104</v>
      </c>
    </row>
    <row r="2184" spans="1:12" x14ac:dyDescent="0.3">
      <c r="A2184" t="s">
        <v>5956</v>
      </c>
      <c r="B2184" t="s">
        <v>8009</v>
      </c>
      <c r="C2184" t="s">
        <v>63</v>
      </c>
      <c r="D2184" t="s">
        <v>106</v>
      </c>
      <c r="E2184" t="s">
        <v>7021</v>
      </c>
      <c r="F2184" t="s">
        <v>139</v>
      </c>
      <c r="G2184" t="s">
        <v>56</v>
      </c>
      <c r="H2184">
        <v>4</v>
      </c>
      <c r="I2184">
        <v>50.07</v>
      </c>
      <c r="J2184">
        <v>8.5000000000000006E-2</v>
      </c>
      <c r="K2184">
        <v>15.76</v>
      </c>
      <c r="L2184" t="s">
        <v>57</v>
      </c>
    </row>
    <row r="2185" spans="1:12" x14ac:dyDescent="0.3">
      <c r="A2185" t="s">
        <v>5453</v>
      </c>
      <c r="B2185" t="s">
        <v>6711</v>
      </c>
      <c r="C2185" t="s">
        <v>63</v>
      </c>
      <c r="D2185" t="s">
        <v>7828</v>
      </c>
      <c r="E2185" t="s">
        <v>6911</v>
      </c>
      <c r="F2185" t="s">
        <v>76</v>
      </c>
      <c r="G2185" t="s">
        <v>56</v>
      </c>
      <c r="H2185">
        <v>6</v>
      </c>
      <c r="J2185">
        <v>0.26500000000000001</v>
      </c>
      <c r="K2185">
        <v>32.299999999999997</v>
      </c>
      <c r="L2185" t="s">
        <v>57</v>
      </c>
    </row>
    <row r="2186" spans="1:12" x14ac:dyDescent="0.3">
      <c r="A2186" t="s">
        <v>5765</v>
      </c>
      <c r="B2186" t="s">
        <v>8010</v>
      </c>
      <c r="C2186" t="s">
        <v>84</v>
      </c>
      <c r="D2186" t="s">
        <v>243</v>
      </c>
      <c r="E2186" t="s">
        <v>71</v>
      </c>
      <c r="F2186" t="s">
        <v>72</v>
      </c>
      <c r="G2186" t="s">
        <v>56</v>
      </c>
      <c r="H2186">
        <v>3</v>
      </c>
      <c r="I2186">
        <v>114.63</v>
      </c>
      <c r="J2186">
        <v>5.8000000000000003E-2</v>
      </c>
      <c r="K2186">
        <v>82.17</v>
      </c>
      <c r="L2186" t="s">
        <v>57</v>
      </c>
    </row>
    <row r="2187" spans="1:12" x14ac:dyDescent="0.3">
      <c r="A2187" t="s">
        <v>856</v>
      </c>
      <c r="B2187" t="s">
        <v>7705</v>
      </c>
      <c r="C2187" t="s">
        <v>52</v>
      </c>
      <c r="D2187" t="s">
        <v>75</v>
      </c>
      <c r="E2187" t="s">
        <v>54</v>
      </c>
      <c r="F2187" t="s">
        <v>156</v>
      </c>
      <c r="G2187" t="s">
        <v>56</v>
      </c>
      <c r="H2187">
        <v>3</v>
      </c>
      <c r="I2187">
        <v>22.36</v>
      </c>
      <c r="J2187">
        <v>2.5999999999999999E-2</v>
      </c>
      <c r="K2187">
        <v>13.75</v>
      </c>
      <c r="L2187" t="s">
        <v>57</v>
      </c>
    </row>
    <row r="2188" spans="1:12" x14ac:dyDescent="0.3">
      <c r="A2188" t="s">
        <v>6353</v>
      </c>
      <c r="B2188" t="s">
        <v>7031</v>
      </c>
      <c r="C2188" t="s">
        <v>52</v>
      </c>
      <c r="D2188" t="s">
        <v>96</v>
      </c>
      <c r="E2188" t="s">
        <v>71</v>
      </c>
      <c r="F2188" t="s">
        <v>78</v>
      </c>
      <c r="G2188" t="s">
        <v>56</v>
      </c>
      <c r="H2188">
        <v>5</v>
      </c>
      <c r="I2188">
        <v>238.57</v>
      </c>
      <c r="J2188">
        <v>0</v>
      </c>
      <c r="K2188">
        <v>190.3</v>
      </c>
      <c r="L2188" t="s">
        <v>57</v>
      </c>
    </row>
    <row r="2189" spans="1:12" x14ac:dyDescent="0.3">
      <c r="A2189" t="s">
        <v>2079</v>
      </c>
      <c r="B2189" t="s">
        <v>7636</v>
      </c>
      <c r="C2189" t="s">
        <v>84</v>
      </c>
      <c r="D2189" t="s">
        <v>372</v>
      </c>
      <c r="E2189" t="s">
        <v>71</v>
      </c>
      <c r="F2189" t="s">
        <v>86</v>
      </c>
      <c r="G2189" t="s">
        <v>68</v>
      </c>
      <c r="H2189">
        <v>9</v>
      </c>
      <c r="I2189">
        <v>68.95</v>
      </c>
      <c r="J2189">
        <v>5.3999999999999999E-2</v>
      </c>
      <c r="K2189">
        <v>53.92</v>
      </c>
      <c r="L2189" t="s">
        <v>57</v>
      </c>
    </row>
    <row r="2190" spans="1:12" x14ac:dyDescent="0.3">
      <c r="A2190" t="s">
        <v>6044</v>
      </c>
      <c r="B2190" t="s">
        <v>7599</v>
      </c>
      <c r="C2190" t="s">
        <v>84</v>
      </c>
      <c r="D2190" t="s">
        <v>6990</v>
      </c>
      <c r="E2190" t="s">
        <v>107</v>
      </c>
      <c r="F2190" t="s">
        <v>139</v>
      </c>
      <c r="G2190" t="s">
        <v>56</v>
      </c>
      <c r="H2190">
        <v>5</v>
      </c>
      <c r="I2190">
        <v>27.99</v>
      </c>
      <c r="J2190">
        <v>0.20100000000000001</v>
      </c>
      <c r="K2190">
        <v>11.97</v>
      </c>
      <c r="L2190" t="s">
        <v>57</v>
      </c>
    </row>
    <row r="2191" spans="1:12" x14ac:dyDescent="0.3">
      <c r="A2191" t="s">
        <v>3777</v>
      </c>
      <c r="B2191" t="s">
        <v>7483</v>
      </c>
      <c r="C2191" t="s">
        <v>84</v>
      </c>
      <c r="D2191" t="s">
        <v>103</v>
      </c>
      <c r="E2191" t="s">
        <v>60</v>
      </c>
      <c r="F2191" t="s">
        <v>76</v>
      </c>
      <c r="G2191" t="s">
        <v>68</v>
      </c>
      <c r="H2191">
        <v>4</v>
      </c>
      <c r="I2191">
        <v>112.03</v>
      </c>
      <c r="J2191">
        <v>3.5999999999999997E-2</v>
      </c>
      <c r="K2191">
        <v>61.36</v>
      </c>
      <c r="L2191" t="s">
        <v>57</v>
      </c>
    </row>
    <row r="2192" spans="1:12" x14ac:dyDescent="0.3">
      <c r="A2192" t="s">
        <v>2473</v>
      </c>
      <c r="B2192" t="s">
        <v>8011</v>
      </c>
      <c r="C2192" t="s">
        <v>84</v>
      </c>
      <c r="D2192" t="s">
        <v>103</v>
      </c>
      <c r="E2192" t="s">
        <v>71</v>
      </c>
      <c r="F2192" t="s">
        <v>78</v>
      </c>
      <c r="G2192" t="s">
        <v>68</v>
      </c>
      <c r="H2192">
        <v>2</v>
      </c>
      <c r="I2192">
        <v>148.06</v>
      </c>
      <c r="J2192">
        <v>0.14299999999999999</v>
      </c>
      <c r="K2192">
        <v>116.04</v>
      </c>
    </row>
    <row r="2193" spans="1:12" x14ac:dyDescent="0.3">
      <c r="A2193" t="s">
        <v>3518</v>
      </c>
      <c r="B2193" t="s">
        <v>8012</v>
      </c>
      <c r="C2193" t="s">
        <v>52</v>
      </c>
      <c r="D2193" t="s">
        <v>7571</v>
      </c>
      <c r="E2193" t="s">
        <v>54</v>
      </c>
      <c r="F2193" t="s">
        <v>114</v>
      </c>
      <c r="G2193" t="s">
        <v>56</v>
      </c>
      <c r="H2193">
        <v>2</v>
      </c>
      <c r="I2193">
        <v>17.27</v>
      </c>
      <c r="J2193">
        <v>0.14799999999999999</v>
      </c>
      <c r="K2193">
        <v>10.76</v>
      </c>
      <c r="L2193" t="s">
        <v>57</v>
      </c>
    </row>
    <row r="2194" spans="1:12" x14ac:dyDescent="0.3">
      <c r="A2194" t="s">
        <v>4323</v>
      </c>
      <c r="B2194" t="s">
        <v>8013</v>
      </c>
      <c r="C2194" t="s">
        <v>52</v>
      </c>
      <c r="D2194" t="s">
        <v>130</v>
      </c>
      <c r="E2194" t="s">
        <v>71</v>
      </c>
      <c r="F2194" t="s">
        <v>78</v>
      </c>
      <c r="G2194" t="s">
        <v>56</v>
      </c>
      <c r="H2194">
        <v>1</v>
      </c>
      <c r="I2194">
        <v>136.44999999999999</v>
      </c>
      <c r="J2194">
        <v>0.17699999999999999</v>
      </c>
      <c r="K2194">
        <v>90.87</v>
      </c>
      <c r="L2194" t="s">
        <v>57</v>
      </c>
    </row>
    <row r="2195" spans="1:12" x14ac:dyDescent="0.3">
      <c r="A2195" t="s">
        <v>6046</v>
      </c>
      <c r="B2195" t="s">
        <v>7154</v>
      </c>
      <c r="C2195" t="s">
        <v>88</v>
      </c>
      <c r="D2195" t="s">
        <v>116</v>
      </c>
      <c r="E2195" t="s">
        <v>71</v>
      </c>
      <c r="F2195" t="s">
        <v>126</v>
      </c>
      <c r="G2195" t="s">
        <v>56</v>
      </c>
      <c r="H2195">
        <v>1</v>
      </c>
      <c r="I2195">
        <v>231.78</v>
      </c>
      <c r="J2195">
        <v>0</v>
      </c>
      <c r="K2195">
        <v>167.29</v>
      </c>
      <c r="L2195" t="s">
        <v>57</v>
      </c>
    </row>
    <row r="2196" spans="1:12" x14ac:dyDescent="0.3">
      <c r="A2196" t="s">
        <v>2202</v>
      </c>
      <c r="B2196" t="s">
        <v>7350</v>
      </c>
      <c r="C2196" t="s">
        <v>84</v>
      </c>
      <c r="D2196" t="s">
        <v>103</v>
      </c>
      <c r="E2196" t="s">
        <v>71</v>
      </c>
      <c r="F2196" t="s">
        <v>6893</v>
      </c>
      <c r="G2196" t="s">
        <v>68</v>
      </c>
      <c r="H2196">
        <v>2</v>
      </c>
      <c r="I2196">
        <v>36.799999999999997</v>
      </c>
      <c r="J2196">
        <v>3.9E-2</v>
      </c>
      <c r="K2196">
        <v>25.69</v>
      </c>
      <c r="L2196" t="s">
        <v>57</v>
      </c>
    </row>
    <row r="2197" spans="1:12" x14ac:dyDescent="0.3">
      <c r="A2197" t="s">
        <v>3207</v>
      </c>
      <c r="B2197" t="s">
        <v>7504</v>
      </c>
      <c r="C2197" t="s">
        <v>88</v>
      </c>
      <c r="D2197" t="s">
        <v>89</v>
      </c>
      <c r="E2197" t="s">
        <v>93</v>
      </c>
      <c r="F2197" t="s">
        <v>7493</v>
      </c>
      <c r="G2197" t="s">
        <v>68</v>
      </c>
      <c r="H2197">
        <v>3</v>
      </c>
      <c r="I2197">
        <v>45.9</v>
      </c>
      <c r="J2197">
        <v>0.129</v>
      </c>
      <c r="K2197">
        <v>19.02</v>
      </c>
      <c r="L2197" t="s">
        <v>57</v>
      </c>
    </row>
    <row r="2198" spans="1:12" x14ac:dyDescent="0.3">
      <c r="A2198" t="s">
        <v>548</v>
      </c>
      <c r="B2198" t="s">
        <v>7686</v>
      </c>
      <c r="C2198" t="s">
        <v>88</v>
      </c>
      <c r="D2198" t="s">
        <v>135</v>
      </c>
      <c r="E2198" t="s">
        <v>54</v>
      </c>
      <c r="F2198" t="s">
        <v>55</v>
      </c>
      <c r="G2198" t="s">
        <v>68</v>
      </c>
      <c r="H2198">
        <v>2</v>
      </c>
      <c r="I2198">
        <v>13.89</v>
      </c>
      <c r="J2198">
        <v>5.3999999999999999E-2</v>
      </c>
      <c r="K2198">
        <v>7.87</v>
      </c>
      <c r="L2198" t="s">
        <v>6720</v>
      </c>
    </row>
    <row r="2199" spans="1:12" x14ac:dyDescent="0.3">
      <c r="A2199" t="s">
        <v>2086</v>
      </c>
      <c r="B2199" t="s">
        <v>8014</v>
      </c>
      <c r="C2199" t="s">
        <v>88</v>
      </c>
      <c r="D2199" t="s">
        <v>89</v>
      </c>
      <c r="E2199" t="s">
        <v>6911</v>
      </c>
      <c r="F2199" t="s">
        <v>67</v>
      </c>
      <c r="G2199" t="s">
        <v>68</v>
      </c>
      <c r="H2199">
        <v>5</v>
      </c>
      <c r="I2199">
        <v>35.159999999999997</v>
      </c>
      <c r="J2199">
        <v>5.1999999999999998E-2</v>
      </c>
      <c r="K2199">
        <v>15.54</v>
      </c>
      <c r="L2199" t="s">
        <v>104</v>
      </c>
    </row>
    <row r="2200" spans="1:12" x14ac:dyDescent="0.3">
      <c r="A2200" t="s">
        <v>1868</v>
      </c>
      <c r="B2200" t="s">
        <v>7222</v>
      </c>
      <c r="C2200" t="s">
        <v>88</v>
      </c>
      <c r="D2200" t="s">
        <v>183</v>
      </c>
      <c r="E2200" t="s">
        <v>54</v>
      </c>
      <c r="F2200" t="s">
        <v>156</v>
      </c>
      <c r="G2200" t="s">
        <v>56</v>
      </c>
      <c r="H2200">
        <v>2</v>
      </c>
      <c r="I2200">
        <v>21.18</v>
      </c>
      <c r="J2200">
        <v>7.5999999999999998E-2</v>
      </c>
      <c r="K2200">
        <v>13.08</v>
      </c>
      <c r="L2200" t="s">
        <v>57</v>
      </c>
    </row>
    <row r="2201" spans="1:12" x14ac:dyDescent="0.3">
      <c r="A2201" t="s">
        <v>3174</v>
      </c>
      <c r="B2201" t="s">
        <v>6927</v>
      </c>
      <c r="C2201" t="s">
        <v>6741</v>
      </c>
      <c r="D2201" t="s">
        <v>53</v>
      </c>
      <c r="E2201" t="s">
        <v>93</v>
      </c>
      <c r="F2201" t="s">
        <v>141</v>
      </c>
      <c r="G2201" t="s">
        <v>56</v>
      </c>
      <c r="H2201">
        <v>4</v>
      </c>
      <c r="I2201">
        <v>54.65</v>
      </c>
      <c r="J2201">
        <v>0.14099999999999999</v>
      </c>
      <c r="K2201">
        <v>24.67</v>
      </c>
      <c r="L2201" t="s">
        <v>57</v>
      </c>
    </row>
    <row r="2202" spans="1:12" x14ac:dyDescent="0.3">
      <c r="A2202" t="s">
        <v>5800</v>
      </c>
      <c r="B2202" t="s">
        <v>7972</v>
      </c>
      <c r="C2202" t="s">
        <v>52</v>
      </c>
      <c r="D2202" t="s">
        <v>155</v>
      </c>
      <c r="E2202" t="s">
        <v>71</v>
      </c>
      <c r="F2202" t="s">
        <v>78</v>
      </c>
      <c r="G2202" t="s">
        <v>56</v>
      </c>
      <c r="H2202">
        <v>12</v>
      </c>
      <c r="I2202">
        <v>158.35</v>
      </c>
      <c r="J2202">
        <v>0.14199999999999999</v>
      </c>
      <c r="K2202">
        <v>107.84</v>
      </c>
      <c r="L2202" t="s">
        <v>57</v>
      </c>
    </row>
    <row r="2203" spans="1:12" x14ac:dyDescent="0.3">
      <c r="A2203" t="s">
        <v>2585</v>
      </c>
      <c r="B2203" t="s">
        <v>6774</v>
      </c>
      <c r="C2203" t="s">
        <v>63</v>
      </c>
      <c r="D2203" t="s">
        <v>165</v>
      </c>
      <c r="E2203" t="s">
        <v>93</v>
      </c>
      <c r="F2203" t="s">
        <v>255</v>
      </c>
      <c r="G2203" t="s">
        <v>68</v>
      </c>
      <c r="H2203">
        <v>6</v>
      </c>
      <c r="I2203">
        <v>20.95</v>
      </c>
      <c r="J2203">
        <v>0.2</v>
      </c>
      <c r="K2203">
        <v>9.8800000000000008</v>
      </c>
      <c r="L2203" t="s">
        <v>57</v>
      </c>
    </row>
    <row r="2204" spans="1:12" x14ac:dyDescent="0.3">
      <c r="A2204" t="s">
        <v>249</v>
      </c>
      <c r="B2204" t="s">
        <v>6812</v>
      </c>
      <c r="C2204" t="s">
        <v>84</v>
      </c>
      <c r="D2204" t="s">
        <v>150</v>
      </c>
      <c r="E2204" t="s">
        <v>71</v>
      </c>
      <c r="F2204" t="s">
        <v>78</v>
      </c>
      <c r="G2204" t="s">
        <v>56</v>
      </c>
      <c r="H2204">
        <v>4</v>
      </c>
      <c r="I2204">
        <v>154.38999999999999</v>
      </c>
      <c r="J2204">
        <v>0.10100000000000001</v>
      </c>
      <c r="K2204">
        <v>115.44</v>
      </c>
      <c r="L2204" t="s">
        <v>57</v>
      </c>
    </row>
    <row r="2205" spans="1:12" x14ac:dyDescent="0.3">
      <c r="A2205" t="s">
        <v>3460</v>
      </c>
      <c r="B2205" t="s">
        <v>7415</v>
      </c>
      <c r="C2205" t="s">
        <v>63</v>
      </c>
      <c r="D2205" t="s">
        <v>251</v>
      </c>
      <c r="E2205" t="s">
        <v>54</v>
      </c>
      <c r="F2205" t="s">
        <v>65</v>
      </c>
      <c r="G2205" t="s">
        <v>56</v>
      </c>
      <c r="H2205">
        <v>3</v>
      </c>
      <c r="I2205">
        <v>17.95</v>
      </c>
      <c r="J2205">
        <v>0.16600000000000001</v>
      </c>
      <c r="K2205">
        <v>11.89</v>
      </c>
      <c r="L2205" t="s">
        <v>57</v>
      </c>
    </row>
    <row r="2206" spans="1:12" x14ac:dyDescent="0.3">
      <c r="A2206" t="s">
        <v>6385</v>
      </c>
      <c r="B2206" t="s">
        <v>8015</v>
      </c>
      <c r="C2206" t="s">
        <v>52</v>
      </c>
      <c r="D2206" t="s">
        <v>200</v>
      </c>
      <c r="E2206" t="s">
        <v>93</v>
      </c>
      <c r="F2206" t="s">
        <v>255</v>
      </c>
      <c r="G2206" t="s">
        <v>68</v>
      </c>
      <c r="H2206">
        <v>3</v>
      </c>
      <c r="I2206">
        <v>15.98</v>
      </c>
      <c r="J2206">
        <v>0.16200000000000001</v>
      </c>
      <c r="K2206">
        <v>7.79</v>
      </c>
      <c r="L2206" t="s">
        <v>57</v>
      </c>
    </row>
    <row r="2207" spans="1:12" x14ac:dyDescent="0.3">
      <c r="A2207" t="s">
        <v>2528</v>
      </c>
      <c r="B2207" t="s">
        <v>7431</v>
      </c>
      <c r="C2207" t="s">
        <v>63</v>
      </c>
      <c r="D2207" t="s">
        <v>119</v>
      </c>
      <c r="E2207" t="s">
        <v>107</v>
      </c>
      <c r="F2207" t="s">
        <v>132</v>
      </c>
      <c r="H2207">
        <v>2</v>
      </c>
      <c r="I2207">
        <v>41.42</v>
      </c>
      <c r="J2207">
        <v>0.20499999999999999</v>
      </c>
      <c r="K2207">
        <v>17.559999999999999</v>
      </c>
      <c r="L2207" t="s">
        <v>57</v>
      </c>
    </row>
    <row r="2208" spans="1:12" x14ac:dyDescent="0.3">
      <c r="A2208" t="s">
        <v>4882</v>
      </c>
      <c r="B2208" t="s">
        <v>8016</v>
      </c>
      <c r="C2208" t="s">
        <v>63</v>
      </c>
      <c r="D2208" t="s">
        <v>137</v>
      </c>
      <c r="E2208" t="s">
        <v>71</v>
      </c>
      <c r="F2208" t="s">
        <v>86</v>
      </c>
      <c r="G2208" t="s">
        <v>56</v>
      </c>
      <c r="H2208">
        <v>3</v>
      </c>
      <c r="I2208">
        <v>123.25</v>
      </c>
      <c r="J2208">
        <v>0.17199999999999999</v>
      </c>
      <c r="K2208">
        <v>81.84</v>
      </c>
      <c r="L2208" t="s">
        <v>57</v>
      </c>
    </row>
    <row r="2209" spans="1:12" x14ac:dyDescent="0.3">
      <c r="A2209" t="s">
        <v>5939</v>
      </c>
      <c r="B2209" t="s">
        <v>8017</v>
      </c>
      <c r="C2209" t="s">
        <v>88</v>
      </c>
      <c r="D2209" t="s">
        <v>206</v>
      </c>
      <c r="E2209" t="s">
        <v>54</v>
      </c>
      <c r="F2209" t="s">
        <v>156</v>
      </c>
      <c r="G2209" t="s">
        <v>68</v>
      </c>
      <c r="H2209">
        <v>1</v>
      </c>
      <c r="I2209">
        <v>24.67</v>
      </c>
      <c r="J2209">
        <v>0.16400000000000001</v>
      </c>
      <c r="K2209">
        <v>14.74</v>
      </c>
      <c r="L2209" t="s">
        <v>57</v>
      </c>
    </row>
    <row r="2210" spans="1:12" x14ac:dyDescent="0.3">
      <c r="A2210" t="s">
        <v>4188</v>
      </c>
      <c r="B2210" t="s">
        <v>6819</v>
      </c>
      <c r="C2210" t="s">
        <v>63</v>
      </c>
      <c r="D2210" t="s">
        <v>106</v>
      </c>
      <c r="E2210" t="s">
        <v>60</v>
      </c>
      <c r="F2210" t="s">
        <v>99</v>
      </c>
      <c r="G2210" t="s">
        <v>56</v>
      </c>
      <c r="H2210">
        <v>1</v>
      </c>
      <c r="I2210">
        <v>90.12</v>
      </c>
      <c r="J2210">
        <v>0.28599999999999998</v>
      </c>
      <c r="K2210">
        <v>36.700000000000003</v>
      </c>
      <c r="L2210" t="s">
        <v>6720</v>
      </c>
    </row>
    <row r="2211" spans="1:12" x14ac:dyDescent="0.3">
      <c r="A2211" t="s">
        <v>5350</v>
      </c>
      <c r="B2211" t="s">
        <v>8018</v>
      </c>
      <c r="C2211" t="s">
        <v>84</v>
      </c>
      <c r="D2211" t="s">
        <v>103</v>
      </c>
      <c r="E2211" t="s">
        <v>107</v>
      </c>
      <c r="F2211" t="s">
        <v>193</v>
      </c>
      <c r="G2211" t="s">
        <v>68</v>
      </c>
      <c r="H2211">
        <v>2</v>
      </c>
      <c r="I2211">
        <v>48.65</v>
      </c>
      <c r="J2211">
        <v>4.4999999999999998E-2</v>
      </c>
      <c r="K2211">
        <v>18.27</v>
      </c>
      <c r="L2211" t="s">
        <v>104</v>
      </c>
    </row>
    <row r="2212" spans="1:12" x14ac:dyDescent="0.3">
      <c r="A2212" t="s">
        <v>3720</v>
      </c>
      <c r="B2212" t="s">
        <v>8019</v>
      </c>
      <c r="C2212" t="s">
        <v>63</v>
      </c>
      <c r="D2212" t="s">
        <v>251</v>
      </c>
      <c r="E2212" t="s">
        <v>71</v>
      </c>
      <c r="F2212" t="s">
        <v>126</v>
      </c>
      <c r="G2212" t="s">
        <v>56</v>
      </c>
      <c r="H2212">
        <v>7</v>
      </c>
      <c r="I2212">
        <v>263.89</v>
      </c>
      <c r="J2212">
        <v>0.42899999999999999</v>
      </c>
      <c r="K2212">
        <v>197.52</v>
      </c>
      <c r="L2212" t="s">
        <v>104</v>
      </c>
    </row>
    <row r="2213" spans="1:12" x14ac:dyDescent="0.3">
      <c r="A2213" t="s">
        <v>2389</v>
      </c>
      <c r="B2213" t="s">
        <v>7973</v>
      </c>
      <c r="C2213" t="s">
        <v>84</v>
      </c>
      <c r="D2213" t="s">
        <v>110</v>
      </c>
      <c r="E2213" t="s">
        <v>60</v>
      </c>
      <c r="F2213" t="s">
        <v>90</v>
      </c>
      <c r="G2213" t="s">
        <v>56</v>
      </c>
      <c r="H2213">
        <v>2</v>
      </c>
      <c r="I2213">
        <v>23.93</v>
      </c>
      <c r="J2213">
        <v>8.5999999999999993E-2</v>
      </c>
      <c r="K2213">
        <v>12.49</v>
      </c>
      <c r="L2213" t="s">
        <v>57</v>
      </c>
    </row>
    <row r="2214" spans="1:12" x14ac:dyDescent="0.3">
      <c r="A2214" t="s">
        <v>4259</v>
      </c>
      <c r="B2214" t="s">
        <v>8020</v>
      </c>
      <c r="C2214" t="s">
        <v>52</v>
      </c>
      <c r="D2214" t="s">
        <v>216</v>
      </c>
      <c r="E2214" t="s">
        <v>6911</v>
      </c>
      <c r="F2214" t="s">
        <v>61</v>
      </c>
      <c r="G2214" t="s">
        <v>56</v>
      </c>
      <c r="H2214">
        <v>1</v>
      </c>
      <c r="I2214">
        <v>85.49</v>
      </c>
      <c r="J2214">
        <v>7.8E-2</v>
      </c>
      <c r="K2214">
        <v>45.39</v>
      </c>
      <c r="L2214" t="s">
        <v>57</v>
      </c>
    </row>
    <row r="2215" spans="1:12" x14ac:dyDescent="0.3">
      <c r="A2215" t="s">
        <v>1420</v>
      </c>
      <c r="B2215" t="s">
        <v>7578</v>
      </c>
      <c r="C2215" t="s">
        <v>6820</v>
      </c>
      <c r="D2215" t="s">
        <v>121</v>
      </c>
      <c r="E2215" t="s">
        <v>60</v>
      </c>
      <c r="F2215" t="s">
        <v>7318</v>
      </c>
      <c r="G2215" t="s">
        <v>68</v>
      </c>
      <c r="H2215">
        <v>3</v>
      </c>
      <c r="I2215">
        <v>45.81</v>
      </c>
      <c r="J2215">
        <v>0</v>
      </c>
      <c r="K2215">
        <v>21.99</v>
      </c>
      <c r="L2215" t="s">
        <v>57</v>
      </c>
    </row>
    <row r="2216" spans="1:12" x14ac:dyDescent="0.3">
      <c r="A2216" t="s">
        <v>4134</v>
      </c>
      <c r="B2216" t="s">
        <v>6778</v>
      </c>
      <c r="C2216" t="s">
        <v>6755</v>
      </c>
      <c r="D2216" t="s">
        <v>85</v>
      </c>
      <c r="E2216" t="s">
        <v>6846</v>
      </c>
      <c r="F2216" t="s">
        <v>126</v>
      </c>
      <c r="G2216" t="s">
        <v>68</v>
      </c>
      <c r="H2216">
        <v>2</v>
      </c>
      <c r="I2216">
        <v>290.75</v>
      </c>
      <c r="J2216">
        <v>0.08</v>
      </c>
      <c r="K2216">
        <v>218.96</v>
      </c>
      <c r="L2216" t="s">
        <v>57</v>
      </c>
    </row>
    <row r="2217" spans="1:12" x14ac:dyDescent="0.3">
      <c r="A2217" t="s">
        <v>4977</v>
      </c>
      <c r="B2217" t="s">
        <v>7771</v>
      </c>
      <c r="C2217" t="s">
        <v>84</v>
      </c>
      <c r="D2217" t="s">
        <v>144</v>
      </c>
      <c r="E2217" t="s">
        <v>93</v>
      </c>
      <c r="F2217" t="s">
        <v>219</v>
      </c>
      <c r="G2217" t="s">
        <v>68</v>
      </c>
      <c r="H2217">
        <v>4</v>
      </c>
      <c r="J2217">
        <v>0.14399999999999999</v>
      </c>
      <c r="K2217">
        <v>5.65</v>
      </c>
      <c r="L2217" t="s">
        <v>57</v>
      </c>
    </row>
    <row r="2218" spans="1:12" x14ac:dyDescent="0.3">
      <c r="A2218" t="s">
        <v>363</v>
      </c>
      <c r="B2218" t="s">
        <v>7900</v>
      </c>
      <c r="C2218" t="s">
        <v>6718</v>
      </c>
      <c r="D2218" t="s">
        <v>59</v>
      </c>
      <c r="E2218" t="s">
        <v>60</v>
      </c>
      <c r="F2218" t="s">
        <v>76</v>
      </c>
      <c r="G2218" t="s">
        <v>68</v>
      </c>
      <c r="H2218">
        <v>3</v>
      </c>
      <c r="I2218">
        <v>58.74</v>
      </c>
      <c r="J2218">
        <v>0.16900000000000001</v>
      </c>
      <c r="K2218">
        <v>29.35</v>
      </c>
      <c r="L2218" t="s">
        <v>57</v>
      </c>
    </row>
    <row r="2219" spans="1:12" x14ac:dyDescent="0.3">
      <c r="A2219" t="s">
        <v>51</v>
      </c>
      <c r="B2219" t="s">
        <v>7587</v>
      </c>
      <c r="C2219" t="s">
        <v>52</v>
      </c>
      <c r="D2219" t="s">
        <v>53</v>
      </c>
      <c r="E2219" t="s">
        <v>54</v>
      </c>
      <c r="F2219" t="s">
        <v>55</v>
      </c>
      <c r="G2219" t="s">
        <v>56</v>
      </c>
      <c r="H2219">
        <v>2</v>
      </c>
      <c r="I2219">
        <v>7.91</v>
      </c>
      <c r="J2219">
        <v>6.8000000000000005E-2</v>
      </c>
      <c r="K2219">
        <v>5.22</v>
      </c>
      <c r="L2219" t="s">
        <v>57</v>
      </c>
    </row>
    <row r="2220" spans="1:12" x14ac:dyDescent="0.3">
      <c r="A2220" t="s">
        <v>3346</v>
      </c>
      <c r="B2220" t="s">
        <v>7129</v>
      </c>
      <c r="C2220" t="s">
        <v>52</v>
      </c>
      <c r="D2220" t="s">
        <v>121</v>
      </c>
      <c r="E2220" t="s">
        <v>93</v>
      </c>
      <c r="F2220" t="s">
        <v>219</v>
      </c>
      <c r="H2220">
        <v>4</v>
      </c>
      <c r="I2220">
        <v>10.06</v>
      </c>
      <c r="J2220">
        <v>0.122</v>
      </c>
      <c r="K2220">
        <v>4.91</v>
      </c>
      <c r="L2220" t="s">
        <v>57</v>
      </c>
    </row>
    <row r="2221" spans="1:12" x14ac:dyDescent="0.3">
      <c r="A2221" t="s">
        <v>5903</v>
      </c>
      <c r="B2221" t="s">
        <v>8021</v>
      </c>
      <c r="C2221" t="s">
        <v>63</v>
      </c>
      <c r="D2221" t="s">
        <v>188</v>
      </c>
      <c r="E2221" t="s">
        <v>107</v>
      </c>
      <c r="F2221" t="s">
        <v>108</v>
      </c>
      <c r="G2221" t="s">
        <v>56</v>
      </c>
      <c r="H2221">
        <v>3</v>
      </c>
      <c r="I2221">
        <v>13.45</v>
      </c>
      <c r="J2221">
        <v>0.30399999999999999</v>
      </c>
      <c r="K2221">
        <v>5.61</v>
      </c>
      <c r="L2221" t="s">
        <v>57</v>
      </c>
    </row>
    <row r="2222" spans="1:12" x14ac:dyDescent="0.3">
      <c r="A2222" t="s">
        <v>650</v>
      </c>
      <c r="B2222" t="s">
        <v>7201</v>
      </c>
      <c r="C2222" t="s">
        <v>84</v>
      </c>
      <c r="D2222" t="s">
        <v>7128</v>
      </c>
      <c r="E2222" t="s">
        <v>71</v>
      </c>
      <c r="F2222" t="s">
        <v>72</v>
      </c>
      <c r="G2222" t="s">
        <v>68</v>
      </c>
      <c r="H2222">
        <v>2</v>
      </c>
      <c r="I2222">
        <v>86.42</v>
      </c>
      <c r="J2222">
        <v>1.0999999999999999E-2</v>
      </c>
      <c r="K2222">
        <v>67.47</v>
      </c>
      <c r="L2222" t="s">
        <v>57</v>
      </c>
    </row>
    <row r="2223" spans="1:12" x14ac:dyDescent="0.3">
      <c r="A2223" t="s">
        <v>485</v>
      </c>
      <c r="B2223" t="s">
        <v>8022</v>
      </c>
      <c r="C2223" t="s">
        <v>84</v>
      </c>
      <c r="D2223" t="s">
        <v>110</v>
      </c>
      <c r="E2223" t="s">
        <v>107</v>
      </c>
      <c r="F2223" t="s">
        <v>193</v>
      </c>
      <c r="G2223" t="s">
        <v>68</v>
      </c>
      <c r="H2223">
        <v>4</v>
      </c>
      <c r="I2223">
        <v>19.86</v>
      </c>
      <c r="J2223">
        <v>0.13200000000000001</v>
      </c>
      <c r="L2223" t="s">
        <v>57</v>
      </c>
    </row>
    <row r="2224" spans="1:12" x14ac:dyDescent="0.3">
      <c r="A2224" t="s">
        <v>5881</v>
      </c>
      <c r="B2224" t="s">
        <v>6779</v>
      </c>
      <c r="C2224" t="s">
        <v>63</v>
      </c>
      <c r="D2224" t="s">
        <v>263</v>
      </c>
      <c r="E2224" t="s">
        <v>71</v>
      </c>
      <c r="F2224" t="s">
        <v>86</v>
      </c>
      <c r="G2224" t="s">
        <v>68</v>
      </c>
      <c r="H2224">
        <v>1</v>
      </c>
      <c r="I2224">
        <v>58.79</v>
      </c>
      <c r="J2224">
        <v>0.34399999999999997</v>
      </c>
      <c r="K2224">
        <v>44.28</v>
      </c>
      <c r="L2224" t="s">
        <v>57</v>
      </c>
    </row>
    <row r="2225" spans="1:12" x14ac:dyDescent="0.3">
      <c r="A2225" t="s">
        <v>3922</v>
      </c>
      <c r="B2225" t="s">
        <v>8023</v>
      </c>
      <c r="C2225" t="s">
        <v>84</v>
      </c>
      <c r="D2225" t="s">
        <v>225</v>
      </c>
      <c r="E2225" t="s">
        <v>107</v>
      </c>
      <c r="F2225" t="s">
        <v>148</v>
      </c>
      <c r="G2225" t="s">
        <v>56</v>
      </c>
      <c r="H2225">
        <v>2</v>
      </c>
      <c r="I2225">
        <v>40.729999999999997</v>
      </c>
      <c r="J2225">
        <v>3.5000000000000003E-2</v>
      </c>
      <c r="K2225">
        <v>17.37</v>
      </c>
      <c r="L2225" t="s">
        <v>57</v>
      </c>
    </row>
    <row r="2226" spans="1:12" x14ac:dyDescent="0.3">
      <c r="A2226" t="s">
        <v>2968</v>
      </c>
      <c r="B2226" t="s">
        <v>7737</v>
      </c>
      <c r="C2226" t="s">
        <v>52</v>
      </c>
      <c r="D2226" t="s">
        <v>75</v>
      </c>
      <c r="E2226" t="s">
        <v>60</v>
      </c>
      <c r="F2226" t="s">
        <v>90</v>
      </c>
      <c r="G2226" t="s">
        <v>56</v>
      </c>
      <c r="H2226">
        <v>3</v>
      </c>
      <c r="I2226">
        <v>112.12</v>
      </c>
      <c r="J2226">
        <v>7.1999999999999995E-2</v>
      </c>
      <c r="K2226">
        <v>59.02</v>
      </c>
      <c r="L2226" t="s">
        <v>104</v>
      </c>
    </row>
    <row r="2227" spans="1:12" x14ac:dyDescent="0.3">
      <c r="A2227" t="s">
        <v>4688</v>
      </c>
      <c r="B2227" t="s">
        <v>7442</v>
      </c>
      <c r="C2227" t="s">
        <v>63</v>
      </c>
      <c r="D2227" t="s">
        <v>82</v>
      </c>
      <c r="E2227" t="s">
        <v>71</v>
      </c>
      <c r="F2227" t="s">
        <v>72</v>
      </c>
      <c r="G2227" t="s">
        <v>56</v>
      </c>
      <c r="H2227">
        <v>2</v>
      </c>
      <c r="I2227">
        <v>31.29</v>
      </c>
      <c r="J2227">
        <v>0.23200000000000001</v>
      </c>
      <c r="K2227">
        <v>21.11</v>
      </c>
      <c r="L2227" t="s">
        <v>57</v>
      </c>
    </row>
    <row r="2228" spans="1:12" x14ac:dyDescent="0.3">
      <c r="A2228" t="s">
        <v>680</v>
      </c>
      <c r="B2228" t="s">
        <v>7744</v>
      </c>
      <c r="C2228" t="s">
        <v>63</v>
      </c>
      <c r="D2228" t="s">
        <v>82</v>
      </c>
      <c r="E2228" t="s">
        <v>107</v>
      </c>
      <c r="F2228" t="s">
        <v>139</v>
      </c>
      <c r="G2228" t="s">
        <v>68</v>
      </c>
      <c r="H2228">
        <v>4</v>
      </c>
      <c r="I2228">
        <v>35.200000000000003</v>
      </c>
      <c r="K2228">
        <v>14.26</v>
      </c>
      <c r="L2228" t="s">
        <v>6720</v>
      </c>
    </row>
    <row r="2229" spans="1:12" x14ac:dyDescent="0.3">
      <c r="A2229" t="s">
        <v>2642</v>
      </c>
      <c r="B2229" t="s">
        <v>8024</v>
      </c>
      <c r="C2229" t="s">
        <v>88</v>
      </c>
      <c r="D2229" t="s">
        <v>206</v>
      </c>
      <c r="E2229" t="s">
        <v>54</v>
      </c>
      <c r="F2229" t="s">
        <v>268</v>
      </c>
      <c r="G2229" t="s">
        <v>56</v>
      </c>
      <c r="H2229">
        <v>2</v>
      </c>
      <c r="I2229">
        <v>9.86</v>
      </c>
      <c r="J2229">
        <v>7.6999999999999999E-2</v>
      </c>
      <c r="K2229">
        <v>6.17</v>
      </c>
      <c r="L2229" t="s">
        <v>57</v>
      </c>
    </row>
    <row r="2230" spans="1:12" x14ac:dyDescent="0.3">
      <c r="A2230" t="s">
        <v>2730</v>
      </c>
      <c r="B2230" t="s">
        <v>8025</v>
      </c>
      <c r="C2230" t="s">
        <v>52</v>
      </c>
      <c r="D2230" t="s">
        <v>130</v>
      </c>
      <c r="E2230" t="s">
        <v>71</v>
      </c>
      <c r="F2230" t="s">
        <v>126</v>
      </c>
      <c r="H2230">
        <v>12</v>
      </c>
      <c r="I2230">
        <v>212.13</v>
      </c>
      <c r="J2230">
        <v>6.4000000000000001E-2</v>
      </c>
      <c r="K2230">
        <v>138.03</v>
      </c>
      <c r="L2230" t="s">
        <v>57</v>
      </c>
    </row>
    <row r="2231" spans="1:12" x14ac:dyDescent="0.3">
      <c r="A2231" t="s">
        <v>1454</v>
      </c>
      <c r="B2231" t="s">
        <v>6876</v>
      </c>
      <c r="C2231" t="s">
        <v>88</v>
      </c>
      <c r="D2231" t="s">
        <v>7278</v>
      </c>
      <c r="E2231" t="s">
        <v>54</v>
      </c>
      <c r="F2231" t="s">
        <v>268</v>
      </c>
      <c r="G2231" t="s">
        <v>68</v>
      </c>
      <c r="H2231">
        <v>4</v>
      </c>
      <c r="I2231">
        <v>24.07</v>
      </c>
      <c r="J2231">
        <v>0.14799999999999999</v>
      </c>
      <c r="K2231">
        <v>16.100000000000001</v>
      </c>
      <c r="L2231" t="s">
        <v>57</v>
      </c>
    </row>
    <row r="2232" spans="1:12" x14ac:dyDescent="0.3">
      <c r="A2232" t="s">
        <v>5244</v>
      </c>
      <c r="B2232" t="s">
        <v>6833</v>
      </c>
      <c r="C2232" t="s">
        <v>84</v>
      </c>
      <c r="D2232" t="s">
        <v>177</v>
      </c>
      <c r="E2232" t="s">
        <v>71</v>
      </c>
      <c r="F2232" t="s">
        <v>72</v>
      </c>
      <c r="G2232" t="s">
        <v>68</v>
      </c>
      <c r="H2232">
        <v>9</v>
      </c>
      <c r="I2232">
        <v>94.19</v>
      </c>
      <c r="J2232">
        <v>1.4E-2</v>
      </c>
      <c r="K2232">
        <v>68.739999999999995</v>
      </c>
      <c r="L2232" t="s">
        <v>104</v>
      </c>
    </row>
    <row r="2233" spans="1:12" x14ac:dyDescent="0.3">
      <c r="A2233" t="s">
        <v>412</v>
      </c>
      <c r="B2233" t="s">
        <v>7746</v>
      </c>
      <c r="C2233" t="s">
        <v>88</v>
      </c>
      <c r="D2233" t="s">
        <v>162</v>
      </c>
      <c r="E2233" t="s">
        <v>60</v>
      </c>
      <c r="F2233" t="s">
        <v>61</v>
      </c>
      <c r="G2233" t="s">
        <v>56</v>
      </c>
      <c r="H2233">
        <v>2</v>
      </c>
      <c r="I2233">
        <v>77.680000000000007</v>
      </c>
      <c r="J2233">
        <v>6.7000000000000004E-2</v>
      </c>
      <c r="K2233">
        <v>34.17</v>
      </c>
      <c r="L2233" t="s">
        <v>57</v>
      </c>
    </row>
    <row r="2234" spans="1:12" x14ac:dyDescent="0.3">
      <c r="A2234" t="s">
        <v>927</v>
      </c>
      <c r="B2234" t="s">
        <v>7047</v>
      </c>
      <c r="C2234" t="s">
        <v>88</v>
      </c>
      <c r="D2234" t="s">
        <v>206</v>
      </c>
      <c r="E2234" t="s">
        <v>107</v>
      </c>
      <c r="F2234" t="s">
        <v>108</v>
      </c>
      <c r="G2234" t="s">
        <v>56</v>
      </c>
      <c r="H2234">
        <v>2</v>
      </c>
      <c r="I2234">
        <v>48.33</v>
      </c>
      <c r="J2234">
        <v>6.4000000000000001E-2</v>
      </c>
      <c r="K2234">
        <v>15.54</v>
      </c>
      <c r="L2234" t="s">
        <v>57</v>
      </c>
    </row>
    <row r="2235" spans="1:12" x14ac:dyDescent="0.3">
      <c r="A2235" t="s">
        <v>5751</v>
      </c>
      <c r="B2235" t="s">
        <v>8026</v>
      </c>
      <c r="C2235" t="s">
        <v>52</v>
      </c>
      <c r="D2235" t="s">
        <v>59</v>
      </c>
      <c r="E2235" t="s">
        <v>54</v>
      </c>
      <c r="F2235" t="s">
        <v>268</v>
      </c>
      <c r="G2235" t="s">
        <v>56</v>
      </c>
      <c r="H2235">
        <v>2</v>
      </c>
      <c r="I2235">
        <v>5.16</v>
      </c>
      <c r="J2235">
        <v>0.13300000000000001</v>
      </c>
      <c r="K2235">
        <v>3.38</v>
      </c>
      <c r="L2235" t="s">
        <v>57</v>
      </c>
    </row>
    <row r="2236" spans="1:12" x14ac:dyDescent="0.3">
      <c r="A2236" t="s">
        <v>2459</v>
      </c>
      <c r="B2236" t="s">
        <v>8027</v>
      </c>
      <c r="C2236" t="s">
        <v>88</v>
      </c>
      <c r="D2236" t="s">
        <v>162</v>
      </c>
      <c r="E2236" t="s">
        <v>60</v>
      </c>
      <c r="F2236" t="s">
        <v>99</v>
      </c>
      <c r="G2236" t="s">
        <v>56</v>
      </c>
      <c r="H2236">
        <v>1</v>
      </c>
      <c r="I2236">
        <v>21.57</v>
      </c>
      <c r="J2236">
        <v>9.6000000000000002E-2</v>
      </c>
      <c r="K2236">
        <v>8.81</v>
      </c>
      <c r="L2236" t="s">
        <v>57</v>
      </c>
    </row>
    <row r="2237" spans="1:12" x14ac:dyDescent="0.3">
      <c r="A2237" t="s">
        <v>1503</v>
      </c>
      <c r="B2237" t="s">
        <v>7384</v>
      </c>
      <c r="C2237" t="s">
        <v>63</v>
      </c>
      <c r="D2237" t="s">
        <v>159</v>
      </c>
      <c r="E2237" t="s">
        <v>71</v>
      </c>
      <c r="F2237" t="s">
        <v>126</v>
      </c>
      <c r="G2237" t="s">
        <v>68</v>
      </c>
      <c r="H2237">
        <v>2</v>
      </c>
      <c r="I2237">
        <v>238.56</v>
      </c>
      <c r="J2237">
        <v>0.223</v>
      </c>
      <c r="K2237">
        <v>184.1</v>
      </c>
      <c r="L2237" t="s">
        <v>57</v>
      </c>
    </row>
    <row r="2238" spans="1:12" x14ac:dyDescent="0.3">
      <c r="A2238" t="s">
        <v>2710</v>
      </c>
      <c r="B2238" t="s">
        <v>8028</v>
      </c>
      <c r="C2238" t="s">
        <v>63</v>
      </c>
      <c r="D2238" t="s">
        <v>137</v>
      </c>
      <c r="E2238" t="s">
        <v>107</v>
      </c>
      <c r="F2238" t="s">
        <v>132</v>
      </c>
      <c r="G2238" t="s">
        <v>56</v>
      </c>
      <c r="H2238">
        <v>4</v>
      </c>
      <c r="I2238">
        <v>30.44</v>
      </c>
      <c r="J2238">
        <v>0.20499999999999999</v>
      </c>
      <c r="K2238">
        <v>12.34</v>
      </c>
      <c r="L2238" t="s">
        <v>57</v>
      </c>
    </row>
    <row r="2239" spans="1:12" x14ac:dyDescent="0.3">
      <c r="A2239" t="s">
        <v>4108</v>
      </c>
      <c r="B2239" t="s">
        <v>8029</v>
      </c>
      <c r="C2239" t="s">
        <v>63</v>
      </c>
      <c r="D2239" t="s">
        <v>159</v>
      </c>
      <c r="E2239" t="s">
        <v>71</v>
      </c>
      <c r="F2239" t="s">
        <v>78</v>
      </c>
      <c r="G2239" t="s">
        <v>56</v>
      </c>
      <c r="H2239">
        <v>1</v>
      </c>
      <c r="I2239">
        <v>228.96</v>
      </c>
      <c r="J2239">
        <v>0.20699999999999999</v>
      </c>
      <c r="K2239">
        <v>171.33</v>
      </c>
      <c r="L2239" t="s">
        <v>57</v>
      </c>
    </row>
    <row r="2240" spans="1:12" x14ac:dyDescent="0.3">
      <c r="A2240" t="s">
        <v>1833</v>
      </c>
      <c r="B2240" t="s">
        <v>8030</v>
      </c>
      <c r="C2240" t="s">
        <v>88</v>
      </c>
      <c r="D2240" t="s">
        <v>162</v>
      </c>
      <c r="E2240" t="s">
        <v>7244</v>
      </c>
      <c r="F2240" t="s">
        <v>255</v>
      </c>
      <c r="G2240" t="s">
        <v>56</v>
      </c>
      <c r="H2240">
        <v>9</v>
      </c>
      <c r="I2240">
        <v>37.75</v>
      </c>
      <c r="J2240">
        <v>0.124</v>
      </c>
      <c r="K2240">
        <v>17.010000000000002</v>
      </c>
      <c r="L2240" t="s">
        <v>57</v>
      </c>
    </row>
    <row r="2241" spans="1:12" x14ac:dyDescent="0.3">
      <c r="A2241" t="s">
        <v>4448</v>
      </c>
      <c r="B2241" t="s">
        <v>6829</v>
      </c>
      <c r="C2241" t="s">
        <v>88</v>
      </c>
      <c r="D2241" t="s">
        <v>429</v>
      </c>
      <c r="E2241" t="s">
        <v>60</v>
      </c>
      <c r="F2241" t="s">
        <v>90</v>
      </c>
      <c r="G2241" t="s">
        <v>56</v>
      </c>
      <c r="H2241">
        <v>14</v>
      </c>
      <c r="I2241">
        <v>26.32</v>
      </c>
      <c r="J2241">
        <v>5.8000000000000003E-2</v>
      </c>
      <c r="K2241">
        <v>12.75</v>
      </c>
      <c r="L2241" t="s">
        <v>57</v>
      </c>
    </row>
    <row r="2242" spans="1:12" x14ac:dyDescent="0.3">
      <c r="A2242" t="s">
        <v>507</v>
      </c>
      <c r="B2242" t="s">
        <v>8016</v>
      </c>
      <c r="C2242" t="s">
        <v>63</v>
      </c>
      <c r="D2242" t="s">
        <v>175</v>
      </c>
      <c r="E2242" t="s">
        <v>60</v>
      </c>
      <c r="F2242" t="s">
        <v>99</v>
      </c>
      <c r="G2242" t="s">
        <v>68</v>
      </c>
      <c r="H2242">
        <v>3</v>
      </c>
      <c r="I2242">
        <v>97.35</v>
      </c>
      <c r="J2242">
        <v>0.318</v>
      </c>
      <c r="K2242">
        <v>46.55</v>
      </c>
      <c r="L2242" t="s">
        <v>57</v>
      </c>
    </row>
    <row r="2243" spans="1:12" x14ac:dyDescent="0.3">
      <c r="A2243" t="s">
        <v>3512</v>
      </c>
      <c r="B2243" t="s">
        <v>7276</v>
      </c>
      <c r="C2243" t="s">
        <v>52</v>
      </c>
      <c r="D2243" t="s">
        <v>200</v>
      </c>
      <c r="E2243" t="s">
        <v>93</v>
      </c>
      <c r="F2243" t="s">
        <v>141</v>
      </c>
      <c r="G2243" t="s">
        <v>68</v>
      </c>
      <c r="H2243">
        <v>3</v>
      </c>
      <c r="I2243">
        <v>15.3</v>
      </c>
      <c r="J2243">
        <v>1.2E-2</v>
      </c>
      <c r="K2243">
        <v>6.69</v>
      </c>
      <c r="L2243" t="s">
        <v>57</v>
      </c>
    </row>
    <row r="2244" spans="1:12" x14ac:dyDescent="0.3">
      <c r="A2244" t="s">
        <v>5892</v>
      </c>
      <c r="B2244" t="s">
        <v>6841</v>
      </c>
      <c r="C2244" t="s">
        <v>88</v>
      </c>
      <c r="D2244" t="s">
        <v>198</v>
      </c>
      <c r="E2244" t="s">
        <v>93</v>
      </c>
      <c r="F2244" t="s">
        <v>7353</v>
      </c>
      <c r="G2244" t="s">
        <v>68</v>
      </c>
      <c r="H2244">
        <v>3</v>
      </c>
      <c r="I2244">
        <v>10.37</v>
      </c>
      <c r="J2244">
        <v>0.04</v>
      </c>
      <c r="K2244">
        <v>4.7</v>
      </c>
      <c r="L2244" t="s">
        <v>57</v>
      </c>
    </row>
    <row r="2245" spans="1:12" x14ac:dyDescent="0.3">
      <c r="A2245" t="s">
        <v>3275</v>
      </c>
      <c r="B2245" t="s">
        <v>6916</v>
      </c>
      <c r="C2245" t="s">
        <v>63</v>
      </c>
      <c r="D2245" t="s">
        <v>251</v>
      </c>
      <c r="E2245" t="s">
        <v>71</v>
      </c>
      <c r="F2245" t="s">
        <v>97</v>
      </c>
      <c r="G2245" t="s">
        <v>56</v>
      </c>
      <c r="H2245">
        <v>9</v>
      </c>
      <c r="I2245">
        <v>205.16</v>
      </c>
      <c r="J2245">
        <v>0.24399999999999999</v>
      </c>
      <c r="K2245">
        <v>145.49</v>
      </c>
      <c r="L2245" t="s">
        <v>57</v>
      </c>
    </row>
    <row r="2246" spans="1:12" x14ac:dyDescent="0.3">
      <c r="A2246" t="s">
        <v>946</v>
      </c>
      <c r="B2246" t="s">
        <v>8031</v>
      </c>
      <c r="C2246" t="s">
        <v>52</v>
      </c>
      <c r="D2246" t="s">
        <v>216</v>
      </c>
      <c r="E2246" t="s">
        <v>107</v>
      </c>
      <c r="F2246" t="s">
        <v>6863</v>
      </c>
      <c r="G2246" t="s">
        <v>56</v>
      </c>
      <c r="H2246">
        <v>1</v>
      </c>
      <c r="I2246">
        <v>51.51</v>
      </c>
      <c r="J2246">
        <v>5.3999999999999999E-2</v>
      </c>
      <c r="K2246">
        <v>16.34</v>
      </c>
      <c r="L2246" t="s">
        <v>57</v>
      </c>
    </row>
    <row r="2247" spans="1:12" x14ac:dyDescent="0.3">
      <c r="A2247" t="s">
        <v>3479</v>
      </c>
      <c r="B2247" t="s">
        <v>7447</v>
      </c>
      <c r="C2247" t="s">
        <v>88</v>
      </c>
      <c r="D2247" t="s">
        <v>198</v>
      </c>
      <c r="E2247" t="s">
        <v>60</v>
      </c>
      <c r="F2247" t="s">
        <v>61</v>
      </c>
      <c r="G2247" t="s">
        <v>56</v>
      </c>
      <c r="H2247">
        <v>1</v>
      </c>
      <c r="I2247">
        <v>70</v>
      </c>
      <c r="J2247">
        <v>7.8E-2</v>
      </c>
      <c r="K2247">
        <v>31.54</v>
      </c>
      <c r="L2247" t="s">
        <v>57</v>
      </c>
    </row>
    <row r="2248" spans="1:12" x14ac:dyDescent="0.3">
      <c r="A2248" t="s">
        <v>6540</v>
      </c>
      <c r="B2248" t="s">
        <v>6843</v>
      </c>
      <c r="C2248" t="s">
        <v>88</v>
      </c>
      <c r="D2248" t="s">
        <v>206</v>
      </c>
      <c r="E2248" t="s">
        <v>54</v>
      </c>
      <c r="F2248" t="s">
        <v>268</v>
      </c>
      <c r="G2248" t="s">
        <v>56</v>
      </c>
      <c r="H2248">
        <v>1</v>
      </c>
      <c r="I2248">
        <v>20.92</v>
      </c>
      <c r="J2248">
        <v>0.107</v>
      </c>
      <c r="K2248">
        <v>11.79</v>
      </c>
      <c r="L2248" t="s">
        <v>57</v>
      </c>
    </row>
    <row r="2249" spans="1:12" x14ac:dyDescent="0.3">
      <c r="A2249" t="s">
        <v>689</v>
      </c>
      <c r="B2249" t="s">
        <v>7136</v>
      </c>
      <c r="C2249" t="s">
        <v>84</v>
      </c>
      <c r="D2249" t="s">
        <v>243</v>
      </c>
      <c r="E2249" t="s">
        <v>93</v>
      </c>
      <c r="F2249" t="s">
        <v>6768</v>
      </c>
      <c r="G2249" t="s">
        <v>68</v>
      </c>
      <c r="H2249">
        <v>9</v>
      </c>
      <c r="I2249">
        <v>70.75</v>
      </c>
      <c r="J2249">
        <v>6.4000000000000001E-2</v>
      </c>
      <c r="K2249">
        <v>27.12</v>
      </c>
      <c r="L2249" t="s">
        <v>57</v>
      </c>
    </row>
    <row r="2250" spans="1:12" x14ac:dyDescent="0.3">
      <c r="A2250" t="s">
        <v>3273</v>
      </c>
      <c r="B2250" t="s">
        <v>8032</v>
      </c>
      <c r="C2250" t="s">
        <v>63</v>
      </c>
      <c r="D2250" t="s">
        <v>106</v>
      </c>
      <c r="E2250" t="s">
        <v>60</v>
      </c>
      <c r="F2250" t="s">
        <v>76</v>
      </c>
      <c r="G2250" t="s">
        <v>56</v>
      </c>
      <c r="H2250">
        <v>4</v>
      </c>
      <c r="I2250">
        <v>94.85</v>
      </c>
      <c r="J2250">
        <v>0.26600000000000001</v>
      </c>
      <c r="K2250">
        <v>50.47</v>
      </c>
      <c r="L2250" t="s">
        <v>57</v>
      </c>
    </row>
    <row r="2251" spans="1:12" x14ac:dyDescent="0.3">
      <c r="A2251" t="s">
        <v>5303</v>
      </c>
      <c r="B2251" t="s">
        <v>7598</v>
      </c>
      <c r="C2251" t="s">
        <v>63</v>
      </c>
      <c r="D2251" t="s">
        <v>119</v>
      </c>
      <c r="E2251" t="s">
        <v>71</v>
      </c>
      <c r="F2251" t="s">
        <v>78</v>
      </c>
      <c r="G2251" t="s">
        <v>68</v>
      </c>
      <c r="H2251">
        <v>1</v>
      </c>
      <c r="I2251">
        <v>124.47</v>
      </c>
      <c r="K2251">
        <v>95.04</v>
      </c>
      <c r="L2251" t="s">
        <v>57</v>
      </c>
    </row>
    <row r="2252" spans="1:12" x14ac:dyDescent="0.3">
      <c r="A2252" t="s">
        <v>5796</v>
      </c>
      <c r="B2252" t="s">
        <v>7298</v>
      </c>
      <c r="C2252" t="s">
        <v>88</v>
      </c>
      <c r="D2252" t="s">
        <v>116</v>
      </c>
      <c r="E2252" t="s">
        <v>54</v>
      </c>
      <c r="F2252" t="s">
        <v>65</v>
      </c>
      <c r="G2252" t="s">
        <v>56</v>
      </c>
      <c r="H2252">
        <v>5</v>
      </c>
      <c r="I2252">
        <v>24.01</v>
      </c>
      <c r="J2252">
        <v>0</v>
      </c>
      <c r="K2252">
        <v>14.56</v>
      </c>
      <c r="L2252" t="s">
        <v>57</v>
      </c>
    </row>
    <row r="2253" spans="1:12" x14ac:dyDescent="0.3">
      <c r="A2253" t="s">
        <v>5352</v>
      </c>
      <c r="B2253" t="s">
        <v>7783</v>
      </c>
      <c r="C2253" t="s">
        <v>88</v>
      </c>
      <c r="D2253" t="s">
        <v>198</v>
      </c>
      <c r="E2253" t="s">
        <v>60</v>
      </c>
      <c r="F2253" t="s">
        <v>67</v>
      </c>
      <c r="G2253" t="s">
        <v>68</v>
      </c>
      <c r="H2253">
        <v>1</v>
      </c>
      <c r="I2253">
        <v>102.23</v>
      </c>
      <c r="J2253">
        <v>0.1</v>
      </c>
      <c r="K2253">
        <v>46.1</v>
      </c>
      <c r="L2253" t="s">
        <v>57</v>
      </c>
    </row>
    <row r="2254" spans="1:12" x14ac:dyDescent="0.3">
      <c r="A2254" t="s">
        <v>1767</v>
      </c>
      <c r="B2254" t="s">
        <v>6913</v>
      </c>
      <c r="C2254" t="s">
        <v>84</v>
      </c>
      <c r="D2254" t="s">
        <v>372</v>
      </c>
      <c r="E2254" t="s">
        <v>93</v>
      </c>
      <c r="F2254" t="s">
        <v>255</v>
      </c>
      <c r="G2254" t="s">
        <v>68</v>
      </c>
      <c r="H2254">
        <v>1</v>
      </c>
      <c r="I2254">
        <v>31.14</v>
      </c>
      <c r="J2254">
        <v>0.10299999999999999</v>
      </c>
      <c r="K2254">
        <v>13.96</v>
      </c>
      <c r="L2254" t="s">
        <v>57</v>
      </c>
    </row>
    <row r="2255" spans="1:12" x14ac:dyDescent="0.3">
      <c r="A2255" t="s">
        <v>4852</v>
      </c>
      <c r="B2255" t="s">
        <v>7351</v>
      </c>
      <c r="C2255" t="s">
        <v>88</v>
      </c>
      <c r="D2255" t="s">
        <v>179</v>
      </c>
      <c r="E2255" t="s">
        <v>93</v>
      </c>
      <c r="F2255" t="s">
        <v>141</v>
      </c>
      <c r="G2255" t="s">
        <v>68</v>
      </c>
      <c r="H2255">
        <v>1</v>
      </c>
      <c r="I2255">
        <v>26.17</v>
      </c>
      <c r="J2255">
        <v>4.2999999999999997E-2</v>
      </c>
      <c r="K2255">
        <v>10.3</v>
      </c>
      <c r="L2255" t="s">
        <v>57</v>
      </c>
    </row>
    <row r="2256" spans="1:12" x14ac:dyDescent="0.3">
      <c r="A2256" t="s">
        <v>5742</v>
      </c>
      <c r="B2256" t="s">
        <v>7373</v>
      </c>
      <c r="C2256" t="s">
        <v>88</v>
      </c>
      <c r="D2256" t="s">
        <v>123</v>
      </c>
      <c r="E2256" t="s">
        <v>54</v>
      </c>
      <c r="F2256" t="s">
        <v>114</v>
      </c>
      <c r="G2256" t="s">
        <v>68</v>
      </c>
      <c r="H2256">
        <v>1</v>
      </c>
      <c r="I2256">
        <v>22.21</v>
      </c>
      <c r="J2256">
        <v>4.4999999999999998E-2</v>
      </c>
      <c r="K2256">
        <v>15.11</v>
      </c>
      <c r="L2256" t="s">
        <v>57</v>
      </c>
    </row>
    <row r="2257" spans="1:12" x14ac:dyDescent="0.3">
      <c r="A2257" t="s">
        <v>3932</v>
      </c>
      <c r="B2257" t="s">
        <v>6845</v>
      </c>
      <c r="C2257" t="s">
        <v>88</v>
      </c>
      <c r="D2257" t="s">
        <v>270</v>
      </c>
      <c r="E2257" t="s">
        <v>93</v>
      </c>
      <c r="F2257" t="s">
        <v>141</v>
      </c>
      <c r="G2257" t="s">
        <v>56</v>
      </c>
      <c r="H2257">
        <v>3</v>
      </c>
      <c r="I2257">
        <v>19.68</v>
      </c>
      <c r="K2257">
        <v>8.83</v>
      </c>
      <c r="L2257" t="s">
        <v>6720</v>
      </c>
    </row>
    <row r="2258" spans="1:12" x14ac:dyDescent="0.3">
      <c r="A2258" t="s">
        <v>808</v>
      </c>
      <c r="B2258" t="s">
        <v>8033</v>
      </c>
      <c r="C2258" t="s">
        <v>84</v>
      </c>
      <c r="D2258" t="s">
        <v>572</v>
      </c>
      <c r="E2258" t="s">
        <v>54</v>
      </c>
      <c r="F2258" t="s">
        <v>55</v>
      </c>
      <c r="G2258" t="s">
        <v>68</v>
      </c>
      <c r="H2258">
        <v>1</v>
      </c>
      <c r="I2258">
        <v>14.59</v>
      </c>
      <c r="J2258">
        <v>9.1999999999999998E-2</v>
      </c>
      <c r="K2258">
        <v>8.4</v>
      </c>
      <c r="L2258" t="s">
        <v>57</v>
      </c>
    </row>
    <row r="2259" spans="1:12" x14ac:dyDescent="0.3">
      <c r="A2259" t="s">
        <v>2984</v>
      </c>
      <c r="B2259" t="s">
        <v>7205</v>
      </c>
      <c r="C2259" t="s">
        <v>63</v>
      </c>
      <c r="D2259" t="s">
        <v>175</v>
      </c>
      <c r="E2259" t="s">
        <v>60</v>
      </c>
      <c r="F2259" t="s">
        <v>76</v>
      </c>
      <c r="G2259" t="s">
        <v>56</v>
      </c>
      <c r="H2259">
        <v>4</v>
      </c>
      <c r="I2259">
        <v>43.65</v>
      </c>
      <c r="J2259">
        <v>6.7000000000000004E-2</v>
      </c>
      <c r="K2259">
        <v>20.309999999999999</v>
      </c>
      <c r="L2259" t="s">
        <v>104</v>
      </c>
    </row>
    <row r="2260" spans="1:12" x14ac:dyDescent="0.3">
      <c r="A2260" t="s">
        <v>4538</v>
      </c>
      <c r="B2260" t="s">
        <v>7126</v>
      </c>
      <c r="C2260" t="s">
        <v>88</v>
      </c>
      <c r="D2260" t="s">
        <v>234</v>
      </c>
      <c r="E2260" t="s">
        <v>54</v>
      </c>
      <c r="F2260" t="s">
        <v>55</v>
      </c>
      <c r="G2260" t="s">
        <v>68</v>
      </c>
      <c r="H2260">
        <v>1</v>
      </c>
      <c r="I2260">
        <v>7.61</v>
      </c>
      <c r="J2260">
        <v>3.4000000000000002E-2</v>
      </c>
      <c r="K2260">
        <v>4.37</v>
      </c>
      <c r="L2260" t="s">
        <v>57</v>
      </c>
    </row>
    <row r="2261" spans="1:12" x14ac:dyDescent="0.3">
      <c r="A2261" t="s">
        <v>1848</v>
      </c>
      <c r="B2261" t="s">
        <v>7130</v>
      </c>
      <c r="C2261" t="s">
        <v>6741</v>
      </c>
      <c r="D2261" t="s">
        <v>237</v>
      </c>
      <c r="E2261" t="s">
        <v>54</v>
      </c>
      <c r="F2261" t="s">
        <v>268</v>
      </c>
      <c r="G2261" t="s">
        <v>56</v>
      </c>
      <c r="H2261">
        <v>3</v>
      </c>
      <c r="I2261">
        <v>9.0399999999999991</v>
      </c>
      <c r="J2261">
        <v>5.2999999999999999E-2</v>
      </c>
      <c r="K2261">
        <v>6.29</v>
      </c>
      <c r="L2261" t="s">
        <v>57</v>
      </c>
    </row>
    <row r="2262" spans="1:12" x14ac:dyDescent="0.3">
      <c r="A2262" t="s">
        <v>5726</v>
      </c>
      <c r="B2262" t="s">
        <v>7578</v>
      </c>
      <c r="C2262" t="s">
        <v>63</v>
      </c>
      <c r="D2262" t="s">
        <v>7233</v>
      </c>
      <c r="E2262" t="s">
        <v>107</v>
      </c>
      <c r="F2262" t="s">
        <v>148</v>
      </c>
      <c r="G2262" t="s">
        <v>68</v>
      </c>
      <c r="H2262">
        <v>3</v>
      </c>
      <c r="I2262">
        <v>30.42</v>
      </c>
      <c r="J2262">
        <v>0.314</v>
      </c>
      <c r="K2262">
        <v>12.15</v>
      </c>
      <c r="L2262" t="s">
        <v>6738</v>
      </c>
    </row>
    <row r="2263" spans="1:12" x14ac:dyDescent="0.3">
      <c r="A2263" t="s">
        <v>2694</v>
      </c>
      <c r="B2263" t="s">
        <v>7222</v>
      </c>
      <c r="C2263" t="s">
        <v>52</v>
      </c>
      <c r="D2263" t="s">
        <v>272</v>
      </c>
      <c r="E2263" t="s">
        <v>107</v>
      </c>
      <c r="F2263" t="s">
        <v>139</v>
      </c>
      <c r="G2263" t="s">
        <v>56</v>
      </c>
      <c r="H2263">
        <v>6</v>
      </c>
      <c r="I2263">
        <v>42.92</v>
      </c>
      <c r="J2263">
        <v>8.7999999999999995E-2</v>
      </c>
      <c r="K2263">
        <v>16.47</v>
      </c>
      <c r="L2263" t="s">
        <v>57</v>
      </c>
    </row>
    <row r="2264" spans="1:12" x14ac:dyDescent="0.3">
      <c r="A2264" t="s">
        <v>1215</v>
      </c>
      <c r="B2264" t="s">
        <v>7321</v>
      </c>
      <c r="C2264" t="s">
        <v>52</v>
      </c>
      <c r="D2264" t="s">
        <v>200</v>
      </c>
      <c r="E2264" t="s">
        <v>6911</v>
      </c>
      <c r="F2264" t="s">
        <v>76</v>
      </c>
      <c r="G2264" t="s">
        <v>68</v>
      </c>
      <c r="H2264">
        <v>2</v>
      </c>
      <c r="I2264">
        <v>20.010000000000002</v>
      </c>
      <c r="J2264">
        <v>8.1000000000000003E-2</v>
      </c>
      <c r="K2264">
        <v>9.9600000000000009</v>
      </c>
      <c r="L2264" t="s">
        <v>57</v>
      </c>
    </row>
    <row r="2265" spans="1:12" x14ac:dyDescent="0.3">
      <c r="A2265" t="s">
        <v>6013</v>
      </c>
      <c r="B2265" t="s">
        <v>7266</v>
      </c>
      <c r="C2265" t="s">
        <v>84</v>
      </c>
      <c r="D2265" t="s">
        <v>196</v>
      </c>
      <c r="E2265" t="s">
        <v>60</v>
      </c>
      <c r="F2265" t="s">
        <v>90</v>
      </c>
      <c r="G2265" t="s">
        <v>68</v>
      </c>
      <c r="H2265">
        <v>7</v>
      </c>
      <c r="I2265">
        <v>19.73</v>
      </c>
      <c r="J2265">
        <v>0.13400000000000001</v>
      </c>
      <c r="K2265">
        <v>8.32</v>
      </c>
      <c r="L2265" t="s">
        <v>57</v>
      </c>
    </row>
    <row r="2266" spans="1:12" x14ac:dyDescent="0.3">
      <c r="A2266" t="s">
        <v>2245</v>
      </c>
      <c r="B2266" t="s">
        <v>7641</v>
      </c>
      <c r="C2266" t="s">
        <v>63</v>
      </c>
      <c r="D2266" t="s">
        <v>302</v>
      </c>
      <c r="E2266" t="s">
        <v>71</v>
      </c>
      <c r="F2266" t="s">
        <v>78</v>
      </c>
      <c r="G2266" t="s">
        <v>68</v>
      </c>
      <c r="H2266">
        <v>1</v>
      </c>
      <c r="I2266">
        <v>166.14</v>
      </c>
      <c r="K2266">
        <v>108.51</v>
      </c>
      <c r="L2266" t="s">
        <v>6738</v>
      </c>
    </row>
    <row r="2267" spans="1:12" x14ac:dyDescent="0.3">
      <c r="A2267" t="s">
        <v>5265</v>
      </c>
      <c r="B2267" t="s">
        <v>8034</v>
      </c>
      <c r="C2267" t="s">
        <v>84</v>
      </c>
      <c r="D2267" t="s">
        <v>171</v>
      </c>
      <c r="E2267" t="s">
        <v>93</v>
      </c>
      <c r="F2267" t="s">
        <v>94</v>
      </c>
      <c r="G2267" t="s">
        <v>56</v>
      </c>
      <c r="H2267">
        <v>1</v>
      </c>
      <c r="I2267">
        <v>11.16</v>
      </c>
      <c r="J2267">
        <v>0.1</v>
      </c>
      <c r="K2267">
        <v>5.5</v>
      </c>
      <c r="L2267" t="s">
        <v>57</v>
      </c>
    </row>
    <row r="2268" spans="1:12" x14ac:dyDescent="0.3">
      <c r="A2268" t="s">
        <v>1701</v>
      </c>
      <c r="B2268" t="s">
        <v>7222</v>
      </c>
      <c r="C2268" t="s">
        <v>88</v>
      </c>
      <c r="D2268" t="s">
        <v>7378</v>
      </c>
      <c r="E2268" t="s">
        <v>93</v>
      </c>
      <c r="F2268" t="s">
        <v>124</v>
      </c>
      <c r="G2268" t="s">
        <v>56</v>
      </c>
      <c r="H2268">
        <v>1</v>
      </c>
      <c r="I2268">
        <v>71.52</v>
      </c>
      <c r="J2268">
        <v>3.1E-2</v>
      </c>
      <c r="K2268">
        <v>27.82</v>
      </c>
      <c r="L2268" t="s">
        <v>57</v>
      </c>
    </row>
    <row r="2269" spans="1:12" x14ac:dyDescent="0.3">
      <c r="A2269" t="s">
        <v>6142</v>
      </c>
      <c r="B2269" t="s">
        <v>7598</v>
      </c>
      <c r="C2269" t="s">
        <v>88</v>
      </c>
      <c r="D2269" t="s">
        <v>202</v>
      </c>
      <c r="E2269" t="s">
        <v>54</v>
      </c>
      <c r="F2269" t="s">
        <v>114</v>
      </c>
      <c r="G2269" t="s">
        <v>68</v>
      </c>
      <c r="H2269">
        <v>4</v>
      </c>
      <c r="I2269">
        <v>21.7</v>
      </c>
      <c r="J2269">
        <v>2.5999999999999999E-2</v>
      </c>
      <c r="K2269">
        <v>14.78</v>
      </c>
      <c r="L2269" t="s">
        <v>57</v>
      </c>
    </row>
    <row r="2270" spans="1:12" x14ac:dyDescent="0.3">
      <c r="A2270" t="s">
        <v>3927</v>
      </c>
      <c r="B2270" t="s">
        <v>6934</v>
      </c>
      <c r="C2270" t="s">
        <v>88</v>
      </c>
      <c r="D2270" t="s">
        <v>162</v>
      </c>
      <c r="E2270" t="s">
        <v>60</v>
      </c>
      <c r="F2270" t="s">
        <v>67</v>
      </c>
      <c r="G2270" t="s">
        <v>68</v>
      </c>
      <c r="H2270">
        <v>2</v>
      </c>
      <c r="I2270">
        <v>80.290000000000006</v>
      </c>
      <c r="J2270">
        <v>0.13100000000000001</v>
      </c>
      <c r="K2270">
        <v>39.950000000000003</v>
      </c>
      <c r="L2270" t="s">
        <v>57</v>
      </c>
    </row>
    <row r="2271" spans="1:12" x14ac:dyDescent="0.3">
      <c r="A2271" t="s">
        <v>5316</v>
      </c>
      <c r="B2271" t="s">
        <v>6927</v>
      </c>
      <c r="C2271" t="s">
        <v>88</v>
      </c>
      <c r="D2271" t="s">
        <v>198</v>
      </c>
      <c r="E2271" t="s">
        <v>60</v>
      </c>
      <c r="F2271" t="s">
        <v>61</v>
      </c>
      <c r="G2271" t="s">
        <v>68</v>
      </c>
      <c r="H2271">
        <v>3</v>
      </c>
      <c r="I2271">
        <v>52.11</v>
      </c>
      <c r="J2271">
        <v>0.13</v>
      </c>
      <c r="K2271">
        <v>28.17</v>
      </c>
      <c r="L2271" t="s">
        <v>57</v>
      </c>
    </row>
    <row r="2272" spans="1:12" x14ac:dyDescent="0.3">
      <c r="A2272" t="s">
        <v>6475</v>
      </c>
      <c r="B2272" t="s">
        <v>6808</v>
      </c>
      <c r="C2272" t="s">
        <v>52</v>
      </c>
      <c r="D2272" t="s">
        <v>181</v>
      </c>
      <c r="E2272" t="s">
        <v>60</v>
      </c>
      <c r="F2272" t="s">
        <v>67</v>
      </c>
      <c r="G2272" t="s">
        <v>56</v>
      </c>
      <c r="H2272">
        <v>2</v>
      </c>
      <c r="I2272">
        <v>41.24</v>
      </c>
      <c r="J2272">
        <v>3.5999999999999997E-2</v>
      </c>
      <c r="K2272">
        <v>18.46</v>
      </c>
      <c r="L2272" t="s">
        <v>6720</v>
      </c>
    </row>
    <row r="2273" spans="1:12" x14ac:dyDescent="0.3">
      <c r="A2273" t="s">
        <v>3229</v>
      </c>
      <c r="B2273" t="s">
        <v>8035</v>
      </c>
      <c r="C2273" t="s">
        <v>6741</v>
      </c>
      <c r="D2273" t="s">
        <v>53</v>
      </c>
      <c r="E2273" t="s">
        <v>71</v>
      </c>
      <c r="F2273" t="s">
        <v>78</v>
      </c>
      <c r="H2273">
        <v>7</v>
      </c>
      <c r="I2273">
        <v>138.65</v>
      </c>
      <c r="J2273">
        <v>1.7000000000000001E-2</v>
      </c>
      <c r="K2273">
        <v>99.67</v>
      </c>
      <c r="L2273" t="s">
        <v>57</v>
      </c>
    </row>
    <row r="2274" spans="1:12" x14ac:dyDescent="0.3">
      <c r="A2274" t="s">
        <v>3291</v>
      </c>
      <c r="B2274" t="s">
        <v>7991</v>
      </c>
      <c r="C2274" t="s">
        <v>88</v>
      </c>
      <c r="D2274" t="s">
        <v>167</v>
      </c>
      <c r="E2274" t="s">
        <v>107</v>
      </c>
      <c r="F2274" t="s">
        <v>148</v>
      </c>
      <c r="G2274" t="s">
        <v>56</v>
      </c>
      <c r="H2274">
        <v>1</v>
      </c>
      <c r="I2274">
        <v>34.6</v>
      </c>
      <c r="J2274">
        <v>9.2999999999999999E-2</v>
      </c>
      <c r="K2274">
        <v>12.67</v>
      </c>
      <c r="L2274" t="s">
        <v>6714</v>
      </c>
    </row>
    <row r="2275" spans="1:12" x14ac:dyDescent="0.3">
      <c r="A2275" t="s">
        <v>4041</v>
      </c>
      <c r="B2275" t="s">
        <v>6779</v>
      </c>
      <c r="C2275" t="s">
        <v>63</v>
      </c>
      <c r="D2275" t="s">
        <v>188</v>
      </c>
      <c r="E2275" t="s">
        <v>71</v>
      </c>
      <c r="F2275" t="s">
        <v>126</v>
      </c>
      <c r="G2275" t="s">
        <v>68</v>
      </c>
      <c r="H2275">
        <v>17</v>
      </c>
      <c r="I2275">
        <v>98.52</v>
      </c>
      <c r="J2275">
        <v>0.14799999999999999</v>
      </c>
      <c r="K2275">
        <v>69.06</v>
      </c>
      <c r="L2275" t="s">
        <v>57</v>
      </c>
    </row>
    <row r="2276" spans="1:12" x14ac:dyDescent="0.3">
      <c r="A2276" t="s">
        <v>4025</v>
      </c>
      <c r="B2276" t="s">
        <v>6997</v>
      </c>
      <c r="C2276" t="s">
        <v>52</v>
      </c>
      <c r="D2276" t="s">
        <v>237</v>
      </c>
      <c r="E2276" t="s">
        <v>6924</v>
      </c>
      <c r="F2276" t="s">
        <v>72</v>
      </c>
      <c r="G2276" t="s">
        <v>68</v>
      </c>
      <c r="H2276">
        <v>11</v>
      </c>
      <c r="I2276">
        <v>67.55</v>
      </c>
      <c r="J2276">
        <v>6.0999999999999999E-2</v>
      </c>
      <c r="K2276">
        <v>53.07</v>
      </c>
      <c r="L2276" t="s">
        <v>57</v>
      </c>
    </row>
    <row r="2277" spans="1:12" x14ac:dyDescent="0.3">
      <c r="A2277" t="s">
        <v>6233</v>
      </c>
      <c r="B2277" t="s">
        <v>7662</v>
      </c>
      <c r="C2277" t="s">
        <v>88</v>
      </c>
      <c r="D2277" t="s">
        <v>92</v>
      </c>
      <c r="E2277" t="s">
        <v>54</v>
      </c>
      <c r="F2277" t="s">
        <v>55</v>
      </c>
      <c r="G2277" t="s">
        <v>56</v>
      </c>
      <c r="H2277">
        <v>1</v>
      </c>
      <c r="I2277">
        <v>15.66</v>
      </c>
      <c r="J2277">
        <v>2.4E-2</v>
      </c>
      <c r="K2277">
        <v>9.33</v>
      </c>
      <c r="L2277" t="s">
        <v>6738</v>
      </c>
    </row>
    <row r="2278" spans="1:12" x14ac:dyDescent="0.3">
      <c r="A2278" t="s">
        <v>1115</v>
      </c>
      <c r="B2278" t="s">
        <v>8036</v>
      </c>
      <c r="C2278" t="s">
        <v>63</v>
      </c>
      <c r="D2278" t="s">
        <v>251</v>
      </c>
      <c r="E2278" t="s">
        <v>93</v>
      </c>
      <c r="F2278" t="s">
        <v>219</v>
      </c>
      <c r="G2278" t="s">
        <v>56</v>
      </c>
      <c r="H2278">
        <v>1</v>
      </c>
      <c r="I2278">
        <v>31.43</v>
      </c>
      <c r="J2278">
        <v>0.108</v>
      </c>
      <c r="K2278">
        <v>14.01</v>
      </c>
      <c r="L2278" t="s">
        <v>104</v>
      </c>
    </row>
    <row r="2279" spans="1:12" x14ac:dyDescent="0.3">
      <c r="A2279" t="s">
        <v>5493</v>
      </c>
      <c r="B2279" t="s">
        <v>6999</v>
      </c>
      <c r="C2279" t="s">
        <v>88</v>
      </c>
      <c r="D2279" t="s">
        <v>198</v>
      </c>
      <c r="E2279" t="s">
        <v>6901</v>
      </c>
      <c r="F2279" t="s">
        <v>99</v>
      </c>
      <c r="G2279" t="s">
        <v>68</v>
      </c>
      <c r="H2279">
        <v>7</v>
      </c>
      <c r="I2279">
        <v>83.35</v>
      </c>
      <c r="J2279">
        <v>7.5999999999999998E-2</v>
      </c>
      <c r="K2279">
        <v>45.07</v>
      </c>
      <c r="L2279" t="s">
        <v>57</v>
      </c>
    </row>
    <row r="2280" spans="1:12" x14ac:dyDescent="0.3">
      <c r="A2280" t="s">
        <v>275</v>
      </c>
      <c r="B2280" t="s">
        <v>8037</v>
      </c>
      <c r="C2280" t="s">
        <v>88</v>
      </c>
      <c r="D2280" t="s">
        <v>202</v>
      </c>
      <c r="E2280" t="s">
        <v>7244</v>
      </c>
      <c r="F2280" t="s">
        <v>124</v>
      </c>
      <c r="G2280" t="s">
        <v>56</v>
      </c>
      <c r="H2280">
        <v>2</v>
      </c>
      <c r="I2280">
        <v>15.47</v>
      </c>
      <c r="J2280">
        <v>0.09</v>
      </c>
      <c r="K2280">
        <v>6.88</v>
      </c>
      <c r="L2280" t="s">
        <v>57</v>
      </c>
    </row>
    <row r="2281" spans="1:12" x14ac:dyDescent="0.3">
      <c r="A2281" t="s">
        <v>4552</v>
      </c>
      <c r="B2281" t="s">
        <v>8038</v>
      </c>
      <c r="C2281" t="s">
        <v>84</v>
      </c>
      <c r="D2281" t="s">
        <v>225</v>
      </c>
      <c r="E2281" t="s">
        <v>54</v>
      </c>
      <c r="F2281" t="s">
        <v>156</v>
      </c>
      <c r="G2281" t="s">
        <v>56</v>
      </c>
      <c r="H2281">
        <v>1</v>
      </c>
      <c r="I2281">
        <v>19.41</v>
      </c>
      <c r="J2281">
        <v>0.153</v>
      </c>
      <c r="K2281">
        <v>11.93</v>
      </c>
      <c r="L2281" t="s">
        <v>57</v>
      </c>
    </row>
    <row r="2282" spans="1:12" x14ac:dyDescent="0.3">
      <c r="A2282" t="s">
        <v>3198</v>
      </c>
      <c r="B2282" t="s">
        <v>8039</v>
      </c>
      <c r="C2282" t="s">
        <v>52</v>
      </c>
      <c r="D2282" t="s">
        <v>237</v>
      </c>
      <c r="E2282" t="s">
        <v>71</v>
      </c>
      <c r="F2282" t="s">
        <v>72</v>
      </c>
      <c r="G2282" t="s">
        <v>68</v>
      </c>
      <c r="H2282">
        <v>8</v>
      </c>
      <c r="I2282">
        <v>235.4</v>
      </c>
      <c r="J2282">
        <v>0.16700000000000001</v>
      </c>
      <c r="K2282">
        <v>170.59</v>
      </c>
      <c r="L2282" t="s">
        <v>57</v>
      </c>
    </row>
    <row r="2283" spans="1:12" x14ac:dyDescent="0.3">
      <c r="A2283" t="s">
        <v>6553</v>
      </c>
      <c r="B2283" t="s">
        <v>7553</v>
      </c>
      <c r="C2283" t="s">
        <v>63</v>
      </c>
      <c r="D2283" t="s">
        <v>204</v>
      </c>
      <c r="E2283" t="s">
        <v>60</v>
      </c>
      <c r="F2283" t="s">
        <v>99</v>
      </c>
      <c r="G2283" t="s">
        <v>56</v>
      </c>
      <c r="H2283">
        <v>4</v>
      </c>
      <c r="I2283">
        <v>117.49</v>
      </c>
      <c r="J2283">
        <v>0.35299999999999998</v>
      </c>
      <c r="K2283">
        <v>48.64</v>
      </c>
      <c r="L2283" t="s">
        <v>57</v>
      </c>
    </row>
    <row r="2284" spans="1:12" x14ac:dyDescent="0.3">
      <c r="A2284" t="s">
        <v>6104</v>
      </c>
      <c r="B2284" t="s">
        <v>8040</v>
      </c>
      <c r="C2284" t="s">
        <v>88</v>
      </c>
      <c r="D2284" t="s">
        <v>123</v>
      </c>
      <c r="E2284" t="s">
        <v>60</v>
      </c>
      <c r="F2284" t="s">
        <v>90</v>
      </c>
      <c r="G2284" t="s">
        <v>56</v>
      </c>
      <c r="H2284">
        <v>1</v>
      </c>
      <c r="I2284">
        <v>102.55</v>
      </c>
      <c r="J2284">
        <v>0.13200000000000001</v>
      </c>
      <c r="K2284">
        <v>48.42</v>
      </c>
      <c r="L2284" t="s">
        <v>57</v>
      </c>
    </row>
    <row r="2285" spans="1:12" x14ac:dyDescent="0.3">
      <c r="A2285" t="s">
        <v>2531</v>
      </c>
      <c r="B2285" t="s">
        <v>7463</v>
      </c>
      <c r="C2285" t="s">
        <v>6755</v>
      </c>
      <c r="D2285" t="s">
        <v>169</v>
      </c>
      <c r="E2285" t="s">
        <v>93</v>
      </c>
      <c r="F2285" t="s">
        <v>124</v>
      </c>
      <c r="G2285" t="s">
        <v>56</v>
      </c>
      <c r="H2285">
        <v>1</v>
      </c>
      <c r="I2285">
        <v>40.65</v>
      </c>
      <c r="J2285">
        <v>0.11700000000000001</v>
      </c>
      <c r="K2285">
        <v>17.8</v>
      </c>
      <c r="L2285" t="s">
        <v>57</v>
      </c>
    </row>
    <row r="2286" spans="1:12" x14ac:dyDescent="0.3">
      <c r="A2286" t="s">
        <v>2451</v>
      </c>
      <c r="B2286" t="s">
        <v>7173</v>
      </c>
      <c r="C2286" t="s">
        <v>84</v>
      </c>
      <c r="D2286" t="s">
        <v>169</v>
      </c>
      <c r="E2286" t="s">
        <v>71</v>
      </c>
      <c r="F2286" t="s">
        <v>72</v>
      </c>
      <c r="G2286" t="s">
        <v>68</v>
      </c>
      <c r="H2286">
        <v>1</v>
      </c>
      <c r="I2286">
        <v>289.01</v>
      </c>
      <c r="J2286">
        <v>0.105</v>
      </c>
      <c r="K2286">
        <v>226.32</v>
      </c>
      <c r="L2286" t="s">
        <v>6738</v>
      </c>
    </row>
    <row r="2287" spans="1:12" x14ac:dyDescent="0.3">
      <c r="A2287" t="s">
        <v>4895</v>
      </c>
      <c r="B2287" t="s">
        <v>8041</v>
      </c>
      <c r="C2287" t="s">
        <v>6741</v>
      </c>
      <c r="D2287" t="s">
        <v>75</v>
      </c>
      <c r="E2287" t="s">
        <v>54</v>
      </c>
      <c r="F2287" t="s">
        <v>156</v>
      </c>
      <c r="G2287" t="s">
        <v>68</v>
      </c>
      <c r="H2287">
        <v>4</v>
      </c>
      <c r="I2287">
        <v>19.22</v>
      </c>
      <c r="J2287">
        <v>8.8999999999999996E-2</v>
      </c>
      <c r="K2287">
        <v>12.04</v>
      </c>
      <c r="L2287" t="s">
        <v>57</v>
      </c>
    </row>
    <row r="2288" spans="1:12" x14ac:dyDescent="0.3">
      <c r="A2288" t="s">
        <v>668</v>
      </c>
      <c r="B2288" t="s">
        <v>7662</v>
      </c>
      <c r="C2288" t="s">
        <v>84</v>
      </c>
      <c r="D2288" t="s">
        <v>169</v>
      </c>
      <c r="E2288" t="s">
        <v>93</v>
      </c>
      <c r="F2288" t="s">
        <v>141</v>
      </c>
      <c r="G2288" t="s">
        <v>68</v>
      </c>
      <c r="H2288">
        <v>2</v>
      </c>
      <c r="I2288">
        <v>42.78</v>
      </c>
      <c r="J2288">
        <v>8.5000000000000006E-2</v>
      </c>
      <c r="K2288">
        <v>16</v>
      </c>
      <c r="L2288" t="s">
        <v>6720</v>
      </c>
    </row>
    <row r="2289" spans="1:12" x14ac:dyDescent="0.3">
      <c r="A2289" t="s">
        <v>3905</v>
      </c>
      <c r="B2289" t="s">
        <v>8042</v>
      </c>
      <c r="C2289" t="s">
        <v>88</v>
      </c>
      <c r="D2289" t="s">
        <v>179</v>
      </c>
      <c r="E2289" t="s">
        <v>71</v>
      </c>
      <c r="F2289" t="s">
        <v>126</v>
      </c>
      <c r="G2289" t="s">
        <v>56</v>
      </c>
      <c r="H2289">
        <v>1</v>
      </c>
      <c r="I2289">
        <v>117.03</v>
      </c>
      <c r="J2289">
        <v>0</v>
      </c>
      <c r="K2289">
        <v>83.94</v>
      </c>
      <c r="L2289" t="s">
        <v>57</v>
      </c>
    </row>
    <row r="2290" spans="1:12" x14ac:dyDescent="0.3">
      <c r="A2290" t="s">
        <v>3068</v>
      </c>
      <c r="B2290" t="s">
        <v>6825</v>
      </c>
      <c r="C2290" t="s">
        <v>88</v>
      </c>
      <c r="D2290" t="s">
        <v>89</v>
      </c>
      <c r="E2290" t="s">
        <v>107</v>
      </c>
      <c r="F2290" t="s">
        <v>139</v>
      </c>
      <c r="G2290" t="s">
        <v>68</v>
      </c>
      <c r="H2290">
        <v>3</v>
      </c>
      <c r="I2290">
        <v>53.36</v>
      </c>
      <c r="J2290">
        <v>7.2999999999999995E-2</v>
      </c>
      <c r="K2290">
        <v>18.12</v>
      </c>
      <c r="L2290" t="s">
        <v>57</v>
      </c>
    </row>
    <row r="2291" spans="1:12" x14ac:dyDescent="0.3">
      <c r="A2291" t="s">
        <v>1935</v>
      </c>
      <c r="B2291" t="s">
        <v>6774</v>
      </c>
      <c r="C2291" t="s">
        <v>52</v>
      </c>
      <c r="D2291" t="s">
        <v>96</v>
      </c>
      <c r="E2291" t="s">
        <v>6846</v>
      </c>
      <c r="F2291" t="s">
        <v>72</v>
      </c>
      <c r="G2291" t="s">
        <v>68</v>
      </c>
      <c r="H2291">
        <v>2</v>
      </c>
      <c r="I2291">
        <v>287.52999999999997</v>
      </c>
      <c r="J2291">
        <v>0.14000000000000001</v>
      </c>
      <c r="K2291">
        <v>201.02</v>
      </c>
      <c r="L2291" t="s">
        <v>57</v>
      </c>
    </row>
    <row r="2292" spans="1:12" x14ac:dyDescent="0.3">
      <c r="A2292" t="s">
        <v>5038</v>
      </c>
      <c r="B2292" t="s">
        <v>8043</v>
      </c>
      <c r="C2292" t="s">
        <v>52</v>
      </c>
      <c r="D2292" t="s">
        <v>216</v>
      </c>
      <c r="E2292" t="s">
        <v>71</v>
      </c>
      <c r="F2292" t="s">
        <v>78</v>
      </c>
      <c r="G2292" t="s">
        <v>68</v>
      </c>
      <c r="H2292">
        <v>2</v>
      </c>
      <c r="I2292">
        <v>70.5</v>
      </c>
      <c r="J2292">
        <v>8.1000000000000003E-2</v>
      </c>
      <c r="K2292">
        <v>52.52</v>
      </c>
      <c r="L2292" t="s">
        <v>57</v>
      </c>
    </row>
    <row r="2293" spans="1:12" x14ac:dyDescent="0.3">
      <c r="A2293" t="s">
        <v>6223</v>
      </c>
      <c r="B2293" t="s">
        <v>7283</v>
      </c>
      <c r="C2293" t="s">
        <v>6820</v>
      </c>
      <c r="D2293" t="s">
        <v>181</v>
      </c>
      <c r="E2293" t="s">
        <v>93</v>
      </c>
      <c r="F2293" t="s">
        <v>255</v>
      </c>
      <c r="G2293" t="s">
        <v>68</v>
      </c>
      <c r="H2293">
        <v>2</v>
      </c>
      <c r="I2293">
        <v>55.33</v>
      </c>
      <c r="J2293">
        <v>0.108</v>
      </c>
      <c r="K2293">
        <v>26.48</v>
      </c>
      <c r="L2293" t="s">
        <v>57</v>
      </c>
    </row>
    <row r="2294" spans="1:12" x14ac:dyDescent="0.3">
      <c r="A2294" t="s">
        <v>6571</v>
      </c>
      <c r="B2294" t="s">
        <v>8044</v>
      </c>
      <c r="C2294" t="s">
        <v>6741</v>
      </c>
      <c r="D2294" t="s">
        <v>113</v>
      </c>
      <c r="E2294" t="s">
        <v>54</v>
      </c>
      <c r="F2294" t="s">
        <v>6878</v>
      </c>
      <c r="G2294" t="s">
        <v>68</v>
      </c>
      <c r="H2294">
        <v>1</v>
      </c>
      <c r="I2294">
        <v>13</v>
      </c>
      <c r="J2294">
        <v>6.2E-2</v>
      </c>
      <c r="K2294">
        <v>8.4</v>
      </c>
      <c r="L2294" t="s">
        <v>57</v>
      </c>
    </row>
    <row r="2295" spans="1:12" x14ac:dyDescent="0.3">
      <c r="A2295" t="s">
        <v>5605</v>
      </c>
      <c r="B2295" t="s">
        <v>7266</v>
      </c>
      <c r="C2295" t="s">
        <v>84</v>
      </c>
      <c r="D2295" t="s">
        <v>147</v>
      </c>
      <c r="E2295" t="s">
        <v>71</v>
      </c>
      <c r="F2295" t="s">
        <v>126</v>
      </c>
      <c r="G2295" t="s">
        <v>68</v>
      </c>
      <c r="H2295">
        <v>2</v>
      </c>
      <c r="I2295">
        <v>265.06</v>
      </c>
      <c r="J2295">
        <v>0.13400000000000001</v>
      </c>
      <c r="K2295">
        <v>194.06</v>
      </c>
      <c r="L2295" t="s">
        <v>57</v>
      </c>
    </row>
    <row r="2296" spans="1:12" x14ac:dyDescent="0.3">
      <c r="A2296" t="s">
        <v>3347</v>
      </c>
      <c r="B2296" t="s">
        <v>7611</v>
      </c>
      <c r="C2296" t="s">
        <v>88</v>
      </c>
      <c r="D2296" t="s">
        <v>167</v>
      </c>
      <c r="E2296" t="s">
        <v>71</v>
      </c>
      <c r="F2296" t="s">
        <v>72</v>
      </c>
      <c r="G2296" t="s">
        <v>56</v>
      </c>
      <c r="H2296">
        <v>1</v>
      </c>
      <c r="I2296">
        <v>36.56</v>
      </c>
      <c r="J2296">
        <v>6.5000000000000002E-2</v>
      </c>
      <c r="K2296">
        <v>25.71</v>
      </c>
      <c r="L2296" t="s">
        <v>57</v>
      </c>
    </row>
    <row r="2297" spans="1:12" x14ac:dyDescent="0.3">
      <c r="A2297" t="s">
        <v>5965</v>
      </c>
      <c r="B2297" t="s">
        <v>6838</v>
      </c>
      <c r="C2297" t="s">
        <v>88</v>
      </c>
      <c r="D2297" t="s">
        <v>135</v>
      </c>
      <c r="E2297" t="s">
        <v>107</v>
      </c>
      <c r="F2297" t="s">
        <v>7159</v>
      </c>
      <c r="G2297" t="s">
        <v>68</v>
      </c>
      <c r="H2297">
        <v>1</v>
      </c>
      <c r="I2297">
        <v>20.38</v>
      </c>
      <c r="J2297">
        <v>0.11</v>
      </c>
      <c r="K2297">
        <v>8.26</v>
      </c>
      <c r="L2297" t="s">
        <v>57</v>
      </c>
    </row>
    <row r="2298" spans="1:12" x14ac:dyDescent="0.3">
      <c r="A2298" t="s">
        <v>6005</v>
      </c>
      <c r="B2298" t="s">
        <v>6770</v>
      </c>
      <c r="C2298" t="s">
        <v>63</v>
      </c>
      <c r="D2298" t="s">
        <v>175</v>
      </c>
      <c r="E2298" t="s">
        <v>93</v>
      </c>
      <c r="F2298" t="s">
        <v>94</v>
      </c>
      <c r="G2298" t="s">
        <v>68</v>
      </c>
      <c r="H2298">
        <v>2</v>
      </c>
      <c r="I2298">
        <v>27.53</v>
      </c>
      <c r="J2298">
        <v>0.16900000000000001</v>
      </c>
      <c r="K2298">
        <v>9.93</v>
      </c>
      <c r="L2298" t="s">
        <v>6720</v>
      </c>
    </row>
    <row r="2299" spans="1:12" x14ac:dyDescent="0.3">
      <c r="A2299" t="s">
        <v>1063</v>
      </c>
      <c r="B2299" t="s">
        <v>7590</v>
      </c>
      <c r="C2299" t="s">
        <v>52</v>
      </c>
      <c r="D2299" t="s">
        <v>237</v>
      </c>
      <c r="E2299" t="s">
        <v>60</v>
      </c>
      <c r="F2299" t="s">
        <v>99</v>
      </c>
      <c r="G2299" t="s">
        <v>68</v>
      </c>
      <c r="H2299">
        <v>5</v>
      </c>
      <c r="I2299">
        <v>28.04</v>
      </c>
      <c r="J2299">
        <v>0.128</v>
      </c>
      <c r="K2299">
        <v>14.02</v>
      </c>
      <c r="L2299" t="s">
        <v>57</v>
      </c>
    </row>
    <row r="2300" spans="1:12" x14ac:dyDescent="0.3">
      <c r="A2300" t="s">
        <v>2588</v>
      </c>
      <c r="B2300" t="s">
        <v>8045</v>
      </c>
      <c r="C2300" t="s">
        <v>6741</v>
      </c>
      <c r="D2300" t="s">
        <v>130</v>
      </c>
      <c r="E2300" t="s">
        <v>71</v>
      </c>
      <c r="F2300" t="s">
        <v>86</v>
      </c>
      <c r="G2300" t="s">
        <v>68</v>
      </c>
      <c r="H2300">
        <v>5</v>
      </c>
      <c r="I2300">
        <v>36.72</v>
      </c>
      <c r="J2300">
        <v>0.10100000000000001</v>
      </c>
      <c r="K2300">
        <v>23.94</v>
      </c>
      <c r="L2300" t="s">
        <v>57</v>
      </c>
    </row>
    <row r="2301" spans="1:12" x14ac:dyDescent="0.3">
      <c r="A2301" t="s">
        <v>3792</v>
      </c>
      <c r="B2301" t="s">
        <v>8046</v>
      </c>
      <c r="C2301" t="s">
        <v>84</v>
      </c>
      <c r="D2301" t="s">
        <v>110</v>
      </c>
      <c r="E2301" t="s">
        <v>60</v>
      </c>
      <c r="F2301" t="s">
        <v>67</v>
      </c>
      <c r="G2301" t="s">
        <v>56</v>
      </c>
      <c r="H2301">
        <v>7</v>
      </c>
      <c r="I2301">
        <v>103.91</v>
      </c>
      <c r="J2301">
        <v>0.16700000000000001</v>
      </c>
      <c r="K2301">
        <v>55.15</v>
      </c>
      <c r="L2301" t="s">
        <v>57</v>
      </c>
    </row>
    <row r="2302" spans="1:12" x14ac:dyDescent="0.3">
      <c r="A2302" t="s">
        <v>2685</v>
      </c>
      <c r="B2302" t="s">
        <v>7836</v>
      </c>
      <c r="C2302" t="s">
        <v>88</v>
      </c>
      <c r="D2302" t="s">
        <v>162</v>
      </c>
      <c r="E2302" t="s">
        <v>93</v>
      </c>
      <c r="F2302" t="s">
        <v>141</v>
      </c>
      <c r="G2302" t="s">
        <v>56</v>
      </c>
      <c r="H2302">
        <v>6</v>
      </c>
      <c r="I2302">
        <v>80.78</v>
      </c>
      <c r="J2302">
        <v>9.6000000000000002E-2</v>
      </c>
      <c r="K2302">
        <v>37.53</v>
      </c>
      <c r="L2302" t="s">
        <v>57</v>
      </c>
    </row>
    <row r="2303" spans="1:12" x14ac:dyDescent="0.3">
      <c r="A2303" t="s">
        <v>2689</v>
      </c>
      <c r="B2303" t="s">
        <v>6825</v>
      </c>
      <c r="C2303" t="s">
        <v>63</v>
      </c>
      <c r="D2303" t="s">
        <v>251</v>
      </c>
      <c r="E2303" t="s">
        <v>93</v>
      </c>
      <c r="F2303" t="s">
        <v>7353</v>
      </c>
      <c r="G2303" t="s">
        <v>68</v>
      </c>
      <c r="H2303">
        <v>5</v>
      </c>
      <c r="I2303">
        <v>28.84</v>
      </c>
      <c r="J2303">
        <v>0.36499999999999999</v>
      </c>
      <c r="K2303">
        <v>12.55</v>
      </c>
      <c r="L2303" t="s">
        <v>6714</v>
      </c>
    </row>
    <row r="2304" spans="1:12" x14ac:dyDescent="0.3">
      <c r="A2304" t="s">
        <v>4171</v>
      </c>
      <c r="B2304" t="s">
        <v>6902</v>
      </c>
      <c r="C2304" t="s">
        <v>52</v>
      </c>
      <c r="D2304" t="s">
        <v>155</v>
      </c>
      <c r="E2304" t="s">
        <v>60</v>
      </c>
      <c r="F2304" t="s">
        <v>67</v>
      </c>
      <c r="G2304" t="s">
        <v>68</v>
      </c>
      <c r="H2304">
        <v>4</v>
      </c>
      <c r="I2304">
        <v>103.74</v>
      </c>
      <c r="J2304">
        <v>8.2000000000000003E-2</v>
      </c>
      <c r="K2304">
        <v>44.02</v>
      </c>
      <c r="L2304" t="s">
        <v>57</v>
      </c>
    </row>
    <row r="2305" spans="1:12" x14ac:dyDescent="0.3">
      <c r="A2305" t="s">
        <v>1306</v>
      </c>
      <c r="B2305" t="s">
        <v>6821</v>
      </c>
      <c r="C2305" t="s">
        <v>88</v>
      </c>
      <c r="D2305" t="s">
        <v>123</v>
      </c>
      <c r="E2305" t="s">
        <v>71</v>
      </c>
      <c r="F2305" t="s">
        <v>78</v>
      </c>
      <c r="G2305" t="s">
        <v>56</v>
      </c>
      <c r="H2305">
        <v>1</v>
      </c>
      <c r="I2305">
        <v>155.47</v>
      </c>
      <c r="J2305">
        <v>4.9000000000000002E-2</v>
      </c>
      <c r="K2305">
        <v>113.08</v>
      </c>
      <c r="L2305" t="s">
        <v>6714</v>
      </c>
    </row>
    <row r="2306" spans="1:12" x14ac:dyDescent="0.3">
      <c r="A2306" t="s">
        <v>3271</v>
      </c>
      <c r="B2306" t="s">
        <v>7049</v>
      </c>
      <c r="C2306" t="s">
        <v>88</v>
      </c>
      <c r="D2306" t="s">
        <v>89</v>
      </c>
      <c r="E2306" t="s">
        <v>93</v>
      </c>
      <c r="F2306" t="s">
        <v>141</v>
      </c>
      <c r="G2306" t="s">
        <v>56</v>
      </c>
      <c r="H2306">
        <v>8</v>
      </c>
      <c r="I2306">
        <v>24.69</v>
      </c>
      <c r="J2306">
        <v>0.15</v>
      </c>
      <c r="K2306">
        <v>9.94</v>
      </c>
      <c r="L2306" t="s">
        <v>6720</v>
      </c>
    </row>
    <row r="2307" spans="1:12" x14ac:dyDescent="0.3">
      <c r="A2307" t="s">
        <v>3848</v>
      </c>
      <c r="B2307" t="s">
        <v>7170</v>
      </c>
      <c r="C2307" t="s">
        <v>88</v>
      </c>
      <c r="D2307" t="s">
        <v>234</v>
      </c>
      <c r="E2307" t="s">
        <v>107</v>
      </c>
      <c r="F2307" t="s">
        <v>132</v>
      </c>
      <c r="G2307" t="s">
        <v>56</v>
      </c>
      <c r="H2307">
        <v>1</v>
      </c>
      <c r="I2307">
        <v>51.98</v>
      </c>
      <c r="J2307">
        <v>7.1999999999999995E-2</v>
      </c>
      <c r="K2307">
        <v>20.8</v>
      </c>
      <c r="L2307" t="s">
        <v>6738</v>
      </c>
    </row>
    <row r="2308" spans="1:12" x14ac:dyDescent="0.3">
      <c r="A2308" t="s">
        <v>926</v>
      </c>
      <c r="B2308" t="s">
        <v>7804</v>
      </c>
      <c r="C2308" t="s">
        <v>52</v>
      </c>
      <c r="D2308" t="s">
        <v>130</v>
      </c>
      <c r="E2308" t="s">
        <v>93</v>
      </c>
      <c r="F2308" t="s">
        <v>219</v>
      </c>
      <c r="G2308" t="s">
        <v>68</v>
      </c>
      <c r="H2308">
        <v>10</v>
      </c>
      <c r="I2308">
        <v>82.4</v>
      </c>
      <c r="J2308">
        <v>0.13200000000000001</v>
      </c>
      <c r="K2308">
        <v>30.74</v>
      </c>
      <c r="L2308" t="s">
        <v>6720</v>
      </c>
    </row>
    <row r="2309" spans="1:12" x14ac:dyDescent="0.3">
      <c r="A2309" t="s">
        <v>525</v>
      </c>
      <c r="B2309" t="s">
        <v>6900</v>
      </c>
      <c r="C2309" t="s">
        <v>52</v>
      </c>
      <c r="D2309" t="s">
        <v>130</v>
      </c>
      <c r="E2309" t="s">
        <v>7021</v>
      </c>
      <c r="F2309" t="s">
        <v>148</v>
      </c>
      <c r="G2309" t="s">
        <v>56</v>
      </c>
      <c r="H2309">
        <v>4</v>
      </c>
      <c r="I2309">
        <v>48.33</v>
      </c>
      <c r="J2309">
        <v>0.01</v>
      </c>
      <c r="K2309">
        <v>16.22</v>
      </c>
      <c r="L2309" t="s">
        <v>57</v>
      </c>
    </row>
    <row r="2310" spans="1:12" x14ac:dyDescent="0.3">
      <c r="A2310" t="s">
        <v>6246</v>
      </c>
      <c r="B2310" t="s">
        <v>7057</v>
      </c>
      <c r="C2310" t="s">
        <v>6741</v>
      </c>
      <c r="D2310" t="s">
        <v>53</v>
      </c>
      <c r="E2310" t="s">
        <v>71</v>
      </c>
      <c r="F2310" t="s">
        <v>86</v>
      </c>
      <c r="G2310" t="s">
        <v>56</v>
      </c>
      <c r="H2310">
        <v>8</v>
      </c>
      <c r="I2310">
        <v>146.63</v>
      </c>
      <c r="K2310">
        <v>101.72</v>
      </c>
      <c r="L2310" t="s">
        <v>57</v>
      </c>
    </row>
    <row r="2311" spans="1:12" x14ac:dyDescent="0.3">
      <c r="A2311" t="s">
        <v>5189</v>
      </c>
      <c r="B2311" t="s">
        <v>8047</v>
      </c>
      <c r="C2311" t="s">
        <v>63</v>
      </c>
      <c r="D2311" t="s">
        <v>119</v>
      </c>
      <c r="E2311" t="s">
        <v>107</v>
      </c>
      <c r="F2311" t="s">
        <v>139</v>
      </c>
      <c r="G2311" t="s">
        <v>68</v>
      </c>
      <c r="H2311">
        <v>3</v>
      </c>
      <c r="I2311">
        <v>55.16</v>
      </c>
      <c r="J2311">
        <v>0.254</v>
      </c>
      <c r="K2311">
        <v>23.94</v>
      </c>
      <c r="L2311" t="s">
        <v>57</v>
      </c>
    </row>
    <row r="2312" spans="1:12" x14ac:dyDescent="0.3">
      <c r="A2312" t="s">
        <v>3180</v>
      </c>
      <c r="B2312" t="s">
        <v>8048</v>
      </c>
      <c r="C2312" t="s">
        <v>84</v>
      </c>
      <c r="D2312" t="s">
        <v>225</v>
      </c>
      <c r="E2312" t="s">
        <v>71</v>
      </c>
      <c r="F2312" t="s">
        <v>86</v>
      </c>
      <c r="G2312" t="s">
        <v>56</v>
      </c>
      <c r="H2312">
        <v>5</v>
      </c>
      <c r="I2312">
        <v>125.74</v>
      </c>
      <c r="K2312">
        <v>88.37</v>
      </c>
      <c r="L2312" t="s">
        <v>57</v>
      </c>
    </row>
    <row r="2313" spans="1:12" x14ac:dyDescent="0.3">
      <c r="A2313" t="s">
        <v>1568</v>
      </c>
      <c r="B2313" t="s">
        <v>7049</v>
      </c>
      <c r="C2313" t="s">
        <v>6865</v>
      </c>
      <c r="D2313" t="s">
        <v>204</v>
      </c>
      <c r="E2313" t="s">
        <v>54</v>
      </c>
      <c r="F2313" t="s">
        <v>156</v>
      </c>
      <c r="G2313" t="s">
        <v>68</v>
      </c>
      <c r="H2313">
        <v>11</v>
      </c>
      <c r="I2313">
        <v>7.1</v>
      </c>
      <c r="J2313">
        <v>9.7000000000000003E-2</v>
      </c>
      <c r="K2313">
        <v>4.5999999999999996</v>
      </c>
      <c r="L2313" t="s">
        <v>57</v>
      </c>
    </row>
    <row r="2314" spans="1:12" x14ac:dyDescent="0.3">
      <c r="A2314" t="s">
        <v>5324</v>
      </c>
      <c r="B2314" t="s">
        <v>8049</v>
      </c>
      <c r="C2314" t="s">
        <v>63</v>
      </c>
      <c r="D2314" t="s">
        <v>204</v>
      </c>
      <c r="E2314" t="s">
        <v>107</v>
      </c>
      <c r="F2314" t="s">
        <v>139</v>
      </c>
      <c r="G2314" t="s">
        <v>56</v>
      </c>
      <c r="H2314">
        <v>1</v>
      </c>
      <c r="I2314">
        <v>58.41</v>
      </c>
      <c r="J2314">
        <v>0.20899999999999999</v>
      </c>
      <c r="K2314">
        <v>19.690000000000001</v>
      </c>
      <c r="L2314" t="s">
        <v>104</v>
      </c>
    </row>
    <row r="2315" spans="1:12" x14ac:dyDescent="0.3">
      <c r="A2315" t="s">
        <v>6187</v>
      </c>
      <c r="B2315" t="s">
        <v>8050</v>
      </c>
      <c r="C2315" t="s">
        <v>63</v>
      </c>
      <c r="D2315" t="s">
        <v>281</v>
      </c>
      <c r="E2315" t="s">
        <v>71</v>
      </c>
      <c r="F2315" t="s">
        <v>97</v>
      </c>
      <c r="G2315" t="s">
        <v>56</v>
      </c>
      <c r="H2315">
        <v>3</v>
      </c>
      <c r="I2315">
        <v>180.17</v>
      </c>
      <c r="J2315">
        <v>0.254</v>
      </c>
      <c r="K2315">
        <v>117.91</v>
      </c>
      <c r="L2315" t="s">
        <v>57</v>
      </c>
    </row>
    <row r="2316" spans="1:12" x14ac:dyDescent="0.3">
      <c r="A2316" t="s">
        <v>6078</v>
      </c>
      <c r="B2316" t="s">
        <v>7103</v>
      </c>
      <c r="C2316" t="s">
        <v>52</v>
      </c>
      <c r="D2316" t="s">
        <v>113</v>
      </c>
      <c r="E2316" t="s">
        <v>54</v>
      </c>
      <c r="F2316" t="s">
        <v>55</v>
      </c>
      <c r="G2316" t="s">
        <v>56</v>
      </c>
      <c r="H2316">
        <v>3</v>
      </c>
      <c r="I2316">
        <v>15.59</v>
      </c>
      <c r="J2316">
        <v>0.107</v>
      </c>
      <c r="K2316">
        <v>9.2799999999999994</v>
      </c>
      <c r="L2316" t="s">
        <v>104</v>
      </c>
    </row>
    <row r="2317" spans="1:12" x14ac:dyDescent="0.3">
      <c r="A2317" t="s">
        <v>900</v>
      </c>
      <c r="B2317" t="s">
        <v>6979</v>
      </c>
      <c r="C2317" t="s">
        <v>63</v>
      </c>
      <c r="D2317" t="s">
        <v>159</v>
      </c>
      <c r="E2317" t="s">
        <v>93</v>
      </c>
      <c r="F2317" t="s">
        <v>255</v>
      </c>
      <c r="G2317" t="s">
        <v>56</v>
      </c>
      <c r="H2317">
        <v>6</v>
      </c>
      <c r="I2317">
        <v>71.459999999999994</v>
      </c>
      <c r="J2317">
        <v>0.21299999999999999</v>
      </c>
      <c r="K2317">
        <v>34.79</v>
      </c>
      <c r="L2317" t="s">
        <v>57</v>
      </c>
    </row>
    <row r="2318" spans="1:12" x14ac:dyDescent="0.3">
      <c r="A2318" t="s">
        <v>567</v>
      </c>
      <c r="B2318" t="s">
        <v>7681</v>
      </c>
      <c r="C2318" t="s">
        <v>63</v>
      </c>
      <c r="E2318" t="s">
        <v>107</v>
      </c>
      <c r="F2318" t="s">
        <v>132</v>
      </c>
      <c r="G2318" t="s">
        <v>68</v>
      </c>
      <c r="H2318">
        <v>2</v>
      </c>
      <c r="I2318">
        <v>15.83</v>
      </c>
      <c r="J2318">
        <v>7.0000000000000007E-2</v>
      </c>
      <c r="K2318">
        <v>6.96</v>
      </c>
      <c r="L2318" t="s">
        <v>57</v>
      </c>
    </row>
    <row r="2319" spans="1:12" x14ac:dyDescent="0.3">
      <c r="A2319" t="s">
        <v>2542</v>
      </c>
      <c r="B2319" t="s">
        <v>7823</v>
      </c>
      <c r="C2319" t="s">
        <v>52</v>
      </c>
      <c r="D2319" t="s">
        <v>70</v>
      </c>
      <c r="E2319" t="s">
        <v>71</v>
      </c>
      <c r="F2319" t="s">
        <v>78</v>
      </c>
      <c r="G2319" t="s">
        <v>56</v>
      </c>
      <c r="H2319">
        <v>7</v>
      </c>
      <c r="I2319">
        <v>222.53</v>
      </c>
      <c r="J2319">
        <v>0</v>
      </c>
      <c r="K2319">
        <v>176.7</v>
      </c>
      <c r="L2319" t="s">
        <v>57</v>
      </c>
    </row>
    <row r="2320" spans="1:12" x14ac:dyDescent="0.3">
      <c r="A2320" t="s">
        <v>423</v>
      </c>
      <c r="B2320" t="s">
        <v>8051</v>
      </c>
      <c r="C2320" t="s">
        <v>63</v>
      </c>
      <c r="D2320" t="s">
        <v>281</v>
      </c>
      <c r="E2320" t="s">
        <v>6924</v>
      </c>
      <c r="F2320" t="s">
        <v>86</v>
      </c>
      <c r="G2320" t="s">
        <v>68</v>
      </c>
      <c r="H2320">
        <v>1</v>
      </c>
      <c r="I2320">
        <v>87.06</v>
      </c>
      <c r="J2320">
        <v>0.28899999999999998</v>
      </c>
      <c r="K2320">
        <v>59.63</v>
      </c>
      <c r="L2320" t="s">
        <v>57</v>
      </c>
    </row>
    <row r="2321" spans="1:12" x14ac:dyDescent="0.3">
      <c r="A2321" t="s">
        <v>3642</v>
      </c>
      <c r="B2321" t="s">
        <v>8052</v>
      </c>
      <c r="C2321" t="s">
        <v>84</v>
      </c>
      <c r="D2321" t="s">
        <v>103</v>
      </c>
      <c r="E2321" t="s">
        <v>60</v>
      </c>
      <c r="F2321" t="s">
        <v>67</v>
      </c>
      <c r="G2321" t="s">
        <v>56</v>
      </c>
      <c r="H2321">
        <v>1</v>
      </c>
      <c r="I2321">
        <v>68.2</v>
      </c>
      <c r="J2321">
        <v>7.9000000000000001E-2</v>
      </c>
      <c r="K2321">
        <v>37.33</v>
      </c>
      <c r="L2321" t="s">
        <v>57</v>
      </c>
    </row>
    <row r="2322" spans="1:12" x14ac:dyDescent="0.3">
      <c r="A2322" t="s">
        <v>2574</v>
      </c>
      <c r="B2322" t="s">
        <v>7114</v>
      </c>
      <c r="C2322" t="s">
        <v>63</v>
      </c>
      <c r="D2322" t="s">
        <v>7981</v>
      </c>
      <c r="E2322" t="s">
        <v>54</v>
      </c>
      <c r="F2322" t="s">
        <v>65</v>
      </c>
      <c r="G2322" t="s">
        <v>56</v>
      </c>
      <c r="H2322">
        <v>1</v>
      </c>
      <c r="I2322">
        <v>10.6</v>
      </c>
      <c r="J2322">
        <v>0.26600000000000001</v>
      </c>
      <c r="K2322">
        <v>7.07</v>
      </c>
      <c r="L2322" t="s">
        <v>57</v>
      </c>
    </row>
    <row r="2323" spans="1:12" x14ac:dyDescent="0.3">
      <c r="A2323" t="s">
        <v>3026</v>
      </c>
      <c r="B2323" t="s">
        <v>8053</v>
      </c>
      <c r="C2323" t="s">
        <v>88</v>
      </c>
      <c r="D2323" t="s">
        <v>116</v>
      </c>
      <c r="E2323" t="s">
        <v>93</v>
      </c>
      <c r="F2323" t="s">
        <v>141</v>
      </c>
      <c r="G2323" t="s">
        <v>68</v>
      </c>
      <c r="H2323">
        <v>3</v>
      </c>
      <c r="I2323">
        <v>54.55</v>
      </c>
      <c r="J2323">
        <v>0.11700000000000001</v>
      </c>
      <c r="K2323">
        <v>21.98</v>
      </c>
      <c r="L2323" t="s">
        <v>57</v>
      </c>
    </row>
    <row r="2324" spans="1:12" x14ac:dyDescent="0.3">
      <c r="A2324" t="s">
        <v>613</v>
      </c>
      <c r="B2324" t="s">
        <v>7093</v>
      </c>
      <c r="C2324" t="s">
        <v>63</v>
      </c>
      <c r="D2324" t="s">
        <v>119</v>
      </c>
      <c r="E2324" t="s">
        <v>71</v>
      </c>
      <c r="F2324" t="s">
        <v>78</v>
      </c>
      <c r="G2324" t="s">
        <v>68</v>
      </c>
      <c r="H2324">
        <v>2</v>
      </c>
      <c r="I2324">
        <v>200.5</v>
      </c>
      <c r="J2324">
        <v>0.25700000000000001</v>
      </c>
      <c r="K2324">
        <v>159.71</v>
      </c>
      <c r="L2324" t="s">
        <v>57</v>
      </c>
    </row>
    <row r="2325" spans="1:12" x14ac:dyDescent="0.3">
      <c r="A2325" t="s">
        <v>1574</v>
      </c>
      <c r="B2325" t="s">
        <v>8054</v>
      </c>
      <c r="C2325" t="s">
        <v>63</v>
      </c>
      <c r="D2325" t="s">
        <v>188</v>
      </c>
      <c r="E2325" t="s">
        <v>60</v>
      </c>
      <c r="F2325" t="s">
        <v>90</v>
      </c>
      <c r="G2325" t="s">
        <v>68</v>
      </c>
      <c r="H2325">
        <v>1</v>
      </c>
      <c r="I2325">
        <v>81.28</v>
      </c>
      <c r="J2325">
        <v>0.127</v>
      </c>
      <c r="K2325">
        <v>42.93</v>
      </c>
      <c r="L2325" t="s">
        <v>6738</v>
      </c>
    </row>
    <row r="2326" spans="1:12" x14ac:dyDescent="0.3">
      <c r="A2326" t="s">
        <v>6421</v>
      </c>
      <c r="B2326" t="s">
        <v>7348</v>
      </c>
      <c r="C2326" t="s">
        <v>63</v>
      </c>
      <c r="D2326" t="s">
        <v>281</v>
      </c>
      <c r="E2326" t="s">
        <v>54</v>
      </c>
      <c r="F2326" t="s">
        <v>65</v>
      </c>
      <c r="G2326" t="s">
        <v>56</v>
      </c>
      <c r="H2326">
        <v>5</v>
      </c>
      <c r="I2326">
        <v>19.34</v>
      </c>
      <c r="J2326">
        <v>0.23400000000000001</v>
      </c>
      <c r="K2326">
        <v>12.43</v>
      </c>
      <c r="L2326" t="s">
        <v>57</v>
      </c>
    </row>
    <row r="2327" spans="1:12" x14ac:dyDescent="0.3">
      <c r="A2327" t="s">
        <v>2101</v>
      </c>
      <c r="B2327" t="s">
        <v>7121</v>
      </c>
      <c r="C2327" t="s">
        <v>63</v>
      </c>
      <c r="D2327" t="s">
        <v>64</v>
      </c>
      <c r="E2327" t="s">
        <v>6846</v>
      </c>
      <c r="F2327" t="s">
        <v>97</v>
      </c>
      <c r="G2327" t="s">
        <v>56</v>
      </c>
      <c r="H2327">
        <v>5</v>
      </c>
      <c r="I2327">
        <v>76.75</v>
      </c>
      <c r="J2327">
        <v>0.246</v>
      </c>
      <c r="K2327">
        <v>59.66</v>
      </c>
      <c r="L2327" t="s">
        <v>57</v>
      </c>
    </row>
    <row r="2328" spans="1:12" x14ac:dyDescent="0.3">
      <c r="A2328" t="s">
        <v>2350</v>
      </c>
      <c r="B2328" t="s">
        <v>7009</v>
      </c>
      <c r="C2328" t="s">
        <v>52</v>
      </c>
      <c r="D2328" t="s">
        <v>59</v>
      </c>
      <c r="E2328" t="s">
        <v>60</v>
      </c>
      <c r="F2328" t="s">
        <v>67</v>
      </c>
      <c r="G2328" t="s">
        <v>56</v>
      </c>
      <c r="H2328">
        <v>12</v>
      </c>
      <c r="I2328">
        <v>82.65</v>
      </c>
      <c r="J2328">
        <v>0.153</v>
      </c>
      <c r="K2328">
        <v>38.630000000000003</v>
      </c>
      <c r="L2328" t="s">
        <v>57</v>
      </c>
    </row>
    <row r="2329" spans="1:12" x14ac:dyDescent="0.3">
      <c r="A2329" t="s">
        <v>2481</v>
      </c>
      <c r="B2329" t="s">
        <v>8055</v>
      </c>
      <c r="C2329" t="s">
        <v>63</v>
      </c>
      <c r="D2329" t="s">
        <v>106</v>
      </c>
      <c r="E2329" t="s">
        <v>54</v>
      </c>
      <c r="F2329" t="s">
        <v>156</v>
      </c>
      <c r="G2329" t="s">
        <v>56</v>
      </c>
      <c r="H2329">
        <v>3</v>
      </c>
      <c r="I2329">
        <v>11.99</v>
      </c>
      <c r="J2329">
        <v>0.32</v>
      </c>
      <c r="K2329">
        <v>7.2</v>
      </c>
      <c r="L2329" t="s">
        <v>57</v>
      </c>
    </row>
    <row r="2330" spans="1:12" x14ac:dyDescent="0.3">
      <c r="A2330" t="s">
        <v>5822</v>
      </c>
      <c r="B2330" t="s">
        <v>6880</v>
      </c>
      <c r="C2330" t="s">
        <v>88</v>
      </c>
      <c r="D2330" t="s">
        <v>7278</v>
      </c>
      <c r="E2330" t="s">
        <v>54</v>
      </c>
      <c r="F2330" t="s">
        <v>65</v>
      </c>
      <c r="G2330" t="s">
        <v>68</v>
      </c>
      <c r="H2330">
        <v>9</v>
      </c>
      <c r="J2330">
        <v>8.5000000000000006E-2</v>
      </c>
      <c r="K2330">
        <v>11.45</v>
      </c>
      <c r="L2330" t="s">
        <v>57</v>
      </c>
    </row>
    <row r="2331" spans="1:12" x14ac:dyDescent="0.3">
      <c r="A2331" t="s">
        <v>3160</v>
      </c>
      <c r="B2331" t="s">
        <v>6744</v>
      </c>
      <c r="C2331" t="s">
        <v>88</v>
      </c>
      <c r="D2331" t="s">
        <v>123</v>
      </c>
      <c r="E2331" t="s">
        <v>60</v>
      </c>
      <c r="F2331" t="s">
        <v>67</v>
      </c>
      <c r="G2331" t="s">
        <v>68</v>
      </c>
      <c r="H2331">
        <v>2</v>
      </c>
      <c r="I2331">
        <v>86.1</v>
      </c>
      <c r="J2331">
        <v>0.17399999999999999</v>
      </c>
      <c r="K2331">
        <v>44.63</v>
      </c>
      <c r="L2331" t="s">
        <v>57</v>
      </c>
    </row>
    <row r="2332" spans="1:12" x14ac:dyDescent="0.3">
      <c r="A2332" t="s">
        <v>511</v>
      </c>
      <c r="B2332" t="s">
        <v>8056</v>
      </c>
      <c r="C2332" t="s">
        <v>63</v>
      </c>
      <c r="D2332" t="s">
        <v>188</v>
      </c>
      <c r="E2332" t="s">
        <v>54</v>
      </c>
      <c r="F2332" t="s">
        <v>268</v>
      </c>
      <c r="G2332" t="s">
        <v>56</v>
      </c>
      <c r="H2332">
        <v>6</v>
      </c>
      <c r="I2332">
        <v>11.7</v>
      </c>
      <c r="J2332">
        <v>0.32200000000000001</v>
      </c>
      <c r="K2332">
        <v>7.73</v>
      </c>
      <c r="L2332" t="s">
        <v>6954</v>
      </c>
    </row>
    <row r="2333" spans="1:12" x14ac:dyDescent="0.3">
      <c r="A2333" t="s">
        <v>4393</v>
      </c>
      <c r="B2333" t="s">
        <v>8057</v>
      </c>
      <c r="C2333" t="s">
        <v>63</v>
      </c>
      <c r="D2333" t="s">
        <v>263</v>
      </c>
      <c r="E2333" t="s">
        <v>107</v>
      </c>
      <c r="F2333" t="s">
        <v>148</v>
      </c>
      <c r="G2333" t="s">
        <v>68</v>
      </c>
      <c r="H2333">
        <v>1</v>
      </c>
      <c r="I2333">
        <v>13.82</v>
      </c>
      <c r="J2333">
        <v>0.23799999999999999</v>
      </c>
      <c r="K2333">
        <v>5.01</v>
      </c>
      <c r="L2333" t="s">
        <v>57</v>
      </c>
    </row>
    <row r="2334" spans="1:12" x14ac:dyDescent="0.3">
      <c r="A2334" t="s">
        <v>4155</v>
      </c>
      <c r="B2334" t="s">
        <v>7937</v>
      </c>
      <c r="C2334" t="s">
        <v>63</v>
      </c>
      <c r="D2334" t="s">
        <v>281</v>
      </c>
      <c r="E2334" t="s">
        <v>54</v>
      </c>
      <c r="F2334" t="s">
        <v>156</v>
      </c>
      <c r="G2334" t="s">
        <v>68</v>
      </c>
      <c r="H2334">
        <v>6</v>
      </c>
      <c r="I2334">
        <v>19.63</v>
      </c>
      <c r="J2334">
        <v>0.27500000000000002</v>
      </c>
      <c r="K2334">
        <v>13.23</v>
      </c>
      <c r="L2334" t="s">
        <v>57</v>
      </c>
    </row>
    <row r="2335" spans="1:12" x14ac:dyDescent="0.3">
      <c r="A2335" t="s">
        <v>1641</v>
      </c>
      <c r="B2335" t="s">
        <v>8058</v>
      </c>
      <c r="C2335" t="s">
        <v>84</v>
      </c>
      <c r="D2335" t="s">
        <v>572</v>
      </c>
      <c r="E2335" t="s">
        <v>60</v>
      </c>
      <c r="F2335" t="s">
        <v>99</v>
      </c>
      <c r="G2335" t="s">
        <v>68</v>
      </c>
      <c r="H2335">
        <v>3</v>
      </c>
      <c r="I2335">
        <v>59.15</v>
      </c>
      <c r="J2335">
        <v>0.151</v>
      </c>
      <c r="K2335">
        <v>27.3</v>
      </c>
      <c r="L2335" t="s">
        <v>57</v>
      </c>
    </row>
    <row r="2336" spans="1:12" x14ac:dyDescent="0.3">
      <c r="A2336" t="s">
        <v>5103</v>
      </c>
      <c r="B2336" t="s">
        <v>8059</v>
      </c>
      <c r="C2336" t="s">
        <v>88</v>
      </c>
      <c r="D2336" t="s">
        <v>206</v>
      </c>
      <c r="E2336" t="s">
        <v>93</v>
      </c>
      <c r="F2336" t="s">
        <v>219</v>
      </c>
      <c r="G2336" t="s">
        <v>68</v>
      </c>
      <c r="H2336">
        <v>2</v>
      </c>
      <c r="I2336">
        <v>48.09</v>
      </c>
      <c r="J2336">
        <v>2.9000000000000001E-2</v>
      </c>
      <c r="K2336">
        <v>19.989999999999998</v>
      </c>
      <c r="L2336" t="s">
        <v>57</v>
      </c>
    </row>
    <row r="2337" spans="1:12" x14ac:dyDescent="0.3">
      <c r="A2337" t="s">
        <v>2716</v>
      </c>
      <c r="B2337" t="s">
        <v>7699</v>
      </c>
      <c r="C2337" t="s">
        <v>63</v>
      </c>
      <c r="D2337" t="s">
        <v>165</v>
      </c>
      <c r="E2337" t="s">
        <v>71</v>
      </c>
      <c r="F2337" t="s">
        <v>86</v>
      </c>
      <c r="G2337" t="s">
        <v>68</v>
      </c>
      <c r="H2337">
        <v>2</v>
      </c>
      <c r="I2337">
        <v>135.77000000000001</v>
      </c>
      <c r="J2337">
        <v>0.159</v>
      </c>
      <c r="K2337">
        <v>91.06</v>
      </c>
      <c r="L2337" t="s">
        <v>57</v>
      </c>
    </row>
    <row r="2338" spans="1:12" x14ac:dyDescent="0.3">
      <c r="A2338" t="s">
        <v>395</v>
      </c>
      <c r="B2338" t="s">
        <v>7601</v>
      </c>
      <c r="C2338" t="s">
        <v>6930</v>
      </c>
      <c r="D2338" t="s">
        <v>177</v>
      </c>
      <c r="E2338" t="s">
        <v>71</v>
      </c>
      <c r="F2338" t="s">
        <v>86</v>
      </c>
      <c r="G2338" t="s">
        <v>68</v>
      </c>
      <c r="H2338">
        <v>3</v>
      </c>
      <c r="I2338">
        <v>139.56</v>
      </c>
      <c r="J2338">
        <v>0</v>
      </c>
      <c r="K2338">
        <v>104.09</v>
      </c>
      <c r="L2338" t="s">
        <v>57</v>
      </c>
    </row>
    <row r="2339" spans="1:12" x14ac:dyDescent="0.3">
      <c r="A2339" t="s">
        <v>3415</v>
      </c>
      <c r="B2339" t="s">
        <v>8060</v>
      </c>
      <c r="C2339" t="s">
        <v>63</v>
      </c>
      <c r="D2339" t="s">
        <v>82</v>
      </c>
      <c r="E2339" t="s">
        <v>71</v>
      </c>
      <c r="F2339" t="s">
        <v>7153</v>
      </c>
      <c r="G2339" t="s">
        <v>68</v>
      </c>
      <c r="H2339">
        <v>3</v>
      </c>
      <c r="I2339">
        <v>62.2</v>
      </c>
      <c r="J2339">
        <v>0.27700000000000002</v>
      </c>
      <c r="K2339">
        <v>46.11</v>
      </c>
      <c r="L2339" t="s">
        <v>57</v>
      </c>
    </row>
    <row r="2340" spans="1:12" x14ac:dyDescent="0.3">
      <c r="A2340" t="s">
        <v>6514</v>
      </c>
      <c r="B2340" t="s">
        <v>8061</v>
      </c>
      <c r="C2340" t="s">
        <v>52</v>
      </c>
      <c r="D2340" t="s">
        <v>121</v>
      </c>
      <c r="E2340" t="s">
        <v>93</v>
      </c>
      <c r="F2340" t="s">
        <v>7530</v>
      </c>
      <c r="G2340" t="s">
        <v>68</v>
      </c>
      <c r="H2340">
        <v>4</v>
      </c>
      <c r="I2340">
        <v>85.01</v>
      </c>
      <c r="J2340">
        <v>5.2999999999999999E-2</v>
      </c>
      <c r="K2340">
        <v>36.47</v>
      </c>
      <c r="L2340" t="s">
        <v>57</v>
      </c>
    </row>
    <row r="2341" spans="1:12" x14ac:dyDescent="0.3">
      <c r="A2341" t="s">
        <v>5619</v>
      </c>
      <c r="B2341" t="s">
        <v>7184</v>
      </c>
      <c r="C2341" t="s">
        <v>84</v>
      </c>
      <c r="D2341" t="s">
        <v>196</v>
      </c>
      <c r="E2341" t="s">
        <v>107</v>
      </c>
      <c r="F2341" t="s">
        <v>193</v>
      </c>
      <c r="G2341" t="s">
        <v>56</v>
      </c>
      <c r="H2341">
        <v>4</v>
      </c>
      <c r="I2341">
        <v>25.14</v>
      </c>
      <c r="J2341">
        <v>0.113</v>
      </c>
      <c r="K2341">
        <v>11.06</v>
      </c>
      <c r="L2341" t="s">
        <v>57</v>
      </c>
    </row>
    <row r="2342" spans="1:12" x14ac:dyDescent="0.3">
      <c r="A2342" t="s">
        <v>1597</v>
      </c>
      <c r="B2342" t="s">
        <v>6857</v>
      </c>
      <c r="C2342" t="s">
        <v>84</v>
      </c>
      <c r="D2342" t="s">
        <v>169</v>
      </c>
      <c r="E2342" t="s">
        <v>107</v>
      </c>
      <c r="F2342" t="s">
        <v>148</v>
      </c>
      <c r="G2342" t="s">
        <v>56</v>
      </c>
      <c r="H2342">
        <v>1</v>
      </c>
      <c r="I2342">
        <v>53.14</v>
      </c>
      <c r="J2342">
        <v>4.3999999999999997E-2</v>
      </c>
      <c r="K2342">
        <v>18.010000000000002</v>
      </c>
      <c r="L2342" t="s">
        <v>57</v>
      </c>
    </row>
    <row r="2343" spans="1:12" x14ac:dyDescent="0.3">
      <c r="A2343" t="s">
        <v>4785</v>
      </c>
      <c r="B2343" t="s">
        <v>7819</v>
      </c>
      <c r="C2343" t="s">
        <v>88</v>
      </c>
      <c r="D2343" t="s">
        <v>198</v>
      </c>
      <c r="E2343" t="s">
        <v>107</v>
      </c>
      <c r="F2343" t="s">
        <v>148</v>
      </c>
      <c r="G2343" t="s">
        <v>56</v>
      </c>
      <c r="H2343">
        <v>6</v>
      </c>
      <c r="I2343">
        <v>35.68</v>
      </c>
      <c r="J2343">
        <v>5.7000000000000002E-2</v>
      </c>
      <c r="K2343">
        <v>13.6</v>
      </c>
      <c r="L2343" t="s">
        <v>57</v>
      </c>
    </row>
    <row r="2344" spans="1:12" x14ac:dyDescent="0.3">
      <c r="A2344" t="s">
        <v>3884</v>
      </c>
      <c r="B2344" t="s">
        <v>6806</v>
      </c>
      <c r="C2344" t="s">
        <v>84</v>
      </c>
      <c r="D2344" t="s">
        <v>225</v>
      </c>
      <c r="E2344" t="s">
        <v>60</v>
      </c>
      <c r="F2344" t="s">
        <v>61</v>
      </c>
      <c r="H2344">
        <v>1</v>
      </c>
      <c r="I2344">
        <v>98.42</v>
      </c>
      <c r="J2344">
        <v>9.8000000000000004E-2</v>
      </c>
      <c r="K2344">
        <v>49.28</v>
      </c>
      <c r="L2344" t="s">
        <v>57</v>
      </c>
    </row>
    <row r="2345" spans="1:12" x14ac:dyDescent="0.3">
      <c r="A2345" t="s">
        <v>2631</v>
      </c>
      <c r="B2345" t="s">
        <v>7570</v>
      </c>
      <c r="C2345" t="s">
        <v>52</v>
      </c>
      <c r="D2345" t="s">
        <v>121</v>
      </c>
      <c r="E2345" t="s">
        <v>107</v>
      </c>
      <c r="F2345" t="s">
        <v>148</v>
      </c>
      <c r="G2345" t="s">
        <v>56</v>
      </c>
      <c r="H2345">
        <v>4</v>
      </c>
      <c r="I2345">
        <v>38.5</v>
      </c>
      <c r="J2345">
        <v>5.0999999999999997E-2</v>
      </c>
      <c r="K2345">
        <v>15.92</v>
      </c>
      <c r="L2345" t="s">
        <v>57</v>
      </c>
    </row>
    <row r="2346" spans="1:12" x14ac:dyDescent="0.3">
      <c r="A2346" t="s">
        <v>860</v>
      </c>
      <c r="B2346" t="s">
        <v>6929</v>
      </c>
      <c r="C2346" t="s">
        <v>52</v>
      </c>
      <c r="D2346" t="s">
        <v>121</v>
      </c>
      <c r="E2346" t="s">
        <v>93</v>
      </c>
      <c r="F2346" t="s">
        <v>219</v>
      </c>
      <c r="G2346" t="s">
        <v>68</v>
      </c>
      <c r="H2346">
        <v>4</v>
      </c>
      <c r="I2346">
        <v>21.84</v>
      </c>
      <c r="J2346">
        <v>0.11600000000000001</v>
      </c>
      <c r="K2346">
        <v>8.75</v>
      </c>
      <c r="L2346" t="s">
        <v>57</v>
      </c>
    </row>
    <row r="2347" spans="1:12" x14ac:dyDescent="0.3">
      <c r="A2347" t="s">
        <v>1195</v>
      </c>
      <c r="B2347" t="s">
        <v>8062</v>
      </c>
      <c r="C2347" t="s">
        <v>88</v>
      </c>
      <c r="D2347" t="s">
        <v>234</v>
      </c>
      <c r="E2347" t="s">
        <v>54</v>
      </c>
      <c r="F2347" t="s">
        <v>268</v>
      </c>
      <c r="G2347" t="s">
        <v>68</v>
      </c>
      <c r="H2347">
        <v>1</v>
      </c>
      <c r="I2347">
        <v>7.61</v>
      </c>
      <c r="J2347">
        <v>0.13900000000000001</v>
      </c>
      <c r="K2347">
        <v>4.24</v>
      </c>
      <c r="L2347" t="s">
        <v>6738</v>
      </c>
    </row>
    <row r="2348" spans="1:12" x14ac:dyDescent="0.3">
      <c r="A2348" t="s">
        <v>5596</v>
      </c>
      <c r="B2348" t="s">
        <v>7073</v>
      </c>
      <c r="C2348" t="s">
        <v>63</v>
      </c>
      <c r="D2348" t="s">
        <v>263</v>
      </c>
      <c r="E2348" t="s">
        <v>107</v>
      </c>
      <c r="F2348" t="s">
        <v>148</v>
      </c>
      <c r="G2348" t="s">
        <v>56</v>
      </c>
      <c r="H2348">
        <v>3</v>
      </c>
      <c r="I2348">
        <v>10.91</v>
      </c>
      <c r="J2348">
        <v>0.18099999999999999</v>
      </c>
      <c r="K2348">
        <v>3.56</v>
      </c>
      <c r="L2348" t="s">
        <v>104</v>
      </c>
    </row>
    <row r="2349" spans="1:12" x14ac:dyDescent="0.3">
      <c r="A2349" t="s">
        <v>5483</v>
      </c>
      <c r="B2349" t="s">
        <v>7190</v>
      </c>
      <c r="C2349" t="s">
        <v>6817</v>
      </c>
      <c r="D2349" t="s">
        <v>270</v>
      </c>
      <c r="E2349" t="s">
        <v>60</v>
      </c>
      <c r="F2349" t="s">
        <v>90</v>
      </c>
      <c r="G2349" t="s">
        <v>68</v>
      </c>
      <c r="H2349">
        <v>4</v>
      </c>
      <c r="I2349">
        <v>16.27</v>
      </c>
      <c r="J2349">
        <v>8.7999999999999995E-2</v>
      </c>
      <c r="K2349">
        <v>6.97</v>
      </c>
      <c r="L2349" t="s">
        <v>57</v>
      </c>
    </row>
    <row r="2350" spans="1:12" x14ac:dyDescent="0.3">
      <c r="A2350" t="s">
        <v>1186</v>
      </c>
      <c r="B2350" t="s">
        <v>7827</v>
      </c>
      <c r="C2350" t="s">
        <v>63</v>
      </c>
      <c r="D2350" t="s">
        <v>165</v>
      </c>
      <c r="E2350" t="s">
        <v>7244</v>
      </c>
      <c r="F2350" t="s">
        <v>219</v>
      </c>
      <c r="G2350" t="s">
        <v>56</v>
      </c>
      <c r="H2350">
        <v>2</v>
      </c>
      <c r="I2350">
        <v>14.07</v>
      </c>
      <c r="J2350">
        <v>0.29899999999999999</v>
      </c>
      <c r="K2350">
        <v>4.9400000000000004</v>
      </c>
      <c r="L2350" t="s">
        <v>57</v>
      </c>
    </row>
    <row r="2351" spans="1:12" x14ac:dyDescent="0.3">
      <c r="A2351" t="s">
        <v>563</v>
      </c>
      <c r="B2351" t="s">
        <v>7044</v>
      </c>
      <c r="C2351" t="s">
        <v>84</v>
      </c>
      <c r="D2351" t="s">
        <v>372</v>
      </c>
      <c r="E2351" t="s">
        <v>107</v>
      </c>
      <c r="F2351" t="s">
        <v>139</v>
      </c>
      <c r="G2351" t="s">
        <v>56</v>
      </c>
      <c r="H2351">
        <v>1</v>
      </c>
      <c r="I2351">
        <v>27.39</v>
      </c>
      <c r="J2351">
        <v>8.4000000000000005E-2</v>
      </c>
      <c r="K2351">
        <v>10.28</v>
      </c>
      <c r="L2351" t="s">
        <v>57</v>
      </c>
    </row>
    <row r="2352" spans="1:12" x14ac:dyDescent="0.3">
      <c r="A2352" t="s">
        <v>1631</v>
      </c>
      <c r="B2352" t="s">
        <v>7458</v>
      </c>
      <c r="C2352" t="s">
        <v>63</v>
      </c>
      <c r="D2352" t="s">
        <v>204</v>
      </c>
      <c r="E2352" t="s">
        <v>54</v>
      </c>
      <c r="F2352" t="s">
        <v>65</v>
      </c>
      <c r="G2352" t="s">
        <v>56</v>
      </c>
      <c r="H2352">
        <v>1</v>
      </c>
      <c r="I2352">
        <v>24.27</v>
      </c>
      <c r="J2352">
        <v>0.189</v>
      </c>
      <c r="K2352">
        <v>15.62</v>
      </c>
      <c r="L2352" t="s">
        <v>57</v>
      </c>
    </row>
    <row r="2353" spans="1:12" x14ac:dyDescent="0.3">
      <c r="A2353" t="s">
        <v>4920</v>
      </c>
      <c r="B2353" t="s">
        <v>6856</v>
      </c>
      <c r="C2353" t="s">
        <v>88</v>
      </c>
      <c r="D2353" t="s">
        <v>135</v>
      </c>
      <c r="E2353" t="s">
        <v>71</v>
      </c>
      <c r="F2353" t="s">
        <v>86</v>
      </c>
      <c r="G2353" t="s">
        <v>56</v>
      </c>
      <c r="H2353">
        <v>1</v>
      </c>
      <c r="I2353">
        <v>219.74</v>
      </c>
      <c r="J2353">
        <v>0</v>
      </c>
      <c r="K2353">
        <v>165.44</v>
      </c>
      <c r="L2353" t="s">
        <v>57</v>
      </c>
    </row>
    <row r="2354" spans="1:12" x14ac:dyDescent="0.3">
      <c r="A2354" t="s">
        <v>3952</v>
      </c>
      <c r="B2354" t="s">
        <v>7504</v>
      </c>
      <c r="C2354" t="s">
        <v>84</v>
      </c>
      <c r="D2354" t="s">
        <v>110</v>
      </c>
      <c r="E2354" t="s">
        <v>60</v>
      </c>
      <c r="F2354" t="s">
        <v>67</v>
      </c>
      <c r="G2354" t="s">
        <v>56</v>
      </c>
      <c r="H2354">
        <v>2</v>
      </c>
      <c r="I2354">
        <v>74.010000000000005</v>
      </c>
      <c r="J2354">
        <v>0.16300000000000001</v>
      </c>
      <c r="K2354">
        <v>33.86</v>
      </c>
    </row>
    <row r="2355" spans="1:12" x14ac:dyDescent="0.3">
      <c r="A2355" t="s">
        <v>3695</v>
      </c>
      <c r="B2355" t="s">
        <v>7688</v>
      </c>
      <c r="C2355" t="s">
        <v>52</v>
      </c>
      <c r="D2355" t="s">
        <v>181</v>
      </c>
      <c r="E2355" t="s">
        <v>60</v>
      </c>
      <c r="F2355" t="s">
        <v>67</v>
      </c>
      <c r="G2355" t="s">
        <v>68</v>
      </c>
      <c r="H2355">
        <v>3</v>
      </c>
      <c r="I2355">
        <v>45.23</v>
      </c>
      <c r="J2355">
        <v>9.0999999999999998E-2</v>
      </c>
      <c r="K2355">
        <v>19.75</v>
      </c>
      <c r="L2355" t="s">
        <v>57</v>
      </c>
    </row>
    <row r="2356" spans="1:12" x14ac:dyDescent="0.3">
      <c r="A2356" t="s">
        <v>853</v>
      </c>
      <c r="B2356" t="s">
        <v>6804</v>
      </c>
      <c r="C2356" t="s">
        <v>84</v>
      </c>
      <c r="D2356" t="s">
        <v>110</v>
      </c>
      <c r="E2356" t="s">
        <v>60</v>
      </c>
      <c r="F2356" t="s">
        <v>76</v>
      </c>
      <c r="G2356" t="s">
        <v>56</v>
      </c>
      <c r="H2356">
        <v>1</v>
      </c>
      <c r="I2356">
        <v>56.98</v>
      </c>
      <c r="J2356">
        <v>0</v>
      </c>
      <c r="K2356">
        <v>30.64</v>
      </c>
      <c r="L2356" t="s">
        <v>57</v>
      </c>
    </row>
    <row r="2357" spans="1:12" x14ac:dyDescent="0.3">
      <c r="A2357" t="s">
        <v>6302</v>
      </c>
      <c r="B2357" t="s">
        <v>7559</v>
      </c>
      <c r="C2357" t="s">
        <v>88</v>
      </c>
      <c r="D2357" t="s">
        <v>270</v>
      </c>
      <c r="E2357" t="s">
        <v>93</v>
      </c>
      <c r="F2357" t="s">
        <v>124</v>
      </c>
      <c r="G2357" t="s">
        <v>68</v>
      </c>
      <c r="H2357">
        <v>3</v>
      </c>
      <c r="I2357">
        <v>40.98</v>
      </c>
      <c r="J2357">
        <v>0.08</v>
      </c>
      <c r="K2357">
        <v>14.64</v>
      </c>
      <c r="L2357" t="s">
        <v>57</v>
      </c>
    </row>
    <row r="2358" spans="1:12" x14ac:dyDescent="0.3">
      <c r="A2358" t="s">
        <v>3449</v>
      </c>
      <c r="B2358" t="s">
        <v>7801</v>
      </c>
      <c r="C2358" t="s">
        <v>84</v>
      </c>
      <c r="D2358" t="s">
        <v>144</v>
      </c>
      <c r="E2358" t="s">
        <v>71</v>
      </c>
      <c r="F2358" t="s">
        <v>78</v>
      </c>
      <c r="G2358" t="s">
        <v>56</v>
      </c>
      <c r="H2358">
        <v>1</v>
      </c>
      <c r="I2358">
        <v>75.680000000000007</v>
      </c>
      <c r="J2358">
        <v>1.6E-2</v>
      </c>
      <c r="K2358">
        <v>57.8</v>
      </c>
      <c r="L2358" t="s">
        <v>57</v>
      </c>
    </row>
    <row r="2359" spans="1:12" x14ac:dyDescent="0.3">
      <c r="A2359" t="s">
        <v>1957</v>
      </c>
      <c r="B2359" t="s">
        <v>8063</v>
      </c>
      <c r="C2359" t="s">
        <v>63</v>
      </c>
      <c r="D2359" t="s">
        <v>281</v>
      </c>
      <c r="E2359" t="s">
        <v>60</v>
      </c>
      <c r="F2359" t="s">
        <v>67</v>
      </c>
      <c r="G2359" t="s">
        <v>56</v>
      </c>
      <c r="H2359">
        <v>2</v>
      </c>
      <c r="I2359">
        <v>49.51</v>
      </c>
      <c r="J2359">
        <v>0.378</v>
      </c>
      <c r="K2359">
        <v>27.04</v>
      </c>
      <c r="L2359" t="s">
        <v>57</v>
      </c>
    </row>
    <row r="2360" spans="1:12" x14ac:dyDescent="0.3">
      <c r="A2360" t="s">
        <v>2861</v>
      </c>
      <c r="B2360" t="s">
        <v>7481</v>
      </c>
      <c r="C2360" t="s">
        <v>52</v>
      </c>
      <c r="D2360" t="s">
        <v>101</v>
      </c>
      <c r="E2360" t="s">
        <v>93</v>
      </c>
      <c r="F2360" t="s">
        <v>141</v>
      </c>
      <c r="G2360" t="s">
        <v>68</v>
      </c>
      <c r="H2360">
        <v>5</v>
      </c>
      <c r="I2360">
        <v>11.08</v>
      </c>
      <c r="J2360">
        <v>0.08</v>
      </c>
      <c r="K2360">
        <v>4.97</v>
      </c>
      <c r="L2360" t="s">
        <v>57</v>
      </c>
    </row>
    <row r="2361" spans="1:12" x14ac:dyDescent="0.3">
      <c r="A2361" t="s">
        <v>4460</v>
      </c>
      <c r="B2361" t="s">
        <v>8064</v>
      </c>
      <c r="C2361" t="s">
        <v>52</v>
      </c>
      <c r="D2361" t="s">
        <v>121</v>
      </c>
      <c r="E2361" t="s">
        <v>93</v>
      </c>
      <c r="F2361" t="s">
        <v>141</v>
      </c>
      <c r="G2361" t="s">
        <v>68</v>
      </c>
      <c r="H2361">
        <v>7</v>
      </c>
      <c r="I2361">
        <v>30.23</v>
      </c>
      <c r="J2361">
        <v>4.7E-2</v>
      </c>
      <c r="K2361">
        <v>13.35</v>
      </c>
      <c r="L2361" t="s">
        <v>57</v>
      </c>
    </row>
    <row r="2362" spans="1:12" x14ac:dyDescent="0.3">
      <c r="A2362" t="s">
        <v>1311</v>
      </c>
      <c r="B2362" t="s">
        <v>8065</v>
      </c>
      <c r="C2362" t="s">
        <v>52</v>
      </c>
      <c r="D2362" t="s">
        <v>75</v>
      </c>
      <c r="E2362" t="s">
        <v>71</v>
      </c>
      <c r="F2362" t="s">
        <v>72</v>
      </c>
      <c r="G2362" t="s">
        <v>56</v>
      </c>
      <c r="H2362">
        <v>5</v>
      </c>
      <c r="J2362">
        <v>2.4E-2</v>
      </c>
      <c r="K2362">
        <v>139.54</v>
      </c>
      <c r="L2362" t="s">
        <v>57</v>
      </c>
    </row>
    <row r="2363" spans="1:12" x14ac:dyDescent="0.3">
      <c r="A2363" t="s">
        <v>4095</v>
      </c>
      <c r="B2363" t="s">
        <v>7264</v>
      </c>
      <c r="C2363" t="s">
        <v>88</v>
      </c>
      <c r="D2363" t="s">
        <v>135</v>
      </c>
      <c r="E2363" t="s">
        <v>93</v>
      </c>
      <c r="F2363" t="s">
        <v>219</v>
      </c>
      <c r="G2363" t="s">
        <v>68</v>
      </c>
      <c r="H2363">
        <v>2</v>
      </c>
      <c r="I2363">
        <v>72.41</v>
      </c>
      <c r="K2363">
        <v>31.67</v>
      </c>
      <c r="L2363" t="s">
        <v>57</v>
      </c>
    </row>
    <row r="2364" spans="1:12" x14ac:dyDescent="0.3">
      <c r="A2364" t="s">
        <v>5877</v>
      </c>
      <c r="B2364" t="s">
        <v>8066</v>
      </c>
      <c r="C2364" t="s">
        <v>6865</v>
      </c>
      <c r="D2364" t="s">
        <v>165</v>
      </c>
      <c r="E2364" t="s">
        <v>107</v>
      </c>
      <c r="F2364" t="s">
        <v>193</v>
      </c>
      <c r="G2364" t="s">
        <v>56</v>
      </c>
      <c r="H2364">
        <v>3</v>
      </c>
      <c r="I2364">
        <v>42.85</v>
      </c>
      <c r="J2364">
        <v>0.11799999999999999</v>
      </c>
      <c r="K2364">
        <v>12.87</v>
      </c>
      <c r="L2364" t="s">
        <v>57</v>
      </c>
    </row>
    <row r="2365" spans="1:12" x14ac:dyDescent="0.3">
      <c r="A2365" t="s">
        <v>1488</v>
      </c>
      <c r="B2365" t="s">
        <v>7568</v>
      </c>
      <c r="C2365" t="s">
        <v>52</v>
      </c>
      <c r="D2365" t="s">
        <v>237</v>
      </c>
      <c r="E2365" t="s">
        <v>71</v>
      </c>
      <c r="F2365" t="s">
        <v>97</v>
      </c>
      <c r="G2365" t="s">
        <v>56</v>
      </c>
      <c r="H2365">
        <v>1</v>
      </c>
      <c r="I2365">
        <v>283.11</v>
      </c>
      <c r="J2365">
        <v>9.1999999999999998E-2</v>
      </c>
      <c r="K2365">
        <v>209.49</v>
      </c>
      <c r="L2365" t="s">
        <v>6720</v>
      </c>
    </row>
    <row r="2366" spans="1:12" x14ac:dyDescent="0.3">
      <c r="A2366" t="s">
        <v>2841</v>
      </c>
      <c r="B2366" t="s">
        <v>7201</v>
      </c>
      <c r="C2366" t="s">
        <v>88</v>
      </c>
      <c r="D2366" t="s">
        <v>116</v>
      </c>
      <c r="E2366" t="s">
        <v>7039</v>
      </c>
      <c r="F2366" t="s">
        <v>114</v>
      </c>
      <c r="G2366" t="s">
        <v>68</v>
      </c>
      <c r="H2366">
        <v>4</v>
      </c>
      <c r="I2366">
        <v>13.88</v>
      </c>
      <c r="J2366">
        <v>0.03</v>
      </c>
      <c r="K2366">
        <v>7.98</v>
      </c>
      <c r="L2366" t="s">
        <v>104</v>
      </c>
    </row>
    <row r="2367" spans="1:12" x14ac:dyDescent="0.3">
      <c r="A2367" t="s">
        <v>5811</v>
      </c>
      <c r="B2367" t="s">
        <v>6747</v>
      </c>
      <c r="C2367" t="s">
        <v>63</v>
      </c>
      <c r="D2367" t="s">
        <v>106</v>
      </c>
      <c r="E2367" t="s">
        <v>60</v>
      </c>
      <c r="F2367" t="s">
        <v>99</v>
      </c>
      <c r="G2367" t="s">
        <v>56</v>
      </c>
      <c r="H2367">
        <v>2</v>
      </c>
      <c r="I2367">
        <v>61.66</v>
      </c>
      <c r="J2367">
        <v>0.104</v>
      </c>
      <c r="L2367" t="s">
        <v>57</v>
      </c>
    </row>
    <row r="2368" spans="1:12" x14ac:dyDescent="0.3">
      <c r="A2368" t="s">
        <v>6082</v>
      </c>
      <c r="B2368" t="s">
        <v>6815</v>
      </c>
      <c r="C2368" t="s">
        <v>88</v>
      </c>
      <c r="D2368" t="s">
        <v>179</v>
      </c>
      <c r="E2368" t="s">
        <v>60</v>
      </c>
      <c r="F2368" t="s">
        <v>76</v>
      </c>
      <c r="G2368" t="s">
        <v>56</v>
      </c>
      <c r="H2368">
        <v>1</v>
      </c>
      <c r="I2368">
        <v>41.65</v>
      </c>
      <c r="J2368">
        <v>0.11700000000000001</v>
      </c>
      <c r="K2368">
        <v>18.010000000000002</v>
      </c>
      <c r="L2368" t="s">
        <v>57</v>
      </c>
    </row>
    <row r="2369" spans="1:12" x14ac:dyDescent="0.3">
      <c r="A2369" t="s">
        <v>5615</v>
      </c>
      <c r="B2369" t="s">
        <v>8067</v>
      </c>
      <c r="C2369" t="s">
        <v>52</v>
      </c>
      <c r="D2369" t="s">
        <v>200</v>
      </c>
      <c r="E2369" t="s">
        <v>60</v>
      </c>
      <c r="F2369" t="s">
        <v>76</v>
      </c>
      <c r="G2369" t="s">
        <v>68</v>
      </c>
      <c r="H2369">
        <v>7</v>
      </c>
      <c r="I2369">
        <v>28.15</v>
      </c>
      <c r="J2369">
        <v>0.10299999999999999</v>
      </c>
      <c r="K2369">
        <v>12.15</v>
      </c>
      <c r="L2369" t="s">
        <v>57</v>
      </c>
    </row>
    <row r="2370" spans="1:12" x14ac:dyDescent="0.3">
      <c r="A2370" t="s">
        <v>2831</v>
      </c>
      <c r="B2370" t="s">
        <v>6815</v>
      </c>
      <c r="C2370" t="s">
        <v>84</v>
      </c>
      <c r="D2370" t="s">
        <v>6895</v>
      </c>
      <c r="E2370" t="s">
        <v>71</v>
      </c>
      <c r="F2370" t="s">
        <v>72</v>
      </c>
      <c r="G2370" t="s">
        <v>56</v>
      </c>
      <c r="H2370">
        <v>8</v>
      </c>
      <c r="I2370">
        <v>249.3</v>
      </c>
      <c r="J2370">
        <v>0</v>
      </c>
      <c r="K2370">
        <v>186.65</v>
      </c>
      <c r="L2370" t="s">
        <v>57</v>
      </c>
    </row>
    <row r="2371" spans="1:12" x14ac:dyDescent="0.3">
      <c r="A2371" t="s">
        <v>4020</v>
      </c>
      <c r="B2371" t="s">
        <v>6819</v>
      </c>
      <c r="C2371" t="s">
        <v>52</v>
      </c>
      <c r="D2371" t="s">
        <v>70</v>
      </c>
      <c r="E2371" t="s">
        <v>93</v>
      </c>
      <c r="F2371" t="s">
        <v>124</v>
      </c>
      <c r="G2371" t="s">
        <v>56</v>
      </c>
      <c r="H2371">
        <v>6</v>
      </c>
      <c r="I2371">
        <v>24.23</v>
      </c>
      <c r="J2371">
        <v>0.191</v>
      </c>
      <c r="K2371">
        <v>10.44</v>
      </c>
      <c r="L2371" t="s">
        <v>6720</v>
      </c>
    </row>
    <row r="2372" spans="1:12" x14ac:dyDescent="0.3">
      <c r="A2372" t="s">
        <v>4315</v>
      </c>
      <c r="B2372" t="s">
        <v>8068</v>
      </c>
      <c r="C2372" t="s">
        <v>88</v>
      </c>
      <c r="D2372" t="s">
        <v>135</v>
      </c>
      <c r="E2372" t="s">
        <v>60</v>
      </c>
      <c r="F2372" t="s">
        <v>76</v>
      </c>
      <c r="G2372" t="s">
        <v>68</v>
      </c>
      <c r="H2372">
        <v>5</v>
      </c>
      <c r="I2372">
        <v>79.41</v>
      </c>
      <c r="J2372">
        <v>7.9000000000000001E-2</v>
      </c>
      <c r="K2372">
        <v>43.31</v>
      </c>
      <c r="L2372" t="s">
        <v>57</v>
      </c>
    </row>
    <row r="2373" spans="1:12" x14ac:dyDescent="0.3">
      <c r="A2373" t="s">
        <v>5414</v>
      </c>
      <c r="B2373" t="s">
        <v>8069</v>
      </c>
      <c r="C2373" t="s">
        <v>63</v>
      </c>
      <c r="D2373" t="s">
        <v>106</v>
      </c>
      <c r="E2373" t="s">
        <v>6901</v>
      </c>
      <c r="F2373" t="s">
        <v>76</v>
      </c>
      <c r="G2373" t="s">
        <v>56</v>
      </c>
      <c r="H2373">
        <v>1</v>
      </c>
      <c r="I2373">
        <v>81.430000000000007</v>
      </c>
      <c r="J2373">
        <v>0.38100000000000001</v>
      </c>
      <c r="K2373">
        <v>40.130000000000003</v>
      </c>
      <c r="L2373" t="s">
        <v>57</v>
      </c>
    </row>
    <row r="2374" spans="1:12" x14ac:dyDescent="0.3">
      <c r="A2374" t="s">
        <v>3193</v>
      </c>
      <c r="B2374" t="s">
        <v>7371</v>
      </c>
      <c r="C2374" t="s">
        <v>63</v>
      </c>
      <c r="D2374" t="s">
        <v>281</v>
      </c>
      <c r="E2374" t="s">
        <v>54</v>
      </c>
      <c r="F2374" t="s">
        <v>65</v>
      </c>
      <c r="G2374" t="s">
        <v>68</v>
      </c>
      <c r="H2374">
        <v>3</v>
      </c>
      <c r="I2374">
        <v>21.98</v>
      </c>
      <c r="J2374">
        <v>0.20699999999999999</v>
      </c>
      <c r="K2374">
        <v>12.86</v>
      </c>
      <c r="L2374" t="s">
        <v>57</v>
      </c>
    </row>
    <row r="2375" spans="1:12" x14ac:dyDescent="0.3">
      <c r="A2375" t="s">
        <v>1228</v>
      </c>
      <c r="B2375" t="s">
        <v>7198</v>
      </c>
      <c r="C2375" t="s">
        <v>84</v>
      </c>
      <c r="D2375" t="s">
        <v>150</v>
      </c>
      <c r="E2375" t="s">
        <v>60</v>
      </c>
      <c r="F2375" t="s">
        <v>67</v>
      </c>
      <c r="G2375" t="s">
        <v>56</v>
      </c>
      <c r="H2375">
        <v>7</v>
      </c>
      <c r="I2375">
        <v>64.900000000000006</v>
      </c>
      <c r="J2375">
        <v>0.19600000000000001</v>
      </c>
      <c r="K2375">
        <v>32.97</v>
      </c>
      <c r="L2375" t="s">
        <v>57</v>
      </c>
    </row>
    <row r="2376" spans="1:12" x14ac:dyDescent="0.3">
      <c r="A2376" t="s">
        <v>915</v>
      </c>
      <c r="B2376" t="s">
        <v>7814</v>
      </c>
      <c r="C2376" t="s">
        <v>52</v>
      </c>
      <c r="D2376" t="s">
        <v>216</v>
      </c>
      <c r="E2376" t="s">
        <v>107</v>
      </c>
      <c r="F2376" t="s">
        <v>139</v>
      </c>
      <c r="G2376" t="s">
        <v>68</v>
      </c>
      <c r="H2376">
        <v>8</v>
      </c>
      <c r="I2376">
        <v>59.95</v>
      </c>
      <c r="J2376">
        <v>9.0999999999999998E-2</v>
      </c>
      <c r="K2376">
        <v>21.71</v>
      </c>
      <c r="L2376" t="s">
        <v>57</v>
      </c>
    </row>
    <row r="2377" spans="1:12" x14ac:dyDescent="0.3">
      <c r="A2377" t="s">
        <v>3525</v>
      </c>
      <c r="B2377" t="s">
        <v>7566</v>
      </c>
      <c r="C2377" t="s">
        <v>63</v>
      </c>
      <c r="D2377" t="s">
        <v>119</v>
      </c>
      <c r="E2377" t="s">
        <v>6901</v>
      </c>
      <c r="F2377" t="s">
        <v>67</v>
      </c>
      <c r="G2377" t="s">
        <v>56</v>
      </c>
      <c r="H2377">
        <v>4</v>
      </c>
      <c r="I2377">
        <v>81.37</v>
      </c>
      <c r="J2377">
        <v>0.31</v>
      </c>
      <c r="K2377">
        <v>40.86</v>
      </c>
      <c r="L2377" t="s">
        <v>57</v>
      </c>
    </row>
    <row r="2378" spans="1:12" x14ac:dyDescent="0.3">
      <c r="A2378" t="s">
        <v>4374</v>
      </c>
      <c r="B2378" t="s">
        <v>7306</v>
      </c>
      <c r="C2378" t="s">
        <v>88</v>
      </c>
      <c r="D2378" t="s">
        <v>429</v>
      </c>
      <c r="E2378" t="s">
        <v>60</v>
      </c>
      <c r="F2378" t="s">
        <v>99</v>
      </c>
      <c r="G2378" t="s">
        <v>56</v>
      </c>
      <c r="H2378">
        <v>6</v>
      </c>
      <c r="I2378">
        <v>98.65</v>
      </c>
      <c r="J2378">
        <v>0.105</v>
      </c>
      <c r="K2378">
        <v>42.35</v>
      </c>
      <c r="L2378" t="s">
        <v>57</v>
      </c>
    </row>
    <row r="2379" spans="1:12" x14ac:dyDescent="0.3">
      <c r="A2379" t="s">
        <v>5940</v>
      </c>
      <c r="B2379" t="s">
        <v>8070</v>
      </c>
      <c r="C2379" t="s">
        <v>52</v>
      </c>
      <c r="D2379" t="s">
        <v>70</v>
      </c>
      <c r="E2379" t="s">
        <v>107</v>
      </c>
      <c r="F2379" t="s">
        <v>139</v>
      </c>
      <c r="G2379" t="s">
        <v>68</v>
      </c>
      <c r="H2379">
        <v>1</v>
      </c>
      <c r="I2379">
        <v>13.13</v>
      </c>
      <c r="J2379">
        <v>7.6999999999999999E-2</v>
      </c>
      <c r="K2379">
        <v>5.85</v>
      </c>
      <c r="L2379" t="s">
        <v>104</v>
      </c>
    </row>
    <row r="2380" spans="1:12" x14ac:dyDescent="0.3">
      <c r="A2380" t="s">
        <v>6295</v>
      </c>
      <c r="B2380" t="s">
        <v>8071</v>
      </c>
      <c r="C2380" t="s">
        <v>84</v>
      </c>
      <c r="D2380" t="s">
        <v>144</v>
      </c>
      <c r="E2380" t="s">
        <v>107</v>
      </c>
      <c r="F2380" t="s">
        <v>193</v>
      </c>
      <c r="G2380" t="s">
        <v>68</v>
      </c>
      <c r="H2380">
        <v>3</v>
      </c>
      <c r="I2380">
        <v>19.43</v>
      </c>
      <c r="J2380">
        <v>0.13800000000000001</v>
      </c>
      <c r="K2380">
        <v>8.26</v>
      </c>
      <c r="L2380" t="s">
        <v>6738</v>
      </c>
    </row>
    <row r="2381" spans="1:12" x14ac:dyDescent="0.3">
      <c r="A2381" t="s">
        <v>197</v>
      </c>
      <c r="B2381" t="s">
        <v>8072</v>
      </c>
      <c r="C2381" t="s">
        <v>88</v>
      </c>
      <c r="D2381" t="s">
        <v>198</v>
      </c>
      <c r="E2381" t="s">
        <v>60</v>
      </c>
      <c r="F2381" t="s">
        <v>99</v>
      </c>
      <c r="G2381" t="s">
        <v>68</v>
      </c>
      <c r="H2381">
        <v>1</v>
      </c>
      <c r="I2381">
        <v>58.66</v>
      </c>
      <c r="J2381">
        <v>2.8000000000000001E-2</v>
      </c>
      <c r="K2381">
        <v>25.28</v>
      </c>
      <c r="L2381" t="s">
        <v>57</v>
      </c>
    </row>
    <row r="2382" spans="1:12" x14ac:dyDescent="0.3">
      <c r="A2382" t="s">
        <v>266</v>
      </c>
      <c r="B2382" t="s">
        <v>7924</v>
      </c>
      <c r="C2382" t="s">
        <v>84</v>
      </c>
      <c r="D2382" t="s">
        <v>169</v>
      </c>
      <c r="E2382" t="s">
        <v>71</v>
      </c>
      <c r="F2382" t="s">
        <v>78</v>
      </c>
      <c r="G2382" t="s">
        <v>56</v>
      </c>
      <c r="H2382">
        <v>2</v>
      </c>
      <c r="I2382">
        <v>182.24</v>
      </c>
      <c r="J2382">
        <v>9.0999999999999998E-2</v>
      </c>
      <c r="K2382">
        <v>124.84</v>
      </c>
      <c r="L2382" t="s">
        <v>6738</v>
      </c>
    </row>
    <row r="2383" spans="1:12" x14ac:dyDescent="0.3">
      <c r="A2383" t="s">
        <v>3656</v>
      </c>
      <c r="B2383" t="s">
        <v>8073</v>
      </c>
      <c r="C2383" t="s">
        <v>52</v>
      </c>
      <c r="D2383" t="s">
        <v>75</v>
      </c>
      <c r="E2383" t="s">
        <v>71</v>
      </c>
      <c r="F2383" t="s">
        <v>97</v>
      </c>
      <c r="G2383" t="s">
        <v>68</v>
      </c>
      <c r="H2383">
        <v>5</v>
      </c>
      <c r="I2383">
        <v>252.16</v>
      </c>
      <c r="J2383">
        <v>0.16500000000000001</v>
      </c>
      <c r="K2383">
        <v>199.67</v>
      </c>
      <c r="L2383" t="s">
        <v>57</v>
      </c>
    </row>
    <row r="2384" spans="1:12" x14ac:dyDescent="0.3">
      <c r="A2384" t="s">
        <v>4456</v>
      </c>
      <c r="B2384" t="s">
        <v>7393</v>
      </c>
      <c r="C2384" t="s">
        <v>63</v>
      </c>
      <c r="D2384" t="s">
        <v>159</v>
      </c>
      <c r="E2384" t="s">
        <v>93</v>
      </c>
      <c r="F2384" t="s">
        <v>141</v>
      </c>
      <c r="G2384" t="s">
        <v>56</v>
      </c>
      <c r="H2384">
        <v>3</v>
      </c>
      <c r="I2384">
        <v>85.84</v>
      </c>
      <c r="J2384">
        <v>6.9000000000000006E-2</v>
      </c>
      <c r="K2384">
        <v>35.5</v>
      </c>
      <c r="L2384" t="s">
        <v>57</v>
      </c>
    </row>
    <row r="2385" spans="1:12" x14ac:dyDescent="0.3">
      <c r="A2385" t="s">
        <v>6170</v>
      </c>
      <c r="B2385" t="s">
        <v>6868</v>
      </c>
      <c r="C2385" t="s">
        <v>88</v>
      </c>
      <c r="D2385" t="s">
        <v>116</v>
      </c>
      <c r="E2385" t="s">
        <v>93</v>
      </c>
      <c r="F2385" t="s">
        <v>124</v>
      </c>
      <c r="G2385" t="s">
        <v>68</v>
      </c>
      <c r="H2385">
        <v>2</v>
      </c>
      <c r="I2385">
        <v>31.22</v>
      </c>
      <c r="J2385">
        <v>0.14000000000000001</v>
      </c>
      <c r="K2385">
        <v>11.99</v>
      </c>
      <c r="L2385" t="s">
        <v>57</v>
      </c>
    </row>
    <row r="2386" spans="1:12" x14ac:dyDescent="0.3">
      <c r="A2386" t="s">
        <v>5600</v>
      </c>
      <c r="B2386" t="s">
        <v>7003</v>
      </c>
      <c r="C2386" t="s">
        <v>84</v>
      </c>
      <c r="D2386" t="s">
        <v>177</v>
      </c>
      <c r="E2386" t="s">
        <v>7021</v>
      </c>
      <c r="F2386" t="s">
        <v>148</v>
      </c>
      <c r="G2386" t="s">
        <v>68</v>
      </c>
      <c r="H2386">
        <v>3</v>
      </c>
      <c r="I2386">
        <v>51.71</v>
      </c>
      <c r="J2386">
        <v>3.0000000000000001E-3</v>
      </c>
      <c r="K2386">
        <v>18.88</v>
      </c>
      <c r="L2386" t="s">
        <v>57</v>
      </c>
    </row>
    <row r="2387" spans="1:12" x14ac:dyDescent="0.3">
      <c r="A2387" t="s">
        <v>3758</v>
      </c>
      <c r="B2387" t="s">
        <v>8074</v>
      </c>
      <c r="C2387" t="s">
        <v>52</v>
      </c>
      <c r="D2387" t="s">
        <v>272</v>
      </c>
      <c r="E2387" t="s">
        <v>107</v>
      </c>
      <c r="F2387" t="s">
        <v>193</v>
      </c>
      <c r="G2387" t="s">
        <v>68</v>
      </c>
      <c r="H2387">
        <v>10</v>
      </c>
      <c r="I2387">
        <v>14.5</v>
      </c>
      <c r="J2387">
        <v>0.122</v>
      </c>
      <c r="K2387">
        <v>5.92</v>
      </c>
      <c r="L2387" t="s">
        <v>57</v>
      </c>
    </row>
    <row r="2388" spans="1:12" x14ac:dyDescent="0.3">
      <c r="A2388" t="s">
        <v>4318</v>
      </c>
      <c r="B2388" t="s">
        <v>8075</v>
      </c>
      <c r="C2388" t="s">
        <v>88</v>
      </c>
      <c r="D2388" t="s">
        <v>167</v>
      </c>
      <c r="E2388" t="s">
        <v>71</v>
      </c>
      <c r="F2388" t="s">
        <v>6737</v>
      </c>
      <c r="G2388" t="s">
        <v>56</v>
      </c>
      <c r="H2388">
        <v>8</v>
      </c>
      <c r="I2388">
        <v>178.04</v>
      </c>
      <c r="J2388">
        <v>5.3999999999999999E-2</v>
      </c>
      <c r="K2388">
        <v>125.01</v>
      </c>
      <c r="L2388" t="s">
        <v>57</v>
      </c>
    </row>
    <row r="2389" spans="1:12" x14ac:dyDescent="0.3">
      <c r="A2389" t="s">
        <v>5973</v>
      </c>
      <c r="B2389" t="s">
        <v>8076</v>
      </c>
      <c r="C2389" t="s">
        <v>63</v>
      </c>
      <c r="D2389" t="s">
        <v>165</v>
      </c>
      <c r="E2389" t="s">
        <v>71</v>
      </c>
      <c r="F2389" t="s">
        <v>97</v>
      </c>
      <c r="G2389" t="s">
        <v>68</v>
      </c>
      <c r="H2389">
        <v>4</v>
      </c>
      <c r="I2389">
        <v>49.86</v>
      </c>
      <c r="J2389">
        <v>0.308</v>
      </c>
      <c r="K2389">
        <v>35</v>
      </c>
      <c r="L2389" t="s">
        <v>57</v>
      </c>
    </row>
    <row r="2390" spans="1:12" x14ac:dyDescent="0.3">
      <c r="A2390" t="s">
        <v>4911</v>
      </c>
      <c r="B2390" t="s">
        <v>7526</v>
      </c>
      <c r="C2390" t="s">
        <v>88</v>
      </c>
      <c r="D2390" t="s">
        <v>429</v>
      </c>
      <c r="E2390" t="s">
        <v>6924</v>
      </c>
      <c r="F2390" t="s">
        <v>97</v>
      </c>
      <c r="G2390" t="s">
        <v>68</v>
      </c>
      <c r="H2390">
        <v>1</v>
      </c>
      <c r="I2390">
        <v>178.52</v>
      </c>
      <c r="J2390">
        <v>8.1000000000000003E-2</v>
      </c>
      <c r="K2390">
        <v>142.01</v>
      </c>
      <c r="L2390" t="s">
        <v>57</v>
      </c>
    </row>
    <row r="2391" spans="1:12" x14ac:dyDescent="0.3">
      <c r="A2391" t="s">
        <v>3027</v>
      </c>
      <c r="B2391" t="s">
        <v>7898</v>
      </c>
      <c r="C2391" t="s">
        <v>88</v>
      </c>
      <c r="D2391" t="s">
        <v>123</v>
      </c>
      <c r="E2391" t="s">
        <v>71</v>
      </c>
      <c r="F2391" t="s">
        <v>86</v>
      </c>
      <c r="G2391" t="s">
        <v>68</v>
      </c>
      <c r="H2391">
        <v>1</v>
      </c>
      <c r="I2391">
        <v>144.57</v>
      </c>
      <c r="J2391">
        <v>8.2000000000000003E-2</v>
      </c>
      <c r="K2391">
        <v>100.82</v>
      </c>
      <c r="L2391" t="s">
        <v>57</v>
      </c>
    </row>
    <row r="2392" spans="1:12" x14ac:dyDescent="0.3">
      <c r="A2392" t="s">
        <v>6459</v>
      </c>
      <c r="B2392" t="s">
        <v>7868</v>
      </c>
      <c r="C2392" t="s">
        <v>84</v>
      </c>
      <c r="D2392" t="s">
        <v>103</v>
      </c>
      <c r="E2392" t="s">
        <v>54</v>
      </c>
      <c r="F2392" t="s">
        <v>55</v>
      </c>
      <c r="G2392" t="s">
        <v>68</v>
      </c>
      <c r="H2392">
        <v>2</v>
      </c>
      <c r="I2392">
        <v>15.23</v>
      </c>
      <c r="J2392">
        <v>0.16200000000000001</v>
      </c>
      <c r="K2392">
        <v>10.16</v>
      </c>
      <c r="L2392" t="s">
        <v>57</v>
      </c>
    </row>
    <row r="2393" spans="1:12" x14ac:dyDescent="0.3">
      <c r="A2393" t="s">
        <v>6282</v>
      </c>
      <c r="B2393" t="s">
        <v>7451</v>
      </c>
      <c r="C2393" t="s">
        <v>63</v>
      </c>
      <c r="D2393" t="s">
        <v>82</v>
      </c>
      <c r="E2393" t="s">
        <v>6901</v>
      </c>
      <c r="F2393" t="s">
        <v>90</v>
      </c>
      <c r="G2393" t="s">
        <v>56</v>
      </c>
      <c r="H2393">
        <v>5</v>
      </c>
      <c r="I2393">
        <v>73.05</v>
      </c>
      <c r="J2393">
        <v>0.15</v>
      </c>
      <c r="K2393">
        <v>29.29</v>
      </c>
      <c r="L2393" t="s">
        <v>57</v>
      </c>
    </row>
    <row r="2394" spans="1:12" x14ac:dyDescent="0.3">
      <c r="A2394" t="s">
        <v>4899</v>
      </c>
      <c r="B2394" t="s">
        <v>6896</v>
      </c>
      <c r="C2394" t="s">
        <v>6865</v>
      </c>
      <c r="D2394" t="s">
        <v>82</v>
      </c>
      <c r="E2394" t="s">
        <v>71</v>
      </c>
      <c r="F2394" t="s">
        <v>126</v>
      </c>
      <c r="G2394" t="s">
        <v>56</v>
      </c>
      <c r="H2394">
        <v>8</v>
      </c>
      <c r="I2394">
        <v>238.39</v>
      </c>
      <c r="J2394">
        <v>5.2999999999999999E-2</v>
      </c>
      <c r="K2394">
        <v>165.68</v>
      </c>
      <c r="L2394" t="s">
        <v>57</v>
      </c>
    </row>
    <row r="2395" spans="1:12" x14ac:dyDescent="0.3">
      <c r="A2395" t="s">
        <v>5894</v>
      </c>
      <c r="B2395" t="s">
        <v>7403</v>
      </c>
      <c r="C2395" t="s">
        <v>88</v>
      </c>
      <c r="D2395" t="s">
        <v>234</v>
      </c>
      <c r="E2395" t="s">
        <v>107</v>
      </c>
      <c r="F2395" t="s">
        <v>132</v>
      </c>
      <c r="G2395" t="s">
        <v>56</v>
      </c>
      <c r="H2395">
        <v>4</v>
      </c>
      <c r="I2395">
        <v>53.46</v>
      </c>
      <c r="J2395">
        <v>2.3E-2</v>
      </c>
      <c r="K2395">
        <v>19.920000000000002</v>
      </c>
      <c r="L2395" t="s">
        <v>57</v>
      </c>
    </row>
    <row r="2396" spans="1:12" x14ac:dyDescent="0.3">
      <c r="A2396" t="s">
        <v>1621</v>
      </c>
      <c r="B2396" t="s">
        <v>7274</v>
      </c>
      <c r="C2396" t="s">
        <v>84</v>
      </c>
      <c r="D2396" t="s">
        <v>169</v>
      </c>
      <c r="E2396" t="s">
        <v>71</v>
      </c>
      <c r="F2396" t="s">
        <v>86</v>
      </c>
      <c r="G2396" t="s">
        <v>68</v>
      </c>
      <c r="H2396">
        <v>2</v>
      </c>
      <c r="I2396">
        <v>71.010000000000005</v>
      </c>
      <c r="J2396">
        <v>7.8E-2</v>
      </c>
      <c r="K2396">
        <v>47.72</v>
      </c>
      <c r="L2396" t="s">
        <v>57</v>
      </c>
    </row>
    <row r="2397" spans="1:12" x14ac:dyDescent="0.3">
      <c r="A2397" t="s">
        <v>4000</v>
      </c>
      <c r="B2397" t="s">
        <v>8077</v>
      </c>
      <c r="C2397" t="s">
        <v>63</v>
      </c>
      <c r="D2397" t="s">
        <v>64</v>
      </c>
      <c r="E2397" t="s">
        <v>7021</v>
      </c>
      <c r="F2397" t="s">
        <v>108</v>
      </c>
      <c r="G2397" t="s">
        <v>56</v>
      </c>
      <c r="H2397">
        <v>2</v>
      </c>
      <c r="I2397">
        <v>28.89</v>
      </c>
      <c r="J2397">
        <v>0.22</v>
      </c>
      <c r="K2397">
        <v>9</v>
      </c>
      <c r="L2397" t="s">
        <v>57</v>
      </c>
    </row>
    <row r="2398" spans="1:12" x14ac:dyDescent="0.3">
      <c r="A2398" t="s">
        <v>3625</v>
      </c>
      <c r="B2398" t="s">
        <v>7598</v>
      </c>
      <c r="C2398" t="s">
        <v>52</v>
      </c>
      <c r="D2398" t="s">
        <v>216</v>
      </c>
      <c r="E2398" t="s">
        <v>107</v>
      </c>
      <c r="F2398" t="s">
        <v>139</v>
      </c>
      <c r="G2398" t="s">
        <v>68</v>
      </c>
      <c r="H2398">
        <v>4</v>
      </c>
      <c r="I2398">
        <v>39.32</v>
      </c>
      <c r="J2398">
        <v>7.5999999999999998E-2</v>
      </c>
      <c r="K2398">
        <v>13.25</v>
      </c>
      <c r="L2398" t="s">
        <v>6738</v>
      </c>
    </row>
    <row r="2399" spans="1:12" x14ac:dyDescent="0.3">
      <c r="A2399" t="s">
        <v>3799</v>
      </c>
      <c r="B2399" t="s">
        <v>7363</v>
      </c>
      <c r="C2399" t="s">
        <v>6865</v>
      </c>
      <c r="D2399" t="s">
        <v>159</v>
      </c>
      <c r="E2399" t="s">
        <v>107</v>
      </c>
      <c r="F2399" t="s">
        <v>193</v>
      </c>
      <c r="G2399" t="s">
        <v>56</v>
      </c>
      <c r="H2399">
        <v>3</v>
      </c>
      <c r="I2399">
        <v>36.33</v>
      </c>
      <c r="J2399">
        <v>0.13300000000000001</v>
      </c>
      <c r="K2399">
        <v>15.84</v>
      </c>
      <c r="L2399" t="s">
        <v>57</v>
      </c>
    </row>
    <row r="2400" spans="1:12" x14ac:dyDescent="0.3">
      <c r="A2400" t="s">
        <v>1802</v>
      </c>
      <c r="B2400" t="s">
        <v>6715</v>
      </c>
      <c r="C2400" t="s">
        <v>88</v>
      </c>
      <c r="D2400" t="s">
        <v>183</v>
      </c>
      <c r="E2400" t="s">
        <v>71</v>
      </c>
      <c r="F2400" t="s">
        <v>86</v>
      </c>
      <c r="G2400" t="s">
        <v>68</v>
      </c>
      <c r="H2400">
        <v>3</v>
      </c>
      <c r="I2400">
        <v>247.04</v>
      </c>
      <c r="J2400">
        <v>9.1999999999999998E-2</v>
      </c>
      <c r="K2400">
        <v>161.99</v>
      </c>
    </row>
    <row r="2401" spans="1:12" x14ac:dyDescent="0.3">
      <c r="A2401" t="s">
        <v>2380</v>
      </c>
      <c r="B2401" t="s">
        <v>8078</v>
      </c>
      <c r="C2401" t="s">
        <v>63</v>
      </c>
      <c r="D2401" t="s">
        <v>106</v>
      </c>
      <c r="E2401" t="s">
        <v>107</v>
      </c>
      <c r="F2401" t="s">
        <v>132</v>
      </c>
      <c r="H2401">
        <v>6</v>
      </c>
      <c r="I2401">
        <v>10.64</v>
      </c>
      <c r="J2401">
        <v>0.14899999999999999</v>
      </c>
      <c r="K2401">
        <v>4.5599999999999996</v>
      </c>
      <c r="L2401" t="s">
        <v>104</v>
      </c>
    </row>
    <row r="2402" spans="1:12" x14ac:dyDescent="0.3">
      <c r="A2402" t="s">
        <v>6524</v>
      </c>
      <c r="B2402" t="s">
        <v>6873</v>
      </c>
      <c r="C2402" t="s">
        <v>63</v>
      </c>
      <c r="D2402" t="s">
        <v>165</v>
      </c>
      <c r="E2402" t="s">
        <v>107</v>
      </c>
      <c r="F2402" t="s">
        <v>193</v>
      </c>
      <c r="G2402" t="s">
        <v>56</v>
      </c>
      <c r="H2402">
        <v>2</v>
      </c>
      <c r="I2402">
        <v>32.93</v>
      </c>
      <c r="J2402">
        <v>0.151</v>
      </c>
      <c r="K2402">
        <v>12.19</v>
      </c>
      <c r="L2402" t="s">
        <v>57</v>
      </c>
    </row>
    <row r="2403" spans="1:12" x14ac:dyDescent="0.3">
      <c r="A2403" t="s">
        <v>2145</v>
      </c>
      <c r="B2403" t="s">
        <v>8020</v>
      </c>
      <c r="C2403" t="s">
        <v>84</v>
      </c>
      <c r="D2403" t="s">
        <v>6824</v>
      </c>
      <c r="E2403" t="s">
        <v>60</v>
      </c>
      <c r="F2403" t="s">
        <v>90</v>
      </c>
      <c r="G2403" t="s">
        <v>68</v>
      </c>
      <c r="H2403">
        <v>1</v>
      </c>
      <c r="I2403">
        <v>94.19</v>
      </c>
      <c r="J2403">
        <v>6.6000000000000003E-2</v>
      </c>
      <c r="K2403">
        <v>41.3</v>
      </c>
    </row>
    <row r="2404" spans="1:12" x14ac:dyDescent="0.3">
      <c r="A2404" t="s">
        <v>2457</v>
      </c>
      <c r="B2404" t="s">
        <v>7192</v>
      </c>
      <c r="C2404" t="s">
        <v>63</v>
      </c>
      <c r="D2404" t="s">
        <v>281</v>
      </c>
      <c r="E2404" t="s">
        <v>93</v>
      </c>
      <c r="F2404" t="s">
        <v>94</v>
      </c>
      <c r="G2404" t="s">
        <v>56</v>
      </c>
      <c r="H2404">
        <v>1</v>
      </c>
      <c r="I2404">
        <v>77.98</v>
      </c>
      <c r="J2404">
        <v>0.28100000000000003</v>
      </c>
      <c r="K2404">
        <v>30.47</v>
      </c>
      <c r="L2404" t="s">
        <v>57</v>
      </c>
    </row>
    <row r="2405" spans="1:12" x14ac:dyDescent="0.3">
      <c r="A2405" t="s">
        <v>830</v>
      </c>
      <c r="B2405" t="s">
        <v>6899</v>
      </c>
      <c r="C2405" t="s">
        <v>52</v>
      </c>
      <c r="D2405" t="s">
        <v>53</v>
      </c>
      <c r="E2405" t="s">
        <v>60</v>
      </c>
      <c r="F2405" t="s">
        <v>90</v>
      </c>
      <c r="G2405" t="s">
        <v>68</v>
      </c>
      <c r="H2405">
        <v>4</v>
      </c>
      <c r="I2405">
        <v>88.64</v>
      </c>
      <c r="J2405">
        <v>5.5E-2</v>
      </c>
      <c r="K2405">
        <v>45.98</v>
      </c>
      <c r="L2405" t="s">
        <v>57</v>
      </c>
    </row>
    <row r="2406" spans="1:12" x14ac:dyDescent="0.3">
      <c r="A2406" t="s">
        <v>2766</v>
      </c>
      <c r="C2406" t="s">
        <v>84</v>
      </c>
      <c r="D2406" t="s">
        <v>229</v>
      </c>
      <c r="E2406" t="s">
        <v>71</v>
      </c>
      <c r="F2406" t="s">
        <v>78</v>
      </c>
      <c r="G2406" t="s">
        <v>68</v>
      </c>
      <c r="H2406">
        <v>8</v>
      </c>
      <c r="I2406">
        <v>199.04</v>
      </c>
      <c r="J2406">
        <v>7.1999999999999995E-2</v>
      </c>
      <c r="K2406">
        <v>154.11000000000001</v>
      </c>
      <c r="L2406" t="s">
        <v>57</v>
      </c>
    </row>
    <row r="2407" spans="1:12" x14ac:dyDescent="0.3">
      <c r="A2407" t="s">
        <v>4322</v>
      </c>
      <c r="B2407" t="s">
        <v>8000</v>
      </c>
      <c r="C2407" t="s">
        <v>84</v>
      </c>
      <c r="D2407" t="s">
        <v>196</v>
      </c>
      <c r="E2407" t="s">
        <v>93</v>
      </c>
      <c r="F2407" t="s">
        <v>124</v>
      </c>
      <c r="G2407" t="s">
        <v>68</v>
      </c>
      <c r="H2407">
        <v>1</v>
      </c>
      <c r="I2407">
        <v>75.3</v>
      </c>
      <c r="J2407">
        <v>0.151</v>
      </c>
      <c r="K2407">
        <v>33.03</v>
      </c>
      <c r="L2407" t="s">
        <v>57</v>
      </c>
    </row>
    <row r="2408" spans="1:12" x14ac:dyDescent="0.3">
      <c r="A2408" t="s">
        <v>5730</v>
      </c>
      <c r="B2408" t="s">
        <v>6827</v>
      </c>
      <c r="C2408" t="s">
        <v>63</v>
      </c>
      <c r="D2408" t="s">
        <v>159</v>
      </c>
      <c r="E2408" t="s">
        <v>71</v>
      </c>
      <c r="F2408" t="s">
        <v>97</v>
      </c>
      <c r="G2408" t="s">
        <v>56</v>
      </c>
      <c r="H2408">
        <v>1</v>
      </c>
      <c r="I2408">
        <v>201.66</v>
      </c>
      <c r="J2408">
        <v>0.32400000000000001</v>
      </c>
      <c r="K2408">
        <v>144.6</v>
      </c>
      <c r="L2408" t="s">
        <v>57</v>
      </c>
    </row>
    <row r="2409" spans="1:12" x14ac:dyDescent="0.3">
      <c r="A2409" t="s">
        <v>2870</v>
      </c>
      <c r="B2409" t="s">
        <v>8079</v>
      </c>
      <c r="C2409" t="s">
        <v>63</v>
      </c>
      <c r="D2409" t="s">
        <v>302</v>
      </c>
      <c r="E2409" t="s">
        <v>54</v>
      </c>
      <c r="F2409" t="s">
        <v>65</v>
      </c>
      <c r="G2409" t="s">
        <v>68</v>
      </c>
      <c r="H2409">
        <v>2</v>
      </c>
      <c r="I2409">
        <v>14.7</v>
      </c>
      <c r="J2409">
        <v>0.33</v>
      </c>
      <c r="K2409">
        <v>9.51</v>
      </c>
      <c r="L2409" t="s">
        <v>57</v>
      </c>
    </row>
    <row r="2410" spans="1:12" x14ac:dyDescent="0.3">
      <c r="A2410" t="s">
        <v>4028</v>
      </c>
      <c r="B2410" t="s">
        <v>7029</v>
      </c>
      <c r="C2410" t="s">
        <v>52</v>
      </c>
      <c r="D2410" t="s">
        <v>96</v>
      </c>
      <c r="E2410" t="s">
        <v>60</v>
      </c>
      <c r="F2410" t="s">
        <v>61</v>
      </c>
      <c r="G2410" t="s">
        <v>56</v>
      </c>
      <c r="H2410">
        <v>1</v>
      </c>
      <c r="I2410">
        <v>62.23</v>
      </c>
      <c r="J2410">
        <v>6.3E-2</v>
      </c>
      <c r="K2410">
        <v>29.87</v>
      </c>
      <c r="L2410" t="s">
        <v>57</v>
      </c>
    </row>
    <row r="2411" spans="1:12" x14ac:dyDescent="0.3">
      <c r="A2411" t="s">
        <v>6066</v>
      </c>
      <c r="B2411" t="s">
        <v>8080</v>
      </c>
      <c r="C2411" t="s">
        <v>63</v>
      </c>
      <c r="D2411" t="s">
        <v>159</v>
      </c>
      <c r="E2411" t="s">
        <v>7012</v>
      </c>
      <c r="F2411" t="s">
        <v>139</v>
      </c>
      <c r="G2411" t="s">
        <v>68</v>
      </c>
      <c r="H2411">
        <v>7</v>
      </c>
      <c r="I2411">
        <v>36.1</v>
      </c>
      <c r="J2411">
        <v>0.26100000000000001</v>
      </c>
      <c r="L2411" t="s">
        <v>57</v>
      </c>
    </row>
    <row r="2412" spans="1:12" x14ac:dyDescent="0.3">
      <c r="A2412" t="s">
        <v>4313</v>
      </c>
      <c r="B2412" t="s">
        <v>8081</v>
      </c>
      <c r="C2412" t="s">
        <v>88</v>
      </c>
      <c r="E2412" t="s">
        <v>60</v>
      </c>
      <c r="F2412" t="s">
        <v>90</v>
      </c>
      <c r="G2412" t="s">
        <v>68</v>
      </c>
      <c r="H2412">
        <v>2</v>
      </c>
      <c r="I2412">
        <v>114.37</v>
      </c>
      <c r="J2412">
        <v>0.10100000000000001</v>
      </c>
      <c r="K2412">
        <v>48.36</v>
      </c>
      <c r="L2412" t="s">
        <v>57</v>
      </c>
    </row>
    <row r="2413" spans="1:12" x14ac:dyDescent="0.3">
      <c r="A2413" t="s">
        <v>6438</v>
      </c>
      <c r="B2413" t="s">
        <v>8082</v>
      </c>
      <c r="C2413" t="s">
        <v>84</v>
      </c>
      <c r="D2413" t="s">
        <v>196</v>
      </c>
      <c r="E2413" t="s">
        <v>54</v>
      </c>
      <c r="F2413" t="s">
        <v>114</v>
      </c>
      <c r="G2413" t="s">
        <v>68</v>
      </c>
      <c r="H2413">
        <v>1</v>
      </c>
      <c r="I2413">
        <v>16</v>
      </c>
      <c r="J2413">
        <v>4.8000000000000001E-2</v>
      </c>
      <c r="K2413">
        <v>11.17</v>
      </c>
      <c r="L2413" t="s">
        <v>57</v>
      </c>
    </row>
    <row r="2414" spans="1:12" x14ac:dyDescent="0.3">
      <c r="A2414" t="s">
        <v>2829</v>
      </c>
      <c r="B2414" t="s">
        <v>7574</v>
      </c>
      <c r="C2414" t="s">
        <v>52</v>
      </c>
      <c r="D2414" t="s">
        <v>53</v>
      </c>
      <c r="E2414" t="s">
        <v>7244</v>
      </c>
      <c r="F2414" t="s">
        <v>255</v>
      </c>
      <c r="G2414" t="s">
        <v>68</v>
      </c>
      <c r="H2414">
        <v>7</v>
      </c>
      <c r="I2414">
        <v>49.65</v>
      </c>
      <c r="J2414">
        <v>0.115</v>
      </c>
      <c r="K2414">
        <v>21.33</v>
      </c>
      <c r="L2414" t="s">
        <v>57</v>
      </c>
    </row>
    <row r="2415" spans="1:12" x14ac:dyDescent="0.3">
      <c r="A2415" t="s">
        <v>2279</v>
      </c>
      <c r="B2415" t="s">
        <v>8083</v>
      </c>
      <c r="C2415" t="s">
        <v>88</v>
      </c>
      <c r="D2415" t="s">
        <v>92</v>
      </c>
      <c r="E2415" t="s">
        <v>107</v>
      </c>
      <c r="F2415" t="s">
        <v>139</v>
      </c>
      <c r="G2415" t="s">
        <v>68</v>
      </c>
      <c r="H2415">
        <v>1</v>
      </c>
      <c r="I2415">
        <v>30.37</v>
      </c>
      <c r="J2415">
        <v>0</v>
      </c>
      <c r="K2415">
        <v>10.18</v>
      </c>
      <c r="L2415" t="s">
        <v>57</v>
      </c>
    </row>
    <row r="2416" spans="1:12" x14ac:dyDescent="0.3">
      <c r="A2416" t="s">
        <v>3242</v>
      </c>
      <c r="B2416" t="s">
        <v>8084</v>
      </c>
      <c r="C2416" t="s">
        <v>52</v>
      </c>
      <c r="D2416" t="s">
        <v>59</v>
      </c>
      <c r="E2416" t="s">
        <v>6846</v>
      </c>
      <c r="F2416" t="s">
        <v>78</v>
      </c>
      <c r="G2416" t="s">
        <v>68</v>
      </c>
      <c r="H2416">
        <v>4</v>
      </c>
      <c r="I2416">
        <v>120.84</v>
      </c>
      <c r="J2416">
        <v>0.155</v>
      </c>
      <c r="K2416">
        <v>82.03</v>
      </c>
      <c r="L2416" t="s">
        <v>6738</v>
      </c>
    </row>
    <row r="2417" spans="1:12" x14ac:dyDescent="0.3">
      <c r="A2417" t="s">
        <v>4445</v>
      </c>
      <c r="B2417" t="s">
        <v>7205</v>
      </c>
      <c r="C2417" t="s">
        <v>52</v>
      </c>
      <c r="D2417" t="s">
        <v>59</v>
      </c>
      <c r="E2417" t="s">
        <v>60</v>
      </c>
      <c r="F2417" t="s">
        <v>6730</v>
      </c>
      <c r="G2417" t="s">
        <v>68</v>
      </c>
      <c r="H2417">
        <v>4</v>
      </c>
      <c r="I2417">
        <v>47.97</v>
      </c>
      <c r="J2417">
        <v>0.13100000000000001</v>
      </c>
      <c r="K2417">
        <v>21.67</v>
      </c>
      <c r="L2417" t="s">
        <v>57</v>
      </c>
    </row>
    <row r="2418" spans="1:12" x14ac:dyDescent="0.3">
      <c r="A2418" t="s">
        <v>1448</v>
      </c>
      <c r="B2418" t="s">
        <v>6766</v>
      </c>
      <c r="C2418" t="s">
        <v>52</v>
      </c>
      <c r="D2418" t="s">
        <v>272</v>
      </c>
      <c r="E2418" t="s">
        <v>93</v>
      </c>
      <c r="F2418" t="s">
        <v>141</v>
      </c>
      <c r="G2418" t="s">
        <v>56</v>
      </c>
      <c r="H2418">
        <v>6</v>
      </c>
      <c r="I2418">
        <v>83.05</v>
      </c>
      <c r="J2418">
        <v>6.3E-2</v>
      </c>
      <c r="K2418">
        <v>29.15</v>
      </c>
      <c r="L2418" t="s">
        <v>57</v>
      </c>
    </row>
    <row r="2419" spans="1:12" x14ac:dyDescent="0.3">
      <c r="A2419" t="s">
        <v>5412</v>
      </c>
      <c r="B2419" t="s">
        <v>7323</v>
      </c>
      <c r="C2419" t="s">
        <v>84</v>
      </c>
      <c r="D2419" t="s">
        <v>150</v>
      </c>
      <c r="E2419" t="s">
        <v>71</v>
      </c>
      <c r="F2419" t="s">
        <v>72</v>
      </c>
      <c r="G2419" t="s">
        <v>56</v>
      </c>
      <c r="H2419">
        <v>11</v>
      </c>
      <c r="I2419">
        <v>172.26</v>
      </c>
      <c r="J2419">
        <v>7.9000000000000001E-2</v>
      </c>
      <c r="K2419">
        <v>120.15</v>
      </c>
      <c r="L2419" t="s">
        <v>57</v>
      </c>
    </row>
    <row r="2420" spans="1:12" x14ac:dyDescent="0.3">
      <c r="A2420" t="s">
        <v>2807</v>
      </c>
      <c r="B2420" t="s">
        <v>7064</v>
      </c>
      <c r="C2420" t="s">
        <v>63</v>
      </c>
      <c r="D2420" t="s">
        <v>204</v>
      </c>
      <c r="E2420" t="s">
        <v>71</v>
      </c>
      <c r="F2420" t="s">
        <v>78</v>
      </c>
      <c r="G2420" t="s">
        <v>56</v>
      </c>
      <c r="H2420">
        <v>10</v>
      </c>
      <c r="I2420">
        <v>130.97</v>
      </c>
      <c r="J2420">
        <v>0.23599999999999999</v>
      </c>
      <c r="K2420">
        <v>93.65</v>
      </c>
      <c r="L2420" t="s">
        <v>57</v>
      </c>
    </row>
    <row r="2421" spans="1:12" x14ac:dyDescent="0.3">
      <c r="A2421" t="s">
        <v>6551</v>
      </c>
      <c r="B2421" t="s">
        <v>7600</v>
      </c>
      <c r="C2421" t="s">
        <v>63</v>
      </c>
      <c r="D2421" t="s">
        <v>281</v>
      </c>
      <c r="E2421" t="s">
        <v>71</v>
      </c>
      <c r="F2421" t="s">
        <v>72</v>
      </c>
      <c r="G2421" t="s">
        <v>56</v>
      </c>
      <c r="H2421">
        <v>5</v>
      </c>
      <c r="I2421">
        <v>61.58</v>
      </c>
      <c r="J2421">
        <v>0.40799999999999997</v>
      </c>
      <c r="K2421">
        <v>42.8</v>
      </c>
      <c r="L2421" t="s">
        <v>57</v>
      </c>
    </row>
    <row r="2422" spans="1:12" x14ac:dyDescent="0.3">
      <c r="A2422" t="s">
        <v>1037</v>
      </c>
      <c r="B2422" t="s">
        <v>7200</v>
      </c>
      <c r="C2422" t="s">
        <v>84</v>
      </c>
      <c r="D2422" t="s">
        <v>229</v>
      </c>
      <c r="E2422" t="s">
        <v>7244</v>
      </c>
      <c r="F2422" t="s">
        <v>124</v>
      </c>
      <c r="G2422" t="s">
        <v>56</v>
      </c>
      <c r="H2422">
        <v>7</v>
      </c>
      <c r="I2422">
        <v>52.13</v>
      </c>
      <c r="J2422">
        <v>8.6999999999999994E-2</v>
      </c>
      <c r="K2422">
        <v>19.21</v>
      </c>
      <c r="L2422" t="s">
        <v>57</v>
      </c>
    </row>
    <row r="2423" spans="1:12" x14ac:dyDescent="0.3">
      <c r="A2423" t="s">
        <v>2868</v>
      </c>
      <c r="B2423" t="s">
        <v>8085</v>
      </c>
      <c r="C2423" t="s">
        <v>63</v>
      </c>
      <c r="D2423" t="s">
        <v>137</v>
      </c>
      <c r="E2423" t="s">
        <v>60</v>
      </c>
      <c r="F2423" t="s">
        <v>99</v>
      </c>
      <c r="G2423" t="s">
        <v>68</v>
      </c>
      <c r="H2423">
        <v>5</v>
      </c>
      <c r="I2423">
        <v>117.52</v>
      </c>
      <c r="J2423">
        <v>0.24099999999999999</v>
      </c>
      <c r="K2423">
        <v>58.76</v>
      </c>
      <c r="L2423" t="s">
        <v>57</v>
      </c>
    </row>
    <row r="2424" spans="1:12" x14ac:dyDescent="0.3">
      <c r="A2424" t="s">
        <v>4062</v>
      </c>
      <c r="B2424" t="s">
        <v>7483</v>
      </c>
      <c r="C2424" t="s">
        <v>63</v>
      </c>
      <c r="D2424" t="s">
        <v>64</v>
      </c>
      <c r="E2424" t="s">
        <v>93</v>
      </c>
      <c r="F2424" t="s">
        <v>255</v>
      </c>
      <c r="G2424" t="s">
        <v>68</v>
      </c>
      <c r="H2424">
        <v>2</v>
      </c>
      <c r="I2424">
        <v>70.81</v>
      </c>
      <c r="J2424">
        <v>0.13200000000000001</v>
      </c>
      <c r="K2424">
        <v>25.96</v>
      </c>
      <c r="L2424" t="s">
        <v>57</v>
      </c>
    </row>
    <row r="2425" spans="1:12" x14ac:dyDescent="0.3">
      <c r="A2425" t="s">
        <v>4271</v>
      </c>
      <c r="B2425" t="s">
        <v>7843</v>
      </c>
      <c r="C2425" t="s">
        <v>88</v>
      </c>
      <c r="E2425" t="s">
        <v>107</v>
      </c>
      <c r="F2425" t="s">
        <v>139</v>
      </c>
      <c r="G2425" t="s">
        <v>56</v>
      </c>
      <c r="H2425">
        <v>3</v>
      </c>
      <c r="I2425">
        <v>13.84</v>
      </c>
      <c r="J2425">
        <v>0.17199999999999999</v>
      </c>
      <c r="K2425">
        <v>5.54</v>
      </c>
      <c r="L2425" t="s">
        <v>57</v>
      </c>
    </row>
    <row r="2426" spans="1:12" x14ac:dyDescent="0.3">
      <c r="A2426" t="s">
        <v>2618</v>
      </c>
      <c r="B2426" t="s">
        <v>8086</v>
      </c>
      <c r="C2426" t="s">
        <v>88</v>
      </c>
      <c r="D2426" t="s">
        <v>179</v>
      </c>
      <c r="E2426" t="s">
        <v>107</v>
      </c>
      <c r="F2426" t="s">
        <v>6797</v>
      </c>
      <c r="G2426" t="s">
        <v>68</v>
      </c>
      <c r="H2426">
        <v>6</v>
      </c>
      <c r="I2426">
        <v>49.16</v>
      </c>
      <c r="J2426">
        <v>0.13400000000000001</v>
      </c>
      <c r="K2426">
        <v>19.170000000000002</v>
      </c>
      <c r="L2426" t="s">
        <v>57</v>
      </c>
    </row>
    <row r="2427" spans="1:12" x14ac:dyDescent="0.3">
      <c r="A2427" t="s">
        <v>3206</v>
      </c>
      <c r="B2427" t="s">
        <v>8087</v>
      </c>
      <c r="C2427" t="s">
        <v>63</v>
      </c>
      <c r="D2427" t="s">
        <v>7125</v>
      </c>
      <c r="E2427" t="s">
        <v>71</v>
      </c>
      <c r="F2427" t="s">
        <v>7153</v>
      </c>
      <c r="G2427" t="s">
        <v>56</v>
      </c>
      <c r="H2427">
        <v>5</v>
      </c>
      <c r="I2427">
        <v>133.47</v>
      </c>
      <c r="J2427">
        <v>0.35799999999999998</v>
      </c>
      <c r="K2427">
        <v>97.33</v>
      </c>
      <c r="L2427" t="s">
        <v>57</v>
      </c>
    </row>
    <row r="2428" spans="1:12" x14ac:dyDescent="0.3">
      <c r="A2428" t="s">
        <v>3670</v>
      </c>
      <c r="B2428" t="s">
        <v>8088</v>
      </c>
      <c r="C2428" t="s">
        <v>84</v>
      </c>
      <c r="D2428" t="s">
        <v>6895</v>
      </c>
      <c r="E2428" t="s">
        <v>107</v>
      </c>
      <c r="F2428" t="s">
        <v>139</v>
      </c>
      <c r="G2428" t="s">
        <v>68</v>
      </c>
      <c r="H2428">
        <v>5</v>
      </c>
      <c r="I2428">
        <v>39.6</v>
      </c>
      <c r="J2428">
        <v>0.05</v>
      </c>
      <c r="K2428">
        <v>15.11</v>
      </c>
      <c r="L2428" t="s">
        <v>104</v>
      </c>
    </row>
    <row r="2429" spans="1:12" x14ac:dyDescent="0.3">
      <c r="A2429" t="s">
        <v>2400</v>
      </c>
      <c r="B2429" t="s">
        <v>6860</v>
      </c>
      <c r="C2429" t="s">
        <v>6750</v>
      </c>
      <c r="D2429" t="s">
        <v>183</v>
      </c>
      <c r="E2429" t="s">
        <v>107</v>
      </c>
      <c r="F2429" t="s">
        <v>132</v>
      </c>
      <c r="G2429" t="s">
        <v>56</v>
      </c>
      <c r="H2429">
        <v>3</v>
      </c>
      <c r="I2429">
        <v>34.81</v>
      </c>
      <c r="J2429">
        <v>5.0000000000000001E-3</v>
      </c>
      <c r="K2429">
        <v>12.42</v>
      </c>
      <c r="L2429" t="s">
        <v>57</v>
      </c>
    </row>
    <row r="2430" spans="1:12" x14ac:dyDescent="0.3">
      <c r="A2430" t="s">
        <v>6050</v>
      </c>
      <c r="B2430" t="s">
        <v>6883</v>
      </c>
      <c r="C2430" t="s">
        <v>88</v>
      </c>
      <c r="D2430" t="s">
        <v>198</v>
      </c>
      <c r="E2430" t="s">
        <v>54</v>
      </c>
      <c r="F2430" t="s">
        <v>268</v>
      </c>
      <c r="G2430" t="s">
        <v>68</v>
      </c>
      <c r="H2430">
        <v>8</v>
      </c>
      <c r="I2430">
        <v>18.23</v>
      </c>
      <c r="J2430">
        <v>0.14699999999999999</v>
      </c>
      <c r="K2430">
        <v>10.25</v>
      </c>
      <c r="L2430" t="s">
        <v>57</v>
      </c>
    </row>
    <row r="2431" spans="1:12" x14ac:dyDescent="0.3">
      <c r="A2431" t="s">
        <v>6364</v>
      </c>
      <c r="B2431" t="s">
        <v>7482</v>
      </c>
      <c r="C2431" t="s">
        <v>84</v>
      </c>
      <c r="D2431" t="s">
        <v>177</v>
      </c>
      <c r="E2431" t="s">
        <v>7012</v>
      </c>
      <c r="F2431" t="s">
        <v>193</v>
      </c>
      <c r="G2431" t="s">
        <v>68</v>
      </c>
      <c r="H2431">
        <v>7</v>
      </c>
      <c r="I2431">
        <v>55.47</v>
      </c>
      <c r="J2431">
        <v>9.5000000000000001E-2</v>
      </c>
      <c r="K2431">
        <v>19.27</v>
      </c>
      <c r="L2431" t="s">
        <v>57</v>
      </c>
    </row>
    <row r="2432" spans="1:12" x14ac:dyDescent="0.3">
      <c r="A2432" t="s">
        <v>1422</v>
      </c>
      <c r="B2432" t="s">
        <v>7444</v>
      </c>
      <c r="C2432" t="s">
        <v>52</v>
      </c>
      <c r="D2432" t="s">
        <v>8089</v>
      </c>
      <c r="E2432" t="s">
        <v>71</v>
      </c>
      <c r="F2432" t="s">
        <v>78</v>
      </c>
      <c r="G2432" t="s">
        <v>56</v>
      </c>
      <c r="H2432">
        <v>1</v>
      </c>
      <c r="I2432">
        <v>253.97</v>
      </c>
      <c r="J2432">
        <v>5.6000000000000001E-2</v>
      </c>
      <c r="K2432">
        <v>201.55</v>
      </c>
      <c r="L2432" t="s">
        <v>57</v>
      </c>
    </row>
    <row r="2433" spans="1:12" x14ac:dyDescent="0.3">
      <c r="A2433" t="s">
        <v>4513</v>
      </c>
      <c r="B2433" t="s">
        <v>6864</v>
      </c>
      <c r="C2433" t="s">
        <v>63</v>
      </c>
      <c r="D2433" t="s">
        <v>258</v>
      </c>
      <c r="E2433" t="s">
        <v>93</v>
      </c>
      <c r="F2433" t="s">
        <v>255</v>
      </c>
      <c r="G2433" t="s">
        <v>68</v>
      </c>
      <c r="H2433">
        <v>1</v>
      </c>
      <c r="I2433">
        <v>48.54</v>
      </c>
      <c r="K2433">
        <v>20.98</v>
      </c>
      <c r="L2433" t="s">
        <v>57</v>
      </c>
    </row>
    <row r="2434" spans="1:12" x14ac:dyDescent="0.3">
      <c r="A2434" t="s">
        <v>6505</v>
      </c>
      <c r="B2434" t="s">
        <v>7222</v>
      </c>
      <c r="C2434" t="s">
        <v>84</v>
      </c>
      <c r="D2434" t="s">
        <v>85</v>
      </c>
      <c r="E2434" t="s">
        <v>71</v>
      </c>
      <c r="F2434" t="s">
        <v>126</v>
      </c>
      <c r="G2434" t="s">
        <v>68</v>
      </c>
      <c r="H2434">
        <v>5</v>
      </c>
      <c r="I2434">
        <v>26.82</v>
      </c>
      <c r="J2434">
        <v>8.1000000000000003E-2</v>
      </c>
      <c r="K2434">
        <v>17.55</v>
      </c>
      <c r="L2434" t="s">
        <v>57</v>
      </c>
    </row>
    <row r="2435" spans="1:12" x14ac:dyDescent="0.3">
      <c r="A2435" t="s">
        <v>1246</v>
      </c>
      <c r="B2435" t="s">
        <v>8090</v>
      </c>
      <c r="C2435" t="s">
        <v>63</v>
      </c>
      <c r="D2435" t="s">
        <v>137</v>
      </c>
      <c r="E2435" t="s">
        <v>71</v>
      </c>
      <c r="F2435" t="s">
        <v>126</v>
      </c>
      <c r="G2435" t="s">
        <v>56</v>
      </c>
      <c r="H2435">
        <v>1</v>
      </c>
      <c r="I2435">
        <v>100.16</v>
      </c>
      <c r="J2435">
        <v>0.23499999999999999</v>
      </c>
      <c r="K2435">
        <v>68.87</v>
      </c>
      <c r="L2435" t="s">
        <v>57</v>
      </c>
    </row>
    <row r="2436" spans="1:12" x14ac:dyDescent="0.3">
      <c r="A2436" t="s">
        <v>2606</v>
      </c>
      <c r="B2436" t="s">
        <v>6793</v>
      </c>
      <c r="C2436" t="s">
        <v>84</v>
      </c>
      <c r="D2436" t="s">
        <v>103</v>
      </c>
      <c r="E2436" t="s">
        <v>71</v>
      </c>
      <c r="F2436" t="s">
        <v>6814</v>
      </c>
      <c r="G2436" t="s">
        <v>56</v>
      </c>
      <c r="H2436">
        <v>8</v>
      </c>
      <c r="I2436">
        <v>188.66</v>
      </c>
      <c r="J2436">
        <v>6.0999999999999999E-2</v>
      </c>
      <c r="K2436">
        <v>139.12</v>
      </c>
      <c r="L2436" t="s">
        <v>57</v>
      </c>
    </row>
    <row r="2437" spans="1:12" x14ac:dyDescent="0.3">
      <c r="A2437" t="s">
        <v>708</v>
      </c>
      <c r="B2437" t="s">
        <v>7034</v>
      </c>
      <c r="C2437" t="s">
        <v>6865</v>
      </c>
      <c r="D2437" t="s">
        <v>258</v>
      </c>
      <c r="E2437" t="s">
        <v>54</v>
      </c>
      <c r="F2437" t="s">
        <v>156</v>
      </c>
      <c r="G2437" t="s">
        <v>56</v>
      </c>
      <c r="H2437">
        <v>2</v>
      </c>
      <c r="I2437">
        <v>19.61</v>
      </c>
      <c r="J2437">
        <v>0.21199999999999999</v>
      </c>
      <c r="K2437">
        <v>12.39</v>
      </c>
      <c r="L2437" t="s">
        <v>57</v>
      </c>
    </row>
    <row r="2438" spans="1:12" x14ac:dyDescent="0.3">
      <c r="A2438" t="s">
        <v>2242</v>
      </c>
      <c r="B2438" t="s">
        <v>8012</v>
      </c>
      <c r="C2438" t="s">
        <v>63</v>
      </c>
      <c r="D2438" t="s">
        <v>165</v>
      </c>
      <c r="E2438" t="s">
        <v>93</v>
      </c>
      <c r="F2438" t="s">
        <v>219</v>
      </c>
      <c r="G2438" t="s">
        <v>56</v>
      </c>
      <c r="H2438">
        <v>6</v>
      </c>
      <c r="I2438">
        <v>81.59</v>
      </c>
      <c r="J2438">
        <v>8.7999999999999995E-2</v>
      </c>
      <c r="K2438">
        <v>31.45</v>
      </c>
      <c r="L2438" t="s">
        <v>57</v>
      </c>
    </row>
    <row r="2439" spans="1:12" x14ac:dyDescent="0.3">
      <c r="A2439" t="s">
        <v>417</v>
      </c>
      <c r="B2439" t="s">
        <v>7201</v>
      </c>
      <c r="C2439" t="s">
        <v>88</v>
      </c>
      <c r="D2439" t="s">
        <v>7450</v>
      </c>
      <c r="E2439" t="s">
        <v>7012</v>
      </c>
      <c r="F2439" t="s">
        <v>193</v>
      </c>
      <c r="G2439" t="s">
        <v>68</v>
      </c>
      <c r="H2439">
        <v>3</v>
      </c>
      <c r="I2439">
        <v>55.43</v>
      </c>
      <c r="J2439">
        <v>9.2999999999999999E-2</v>
      </c>
      <c r="K2439">
        <v>19.48</v>
      </c>
      <c r="L2439" t="s">
        <v>57</v>
      </c>
    </row>
    <row r="2440" spans="1:12" x14ac:dyDescent="0.3">
      <c r="A2440" t="s">
        <v>6280</v>
      </c>
      <c r="B2440" t="s">
        <v>8091</v>
      </c>
      <c r="C2440" t="s">
        <v>84</v>
      </c>
      <c r="D2440" t="s">
        <v>372</v>
      </c>
      <c r="E2440" t="s">
        <v>54</v>
      </c>
      <c r="F2440" t="s">
        <v>6878</v>
      </c>
      <c r="G2440" t="s">
        <v>56</v>
      </c>
      <c r="H2440">
        <v>2</v>
      </c>
      <c r="I2440">
        <v>20.8</v>
      </c>
      <c r="J2440">
        <v>0.128</v>
      </c>
      <c r="K2440">
        <v>13.93</v>
      </c>
      <c r="L2440" t="s">
        <v>57</v>
      </c>
    </row>
    <row r="2441" spans="1:12" x14ac:dyDescent="0.3">
      <c r="A2441" t="s">
        <v>634</v>
      </c>
      <c r="B2441" t="s">
        <v>8092</v>
      </c>
      <c r="C2441" t="s">
        <v>84</v>
      </c>
      <c r="D2441" t="s">
        <v>243</v>
      </c>
      <c r="E2441" t="s">
        <v>71</v>
      </c>
      <c r="F2441" t="s">
        <v>72</v>
      </c>
      <c r="G2441" t="s">
        <v>56</v>
      </c>
      <c r="H2441">
        <v>1</v>
      </c>
      <c r="I2441">
        <v>251.46</v>
      </c>
      <c r="J2441">
        <v>0.10199999999999999</v>
      </c>
      <c r="K2441">
        <v>182.5</v>
      </c>
    </row>
    <row r="2442" spans="1:12" x14ac:dyDescent="0.3">
      <c r="A2442" t="s">
        <v>5559</v>
      </c>
      <c r="B2442" t="s">
        <v>8093</v>
      </c>
      <c r="C2442" t="s">
        <v>84</v>
      </c>
      <c r="D2442" t="s">
        <v>171</v>
      </c>
      <c r="E2442" t="s">
        <v>54</v>
      </c>
      <c r="F2442" t="s">
        <v>65</v>
      </c>
      <c r="G2442" t="s">
        <v>68</v>
      </c>
      <c r="H2442">
        <v>1</v>
      </c>
      <c r="I2442">
        <v>3.2</v>
      </c>
      <c r="J2442">
        <v>2.5000000000000001E-2</v>
      </c>
      <c r="K2442">
        <v>2.0499999999999998</v>
      </c>
      <c r="L2442" t="s">
        <v>57</v>
      </c>
    </row>
    <row r="2443" spans="1:12" x14ac:dyDescent="0.3">
      <c r="A2443" t="s">
        <v>2890</v>
      </c>
      <c r="B2443" t="s">
        <v>7226</v>
      </c>
      <c r="C2443" t="s">
        <v>63</v>
      </c>
      <c r="E2443" t="s">
        <v>93</v>
      </c>
      <c r="F2443" t="s">
        <v>94</v>
      </c>
      <c r="G2443" t="s">
        <v>56</v>
      </c>
      <c r="H2443">
        <v>2</v>
      </c>
      <c r="I2443">
        <v>46.07</v>
      </c>
      <c r="J2443">
        <v>0.316</v>
      </c>
      <c r="K2443">
        <v>17.690000000000001</v>
      </c>
      <c r="L2443" t="s">
        <v>57</v>
      </c>
    </row>
    <row r="2444" spans="1:12" x14ac:dyDescent="0.3">
      <c r="A2444" t="s">
        <v>6372</v>
      </c>
      <c r="B2444" t="s">
        <v>7902</v>
      </c>
      <c r="C2444" t="s">
        <v>63</v>
      </c>
      <c r="D2444" t="s">
        <v>302</v>
      </c>
      <c r="E2444" t="s">
        <v>107</v>
      </c>
      <c r="F2444" t="s">
        <v>139</v>
      </c>
      <c r="G2444" t="s">
        <v>68</v>
      </c>
      <c r="H2444">
        <v>10</v>
      </c>
      <c r="I2444">
        <v>55.96</v>
      </c>
      <c r="J2444">
        <v>0.222</v>
      </c>
      <c r="K2444">
        <v>17.25</v>
      </c>
      <c r="L2444" t="s">
        <v>57</v>
      </c>
    </row>
    <row r="2445" spans="1:12" x14ac:dyDescent="0.3">
      <c r="A2445" t="s">
        <v>4003</v>
      </c>
      <c r="B2445" t="s">
        <v>6825</v>
      </c>
      <c r="C2445" t="s">
        <v>88</v>
      </c>
      <c r="D2445" t="s">
        <v>7278</v>
      </c>
      <c r="E2445" t="s">
        <v>107</v>
      </c>
      <c r="F2445" t="s">
        <v>139</v>
      </c>
      <c r="G2445" t="s">
        <v>68</v>
      </c>
      <c r="H2445">
        <v>1</v>
      </c>
      <c r="I2445">
        <v>8.82</v>
      </c>
      <c r="J2445">
        <v>0.154</v>
      </c>
      <c r="K2445">
        <v>3.14</v>
      </c>
      <c r="L2445" t="s">
        <v>57</v>
      </c>
    </row>
    <row r="2446" spans="1:12" x14ac:dyDescent="0.3">
      <c r="A2446" t="s">
        <v>519</v>
      </c>
      <c r="B2446" t="s">
        <v>7281</v>
      </c>
      <c r="C2446" t="s">
        <v>6718</v>
      </c>
      <c r="D2446" t="s">
        <v>200</v>
      </c>
      <c r="E2446" t="s">
        <v>60</v>
      </c>
      <c r="F2446" t="s">
        <v>61</v>
      </c>
      <c r="G2446" t="s">
        <v>56</v>
      </c>
      <c r="H2446">
        <v>1</v>
      </c>
      <c r="I2446">
        <v>35.49</v>
      </c>
      <c r="J2446">
        <v>0.109</v>
      </c>
      <c r="K2446">
        <v>16.239999999999998</v>
      </c>
      <c r="L2446" t="s">
        <v>57</v>
      </c>
    </row>
    <row r="2447" spans="1:12" x14ac:dyDescent="0.3">
      <c r="A2447" t="s">
        <v>2817</v>
      </c>
      <c r="B2447" t="s">
        <v>8094</v>
      </c>
      <c r="C2447" t="s">
        <v>84</v>
      </c>
      <c r="D2447" t="s">
        <v>572</v>
      </c>
      <c r="E2447" t="s">
        <v>6901</v>
      </c>
      <c r="F2447" t="s">
        <v>99</v>
      </c>
      <c r="G2447" t="s">
        <v>56</v>
      </c>
      <c r="H2447">
        <v>4</v>
      </c>
      <c r="I2447">
        <v>57.14</v>
      </c>
      <c r="J2447">
        <v>0</v>
      </c>
      <c r="K2447">
        <v>28.96</v>
      </c>
      <c r="L2447" t="s">
        <v>57</v>
      </c>
    </row>
    <row r="2448" spans="1:12" x14ac:dyDescent="0.3">
      <c r="A2448" t="s">
        <v>5570</v>
      </c>
      <c r="B2448" t="s">
        <v>7683</v>
      </c>
      <c r="C2448" t="s">
        <v>6865</v>
      </c>
      <c r="D2448" t="s">
        <v>258</v>
      </c>
      <c r="E2448" t="s">
        <v>71</v>
      </c>
      <c r="F2448" t="s">
        <v>86</v>
      </c>
      <c r="G2448" t="s">
        <v>68</v>
      </c>
      <c r="H2448">
        <v>2</v>
      </c>
      <c r="I2448">
        <v>224.07</v>
      </c>
      <c r="J2448">
        <v>0.20699999999999999</v>
      </c>
      <c r="K2448">
        <v>177.62</v>
      </c>
      <c r="L2448" t="s">
        <v>57</v>
      </c>
    </row>
    <row r="2449" spans="1:12" x14ac:dyDescent="0.3">
      <c r="A2449" t="s">
        <v>4147</v>
      </c>
      <c r="B2449" t="s">
        <v>7071</v>
      </c>
      <c r="C2449" t="s">
        <v>63</v>
      </c>
      <c r="D2449" t="s">
        <v>251</v>
      </c>
      <c r="E2449" t="s">
        <v>7039</v>
      </c>
      <c r="F2449" t="s">
        <v>268</v>
      </c>
      <c r="G2449" t="s">
        <v>56</v>
      </c>
      <c r="H2449">
        <v>1</v>
      </c>
      <c r="I2449">
        <v>20.260000000000002</v>
      </c>
      <c r="J2449">
        <v>0.217</v>
      </c>
      <c r="K2449">
        <v>11.9</v>
      </c>
      <c r="L2449" t="s">
        <v>57</v>
      </c>
    </row>
    <row r="2450" spans="1:12" x14ac:dyDescent="0.3">
      <c r="A2450" t="s">
        <v>5013</v>
      </c>
      <c r="B2450" t="s">
        <v>8025</v>
      </c>
      <c r="C2450" t="s">
        <v>63</v>
      </c>
      <c r="E2450" t="s">
        <v>93</v>
      </c>
      <c r="F2450" t="s">
        <v>124</v>
      </c>
      <c r="G2450" t="s">
        <v>68</v>
      </c>
      <c r="H2450">
        <v>3</v>
      </c>
      <c r="I2450">
        <v>69.680000000000007</v>
      </c>
      <c r="J2450">
        <v>0.27300000000000002</v>
      </c>
      <c r="K2450">
        <v>25.67</v>
      </c>
      <c r="L2450" t="s">
        <v>57</v>
      </c>
    </row>
    <row r="2451" spans="1:12" x14ac:dyDescent="0.3">
      <c r="A2451" t="s">
        <v>4017</v>
      </c>
      <c r="B2451" t="s">
        <v>6966</v>
      </c>
      <c r="C2451" t="s">
        <v>63</v>
      </c>
      <c r="D2451" t="s">
        <v>64</v>
      </c>
      <c r="E2451" t="s">
        <v>6924</v>
      </c>
      <c r="F2451" t="s">
        <v>86</v>
      </c>
      <c r="G2451" t="s">
        <v>56</v>
      </c>
      <c r="H2451">
        <v>2</v>
      </c>
      <c r="I2451">
        <v>190.64</v>
      </c>
      <c r="J2451">
        <v>0.26900000000000002</v>
      </c>
      <c r="K2451">
        <v>133.75</v>
      </c>
      <c r="L2451" t="s">
        <v>104</v>
      </c>
    </row>
    <row r="2452" spans="1:12" x14ac:dyDescent="0.3">
      <c r="A2452" t="s">
        <v>4519</v>
      </c>
      <c r="B2452" t="s">
        <v>7166</v>
      </c>
      <c r="C2452" t="s">
        <v>52</v>
      </c>
      <c r="D2452" t="s">
        <v>113</v>
      </c>
      <c r="E2452" t="s">
        <v>107</v>
      </c>
      <c r="F2452" t="s">
        <v>132</v>
      </c>
      <c r="G2452" t="s">
        <v>56</v>
      </c>
      <c r="H2452">
        <v>5</v>
      </c>
      <c r="I2452">
        <v>45.55</v>
      </c>
      <c r="J2452">
        <v>0.14000000000000001</v>
      </c>
      <c r="K2452">
        <v>17.64</v>
      </c>
      <c r="L2452" t="s">
        <v>6738</v>
      </c>
    </row>
    <row r="2453" spans="1:12" x14ac:dyDescent="0.3">
      <c r="A2453" t="s">
        <v>1452</v>
      </c>
      <c r="B2453" t="s">
        <v>6935</v>
      </c>
      <c r="C2453" t="s">
        <v>88</v>
      </c>
      <c r="D2453" t="s">
        <v>206</v>
      </c>
      <c r="E2453" t="s">
        <v>60</v>
      </c>
      <c r="F2453" t="s">
        <v>61</v>
      </c>
      <c r="G2453" t="s">
        <v>56</v>
      </c>
      <c r="H2453">
        <v>11</v>
      </c>
      <c r="I2453">
        <v>35.89</v>
      </c>
      <c r="J2453">
        <v>6.2E-2</v>
      </c>
      <c r="K2453">
        <v>16.940000000000001</v>
      </c>
      <c r="L2453" t="s">
        <v>6720</v>
      </c>
    </row>
    <row r="2454" spans="1:12" x14ac:dyDescent="0.3">
      <c r="A2454" t="s">
        <v>1811</v>
      </c>
      <c r="B2454" t="s">
        <v>7614</v>
      </c>
      <c r="C2454" t="s">
        <v>52</v>
      </c>
      <c r="D2454" t="s">
        <v>96</v>
      </c>
      <c r="E2454" t="s">
        <v>71</v>
      </c>
      <c r="F2454" t="s">
        <v>97</v>
      </c>
      <c r="G2454" t="s">
        <v>56</v>
      </c>
      <c r="H2454">
        <v>2</v>
      </c>
      <c r="I2454">
        <v>128</v>
      </c>
      <c r="J2454">
        <v>0</v>
      </c>
      <c r="K2454">
        <v>84.76</v>
      </c>
      <c r="L2454" t="s">
        <v>57</v>
      </c>
    </row>
    <row r="2455" spans="1:12" x14ac:dyDescent="0.3">
      <c r="A2455" t="s">
        <v>256</v>
      </c>
      <c r="B2455" t="s">
        <v>7022</v>
      </c>
      <c r="C2455" t="s">
        <v>63</v>
      </c>
      <c r="D2455" t="s">
        <v>106</v>
      </c>
      <c r="E2455" t="s">
        <v>60</v>
      </c>
      <c r="F2455" t="s">
        <v>99</v>
      </c>
      <c r="G2455" t="s">
        <v>68</v>
      </c>
      <c r="H2455">
        <v>8</v>
      </c>
      <c r="J2455">
        <v>0.184</v>
      </c>
      <c r="K2455">
        <v>41.46</v>
      </c>
      <c r="L2455" t="s">
        <v>57</v>
      </c>
    </row>
    <row r="2456" spans="1:12" x14ac:dyDescent="0.3">
      <c r="A2456" t="s">
        <v>3474</v>
      </c>
      <c r="B2456" t="s">
        <v>7146</v>
      </c>
      <c r="C2456" t="s">
        <v>6750</v>
      </c>
      <c r="D2456" t="s">
        <v>8005</v>
      </c>
      <c r="E2456" t="s">
        <v>107</v>
      </c>
      <c r="F2456" t="s">
        <v>139</v>
      </c>
      <c r="G2456" t="s">
        <v>56</v>
      </c>
      <c r="H2456">
        <v>1</v>
      </c>
      <c r="I2456">
        <v>20.55</v>
      </c>
      <c r="J2456">
        <v>0.11899999999999999</v>
      </c>
      <c r="K2456">
        <v>6.18</v>
      </c>
      <c r="L2456" t="s">
        <v>57</v>
      </c>
    </row>
    <row r="2457" spans="1:12" x14ac:dyDescent="0.3">
      <c r="A2457" t="s">
        <v>6116</v>
      </c>
      <c r="B2457" t="s">
        <v>8095</v>
      </c>
      <c r="C2457" t="s">
        <v>84</v>
      </c>
      <c r="D2457" t="s">
        <v>177</v>
      </c>
      <c r="E2457" t="s">
        <v>54</v>
      </c>
      <c r="F2457" t="s">
        <v>65</v>
      </c>
      <c r="G2457" t="s">
        <v>56</v>
      </c>
      <c r="H2457">
        <v>1</v>
      </c>
      <c r="I2457">
        <v>12.13</v>
      </c>
      <c r="J2457">
        <v>0</v>
      </c>
      <c r="K2457">
        <v>6.87</v>
      </c>
      <c r="L2457" t="s">
        <v>57</v>
      </c>
    </row>
    <row r="2458" spans="1:12" x14ac:dyDescent="0.3">
      <c r="A2458" t="s">
        <v>2686</v>
      </c>
      <c r="B2458" t="s">
        <v>7492</v>
      </c>
      <c r="C2458" t="s">
        <v>84</v>
      </c>
      <c r="D2458" t="s">
        <v>229</v>
      </c>
      <c r="E2458" t="s">
        <v>93</v>
      </c>
      <c r="F2458" t="s">
        <v>141</v>
      </c>
      <c r="G2458" t="s">
        <v>56</v>
      </c>
      <c r="H2458">
        <v>10</v>
      </c>
      <c r="I2458">
        <v>77</v>
      </c>
      <c r="J2458">
        <v>0.159</v>
      </c>
      <c r="K2458">
        <v>28.16</v>
      </c>
      <c r="L2458" t="s">
        <v>6720</v>
      </c>
    </row>
    <row r="2459" spans="1:12" x14ac:dyDescent="0.3">
      <c r="A2459" t="s">
        <v>1276</v>
      </c>
      <c r="B2459" t="s">
        <v>7257</v>
      </c>
      <c r="C2459" t="s">
        <v>52</v>
      </c>
      <c r="D2459" t="s">
        <v>237</v>
      </c>
      <c r="E2459" t="s">
        <v>60</v>
      </c>
      <c r="F2459" t="s">
        <v>99</v>
      </c>
      <c r="G2459" t="s">
        <v>68</v>
      </c>
      <c r="H2459">
        <v>1</v>
      </c>
      <c r="I2459">
        <v>68.88</v>
      </c>
      <c r="J2459">
        <v>0.123</v>
      </c>
      <c r="K2459">
        <v>34.29</v>
      </c>
      <c r="L2459" t="s">
        <v>57</v>
      </c>
    </row>
    <row r="2460" spans="1:12" x14ac:dyDescent="0.3">
      <c r="A2460" t="s">
        <v>2054</v>
      </c>
      <c r="B2460" t="s">
        <v>7140</v>
      </c>
      <c r="C2460" t="s">
        <v>84</v>
      </c>
      <c r="D2460" t="s">
        <v>196</v>
      </c>
      <c r="E2460" t="s">
        <v>71</v>
      </c>
      <c r="F2460" t="s">
        <v>126</v>
      </c>
      <c r="G2460" t="s">
        <v>68</v>
      </c>
      <c r="H2460">
        <v>2</v>
      </c>
      <c r="I2460">
        <v>80.180000000000007</v>
      </c>
      <c r="J2460">
        <v>0.14599999999999999</v>
      </c>
      <c r="K2460">
        <v>59.86</v>
      </c>
      <c r="L2460" t="s">
        <v>57</v>
      </c>
    </row>
    <row r="2461" spans="1:12" x14ac:dyDescent="0.3">
      <c r="A2461" t="s">
        <v>5149</v>
      </c>
      <c r="B2461" t="s">
        <v>7648</v>
      </c>
      <c r="C2461" t="s">
        <v>88</v>
      </c>
      <c r="D2461" t="s">
        <v>206</v>
      </c>
      <c r="E2461" t="s">
        <v>54</v>
      </c>
      <c r="F2461" t="s">
        <v>114</v>
      </c>
      <c r="G2461" t="s">
        <v>56</v>
      </c>
      <c r="H2461">
        <v>1</v>
      </c>
      <c r="I2461">
        <v>15.89</v>
      </c>
      <c r="J2461">
        <v>8.3000000000000004E-2</v>
      </c>
      <c r="K2461">
        <v>10.84</v>
      </c>
      <c r="L2461" t="s">
        <v>57</v>
      </c>
    </row>
    <row r="2462" spans="1:12" x14ac:dyDescent="0.3">
      <c r="A2462" t="s">
        <v>4927</v>
      </c>
      <c r="B2462" t="s">
        <v>7606</v>
      </c>
      <c r="C2462" t="s">
        <v>88</v>
      </c>
      <c r="D2462" t="s">
        <v>8096</v>
      </c>
      <c r="E2462" t="s">
        <v>60</v>
      </c>
      <c r="F2462" t="s">
        <v>61</v>
      </c>
      <c r="G2462" t="s">
        <v>56</v>
      </c>
      <c r="H2462">
        <v>4</v>
      </c>
      <c r="I2462">
        <v>83.07</v>
      </c>
      <c r="J2462">
        <v>2.1999999999999999E-2</v>
      </c>
      <c r="K2462">
        <v>35.65</v>
      </c>
      <c r="L2462" t="s">
        <v>57</v>
      </c>
    </row>
    <row r="2463" spans="1:12" x14ac:dyDescent="0.3">
      <c r="A2463" t="s">
        <v>286</v>
      </c>
      <c r="B2463" t="s">
        <v>8097</v>
      </c>
      <c r="C2463" t="s">
        <v>84</v>
      </c>
      <c r="D2463" t="s">
        <v>110</v>
      </c>
      <c r="E2463" t="s">
        <v>54</v>
      </c>
      <c r="F2463" t="s">
        <v>65</v>
      </c>
      <c r="G2463" t="s">
        <v>68</v>
      </c>
      <c r="H2463">
        <v>1</v>
      </c>
      <c r="I2463">
        <v>20.64</v>
      </c>
      <c r="J2463">
        <v>6.9000000000000006E-2</v>
      </c>
      <c r="K2463">
        <v>12.03</v>
      </c>
      <c r="L2463" t="s">
        <v>57</v>
      </c>
    </row>
    <row r="2464" spans="1:12" x14ac:dyDescent="0.3">
      <c r="A2464" t="s">
        <v>1072</v>
      </c>
      <c r="B2464" t="s">
        <v>8098</v>
      </c>
      <c r="C2464" t="s">
        <v>6930</v>
      </c>
      <c r="D2464" t="s">
        <v>196</v>
      </c>
      <c r="E2464" t="s">
        <v>107</v>
      </c>
      <c r="F2464" t="s">
        <v>148</v>
      </c>
      <c r="G2464" t="s">
        <v>56</v>
      </c>
      <c r="H2464">
        <v>4</v>
      </c>
      <c r="I2464">
        <v>19.329999999999998</v>
      </c>
      <c r="J2464">
        <v>0.115</v>
      </c>
      <c r="K2464">
        <v>7.26</v>
      </c>
      <c r="L2464" t="s">
        <v>57</v>
      </c>
    </row>
    <row r="2465" spans="1:12" x14ac:dyDescent="0.3">
      <c r="A2465" t="s">
        <v>3268</v>
      </c>
      <c r="B2465" t="s">
        <v>7661</v>
      </c>
      <c r="C2465" t="s">
        <v>63</v>
      </c>
      <c r="D2465" t="s">
        <v>263</v>
      </c>
      <c r="E2465" t="s">
        <v>54</v>
      </c>
      <c r="F2465" t="s">
        <v>55</v>
      </c>
      <c r="G2465" t="s">
        <v>56</v>
      </c>
      <c r="H2465">
        <v>6</v>
      </c>
      <c r="I2465">
        <v>10.050000000000001</v>
      </c>
      <c r="J2465">
        <v>0.28799999999999998</v>
      </c>
      <c r="K2465">
        <v>6.19</v>
      </c>
      <c r="L2465" t="s">
        <v>57</v>
      </c>
    </row>
    <row r="2466" spans="1:12" x14ac:dyDescent="0.3">
      <c r="A2466" t="s">
        <v>2342</v>
      </c>
      <c r="B2466" t="s">
        <v>7661</v>
      </c>
      <c r="C2466" t="s">
        <v>63</v>
      </c>
      <c r="D2466" t="s">
        <v>188</v>
      </c>
      <c r="E2466" t="s">
        <v>54</v>
      </c>
      <c r="F2466" t="s">
        <v>7434</v>
      </c>
      <c r="G2466" t="s">
        <v>56</v>
      </c>
      <c r="H2466">
        <v>1</v>
      </c>
      <c r="I2466">
        <v>19.39</v>
      </c>
      <c r="J2466">
        <v>0.33300000000000002</v>
      </c>
      <c r="L2466" t="s">
        <v>57</v>
      </c>
    </row>
    <row r="2467" spans="1:12" x14ac:dyDescent="0.3">
      <c r="A2467" t="s">
        <v>557</v>
      </c>
      <c r="B2467" t="s">
        <v>7559</v>
      </c>
      <c r="C2467" t="s">
        <v>84</v>
      </c>
      <c r="D2467" t="s">
        <v>147</v>
      </c>
      <c r="E2467" t="s">
        <v>60</v>
      </c>
      <c r="F2467" t="s">
        <v>67</v>
      </c>
      <c r="G2467" t="s">
        <v>56</v>
      </c>
      <c r="H2467">
        <v>1</v>
      </c>
      <c r="I2467">
        <v>91.96</v>
      </c>
      <c r="J2467">
        <v>8.4000000000000005E-2</v>
      </c>
      <c r="K2467">
        <v>38.409999999999997</v>
      </c>
      <c r="L2467" t="s">
        <v>57</v>
      </c>
    </row>
    <row r="2468" spans="1:12" x14ac:dyDescent="0.3">
      <c r="A2468" t="s">
        <v>3995</v>
      </c>
      <c r="B2468" t="s">
        <v>7964</v>
      </c>
      <c r="C2468" t="s">
        <v>63</v>
      </c>
      <c r="D2468" t="s">
        <v>258</v>
      </c>
      <c r="E2468" t="s">
        <v>71</v>
      </c>
      <c r="F2468" t="s">
        <v>78</v>
      </c>
      <c r="H2468">
        <v>1</v>
      </c>
      <c r="I2468">
        <v>283.91000000000003</v>
      </c>
      <c r="J2468">
        <v>0.23100000000000001</v>
      </c>
      <c r="K2468">
        <v>202.85</v>
      </c>
      <c r="L2468" t="s">
        <v>57</v>
      </c>
    </row>
    <row r="2469" spans="1:12" x14ac:dyDescent="0.3">
      <c r="A2469" t="s">
        <v>3444</v>
      </c>
      <c r="B2469" t="s">
        <v>8099</v>
      </c>
      <c r="C2469" t="s">
        <v>52</v>
      </c>
      <c r="D2469" t="s">
        <v>113</v>
      </c>
      <c r="E2469" t="s">
        <v>60</v>
      </c>
      <c r="F2469" t="s">
        <v>90</v>
      </c>
      <c r="G2469" t="s">
        <v>68</v>
      </c>
      <c r="H2469">
        <v>1</v>
      </c>
      <c r="I2469">
        <v>38.94</v>
      </c>
      <c r="J2469">
        <v>0.11</v>
      </c>
      <c r="K2469">
        <v>20.239999999999998</v>
      </c>
      <c r="L2469" t="s">
        <v>57</v>
      </c>
    </row>
    <row r="2470" spans="1:12" x14ac:dyDescent="0.3">
      <c r="A2470" t="s">
        <v>6247</v>
      </c>
      <c r="B2470" t="s">
        <v>6785</v>
      </c>
      <c r="C2470" t="s">
        <v>63</v>
      </c>
      <c r="D2470" t="s">
        <v>251</v>
      </c>
      <c r="E2470" t="s">
        <v>93</v>
      </c>
      <c r="F2470" t="s">
        <v>255</v>
      </c>
      <c r="G2470" t="s">
        <v>68</v>
      </c>
      <c r="H2470">
        <v>1</v>
      </c>
      <c r="I2470">
        <v>30.77</v>
      </c>
      <c r="J2470">
        <v>0.19</v>
      </c>
      <c r="K2470">
        <v>11.33</v>
      </c>
      <c r="L2470" t="s">
        <v>6714</v>
      </c>
    </row>
    <row r="2471" spans="1:12" x14ac:dyDescent="0.3">
      <c r="A2471" t="s">
        <v>371</v>
      </c>
      <c r="B2471" t="s">
        <v>8100</v>
      </c>
      <c r="C2471" t="s">
        <v>84</v>
      </c>
      <c r="D2471" t="s">
        <v>372</v>
      </c>
      <c r="E2471" t="s">
        <v>71</v>
      </c>
      <c r="F2471" t="s">
        <v>72</v>
      </c>
      <c r="G2471" t="s">
        <v>68</v>
      </c>
      <c r="H2471">
        <v>5</v>
      </c>
      <c r="I2471">
        <v>145.16</v>
      </c>
      <c r="J2471">
        <v>0.183</v>
      </c>
      <c r="K2471">
        <v>103.06</v>
      </c>
      <c r="L2471" t="s">
        <v>57</v>
      </c>
    </row>
    <row r="2472" spans="1:12" x14ac:dyDescent="0.3">
      <c r="A2472" t="s">
        <v>5164</v>
      </c>
      <c r="B2472" t="s">
        <v>8101</v>
      </c>
      <c r="C2472" t="s">
        <v>88</v>
      </c>
      <c r="D2472" t="s">
        <v>162</v>
      </c>
      <c r="E2472" t="s">
        <v>107</v>
      </c>
      <c r="F2472" t="s">
        <v>139</v>
      </c>
      <c r="G2472" t="s">
        <v>56</v>
      </c>
      <c r="H2472">
        <v>2</v>
      </c>
      <c r="I2472">
        <v>29.54</v>
      </c>
      <c r="J2472">
        <v>0.10199999999999999</v>
      </c>
      <c r="K2472">
        <v>10.029999999999999</v>
      </c>
      <c r="L2472" t="s">
        <v>57</v>
      </c>
    </row>
    <row r="2473" spans="1:12" x14ac:dyDescent="0.3">
      <c r="A2473" t="s">
        <v>2444</v>
      </c>
      <c r="B2473" t="s">
        <v>6861</v>
      </c>
      <c r="C2473" t="s">
        <v>63</v>
      </c>
      <c r="D2473" t="s">
        <v>7233</v>
      </c>
      <c r="E2473" t="s">
        <v>60</v>
      </c>
      <c r="F2473" t="s">
        <v>61</v>
      </c>
      <c r="G2473" t="s">
        <v>56</v>
      </c>
      <c r="H2473">
        <v>3</v>
      </c>
      <c r="I2473">
        <v>45.91</v>
      </c>
      <c r="J2473">
        <v>7.8E-2</v>
      </c>
      <c r="K2473">
        <v>23.68</v>
      </c>
      <c r="L2473" t="s">
        <v>104</v>
      </c>
    </row>
    <row r="2474" spans="1:12" x14ac:dyDescent="0.3">
      <c r="A2474" t="s">
        <v>4745</v>
      </c>
      <c r="B2474" t="s">
        <v>7498</v>
      </c>
      <c r="C2474" t="s">
        <v>52</v>
      </c>
      <c r="D2474" t="s">
        <v>70</v>
      </c>
      <c r="E2474" t="s">
        <v>54</v>
      </c>
      <c r="F2474" t="s">
        <v>55</v>
      </c>
      <c r="G2474" t="s">
        <v>56</v>
      </c>
      <c r="H2474">
        <v>1</v>
      </c>
      <c r="I2474">
        <v>9.26</v>
      </c>
      <c r="J2474">
        <v>0.13800000000000001</v>
      </c>
      <c r="K2474">
        <v>6.01</v>
      </c>
      <c r="L2474" t="s">
        <v>57</v>
      </c>
    </row>
    <row r="2475" spans="1:12" x14ac:dyDescent="0.3">
      <c r="A2475" t="s">
        <v>4431</v>
      </c>
      <c r="B2475" t="s">
        <v>7804</v>
      </c>
      <c r="C2475" t="s">
        <v>52</v>
      </c>
      <c r="D2475" t="s">
        <v>7214</v>
      </c>
      <c r="E2475" t="s">
        <v>60</v>
      </c>
      <c r="F2475" t="s">
        <v>67</v>
      </c>
      <c r="G2475" t="s">
        <v>56</v>
      </c>
      <c r="H2475">
        <v>6</v>
      </c>
      <c r="I2475">
        <v>41.2</v>
      </c>
      <c r="J2475">
        <v>0.09</v>
      </c>
      <c r="K2475">
        <v>20.059999999999999</v>
      </c>
      <c r="L2475" t="s">
        <v>57</v>
      </c>
    </row>
    <row r="2476" spans="1:12" x14ac:dyDescent="0.3">
      <c r="A2476" t="s">
        <v>1178</v>
      </c>
      <c r="B2476" t="s">
        <v>7163</v>
      </c>
      <c r="C2476" t="s">
        <v>88</v>
      </c>
      <c r="D2476" t="s">
        <v>429</v>
      </c>
      <c r="E2476" t="s">
        <v>54</v>
      </c>
      <c r="F2476" t="s">
        <v>65</v>
      </c>
      <c r="G2476" t="s">
        <v>56</v>
      </c>
      <c r="H2476">
        <v>1</v>
      </c>
      <c r="I2476">
        <v>20.77</v>
      </c>
      <c r="J2476">
        <v>4.9000000000000002E-2</v>
      </c>
      <c r="K2476">
        <v>12.49</v>
      </c>
      <c r="L2476" t="s">
        <v>57</v>
      </c>
    </row>
    <row r="2477" spans="1:12" x14ac:dyDescent="0.3">
      <c r="A2477" t="s">
        <v>5176</v>
      </c>
      <c r="B2477" t="s">
        <v>6781</v>
      </c>
      <c r="C2477" t="s">
        <v>63</v>
      </c>
      <c r="D2477" t="s">
        <v>64</v>
      </c>
      <c r="E2477" t="s">
        <v>93</v>
      </c>
      <c r="F2477" t="s">
        <v>141</v>
      </c>
      <c r="G2477" t="s">
        <v>56</v>
      </c>
      <c r="H2477">
        <v>2</v>
      </c>
      <c r="I2477">
        <v>58.63</v>
      </c>
      <c r="J2477">
        <v>0.24</v>
      </c>
      <c r="K2477">
        <v>27.29</v>
      </c>
      <c r="L2477" t="s">
        <v>57</v>
      </c>
    </row>
    <row r="2478" spans="1:12" x14ac:dyDescent="0.3">
      <c r="A2478" t="s">
        <v>2695</v>
      </c>
      <c r="B2478" t="s">
        <v>7554</v>
      </c>
      <c r="C2478" t="s">
        <v>88</v>
      </c>
      <c r="D2478" t="s">
        <v>206</v>
      </c>
      <c r="E2478" t="s">
        <v>6911</v>
      </c>
      <c r="F2478" t="s">
        <v>61</v>
      </c>
      <c r="G2478" t="s">
        <v>68</v>
      </c>
      <c r="H2478">
        <v>1</v>
      </c>
      <c r="I2478">
        <v>72.510000000000005</v>
      </c>
      <c r="J2478">
        <v>0.11600000000000001</v>
      </c>
      <c r="K2478">
        <v>37.9</v>
      </c>
      <c r="L2478" t="s">
        <v>57</v>
      </c>
    </row>
    <row r="2479" spans="1:12" x14ac:dyDescent="0.3">
      <c r="A2479" t="s">
        <v>1310</v>
      </c>
      <c r="B2479" t="s">
        <v>7414</v>
      </c>
      <c r="C2479" t="s">
        <v>88</v>
      </c>
      <c r="D2479" t="s">
        <v>429</v>
      </c>
      <c r="E2479" t="s">
        <v>54</v>
      </c>
      <c r="F2479" t="s">
        <v>65</v>
      </c>
      <c r="G2479" t="s">
        <v>56</v>
      </c>
      <c r="H2479">
        <v>10</v>
      </c>
      <c r="I2479">
        <v>9.59</v>
      </c>
      <c r="J2479">
        <v>0.14199999999999999</v>
      </c>
      <c r="K2479">
        <v>6.12</v>
      </c>
      <c r="L2479" t="s">
        <v>57</v>
      </c>
    </row>
    <row r="2480" spans="1:12" x14ac:dyDescent="0.3">
      <c r="A2480" t="s">
        <v>134</v>
      </c>
      <c r="B2480" t="s">
        <v>7618</v>
      </c>
      <c r="C2480" t="s">
        <v>88</v>
      </c>
      <c r="D2480" t="s">
        <v>135</v>
      </c>
      <c r="E2480" t="s">
        <v>93</v>
      </c>
      <c r="F2480" t="s">
        <v>124</v>
      </c>
      <c r="G2480" t="s">
        <v>68</v>
      </c>
      <c r="H2480">
        <v>5</v>
      </c>
      <c r="I2480">
        <v>62.95</v>
      </c>
      <c r="J2480">
        <v>4.1000000000000002E-2</v>
      </c>
      <c r="K2480">
        <v>26.63</v>
      </c>
      <c r="L2480" t="s">
        <v>57</v>
      </c>
    </row>
    <row r="2481" spans="1:12" x14ac:dyDescent="0.3">
      <c r="A2481" t="s">
        <v>1296</v>
      </c>
      <c r="B2481" t="s">
        <v>8102</v>
      </c>
      <c r="C2481" t="s">
        <v>52</v>
      </c>
      <c r="D2481" t="s">
        <v>121</v>
      </c>
      <c r="E2481" t="s">
        <v>71</v>
      </c>
      <c r="F2481" t="s">
        <v>78</v>
      </c>
      <c r="G2481" t="s">
        <v>68</v>
      </c>
      <c r="H2481">
        <v>2</v>
      </c>
      <c r="I2481">
        <v>149.32</v>
      </c>
      <c r="J2481">
        <v>0.14099999999999999</v>
      </c>
      <c r="K2481">
        <v>102.31</v>
      </c>
      <c r="L2481" t="s">
        <v>57</v>
      </c>
    </row>
    <row r="2482" spans="1:12" x14ac:dyDescent="0.3">
      <c r="A2482" t="s">
        <v>2794</v>
      </c>
      <c r="B2482" t="s">
        <v>8103</v>
      </c>
      <c r="C2482" t="s">
        <v>63</v>
      </c>
      <c r="D2482" t="s">
        <v>7074</v>
      </c>
      <c r="E2482" t="s">
        <v>107</v>
      </c>
      <c r="F2482" t="s">
        <v>132</v>
      </c>
      <c r="G2482" t="s">
        <v>56</v>
      </c>
      <c r="H2482">
        <v>2</v>
      </c>
      <c r="I2482">
        <v>34.17</v>
      </c>
      <c r="J2482">
        <v>0.29599999999999999</v>
      </c>
      <c r="K2482">
        <v>12.39</v>
      </c>
      <c r="L2482" t="s">
        <v>6720</v>
      </c>
    </row>
    <row r="2483" spans="1:12" x14ac:dyDescent="0.3">
      <c r="A2483" t="s">
        <v>3772</v>
      </c>
      <c r="B2483" t="s">
        <v>7839</v>
      </c>
      <c r="C2483" t="s">
        <v>84</v>
      </c>
      <c r="D2483" t="s">
        <v>572</v>
      </c>
      <c r="E2483" t="s">
        <v>54</v>
      </c>
      <c r="F2483" t="s">
        <v>65</v>
      </c>
      <c r="G2483" t="s">
        <v>68</v>
      </c>
      <c r="H2483">
        <v>9</v>
      </c>
      <c r="I2483">
        <v>5.51</v>
      </c>
      <c r="J2483">
        <v>0</v>
      </c>
      <c r="K2483">
        <v>3.78</v>
      </c>
      <c r="L2483" t="s">
        <v>57</v>
      </c>
    </row>
    <row r="2484" spans="1:12" x14ac:dyDescent="0.3">
      <c r="A2484" t="s">
        <v>1041</v>
      </c>
      <c r="B2484" t="s">
        <v>8104</v>
      </c>
      <c r="C2484" t="s">
        <v>84</v>
      </c>
      <c r="D2484" t="s">
        <v>7337</v>
      </c>
      <c r="E2484" t="s">
        <v>93</v>
      </c>
      <c r="F2484" t="s">
        <v>255</v>
      </c>
      <c r="G2484" t="s">
        <v>68</v>
      </c>
      <c r="H2484">
        <v>1</v>
      </c>
      <c r="I2484">
        <v>15.04</v>
      </c>
      <c r="J2484">
        <v>4.9000000000000002E-2</v>
      </c>
      <c r="K2484">
        <v>7.23</v>
      </c>
    </row>
    <row r="2485" spans="1:12" x14ac:dyDescent="0.3">
      <c r="A2485" t="s">
        <v>782</v>
      </c>
      <c r="B2485" t="s">
        <v>8065</v>
      </c>
      <c r="C2485" t="s">
        <v>63</v>
      </c>
      <c r="D2485" t="s">
        <v>165</v>
      </c>
      <c r="E2485" t="s">
        <v>71</v>
      </c>
      <c r="F2485" t="s">
        <v>72</v>
      </c>
      <c r="G2485" t="s">
        <v>68</v>
      </c>
      <c r="H2485">
        <v>2</v>
      </c>
      <c r="I2485">
        <v>45.91</v>
      </c>
      <c r="J2485">
        <v>0.28699999999999998</v>
      </c>
      <c r="K2485">
        <v>36.26</v>
      </c>
      <c r="L2485" t="s">
        <v>104</v>
      </c>
    </row>
    <row r="2486" spans="1:12" x14ac:dyDescent="0.3">
      <c r="A2486" t="s">
        <v>1873</v>
      </c>
      <c r="B2486" t="s">
        <v>6728</v>
      </c>
      <c r="C2486" t="s">
        <v>88</v>
      </c>
      <c r="D2486" t="s">
        <v>116</v>
      </c>
      <c r="E2486" t="s">
        <v>93</v>
      </c>
      <c r="F2486" t="s">
        <v>141</v>
      </c>
      <c r="G2486" t="s">
        <v>68</v>
      </c>
      <c r="H2486">
        <v>4</v>
      </c>
      <c r="I2486">
        <v>78.02</v>
      </c>
      <c r="J2486">
        <v>9.9000000000000005E-2</v>
      </c>
      <c r="K2486">
        <v>29.2</v>
      </c>
      <c r="L2486" t="s">
        <v>57</v>
      </c>
    </row>
    <row r="2487" spans="1:12" x14ac:dyDescent="0.3">
      <c r="A2487" t="s">
        <v>1242</v>
      </c>
      <c r="B2487" t="s">
        <v>6948</v>
      </c>
      <c r="C2487" t="s">
        <v>88</v>
      </c>
      <c r="D2487" t="s">
        <v>179</v>
      </c>
      <c r="E2487" t="s">
        <v>71</v>
      </c>
      <c r="F2487" t="s">
        <v>97</v>
      </c>
      <c r="G2487" t="s">
        <v>56</v>
      </c>
      <c r="H2487">
        <v>2</v>
      </c>
      <c r="I2487">
        <v>99.02</v>
      </c>
      <c r="J2487">
        <v>8.1000000000000003E-2</v>
      </c>
      <c r="K2487">
        <v>78.67</v>
      </c>
      <c r="L2487" t="s">
        <v>57</v>
      </c>
    </row>
    <row r="2488" spans="1:12" x14ac:dyDescent="0.3">
      <c r="A2488" t="s">
        <v>6521</v>
      </c>
      <c r="B2488" t="s">
        <v>7196</v>
      </c>
      <c r="C2488" t="s">
        <v>88</v>
      </c>
      <c r="E2488" t="s">
        <v>93</v>
      </c>
      <c r="F2488" t="s">
        <v>141</v>
      </c>
      <c r="G2488" t="s">
        <v>56</v>
      </c>
      <c r="H2488">
        <v>4</v>
      </c>
      <c r="I2488">
        <v>45.36</v>
      </c>
      <c r="J2488">
        <v>0.112</v>
      </c>
      <c r="K2488">
        <v>16.38</v>
      </c>
      <c r="L2488" t="s">
        <v>57</v>
      </c>
    </row>
    <row r="2489" spans="1:12" x14ac:dyDescent="0.3">
      <c r="A2489" t="s">
        <v>869</v>
      </c>
      <c r="B2489" t="s">
        <v>7129</v>
      </c>
      <c r="C2489" t="s">
        <v>84</v>
      </c>
      <c r="D2489" t="s">
        <v>225</v>
      </c>
      <c r="E2489" t="s">
        <v>93</v>
      </c>
      <c r="F2489" t="s">
        <v>141</v>
      </c>
      <c r="G2489" t="s">
        <v>68</v>
      </c>
      <c r="H2489">
        <v>5</v>
      </c>
      <c r="I2489">
        <v>65.61</v>
      </c>
      <c r="J2489">
        <v>0.13800000000000001</v>
      </c>
      <c r="K2489">
        <v>29.54</v>
      </c>
      <c r="L2489" t="s">
        <v>57</v>
      </c>
    </row>
    <row r="2490" spans="1:12" x14ac:dyDescent="0.3">
      <c r="A2490" t="s">
        <v>5320</v>
      </c>
      <c r="B2490" t="s">
        <v>6791</v>
      </c>
      <c r="C2490" t="s">
        <v>6865</v>
      </c>
      <c r="D2490" t="s">
        <v>82</v>
      </c>
      <c r="E2490" t="s">
        <v>107</v>
      </c>
      <c r="F2490" t="s">
        <v>139</v>
      </c>
      <c r="G2490" t="s">
        <v>68</v>
      </c>
      <c r="H2490">
        <v>1</v>
      </c>
      <c r="I2490">
        <v>26.73</v>
      </c>
      <c r="J2490">
        <v>0.27500000000000002</v>
      </c>
      <c r="L2490" t="s">
        <v>57</v>
      </c>
    </row>
    <row r="2491" spans="1:12" x14ac:dyDescent="0.3">
      <c r="A2491" t="s">
        <v>6578</v>
      </c>
      <c r="B2491" t="s">
        <v>6746</v>
      </c>
      <c r="C2491" t="s">
        <v>84</v>
      </c>
      <c r="D2491" t="s">
        <v>243</v>
      </c>
      <c r="E2491" t="s">
        <v>60</v>
      </c>
      <c r="F2491" t="s">
        <v>99</v>
      </c>
      <c r="G2491" t="s">
        <v>68</v>
      </c>
      <c r="H2491">
        <v>6</v>
      </c>
      <c r="I2491">
        <v>108.25</v>
      </c>
      <c r="J2491">
        <v>7.9000000000000001E-2</v>
      </c>
      <c r="K2491">
        <v>48.2</v>
      </c>
      <c r="L2491" t="s">
        <v>57</v>
      </c>
    </row>
    <row r="2492" spans="1:12" x14ac:dyDescent="0.3">
      <c r="A2492" t="s">
        <v>5809</v>
      </c>
      <c r="B2492" t="s">
        <v>7684</v>
      </c>
      <c r="C2492" t="s">
        <v>88</v>
      </c>
      <c r="D2492" t="s">
        <v>234</v>
      </c>
      <c r="E2492" t="s">
        <v>107</v>
      </c>
      <c r="F2492" t="s">
        <v>7159</v>
      </c>
      <c r="G2492" t="s">
        <v>68</v>
      </c>
      <c r="H2492">
        <v>1</v>
      </c>
      <c r="I2492">
        <v>51.9</v>
      </c>
      <c r="J2492">
        <v>0.13</v>
      </c>
      <c r="K2492">
        <v>18.059999999999999</v>
      </c>
      <c r="L2492" t="s">
        <v>57</v>
      </c>
    </row>
    <row r="2493" spans="1:12" x14ac:dyDescent="0.3">
      <c r="A2493" t="s">
        <v>4800</v>
      </c>
      <c r="B2493" t="s">
        <v>6715</v>
      </c>
      <c r="C2493" t="s">
        <v>52</v>
      </c>
      <c r="D2493" t="s">
        <v>75</v>
      </c>
      <c r="E2493" t="s">
        <v>107</v>
      </c>
      <c r="F2493" t="s">
        <v>148</v>
      </c>
      <c r="G2493" t="s">
        <v>68</v>
      </c>
      <c r="H2493">
        <v>3</v>
      </c>
      <c r="I2493">
        <v>23.07</v>
      </c>
      <c r="J2493">
        <v>0</v>
      </c>
      <c r="K2493">
        <v>7.64</v>
      </c>
      <c r="L2493" t="s">
        <v>57</v>
      </c>
    </row>
    <row r="2494" spans="1:12" x14ac:dyDescent="0.3">
      <c r="A2494" t="s">
        <v>3141</v>
      </c>
      <c r="B2494" t="s">
        <v>8105</v>
      </c>
      <c r="C2494" t="s">
        <v>63</v>
      </c>
      <c r="D2494" t="s">
        <v>281</v>
      </c>
      <c r="E2494" t="s">
        <v>107</v>
      </c>
      <c r="F2494" t="s">
        <v>132</v>
      </c>
      <c r="G2494" t="s">
        <v>56</v>
      </c>
      <c r="H2494">
        <v>4</v>
      </c>
      <c r="I2494">
        <v>37.53</v>
      </c>
      <c r="J2494">
        <v>0.156</v>
      </c>
      <c r="K2494">
        <v>16.829999999999998</v>
      </c>
      <c r="L2494" t="s">
        <v>57</v>
      </c>
    </row>
    <row r="2495" spans="1:12" x14ac:dyDescent="0.3">
      <c r="A2495" t="s">
        <v>3425</v>
      </c>
      <c r="B2495" t="s">
        <v>7073</v>
      </c>
      <c r="C2495" t="s">
        <v>88</v>
      </c>
      <c r="D2495" t="s">
        <v>202</v>
      </c>
      <c r="E2495" t="s">
        <v>71</v>
      </c>
      <c r="F2495" t="s">
        <v>86</v>
      </c>
      <c r="G2495" t="s">
        <v>56</v>
      </c>
      <c r="H2495">
        <v>14</v>
      </c>
      <c r="I2495">
        <v>148.1</v>
      </c>
      <c r="J2495">
        <v>4.5999999999999999E-2</v>
      </c>
      <c r="K2495">
        <v>102.85</v>
      </c>
      <c r="L2495" t="s">
        <v>57</v>
      </c>
    </row>
    <row r="2496" spans="1:12" x14ac:dyDescent="0.3">
      <c r="A2496" t="s">
        <v>5613</v>
      </c>
      <c r="B2496" t="s">
        <v>8073</v>
      </c>
      <c r="C2496" t="s">
        <v>63</v>
      </c>
      <c r="D2496" t="s">
        <v>263</v>
      </c>
      <c r="E2496" t="s">
        <v>71</v>
      </c>
      <c r="F2496" t="s">
        <v>97</v>
      </c>
      <c r="G2496" t="s">
        <v>68</v>
      </c>
      <c r="H2496">
        <v>10</v>
      </c>
      <c r="I2496">
        <v>166.72</v>
      </c>
      <c r="J2496">
        <v>0.19700000000000001</v>
      </c>
      <c r="K2496">
        <v>128.68</v>
      </c>
      <c r="L2496" t="s">
        <v>57</v>
      </c>
    </row>
    <row r="2497" spans="1:12" x14ac:dyDescent="0.3">
      <c r="A2497" t="s">
        <v>1571</v>
      </c>
      <c r="B2497" t="s">
        <v>6881</v>
      </c>
      <c r="C2497" t="s">
        <v>6741</v>
      </c>
      <c r="D2497" t="s">
        <v>7050</v>
      </c>
      <c r="E2497" t="s">
        <v>71</v>
      </c>
      <c r="F2497" t="s">
        <v>72</v>
      </c>
      <c r="G2497" t="s">
        <v>68</v>
      </c>
      <c r="H2497">
        <v>3</v>
      </c>
      <c r="I2497">
        <v>271.02</v>
      </c>
      <c r="J2497">
        <v>8.2000000000000003E-2</v>
      </c>
      <c r="K2497">
        <v>179.93</v>
      </c>
      <c r="L2497" t="s">
        <v>57</v>
      </c>
    </row>
    <row r="2498" spans="1:12" x14ac:dyDescent="0.3">
      <c r="A2498" t="s">
        <v>2658</v>
      </c>
      <c r="B2498" t="s">
        <v>6724</v>
      </c>
      <c r="C2498" t="s">
        <v>6750</v>
      </c>
      <c r="D2498" t="s">
        <v>198</v>
      </c>
      <c r="E2498" t="s">
        <v>107</v>
      </c>
      <c r="F2498" t="s">
        <v>6953</v>
      </c>
      <c r="G2498" t="s">
        <v>68</v>
      </c>
      <c r="H2498">
        <v>5</v>
      </c>
      <c r="I2498">
        <v>44.09</v>
      </c>
      <c r="J2498">
        <v>8.7999999999999995E-2</v>
      </c>
      <c r="K2498">
        <v>16.36</v>
      </c>
      <c r="L2498" t="s">
        <v>6720</v>
      </c>
    </row>
    <row r="2499" spans="1:12" x14ac:dyDescent="0.3">
      <c r="A2499" t="s">
        <v>4296</v>
      </c>
      <c r="B2499" t="s">
        <v>7683</v>
      </c>
      <c r="C2499" t="s">
        <v>63</v>
      </c>
      <c r="D2499" t="s">
        <v>302</v>
      </c>
      <c r="E2499" t="s">
        <v>107</v>
      </c>
      <c r="F2499" t="s">
        <v>148</v>
      </c>
      <c r="G2499" t="s">
        <v>56</v>
      </c>
      <c r="H2499">
        <v>5</v>
      </c>
      <c r="I2499">
        <v>29.47</v>
      </c>
      <c r="J2499">
        <v>0.27800000000000002</v>
      </c>
      <c r="K2499">
        <v>10.75</v>
      </c>
      <c r="L2499" t="s">
        <v>57</v>
      </c>
    </row>
    <row r="2500" spans="1:12" x14ac:dyDescent="0.3">
      <c r="A2500" t="s">
        <v>2000</v>
      </c>
      <c r="B2500" t="s">
        <v>7555</v>
      </c>
      <c r="C2500" t="s">
        <v>63</v>
      </c>
      <c r="D2500" t="s">
        <v>64</v>
      </c>
      <c r="E2500" t="s">
        <v>60</v>
      </c>
      <c r="F2500" t="s">
        <v>67</v>
      </c>
      <c r="G2500" t="s">
        <v>68</v>
      </c>
      <c r="H2500">
        <v>10</v>
      </c>
      <c r="I2500">
        <v>56.66</v>
      </c>
      <c r="J2500">
        <v>0.26500000000000001</v>
      </c>
      <c r="K2500">
        <v>30.49</v>
      </c>
      <c r="L2500" t="s">
        <v>57</v>
      </c>
    </row>
    <row r="2501" spans="1:12" x14ac:dyDescent="0.3">
      <c r="A2501" t="s">
        <v>4587</v>
      </c>
      <c r="B2501" t="s">
        <v>8025</v>
      </c>
      <c r="C2501" t="s">
        <v>52</v>
      </c>
      <c r="D2501" t="s">
        <v>272</v>
      </c>
      <c r="E2501" t="s">
        <v>71</v>
      </c>
      <c r="F2501" t="s">
        <v>78</v>
      </c>
      <c r="G2501" t="s">
        <v>56</v>
      </c>
      <c r="H2501">
        <v>3</v>
      </c>
      <c r="I2501">
        <v>132.94999999999999</v>
      </c>
      <c r="J2501">
        <v>8.2000000000000003E-2</v>
      </c>
      <c r="K2501">
        <v>97.62</v>
      </c>
      <c r="L2501" t="s">
        <v>57</v>
      </c>
    </row>
    <row r="2502" spans="1:12" x14ac:dyDescent="0.3">
      <c r="A2502" t="s">
        <v>4675</v>
      </c>
      <c r="B2502" t="s">
        <v>6881</v>
      </c>
      <c r="C2502" t="s">
        <v>63</v>
      </c>
      <c r="D2502" t="s">
        <v>302</v>
      </c>
      <c r="E2502" t="s">
        <v>71</v>
      </c>
      <c r="F2502" t="s">
        <v>126</v>
      </c>
      <c r="G2502" t="s">
        <v>56</v>
      </c>
      <c r="H2502">
        <v>4</v>
      </c>
      <c r="I2502">
        <v>251.75</v>
      </c>
      <c r="J2502">
        <v>0.28999999999999998</v>
      </c>
      <c r="K2502">
        <v>191.33</v>
      </c>
      <c r="L2502" t="s">
        <v>57</v>
      </c>
    </row>
    <row r="2503" spans="1:12" x14ac:dyDescent="0.3">
      <c r="A2503" t="s">
        <v>3693</v>
      </c>
      <c r="C2503" t="s">
        <v>88</v>
      </c>
      <c r="D2503" t="s">
        <v>162</v>
      </c>
      <c r="E2503" t="s">
        <v>107</v>
      </c>
      <c r="F2503" t="s">
        <v>132</v>
      </c>
      <c r="H2503">
        <v>6</v>
      </c>
      <c r="I2503">
        <v>22.85</v>
      </c>
      <c r="J2503">
        <v>0.10199999999999999</v>
      </c>
      <c r="K2503">
        <v>9.5299999999999994</v>
      </c>
      <c r="L2503" t="s">
        <v>57</v>
      </c>
    </row>
    <row r="2504" spans="1:12" x14ac:dyDescent="0.3">
      <c r="A2504" t="s">
        <v>2951</v>
      </c>
      <c r="B2504" t="s">
        <v>7720</v>
      </c>
      <c r="C2504" t="s">
        <v>52</v>
      </c>
      <c r="D2504" t="s">
        <v>53</v>
      </c>
      <c r="E2504" t="s">
        <v>60</v>
      </c>
      <c r="F2504" t="s">
        <v>76</v>
      </c>
      <c r="G2504" t="s">
        <v>68</v>
      </c>
      <c r="H2504">
        <v>1</v>
      </c>
      <c r="I2504">
        <v>38.57</v>
      </c>
      <c r="J2504">
        <v>9.0999999999999998E-2</v>
      </c>
      <c r="K2504">
        <v>20.38</v>
      </c>
      <c r="L2504" t="s">
        <v>57</v>
      </c>
    </row>
    <row r="2505" spans="1:12" x14ac:dyDescent="0.3">
      <c r="A2505" t="s">
        <v>3878</v>
      </c>
      <c r="B2505" t="s">
        <v>6749</v>
      </c>
      <c r="C2505" t="s">
        <v>63</v>
      </c>
      <c r="D2505" t="s">
        <v>175</v>
      </c>
      <c r="E2505" t="s">
        <v>54</v>
      </c>
      <c r="F2505" t="s">
        <v>55</v>
      </c>
      <c r="G2505" t="s">
        <v>68</v>
      </c>
      <c r="H2505">
        <v>1</v>
      </c>
      <c r="I2505">
        <v>3.69</v>
      </c>
      <c r="J2505">
        <v>0.221</v>
      </c>
      <c r="K2505">
        <v>2.33</v>
      </c>
      <c r="L2505" t="s">
        <v>57</v>
      </c>
    </row>
    <row r="2506" spans="1:12" x14ac:dyDescent="0.3">
      <c r="A2506" t="s">
        <v>5715</v>
      </c>
      <c r="B2506" t="s">
        <v>7264</v>
      </c>
      <c r="C2506" t="s">
        <v>84</v>
      </c>
      <c r="D2506" t="s">
        <v>169</v>
      </c>
      <c r="E2506" t="s">
        <v>93</v>
      </c>
      <c r="F2506" t="s">
        <v>124</v>
      </c>
      <c r="G2506" t="s">
        <v>68</v>
      </c>
      <c r="H2506">
        <v>14</v>
      </c>
      <c r="I2506">
        <v>80.760000000000005</v>
      </c>
      <c r="J2506">
        <v>0.04</v>
      </c>
      <c r="K2506">
        <v>28.7</v>
      </c>
      <c r="L2506" t="s">
        <v>57</v>
      </c>
    </row>
    <row r="2507" spans="1:12" x14ac:dyDescent="0.3">
      <c r="A2507" t="s">
        <v>4703</v>
      </c>
      <c r="B2507" t="s">
        <v>7270</v>
      </c>
      <c r="C2507" t="s">
        <v>88</v>
      </c>
      <c r="D2507" t="s">
        <v>198</v>
      </c>
      <c r="E2507" t="s">
        <v>54</v>
      </c>
      <c r="F2507" t="s">
        <v>114</v>
      </c>
      <c r="G2507" t="s">
        <v>68</v>
      </c>
      <c r="H2507">
        <v>4</v>
      </c>
      <c r="I2507">
        <v>7.57</v>
      </c>
      <c r="J2507">
        <v>0.157</v>
      </c>
      <c r="K2507">
        <v>5.14</v>
      </c>
    </row>
    <row r="2508" spans="1:12" x14ac:dyDescent="0.3">
      <c r="A2508" t="s">
        <v>5673</v>
      </c>
      <c r="B2508" t="s">
        <v>7796</v>
      </c>
      <c r="C2508" t="s">
        <v>6718</v>
      </c>
      <c r="D2508" t="s">
        <v>121</v>
      </c>
      <c r="E2508" t="s">
        <v>60</v>
      </c>
      <c r="F2508" t="s">
        <v>76</v>
      </c>
      <c r="G2508" t="s">
        <v>68</v>
      </c>
      <c r="H2508">
        <v>1</v>
      </c>
      <c r="I2508">
        <v>106.44</v>
      </c>
      <c r="J2508">
        <v>2.8000000000000001E-2</v>
      </c>
      <c r="K2508">
        <v>50.1</v>
      </c>
      <c r="L2508" t="s">
        <v>57</v>
      </c>
    </row>
    <row r="2509" spans="1:12" x14ac:dyDescent="0.3">
      <c r="A2509" t="s">
        <v>1675</v>
      </c>
      <c r="B2509" t="s">
        <v>7010</v>
      </c>
      <c r="C2509" t="s">
        <v>84</v>
      </c>
      <c r="D2509" t="s">
        <v>103</v>
      </c>
      <c r="E2509" t="s">
        <v>93</v>
      </c>
      <c r="F2509" t="s">
        <v>124</v>
      </c>
      <c r="G2509" t="s">
        <v>68</v>
      </c>
      <c r="H2509">
        <v>1</v>
      </c>
      <c r="I2509">
        <v>65.8</v>
      </c>
      <c r="J2509">
        <v>0</v>
      </c>
      <c r="K2509">
        <v>24.12</v>
      </c>
      <c r="L2509" t="s">
        <v>57</v>
      </c>
    </row>
    <row r="2510" spans="1:12" x14ac:dyDescent="0.3">
      <c r="A2510" t="s">
        <v>3426</v>
      </c>
      <c r="B2510" t="s">
        <v>7646</v>
      </c>
      <c r="C2510" t="s">
        <v>63</v>
      </c>
      <c r="D2510" t="s">
        <v>302</v>
      </c>
      <c r="E2510" t="s">
        <v>60</v>
      </c>
      <c r="F2510" t="s">
        <v>99</v>
      </c>
      <c r="G2510" t="s">
        <v>56</v>
      </c>
      <c r="H2510">
        <v>1</v>
      </c>
      <c r="J2510">
        <v>0.223</v>
      </c>
      <c r="K2510">
        <v>7.16</v>
      </c>
      <c r="L2510" t="s">
        <v>104</v>
      </c>
    </row>
    <row r="2511" spans="1:12" x14ac:dyDescent="0.3">
      <c r="A2511" t="s">
        <v>4417</v>
      </c>
      <c r="B2511" t="s">
        <v>6979</v>
      </c>
      <c r="C2511" t="s">
        <v>63</v>
      </c>
      <c r="D2511" t="s">
        <v>119</v>
      </c>
      <c r="E2511" t="s">
        <v>54</v>
      </c>
      <c r="F2511" t="s">
        <v>55</v>
      </c>
      <c r="G2511" t="s">
        <v>56</v>
      </c>
      <c r="H2511">
        <v>2</v>
      </c>
      <c r="I2511">
        <v>11.34</v>
      </c>
      <c r="J2511">
        <v>0.17399999999999999</v>
      </c>
      <c r="K2511">
        <v>7.12</v>
      </c>
      <c r="L2511" t="s">
        <v>57</v>
      </c>
    </row>
    <row r="2512" spans="1:12" x14ac:dyDescent="0.3">
      <c r="A2512" t="s">
        <v>2511</v>
      </c>
      <c r="B2512" t="s">
        <v>7425</v>
      </c>
      <c r="C2512" t="s">
        <v>52</v>
      </c>
      <c r="D2512" t="s">
        <v>59</v>
      </c>
      <c r="E2512" t="s">
        <v>60</v>
      </c>
      <c r="F2512" t="s">
        <v>99</v>
      </c>
      <c r="G2512" t="s">
        <v>68</v>
      </c>
      <c r="H2512">
        <v>3</v>
      </c>
      <c r="I2512">
        <v>96.17</v>
      </c>
      <c r="J2512">
        <v>3.6999999999999998E-2</v>
      </c>
      <c r="K2512">
        <v>42.61</v>
      </c>
      <c r="L2512" t="s">
        <v>57</v>
      </c>
    </row>
    <row r="2513" spans="1:12" x14ac:dyDescent="0.3">
      <c r="A2513" t="s">
        <v>5630</v>
      </c>
      <c r="B2513" t="s">
        <v>7029</v>
      </c>
      <c r="C2513" t="s">
        <v>63</v>
      </c>
      <c r="D2513" t="s">
        <v>251</v>
      </c>
      <c r="E2513" t="s">
        <v>60</v>
      </c>
      <c r="F2513" t="s">
        <v>99</v>
      </c>
      <c r="G2513" t="s">
        <v>56</v>
      </c>
      <c r="H2513">
        <v>2</v>
      </c>
      <c r="I2513">
        <v>19.39</v>
      </c>
      <c r="J2513">
        <v>0.374</v>
      </c>
      <c r="K2513">
        <v>9.66</v>
      </c>
      <c r="L2513" t="s">
        <v>57</v>
      </c>
    </row>
    <row r="2514" spans="1:12" x14ac:dyDescent="0.3">
      <c r="A2514" t="s">
        <v>4245</v>
      </c>
      <c r="B2514" t="s">
        <v>7265</v>
      </c>
      <c r="C2514" t="s">
        <v>6755</v>
      </c>
      <c r="D2514" t="s">
        <v>572</v>
      </c>
      <c r="E2514" t="s">
        <v>71</v>
      </c>
      <c r="F2514" t="s">
        <v>86</v>
      </c>
      <c r="G2514" t="s">
        <v>68</v>
      </c>
      <c r="H2514">
        <v>1</v>
      </c>
      <c r="I2514">
        <v>52.12</v>
      </c>
      <c r="J2514">
        <v>5.1999999999999998E-2</v>
      </c>
      <c r="K2514">
        <v>35.61</v>
      </c>
      <c r="L2514" t="s">
        <v>57</v>
      </c>
    </row>
    <row r="2515" spans="1:12" x14ac:dyDescent="0.3">
      <c r="A2515" t="s">
        <v>678</v>
      </c>
      <c r="B2515" t="s">
        <v>6968</v>
      </c>
      <c r="C2515" t="s">
        <v>6741</v>
      </c>
      <c r="D2515" t="s">
        <v>200</v>
      </c>
      <c r="E2515" t="s">
        <v>54</v>
      </c>
      <c r="F2515" t="s">
        <v>55</v>
      </c>
      <c r="H2515">
        <v>4</v>
      </c>
      <c r="I2515">
        <v>13.63</v>
      </c>
      <c r="J2515">
        <v>4.5999999999999999E-2</v>
      </c>
      <c r="K2515">
        <v>8.49</v>
      </c>
      <c r="L2515" t="s">
        <v>57</v>
      </c>
    </row>
    <row r="2516" spans="1:12" x14ac:dyDescent="0.3">
      <c r="A2516" t="s">
        <v>2301</v>
      </c>
      <c r="B2516" t="s">
        <v>7410</v>
      </c>
      <c r="C2516" t="s">
        <v>63</v>
      </c>
      <c r="D2516" t="s">
        <v>159</v>
      </c>
      <c r="E2516" t="s">
        <v>54</v>
      </c>
      <c r="F2516" t="s">
        <v>114</v>
      </c>
      <c r="G2516" t="s">
        <v>68</v>
      </c>
      <c r="H2516">
        <v>6</v>
      </c>
      <c r="I2516">
        <v>13.01</v>
      </c>
      <c r="J2516">
        <v>7.2999999999999995E-2</v>
      </c>
      <c r="K2516">
        <v>8.56</v>
      </c>
      <c r="L2516" t="s">
        <v>6954</v>
      </c>
    </row>
    <row r="2517" spans="1:12" x14ac:dyDescent="0.3">
      <c r="A2517" t="s">
        <v>5969</v>
      </c>
      <c r="B2517" t="s">
        <v>8106</v>
      </c>
      <c r="C2517" t="s">
        <v>52</v>
      </c>
      <c r="D2517" t="s">
        <v>272</v>
      </c>
      <c r="E2517" t="s">
        <v>60</v>
      </c>
      <c r="F2517" t="s">
        <v>99</v>
      </c>
      <c r="G2517" t="s">
        <v>68</v>
      </c>
      <c r="H2517">
        <v>2</v>
      </c>
      <c r="I2517">
        <v>73.489999999999995</v>
      </c>
      <c r="J2517">
        <v>3.9E-2</v>
      </c>
      <c r="K2517">
        <v>37.07</v>
      </c>
    </row>
    <row r="2518" spans="1:12" x14ac:dyDescent="0.3">
      <c r="A2518" t="s">
        <v>802</v>
      </c>
      <c r="B2518" t="s">
        <v>7093</v>
      </c>
      <c r="C2518" t="s">
        <v>84</v>
      </c>
      <c r="D2518" t="s">
        <v>103</v>
      </c>
      <c r="E2518" t="s">
        <v>54</v>
      </c>
      <c r="F2518" t="s">
        <v>65</v>
      </c>
      <c r="G2518" t="s">
        <v>68</v>
      </c>
      <c r="H2518">
        <v>3</v>
      </c>
      <c r="I2518">
        <v>11.9</v>
      </c>
      <c r="J2518">
        <v>6.5000000000000002E-2</v>
      </c>
      <c r="K2518">
        <v>8.16</v>
      </c>
    </row>
    <row r="2519" spans="1:12" x14ac:dyDescent="0.3">
      <c r="A2519" t="s">
        <v>358</v>
      </c>
      <c r="B2519" t="s">
        <v>8020</v>
      </c>
      <c r="C2519" t="s">
        <v>6820</v>
      </c>
      <c r="D2519" t="s">
        <v>155</v>
      </c>
      <c r="E2519" t="s">
        <v>107</v>
      </c>
      <c r="F2519" t="s">
        <v>108</v>
      </c>
      <c r="G2519" t="s">
        <v>68</v>
      </c>
      <c r="H2519">
        <v>5</v>
      </c>
      <c r="I2519">
        <v>49.15</v>
      </c>
      <c r="J2519">
        <v>3.9E-2</v>
      </c>
      <c r="K2519">
        <v>15.76</v>
      </c>
      <c r="L2519" t="s">
        <v>57</v>
      </c>
    </row>
    <row r="2520" spans="1:12" x14ac:dyDescent="0.3">
      <c r="A2520" t="s">
        <v>4012</v>
      </c>
      <c r="B2520" t="s">
        <v>6961</v>
      </c>
      <c r="C2520" t="s">
        <v>63</v>
      </c>
      <c r="D2520" t="s">
        <v>7740</v>
      </c>
      <c r="E2520" t="s">
        <v>54</v>
      </c>
      <c r="F2520" t="s">
        <v>65</v>
      </c>
      <c r="G2520" t="s">
        <v>68</v>
      </c>
      <c r="H2520">
        <v>1</v>
      </c>
      <c r="I2520">
        <v>13.58</v>
      </c>
      <c r="J2520">
        <v>0.26900000000000002</v>
      </c>
      <c r="K2520">
        <v>7.93</v>
      </c>
      <c r="L2520" t="s">
        <v>57</v>
      </c>
    </row>
    <row r="2521" spans="1:12" x14ac:dyDescent="0.3">
      <c r="A2521" t="s">
        <v>2882</v>
      </c>
      <c r="B2521" t="s">
        <v>8107</v>
      </c>
      <c r="C2521" t="s">
        <v>52</v>
      </c>
      <c r="D2521" t="s">
        <v>59</v>
      </c>
      <c r="E2521" t="s">
        <v>54</v>
      </c>
      <c r="F2521" t="s">
        <v>156</v>
      </c>
      <c r="G2521" t="s">
        <v>56</v>
      </c>
      <c r="H2521">
        <v>3</v>
      </c>
      <c r="I2521">
        <v>15.43</v>
      </c>
      <c r="J2521">
        <v>9.6000000000000002E-2</v>
      </c>
      <c r="K2521">
        <v>9.91</v>
      </c>
      <c r="L2521" t="s">
        <v>57</v>
      </c>
    </row>
    <row r="2522" spans="1:12" x14ac:dyDescent="0.3">
      <c r="A2522" t="s">
        <v>4955</v>
      </c>
      <c r="B2522" t="s">
        <v>8108</v>
      </c>
      <c r="C2522" t="s">
        <v>52</v>
      </c>
      <c r="D2522" t="s">
        <v>96</v>
      </c>
      <c r="E2522" t="s">
        <v>60</v>
      </c>
      <c r="F2522" t="s">
        <v>67</v>
      </c>
      <c r="G2522" t="s">
        <v>68</v>
      </c>
      <c r="H2522">
        <v>8</v>
      </c>
      <c r="I2522">
        <v>109.87</v>
      </c>
      <c r="J2522">
        <v>0.152</v>
      </c>
      <c r="K2522">
        <v>52.25</v>
      </c>
      <c r="L2522" t="s">
        <v>57</v>
      </c>
    </row>
    <row r="2523" spans="1:12" x14ac:dyDescent="0.3">
      <c r="A2523" t="s">
        <v>1575</v>
      </c>
      <c r="B2523" t="s">
        <v>7365</v>
      </c>
      <c r="C2523" t="s">
        <v>84</v>
      </c>
      <c r="D2523" t="s">
        <v>6895</v>
      </c>
      <c r="E2523" t="s">
        <v>93</v>
      </c>
      <c r="F2523" t="s">
        <v>124</v>
      </c>
      <c r="G2523" t="s">
        <v>68</v>
      </c>
      <c r="H2523">
        <v>1</v>
      </c>
      <c r="I2523">
        <v>58</v>
      </c>
      <c r="J2523">
        <v>7.6999999999999999E-2</v>
      </c>
      <c r="K2523">
        <v>20.34</v>
      </c>
      <c r="L2523" t="s">
        <v>57</v>
      </c>
    </row>
    <row r="2524" spans="1:12" x14ac:dyDescent="0.3">
      <c r="A2524" t="s">
        <v>3170</v>
      </c>
      <c r="B2524" t="s">
        <v>8109</v>
      </c>
      <c r="C2524" t="s">
        <v>52</v>
      </c>
      <c r="D2524" t="s">
        <v>75</v>
      </c>
      <c r="E2524" t="s">
        <v>54</v>
      </c>
      <c r="F2524" t="s">
        <v>268</v>
      </c>
      <c r="G2524" t="s">
        <v>56</v>
      </c>
      <c r="H2524">
        <v>5</v>
      </c>
      <c r="I2524">
        <v>22.45</v>
      </c>
      <c r="J2524">
        <v>0</v>
      </c>
      <c r="K2524">
        <v>12.87</v>
      </c>
      <c r="L2524" t="s">
        <v>57</v>
      </c>
    </row>
    <row r="2525" spans="1:12" x14ac:dyDescent="0.3">
      <c r="A2525" t="s">
        <v>2226</v>
      </c>
      <c r="B2525" t="s">
        <v>7091</v>
      </c>
      <c r="C2525" t="s">
        <v>52</v>
      </c>
      <c r="D2525" t="s">
        <v>7059</v>
      </c>
      <c r="E2525" t="s">
        <v>71</v>
      </c>
      <c r="F2525" t="s">
        <v>86</v>
      </c>
      <c r="G2525" t="s">
        <v>68</v>
      </c>
      <c r="H2525">
        <v>5</v>
      </c>
      <c r="I2525">
        <v>294.13</v>
      </c>
      <c r="J2525">
        <v>0.14499999999999999</v>
      </c>
      <c r="K2525">
        <v>203.08</v>
      </c>
      <c r="L2525" t="s">
        <v>57</v>
      </c>
    </row>
    <row r="2526" spans="1:12" x14ac:dyDescent="0.3">
      <c r="A2526" t="s">
        <v>6105</v>
      </c>
      <c r="B2526" t="s">
        <v>6935</v>
      </c>
      <c r="C2526" t="s">
        <v>52</v>
      </c>
      <c r="D2526" t="s">
        <v>113</v>
      </c>
      <c r="E2526" t="s">
        <v>107</v>
      </c>
      <c r="F2526" t="s">
        <v>148</v>
      </c>
      <c r="G2526" t="s">
        <v>68</v>
      </c>
      <c r="H2526">
        <v>1</v>
      </c>
      <c r="I2526">
        <v>53.82</v>
      </c>
      <c r="J2526">
        <v>1.2E-2</v>
      </c>
      <c r="K2526">
        <v>18.48</v>
      </c>
      <c r="L2526" t="s">
        <v>57</v>
      </c>
    </row>
    <row r="2527" spans="1:12" x14ac:dyDescent="0.3">
      <c r="A2527" t="s">
        <v>2607</v>
      </c>
      <c r="B2527" t="s">
        <v>7554</v>
      </c>
      <c r="C2527" t="s">
        <v>88</v>
      </c>
      <c r="D2527" t="s">
        <v>429</v>
      </c>
      <c r="E2527" t="s">
        <v>71</v>
      </c>
      <c r="F2527" t="s">
        <v>72</v>
      </c>
      <c r="G2527" t="s">
        <v>56</v>
      </c>
      <c r="H2527">
        <v>2</v>
      </c>
      <c r="I2527">
        <v>70.41</v>
      </c>
      <c r="J2527">
        <v>5.6000000000000001E-2</v>
      </c>
      <c r="K2527">
        <v>50.32</v>
      </c>
      <c r="L2527" t="s">
        <v>57</v>
      </c>
    </row>
    <row r="2528" spans="1:12" x14ac:dyDescent="0.3">
      <c r="A2528" t="s">
        <v>1071</v>
      </c>
      <c r="B2528" t="s">
        <v>7467</v>
      </c>
      <c r="C2528" t="s">
        <v>84</v>
      </c>
      <c r="D2528" t="s">
        <v>169</v>
      </c>
      <c r="E2528" t="s">
        <v>71</v>
      </c>
      <c r="F2528" t="s">
        <v>6884</v>
      </c>
      <c r="G2528" t="s">
        <v>68</v>
      </c>
      <c r="H2528">
        <v>6</v>
      </c>
      <c r="I2528">
        <v>167.5</v>
      </c>
      <c r="J2528">
        <v>0</v>
      </c>
      <c r="K2528">
        <v>118.25</v>
      </c>
      <c r="L2528" t="s">
        <v>104</v>
      </c>
    </row>
    <row r="2529" spans="1:12" x14ac:dyDescent="0.3">
      <c r="A2529" t="s">
        <v>3306</v>
      </c>
      <c r="B2529" t="s">
        <v>8110</v>
      </c>
      <c r="C2529" t="s">
        <v>52</v>
      </c>
      <c r="D2529" t="s">
        <v>237</v>
      </c>
      <c r="E2529" t="s">
        <v>93</v>
      </c>
      <c r="F2529" t="s">
        <v>141</v>
      </c>
      <c r="G2529" t="s">
        <v>68</v>
      </c>
      <c r="H2529">
        <v>4</v>
      </c>
      <c r="I2529">
        <v>18.8</v>
      </c>
      <c r="J2529">
        <v>2.8000000000000001E-2</v>
      </c>
      <c r="K2529">
        <v>8.77</v>
      </c>
      <c r="L2529" t="s">
        <v>57</v>
      </c>
    </row>
    <row r="2530" spans="1:12" x14ac:dyDescent="0.3">
      <c r="A2530" t="s">
        <v>6507</v>
      </c>
      <c r="B2530" t="s">
        <v>8050</v>
      </c>
      <c r="C2530" t="s">
        <v>88</v>
      </c>
      <c r="D2530" t="s">
        <v>198</v>
      </c>
      <c r="E2530" t="s">
        <v>6924</v>
      </c>
      <c r="F2530" t="s">
        <v>78</v>
      </c>
      <c r="H2530">
        <v>2</v>
      </c>
      <c r="I2530">
        <v>105.65</v>
      </c>
      <c r="J2530">
        <v>8.4000000000000005E-2</v>
      </c>
      <c r="K2530">
        <v>79.66</v>
      </c>
      <c r="L2530" t="s">
        <v>57</v>
      </c>
    </row>
    <row r="2531" spans="1:12" x14ac:dyDescent="0.3">
      <c r="A2531" t="s">
        <v>5664</v>
      </c>
      <c r="B2531" t="s">
        <v>8111</v>
      </c>
      <c r="C2531" t="s">
        <v>52</v>
      </c>
      <c r="D2531" t="s">
        <v>130</v>
      </c>
      <c r="E2531" t="s">
        <v>71</v>
      </c>
      <c r="F2531" t="s">
        <v>78</v>
      </c>
      <c r="G2531" t="s">
        <v>56</v>
      </c>
      <c r="H2531">
        <v>6</v>
      </c>
      <c r="I2531">
        <v>183.3</v>
      </c>
      <c r="J2531">
        <v>0</v>
      </c>
      <c r="K2531">
        <v>138.57</v>
      </c>
      <c r="L2531" t="s">
        <v>57</v>
      </c>
    </row>
    <row r="2532" spans="1:12" x14ac:dyDescent="0.3">
      <c r="A2532" t="s">
        <v>1914</v>
      </c>
      <c r="B2532" t="s">
        <v>7621</v>
      </c>
      <c r="C2532" t="s">
        <v>88</v>
      </c>
      <c r="D2532" t="s">
        <v>6964</v>
      </c>
      <c r="E2532" t="s">
        <v>107</v>
      </c>
      <c r="F2532" t="s">
        <v>108</v>
      </c>
      <c r="G2532" t="s">
        <v>68</v>
      </c>
      <c r="H2532">
        <v>9</v>
      </c>
      <c r="I2532">
        <v>41.58</v>
      </c>
      <c r="J2532">
        <v>2.3E-2</v>
      </c>
      <c r="K2532">
        <v>13.35</v>
      </c>
      <c r="L2532" t="s">
        <v>57</v>
      </c>
    </row>
    <row r="2533" spans="1:12" x14ac:dyDescent="0.3">
      <c r="A2533" t="s">
        <v>3930</v>
      </c>
      <c r="B2533" t="s">
        <v>7578</v>
      </c>
      <c r="C2533" t="s">
        <v>88</v>
      </c>
      <c r="D2533" t="s">
        <v>179</v>
      </c>
      <c r="E2533" t="s">
        <v>54</v>
      </c>
      <c r="F2533" t="s">
        <v>55</v>
      </c>
      <c r="G2533" t="s">
        <v>68</v>
      </c>
      <c r="H2533">
        <v>3</v>
      </c>
      <c r="I2533">
        <v>23.81</v>
      </c>
      <c r="J2533">
        <v>5.8000000000000003E-2</v>
      </c>
      <c r="K2533">
        <v>16.399999999999999</v>
      </c>
      <c r="L2533" t="s">
        <v>57</v>
      </c>
    </row>
    <row r="2534" spans="1:12" x14ac:dyDescent="0.3">
      <c r="A2534" t="s">
        <v>1100</v>
      </c>
      <c r="B2534" t="s">
        <v>6897</v>
      </c>
      <c r="C2534" t="s">
        <v>88</v>
      </c>
      <c r="D2534" t="s">
        <v>183</v>
      </c>
      <c r="E2534" t="s">
        <v>54</v>
      </c>
      <c r="F2534" t="s">
        <v>65</v>
      </c>
      <c r="G2534" t="s">
        <v>56</v>
      </c>
      <c r="H2534">
        <v>1</v>
      </c>
      <c r="I2534">
        <v>17.52</v>
      </c>
      <c r="J2534">
        <v>6.5000000000000002E-2</v>
      </c>
      <c r="K2534">
        <v>11.44</v>
      </c>
      <c r="L2534" t="s">
        <v>57</v>
      </c>
    </row>
    <row r="2535" spans="1:12" x14ac:dyDescent="0.3">
      <c r="A2535" t="s">
        <v>5657</v>
      </c>
      <c r="B2535" t="s">
        <v>7774</v>
      </c>
      <c r="C2535" t="s">
        <v>63</v>
      </c>
      <c r="D2535" t="s">
        <v>302</v>
      </c>
      <c r="E2535" t="s">
        <v>93</v>
      </c>
      <c r="F2535" t="s">
        <v>94</v>
      </c>
      <c r="G2535" t="s">
        <v>56</v>
      </c>
      <c r="H2535">
        <v>1</v>
      </c>
      <c r="I2535">
        <v>89.34</v>
      </c>
      <c r="J2535">
        <v>0.22600000000000001</v>
      </c>
      <c r="K2535">
        <v>37.24</v>
      </c>
      <c r="L2535" t="s">
        <v>57</v>
      </c>
    </row>
    <row r="2536" spans="1:12" x14ac:dyDescent="0.3">
      <c r="A2536" t="s">
        <v>4294</v>
      </c>
      <c r="B2536" t="s">
        <v>7966</v>
      </c>
      <c r="C2536" t="s">
        <v>84</v>
      </c>
      <c r="D2536" t="s">
        <v>103</v>
      </c>
      <c r="E2536" t="s">
        <v>54</v>
      </c>
      <c r="F2536" t="s">
        <v>268</v>
      </c>
      <c r="G2536" t="s">
        <v>68</v>
      </c>
      <c r="H2536">
        <v>6</v>
      </c>
      <c r="I2536">
        <v>21.77</v>
      </c>
      <c r="J2536">
        <v>8.7999999999999995E-2</v>
      </c>
      <c r="K2536">
        <v>15.16</v>
      </c>
      <c r="L2536" t="s">
        <v>57</v>
      </c>
    </row>
    <row r="2537" spans="1:12" x14ac:dyDescent="0.3">
      <c r="A2537" t="s">
        <v>5798</v>
      </c>
      <c r="B2537" t="s">
        <v>7293</v>
      </c>
      <c r="C2537" t="s">
        <v>88</v>
      </c>
      <c r="D2537" t="s">
        <v>135</v>
      </c>
      <c r="E2537" t="s">
        <v>54</v>
      </c>
      <c r="F2537" t="s">
        <v>268</v>
      </c>
      <c r="G2537" t="s">
        <v>68</v>
      </c>
      <c r="H2537">
        <v>2</v>
      </c>
      <c r="I2537">
        <v>24.43</v>
      </c>
      <c r="J2537">
        <v>0.02</v>
      </c>
      <c r="K2537">
        <v>14.16</v>
      </c>
      <c r="L2537" t="s">
        <v>104</v>
      </c>
    </row>
    <row r="2538" spans="1:12" x14ac:dyDescent="0.3">
      <c r="A2538" t="s">
        <v>5168</v>
      </c>
      <c r="B2538" t="s">
        <v>7092</v>
      </c>
      <c r="C2538" t="s">
        <v>52</v>
      </c>
      <c r="D2538" t="s">
        <v>237</v>
      </c>
      <c r="E2538" t="s">
        <v>71</v>
      </c>
      <c r="F2538" t="s">
        <v>78</v>
      </c>
      <c r="G2538" t="s">
        <v>68</v>
      </c>
      <c r="H2538">
        <v>6</v>
      </c>
      <c r="I2538">
        <v>133.38999999999999</v>
      </c>
      <c r="J2538">
        <v>0.11899999999999999</v>
      </c>
      <c r="K2538">
        <v>100.02</v>
      </c>
      <c r="L2538" t="s">
        <v>57</v>
      </c>
    </row>
    <row r="2539" spans="1:12" x14ac:dyDescent="0.3">
      <c r="A2539" t="s">
        <v>2990</v>
      </c>
      <c r="B2539" t="s">
        <v>7079</v>
      </c>
      <c r="C2539" t="s">
        <v>84</v>
      </c>
      <c r="D2539" t="s">
        <v>85</v>
      </c>
      <c r="E2539" t="s">
        <v>93</v>
      </c>
      <c r="F2539" t="s">
        <v>141</v>
      </c>
      <c r="G2539" t="s">
        <v>56</v>
      </c>
      <c r="H2539">
        <v>6</v>
      </c>
      <c r="I2539">
        <v>33.119999999999997</v>
      </c>
      <c r="J2539">
        <v>3.2000000000000001E-2</v>
      </c>
      <c r="K2539">
        <v>13.87</v>
      </c>
      <c r="L2539" t="s">
        <v>57</v>
      </c>
    </row>
    <row r="2540" spans="1:12" x14ac:dyDescent="0.3">
      <c r="A2540" t="s">
        <v>2320</v>
      </c>
      <c r="B2540" t="s">
        <v>7731</v>
      </c>
      <c r="C2540" t="s">
        <v>63</v>
      </c>
      <c r="D2540" t="s">
        <v>263</v>
      </c>
      <c r="E2540" t="s">
        <v>54</v>
      </c>
      <c r="F2540" t="s">
        <v>268</v>
      </c>
      <c r="G2540" t="s">
        <v>68</v>
      </c>
      <c r="H2540">
        <v>3</v>
      </c>
      <c r="I2540">
        <v>15.26</v>
      </c>
      <c r="J2540">
        <v>0.36099999999999999</v>
      </c>
      <c r="K2540">
        <v>9.44</v>
      </c>
      <c r="L2540" t="s">
        <v>57</v>
      </c>
    </row>
    <row r="2541" spans="1:12" x14ac:dyDescent="0.3">
      <c r="A2541" t="s">
        <v>2406</v>
      </c>
      <c r="B2541" t="s">
        <v>7257</v>
      </c>
      <c r="C2541" t="s">
        <v>52</v>
      </c>
      <c r="D2541" t="s">
        <v>237</v>
      </c>
      <c r="E2541" t="s">
        <v>6901</v>
      </c>
      <c r="F2541" t="s">
        <v>90</v>
      </c>
      <c r="G2541" t="s">
        <v>68</v>
      </c>
      <c r="H2541">
        <v>5</v>
      </c>
      <c r="I2541">
        <v>90.72</v>
      </c>
      <c r="J2541">
        <v>0.10100000000000001</v>
      </c>
      <c r="K2541">
        <v>41.31</v>
      </c>
      <c r="L2541" t="s">
        <v>57</v>
      </c>
    </row>
    <row r="2542" spans="1:12" x14ac:dyDescent="0.3">
      <c r="A2542" t="s">
        <v>3204</v>
      </c>
      <c r="B2542" t="s">
        <v>8054</v>
      </c>
      <c r="C2542" t="s">
        <v>88</v>
      </c>
      <c r="D2542" t="s">
        <v>7450</v>
      </c>
      <c r="E2542" t="s">
        <v>60</v>
      </c>
      <c r="F2542" t="s">
        <v>90</v>
      </c>
      <c r="G2542" t="s">
        <v>68</v>
      </c>
      <c r="H2542">
        <v>4</v>
      </c>
      <c r="I2542">
        <v>96.51</v>
      </c>
      <c r="J2542">
        <v>4.1000000000000002E-2</v>
      </c>
      <c r="K2542">
        <v>51.47</v>
      </c>
      <c r="L2542" t="s">
        <v>57</v>
      </c>
    </row>
    <row r="2543" spans="1:12" x14ac:dyDescent="0.3">
      <c r="A2543" t="s">
        <v>2102</v>
      </c>
      <c r="B2543" t="s">
        <v>7130</v>
      </c>
      <c r="C2543" t="s">
        <v>63</v>
      </c>
      <c r="D2543" t="s">
        <v>7233</v>
      </c>
      <c r="E2543" t="s">
        <v>60</v>
      </c>
      <c r="F2543" t="s">
        <v>76</v>
      </c>
      <c r="G2543" t="s">
        <v>68</v>
      </c>
      <c r="H2543">
        <v>1</v>
      </c>
      <c r="I2543">
        <v>58.29</v>
      </c>
      <c r="J2543">
        <v>0.27200000000000002</v>
      </c>
      <c r="K2543">
        <v>28.92</v>
      </c>
      <c r="L2543" t="s">
        <v>57</v>
      </c>
    </row>
    <row r="2544" spans="1:12" x14ac:dyDescent="0.3">
      <c r="A2544" t="s">
        <v>4030</v>
      </c>
      <c r="B2544" t="s">
        <v>6933</v>
      </c>
      <c r="C2544" t="s">
        <v>84</v>
      </c>
      <c r="D2544" t="s">
        <v>229</v>
      </c>
      <c r="E2544" t="s">
        <v>93</v>
      </c>
      <c r="F2544" t="s">
        <v>219</v>
      </c>
      <c r="G2544" t="s">
        <v>56</v>
      </c>
      <c r="H2544">
        <v>1</v>
      </c>
      <c r="I2544">
        <v>74.02</v>
      </c>
      <c r="J2544">
        <v>3.5999999999999997E-2</v>
      </c>
      <c r="K2544">
        <v>29.52</v>
      </c>
      <c r="L2544" t="s">
        <v>57</v>
      </c>
    </row>
    <row r="2545" spans="1:12" x14ac:dyDescent="0.3">
      <c r="A2545" t="s">
        <v>4449</v>
      </c>
      <c r="B2545" t="s">
        <v>7546</v>
      </c>
      <c r="C2545" t="s">
        <v>52</v>
      </c>
      <c r="D2545" t="s">
        <v>101</v>
      </c>
      <c r="E2545" t="s">
        <v>71</v>
      </c>
      <c r="F2545" t="s">
        <v>97</v>
      </c>
      <c r="G2545" t="s">
        <v>68</v>
      </c>
      <c r="H2545">
        <v>2</v>
      </c>
      <c r="I2545">
        <v>256.75</v>
      </c>
      <c r="J2545">
        <v>7.9000000000000001E-2</v>
      </c>
      <c r="K2545">
        <v>179.4</v>
      </c>
      <c r="L2545" t="s">
        <v>57</v>
      </c>
    </row>
    <row r="2546" spans="1:12" x14ac:dyDescent="0.3">
      <c r="A2546" t="s">
        <v>4770</v>
      </c>
      <c r="B2546" t="s">
        <v>7048</v>
      </c>
      <c r="C2546" t="s">
        <v>63</v>
      </c>
      <c r="D2546" t="s">
        <v>165</v>
      </c>
      <c r="E2546" t="s">
        <v>54</v>
      </c>
      <c r="F2546" t="s">
        <v>55</v>
      </c>
      <c r="G2546" t="s">
        <v>56</v>
      </c>
      <c r="H2546">
        <v>4</v>
      </c>
      <c r="I2546">
        <v>6.29</v>
      </c>
      <c r="J2546">
        <v>0.19400000000000001</v>
      </c>
      <c r="K2546">
        <v>4.1399999999999997</v>
      </c>
      <c r="L2546" t="s">
        <v>57</v>
      </c>
    </row>
    <row r="2547" spans="1:12" x14ac:dyDescent="0.3">
      <c r="A2547" t="s">
        <v>746</v>
      </c>
      <c r="B2547" t="s">
        <v>8112</v>
      </c>
      <c r="C2547" t="s">
        <v>84</v>
      </c>
      <c r="D2547" t="s">
        <v>169</v>
      </c>
      <c r="E2547" t="s">
        <v>54</v>
      </c>
      <c r="F2547" t="s">
        <v>65</v>
      </c>
      <c r="G2547" t="s">
        <v>68</v>
      </c>
      <c r="H2547">
        <v>2</v>
      </c>
      <c r="I2547">
        <v>6.82</v>
      </c>
      <c r="J2547">
        <v>0.125</v>
      </c>
      <c r="K2547">
        <v>4.42</v>
      </c>
      <c r="L2547" t="s">
        <v>57</v>
      </c>
    </row>
    <row r="2548" spans="1:12" x14ac:dyDescent="0.3">
      <c r="A2548" t="s">
        <v>4976</v>
      </c>
      <c r="B2548" t="s">
        <v>7677</v>
      </c>
      <c r="C2548" t="s">
        <v>6820</v>
      </c>
      <c r="D2548" t="s">
        <v>7041</v>
      </c>
      <c r="E2548" t="s">
        <v>93</v>
      </c>
      <c r="F2548" t="s">
        <v>124</v>
      </c>
      <c r="G2548" t="s">
        <v>56</v>
      </c>
      <c r="H2548">
        <v>1</v>
      </c>
      <c r="I2548">
        <v>81.98</v>
      </c>
      <c r="J2548">
        <v>7.2999999999999995E-2</v>
      </c>
      <c r="K2548">
        <v>30.16</v>
      </c>
      <c r="L2548" t="s">
        <v>57</v>
      </c>
    </row>
    <row r="2549" spans="1:12" x14ac:dyDescent="0.3">
      <c r="A2549" t="s">
        <v>6591</v>
      </c>
      <c r="B2549" t="s">
        <v>7014</v>
      </c>
      <c r="C2549" t="s">
        <v>84</v>
      </c>
      <c r="D2549" t="s">
        <v>6990</v>
      </c>
      <c r="E2549" t="s">
        <v>54</v>
      </c>
      <c r="F2549" t="s">
        <v>55</v>
      </c>
      <c r="G2549" t="s">
        <v>68</v>
      </c>
      <c r="H2549">
        <v>1</v>
      </c>
      <c r="I2549">
        <v>16.98</v>
      </c>
      <c r="J2549">
        <v>6.4000000000000001E-2</v>
      </c>
      <c r="K2549">
        <v>10.8</v>
      </c>
      <c r="L2549" t="s">
        <v>57</v>
      </c>
    </row>
    <row r="2550" spans="1:12" x14ac:dyDescent="0.3">
      <c r="A2550" t="s">
        <v>1086</v>
      </c>
      <c r="B2550" t="s">
        <v>8113</v>
      </c>
      <c r="C2550" t="s">
        <v>52</v>
      </c>
      <c r="D2550" t="s">
        <v>113</v>
      </c>
      <c r="E2550" t="s">
        <v>60</v>
      </c>
      <c r="F2550" t="s">
        <v>61</v>
      </c>
      <c r="G2550" t="s">
        <v>56</v>
      </c>
      <c r="H2550">
        <v>9</v>
      </c>
      <c r="I2550">
        <v>55.4</v>
      </c>
      <c r="J2550">
        <v>4.9000000000000002E-2</v>
      </c>
      <c r="K2550">
        <v>25.96</v>
      </c>
      <c r="L2550" t="s">
        <v>57</v>
      </c>
    </row>
    <row r="2551" spans="1:12" x14ac:dyDescent="0.3">
      <c r="A2551" t="s">
        <v>3834</v>
      </c>
      <c r="B2551" t="s">
        <v>7960</v>
      </c>
      <c r="C2551" t="s">
        <v>88</v>
      </c>
      <c r="D2551" t="s">
        <v>183</v>
      </c>
      <c r="E2551" t="s">
        <v>71</v>
      </c>
      <c r="F2551" t="s">
        <v>126</v>
      </c>
      <c r="G2551" t="s">
        <v>56</v>
      </c>
      <c r="H2551">
        <v>1</v>
      </c>
      <c r="I2551">
        <v>274.42</v>
      </c>
      <c r="J2551">
        <v>5.5E-2</v>
      </c>
      <c r="K2551">
        <v>213.14</v>
      </c>
      <c r="L2551" t="s">
        <v>57</v>
      </c>
    </row>
    <row r="2552" spans="1:12" x14ac:dyDescent="0.3">
      <c r="A2552" t="s">
        <v>2776</v>
      </c>
      <c r="B2552" t="s">
        <v>7110</v>
      </c>
      <c r="C2552" t="s">
        <v>52</v>
      </c>
      <c r="D2552" t="s">
        <v>75</v>
      </c>
      <c r="E2552" t="s">
        <v>54</v>
      </c>
      <c r="F2552" t="s">
        <v>268</v>
      </c>
      <c r="G2552" t="s">
        <v>68</v>
      </c>
      <c r="H2552">
        <v>3</v>
      </c>
      <c r="I2552">
        <v>11.14</v>
      </c>
      <c r="J2552">
        <v>0.16700000000000001</v>
      </c>
      <c r="K2552">
        <v>7</v>
      </c>
      <c r="L2552" t="s">
        <v>57</v>
      </c>
    </row>
    <row r="2553" spans="1:12" x14ac:dyDescent="0.3">
      <c r="A2553" t="s">
        <v>2012</v>
      </c>
      <c r="B2553" t="s">
        <v>8114</v>
      </c>
      <c r="C2553" t="s">
        <v>63</v>
      </c>
      <c r="D2553" t="s">
        <v>119</v>
      </c>
      <c r="E2553" t="s">
        <v>54</v>
      </c>
      <c r="F2553" t="s">
        <v>114</v>
      </c>
      <c r="G2553" t="s">
        <v>68</v>
      </c>
      <c r="H2553">
        <v>3</v>
      </c>
      <c r="I2553">
        <v>24</v>
      </c>
      <c r="J2553">
        <v>0.249</v>
      </c>
      <c r="K2553">
        <v>14.19</v>
      </c>
      <c r="L2553" t="s">
        <v>57</v>
      </c>
    </row>
    <row r="2554" spans="1:12" x14ac:dyDescent="0.3">
      <c r="A2554" t="s">
        <v>3183</v>
      </c>
      <c r="B2554" t="s">
        <v>7559</v>
      </c>
      <c r="C2554" t="s">
        <v>52</v>
      </c>
      <c r="D2554" t="s">
        <v>96</v>
      </c>
      <c r="E2554" t="s">
        <v>107</v>
      </c>
      <c r="F2554" t="s">
        <v>139</v>
      </c>
      <c r="G2554" t="s">
        <v>68</v>
      </c>
      <c r="H2554">
        <v>2</v>
      </c>
      <c r="I2554">
        <v>42.78</v>
      </c>
      <c r="J2554">
        <v>0.09</v>
      </c>
      <c r="K2554">
        <v>15.29</v>
      </c>
      <c r="L2554" t="s">
        <v>57</v>
      </c>
    </row>
    <row r="2555" spans="1:12" x14ac:dyDescent="0.3">
      <c r="A2555" t="s">
        <v>6411</v>
      </c>
      <c r="B2555" t="s">
        <v>8097</v>
      </c>
      <c r="C2555" t="s">
        <v>6820</v>
      </c>
      <c r="D2555" t="s">
        <v>272</v>
      </c>
      <c r="E2555" t="s">
        <v>107</v>
      </c>
      <c r="F2555" t="s">
        <v>148</v>
      </c>
      <c r="G2555" t="s">
        <v>68</v>
      </c>
      <c r="H2555">
        <v>1</v>
      </c>
      <c r="I2555">
        <v>15.55</v>
      </c>
      <c r="J2555">
        <v>0.1</v>
      </c>
      <c r="K2555">
        <v>6.1</v>
      </c>
      <c r="L2555" t="s">
        <v>104</v>
      </c>
    </row>
    <row r="2556" spans="1:12" x14ac:dyDescent="0.3">
      <c r="A2556" t="s">
        <v>3892</v>
      </c>
      <c r="B2556" t="s">
        <v>7942</v>
      </c>
      <c r="C2556" t="s">
        <v>6930</v>
      </c>
      <c r="D2556" t="s">
        <v>169</v>
      </c>
      <c r="E2556" t="s">
        <v>107</v>
      </c>
      <c r="F2556" t="s">
        <v>132</v>
      </c>
      <c r="G2556" t="s">
        <v>56</v>
      </c>
      <c r="H2556">
        <v>4</v>
      </c>
      <c r="I2556">
        <v>45.93</v>
      </c>
      <c r="J2556">
        <v>0.11899999999999999</v>
      </c>
      <c r="K2556">
        <v>15.28</v>
      </c>
      <c r="L2556" t="s">
        <v>57</v>
      </c>
    </row>
    <row r="2557" spans="1:12" x14ac:dyDescent="0.3">
      <c r="A2557" t="s">
        <v>1237</v>
      </c>
      <c r="B2557" t="s">
        <v>8115</v>
      </c>
      <c r="C2557" t="s">
        <v>52</v>
      </c>
      <c r="D2557" t="s">
        <v>272</v>
      </c>
      <c r="E2557" t="s">
        <v>71</v>
      </c>
      <c r="F2557" t="s">
        <v>78</v>
      </c>
      <c r="G2557" t="s">
        <v>68</v>
      </c>
      <c r="H2557">
        <v>4</v>
      </c>
      <c r="I2557">
        <v>75.23</v>
      </c>
      <c r="J2557">
        <v>8.7999999999999995E-2</v>
      </c>
      <c r="K2557">
        <v>57.57</v>
      </c>
      <c r="L2557" t="s">
        <v>57</v>
      </c>
    </row>
    <row r="2558" spans="1:12" x14ac:dyDescent="0.3">
      <c r="A2558" t="s">
        <v>5030</v>
      </c>
      <c r="B2558" t="s">
        <v>8116</v>
      </c>
      <c r="C2558" t="s">
        <v>88</v>
      </c>
      <c r="D2558" t="s">
        <v>270</v>
      </c>
      <c r="E2558" t="s">
        <v>54</v>
      </c>
      <c r="F2558" t="s">
        <v>268</v>
      </c>
      <c r="G2558" t="s">
        <v>56</v>
      </c>
      <c r="H2558">
        <v>3</v>
      </c>
      <c r="I2558">
        <v>9.3000000000000007</v>
      </c>
      <c r="J2558">
        <v>5.8000000000000003E-2</v>
      </c>
      <c r="K2558">
        <v>6.42</v>
      </c>
      <c r="L2558" t="s">
        <v>57</v>
      </c>
    </row>
    <row r="2559" spans="1:12" x14ac:dyDescent="0.3">
      <c r="A2559" t="s">
        <v>1165</v>
      </c>
      <c r="B2559" t="s">
        <v>7587</v>
      </c>
      <c r="C2559" t="s">
        <v>88</v>
      </c>
      <c r="D2559" t="s">
        <v>167</v>
      </c>
      <c r="E2559" t="s">
        <v>107</v>
      </c>
      <c r="F2559" t="s">
        <v>139</v>
      </c>
      <c r="G2559" t="s">
        <v>56</v>
      </c>
      <c r="H2559">
        <v>2</v>
      </c>
      <c r="I2559">
        <v>14.72</v>
      </c>
      <c r="J2559">
        <v>4.2000000000000003E-2</v>
      </c>
      <c r="K2559">
        <v>6.32</v>
      </c>
      <c r="L2559" t="s">
        <v>57</v>
      </c>
    </row>
    <row r="2560" spans="1:12" x14ac:dyDescent="0.3">
      <c r="A2560" t="s">
        <v>2523</v>
      </c>
      <c r="B2560" t="s">
        <v>7537</v>
      </c>
      <c r="C2560" t="s">
        <v>88</v>
      </c>
      <c r="D2560" t="s">
        <v>7278</v>
      </c>
      <c r="E2560" t="s">
        <v>60</v>
      </c>
      <c r="F2560" t="s">
        <v>67</v>
      </c>
      <c r="G2560" t="s">
        <v>56</v>
      </c>
      <c r="H2560">
        <v>4</v>
      </c>
      <c r="I2560">
        <v>105.57</v>
      </c>
      <c r="J2560">
        <v>0.14099999999999999</v>
      </c>
      <c r="K2560">
        <v>44.42</v>
      </c>
      <c r="L2560" t="s">
        <v>57</v>
      </c>
    </row>
    <row r="2561" spans="1:12" x14ac:dyDescent="0.3">
      <c r="A2561" t="s">
        <v>6133</v>
      </c>
      <c r="B2561" t="s">
        <v>6733</v>
      </c>
      <c r="C2561" t="s">
        <v>6817</v>
      </c>
      <c r="D2561" t="s">
        <v>198</v>
      </c>
      <c r="E2561" t="s">
        <v>71</v>
      </c>
      <c r="F2561" t="s">
        <v>126</v>
      </c>
      <c r="G2561" t="s">
        <v>68</v>
      </c>
      <c r="H2561">
        <v>1</v>
      </c>
      <c r="I2561">
        <v>278.27</v>
      </c>
      <c r="J2561">
        <v>2.1000000000000001E-2</v>
      </c>
      <c r="K2561">
        <v>201</v>
      </c>
      <c r="L2561" t="s">
        <v>57</v>
      </c>
    </row>
    <row r="2562" spans="1:12" x14ac:dyDescent="0.3">
      <c r="A2562" t="s">
        <v>2011</v>
      </c>
      <c r="B2562" t="s">
        <v>8117</v>
      </c>
      <c r="C2562" t="s">
        <v>63</v>
      </c>
      <c r="D2562" t="s">
        <v>7074</v>
      </c>
      <c r="E2562" t="s">
        <v>93</v>
      </c>
      <c r="F2562" t="s">
        <v>124</v>
      </c>
      <c r="G2562" t="s">
        <v>68</v>
      </c>
      <c r="H2562">
        <v>7</v>
      </c>
      <c r="I2562">
        <v>62.02</v>
      </c>
      <c r="J2562">
        <v>0.22600000000000001</v>
      </c>
      <c r="K2562">
        <v>30.04</v>
      </c>
      <c r="L2562" t="s">
        <v>57</v>
      </c>
    </row>
    <row r="2563" spans="1:12" x14ac:dyDescent="0.3">
      <c r="A2563" t="s">
        <v>3594</v>
      </c>
      <c r="B2563" t="s">
        <v>8118</v>
      </c>
      <c r="C2563" t="s">
        <v>84</v>
      </c>
      <c r="D2563" t="s">
        <v>572</v>
      </c>
      <c r="E2563" t="s">
        <v>54</v>
      </c>
      <c r="F2563" t="s">
        <v>268</v>
      </c>
      <c r="G2563" t="s">
        <v>68</v>
      </c>
      <c r="H2563">
        <v>7</v>
      </c>
      <c r="I2563">
        <v>24.13</v>
      </c>
      <c r="J2563">
        <v>2.8000000000000001E-2</v>
      </c>
      <c r="K2563">
        <v>14.61</v>
      </c>
      <c r="L2563" t="s">
        <v>57</v>
      </c>
    </row>
    <row r="2564" spans="1:12" x14ac:dyDescent="0.3">
      <c r="A2564" t="s">
        <v>1166</v>
      </c>
      <c r="B2564" t="s">
        <v>6806</v>
      </c>
      <c r="C2564" t="s">
        <v>84</v>
      </c>
      <c r="D2564" t="s">
        <v>6895</v>
      </c>
      <c r="E2564" t="s">
        <v>54</v>
      </c>
      <c r="F2564" t="s">
        <v>114</v>
      </c>
      <c r="G2564" t="s">
        <v>68</v>
      </c>
      <c r="H2564">
        <v>5</v>
      </c>
      <c r="I2564">
        <v>15.04</v>
      </c>
      <c r="J2564">
        <v>1.6E-2</v>
      </c>
      <c r="K2564">
        <v>9.6300000000000008</v>
      </c>
      <c r="L2564" t="s">
        <v>57</v>
      </c>
    </row>
    <row r="2565" spans="1:12" x14ac:dyDescent="0.3">
      <c r="A2565" t="s">
        <v>1674</v>
      </c>
      <c r="B2565" t="s">
        <v>7019</v>
      </c>
      <c r="C2565" t="s">
        <v>52</v>
      </c>
      <c r="D2565" t="s">
        <v>200</v>
      </c>
      <c r="E2565" t="s">
        <v>107</v>
      </c>
      <c r="F2565" t="s">
        <v>6797</v>
      </c>
      <c r="G2565" t="s">
        <v>56</v>
      </c>
      <c r="H2565">
        <v>8</v>
      </c>
      <c r="I2565">
        <v>11.89</v>
      </c>
      <c r="J2565">
        <v>2.3E-2</v>
      </c>
      <c r="K2565">
        <v>4.59</v>
      </c>
      <c r="L2565" t="s">
        <v>6738</v>
      </c>
    </row>
    <row r="2566" spans="1:12" x14ac:dyDescent="0.3">
      <c r="A2566" t="s">
        <v>679</v>
      </c>
      <c r="B2566" t="s">
        <v>6879</v>
      </c>
      <c r="C2566" t="s">
        <v>88</v>
      </c>
      <c r="D2566" t="s">
        <v>270</v>
      </c>
      <c r="E2566" t="s">
        <v>71</v>
      </c>
      <c r="F2566" t="s">
        <v>72</v>
      </c>
      <c r="G2566" t="s">
        <v>68</v>
      </c>
      <c r="H2566">
        <v>4</v>
      </c>
      <c r="I2566">
        <v>28.4</v>
      </c>
      <c r="J2566">
        <v>0.13200000000000001</v>
      </c>
      <c r="K2566">
        <v>22.16</v>
      </c>
      <c r="L2566" t="s">
        <v>57</v>
      </c>
    </row>
    <row r="2567" spans="1:12" x14ac:dyDescent="0.3">
      <c r="A2567" t="s">
        <v>1891</v>
      </c>
      <c r="B2567" t="s">
        <v>7123</v>
      </c>
      <c r="C2567" t="s">
        <v>88</v>
      </c>
      <c r="D2567" t="s">
        <v>270</v>
      </c>
      <c r="E2567" t="s">
        <v>54</v>
      </c>
      <c r="F2567" t="s">
        <v>114</v>
      </c>
      <c r="G2567" t="s">
        <v>68</v>
      </c>
      <c r="H2567">
        <v>8</v>
      </c>
      <c r="I2567">
        <v>10.53</v>
      </c>
      <c r="J2567">
        <v>0.17899999999999999</v>
      </c>
      <c r="K2567">
        <v>6.28</v>
      </c>
      <c r="L2567" t="s">
        <v>57</v>
      </c>
    </row>
    <row r="2568" spans="1:12" x14ac:dyDescent="0.3">
      <c r="A2568" t="s">
        <v>722</v>
      </c>
      <c r="B2568" t="s">
        <v>7292</v>
      </c>
      <c r="C2568" t="s">
        <v>63</v>
      </c>
      <c r="D2568" t="s">
        <v>258</v>
      </c>
      <c r="E2568" t="s">
        <v>60</v>
      </c>
      <c r="F2568" t="s">
        <v>99</v>
      </c>
      <c r="G2568" t="s">
        <v>68</v>
      </c>
      <c r="H2568">
        <v>4</v>
      </c>
      <c r="I2568">
        <v>62.37</v>
      </c>
      <c r="J2568">
        <v>0.22700000000000001</v>
      </c>
      <c r="K2568">
        <v>28.73</v>
      </c>
      <c r="L2568" t="s">
        <v>57</v>
      </c>
    </row>
    <row r="2569" spans="1:12" x14ac:dyDescent="0.3">
      <c r="A2569" t="s">
        <v>264</v>
      </c>
      <c r="B2569" t="s">
        <v>7313</v>
      </c>
      <c r="C2569" t="s">
        <v>52</v>
      </c>
      <c r="D2569" t="s">
        <v>181</v>
      </c>
      <c r="E2569" t="s">
        <v>54</v>
      </c>
      <c r="F2569" t="s">
        <v>65</v>
      </c>
      <c r="G2569" t="s">
        <v>56</v>
      </c>
      <c r="H2569">
        <v>1</v>
      </c>
      <c r="I2569">
        <v>15.76</v>
      </c>
      <c r="J2569">
        <v>6.0999999999999999E-2</v>
      </c>
      <c r="K2569">
        <v>10.23</v>
      </c>
      <c r="L2569" t="s">
        <v>57</v>
      </c>
    </row>
    <row r="2570" spans="1:12" x14ac:dyDescent="0.3">
      <c r="A2570" t="s">
        <v>2959</v>
      </c>
      <c r="B2570" t="s">
        <v>7248</v>
      </c>
      <c r="C2570" t="s">
        <v>88</v>
      </c>
      <c r="D2570" t="s">
        <v>206</v>
      </c>
      <c r="E2570" t="s">
        <v>71</v>
      </c>
      <c r="F2570" t="s">
        <v>72</v>
      </c>
      <c r="G2570" t="s">
        <v>56</v>
      </c>
      <c r="H2570">
        <v>8</v>
      </c>
      <c r="I2570">
        <v>55.74</v>
      </c>
      <c r="J2570">
        <v>2.9000000000000001E-2</v>
      </c>
      <c r="K2570">
        <v>37.409999999999997</v>
      </c>
      <c r="L2570" t="s">
        <v>57</v>
      </c>
    </row>
    <row r="2571" spans="1:12" x14ac:dyDescent="0.3">
      <c r="A2571" t="s">
        <v>1636</v>
      </c>
      <c r="B2571" t="s">
        <v>8119</v>
      </c>
      <c r="C2571" t="s">
        <v>52</v>
      </c>
      <c r="D2571" t="s">
        <v>8002</v>
      </c>
      <c r="E2571" t="s">
        <v>6924</v>
      </c>
      <c r="F2571" t="s">
        <v>6893</v>
      </c>
      <c r="G2571" t="s">
        <v>56</v>
      </c>
      <c r="H2571">
        <v>1</v>
      </c>
      <c r="I2571">
        <v>281.56</v>
      </c>
      <c r="J2571">
        <v>0</v>
      </c>
      <c r="K2571">
        <v>193.52</v>
      </c>
      <c r="L2571" t="s">
        <v>57</v>
      </c>
    </row>
    <row r="2572" spans="1:12" x14ac:dyDescent="0.3">
      <c r="A2572" t="s">
        <v>6647</v>
      </c>
      <c r="B2572" t="s">
        <v>7391</v>
      </c>
      <c r="C2572" t="s">
        <v>84</v>
      </c>
      <c r="D2572" t="s">
        <v>171</v>
      </c>
      <c r="E2572" t="s">
        <v>60</v>
      </c>
      <c r="F2572" t="s">
        <v>61</v>
      </c>
      <c r="G2572" t="s">
        <v>56</v>
      </c>
      <c r="H2572">
        <v>2</v>
      </c>
      <c r="I2572">
        <v>80.400000000000006</v>
      </c>
      <c r="J2572">
        <v>7.0999999999999994E-2</v>
      </c>
      <c r="K2572">
        <v>43.92</v>
      </c>
      <c r="L2572" t="s">
        <v>104</v>
      </c>
    </row>
    <row r="2573" spans="1:12" x14ac:dyDescent="0.3">
      <c r="A2573" t="s">
        <v>1317</v>
      </c>
      <c r="B2573" t="s">
        <v>6994</v>
      </c>
      <c r="C2573" t="s">
        <v>88</v>
      </c>
      <c r="D2573" t="s">
        <v>183</v>
      </c>
      <c r="E2573" t="s">
        <v>54</v>
      </c>
      <c r="F2573" t="s">
        <v>268</v>
      </c>
      <c r="G2573" t="s">
        <v>68</v>
      </c>
      <c r="H2573">
        <v>1</v>
      </c>
      <c r="I2573">
        <v>24.01</v>
      </c>
      <c r="J2573">
        <v>0.05</v>
      </c>
      <c r="K2573">
        <v>16.32</v>
      </c>
      <c r="L2573" t="s">
        <v>6738</v>
      </c>
    </row>
    <row r="2574" spans="1:12" x14ac:dyDescent="0.3">
      <c r="A2574" t="s">
        <v>5446</v>
      </c>
      <c r="B2574" t="s">
        <v>7861</v>
      </c>
      <c r="C2574" t="s">
        <v>6741</v>
      </c>
      <c r="D2574" t="s">
        <v>181</v>
      </c>
      <c r="E2574" t="s">
        <v>107</v>
      </c>
      <c r="F2574" t="s">
        <v>139</v>
      </c>
      <c r="G2574" t="s">
        <v>68</v>
      </c>
      <c r="H2574">
        <v>3</v>
      </c>
      <c r="I2574">
        <v>46.83</v>
      </c>
      <c r="J2574">
        <v>8.0000000000000002E-3</v>
      </c>
      <c r="K2574">
        <v>14.25</v>
      </c>
      <c r="L2574" t="s">
        <v>57</v>
      </c>
    </row>
    <row r="2575" spans="1:12" x14ac:dyDescent="0.3">
      <c r="A2575" t="s">
        <v>2904</v>
      </c>
      <c r="B2575" t="s">
        <v>8120</v>
      </c>
      <c r="C2575" t="s">
        <v>63</v>
      </c>
      <c r="D2575" t="s">
        <v>281</v>
      </c>
      <c r="E2575" t="s">
        <v>107</v>
      </c>
      <c r="F2575" t="s">
        <v>132</v>
      </c>
      <c r="G2575" t="s">
        <v>68</v>
      </c>
      <c r="H2575">
        <v>7</v>
      </c>
      <c r="I2575">
        <v>56.5</v>
      </c>
      <c r="J2575">
        <v>0.22700000000000001</v>
      </c>
      <c r="K2575">
        <v>23.23</v>
      </c>
      <c r="L2575" t="s">
        <v>57</v>
      </c>
    </row>
    <row r="2576" spans="1:12" x14ac:dyDescent="0.3">
      <c r="A2576" t="s">
        <v>1736</v>
      </c>
      <c r="B2576" t="s">
        <v>7284</v>
      </c>
      <c r="C2576" t="s">
        <v>63</v>
      </c>
      <c r="D2576" t="s">
        <v>159</v>
      </c>
      <c r="E2576" t="s">
        <v>93</v>
      </c>
      <c r="F2576" t="s">
        <v>124</v>
      </c>
      <c r="G2576" t="s">
        <v>68</v>
      </c>
      <c r="H2576">
        <v>23</v>
      </c>
      <c r="I2576">
        <v>35.15</v>
      </c>
      <c r="J2576">
        <v>0.17299999999999999</v>
      </c>
      <c r="K2576">
        <v>14.13</v>
      </c>
      <c r="L2576" t="s">
        <v>57</v>
      </c>
    </row>
    <row r="2577" spans="1:12" x14ac:dyDescent="0.3">
      <c r="A2577" t="s">
        <v>1444</v>
      </c>
      <c r="B2577" t="s">
        <v>7257</v>
      </c>
      <c r="C2577" t="s">
        <v>52</v>
      </c>
      <c r="D2577" t="s">
        <v>181</v>
      </c>
      <c r="E2577" t="s">
        <v>60</v>
      </c>
      <c r="F2577" t="s">
        <v>67</v>
      </c>
      <c r="G2577" t="s">
        <v>56</v>
      </c>
      <c r="H2577">
        <v>2</v>
      </c>
      <c r="I2577">
        <v>42.8</v>
      </c>
      <c r="J2577">
        <v>9.0999999999999998E-2</v>
      </c>
      <c r="K2577">
        <v>17.13</v>
      </c>
      <c r="L2577" t="s">
        <v>57</v>
      </c>
    </row>
    <row r="2578" spans="1:12" x14ac:dyDescent="0.3">
      <c r="A2578" t="s">
        <v>4944</v>
      </c>
      <c r="B2578" t="s">
        <v>7109</v>
      </c>
      <c r="C2578" t="s">
        <v>6817</v>
      </c>
      <c r="D2578" t="s">
        <v>234</v>
      </c>
      <c r="E2578" t="s">
        <v>6911</v>
      </c>
      <c r="F2578" t="s">
        <v>99</v>
      </c>
      <c r="G2578" t="s">
        <v>56</v>
      </c>
      <c r="H2578">
        <v>1</v>
      </c>
      <c r="I2578">
        <v>52.29</v>
      </c>
      <c r="J2578">
        <v>0</v>
      </c>
      <c r="K2578">
        <v>27.84</v>
      </c>
      <c r="L2578" t="s">
        <v>57</v>
      </c>
    </row>
    <row r="2579" spans="1:12" x14ac:dyDescent="0.3">
      <c r="A2579" t="s">
        <v>4161</v>
      </c>
      <c r="B2579" t="s">
        <v>8121</v>
      </c>
      <c r="C2579" t="s">
        <v>52</v>
      </c>
      <c r="D2579" t="s">
        <v>130</v>
      </c>
      <c r="E2579" t="s">
        <v>107</v>
      </c>
      <c r="F2579" t="s">
        <v>148</v>
      </c>
      <c r="G2579" t="s">
        <v>68</v>
      </c>
      <c r="H2579">
        <v>2</v>
      </c>
      <c r="I2579">
        <v>52.57</v>
      </c>
      <c r="J2579">
        <v>9.1999999999999998E-2</v>
      </c>
      <c r="K2579">
        <v>21.29</v>
      </c>
      <c r="L2579" t="s">
        <v>57</v>
      </c>
    </row>
    <row r="2580" spans="1:12" x14ac:dyDescent="0.3">
      <c r="A2580" t="s">
        <v>2678</v>
      </c>
      <c r="B2580" t="s">
        <v>7502</v>
      </c>
      <c r="C2580" t="s">
        <v>84</v>
      </c>
      <c r="D2580" t="s">
        <v>169</v>
      </c>
      <c r="E2580" t="s">
        <v>60</v>
      </c>
      <c r="F2580" t="s">
        <v>67</v>
      </c>
      <c r="G2580" t="s">
        <v>56</v>
      </c>
      <c r="H2580">
        <v>5</v>
      </c>
      <c r="I2580">
        <v>16.239999999999998</v>
      </c>
      <c r="J2580">
        <v>6.7000000000000004E-2</v>
      </c>
      <c r="K2580">
        <v>8.59</v>
      </c>
      <c r="L2580" t="s">
        <v>57</v>
      </c>
    </row>
    <row r="2581" spans="1:12" x14ac:dyDescent="0.3">
      <c r="A2581" t="s">
        <v>1940</v>
      </c>
      <c r="B2581" t="s">
        <v>7787</v>
      </c>
      <c r="C2581" t="s">
        <v>6718</v>
      </c>
      <c r="D2581" t="s">
        <v>237</v>
      </c>
      <c r="E2581" t="s">
        <v>54</v>
      </c>
      <c r="F2581" t="s">
        <v>114</v>
      </c>
      <c r="G2581" t="s">
        <v>68</v>
      </c>
      <c r="H2581">
        <v>8</v>
      </c>
      <c r="I2581">
        <v>23.7</v>
      </c>
      <c r="J2581">
        <v>0.127</v>
      </c>
      <c r="K2581">
        <v>15.67</v>
      </c>
      <c r="L2581" t="s">
        <v>57</v>
      </c>
    </row>
    <row r="2582" spans="1:12" x14ac:dyDescent="0.3">
      <c r="A2582" t="s">
        <v>3727</v>
      </c>
      <c r="B2582" t="s">
        <v>6871</v>
      </c>
      <c r="C2582" t="s">
        <v>88</v>
      </c>
      <c r="D2582" t="s">
        <v>179</v>
      </c>
      <c r="E2582" t="s">
        <v>71</v>
      </c>
      <c r="F2582" t="s">
        <v>78</v>
      </c>
      <c r="G2582" t="s">
        <v>56</v>
      </c>
      <c r="H2582">
        <v>1</v>
      </c>
      <c r="I2582">
        <v>258.39</v>
      </c>
      <c r="J2582">
        <v>1.2E-2</v>
      </c>
      <c r="K2582">
        <v>198.33</v>
      </c>
      <c r="L2582" t="s">
        <v>104</v>
      </c>
    </row>
    <row r="2583" spans="1:12" x14ac:dyDescent="0.3">
      <c r="A2583" t="s">
        <v>3629</v>
      </c>
      <c r="B2583" t="s">
        <v>7983</v>
      </c>
      <c r="C2583" t="s">
        <v>52</v>
      </c>
      <c r="D2583" t="s">
        <v>155</v>
      </c>
      <c r="E2583" t="s">
        <v>54</v>
      </c>
      <c r="F2583" t="s">
        <v>114</v>
      </c>
      <c r="G2583" t="s">
        <v>56</v>
      </c>
      <c r="H2583">
        <v>1</v>
      </c>
      <c r="I2583">
        <v>21.81</v>
      </c>
      <c r="J2583">
        <v>0.104</v>
      </c>
      <c r="K2583">
        <v>14.89</v>
      </c>
      <c r="L2583" t="s">
        <v>57</v>
      </c>
    </row>
    <row r="2584" spans="1:12" x14ac:dyDescent="0.3">
      <c r="A2584" t="s">
        <v>2533</v>
      </c>
      <c r="B2584" t="s">
        <v>7403</v>
      </c>
      <c r="C2584" t="s">
        <v>84</v>
      </c>
      <c r="D2584" t="s">
        <v>177</v>
      </c>
      <c r="E2584" t="s">
        <v>6911</v>
      </c>
      <c r="F2584" t="s">
        <v>61</v>
      </c>
      <c r="G2584" t="s">
        <v>56</v>
      </c>
      <c r="H2584">
        <v>8</v>
      </c>
      <c r="I2584">
        <v>28.62</v>
      </c>
      <c r="J2584">
        <v>0.159</v>
      </c>
      <c r="K2584">
        <v>15.08</v>
      </c>
      <c r="L2584" t="s">
        <v>57</v>
      </c>
    </row>
    <row r="2585" spans="1:12" x14ac:dyDescent="0.3">
      <c r="A2585" t="s">
        <v>1170</v>
      </c>
      <c r="B2585" t="s">
        <v>7451</v>
      </c>
      <c r="C2585" t="s">
        <v>63</v>
      </c>
      <c r="D2585" t="s">
        <v>204</v>
      </c>
      <c r="E2585" t="s">
        <v>93</v>
      </c>
      <c r="F2585" t="s">
        <v>219</v>
      </c>
      <c r="G2585" t="s">
        <v>68</v>
      </c>
      <c r="H2585">
        <v>1</v>
      </c>
      <c r="I2585">
        <v>48.12</v>
      </c>
      <c r="J2585">
        <v>0.251</v>
      </c>
      <c r="L2585" t="s">
        <v>57</v>
      </c>
    </row>
    <row r="2586" spans="1:12" x14ac:dyDescent="0.3">
      <c r="A2586" t="s">
        <v>2207</v>
      </c>
      <c r="B2586" t="s">
        <v>8122</v>
      </c>
      <c r="C2586" t="s">
        <v>84</v>
      </c>
      <c r="D2586" t="s">
        <v>372</v>
      </c>
      <c r="E2586" t="s">
        <v>107</v>
      </c>
      <c r="F2586" t="s">
        <v>139</v>
      </c>
      <c r="G2586" t="s">
        <v>56</v>
      </c>
      <c r="H2586">
        <v>9</v>
      </c>
      <c r="I2586">
        <v>25.01</v>
      </c>
      <c r="J2586">
        <v>4.2000000000000003E-2</v>
      </c>
      <c r="K2586">
        <v>8.66</v>
      </c>
      <c r="L2586" t="s">
        <v>57</v>
      </c>
    </row>
    <row r="2587" spans="1:12" x14ac:dyDescent="0.3">
      <c r="A2587" t="s">
        <v>1620</v>
      </c>
      <c r="B2587" t="s">
        <v>7286</v>
      </c>
      <c r="C2587" t="s">
        <v>88</v>
      </c>
      <c r="D2587" t="s">
        <v>202</v>
      </c>
      <c r="E2587" t="s">
        <v>71</v>
      </c>
      <c r="F2587" t="s">
        <v>97</v>
      </c>
      <c r="G2587" t="s">
        <v>56</v>
      </c>
      <c r="H2587">
        <v>9</v>
      </c>
      <c r="I2587">
        <v>37.42</v>
      </c>
      <c r="J2587">
        <v>0</v>
      </c>
      <c r="K2587">
        <v>24.42</v>
      </c>
      <c r="L2587" t="s">
        <v>57</v>
      </c>
    </row>
    <row r="2588" spans="1:12" x14ac:dyDescent="0.3">
      <c r="A2588" t="s">
        <v>215</v>
      </c>
      <c r="B2588" t="s">
        <v>8076</v>
      </c>
      <c r="C2588" t="s">
        <v>52</v>
      </c>
      <c r="D2588" t="s">
        <v>216</v>
      </c>
      <c r="E2588" t="s">
        <v>7039</v>
      </c>
      <c r="F2588" t="s">
        <v>65</v>
      </c>
      <c r="G2588" t="s">
        <v>56</v>
      </c>
      <c r="H2588">
        <v>3</v>
      </c>
      <c r="I2588">
        <v>20.72</v>
      </c>
      <c r="J2588">
        <v>5.6000000000000001E-2</v>
      </c>
      <c r="K2588">
        <v>13.87</v>
      </c>
      <c r="L2588" t="s">
        <v>57</v>
      </c>
    </row>
    <row r="2589" spans="1:12" x14ac:dyDescent="0.3">
      <c r="A2589" t="s">
        <v>3975</v>
      </c>
      <c r="B2589" t="s">
        <v>7272</v>
      </c>
      <c r="C2589" t="s">
        <v>63</v>
      </c>
      <c r="D2589" t="s">
        <v>175</v>
      </c>
      <c r="E2589" t="s">
        <v>93</v>
      </c>
      <c r="F2589" t="s">
        <v>141</v>
      </c>
      <c r="H2589">
        <v>1</v>
      </c>
      <c r="I2589">
        <v>11.52</v>
      </c>
      <c r="J2589">
        <v>0.122</v>
      </c>
      <c r="K2589">
        <v>5.48</v>
      </c>
      <c r="L2589" t="s">
        <v>57</v>
      </c>
    </row>
    <row r="2590" spans="1:12" x14ac:dyDescent="0.3">
      <c r="A2590" t="s">
        <v>899</v>
      </c>
      <c r="B2590" t="s">
        <v>7952</v>
      </c>
      <c r="C2590" t="s">
        <v>6750</v>
      </c>
      <c r="D2590" t="s">
        <v>179</v>
      </c>
      <c r="E2590" t="s">
        <v>60</v>
      </c>
      <c r="F2590" t="s">
        <v>76</v>
      </c>
      <c r="G2590" t="s">
        <v>56</v>
      </c>
      <c r="H2590">
        <v>1</v>
      </c>
      <c r="I2590">
        <v>89.26</v>
      </c>
      <c r="J2590">
        <v>0.112</v>
      </c>
      <c r="K2590">
        <v>45.44</v>
      </c>
      <c r="L2590" t="s">
        <v>57</v>
      </c>
    </row>
    <row r="2591" spans="1:12" x14ac:dyDescent="0.3">
      <c r="A2591" t="s">
        <v>1883</v>
      </c>
      <c r="B2591" t="s">
        <v>7275</v>
      </c>
      <c r="C2591" t="s">
        <v>52</v>
      </c>
      <c r="D2591" t="s">
        <v>130</v>
      </c>
      <c r="E2591" t="s">
        <v>7012</v>
      </c>
      <c r="F2591" t="s">
        <v>193</v>
      </c>
      <c r="G2591" t="s">
        <v>68</v>
      </c>
      <c r="H2591">
        <v>1</v>
      </c>
      <c r="I2591">
        <v>47.13</v>
      </c>
      <c r="J2591">
        <v>8.5000000000000006E-2</v>
      </c>
      <c r="K2591">
        <v>19.489999999999998</v>
      </c>
      <c r="L2591" t="s">
        <v>57</v>
      </c>
    </row>
    <row r="2592" spans="1:12" x14ac:dyDescent="0.3">
      <c r="A2592" t="s">
        <v>334</v>
      </c>
      <c r="B2592" t="s">
        <v>7553</v>
      </c>
      <c r="C2592" t="s">
        <v>63</v>
      </c>
      <c r="D2592" t="s">
        <v>119</v>
      </c>
      <c r="E2592" t="s">
        <v>71</v>
      </c>
      <c r="F2592" t="s">
        <v>78</v>
      </c>
      <c r="G2592" t="s">
        <v>56</v>
      </c>
      <c r="H2592">
        <v>3</v>
      </c>
      <c r="I2592">
        <v>72.709999999999994</v>
      </c>
      <c r="J2592">
        <v>0.193</v>
      </c>
      <c r="K2592">
        <v>48.93</v>
      </c>
      <c r="L2592" t="s">
        <v>57</v>
      </c>
    </row>
    <row r="2593" spans="1:12" x14ac:dyDescent="0.3">
      <c r="A2593" t="s">
        <v>4295</v>
      </c>
      <c r="B2593" t="s">
        <v>7249</v>
      </c>
      <c r="C2593" t="s">
        <v>84</v>
      </c>
      <c r="D2593" t="s">
        <v>85</v>
      </c>
      <c r="E2593" t="s">
        <v>54</v>
      </c>
      <c r="F2593" t="s">
        <v>65</v>
      </c>
      <c r="G2593" t="s">
        <v>68</v>
      </c>
      <c r="H2593">
        <v>4</v>
      </c>
      <c r="I2593">
        <v>15.4</v>
      </c>
      <c r="J2593">
        <v>6.6000000000000003E-2</v>
      </c>
      <c r="K2593">
        <v>8.57</v>
      </c>
      <c r="L2593" t="s">
        <v>57</v>
      </c>
    </row>
    <row r="2594" spans="1:12" x14ac:dyDescent="0.3">
      <c r="A2594" t="s">
        <v>3353</v>
      </c>
      <c r="B2594" t="s">
        <v>8123</v>
      </c>
      <c r="C2594" t="s">
        <v>84</v>
      </c>
      <c r="D2594" t="s">
        <v>150</v>
      </c>
      <c r="E2594" t="s">
        <v>71</v>
      </c>
      <c r="F2594" t="s">
        <v>72</v>
      </c>
      <c r="G2594" t="s">
        <v>68</v>
      </c>
      <c r="H2594">
        <v>1</v>
      </c>
      <c r="I2594">
        <v>184.91</v>
      </c>
      <c r="J2594">
        <v>0.11600000000000001</v>
      </c>
      <c r="K2594">
        <v>135.91999999999999</v>
      </c>
      <c r="L2594" t="s">
        <v>57</v>
      </c>
    </row>
    <row r="2595" spans="1:12" x14ac:dyDescent="0.3">
      <c r="A2595" t="s">
        <v>2684</v>
      </c>
      <c r="B2595" t="s">
        <v>8124</v>
      </c>
      <c r="C2595" t="s">
        <v>88</v>
      </c>
      <c r="D2595" t="s">
        <v>116</v>
      </c>
      <c r="E2595" t="s">
        <v>93</v>
      </c>
      <c r="F2595" t="s">
        <v>94</v>
      </c>
      <c r="G2595" t="s">
        <v>56</v>
      </c>
      <c r="H2595">
        <v>2</v>
      </c>
      <c r="I2595">
        <v>79.930000000000007</v>
      </c>
      <c r="J2595">
        <v>5.0999999999999997E-2</v>
      </c>
      <c r="K2595">
        <v>36.79</v>
      </c>
      <c r="L2595" t="s">
        <v>57</v>
      </c>
    </row>
    <row r="2596" spans="1:12" x14ac:dyDescent="0.3">
      <c r="A2596" t="s">
        <v>3450</v>
      </c>
      <c r="B2596" t="s">
        <v>6769</v>
      </c>
      <c r="C2596" t="s">
        <v>63</v>
      </c>
      <c r="D2596" t="s">
        <v>258</v>
      </c>
      <c r="E2596" t="s">
        <v>71</v>
      </c>
      <c r="F2596" t="s">
        <v>126</v>
      </c>
      <c r="G2596" t="s">
        <v>56</v>
      </c>
      <c r="H2596">
        <v>7</v>
      </c>
      <c r="I2596">
        <v>153.55000000000001</v>
      </c>
      <c r="J2596">
        <v>0.191</v>
      </c>
      <c r="K2596">
        <v>104.84</v>
      </c>
      <c r="L2596" t="s">
        <v>6720</v>
      </c>
    </row>
    <row r="2597" spans="1:12" x14ac:dyDescent="0.3">
      <c r="A2597" t="s">
        <v>6628</v>
      </c>
      <c r="B2597" t="s">
        <v>8125</v>
      </c>
      <c r="C2597" t="s">
        <v>88</v>
      </c>
      <c r="D2597" t="s">
        <v>270</v>
      </c>
      <c r="E2597" t="s">
        <v>60</v>
      </c>
      <c r="F2597" t="s">
        <v>90</v>
      </c>
      <c r="G2597" t="s">
        <v>56</v>
      </c>
      <c r="H2597">
        <v>1</v>
      </c>
      <c r="I2597">
        <v>117.29</v>
      </c>
      <c r="K2597">
        <v>58.37</v>
      </c>
      <c r="L2597" t="s">
        <v>57</v>
      </c>
    </row>
    <row r="2598" spans="1:12" x14ac:dyDescent="0.3">
      <c r="A2598" t="s">
        <v>492</v>
      </c>
      <c r="B2598" t="s">
        <v>7029</v>
      </c>
      <c r="C2598" t="s">
        <v>63</v>
      </c>
      <c r="D2598" t="s">
        <v>119</v>
      </c>
      <c r="E2598" t="s">
        <v>71</v>
      </c>
      <c r="F2598" t="s">
        <v>72</v>
      </c>
      <c r="G2598" t="s">
        <v>68</v>
      </c>
      <c r="H2598">
        <v>13</v>
      </c>
      <c r="I2598">
        <v>140.80000000000001</v>
      </c>
      <c r="J2598">
        <v>0.24399999999999999</v>
      </c>
      <c r="K2598">
        <v>101.75</v>
      </c>
      <c r="L2598" t="s">
        <v>6738</v>
      </c>
    </row>
    <row r="2599" spans="1:12" x14ac:dyDescent="0.3">
      <c r="A2599" t="s">
        <v>6642</v>
      </c>
      <c r="B2599" t="s">
        <v>8126</v>
      </c>
      <c r="C2599" t="s">
        <v>88</v>
      </c>
      <c r="E2599" t="s">
        <v>71</v>
      </c>
      <c r="F2599" t="s">
        <v>72</v>
      </c>
      <c r="G2599" t="s">
        <v>56</v>
      </c>
      <c r="H2599">
        <v>7</v>
      </c>
      <c r="I2599">
        <v>168.69</v>
      </c>
      <c r="J2599">
        <v>8.3000000000000004E-2</v>
      </c>
      <c r="K2599">
        <v>110.26</v>
      </c>
      <c r="L2599" t="s">
        <v>57</v>
      </c>
    </row>
    <row r="2600" spans="1:12" x14ac:dyDescent="0.3">
      <c r="A2600" t="s">
        <v>3501</v>
      </c>
      <c r="B2600" t="s">
        <v>7222</v>
      </c>
      <c r="C2600" t="s">
        <v>63</v>
      </c>
      <c r="D2600" t="s">
        <v>258</v>
      </c>
      <c r="E2600" t="s">
        <v>60</v>
      </c>
      <c r="F2600" t="s">
        <v>67</v>
      </c>
      <c r="G2600" t="s">
        <v>56</v>
      </c>
      <c r="H2600">
        <v>1</v>
      </c>
      <c r="I2600">
        <v>90.87</v>
      </c>
      <c r="J2600">
        <v>0.25600000000000001</v>
      </c>
      <c r="K2600">
        <v>41.48</v>
      </c>
      <c r="L2600" t="s">
        <v>57</v>
      </c>
    </row>
    <row r="2601" spans="1:12" x14ac:dyDescent="0.3">
      <c r="A2601" t="s">
        <v>5603</v>
      </c>
      <c r="B2601" t="s">
        <v>6922</v>
      </c>
      <c r="C2601" t="s">
        <v>63</v>
      </c>
      <c r="D2601" t="s">
        <v>165</v>
      </c>
      <c r="E2601" t="s">
        <v>7039</v>
      </c>
      <c r="F2601" t="s">
        <v>65</v>
      </c>
      <c r="G2601" t="s">
        <v>56</v>
      </c>
      <c r="H2601">
        <v>3</v>
      </c>
      <c r="I2601">
        <v>6.91</v>
      </c>
      <c r="J2601">
        <v>0.13100000000000001</v>
      </c>
      <c r="K2601">
        <v>3.81</v>
      </c>
      <c r="L2601" t="s">
        <v>57</v>
      </c>
    </row>
    <row r="2602" spans="1:12" x14ac:dyDescent="0.3">
      <c r="A2602" t="s">
        <v>1651</v>
      </c>
      <c r="B2602" t="s">
        <v>7002</v>
      </c>
      <c r="C2602" t="s">
        <v>63</v>
      </c>
      <c r="D2602" t="s">
        <v>263</v>
      </c>
      <c r="E2602" t="s">
        <v>60</v>
      </c>
      <c r="F2602" t="s">
        <v>7318</v>
      </c>
      <c r="G2602" t="s">
        <v>68</v>
      </c>
      <c r="H2602">
        <v>5</v>
      </c>
      <c r="I2602">
        <v>42.33</v>
      </c>
      <c r="J2602">
        <v>0.22700000000000001</v>
      </c>
      <c r="K2602">
        <v>20.82</v>
      </c>
      <c r="L2602" t="s">
        <v>6738</v>
      </c>
    </row>
    <row r="2603" spans="1:12" x14ac:dyDescent="0.3">
      <c r="A2603" t="s">
        <v>4799</v>
      </c>
      <c r="B2603" t="s">
        <v>7908</v>
      </c>
      <c r="C2603" t="s">
        <v>63</v>
      </c>
      <c r="D2603" t="s">
        <v>281</v>
      </c>
      <c r="E2603" t="s">
        <v>71</v>
      </c>
      <c r="F2603" t="s">
        <v>78</v>
      </c>
      <c r="G2603" t="s">
        <v>68</v>
      </c>
      <c r="H2603">
        <v>8</v>
      </c>
      <c r="I2603">
        <v>76.209999999999994</v>
      </c>
      <c r="J2603">
        <v>0.23699999999999999</v>
      </c>
      <c r="L2603" t="s">
        <v>57</v>
      </c>
    </row>
    <row r="2604" spans="1:12" x14ac:dyDescent="0.3">
      <c r="A2604" t="s">
        <v>667</v>
      </c>
      <c r="B2604" t="s">
        <v>7217</v>
      </c>
      <c r="C2604" t="s">
        <v>52</v>
      </c>
      <c r="D2604" t="s">
        <v>272</v>
      </c>
      <c r="E2604" t="s">
        <v>54</v>
      </c>
      <c r="F2604" t="s">
        <v>114</v>
      </c>
      <c r="G2604" t="s">
        <v>56</v>
      </c>
      <c r="H2604">
        <v>3</v>
      </c>
      <c r="I2604">
        <v>20.260000000000002</v>
      </c>
      <c r="J2604">
        <v>5.0999999999999997E-2</v>
      </c>
      <c r="K2604">
        <v>12.66</v>
      </c>
      <c r="L2604" t="s">
        <v>104</v>
      </c>
    </row>
    <row r="2605" spans="1:12" x14ac:dyDescent="0.3">
      <c r="A2605" t="s">
        <v>1473</v>
      </c>
      <c r="B2605" t="s">
        <v>8127</v>
      </c>
      <c r="C2605" t="s">
        <v>63</v>
      </c>
      <c r="D2605" t="s">
        <v>204</v>
      </c>
      <c r="E2605" t="s">
        <v>54</v>
      </c>
      <c r="F2605" t="s">
        <v>268</v>
      </c>
      <c r="G2605" t="s">
        <v>56</v>
      </c>
      <c r="H2605">
        <v>1</v>
      </c>
      <c r="I2605">
        <v>15.37</v>
      </c>
      <c r="J2605">
        <v>0.20899999999999999</v>
      </c>
      <c r="K2605">
        <v>9.35</v>
      </c>
      <c r="L2605" t="s">
        <v>57</v>
      </c>
    </row>
    <row r="2606" spans="1:12" x14ac:dyDescent="0.3">
      <c r="A2606" t="s">
        <v>750</v>
      </c>
      <c r="B2606" t="s">
        <v>7886</v>
      </c>
      <c r="C2606" t="s">
        <v>84</v>
      </c>
      <c r="D2606" t="s">
        <v>243</v>
      </c>
      <c r="E2606" t="s">
        <v>71</v>
      </c>
      <c r="F2606" t="s">
        <v>126</v>
      </c>
      <c r="G2606" t="s">
        <v>56</v>
      </c>
      <c r="H2606">
        <v>5</v>
      </c>
      <c r="I2606">
        <v>156.72999999999999</v>
      </c>
      <c r="J2606">
        <v>0.114</v>
      </c>
      <c r="K2606">
        <v>115.76</v>
      </c>
      <c r="L2606" t="s">
        <v>57</v>
      </c>
    </row>
    <row r="2607" spans="1:12" x14ac:dyDescent="0.3">
      <c r="A2607" t="s">
        <v>4326</v>
      </c>
      <c r="B2607" t="s">
        <v>8128</v>
      </c>
      <c r="C2607" t="s">
        <v>52</v>
      </c>
      <c r="D2607" t="s">
        <v>130</v>
      </c>
      <c r="E2607" t="s">
        <v>93</v>
      </c>
      <c r="F2607" t="s">
        <v>255</v>
      </c>
      <c r="G2607" t="s">
        <v>68</v>
      </c>
      <c r="H2607">
        <v>7</v>
      </c>
      <c r="I2607">
        <v>84.53</v>
      </c>
      <c r="J2607">
        <v>0.122</v>
      </c>
      <c r="K2607">
        <v>30.52</v>
      </c>
      <c r="L2607" t="s">
        <v>57</v>
      </c>
    </row>
    <row r="2608" spans="1:12" x14ac:dyDescent="0.3">
      <c r="A2608" t="s">
        <v>4047</v>
      </c>
      <c r="B2608" t="s">
        <v>7350</v>
      </c>
      <c r="C2608" t="s">
        <v>52</v>
      </c>
      <c r="D2608" t="s">
        <v>216</v>
      </c>
      <c r="E2608" t="s">
        <v>6996</v>
      </c>
      <c r="F2608" t="s">
        <v>94</v>
      </c>
      <c r="G2608" t="s">
        <v>56</v>
      </c>
      <c r="H2608">
        <v>7</v>
      </c>
      <c r="I2608">
        <v>79.650000000000006</v>
      </c>
      <c r="J2608">
        <v>0</v>
      </c>
      <c r="K2608">
        <v>35.46</v>
      </c>
      <c r="L2608" t="s">
        <v>57</v>
      </c>
    </row>
    <row r="2609" spans="1:12" x14ac:dyDescent="0.3">
      <c r="A2609" t="s">
        <v>5555</v>
      </c>
      <c r="B2609" t="s">
        <v>7333</v>
      </c>
      <c r="C2609" t="s">
        <v>63</v>
      </c>
      <c r="D2609" t="s">
        <v>263</v>
      </c>
      <c r="E2609" t="s">
        <v>60</v>
      </c>
      <c r="F2609" t="s">
        <v>99</v>
      </c>
      <c r="G2609" t="s">
        <v>56</v>
      </c>
      <c r="H2609">
        <v>7</v>
      </c>
      <c r="I2609">
        <v>83.74</v>
      </c>
      <c r="J2609">
        <v>0.13400000000000001</v>
      </c>
      <c r="K2609">
        <v>45.41</v>
      </c>
      <c r="L2609" t="s">
        <v>57</v>
      </c>
    </row>
    <row r="2610" spans="1:12" x14ac:dyDescent="0.3">
      <c r="A2610" t="s">
        <v>394</v>
      </c>
      <c r="B2610" t="s">
        <v>6994</v>
      </c>
      <c r="C2610" t="s">
        <v>84</v>
      </c>
      <c r="D2610" t="s">
        <v>169</v>
      </c>
      <c r="E2610" t="s">
        <v>107</v>
      </c>
      <c r="F2610" t="s">
        <v>148</v>
      </c>
      <c r="G2610" t="s">
        <v>68</v>
      </c>
      <c r="H2610">
        <v>4</v>
      </c>
      <c r="I2610">
        <v>50.91</v>
      </c>
      <c r="J2610">
        <v>0.14899999999999999</v>
      </c>
      <c r="K2610">
        <v>15.49</v>
      </c>
      <c r="L2610" t="s">
        <v>57</v>
      </c>
    </row>
    <row r="2611" spans="1:12" x14ac:dyDescent="0.3">
      <c r="A2611" t="s">
        <v>5021</v>
      </c>
      <c r="B2611" t="s">
        <v>7096</v>
      </c>
      <c r="C2611" t="s">
        <v>84</v>
      </c>
      <c r="D2611" t="s">
        <v>103</v>
      </c>
      <c r="E2611" t="s">
        <v>71</v>
      </c>
      <c r="F2611" t="s">
        <v>86</v>
      </c>
      <c r="G2611" t="s">
        <v>68</v>
      </c>
      <c r="H2611">
        <v>6</v>
      </c>
      <c r="I2611">
        <v>95.56</v>
      </c>
      <c r="J2611">
        <v>7.6999999999999999E-2</v>
      </c>
      <c r="K2611">
        <v>64.97</v>
      </c>
      <c r="L2611" t="s">
        <v>57</v>
      </c>
    </row>
    <row r="2612" spans="1:12" x14ac:dyDescent="0.3">
      <c r="A2612" t="s">
        <v>3842</v>
      </c>
      <c r="B2612" t="s">
        <v>6831</v>
      </c>
      <c r="C2612" t="s">
        <v>84</v>
      </c>
      <c r="D2612" t="s">
        <v>147</v>
      </c>
      <c r="E2612" t="s">
        <v>93</v>
      </c>
      <c r="F2612" t="s">
        <v>219</v>
      </c>
      <c r="G2612" t="s">
        <v>68</v>
      </c>
      <c r="H2612">
        <v>5</v>
      </c>
      <c r="I2612">
        <v>82.49</v>
      </c>
      <c r="J2612">
        <v>0.14599999999999999</v>
      </c>
      <c r="K2612">
        <v>38.85</v>
      </c>
      <c r="L2612" t="s">
        <v>57</v>
      </c>
    </row>
    <row r="2613" spans="1:12" x14ac:dyDescent="0.3">
      <c r="A2613" t="s">
        <v>5474</v>
      </c>
      <c r="B2613" t="s">
        <v>7076</v>
      </c>
      <c r="C2613" t="s">
        <v>84</v>
      </c>
      <c r="D2613" t="s">
        <v>103</v>
      </c>
      <c r="E2613" t="s">
        <v>93</v>
      </c>
      <c r="F2613" t="s">
        <v>255</v>
      </c>
      <c r="G2613" t="s">
        <v>68</v>
      </c>
      <c r="H2613">
        <v>100</v>
      </c>
      <c r="I2613">
        <v>57.48</v>
      </c>
      <c r="J2613">
        <v>0.14699999999999999</v>
      </c>
      <c r="L2613" t="s">
        <v>57</v>
      </c>
    </row>
    <row r="2614" spans="1:12" x14ac:dyDescent="0.3">
      <c r="A2614" t="s">
        <v>2869</v>
      </c>
      <c r="B2614" t="s">
        <v>7286</v>
      </c>
      <c r="C2614" t="s">
        <v>88</v>
      </c>
      <c r="D2614" t="s">
        <v>234</v>
      </c>
      <c r="E2614" t="s">
        <v>71</v>
      </c>
      <c r="F2614" t="s">
        <v>97</v>
      </c>
      <c r="G2614" t="s">
        <v>68</v>
      </c>
      <c r="H2614">
        <v>9</v>
      </c>
      <c r="I2614">
        <v>66.16</v>
      </c>
      <c r="J2614">
        <v>0.108</v>
      </c>
      <c r="K2614">
        <v>43.73</v>
      </c>
      <c r="L2614" t="s">
        <v>6720</v>
      </c>
    </row>
    <row r="2615" spans="1:12" x14ac:dyDescent="0.3">
      <c r="A2615" t="s">
        <v>6230</v>
      </c>
      <c r="B2615" t="s">
        <v>8129</v>
      </c>
      <c r="C2615" t="s">
        <v>52</v>
      </c>
      <c r="D2615" t="s">
        <v>53</v>
      </c>
      <c r="E2615" t="s">
        <v>54</v>
      </c>
      <c r="F2615" t="s">
        <v>114</v>
      </c>
      <c r="G2615" t="s">
        <v>68</v>
      </c>
      <c r="H2615">
        <v>900</v>
      </c>
      <c r="J2615">
        <v>0.09</v>
      </c>
      <c r="K2615">
        <v>10.95</v>
      </c>
      <c r="L2615" t="s">
        <v>57</v>
      </c>
    </row>
    <row r="2616" spans="1:12" x14ac:dyDescent="0.3">
      <c r="A2616" t="s">
        <v>3906</v>
      </c>
      <c r="B2616" t="s">
        <v>6758</v>
      </c>
      <c r="C2616" t="s">
        <v>84</v>
      </c>
      <c r="D2616" t="s">
        <v>169</v>
      </c>
      <c r="E2616" t="s">
        <v>93</v>
      </c>
      <c r="F2616" t="s">
        <v>94</v>
      </c>
      <c r="G2616" t="s">
        <v>56</v>
      </c>
      <c r="H2616">
        <v>2</v>
      </c>
      <c r="I2616">
        <v>56.53</v>
      </c>
      <c r="J2616">
        <v>6.4000000000000001E-2</v>
      </c>
      <c r="K2616">
        <v>23.59</v>
      </c>
      <c r="L2616" t="s">
        <v>104</v>
      </c>
    </row>
    <row r="2617" spans="1:12" x14ac:dyDescent="0.3">
      <c r="A2617" t="s">
        <v>3661</v>
      </c>
      <c r="B2617" t="s">
        <v>7671</v>
      </c>
      <c r="C2617" t="s">
        <v>84</v>
      </c>
      <c r="D2617" t="s">
        <v>6834</v>
      </c>
      <c r="E2617" t="s">
        <v>54</v>
      </c>
      <c r="F2617" t="s">
        <v>55</v>
      </c>
      <c r="G2617" t="s">
        <v>56</v>
      </c>
      <c r="H2617">
        <v>2</v>
      </c>
      <c r="I2617">
        <v>20.309999999999999</v>
      </c>
      <c r="J2617">
        <v>3.6999999999999998E-2</v>
      </c>
      <c r="K2617">
        <v>12.73</v>
      </c>
      <c r="L2617" t="s">
        <v>57</v>
      </c>
    </row>
    <row r="2618" spans="1:12" x14ac:dyDescent="0.3">
      <c r="A2618" t="s">
        <v>2045</v>
      </c>
      <c r="B2618" t="s">
        <v>8130</v>
      </c>
      <c r="C2618" t="s">
        <v>88</v>
      </c>
      <c r="D2618" t="s">
        <v>135</v>
      </c>
      <c r="E2618" t="s">
        <v>107</v>
      </c>
      <c r="F2618" t="s">
        <v>132</v>
      </c>
      <c r="G2618" t="s">
        <v>56</v>
      </c>
      <c r="H2618">
        <v>3</v>
      </c>
      <c r="I2618">
        <v>33.39</v>
      </c>
      <c r="J2618">
        <v>9.2999999999999999E-2</v>
      </c>
      <c r="K2618">
        <v>13.02</v>
      </c>
      <c r="L2618" t="s">
        <v>57</v>
      </c>
    </row>
    <row r="2619" spans="1:12" x14ac:dyDescent="0.3">
      <c r="A2619" t="s">
        <v>2762</v>
      </c>
      <c r="B2619" t="s">
        <v>6935</v>
      </c>
      <c r="C2619" t="s">
        <v>52</v>
      </c>
      <c r="D2619" t="s">
        <v>70</v>
      </c>
      <c r="E2619" t="s">
        <v>93</v>
      </c>
      <c r="F2619" t="s">
        <v>124</v>
      </c>
      <c r="G2619" t="s">
        <v>68</v>
      </c>
      <c r="H2619">
        <v>1</v>
      </c>
      <c r="J2619">
        <v>9.2999999999999999E-2</v>
      </c>
      <c r="K2619">
        <v>24.59</v>
      </c>
      <c r="L2619" t="s">
        <v>57</v>
      </c>
    </row>
    <row r="2620" spans="1:12" x14ac:dyDescent="0.3">
      <c r="A2620" t="s">
        <v>2721</v>
      </c>
      <c r="B2620" t="s">
        <v>7501</v>
      </c>
      <c r="C2620" t="s">
        <v>52</v>
      </c>
      <c r="D2620" t="s">
        <v>113</v>
      </c>
      <c r="E2620" t="s">
        <v>93</v>
      </c>
      <c r="F2620" t="s">
        <v>141</v>
      </c>
      <c r="G2620" t="s">
        <v>56</v>
      </c>
      <c r="H2620">
        <v>9</v>
      </c>
      <c r="I2620">
        <v>81.88</v>
      </c>
      <c r="J2620">
        <v>0</v>
      </c>
      <c r="K2620">
        <v>33.69</v>
      </c>
      <c r="L2620" t="s">
        <v>57</v>
      </c>
    </row>
    <row r="2621" spans="1:12" x14ac:dyDescent="0.3">
      <c r="A2621" t="s">
        <v>2854</v>
      </c>
      <c r="B2621" t="s">
        <v>8131</v>
      </c>
      <c r="C2621" t="s">
        <v>6865</v>
      </c>
      <c r="D2621" t="s">
        <v>64</v>
      </c>
      <c r="E2621" t="s">
        <v>107</v>
      </c>
      <c r="F2621" t="s">
        <v>132</v>
      </c>
      <c r="G2621" t="s">
        <v>68</v>
      </c>
      <c r="H2621">
        <v>1</v>
      </c>
      <c r="I2621">
        <v>57.52</v>
      </c>
      <c r="J2621">
        <v>5.0999999999999997E-2</v>
      </c>
      <c r="K2621">
        <v>25.19</v>
      </c>
      <c r="L2621" t="s">
        <v>104</v>
      </c>
    </row>
    <row r="2622" spans="1:12" x14ac:dyDescent="0.3">
      <c r="A2622" t="s">
        <v>2341</v>
      </c>
      <c r="B2622" t="s">
        <v>6799</v>
      </c>
      <c r="C2622" t="s">
        <v>63</v>
      </c>
      <c r="D2622" t="s">
        <v>64</v>
      </c>
      <c r="E2622" t="s">
        <v>60</v>
      </c>
      <c r="F2622" t="s">
        <v>90</v>
      </c>
      <c r="G2622" t="s">
        <v>56</v>
      </c>
      <c r="H2622">
        <v>4</v>
      </c>
      <c r="I2622">
        <v>75.540000000000006</v>
      </c>
      <c r="J2622">
        <v>0.156</v>
      </c>
      <c r="K2622">
        <v>39.44</v>
      </c>
      <c r="L2622" t="s">
        <v>57</v>
      </c>
    </row>
    <row r="2623" spans="1:12" x14ac:dyDescent="0.3">
      <c r="A2623" t="s">
        <v>3249</v>
      </c>
      <c r="B2623" t="s">
        <v>8132</v>
      </c>
      <c r="C2623" t="s">
        <v>84</v>
      </c>
      <c r="D2623" t="s">
        <v>110</v>
      </c>
      <c r="E2623" t="s">
        <v>60</v>
      </c>
      <c r="F2623" t="s">
        <v>90</v>
      </c>
      <c r="G2623" t="s">
        <v>56</v>
      </c>
      <c r="H2623">
        <v>1</v>
      </c>
      <c r="I2623">
        <v>107.37</v>
      </c>
      <c r="J2623">
        <v>8.7999999999999995E-2</v>
      </c>
      <c r="K2623">
        <v>43.87</v>
      </c>
      <c r="L2623" t="s">
        <v>57</v>
      </c>
    </row>
    <row r="2624" spans="1:12" x14ac:dyDescent="0.3">
      <c r="A2624" t="s">
        <v>3582</v>
      </c>
      <c r="B2624" t="s">
        <v>8133</v>
      </c>
      <c r="C2624" t="s">
        <v>88</v>
      </c>
      <c r="D2624" t="s">
        <v>198</v>
      </c>
      <c r="E2624" t="s">
        <v>107</v>
      </c>
      <c r="F2624" t="s">
        <v>132</v>
      </c>
      <c r="G2624" t="s">
        <v>68</v>
      </c>
      <c r="H2624">
        <v>4</v>
      </c>
      <c r="I2624">
        <v>52.14</v>
      </c>
      <c r="J2624">
        <v>0.09</v>
      </c>
      <c r="K2624">
        <v>19.7</v>
      </c>
      <c r="L2624" t="s">
        <v>57</v>
      </c>
    </row>
    <row r="2625" spans="1:12" x14ac:dyDescent="0.3">
      <c r="A2625" t="s">
        <v>3221</v>
      </c>
      <c r="B2625" t="s">
        <v>7170</v>
      </c>
      <c r="C2625" t="s">
        <v>84</v>
      </c>
      <c r="D2625" t="s">
        <v>177</v>
      </c>
      <c r="E2625" t="s">
        <v>107</v>
      </c>
      <c r="F2625" t="s">
        <v>193</v>
      </c>
      <c r="G2625" t="s">
        <v>68</v>
      </c>
      <c r="H2625">
        <v>1</v>
      </c>
      <c r="I2625">
        <v>39.549999999999997</v>
      </c>
      <c r="J2625">
        <v>0.04</v>
      </c>
      <c r="K2625">
        <v>17.61</v>
      </c>
      <c r="L2625" t="s">
        <v>57</v>
      </c>
    </row>
    <row r="2626" spans="1:12" x14ac:dyDescent="0.3">
      <c r="A2626" t="s">
        <v>5862</v>
      </c>
      <c r="B2626" t="s">
        <v>6785</v>
      </c>
      <c r="C2626" t="s">
        <v>88</v>
      </c>
      <c r="D2626" t="s">
        <v>202</v>
      </c>
      <c r="E2626" t="s">
        <v>71</v>
      </c>
      <c r="F2626" t="s">
        <v>86</v>
      </c>
      <c r="G2626" t="s">
        <v>68</v>
      </c>
      <c r="H2626">
        <v>2</v>
      </c>
      <c r="I2626">
        <v>56.82</v>
      </c>
      <c r="K2626">
        <v>40.33</v>
      </c>
      <c r="L2626" t="s">
        <v>57</v>
      </c>
    </row>
    <row r="2627" spans="1:12" x14ac:dyDescent="0.3">
      <c r="A2627" t="s">
        <v>58</v>
      </c>
      <c r="B2627" t="s">
        <v>6751</v>
      </c>
      <c r="C2627" t="s">
        <v>52</v>
      </c>
      <c r="D2627" t="s">
        <v>59</v>
      </c>
      <c r="E2627" t="s">
        <v>60</v>
      </c>
      <c r="F2627" t="s">
        <v>61</v>
      </c>
      <c r="G2627" t="s">
        <v>56</v>
      </c>
      <c r="H2627">
        <v>2</v>
      </c>
      <c r="I2627">
        <v>24.84</v>
      </c>
      <c r="K2627">
        <v>10.8</v>
      </c>
      <c r="L2627" t="s">
        <v>6738</v>
      </c>
    </row>
    <row r="2628" spans="1:12" x14ac:dyDescent="0.3">
      <c r="A2628" t="s">
        <v>3741</v>
      </c>
      <c r="B2628" t="s">
        <v>7502</v>
      </c>
      <c r="C2628" t="s">
        <v>88</v>
      </c>
      <c r="D2628" t="s">
        <v>167</v>
      </c>
      <c r="E2628" t="s">
        <v>60</v>
      </c>
      <c r="F2628" t="s">
        <v>61</v>
      </c>
      <c r="G2628" t="s">
        <v>68</v>
      </c>
      <c r="H2628">
        <v>3</v>
      </c>
      <c r="I2628">
        <v>35.69</v>
      </c>
      <c r="J2628">
        <v>9.7000000000000003E-2</v>
      </c>
      <c r="K2628">
        <v>17.62</v>
      </c>
      <c r="L2628" t="s">
        <v>57</v>
      </c>
    </row>
    <row r="2629" spans="1:12" x14ac:dyDescent="0.3">
      <c r="A2629" t="s">
        <v>2359</v>
      </c>
      <c r="B2629" t="s">
        <v>7405</v>
      </c>
      <c r="C2629" t="s">
        <v>84</v>
      </c>
      <c r="D2629" t="s">
        <v>85</v>
      </c>
      <c r="E2629" t="s">
        <v>60</v>
      </c>
      <c r="F2629" t="s">
        <v>76</v>
      </c>
      <c r="G2629" t="s">
        <v>68</v>
      </c>
      <c r="H2629">
        <v>7</v>
      </c>
      <c r="I2629">
        <v>35.61</v>
      </c>
      <c r="J2629">
        <v>0</v>
      </c>
      <c r="K2629">
        <v>15.55</v>
      </c>
      <c r="L2629" t="s">
        <v>57</v>
      </c>
    </row>
    <row r="2630" spans="1:12" x14ac:dyDescent="0.3">
      <c r="A2630" t="s">
        <v>6148</v>
      </c>
      <c r="B2630" t="s">
        <v>6769</v>
      </c>
      <c r="C2630" t="s">
        <v>63</v>
      </c>
      <c r="D2630" t="s">
        <v>188</v>
      </c>
      <c r="E2630" t="s">
        <v>60</v>
      </c>
      <c r="F2630" t="s">
        <v>67</v>
      </c>
      <c r="G2630" t="s">
        <v>56</v>
      </c>
      <c r="H2630">
        <v>1</v>
      </c>
      <c r="I2630">
        <v>52.76</v>
      </c>
      <c r="J2630">
        <v>0.33500000000000002</v>
      </c>
      <c r="K2630">
        <v>27.48</v>
      </c>
      <c r="L2630" t="s">
        <v>104</v>
      </c>
    </row>
    <row r="2631" spans="1:12" x14ac:dyDescent="0.3">
      <c r="A2631" t="s">
        <v>956</v>
      </c>
      <c r="B2631" t="s">
        <v>6849</v>
      </c>
      <c r="C2631" t="s">
        <v>63</v>
      </c>
      <c r="D2631" t="s">
        <v>82</v>
      </c>
      <c r="E2631" t="s">
        <v>71</v>
      </c>
      <c r="F2631" t="s">
        <v>78</v>
      </c>
      <c r="G2631" t="s">
        <v>56</v>
      </c>
      <c r="H2631">
        <v>8</v>
      </c>
      <c r="I2631">
        <v>76.760000000000005</v>
      </c>
      <c r="K2631">
        <v>54.32</v>
      </c>
      <c r="L2631" t="s">
        <v>104</v>
      </c>
    </row>
    <row r="2632" spans="1:12" x14ac:dyDescent="0.3">
      <c r="A2632" t="s">
        <v>2266</v>
      </c>
      <c r="B2632" t="s">
        <v>7386</v>
      </c>
      <c r="C2632" t="s">
        <v>84</v>
      </c>
      <c r="D2632" t="s">
        <v>171</v>
      </c>
      <c r="E2632" t="s">
        <v>107</v>
      </c>
      <c r="F2632" t="s">
        <v>7159</v>
      </c>
      <c r="G2632" t="s">
        <v>56</v>
      </c>
      <c r="H2632">
        <v>2</v>
      </c>
      <c r="I2632">
        <v>29.76</v>
      </c>
      <c r="J2632">
        <v>0.16300000000000001</v>
      </c>
      <c r="K2632">
        <v>9.7899999999999991</v>
      </c>
      <c r="L2632" t="s">
        <v>57</v>
      </c>
    </row>
    <row r="2633" spans="1:12" x14ac:dyDescent="0.3">
      <c r="A2633" t="s">
        <v>861</v>
      </c>
      <c r="B2633" t="s">
        <v>7913</v>
      </c>
      <c r="C2633" t="s">
        <v>52</v>
      </c>
      <c r="D2633" t="s">
        <v>7571</v>
      </c>
      <c r="E2633" t="s">
        <v>60</v>
      </c>
      <c r="F2633" t="s">
        <v>61</v>
      </c>
      <c r="G2633" t="s">
        <v>56</v>
      </c>
      <c r="H2633">
        <v>6</v>
      </c>
      <c r="I2633">
        <v>56.85</v>
      </c>
      <c r="J2633">
        <v>0.06</v>
      </c>
      <c r="K2633">
        <v>26.45</v>
      </c>
      <c r="L2633" t="s">
        <v>6720</v>
      </c>
    </row>
    <row r="2634" spans="1:12" x14ac:dyDescent="0.3">
      <c r="A2634" t="s">
        <v>4562</v>
      </c>
      <c r="B2634" t="s">
        <v>7314</v>
      </c>
      <c r="C2634" t="s">
        <v>88</v>
      </c>
      <c r="D2634" t="s">
        <v>183</v>
      </c>
      <c r="E2634" t="s">
        <v>71</v>
      </c>
      <c r="F2634" t="s">
        <v>126</v>
      </c>
      <c r="G2634" t="s">
        <v>68</v>
      </c>
      <c r="H2634">
        <v>1</v>
      </c>
      <c r="I2634">
        <v>44.49</v>
      </c>
      <c r="J2634">
        <v>5.5E-2</v>
      </c>
      <c r="K2634">
        <v>31.05</v>
      </c>
      <c r="L2634" t="s">
        <v>57</v>
      </c>
    </row>
    <row r="2635" spans="1:12" x14ac:dyDescent="0.3">
      <c r="A2635" t="s">
        <v>4453</v>
      </c>
      <c r="B2635" t="s">
        <v>7793</v>
      </c>
      <c r="C2635" t="s">
        <v>52</v>
      </c>
      <c r="D2635" t="s">
        <v>237</v>
      </c>
      <c r="E2635" t="s">
        <v>107</v>
      </c>
      <c r="F2635" t="s">
        <v>132</v>
      </c>
      <c r="G2635" t="s">
        <v>68</v>
      </c>
      <c r="H2635">
        <v>7</v>
      </c>
      <c r="I2635">
        <v>30.29</v>
      </c>
      <c r="J2635">
        <v>1.4999999999999999E-2</v>
      </c>
      <c r="K2635">
        <v>11.36</v>
      </c>
      <c r="L2635" t="s">
        <v>57</v>
      </c>
    </row>
    <row r="2636" spans="1:12" x14ac:dyDescent="0.3">
      <c r="A2636" t="s">
        <v>1511</v>
      </c>
      <c r="B2636" t="s">
        <v>8033</v>
      </c>
      <c r="C2636" t="s">
        <v>84</v>
      </c>
      <c r="D2636" t="s">
        <v>572</v>
      </c>
      <c r="E2636" t="s">
        <v>60</v>
      </c>
      <c r="F2636" t="s">
        <v>6730</v>
      </c>
      <c r="G2636" t="s">
        <v>68</v>
      </c>
      <c r="H2636">
        <v>1</v>
      </c>
      <c r="I2636">
        <v>61.62</v>
      </c>
      <c r="J2636">
        <v>7.2999999999999995E-2</v>
      </c>
      <c r="K2636">
        <v>30.61</v>
      </c>
      <c r="L2636" t="s">
        <v>57</v>
      </c>
    </row>
    <row r="2637" spans="1:12" x14ac:dyDescent="0.3">
      <c r="A2637" t="s">
        <v>951</v>
      </c>
      <c r="B2637" t="s">
        <v>7584</v>
      </c>
      <c r="C2637" t="s">
        <v>63</v>
      </c>
      <c r="D2637" t="s">
        <v>82</v>
      </c>
      <c r="E2637" t="s">
        <v>107</v>
      </c>
      <c r="F2637" t="s">
        <v>108</v>
      </c>
      <c r="G2637" t="s">
        <v>56</v>
      </c>
      <c r="H2637">
        <v>2</v>
      </c>
      <c r="J2637">
        <v>0.21199999999999999</v>
      </c>
      <c r="K2637">
        <v>19.18</v>
      </c>
      <c r="L2637" t="s">
        <v>57</v>
      </c>
    </row>
    <row r="2638" spans="1:12" x14ac:dyDescent="0.3">
      <c r="A2638" t="s">
        <v>3410</v>
      </c>
      <c r="B2638" t="s">
        <v>7185</v>
      </c>
      <c r="C2638" t="s">
        <v>84</v>
      </c>
      <c r="D2638" t="s">
        <v>171</v>
      </c>
      <c r="E2638" t="s">
        <v>71</v>
      </c>
      <c r="F2638" t="s">
        <v>126</v>
      </c>
      <c r="G2638" t="s">
        <v>68</v>
      </c>
      <c r="H2638">
        <v>2</v>
      </c>
      <c r="I2638">
        <v>248.56</v>
      </c>
      <c r="J2638">
        <v>7.1999999999999995E-2</v>
      </c>
      <c r="K2638">
        <v>195.39</v>
      </c>
      <c r="L2638" t="s">
        <v>57</v>
      </c>
    </row>
    <row r="2639" spans="1:12" x14ac:dyDescent="0.3">
      <c r="A2639" t="s">
        <v>5332</v>
      </c>
      <c r="B2639" t="s">
        <v>6806</v>
      </c>
      <c r="C2639" t="s">
        <v>52</v>
      </c>
      <c r="D2639" t="s">
        <v>130</v>
      </c>
      <c r="E2639" t="s">
        <v>60</v>
      </c>
      <c r="F2639" t="s">
        <v>67</v>
      </c>
      <c r="G2639" t="s">
        <v>56</v>
      </c>
      <c r="H2639">
        <v>1</v>
      </c>
      <c r="I2639">
        <v>103.5</v>
      </c>
      <c r="J2639">
        <v>0.13</v>
      </c>
      <c r="K2639">
        <v>55.12</v>
      </c>
      <c r="L2639" t="s">
        <v>57</v>
      </c>
    </row>
    <row r="2640" spans="1:12" x14ac:dyDescent="0.3">
      <c r="A2640" t="s">
        <v>1672</v>
      </c>
      <c r="B2640" t="s">
        <v>8134</v>
      </c>
      <c r="C2640" t="s">
        <v>63</v>
      </c>
      <c r="D2640" t="s">
        <v>302</v>
      </c>
      <c r="E2640" t="s">
        <v>93</v>
      </c>
      <c r="F2640" t="s">
        <v>255</v>
      </c>
      <c r="G2640" t="s">
        <v>56</v>
      </c>
      <c r="H2640">
        <v>1</v>
      </c>
      <c r="I2640">
        <v>19.43</v>
      </c>
      <c r="J2640">
        <v>0.27800000000000002</v>
      </c>
      <c r="K2640">
        <v>7.47</v>
      </c>
      <c r="L2640" t="s">
        <v>104</v>
      </c>
    </row>
    <row r="2641" spans="1:12" x14ac:dyDescent="0.3">
      <c r="A2641" t="s">
        <v>6011</v>
      </c>
      <c r="B2641" t="s">
        <v>7623</v>
      </c>
      <c r="C2641" t="s">
        <v>88</v>
      </c>
      <c r="D2641" t="s">
        <v>183</v>
      </c>
      <c r="E2641" t="s">
        <v>93</v>
      </c>
      <c r="F2641" t="s">
        <v>219</v>
      </c>
      <c r="G2641" t="s">
        <v>56</v>
      </c>
      <c r="H2641">
        <v>6</v>
      </c>
      <c r="I2641">
        <v>85.83</v>
      </c>
      <c r="J2641">
        <v>4.7E-2</v>
      </c>
      <c r="K2641">
        <v>36.29</v>
      </c>
      <c r="L2641" t="s">
        <v>57</v>
      </c>
    </row>
    <row r="2642" spans="1:12" x14ac:dyDescent="0.3">
      <c r="A2642" t="s">
        <v>4383</v>
      </c>
      <c r="B2642" t="s">
        <v>7141</v>
      </c>
      <c r="C2642" t="s">
        <v>63</v>
      </c>
      <c r="D2642" t="s">
        <v>82</v>
      </c>
      <c r="E2642" t="s">
        <v>93</v>
      </c>
      <c r="F2642" t="s">
        <v>219</v>
      </c>
      <c r="G2642" t="s">
        <v>68</v>
      </c>
      <c r="H2642">
        <v>3</v>
      </c>
      <c r="I2642">
        <v>88.53</v>
      </c>
      <c r="J2642">
        <v>0.40300000000000002</v>
      </c>
      <c r="K2642">
        <v>41.11</v>
      </c>
      <c r="L2642" t="s">
        <v>57</v>
      </c>
    </row>
    <row r="2643" spans="1:12" x14ac:dyDescent="0.3">
      <c r="A2643" t="s">
        <v>1035</v>
      </c>
      <c r="B2643" t="s">
        <v>6766</v>
      </c>
      <c r="C2643" t="s">
        <v>6755</v>
      </c>
      <c r="D2643" t="s">
        <v>144</v>
      </c>
      <c r="E2643" t="s">
        <v>7244</v>
      </c>
      <c r="F2643" t="s">
        <v>219</v>
      </c>
      <c r="G2643" t="s">
        <v>56</v>
      </c>
      <c r="H2643">
        <v>4</v>
      </c>
      <c r="I2643">
        <v>70.180000000000007</v>
      </c>
      <c r="J2643">
        <v>9.5000000000000001E-2</v>
      </c>
      <c r="K2643">
        <v>33.729999999999997</v>
      </c>
      <c r="L2643" t="s">
        <v>57</v>
      </c>
    </row>
    <row r="2644" spans="1:12" x14ac:dyDescent="0.3">
      <c r="A2644" t="s">
        <v>2230</v>
      </c>
      <c r="B2644" t="s">
        <v>8135</v>
      </c>
      <c r="C2644" t="s">
        <v>88</v>
      </c>
      <c r="D2644" t="s">
        <v>202</v>
      </c>
      <c r="E2644" t="s">
        <v>54</v>
      </c>
      <c r="F2644" t="s">
        <v>268</v>
      </c>
      <c r="G2644" t="s">
        <v>68</v>
      </c>
      <c r="H2644">
        <v>2</v>
      </c>
      <c r="I2644">
        <v>3.51</v>
      </c>
      <c r="J2644">
        <v>3.1E-2</v>
      </c>
      <c r="K2644">
        <v>2.33</v>
      </c>
      <c r="L2644" t="s">
        <v>57</v>
      </c>
    </row>
    <row r="2645" spans="1:12" x14ac:dyDescent="0.3">
      <c r="A2645" t="s">
        <v>1678</v>
      </c>
      <c r="B2645" t="s">
        <v>6970</v>
      </c>
      <c r="C2645" t="s">
        <v>52</v>
      </c>
      <c r="D2645" t="s">
        <v>96</v>
      </c>
      <c r="E2645" t="s">
        <v>107</v>
      </c>
      <c r="F2645" t="s">
        <v>139</v>
      </c>
      <c r="G2645" t="s">
        <v>68</v>
      </c>
      <c r="H2645">
        <v>4</v>
      </c>
      <c r="I2645">
        <v>44.56</v>
      </c>
      <c r="J2645">
        <v>6.2E-2</v>
      </c>
      <c r="K2645">
        <v>18.489999999999998</v>
      </c>
      <c r="L2645" t="s">
        <v>57</v>
      </c>
    </row>
    <row r="2646" spans="1:12" x14ac:dyDescent="0.3">
      <c r="A2646" t="s">
        <v>4839</v>
      </c>
      <c r="B2646" t="s">
        <v>8136</v>
      </c>
      <c r="C2646" t="s">
        <v>63</v>
      </c>
      <c r="D2646" t="s">
        <v>204</v>
      </c>
      <c r="E2646" t="s">
        <v>6996</v>
      </c>
      <c r="F2646" t="s">
        <v>219</v>
      </c>
      <c r="G2646" t="s">
        <v>56</v>
      </c>
      <c r="H2646">
        <v>5</v>
      </c>
      <c r="I2646">
        <v>62.63</v>
      </c>
      <c r="J2646">
        <v>0.10100000000000001</v>
      </c>
      <c r="K2646">
        <v>30.23</v>
      </c>
      <c r="L2646" t="s">
        <v>6738</v>
      </c>
    </row>
    <row r="2647" spans="1:12" x14ac:dyDescent="0.3">
      <c r="A2647" t="s">
        <v>1320</v>
      </c>
      <c r="B2647" t="s">
        <v>8137</v>
      </c>
      <c r="C2647" t="s">
        <v>52</v>
      </c>
      <c r="D2647" t="s">
        <v>200</v>
      </c>
      <c r="E2647" t="s">
        <v>60</v>
      </c>
      <c r="F2647" t="s">
        <v>90</v>
      </c>
      <c r="G2647" t="s">
        <v>56</v>
      </c>
      <c r="H2647">
        <v>1</v>
      </c>
      <c r="I2647">
        <v>70.209999999999994</v>
      </c>
      <c r="J2647">
        <v>6.7000000000000004E-2</v>
      </c>
      <c r="K2647">
        <v>37.67</v>
      </c>
      <c r="L2647" t="s">
        <v>6720</v>
      </c>
    </row>
    <row r="2648" spans="1:12" x14ac:dyDescent="0.3">
      <c r="A2648" t="s">
        <v>1954</v>
      </c>
      <c r="B2648" t="s">
        <v>8042</v>
      </c>
      <c r="C2648" t="s">
        <v>52</v>
      </c>
      <c r="D2648" t="s">
        <v>181</v>
      </c>
      <c r="E2648" t="s">
        <v>93</v>
      </c>
      <c r="F2648" t="s">
        <v>7493</v>
      </c>
      <c r="G2648" t="s">
        <v>68</v>
      </c>
      <c r="H2648">
        <v>6</v>
      </c>
      <c r="I2648">
        <v>20.260000000000002</v>
      </c>
      <c r="J2648">
        <v>0.20300000000000001</v>
      </c>
      <c r="K2648">
        <v>9.09</v>
      </c>
      <c r="L2648" t="s">
        <v>57</v>
      </c>
    </row>
    <row r="2649" spans="1:12" x14ac:dyDescent="0.3">
      <c r="A2649" t="s">
        <v>3778</v>
      </c>
      <c r="B2649" t="s">
        <v>7048</v>
      </c>
      <c r="C2649" t="s">
        <v>6930</v>
      </c>
      <c r="D2649" t="s">
        <v>177</v>
      </c>
      <c r="E2649" t="s">
        <v>107</v>
      </c>
      <c r="F2649" t="s">
        <v>132</v>
      </c>
      <c r="G2649" t="s">
        <v>56</v>
      </c>
      <c r="H2649">
        <v>9</v>
      </c>
      <c r="I2649">
        <v>9.19</v>
      </c>
      <c r="J2649">
        <v>3.5000000000000003E-2</v>
      </c>
      <c r="K2649">
        <v>3.04</v>
      </c>
      <c r="L2649" t="s">
        <v>57</v>
      </c>
    </row>
    <row r="2650" spans="1:12" x14ac:dyDescent="0.3">
      <c r="A2650" t="s">
        <v>1991</v>
      </c>
      <c r="B2650" t="s">
        <v>8138</v>
      </c>
      <c r="C2650" t="s">
        <v>88</v>
      </c>
      <c r="D2650" t="s">
        <v>202</v>
      </c>
      <c r="E2650" t="s">
        <v>107</v>
      </c>
      <c r="F2650" t="s">
        <v>108</v>
      </c>
      <c r="G2650" t="s">
        <v>56</v>
      </c>
      <c r="H2650">
        <v>3</v>
      </c>
      <c r="I2650">
        <v>50.56</v>
      </c>
      <c r="J2650">
        <v>0.06</v>
      </c>
      <c r="K2650">
        <v>17.78</v>
      </c>
      <c r="L2650" t="s">
        <v>57</v>
      </c>
    </row>
    <row r="2651" spans="1:12" x14ac:dyDescent="0.3">
      <c r="A2651" t="s">
        <v>2980</v>
      </c>
      <c r="B2651" t="s">
        <v>8139</v>
      </c>
      <c r="C2651" t="s">
        <v>52</v>
      </c>
      <c r="D2651" t="s">
        <v>130</v>
      </c>
      <c r="E2651" t="s">
        <v>107</v>
      </c>
      <c r="F2651" t="s">
        <v>148</v>
      </c>
      <c r="G2651" t="s">
        <v>56</v>
      </c>
      <c r="H2651">
        <v>6</v>
      </c>
      <c r="I2651">
        <v>26.32</v>
      </c>
      <c r="K2651">
        <v>10.24</v>
      </c>
      <c r="L2651" t="s">
        <v>57</v>
      </c>
    </row>
    <row r="2652" spans="1:12" x14ac:dyDescent="0.3">
      <c r="A2652" t="s">
        <v>4762</v>
      </c>
      <c r="B2652" t="s">
        <v>8045</v>
      </c>
      <c r="C2652" t="s">
        <v>52</v>
      </c>
      <c r="D2652" t="s">
        <v>96</v>
      </c>
      <c r="E2652" t="s">
        <v>60</v>
      </c>
      <c r="F2652" t="s">
        <v>76</v>
      </c>
      <c r="G2652" t="s">
        <v>56</v>
      </c>
      <c r="H2652">
        <v>5</v>
      </c>
      <c r="I2652">
        <v>69.819999999999993</v>
      </c>
      <c r="J2652">
        <v>0.15</v>
      </c>
      <c r="K2652">
        <v>30.76</v>
      </c>
      <c r="L2652" t="s">
        <v>57</v>
      </c>
    </row>
    <row r="2653" spans="1:12" x14ac:dyDescent="0.3">
      <c r="A2653" t="s">
        <v>3159</v>
      </c>
      <c r="B2653" t="s">
        <v>7248</v>
      </c>
      <c r="C2653" t="s">
        <v>88</v>
      </c>
      <c r="D2653" t="s">
        <v>429</v>
      </c>
      <c r="E2653" t="s">
        <v>71</v>
      </c>
      <c r="F2653" t="s">
        <v>86</v>
      </c>
      <c r="G2653" t="s">
        <v>56</v>
      </c>
      <c r="H2653">
        <v>3</v>
      </c>
      <c r="I2653">
        <v>65.36</v>
      </c>
      <c r="J2653">
        <v>0.108</v>
      </c>
      <c r="K2653">
        <v>44.93</v>
      </c>
      <c r="L2653" t="s">
        <v>57</v>
      </c>
    </row>
    <row r="2654" spans="1:12" x14ac:dyDescent="0.3">
      <c r="A2654" t="s">
        <v>6534</v>
      </c>
      <c r="B2654" t="s">
        <v>8075</v>
      </c>
      <c r="C2654" t="s">
        <v>84</v>
      </c>
      <c r="D2654" t="s">
        <v>572</v>
      </c>
      <c r="E2654" t="s">
        <v>107</v>
      </c>
      <c r="F2654" t="s">
        <v>132</v>
      </c>
      <c r="G2654" t="s">
        <v>68</v>
      </c>
      <c r="H2654">
        <v>4</v>
      </c>
      <c r="I2654">
        <v>22.42</v>
      </c>
      <c r="J2654">
        <v>2.5999999999999999E-2</v>
      </c>
      <c r="K2654">
        <v>6.91</v>
      </c>
      <c r="L2654" t="s">
        <v>57</v>
      </c>
    </row>
    <row r="2655" spans="1:12" x14ac:dyDescent="0.3">
      <c r="A2655" t="s">
        <v>584</v>
      </c>
      <c r="B2655" t="s">
        <v>6877</v>
      </c>
      <c r="C2655" t="s">
        <v>88</v>
      </c>
      <c r="D2655" t="s">
        <v>183</v>
      </c>
      <c r="E2655" t="s">
        <v>71</v>
      </c>
      <c r="F2655" t="s">
        <v>126</v>
      </c>
      <c r="G2655" t="s">
        <v>68</v>
      </c>
      <c r="H2655">
        <v>2</v>
      </c>
      <c r="I2655">
        <v>72.52</v>
      </c>
      <c r="J2655">
        <v>4.4999999999999998E-2</v>
      </c>
      <c r="K2655">
        <v>49.47</v>
      </c>
      <c r="L2655" t="s">
        <v>57</v>
      </c>
    </row>
    <row r="2656" spans="1:12" x14ac:dyDescent="0.3">
      <c r="A2656" t="s">
        <v>2312</v>
      </c>
      <c r="B2656" t="s">
        <v>7784</v>
      </c>
      <c r="C2656" t="s">
        <v>63</v>
      </c>
      <c r="D2656" t="s">
        <v>258</v>
      </c>
      <c r="E2656" t="s">
        <v>93</v>
      </c>
      <c r="F2656" t="s">
        <v>141</v>
      </c>
      <c r="G2656" t="s">
        <v>68</v>
      </c>
      <c r="H2656">
        <v>4</v>
      </c>
      <c r="I2656">
        <v>38.909999999999997</v>
      </c>
      <c r="J2656">
        <v>0.128</v>
      </c>
      <c r="K2656">
        <v>18.079999999999998</v>
      </c>
      <c r="L2656" t="s">
        <v>57</v>
      </c>
    </row>
    <row r="2657" spans="1:12" x14ac:dyDescent="0.3">
      <c r="A2657" t="s">
        <v>5036</v>
      </c>
      <c r="B2657" t="s">
        <v>7505</v>
      </c>
      <c r="C2657" t="s">
        <v>52</v>
      </c>
      <c r="D2657" t="s">
        <v>96</v>
      </c>
      <c r="E2657" t="s">
        <v>54</v>
      </c>
      <c r="F2657" t="s">
        <v>65</v>
      </c>
      <c r="G2657" t="s">
        <v>68</v>
      </c>
      <c r="H2657">
        <v>4</v>
      </c>
      <c r="I2657">
        <v>14.56</v>
      </c>
      <c r="J2657">
        <v>3.5000000000000003E-2</v>
      </c>
      <c r="K2657">
        <v>10.16</v>
      </c>
      <c r="L2657" t="s">
        <v>57</v>
      </c>
    </row>
    <row r="2658" spans="1:12" x14ac:dyDescent="0.3">
      <c r="A2658" t="s">
        <v>4309</v>
      </c>
      <c r="B2658" t="s">
        <v>7490</v>
      </c>
      <c r="C2658" t="s">
        <v>6820</v>
      </c>
      <c r="D2658" t="s">
        <v>181</v>
      </c>
      <c r="E2658" t="s">
        <v>71</v>
      </c>
      <c r="F2658" t="s">
        <v>72</v>
      </c>
      <c r="G2658" t="s">
        <v>68</v>
      </c>
      <c r="H2658">
        <v>10</v>
      </c>
      <c r="I2658">
        <v>216.79</v>
      </c>
      <c r="K2658">
        <v>148.44</v>
      </c>
      <c r="L2658" t="s">
        <v>57</v>
      </c>
    </row>
    <row r="2659" spans="1:12" x14ac:dyDescent="0.3">
      <c r="A2659" t="s">
        <v>6531</v>
      </c>
      <c r="B2659" t="s">
        <v>7574</v>
      </c>
      <c r="C2659" t="s">
        <v>63</v>
      </c>
      <c r="D2659" t="s">
        <v>175</v>
      </c>
      <c r="E2659" t="s">
        <v>93</v>
      </c>
      <c r="F2659" t="s">
        <v>124</v>
      </c>
      <c r="G2659" t="s">
        <v>68</v>
      </c>
      <c r="H2659">
        <v>10</v>
      </c>
      <c r="I2659">
        <v>32.82</v>
      </c>
      <c r="J2659">
        <v>0.23799999999999999</v>
      </c>
      <c r="K2659">
        <v>11.75</v>
      </c>
      <c r="L2659" t="s">
        <v>57</v>
      </c>
    </row>
    <row r="2660" spans="1:12" x14ac:dyDescent="0.3">
      <c r="A2660" t="s">
        <v>6165</v>
      </c>
      <c r="B2660" t="s">
        <v>8140</v>
      </c>
      <c r="C2660" t="s">
        <v>84</v>
      </c>
      <c r="D2660" t="s">
        <v>171</v>
      </c>
      <c r="E2660" t="s">
        <v>54</v>
      </c>
      <c r="F2660" t="s">
        <v>114</v>
      </c>
      <c r="G2660" t="s">
        <v>56</v>
      </c>
      <c r="H2660">
        <v>3</v>
      </c>
      <c r="I2660">
        <v>7.58</v>
      </c>
      <c r="J2660">
        <v>6.6000000000000003E-2</v>
      </c>
      <c r="K2660">
        <v>5.15</v>
      </c>
      <c r="L2660" t="s">
        <v>57</v>
      </c>
    </row>
    <row r="2661" spans="1:12" x14ac:dyDescent="0.3">
      <c r="A2661" t="s">
        <v>2702</v>
      </c>
      <c r="B2661" t="s">
        <v>8016</v>
      </c>
      <c r="C2661" t="s">
        <v>52</v>
      </c>
      <c r="D2661" t="s">
        <v>70</v>
      </c>
      <c r="E2661" t="s">
        <v>93</v>
      </c>
      <c r="F2661" t="s">
        <v>219</v>
      </c>
      <c r="G2661" t="s">
        <v>68</v>
      </c>
      <c r="H2661">
        <v>5</v>
      </c>
      <c r="I2661">
        <v>43.77</v>
      </c>
      <c r="J2661">
        <v>8.3000000000000004E-2</v>
      </c>
      <c r="L2661" t="s">
        <v>57</v>
      </c>
    </row>
    <row r="2662" spans="1:12" x14ac:dyDescent="0.3">
      <c r="A2662" t="s">
        <v>2562</v>
      </c>
      <c r="B2662" t="s">
        <v>6754</v>
      </c>
      <c r="C2662" t="s">
        <v>63</v>
      </c>
      <c r="D2662" t="s">
        <v>7074</v>
      </c>
      <c r="E2662" t="s">
        <v>93</v>
      </c>
      <c r="F2662" t="s">
        <v>141</v>
      </c>
      <c r="G2662" t="s">
        <v>56</v>
      </c>
      <c r="H2662">
        <v>7</v>
      </c>
      <c r="I2662">
        <v>82.93</v>
      </c>
      <c r="J2662">
        <v>0.17499999999999999</v>
      </c>
      <c r="K2662">
        <v>36.200000000000003</v>
      </c>
      <c r="L2662" t="s">
        <v>57</v>
      </c>
    </row>
    <row r="2663" spans="1:12" x14ac:dyDescent="0.3">
      <c r="A2663" t="s">
        <v>913</v>
      </c>
      <c r="B2663" t="s">
        <v>8141</v>
      </c>
      <c r="C2663" t="s">
        <v>84</v>
      </c>
      <c r="D2663" t="s">
        <v>196</v>
      </c>
      <c r="E2663" t="s">
        <v>71</v>
      </c>
      <c r="F2663" t="s">
        <v>86</v>
      </c>
      <c r="G2663" t="s">
        <v>68</v>
      </c>
      <c r="H2663">
        <v>4</v>
      </c>
      <c r="I2663">
        <v>161.51</v>
      </c>
      <c r="J2663">
        <v>0.111</v>
      </c>
      <c r="K2663">
        <v>122.65</v>
      </c>
      <c r="L2663" t="s">
        <v>6720</v>
      </c>
    </row>
    <row r="2664" spans="1:12" x14ac:dyDescent="0.3">
      <c r="A2664" t="s">
        <v>1495</v>
      </c>
      <c r="B2664" t="s">
        <v>6831</v>
      </c>
      <c r="C2664" t="s">
        <v>52</v>
      </c>
      <c r="E2664" t="s">
        <v>71</v>
      </c>
      <c r="F2664" t="s">
        <v>78</v>
      </c>
      <c r="G2664" t="s">
        <v>56</v>
      </c>
      <c r="H2664">
        <v>2</v>
      </c>
      <c r="I2664">
        <v>73.97</v>
      </c>
      <c r="J2664">
        <v>0.11700000000000001</v>
      </c>
      <c r="K2664">
        <v>53.97</v>
      </c>
      <c r="L2664" t="s">
        <v>57</v>
      </c>
    </row>
    <row r="2665" spans="1:12" x14ac:dyDescent="0.3">
      <c r="A2665" t="s">
        <v>4910</v>
      </c>
      <c r="B2665" t="s">
        <v>8015</v>
      </c>
      <c r="C2665" t="s">
        <v>63</v>
      </c>
      <c r="D2665" t="s">
        <v>302</v>
      </c>
      <c r="E2665" t="s">
        <v>60</v>
      </c>
      <c r="F2665" t="s">
        <v>67</v>
      </c>
      <c r="G2665" t="s">
        <v>56</v>
      </c>
      <c r="H2665">
        <v>2</v>
      </c>
      <c r="I2665">
        <v>80.36</v>
      </c>
      <c r="J2665">
        <v>0.315</v>
      </c>
      <c r="K2665">
        <v>36.200000000000003</v>
      </c>
      <c r="L2665" t="s">
        <v>104</v>
      </c>
    </row>
    <row r="2666" spans="1:12" x14ac:dyDescent="0.3">
      <c r="A2666" t="s">
        <v>1117</v>
      </c>
      <c r="B2666" t="s">
        <v>8142</v>
      </c>
      <c r="C2666" t="s">
        <v>63</v>
      </c>
      <c r="D2666" t="s">
        <v>64</v>
      </c>
      <c r="E2666" t="s">
        <v>54</v>
      </c>
      <c r="F2666" t="s">
        <v>156</v>
      </c>
      <c r="G2666" t="s">
        <v>56</v>
      </c>
      <c r="H2666">
        <v>4</v>
      </c>
      <c r="I2666">
        <v>21.57</v>
      </c>
      <c r="J2666">
        <v>0.28299999999999997</v>
      </c>
      <c r="K2666">
        <v>13.19</v>
      </c>
      <c r="L2666" t="s">
        <v>104</v>
      </c>
    </row>
    <row r="2667" spans="1:12" x14ac:dyDescent="0.3">
      <c r="A2667" t="s">
        <v>316</v>
      </c>
      <c r="B2667" t="s">
        <v>7412</v>
      </c>
      <c r="C2667" t="s">
        <v>88</v>
      </c>
      <c r="D2667" t="s">
        <v>202</v>
      </c>
      <c r="E2667" t="s">
        <v>107</v>
      </c>
      <c r="F2667" t="s">
        <v>148</v>
      </c>
      <c r="G2667" t="s">
        <v>68</v>
      </c>
      <c r="H2667">
        <v>8</v>
      </c>
      <c r="I2667">
        <v>58.36</v>
      </c>
      <c r="J2667">
        <v>8.5999999999999993E-2</v>
      </c>
      <c r="K2667">
        <v>22.76</v>
      </c>
      <c r="L2667" t="s">
        <v>57</v>
      </c>
    </row>
    <row r="2668" spans="1:12" x14ac:dyDescent="0.3">
      <c r="A2668" t="s">
        <v>6161</v>
      </c>
      <c r="B2668" t="s">
        <v>8143</v>
      </c>
      <c r="C2668" t="s">
        <v>52</v>
      </c>
      <c r="D2668" t="s">
        <v>272</v>
      </c>
      <c r="E2668" t="s">
        <v>60</v>
      </c>
      <c r="F2668" t="s">
        <v>99</v>
      </c>
      <c r="G2668" t="s">
        <v>68</v>
      </c>
      <c r="H2668">
        <v>2</v>
      </c>
      <c r="I2668">
        <v>47.28</v>
      </c>
      <c r="J2668">
        <v>7.2999999999999995E-2</v>
      </c>
      <c r="K2668">
        <v>21.63</v>
      </c>
      <c r="L2668" t="s">
        <v>57</v>
      </c>
    </row>
    <row r="2669" spans="1:12" x14ac:dyDescent="0.3">
      <c r="A2669" t="s">
        <v>415</v>
      </c>
      <c r="B2669" t="s">
        <v>7467</v>
      </c>
      <c r="C2669" t="s">
        <v>84</v>
      </c>
      <c r="D2669" t="s">
        <v>103</v>
      </c>
      <c r="E2669" t="s">
        <v>6924</v>
      </c>
      <c r="F2669" t="s">
        <v>78</v>
      </c>
      <c r="G2669" t="s">
        <v>56</v>
      </c>
      <c r="H2669">
        <v>1</v>
      </c>
      <c r="I2669">
        <v>137.85</v>
      </c>
      <c r="J2669">
        <v>0</v>
      </c>
      <c r="K2669">
        <v>105.63</v>
      </c>
      <c r="L2669" t="s">
        <v>57</v>
      </c>
    </row>
    <row r="2670" spans="1:12" x14ac:dyDescent="0.3">
      <c r="A2670" t="s">
        <v>6136</v>
      </c>
      <c r="B2670" t="s">
        <v>7854</v>
      </c>
      <c r="C2670" t="s">
        <v>63</v>
      </c>
      <c r="D2670" t="s">
        <v>119</v>
      </c>
      <c r="E2670" t="s">
        <v>60</v>
      </c>
      <c r="F2670" t="s">
        <v>99</v>
      </c>
      <c r="G2670" t="s">
        <v>56</v>
      </c>
      <c r="H2670">
        <v>2</v>
      </c>
      <c r="I2670">
        <v>114.97</v>
      </c>
      <c r="J2670">
        <v>0.223</v>
      </c>
      <c r="K2670">
        <v>58.84</v>
      </c>
      <c r="L2670" t="s">
        <v>57</v>
      </c>
    </row>
    <row r="2671" spans="1:12" x14ac:dyDescent="0.3">
      <c r="A2671" t="s">
        <v>5618</v>
      </c>
      <c r="B2671" t="s">
        <v>6905</v>
      </c>
      <c r="C2671" t="s">
        <v>52</v>
      </c>
      <c r="D2671" t="s">
        <v>53</v>
      </c>
      <c r="E2671" t="s">
        <v>71</v>
      </c>
      <c r="F2671" t="s">
        <v>72</v>
      </c>
      <c r="G2671" t="s">
        <v>56</v>
      </c>
      <c r="H2671">
        <v>1</v>
      </c>
      <c r="I2671">
        <v>123.05</v>
      </c>
      <c r="J2671">
        <v>0.129</v>
      </c>
      <c r="K2671">
        <v>89.73</v>
      </c>
      <c r="L2671" t="s">
        <v>6720</v>
      </c>
    </row>
    <row r="2672" spans="1:12" x14ac:dyDescent="0.3">
      <c r="A2672" t="s">
        <v>1656</v>
      </c>
      <c r="B2672" t="s">
        <v>6900</v>
      </c>
      <c r="C2672" t="s">
        <v>84</v>
      </c>
      <c r="D2672" t="s">
        <v>171</v>
      </c>
      <c r="E2672" t="s">
        <v>54</v>
      </c>
      <c r="F2672" t="s">
        <v>6830</v>
      </c>
      <c r="G2672" t="s">
        <v>68</v>
      </c>
      <c r="H2672">
        <v>2</v>
      </c>
      <c r="I2672">
        <v>12.78</v>
      </c>
      <c r="J2672">
        <v>6.7000000000000004E-2</v>
      </c>
      <c r="K2672">
        <v>8.77</v>
      </c>
      <c r="L2672" t="s">
        <v>57</v>
      </c>
    </row>
    <row r="2673" spans="1:12" x14ac:dyDescent="0.3">
      <c r="A2673" t="s">
        <v>500</v>
      </c>
      <c r="B2673" t="s">
        <v>6795</v>
      </c>
      <c r="C2673" t="s">
        <v>88</v>
      </c>
      <c r="D2673" t="s">
        <v>89</v>
      </c>
      <c r="E2673" t="s">
        <v>54</v>
      </c>
      <c r="F2673" t="s">
        <v>55</v>
      </c>
      <c r="G2673" t="s">
        <v>68</v>
      </c>
      <c r="H2673">
        <v>1</v>
      </c>
      <c r="I2673">
        <v>8.56</v>
      </c>
      <c r="J2673">
        <v>5.8999999999999997E-2</v>
      </c>
      <c r="K2673">
        <v>4.91</v>
      </c>
      <c r="L2673" t="s">
        <v>57</v>
      </c>
    </row>
    <row r="2674" spans="1:12" x14ac:dyDescent="0.3">
      <c r="A2674" t="s">
        <v>614</v>
      </c>
      <c r="B2674" t="s">
        <v>7789</v>
      </c>
      <c r="C2674" t="s">
        <v>52</v>
      </c>
      <c r="D2674" t="s">
        <v>181</v>
      </c>
      <c r="E2674" t="s">
        <v>54</v>
      </c>
      <c r="F2674" t="s">
        <v>268</v>
      </c>
      <c r="G2674" t="s">
        <v>68</v>
      </c>
      <c r="H2674">
        <v>1</v>
      </c>
      <c r="I2674">
        <v>13.76</v>
      </c>
      <c r="J2674">
        <v>0</v>
      </c>
      <c r="K2674">
        <v>8.93</v>
      </c>
      <c r="L2674" t="s">
        <v>57</v>
      </c>
    </row>
    <row r="2675" spans="1:12" x14ac:dyDescent="0.3">
      <c r="A2675" t="s">
        <v>4311</v>
      </c>
      <c r="B2675" t="s">
        <v>8144</v>
      </c>
      <c r="C2675" t="s">
        <v>84</v>
      </c>
      <c r="D2675" t="s">
        <v>110</v>
      </c>
      <c r="E2675" t="s">
        <v>71</v>
      </c>
      <c r="F2675" t="s">
        <v>126</v>
      </c>
      <c r="G2675" t="s">
        <v>56</v>
      </c>
      <c r="H2675">
        <v>7</v>
      </c>
      <c r="I2675">
        <v>149.63999999999999</v>
      </c>
      <c r="J2675">
        <v>9.8000000000000004E-2</v>
      </c>
      <c r="K2675">
        <v>103.91</v>
      </c>
      <c r="L2675" t="s">
        <v>57</v>
      </c>
    </row>
    <row r="2676" spans="1:12" x14ac:dyDescent="0.3">
      <c r="A2676" t="s">
        <v>3254</v>
      </c>
      <c r="B2676" t="s">
        <v>7574</v>
      </c>
      <c r="C2676" t="s">
        <v>63</v>
      </c>
      <c r="D2676" t="s">
        <v>188</v>
      </c>
      <c r="E2676" t="s">
        <v>60</v>
      </c>
      <c r="F2676" t="s">
        <v>61</v>
      </c>
      <c r="G2676" t="s">
        <v>68</v>
      </c>
      <c r="H2676">
        <v>8</v>
      </c>
      <c r="I2676">
        <v>88.81</v>
      </c>
      <c r="J2676">
        <v>0.125</v>
      </c>
      <c r="K2676">
        <v>36.85</v>
      </c>
      <c r="L2676" t="s">
        <v>57</v>
      </c>
    </row>
    <row r="2677" spans="1:12" x14ac:dyDescent="0.3">
      <c r="A2677" t="s">
        <v>5192</v>
      </c>
      <c r="B2677" t="s">
        <v>7022</v>
      </c>
      <c r="C2677" t="s">
        <v>52</v>
      </c>
      <c r="D2677" t="s">
        <v>75</v>
      </c>
      <c r="E2677" t="s">
        <v>93</v>
      </c>
      <c r="F2677" t="s">
        <v>255</v>
      </c>
      <c r="H2677">
        <v>1</v>
      </c>
      <c r="I2677">
        <v>47.19</v>
      </c>
      <c r="J2677">
        <v>0.124</v>
      </c>
      <c r="K2677">
        <v>16.600000000000001</v>
      </c>
      <c r="L2677" t="s">
        <v>57</v>
      </c>
    </row>
    <row r="2678" spans="1:12" x14ac:dyDescent="0.3">
      <c r="A2678" t="s">
        <v>3700</v>
      </c>
      <c r="B2678" t="s">
        <v>7406</v>
      </c>
      <c r="C2678" t="s">
        <v>52</v>
      </c>
      <c r="D2678" t="s">
        <v>237</v>
      </c>
      <c r="E2678" t="s">
        <v>71</v>
      </c>
      <c r="F2678" t="s">
        <v>97</v>
      </c>
      <c r="G2678" t="s">
        <v>56</v>
      </c>
      <c r="H2678">
        <v>2</v>
      </c>
      <c r="I2678">
        <v>210.67</v>
      </c>
      <c r="J2678">
        <v>0.10199999999999999</v>
      </c>
      <c r="K2678">
        <v>149.28</v>
      </c>
      <c r="L2678" t="s">
        <v>57</v>
      </c>
    </row>
    <row r="2679" spans="1:12" x14ac:dyDescent="0.3">
      <c r="A2679" t="s">
        <v>3472</v>
      </c>
      <c r="B2679" t="s">
        <v>7626</v>
      </c>
      <c r="C2679" t="s">
        <v>84</v>
      </c>
      <c r="D2679" t="s">
        <v>150</v>
      </c>
      <c r="E2679" t="s">
        <v>54</v>
      </c>
      <c r="F2679" t="s">
        <v>268</v>
      </c>
      <c r="G2679" t="s">
        <v>56</v>
      </c>
      <c r="H2679">
        <v>7</v>
      </c>
      <c r="I2679">
        <v>9.73</v>
      </c>
      <c r="J2679">
        <v>0.16400000000000001</v>
      </c>
      <c r="K2679">
        <v>6.44</v>
      </c>
      <c r="L2679" t="s">
        <v>6738</v>
      </c>
    </row>
    <row r="2680" spans="1:12" x14ac:dyDescent="0.3">
      <c r="A2680" t="s">
        <v>5252</v>
      </c>
      <c r="B2680" t="s">
        <v>6902</v>
      </c>
      <c r="C2680" t="s">
        <v>88</v>
      </c>
      <c r="D2680" t="s">
        <v>89</v>
      </c>
      <c r="E2680" t="s">
        <v>71</v>
      </c>
      <c r="F2680" t="s">
        <v>126</v>
      </c>
      <c r="G2680" t="s">
        <v>68</v>
      </c>
      <c r="H2680">
        <v>2</v>
      </c>
      <c r="I2680">
        <v>281.92</v>
      </c>
      <c r="J2680">
        <v>4.2000000000000003E-2</v>
      </c>
      <c r="K2680">
        <v>196.21</v>
      </c>
      <c r="L2680" t="s">
        <v>104</v>
      </c>
    </row>
    <row r="2681" spans="1:12" x14ac:dyDescent="0.3">
      <c r="A2681" t="s">
        <v>1589</v>
      </c>
      <c r="B2681" t="s">
        <v>7037</v>
      </c>
      <c r="C2681" t="s">
        <v>88</v>
      </c>
      <c r="D2681" t="s">
        <v>167</v>
      </c>
      <c r="E2681" t="s">
        <v>107</v>
      </c>
      <c r="F2681" t="s">
        <v>132</v>
      </c>
      <c r="G2681" t="s">
        <v>68</v>
      </c>
      <c r="H2681">
        <v>6</v>
      </c>
      <c r="I2681">
        <v>18.25</v>
      </c>
      <c r="J2681">
        <v>7.6999999999999999E-2</v>
      </c>
      <c r="K2681">
        <v>7.67</v>
      </c>
      <c r="L2681" t="s">
        <v>57</v>
      </c>
    </row>
    <row r="2682" spans="1:12" x14ac:dyDescent="0.3">
      <c r="A2682" t="s">
        <v>4458</v>
      </c>
      <c r="B2682" t="s">
        <v>7357</v>
      </c>
      <c r="C2682" t="s">
        <v>84</v>
      </c>
      <c r="D2682" t="s">
        <v>177</v>
      </c>
      <c r="E2682" t="s">
        <v>71</v>
      </c>
      <c r="F2682" t="s">
        <v>97</v>
      </c>
      <c r="G2682" t="s">
        <v>68</v>
      </c>
      <c r="H2682">
        <v>3</v>
      </c>
      <c r="I2682">
        <v>150.93</v>
      </c>
      <c r="J2682">
        <v>4.2000000000000003E-2</v>
      </c>
      <c r="K2682">
        <v>111.81</v>
      </c>
      <c r="L2682" t="s">
        <v>57</v>
      </c>
    </row>
    <row r="2683" spans="1:12" x14ac:dyDescent="0.3">
      <c r="A2683" t="s">
        <v>6114</v>
      </c>
      <c r="B2683" t="s">
        <v>7162</v>
      </c>
      <c r="C2683" t="s">
        <v>84</v>
      </c>
      <c r="D2683" t="s">
        <v>372</v>
      </c>
      <c r="E2683" t="s">
        <v>107</v>
      </c>
      <c r="F2683" t="s">
        <v>108</v>
      </c>
      <c r="G2683" t="s">
        <v>68</v>
      </c>
      <c r="H2683">
        <v>12</v>
      </c>
      <c r="I2683">
        <v>27.55</v>
      </c>
      <c r="J2683">
        <v>8.2000000000000003E-2</v>
      </c>
      <c r="K2683">
        <v>9.57</v>
      </c>
      <c r="L2683" t="s">
        <v>57</v>
      </c>
    </row>
    <row r="2684" spans="1:12" x14ac:dyDescent="0.3">
      <c r="A2684" t="s">
        <v>601</v>
      </c>
      <c r="B2684" t="s">
        <v>7728</v>
      </c>
      <c r="C2684" t="s">
        <v>63</v>
      </c>
      <c r="D2684" t="s">
        <v>64</v>
      </c>
      <c r="E2684" t="s">
        <v>71</v>
      </c>
      <c r="F2684" t="s">
        <v>86</v>
      </c>
      <c r="G2684" t="s">
        <v>56</v>
      </c>
      <c r="H2684">
        <v>3</v>
      </c>
      <c r="I2684">
        <v>132.69</v>
      </c>
      <c r="J2684">
        <v>0.27200000000000002</v>
      </c>
      <c r="K2684">
        <v>106.04</v>
      </c>
      <c r="L2684" t="s">
        <v>57</v>
      </c>
    </row>
    <row r="2685" spans="1:12" x14ac:dyDescent="0.3">
      <c r="A2685" t="s">
        <v>238</v>
      </c>
      <c r="B2685" t="s">
        <v>6976</v>
      </c>
      <c r="C2685" t="s">
        <v>88</v>
      </c>
      <c r="D2685" t="s">
        <v>162</v>
      </c>
      <c r="E2685" t="s">
        <v>93</v>
      </c>
      <c r="F2685" t="s">
        <v>124</v>
      </c>
      <c r="G2685" t="s">
        <v>68</v>
      </c>
      <c r="H2685">
        <v>4</v>
      </c>
      <c r="I2685">
        <v>28.05</v>
      </c>
      <c r="J2685">
        <v>8.5999999999999993E-2</v>
      </c>
      <c r="K2685">
        <v>12.02</v>
      </c>
      <c r="L2685" t="s">
        <v>57</v>
      </c>
    </row>
    <row r="2686" spans="1:12" x14ac:dyDescent="0.3">
      <c r="A2686" t="s">
        <v>3677</v>
      </c>
      <c r="B2686" t="s">
        <v>7389</v>
      </c>
      <c r="C2686" t="s">
        <v>52</v>
      </c>
      <c r="D2686" t="s">
        <v>96</v>
      </c>
      <c r="E2686" t="s">
        <v>71</v>
      </c>
      <c r="F2686" t="s">
        <v>97</v>
      </c>
      <c r="G2686" t="s">
        <v>68</v>
      </c>
      <c r="H2686">
        <v>2</v>
      </c>
      <c r="I2686">
        <v>149.94999999999999</v>
      </c>
      <c r="J2686">
        <v>7.8E-2</v>
      </c>
      <c r="K2686">
        <v>100.3</v>
      </c>
      <c r="L2686" t="s">
        <v>6720</v>
      </c>
    </row>
    <row r="2687" spans="1:12" x14ac:dyDescent="0.3">
      <c r="A2687" t="s">
        <v>133</v>
      </c>
      <c r="B2687" t="s">
        <v>7715</v>
      </c>
      <c r="C2687" t="s">
        <v>88</v>
      </c>
      <c r="D2687" t="s">
        <v>92</v>
      </c>
      <c r="E2687" t="s">
        <v>71</v>
      </c>
      <c r="F2687" t="s">
        <v>126</v>
      </c>
      <c r="G2687" t="s">
        <v>56</v>
      </c>
      <c r="H2687">
        <v>4</v>
      </c>
      <c r="I2687">
        <v>25.59</v>
      </c>
      <c r="J2687">
        <v>0.106</v>
      </c>
      <c r="K2687">
        <v>18.13</v>
      </c>
      <c r="L2687" t="s">
        <v>57</v>
      </c>
    </row>
    <row r="2688" spans="1:12" x14ac:dyDescent="0.3">
      <c r="A2688" t="s">
        <v>4967</v>
      </c>
      <c r="B2688" t="s">
        <v>7042</v>
      </c>
      <c r="C2688" t="s">
        <v>63</v>
      </c>
      <c r="D2688" t="s">
        <v>302</v>
      </c>
      <c r="E2688" t="s">
        <v>71</v>
      </c>
      <c r="F2688" t="s">
        <v>78</v>
      </c>
      <c r="G2688" t="s">
        <v>68</v>
      </c>
      <c r="H2688">
        <v>3</v>
      </c>
      <c r="I2688">
        <v>243.83</v>
      </c>
      <c r="J2688">
        <v>0.22500000000000001</v>
      </c>
      <c r="K2688">
        <v>179.5</v>
      </c>
      <c r="L2688" t="s">
        <v>6738</v>
      </c>
    </row>
    <row r="2689" spans="1:12" x14ac:dyDescent="0.3">
      <c r="A2689" t="s">
        <v>1312</v>
      </c>
      <c r="B2689" t="s">
        <v>7157</v>
      </c>
      <c r="C2689" t="s">
        <v>88</v>
      </c>
      <c r="D2689" t="s">
        <v>198</v>
      </c>
      <c r="E2689" t="s">
        <v>6846</v>
      </c>
      <c r="F2689" t="s">
        <v>126</v>
      </c>
      <c r="G2689" t="s">
        <v>68</v>
      </c>
      <c r="H2689">
        <v>1</v>
      </c>
      <c r="I2689">
        <v>42.52</v>
      </c>
      <c r="J2689">
        <v>7.0999999999999994E-2</v>
      </c>
      <c r="K2689">
        <v>30.1</v>
      </c>
      <c r="L2689" t="s">
        <v>57</v>
      </c>
    </row>
    <row r="2690" spans="1:12" x14ac:dyDescent="0.3">
      <c r="A2690" t="s">
        <v>74</v>
      </c>
      <c r="B2690" t="s">
        <v>7007</v>
      </c>
      <c r="C2690" t="s">
        <v>52</v>
      </c>
      <c r="D2690" t="s">
        <v>75</v>
      </c>
      <c r="E2690" t="s">
        <v>60</v>
      </c>
      <c r="F2690" t="s">
        <v>76</v>
      </c>
      <c r="G2690" t="s">
        <v>68</v>
      </c>
      <c r="H2690">
        <v>1</v>
      </c>
      <c r="I2690">
        <v>81.010000000000005</v>
      </c>
      <c r="J2690">
        <v>0.09</v>
      </c>
      <c r="K2690">
        <v>43.16</v>
      </c>
      <c r="L2690" t="s">
        <v>57</v>
      </c>
    </row>
    <row r="2691" spans="1:12" x14ac:dyDescent="0.3">
      <c r="A2691" t="s">
        <v>2876</v>
      </c>
      <c r="B2691" t="s">
        <v>6995</v>
      </c>
      <c r="C2691" t="s">
        <v>52</v>
      </c>
      <c r="D2691" t="s">
        <v>59</v>
      </c>
      <c r="E2691" t="s">
        <v>71</v>
      </c>
      <c r="F2691" t="s">
        <v>97</v>
      </c>
      <c r="G2691" t="s">
        <v>68</v>
      </c>
      <c r="H2691">
        <v>3</v>
      </c>
      <c r="I2691">
        <v>238.01</v>
      </c>
      <c r="J2691">
        <v>0.10199999999999999</v>
      </c>
      <c r="K2691">
        <v>172.07</v>
      </c>
      <c r="L2691" t="s">
        <v>57</v>
      </c>
    </row>
    <row r="2692" spans="1:12" x14ac:dyDescent="0.3">
      <c r="A2692" t="s">
        <v>3559</v>
      </c>
      <c r="B2692" t="s">
        <v>7163</v>
      </c>
      <c r="C2692" t="s">
        <v>84</v>
      </c>
      <c r="D2692" t="s">
        <v>103</v>
      </c>
      <c r="E2692" t="s">
        <v>107</v>
      </c>
      <c r="F2692" t="s">
        <v>132</v>
      </c>
      <c r="G2692" t="s">
        <v>68</v>
      </c>
      <c r="H2692">
        <v>7</v>
      </c>
      <c r="I2692">
        <v>53.16</v>
      </c>
      <c r="J2692">
        <v>0.20200000000000001</v>
      </c>
      <c r="K2692">
        <v>18.95</v>
      </c>
      <c r="L2692" t="s">
        <v>57</v>
      </c>
    </row>
    <row r="2693" spans="1:12" x14ac:dyDescent="0.3">
      <c r="A2693" t="s">
        <v>3064</v>
      </c>
      <c r="B2693" t="s">
        <v>6806</v>
      </c>
      <c r="C2693" t="s">
        <v>84</v>
      </c>
      <c r="D2693" t="s">
        <v>85</v>
      </c>
      <c r="E2693" t="s">
        <v>107</v>
      </c>
      <c r="F2693" t="s">
        <v>193</v>
      </c>
      <c r="G2693" t="s">
        <v>56</v>
      </c>
      <c r="H2693">
        <v>4</v>
      </c>
      <c r="I2693">
        <v>11.98</v>
      </c>
      <c r="J2693">
        <v>1.2999999999999999E-2</v>
      </c>
      <c r="K2693">
        <v>5.2</v>
      </c>
      <c r="L2693" t="s">
        <v>57</v>
      </c>
    </row>
    <row r="2694" spans="1:12" x14ac:dyDescent="0.3">
      <c r="A2694" t="s">
        <v>2875</v>
      </c>
      <c r="B2694" t="s">
        <v>7085</v>
      </c>
      <c r="C2694" t="s">
        <v>52</v>
      </c>
      <c r="D2694" t="s">
        <v>272</v>
      </c>
      <c r="E2694" t="s">
        <v>54</v>
      </c>
      <c r="F2694" t="s">
        <v>6830</v>
      </c>
      <c r="G2694" t="s">
        <v>68</v>
      </c>
      <c r="H2694">
        <v>1</v>
      </c>
      <c r="I2694">
        <v>7</v>
      </c>
      <c r="J2694">
        <v>0.13600000000000001</v>
      </c>
      <c r="K2694">
        <v>3.98</v>
      </c>
      <c r="L2694" t="s">
        <v>57</v>
      </c>
    </row>
    <row r="2695" spans="1:12" x14ac:dyDescent="0.3">
      <c r="A2695" t="s">
        <v>5996</v>
      </c>
      <c r="B2695" t="s">
        <v>7808</v>
      </c>
      <c r="C2695" t="s">
        <v>52</v>
      </c>
      <c r="D2695" t="s">
        <v>59</v>
      </c>
      <c r="E2695" t="s">
        <v>107</v>
      </c>
      <c r="F2695" t="s">
        <v>139</v>
      </c>
      <c r="G2695" t="s">
        <v>68</v>
      </c>
      <c r="H2695">
        <v>2</v>
      </c>
      <c r="I2695">
        <v>18.88</v>
      </c>
      <c r="J2695">
        <v>0.129</v>
      </c>
      <c r="K2695">
        <v>5.86</v>
      </c>
      <c r="L2695" t="s">
        <v>6720</v>
      </c>
    </row>
    <row r="2696" spans="1:12" x14ac:dyDescent="0.3">
      <c r="A2696" t="s">
        <v>6226</v>
      </c>
      <c r="B2696" t="s">
        <v>8145</v>
      </c>
      <c r="C2696" t="s">
        <v>88</v>
      </c>
      <c r="D2696" t="s">
        <v>206</v>
      </c>
      <c r="E2696" t="s">
        <v>60</v>
      </c>
      <c r="F2696" t="s">
        <v>90</v>
      </c>
      <c r="G2696" t="s">
        <v>56</v>
      </c>
      <c r="H2696">
        <v>3</v>
      </c>
      <c r="I2696">
        <v>99.46</v>
      </c>
      <c r="J2696">
        <v>7.1999999999999995E-2</v>
      </c>
      <c r="K2696">
        <v>39.85</v>
      </c>
      <c r="L2696" t="s">
        <v>57</v>
      </c>
    </row>
    <row r="2697" spans="1:12" x14ac:dyDescent="0.3">
      <c r="A2697" t="s">
        <v>1390</v>
      </c>
      <c r="B2697" t="s">
        <v>7788</v>
      </c>
      <c r="C2697" t="s">
        <v>88</v>
      </c>
      <c r="D2697" t="s">
        <v>234</v>
      </c>
      <c r="E2697" t="s">
        <v>54</v>
      </c>
      <c r="F2697" t="s">
        <v>156</v>
      </c>
      <c r="G2697" t="s">
        <v>56</v>
      </c>
      <c r="H2697">
        <v>2</v>
      </c>
      <c r="I2697">
        <v>22.18</v>
      </c>
      <c r="J2697">
        <v>0.106</v>
      </c>
      <c r="K2697">
        <v>15.3</v>
      </c>
      <c r="L2697" t="s">
        <v>57</v>
      </c>
    </row>
    <row r="2698" spans="1:12" x14ac:dyDescent="0.3">
      <c r="A2698" t="s">
        <v>1207</v>
      </c>
      <c r="B2698" t="s">
        <v>6816</v>
      </c>
      <c r="C2698" t="s">
        <v>84</v>
      </c>
      <c r="D2698" t="s">
        <v>229</v>
      </c>
      <c r="E2698" t="s">
        <v>60</v>
      </c>
      <c r="F2698" t="s">
        <v>90</v>
      </c>
      <c r="G2698" t="s">
        <v>68</v>
      </c>
      <c r="H2698">
        <v>4</v>
      </c>
      <c r="I2698">
        <v>60.58</v>
      </c>
      <c r="J2698">
        <v>6.6000000000000003E-2</v>
      </c>
      <c r="K2698">
        <v>27.81</v>
      </c>
      <c r="L2698" t="s">
        <v>57</v>
      </c>
    </row>
    <row r="2699" spans="1:12" x14ac:dyDescent="0.3">
      <c r="A2699" t="s">
        <v>6413</v>
      </c>
      <c r="B2699" t="s">
        <v>7120</v>
      </c>
      <c r="C2699" t="s">
        <v>84</v>
      </c>
      <c r="D2699" t="s">
        <v>147</v>
      </c>
      <c r="E2699" t="s">
        <v>7021</v>
      </c>
      <c r="F2699" t="s">
        <v>132</v>
      </c>
      <c r="G2699" t="s">
        <v>56</v>
      </c>
      <c r="H2699">
        <v>3</v>
      </c>
      <c r="I2699">
        <v>38.86</v>
      </c>
      <c r="J2699">
        <v>0.16800000000000001</v>
      </c>
      <c r="K2699">
        <v>12.84</v>
      </c>
      <c r="L2699" t="s">
        <v>6954</v>
      </c>
    </row>
    <row r="2700" spans="1:12" x14ac:dyDescent="0.3">
      <c r="A2700" t="s">
        <v>6090</v>
      </c>
      <c r="B2700" t="s">
        <v>8146</v>
      </c>
      <c r="C2700" t="s">
        <v>88</v>
      </c>
      <c r="D2700" t="s">
        <v>429</v>
      </c>
      <c r="E2700" t="s">
        <v>54</v>
      </c>
      <c r="F2700" t="s">
        <v>65</v>
      </c>
      <c r="G2700" t="s">
        <v>56</v>
      </c>
      <c r="H2700">
        <v>11</v>
      </c>
      <c r="I2700">
        <v>22.47</v>
      </c>
      <c r="J2700">
        <v>7.6999999999999999E-2</v>
      </c>
      <c r="K2700">
        <v>14.83</v>
      </c>
      <c r="L2700" t="s">
        <v>57</v>
      </c>
    </row>
    <row r="2701" spans="1:12" x14ac:dyDescent="0.3">
      <c r="A2701" t="s">
        <v>6495</v>
      </c>
      <c r="B2701" t="s">
        <v>7388</v>
      </c>
      <c r="C2701" t="s">
        <v>52</v>
      </c>
      <c r="D2701" t="s">
        <v>216</v>
      </c>
      <c r="E2701" t="s">
        <v>6846</v>
      </c>
      <c r="F2701" t="s">
        <v>78</v>
      </c>
      <c r="G2701" t="s">
        <v>56</v>
      </c>
      <c r="H2701">
        <v>5</v>
      </c>
      <c r="I2701">
        <v>145.49</v>
      </c>
      <c r="J2701">
        <v>5.7000000000000002E-2</v>
      </c>
      <c r="K2701">
        <v>103.54</v>
      </c>
      <c r="L2701" t="s">
        <v>57</v>
      </c>
    </row>
    <row r="2702" spans="1:12" x14ac:dyDescent="0.3">
      <c r="A2702" t="s">
        <v>4248</v>
      </c>
      <c r="B2702" t="s">
        <v>6858</v>
      </c>
      <c r="C2702" t="s">
        <v>52</v>
      </c>
      <c r="D2702" t="s">
        <v>101</v>
      </c>
      <c r="E2702" t="s">
        <v>93</v>
      </c>
      <c r="F2702" t="s">
        <v>94</v>
      </c>
      <c r="G2702" t="s">
        <v>68</v>
      </c>
      <c r="H2702">
        <v>3</v>
      </c>
      <c r="J2702">
        <v>2.3E-2</v>
      </c>
      <c r="K2702">
        <v>11.95</v>
      </c>
      <c r="L2702" t="s">
        <v>57</v>
      </c>
    </row>
    <row r="2703" spans="1:12" x14ac:dyDescent="0.3">
      <c r="A2703" t="s">
        <v>6429</v>
      </c>
      <c r="B2703" t="s">
        <v>7235</v>
      </c>
      <c r="C2703" t="s">
        <v>84</v>
      </c>
      <c r="D2703" t="s">
        <v>177</v>
      </c>
      <c r="E2703" t="s">
        <v>60</v>
      </c>
      <c r="F2703" t="s">
        <v>61</v>
      </c>
      <c r="G2703" t="s">
        <v>56</v>
      </c>
      <c r="H2703">
        <v>6</v>
      </c>
      <c r="I2703">
        <v>41.34</v>
      </c>
      <c r="J2703">
        <v>0.17399999999999999</v>
      </c>
      <c r="K2703">
        <v>19.809999999999999</v>
      </c>
      <c r="L2703" t="s">
        <v>57</v>
      </c>
    </row>
    <row r="2704" spans="1:12" x14ac:dyDescent="0.3">
      <c r="A2704" t="s">
        <v>3875</v>
      </c>
      <c r="B2704" t="s">
        <v>7229</v>
      </c>
      <c r="C2704" t="s">
        <v>63</v>
      </c>
      <c r="D2704" t="s">
        <v>281</v>
      </c>
      <c r="E2704" t="s">
        <v>54</v>
      </c>
      <c r="F2704" t="s">
        <v>65</v>
      </c>
      <c r="G2704" t="s">
        <v>56</v>
      </c>
      <c r="H2704">
        <v>2</v>
      </c>
      <c r="I2704">
        <v>14.11</v>
      </c>
      <c r="J2704">
        <v>0.33200000000000002</v>
      </c>
      <c r="K2704">
        <v>7.86</v>
      </c>
      <c r="L2704" t="s">
        <v>57</v>
      </c>
    </row>
    <row r="2705" spans="1:12" x14ac:dyDescent="0.3">
      <c r="A2705" t="s">
        <v>4817</v>
      </c>
      <c r="B2705" t="s">
        <v>7265</v>
      </c>
      <c r="C2705" t="s">
        <v>63</v>
      </c>
      <c r="D2705" t="s">
        <v>302</v>
      </c>
      <c r="E2705" t="s">
        <v>107</v>
      </c>
      <c r="F2705" t="s">
        <v>132</v>
      </c>
      <c r="G2705" t="s">
        <v>56</v>
      </c>
      <c r="H2705">
        <v>1</v>
      </c>
      <c r="I2705">
        <v>55.3</v>
      </c>
      <c r="J2705">
        <v>0.22900000000000001</v>
      </c>
      <c r="K2705">
        <v>19.86</v>
      </c>
      <c r="L2705" t="s">
        <v>57</v>
      </c>
    </row>
    <row r="2706" spans="1:12" x14ac:dyDescent="0.3">
      <c r="A2706" t="s">
        <v>6130</v>
      </c>
      <c r="B2706" t="s">
        <v>7598</v>
      </c>
      <c r="C2706" t="s">
        <v>52</v>
      </c>
      <c r="D2706" t="s">
        <v>155</v>
      </c>
      <c r="E2706" t="s">
        <v>71</v>
      </c>
      <c r="F2706" t="s">
        <v>126</v>
      </c>
      <c r="G2706" t="s">
        <v>56</v>
      </c>
      <c r="H2706">
        <v>5</v>
      </c>
      <c r="I2706">
        <v>143.91999999999999</v>
      </c>
      <c r="J2706">
        <v>0.107</v>
      </c>
      <c r="K2706">
        <v>95.28</v>
      </c>
      <c r="L2706" t="s">
        <v>57</v>
      </c>
    </row>
    <row r="2707" spans="1:12" x14ac:dyDescent="0.3">
      <c r="A2707" t="s">
        <v>1466</v>
      </c>
      <c r="B2707" t="s">
        <v>7255</v>
      </c>
      <c r="C2707" t="s">
        <v>63</v>
      </c>
      <c r="D2707" t="s">
        <v>82</v>
      </c>
      <c r="E2707" t="s">
        <v>60</v>
      </c>
      <c r="F2707" t="s">
        <v>76</v>
      </c>
      <c r="G2707" t="s">
        <v>68</v>
      </c>
      <c r="H2707">
        <v>4</v>
      </c>
      <c r="I2707">
        <v>55.33</v>
      </c>
      <c r="J2707">
        <v>0.111</v>
      </c>
      <c r="L2707" t="s">
        <v>57</v>
      </c>
    </row>
    <row r="2708" spans="1:12" x14ac:dyDescent="0.3">
      <c r="A2708" t="s">
        <v>4821</v>
      </c>
      <c r="B2708" t="s">
        <v>6968</v>
      </c>
      <c r="C2708" t="s">
        <v>84</v>
      </c>
      <c r="D2708" t="s">
        <v>147</v>
      </c>
      <c r="E2708" t="s">
        <v>60</v>
      </c>
      <c r="F2708" t="s">
        <v>99</v>
      </c>
      <c r="G2708" t="s">
        <v>56</v>
      </c>
      <c r="H2708">
        <v>2</v>
      </c>
      <c r="I2708">
        <v>104.77</v>
      </c>
      <c r="J2708">
        <v>0.13800000000000001</v>
      </c>
      <c r="K2708">
        <v>44.93</v>
      </c>
      <c r="L2708" t="s">
        <v>57</v>
      </c>
    </row>
    <row r="2709" spans="1:12" x14ac:dyDescent="0.3">
      <c r="A2709" t="s">
        <v>5420</v>
      </c>
      <c r="B2709" t="s">
        <v>7141</v>
      </c>
      <c r="C2709" t="s">
        <v>84</v>
      </c>
      <c r="D2709" t="s">
        <v>147</v>
      </c>
      <c r="E2709" t="s">
        <v>54</v>
      </c>
      <c r="F2709" t="s">
        <v>55</v>
      </c>
      <c r="G2709" t="s">
        <v>56</v>
      </c>
      <c r="H2709">
        <v>1</v>
      </c>
      <c r="I2709">
        <v>13.35</v>
      </c>
      <c r="J2709">
        <v>8.5999999999999993E-2</v>
      </c>
      <c r="K2709">
        <v>8.25</v>
      </c>
      <c r="L2709" t="s">
        <v>57</v>
      </c>
    </row>
    <row r="2710" spans="1:12" x14ac:dyDescent="0.3">
      <c r="A2710" t="s">
        <v>438</v>
      </c>
      <c r="B2710" t="s">
        <v>7504</v>
      </c>
      <c r="C2710" t="s">
        <v>88</v>
      </c>
      <c r="D2710" t="s">
        <v>89</v>
      </c>
      <c r="E2710" t="s">
        <v>93</v>
      </c>
      <c r="F2710" t="s">
        <v>7353</v>
      </c>
      <c r="G2710" t="s">
        <v>56</v>
      </c>
      <c r="H2710">
        <v>2</v>
      </c>
      <c r="I2710">
        <v>66.16</v>
      </c>
      <c r="J2710">
        <v>1.9E-2</v>
      </c>
      <c r="K2710">
        <v>32.21</v>
      </c>
      <c r="L2710" t="s">
        <v>57</v>
      </c>
    </row>
    <row r="2711" spans="1:12" x14ac:dyDescent="0.3">
      <c r="A2711" t="s">
        <v>6631</v>
      </c>
      <c r="B2711" t="s">
        <v>7191</v>
      </c>
      <c r="C2711" t="s">
        <v>88</v>
      </c>
      <c r="D2711" t="s">
        <v>206</v>
      </c>
      <c r="E2711" t="s">
        <v>54</v>
      </c>
      <c r="F2711" t="s">
        <v>55</v>
      </c>
      <c r="G2711" t="s">
        <v>68</v>
      </c>
      <c r="H2711">
        <v>3</v>
      </c>
      <c r="I2711">
        <v>6.1</v>
      </c>
      <c r="J2711">
        <v>3.5999999999999997E-2</v>
      </c>
      <c r="K2711">
        <v>3.41</v>
      </c>
      <c r="L2711" t="s">
        <v>57</v>
      </c>
    </row>
    <row r="2712" spans="1:12" x14ac:dyDescent="0.3">
      <c r="A2712" t="s">
        <v>2097</v>
      </c>
      <c r="B2712" t="s">
        <v>7345</v>
      </c>
      <c r="C2712" t="s">
        <v>6820</v>
      </c>
      <c r="D2712" t="s">
        <v>53</v>
      </c>
      <c r="E2712" t="s">
        <v>54</v>
      </c>
      <c r="F2712" t="s">
        <v>55</v>
      </c>
      <c r="H2712">
        <v>6</v>
      </c>
      <c r="I2712">
        <v>23.2</v>
      </c>
      <c r="J2712">
        <v>0.03</v>
      </c>
      <c r="K2712">
        <v>15.98</v>
      </c>
      <c r="L2712" t="s">
        <v>57</v>
      </c>
    </row>
    <row r="2713" spans="1:12" x14ac:dyDescent="0.3">
      <c r="A2713" t="s">
        <v>174</v>
      </c>
      <c r="B2713" t="s">
        <v>7664</v>
      </c>
      <c r="C2713" t="s">
        <v>63</v>
      </c>
      <c r="D2713" t="s">
        <v>175</v>
      </c>
      <c r="E2713" t="s">
        <v>60</v>
      </c>
      <c r="F2713" t="s">
        <v>67</v>
      </c>
      <c r="G2713" t="s">
        <v>56</v>
      </c>
      <c r="H2713">
        <v>5</v>
      </c>
      <c r="I2713">
        <v>84.66</v>
      </c>
      <c r="J2713">
        <v>0.114</v>
      </c>
      <c r="K2713">
        <v>35.450000000000003</v>
      </c>
      <c r="L2713" t="s">
        <v>57</v>
      </c>
    </row>
    <row r="2714" spans="1:12" x14ac:dyDescent="0.3">
      <c r="A2714" t="s">
        <v>2276</v>
      </c>
      <c r="B2714" t="s">
        <v>7823</v>
      </c>
      <c r="C2714" t="s">
        <v>88</v>
      </c>
      <c r="D2714" t="s">
        <v>198</v>
      </c>
      <c r="E2714" t="s">
        <v>93</v>
      </c>
      <c r="F2714" t="s">
        <v>94</v>
      </c>
      <c r="G2714" t="s">
        <v>68</v>
      </c>
      <c r="H2714">
        <v>5</v>
      </c>
      <c r="I2714">
        <v>16.489999999999998</v>
      </c>
      <c r="J2714">
        <v>8.9999999999999993E-3</v>
      </c>
      <c r="K2714">
        <v>6.17</v>
      </c>
      <c r="L2714" t="s">
        <v>6720</v>
      </c>
    </row>
    <row r="2715" spans="1:12" x14ac:dyDescent="0.3">
      <c r="A2715" t="s">
        <v>1327</v>
      </c>
      <c r="B2715" t="s">
        <v>7516</v>
      </c>
      <c r="C2715" t="s">
        <v>63</v>
      </c>
      <c r="D2715" t="s">
        <v>165</v>
      </c>
      <c r="E2715" t="s">
        <v>71</v>
      </c>
      <c r="F2715" t="s">
        <v>97</v>
      </c>
      <c r="G2715" t="s">
        <v>56</v>
      </c>
      <c r="H2715">
        <v>2</v>
      </c>
      <c r="I2715">
        <v>152.1</v>
      </c>
      <c r="J2715">
        <v>0.23300000000000001</v>
      </c>
      <c r="K2715">
        <v>100.53</v>
      </c>
      <c r="L2715" t="s">
        <v>57</v>
      </c>
    </row>
    <row r="2716" spans="1:12" x14ac:dyDescent="0.3">
      <c r="A2716" t="s">
        <v>4278</v>
      </c>
      <c r="B2716" t="s">
        <v>6948</v>
      </c>
      <c r="C2716" t="s">
        <v>84</v>
      </c>
      <c r="D2716" t="s">
        <v>177</v>
      </c>
      <c r="E2716" t="s">
        <v>7244</v>
      </c>
      <c r="F2716" t="s">
        <v>94</v>
      </c>
      <c r="G2716" t="s">
        <v>68</v>
      </c>
      <c r="H2716">
        <v>3</v>
      </c>
      <c r="I2716">
        <v>75.680000000000007</v>
      </c>
      <c r="J2716">
        <v>0.124</v>
      </c>
      <c r="K2716">
        <v>28.84</v>
      </c>
      <c r="L2716" t="s">
        <v>57</v>
      </c>
    </row>
    <row r="2717" spans="1:12" x14ac:dyDescent="0.3">
      <c r="A2717" t="s">
        <v>2690</v>
      </c>
      <c r="B2717" t="s">
        <v>7142</v>
      </c>
      <c r="C2717" t="s">
        <v>52</v>
      </c>
      <c r="D2717" t="s">
        <v>101</v>
      </c>
      <c r="E2717" t="s">
        <v>54</v>
      </c>
      <c r="F2717" t="s">
        <v>268</v>
      </c>
      <c r="G2717" t="s">
        <v>56</v>
      </c>
      <c r="H2717">
        <v>16</v>
      </c>
      <c r="I2717">
        <v>23.24</v>
      </c>
      <c r="J2717">
        <v>9.2999999999999999E-2</v>
      </c>
      <c r="K2717">
        <v>13.33</v>
      </c>
      <c r="L2717" t="s">
        <v>57</v>
      </c>
    </row>
    <row r="2718" spans="1:12" x14ac:dyDescent="0.3">
      <c r="A2718" t="s">
        <v>1564</v>
      </c>
      <c r="B2718" t="s">
        <v>7393</v>
      </c>
      <c r="C2718" t="s">
        <v>88</v>
      </c>
      <c r="D2718" t="s">
        <v>206</v>
      </c>
      <c r="E2718" t="s">
        <v>71</v>
      </c>
      <c r="F2718" t="s">
        <v>72</v>
      </c>
      <c r="G2718" t="s">
        <v>68</v>
      </c>
      <c r="H2718">
        <v>7</v>
      </c>
      <c r="I2718">
        <v>167.25</v>
      </c>
      <c r="J2718">
        <v>0.10299999999999999</v>
      </c>
      <c r="K2718">
        <v>119.69</v>
      </c>
      <c r="L2718" t="s">
        <v>57</v>
      </c>
    </row>
    <row r="2719" spans="1:12" x14ac:dyDescent="0.3">
      <c r="A2719" t="s">
        <v>3895</v>
      </c>
      <c r="B2719" t="s">
        <v>6785</v>
      </c>
      <c r="C2719" t="s">
        <v>88</v>
      </c>
      <c r="D2719" t="s">
        <v>429</v>
      </c>
      <c r="E2719" t="s">
        <v>6924</v>
      </c>
      <c r="F2719" t="s">
        <v>72</v>
      </c>
      <c r="G2719" t="s">
        <v>68</v>
      </c>
      <c r="H2719">
        <v>1</v>
      </c>
      <c r="I2719">
        <v>209.51</v>
      </c>
      <c r="J2719">
        <v>9.5000000000000001E-2</v>
      </c>
      <c r="K2719">
        <v>147.94999999999999</v>
      </c>
      <c r="L2719" t="s">
        <v>57</v>
      </c>
    </row>
    <row r="2720" spans="1:12" x14ac:dyDescent="0.3">
      <c r="A2720" t="s">
        <v>4963</v>
      </c>
      <c r="B2720" t="s">
        <v>7727</v>
      </c>
      <c r="C2720" t="s">
        <v>84</v>
      </c>
      <c r="D2720" t="s">
        <v>229</v>
      </c>
      <c r="E2720" t="s">
        <v>71</v>
      </c>
      <c r="F2720" t="s">
        <v>6893</v>
      </c>
      <c r="G2720" t="s">
        <v>68</v>
      </c>
      <c r="H2720">
        <v>3</v>
      </c>
      <c r="I2720">
        <v>270.92</v>
      </c>
      <c r="K2720">
        <v>203.51</v>
      </c>
      <c r="L2720" t="s">
        <v>57</v>
      </c>
    </row>
    <row r="2721" spans="1:12" x14ac:dyDescent="0.3">
      <c r="A2721" t="s">
        <v>1121</v>
      </c>
      <c r="B2721" t="s">
        <v>7163</v>
      </c>
      <c r="C2721" t="s">
        <v>84</v>
      </c>
      <c r="D2721" t="s">
        <v>147</v>
      </c>
      <c r="E2721" t="s">
        <v>71</v>
      </c>
      <c r="F2721" t="s">
        <v>72</v>
      </c>
      <c r="G2721" t="s">
        <v>56</v>
      </c>
      <c r="H2721">
        <v>1</v>
      </c>
      <c r="I2721">
        <v>206.13</v>
      </c>
      <c r="J2721">
        <v>5.2999999999999999E-2</v>
      </c>
      <c r="K2721">
        <v>139.43</v>
      </c>
      <c r="L2721" t="s">
        <v>6738</v>
      </c>
    </row>
    <row r="2722" spans="1:12" x14ac:dyDescent="0.3">
      <c r="A2722" t="s">
        <v>1567</v>
      </c>
      <c r="B2722" t="s">
        <v>7708</v>
      </c>
      <c r="C2722" t="s">
        <v>63</v>
      </c>
      <c r="D2722" t="s">
        <v>137</v>
      </c>
      <c r="E2722" t="s">
        <v>93</v>
      </c>
      <c r="F2722" t="s">
        <v>124</v>
      </c>
      <c r="G2722" t="s">
        <v>68</v>
      </c>
      <c r="H2722">
        <v>1</v>
      </c>
      <c r="I2722">
        <v>83.65</v>
      </c>
      <c r="J2722">
        <v>0.34499999999999997</v>
      </c>
      <c r="K2722">
        <v>30.27</v>
      </c>
      <c r="L2722" t="s">
        <v>57</v>
      </c>
    </row>
    <row r="2723" spans="1:12" x14ac:dyDescent="0.3">
      <c r="A2723" t="s">
        <v>3226</v>
      </c>
      <c r="B2723" t="s">
        <v>8147</v>
      </c>
      <c r="C2723" t="s">
        <v>84</v>
      </c>
      <c r="D2723" t="s">
        <v>147</v>
      </c>
      <c r="E2723" t="s">
        <v>54</v>
      </c>
      <c r="F2723" t="s">
        <v>156</v>
      </c>
      <c r="G2723" t="s">
        <v>68</v>
      </c>
      <c r="H2723">
        <v>2</v>
      </c>
      <c r="I2723">
        <v>13.9</v>
      </c>
      <c r="J2723">
        <v>8.9999999999999993E-3</v>
      </c>
      <c r="K2723">
        <v>7.81</v>
      </c>
      <c r="L2723" t="s">
        <v>57</v>
      </c>
    </row>
    <row r="2724" spans="1:12" x14ac:dyDescent="0.3">
      <c r="A2724" t="s">
        <v>771</v>
      </c>
      <c r="B2724" t="s">
        <v>8050</v>
      </c>
      <c r="C2724" t="s">
        <v>63</v>
      </c>
      <c r="D2724" t="s">
        <v>82</v>
      </c>
      <c r="E2724" t="s">
        <v>93</v>
      </c>
      <c r="F2724" t="s">
        <v>255</v>
      </c>
      <c r="G2724" t="s">
        <v>56</v>
      </c>
      <c r="H2724">
        <v>4</v>
      </c>
      <c r="I2724">
        <v>26.14</v>
      </c>
      <c r="J2724">
        <v>0.27300000000000002</v>
      </c>
      <c r="K2724">
        <v>11.72</v>
      </c>
      <c r="L2724" t="s">
        <v>57</v>
      </c>
    </row>
    <row r="2725" spans="1:12" x14ac:dyDescent="0.3">
      <c r="A2725" t="s">
        <v>6435</v>
      </c>
      <c r="B2725" t="s">
        <v>8148</v>
      </c>
      <c r="C2725" t="s">
        <v>52</v>
      </c>
      <c r="D2725" t="s">
        <v>216</v>
      </c>
      <c r="E2725" t="s">
        <v>93</v>
      </c>
      <c r="F2725" t="s">
        <v>219</v>
      </c>
      <c r="G2725" t="s">
        <v>68</v>
      </c>
      <c r="H2725">
        <v>3</v>
      </c>
      <c r="I2725">
        <v>47.11</v>
      </c>
      <c r="J2725">
        <v>8.9999999999999993E-3</v>
      </c>
      <c r="K2725">
        <v>19.329999999999998</v>
      </c>
    </row>
    <row r="2726" spans="1:12" x14ac:dyDescent="0.3">
      <c r="A2726" t="s">
        <v>2676</v>
      </c>
      <c r="B2726" t="s">
        <v>7907</v>
      </c>
      <c r="C2726" t="s">
        <v>84</v>
      </c>
      <c r="D2726" t="s">
        <v>229</v>
      </c>
      <c r="E2726" t="s">
        <v>54</v>
      </c>
      <c r="F2726" t="s">
        <v>55</v>
      </c>
      <c r="G2726" t="s">
        <v>56</v>
      </c>
      <c r="H2726">
        <v>1</v>
      </c>
      <c r="I2726">
        <v>3.73</v>
      </c>
      <c r="J2726">
        <v>3.0000000000000001E-3</v>
      </c>
      <c r="K2726">
        <v>2.39</v>
      </c>
      <c r="L2726" t="s">
        <v>57</v>
      </c>
    </row>
    <row r="2727" spans="1:12" x14ac:dyDescent="0.3">
      <c r="A2727" t="s">
        <v>919</v>
      </c>
      <c r="B2727" t="s">
        <v>8149</v>
      </c>
      <c r="C2727" t="s">
        <v>88</v>
      </c>
      <c r="D2727" t="s">
        <v>429</v>
      </c>
      <c r="E2727" t="s">
        <v>71</v>
      </c>
      <c r="F2727" t="s">
        <v>78</v>
      </c>
      <c r="G2727" t="s">
        <v>56</v>
      </c>
      <c r="H2727">
        <v>5</v>
      </c>
      <c r="I2727">
        <v>157.41</v>
      </c>
      <c r="J2727">
        <v>4.9000000000000002E-2</v>
      </c>
      <c r="K2727">
        <v>117.13</v>
      </c>
      <c r="L2727" t="s">
        <v>57</v>
      </c>
    </row>
    <row r="2728" spans="1:12" x14ac:dyDescent="0.3">
      <c r="A2728" t="s">
        <v>4711</v>
      </c>
      <c r="B2728" t="s">
        <v>7271</v>
      </c>
      <c r="C2728" t="s">
        <v>52</v>
      </c>
      <c r="D2728" t="s">
        <v>272</v>
      </c>
      <c r="E2728" t="s">
        <v>71</v>
      </c>
      <c r="F2728" t="s">
        <v>86</v>
      </c>
      <c r="G2728" t="s">
        <v>68</v>
      </c>
      <c r="H2728">
        <v>2</v>
      </c>
      <c r="I2728">
        <v>244.68</v>
      </c>
      <c r="J2728">
        <v>4.3999999999999997E-2</v>
      </c>
      <c r="K2728">
        <v>170.16</v>
      </c>
      <c r="L2728" t="s">
        <v>57</v>
      </c>
    </row>
    <row r="2729" spans="1:12" x14ac:dyDescent="0.3">
      <c r="A2729" t="s">
        <v>904</v>
      </c>
      <c r="B2729" t="s">
        <v>7239</v>
      </c>
      <c r="C2729" t="s">
        <v>63</v>
      </c>
      <c r="D2729" t="s">
        <v>281</v>
      </c>
      <c r="E2729" t="s">
        <v>54</v>
      </c>
      <c r="F2729" t="s">
        <v>268</v>
      </c>
      <c r="G2729" t="s">
        <v>56</v>
      </c>
      <c r="H2729">
        <v>4</v>
      </c>
      <c r="I2729">
        <v>12.98</v>
      </c>
      <c r="J2729">
        <v>0.107</v>
      </c>
      <c r="K2729">
        <v>8</v>
      </c>
      <c r="L2729" t="s">
        <v>6714</v>
      </c>
    </row>
    <row r="2730" spans="1:12" x14ac:dyDescent="0.3">
      <c r="A2730" t="s">
        <v>971</v>
      </c>
      <c r="B2730" t="s">
        <v>7281</v>
      </c>
      <c r="C2730" t="s">
        <v>63</v>
      </c>
      <c r="E2730" t="s">
        <v>54</v>
      </c>
      <c r="F2730" t="s">
        <v>55</v>
      </c>
      <c r="G2730" t="s">
        <v>68</v>
      </c>
      <c r="H2730">
        <v>2</v>
      </c>
      <c r="I2730">
        <v>20.59</v>
      </c>
      <c r="J2730">
        <v>0.313</v>
      </c>
      <c r="K2730">
        <v>13.99</v>
      </c>
      <c r="L2730" t="s">
        <v>57</v>
      </c>
    </row>
    <row r="2731" spans="1:12" x14ac:dyDescent="0.3">
      <c r="A2731" t="s">
        <v>3408</v>
      </c>
      <c r="B2731" t="s">
        <v>8150</v>
      </c>
      <c r="C2731" t="s">
        <v>88</v>
      </c>
      <c r="D2731" t="s">
        <v>7066</v>
      </c>
      <c r="E2731" t="s">
        <v>60</v>
      </c>
      <c r="F2731" t="s">
        <v>99</v>
      </c>
      <c r="G2731" t="s">
        <v>56</v>
      </c>
      <c r="H2731">
        <v>5</v>
      </c>
      <c r="I2731">
        <v>57.78</v>
      </c>
      <c r="J2731">
        <v>0.03</v>
      </c>
      <c r="K2731">
        <v>25.26</v>
      </c>
      <c r="L2731" t="s">
        <v>57</v>
      </c>
    </row>
    <row r="2732" spans="1:12" x14ac:dyDescent="0.3">
      <c r="A2732" t="s">
        <v>5459</v>
      </c>
      <c r="B2732" t="s">
        <v>7810</v>
      </c>
      <c r="C2732" t="s">
        <v>88</v>
      </c>
      <c r="D2732" t="s">
        <v>7066</v>
      </c>
      <c r="E2732" t="s">
        <v>93</v>
      </c>
      <c r="F2732" t="s">
        <v>94</v>
      </c>
      <c r="G2732" t="s">
        <v>56</v>
      </c>
      <c r="H2732">
        <v>2</v>
      </c>
      <c r="I2732">
        <v>71.16</v>
      </c>
      <c r="J2732">
        <v>9.5000000000000001E-2</v>
      </c>
      <c r="K2732">
        <v>26.24</v>
      </c>
      <c r="L2732" t="s">
        <v>57</v>
      </c>
    </row>
    <row r="2733" spans="1:12" x14ac:dyDescent="0.3">
      <c r="A2733" t="s">
        <v>2514</v>
      </c>
      <c r="C2733" t="s">
        <v>84</v>
      </c>
      <c r="D2733" t="s">
        <v>150</v>
      </c>
      <c r="E2733" t="s">
        <v>60</v>
      </c>
      <c r="F2733" t="s">
        <v>61</v>
      </c>
      <c r="G2733" t="s">
        <v>68</v>
      </c>
      <c r="H2733">
        <v>3</v>
      </c>
      <c r="I2733">
        <v>53.24</v>
      </c>
      <c r="J2733">
        <v>6.0999999999999999E-2</v>
      </c>
      <c r="K2733">
        <v>24.45</v>
      </c>
      <c r="L2733" t="s">
        <v>104</v>
      </c>
    </row>
    <row r="2734" spans="1:12" x14ac:dyDescent="0.3">
      <c r="A2734" t="s">
        <v>2347</v>
      </c>
      <c r="B2734" t="s">
        <v>7030</v>
      </c>
      <c r="C2734" t="s">
        <v>63</v>
      </c>
      <c r="D2734" t="s">
        <v>204</v>
      </c>
      <c r="E2734" t="s">
        <v>93</v>
      </c>
      <c r="F2734" t="s">
        <v>94</v>
      </c>
      <c r="G2734" t="s">
        <v>68</v>
      </c>
      <c r="H2734">
        <v>7</v>
      </c>
      <c r="I2734">
        <v>45</v>
      </c>
      <c r="J2734">
        <v>7.5999999999999998E-2</v>
      </c>
      <c r="K2734">
        <v>17.45</v>
      </c>
      <c r="L2734" t="s">
        <v>57</v>
      </c>
    </row>
    <row r="2735" spans="1:12" x14ac:dyDescent="0.3">
      <c r="A2735" t="s">
        <v>1599</v>
      </c>
      <c r="B2735" t="s">
        <v>7211</v>
      </c>
      <c r="C2735" t="s">
        <v>63</v>
      </c>
      <c r="D2735" t="s">
        <v>258</v>
      </c>
      <c r="E2735" t="s">
        <v>71</v>
      </c>
      <c r="F2735" t="s">
        <v>126</v>
      </c>
      <c r="H2735">
        <v>1</v>
      </c>
      <c r="I2735">
        <v>112.82</v>
      </c>
      <c r="J2735">
        <v>0.214</v>
      </c>
      <c r="K2735">
        <v>75.84</v>
      </c>
      <c r="L2735" t="s">
        <v>57</v>
      </c>
    </row>
    <row r="2736" spans="1:12" x14ac:dyDescent="0.3">
      <c r="A2736" t="s">
        <v>3171</v>
      </c>
      <c r="B2736" t="s">
        <v>8086</v>
      </c>
      <c r="C2736" t="s">
        <v>84</v>
      </c>
      <c r="D2736" t="s">
        <v>177</v>
      </c>
      <c r="E2736" t="s">
        <v>54</v>
      </c>
      <c r="F2736" t="s">
        <v>114</v>
      </c>
      <c r="G2736" t="s">
        <v>56</v>
      </c>
      <c r="H2736">
        <v>2</v>
      </c>
      <c r="I2736">
        <v>18.88</v>
      </c>
      <c r="J2736">
        <v>0.193</v>
      </c>
      <c r="K2736">
        <v>11.12</v>
      </c>
      <c r="L2736" t="s">
        <v>57</v>
      </c>
    </row>
    <row r="2737" spans="1:12" x14ac:dyDescent="0.3">
      <c r="A2737" t="s">
        <v>6387</v>
      </c>
      <c r="B2737" t="s">
        <v>7748</v>
      </c>
      <c r="C2737" t="s">
        <v>63</v>
      </c>
      <c r="D2737" t="s">
        <v>258</v>
      </c>
      <c r="E2737" t="s">
        <v>93</v>
      </c>
      <c r="F2737" t="s">
        <v>255</v>
      </c>
      <c r="G2737" t="s">
        <v>68</v>
      </c>
      <c r="H2737">
        <v>2</v>
      </c>
      <c r="I2737">
        <v>60.62</v>
      </c>
      <c r="J2737">
        <v>0.33100000000000002</v>
      </c>
      <c r="K2737">
        <v>23.78</v>
      </c>
      <c r="L2737" t="s">
        <v>57</v>
      </c>
    </row>
    <row r="2738" spans="1:12" x14ac:dyDescent="0.3">
      <c r="A2738" t="s">
        <v>3583</v>
      </c>
      <c r="B2738" t="s">
        <v>8151</v>
      </c>
      <c r="C2738" t="s">
        <v>63</v>
      </c>
      <c r="D2738" t="s">
        <v>165</v>
      </c>
      <c r="E2738" t="s">
        <v>6846</v>
      </c>
      <c r="F2738" t="s">
        <v>72</v>
      </c>
      <c r="G2738" t="s">
        <v>68</v>
      </c>
      <c r="H2738">
        <v>3</v>
      </c>
      <c r="I2738">
        <v>88.83</v>
      </c>
      <c r="J2738">
        <v>0.13500000000000001</v>
      </c>
      <c r="K2738">
        <v>70.760000000000005</v>
      </c>
      <c r="L2738" t="s">
        <v>57</v>
      </c>
    </row>
    <row r="2739" spans="1:12" x14ac:dyDescent="0.3">
      <c r="A2739" t="s">
        <v>2521</v>
      </c>
      <c r="B2739" t="s">
        <v>7469</v>
      </c>
      <c r="C2739" t="s">
        <v>6755</v>
      </c>
      <c r="D2739" t="s">
        <v>103</v>
      </c>
      <c r="E2739" t="s">
        <v>71</v>
      </c>
      <c r="F2739" t="s">
        <v>78</v>
      </c>
      <c r="G2739" t="s">
        <v>56</v>
      </c>
      <c r="H2739">
        <v>1</v>
      </c>
      <c r="I2739">
        <v>282.17</v>
      </c>
      <c r="J2739">
        <v>0</v>
      </c>
      <c r="K2739">
        <v>207</v>
      </c>
      <c r="L2739" t="s">
        <v>57</v>
      </c>
    </row>
    <row r="2740" spans="1:12" x14ac:dyDescent="0.3">
      <c r="A2740" t="s">
        <v>3418</v>
      </c>
      <c r="B2740" t="s">
        <v>7823</v>
      </c>
      <c r="C2740" t="s">
        <v>88</v>
      </c>
      <c r="D2740" t="s">
        <v>270</v>
      </c>
      <c r="E2740" t="s">
        <v>71</v>
      </c>
      <c r="F2740" t="s">
        <v>126</v>
      </c>
      <c r="G2740" t="s">
        <v>68</v>
      </c>
      <c r="H2740">
        <v>3</v>
      </c>
      <c r="I2740">
        <v>120.92</v>
      </c>
      <c r="J2740">
        <v>0.14799999999999999</v>
      </c>
      <c r="K2740">
        <v>93.38</v>
      </c>
      <c r="L2740" t="s">
        <v>57</v>
      </c>
    </row>
    <row r="2741" spans="1:12" x14ac:dyDescent="0.3">
      <c r="A2741" t="s">
        <v>4454</v>
      </c>
      <c r="B2741" t="s">
        <v>7268</v>
      </c>
      <c r="C2741" t="s">
        <v>84</v>
      </c>
      <c r="D2741" t="s">
        <v>196</v>
      </c>
      <c r="E2741" t="s">
        <v>54</v>
      </c>
      <c r="F2741" t="s">
        <v>55</v>
      </c>
      <c r="G2741" t="s">
        <v>68</v>
      </c>
      <c r="H2741">
        <v>8</v>
      </c>
      <c r="I2741">
        <v>13.74</v>
      </c>
      <c r="J2741">
        <v>0.05</v>
      </c>
      <c r="K2741">
        <v>9.32</v>
      </c>
      <c r="L2741" t="s">
        <v>57</v>
      </c>
    </row>
    <row r="2742" spans="1:12" x14ac:dyDescent="0.3">
      <c r="A2742" t="s">
        <v>1315</v>
      </c>
      <c r="B2742" t="s">
        <v>6760</v>
      </c>
      <c r="C2742" t="s">
        <v>88</v>
      </c>
      <c r="D2742" t="s">
        <v>135</v>
      </c>
      <c r="E2742" t="s">
        <v>71</v>
      </c>
      <c r="F2742" t="s">
        <v>72</v>
      </c>
      <c r="G2742" t="s">
        <v>68</v>
      </c>
      <c r="H2742">
        <v>12</v>
      </c>
      <c r="I2742">
        <v>206.38</v>
      </c>
      <c r="J2742">
        <v>2.5999999999999999E-2</v>
      </c>
      <c r="K2742">
        <v>136.31</v>
      </c>
      <c r="L2742" t="s">
        <v>57</v>
      </c>
    </row>
    <row r="2743" spans="1:12" x14ac:dyDescent="0.3">
      <c r="A2743" t="s">
        <v>3751</v>
      </c>
      <c r="B2743" t="s">
        <v>7640</v>
      </c>
      <c r="C2743" t="s">
        <v>63</v>
      </c>
      <c r="D2743" t="s">
        <v>251</v>
      </c>
      <c r="E2743" t="s">
        <v>54</v>
      </c>
      <c r="F2743" t="s">
        <v>65</v>
      </c>
      <c r="G2743" t="s">
        <v>68</v>
      </c>
      <c r="H2743">
        <v>1</v>
      </c>
      <c r="I2743">
        <v>6.59</v>
      </c>
      <c r="J2743">
        <v>0.308</v>
      </c>
      <c r="K2743">
        <v>3.78</v>
      </c>
      <c r="L2743" t="s">
        <v>6738</v>
      </c>
    </row>
    <row r="2744" spans="1:12" x14ac:dyDescent="0.3">
      <c r="A2744" t="s">
        <v>1030</v>
      </c>
      <c r="B2744" t="s">
        <v>6916</v>
      </c>
      <c r="C2744" t="s">
        <v>88</v>
      </c>
      <c r="D2744" t="s">
        <v>89</v>
      </c>
      <c r="E2744" t="s">
        <v>54</v>
      </c>
      <c r="F2744" t="s">
        <v>156</v>
      </c>
      <c r="G2744" t="s">
        <v>56</v>
      </c>
      <c r="H2744">
        <v>2</v>
      </c>
      <c r="I2744">
        <v>18.489999999999998</v>
      </c>
      <c r="J2744">
        <v>7.0999999999999994E-2</v>
      </c>
      <c r="K2744">
        <v>10.17</v>
      </c>
      <c r="L2744" t="s">
        <v>57</v>
      </c>
    </row>
    <row r="2745" spans="1:12" x14ac:dyDescent="0.3">
      <c r="A2745" t="s">
        <v>1038</v>
      </c>
      <c r="B2745" t="s">
        <v>7700</v>
      </c>
      <c r="C2745" t="s">
        <v>84</v>
      </c>
      <c r="D2745" t="s">
        <v>572</v>
      </c>
      <c r="E2745" t="s">
        <v>54</v>
      </c>
      <c r="F2745" t="s">
        <v>114</v>
      </c>
      <c r="G2745" t="s">
        <v>68</v>
      </c>
      <c r="H2745">
        <v>8</v>
      </c>
      <c r="I2745">
        <v>7.14</v>
      </c>
      <c r="J2745">
        <v>5.7000000000000002E-2</v>
      </c>
      <c r="K2745">
        <v>4.87</v>
      </c>
      <c r="L2745" t="s">
        <v>6720</v>
      </c>
    </row>
    <row r="2746" spans="1:12" x14ac:dyDescent="0.3">
      <c r="A2746" t="s">
        <v>5801</v>
      </c>
      <c r="B2746" t="s">
        <v>8152</v>
      </c>
      <c r="C2746" t="s">
        <v>88</v>
      </c>
      <c r="D2746" t="s">
        <v>123</v>
      </c>
      <c r="E2746" t="s">
        <v>60</v>
      </c>
      <c r="F2746" t="s">
        <v>67</v>
      </c>
      <c r="G2746" t="s">
        <v>68</v>
      </c>
      <c r="H2746">
        <v>3</v>
      </c>
      <c r="I2746">
        <v>20.28</v>
      </c>
      <c r="J2746">
        <v>0.151</v>
      </c>
      <c r="K2746">
        <v>11.04</v>
      </c>
      <c r="L2746" t="s">
        <v>57</v>
      </c>
    </row>
    <row r="2747" spans="1:12" x14ac:dyDescent="0.3">
      <c r="A2747" t="s">
        <v>805</v>
      </c>
      <c r="B2747" t="s">
        <v>6998</v>
      </c>
      <c r="C2747" t="s">
        <v>52</v>
      </c>
      <c r="D2747" t="s">
        <v>237</v>
      </c>
      <c r="E2747" t="s">
        <v>54</v>
      </c>
      <c r="F2747" t="s">
        <v>156</v>
      </c>
      <c r="G2747" t="s">
        <v>68</v>
      </c>
      <c r="H2747">
        <v>9</v>
      </c>
      <c r="I2747">
        <v>23.69</v>
      </c>
      <c r="J2747">
        <v>6.6000000000000003E-2</v>
      </c>
      <c r="K2747">
        <v>15.52</v>
      </c>
      <c r="L2747" t="s">
        <v>57</v>
      </c>
    </row>
    <row r="2748" spans="1:12" x14ac:dyDescent="0.3">
      <c r="A2748" t="s">
        <v>3740</v>
      </c>
      <c r="B2748" t="s">
        <v>8013</v>
      </c>
      <c r="C2748" t="s">
        <v>63</v>
      </c>
      <c r="D2748" t="s">
        <v>106</v>
      </c>
      <c r="E2748" t="s">
        <v>54</v>
      </c>
      <c r="F2748" t="s">
        <v>114</v>
      </c>
      <c r="G2748" t="s">
        <v>68</v>
      </c>
      <c r="H2748">
        <v>5</v>
      </c>
      <c r="I2748">
        <v>9.0399999999999991</v>
      </c>
      <c r="J2748">
        <v>0.27700000000000002</v>
      </c>
      <c r="K2748">
        <v>5.85</v>
      </c>
      <c r="L2748" t="s">
        <v>57</v>
      </c>
    </row>
    <row r="2749" spans="1:12" x14ac:dyDescent="0.3">
      <c r="A2749" t="s">
        <v>3934</v>
      </c>
      <c r="B2749" t="s">
        <v>7850</v>
      </c>
      <c r="C2749" t="s">
        <v>84</v>
      </c>
      <c r="D2749" t="s">
        <v>85</v>
      </c>
      <c r="E2749" t="s">
        <v>54</v>
      </c>
      <c r="F2749" t="s">
        <v>65</v>
      </c>
      <c r="G2749" t="s">
        <v>68</v>
      </c>
      <c r="H2749">
        <v>6</v>
      </c>
      <c r="I2749">
        <v>22.35</v>
      </c>
      <c r="J2749">
        <v>0.13</v>
      </c>
      <c r="K2749">
        <v>15.11</v>
      </c>
      <c r="L2749" t="s">
        <v>57</v>
      </c>
    </row>
    <row r="2750" spans="1:12" x14ac:dyDescent="0.3">
      <c r="A2750" t="s">
        <v>5963</v>
      </c>
      <c r="B2750" t="s">
        <v>7193</v>
      </c>
      <c r="C2750" t="s">
        <v>84</v>
      </c>
      <c r="D2750" t="s">
        <v>572</v>
      </c>
      <c r="E2750" t="s">
        <v>54</v>
      </c>
      <c r="F2750" t="s">
        <v>114</v>
      </c>
      <c r="G2750" t="s">
        <v>68</v>
      </c>
      <c r="H2750">
        <v>1</v>
      </c>
      <c r="J2750">
        <v>0.04</v>
      </c>
      <c r="K2750">
        <v>3.65</v>
      </c>
      <c r="L2750" t="s">
        <v>57</v>
      </c>
    </row>
    <row r="2751" spans="1:12" x14ac:dyDescent="0.3">
      <c r="A2751" t="s">
        <v>1755</v>
      </c>
      <c r="B2751" t="s">
        <v>7183</v>
      </c>
      <c r="C2751" t="s">
        <v>88</v>
      </c>
      <c r="D2751" t="s">
        <v>270</v>
      </c>
      <c r="E2751" t="s">
        <v>93</v>
      </c>
      <c r="F2751" t="s">
        <v>94</v>
      </c>
      <c r="G2751" t="s">
        <v>68</v>
      </c>
      <c r="H2751">
        <v>3</v>
      </c>
      <c r="I2751">
        <v>30.93</v>
      </c>
      <c r="J2751">
        <v>0.107</v>
      </c>
      <c r="K2751">
        <v>12.3</v>
      </c>
      <c r="L2751" t="s">
        <v>57</v>
      </c>
    </row>
    <row r="2752" spans="1:12" x14ac:dyDescent="0.3">
      <c r="A2752" t="s">
        <v>3241</v>
      </c>
      <c r="B2752" t="s">
        <v>8153</v>
      </c>
      <c r="C2752" t="s">
        <v>84</v>
      </c>
      <c r="D2752" t="s">
        <v>196</v>
      </c>
      <c r="E2752" t="s">
        <v>107</v>
      </c>
      <c r="F2752" t="s">
        <v>139</v>
      </c>
      <c r="G2752" t="s">
        <v>56</v>
      </c>
      <c r="H2752">
        <v>5</v>
      </c>
      <c r="I2752">
        <v>9.69</v>
      </c>
      <c r="J2752">
        <v>0.10100000000000001</v>
      </c>
      <c r="K2752">
        <v>3.28</v>
      </c>
      <c r="L2752" t="s">
        <v>6720</v>
      </c>
    </row>
    <row r="2753" spans="1:12" x14ac:dyDescent="0.3">
      <c r="A2753" t="s">
        <v>4949</v>
      </c>
      <c r="B2753" t="s">
        <v>7294</v>
      </c>
      <c r="C2753" t="s">
        <v>63</v>
      </c>
      <c r="D2753" t="s">
        <v>258</v>
      </c>
      <c r="E2753" t="s">
        <v>71</v>
      </c>
      <c r="F2753" t="s">
        <v>78</v>
      </c>
      <c r="G2753" t="s">
        <v>56</v>
      </c>
      <c r="H2753">
        <v>3</v>
      </c>
      <c r="I2753">
        <v>220.13</v>
      </c>
      <c r="J2753">
        <v>0.30399999999999999</v>
      </c>
      <c r="K2753">
        <v>159.62</v>
      </c>
      <c r="L2753" t="s">
        <v>57</v>
      </c>
    </row>
    <row r="2754" spans="1:12" x14ac:dyDescent="0.3">
      <c r="A2754" t="s">
        <v>4125</v>
      </c>
      <c r="B2754" t="s">
        <v>7792</v>
      </c>
      <c r="C2754" t="s">
        <v>52</v>
      </c>
      <c r="D2754" t="s">
        <v>101</v>
      </c>
      <c r="E2754" t="s">
        <v>71</v>
      </c>
      <c r="F2754" t="s">
        <v>126</v>
      </c>
      <c r="G2754" t="s">
        <v>68</v>
      </c>
      <c r="H2754">
        <v>7</v>
      </c>
      <c r="I2754">
        <v>210.22</v>
      </c>
      <c r="J2754">
        <v>8.1000000000000003E-2</v>
      </c>
      <c r="K2754">
        <v>143.84</v>
      </c>
      <c r="L2754" t="s">
        <v>57</v>
      </c>
    </row>
    <row r="2755" spans="1:12" x14ac:dyDescent="0.3">
      <c r="A2755" t="s">
        <v>3369</v>
      </c>
      <c r="B2755" t="s">
        <v>7510</v>
      </c>
      <c r="C2755" t="s">
        <v>63</v>
      </c>
      <c r="D2755" t="s">
        <v>281</v>
      </c>
      <c r="E2755" t="s">
        <v>60</v>
      </c>
      <c r="F2755" t="s">
        <v>90</v>
      </c>
      <c r="G2755" t="s">
        <v>56</v>
      </c>
      <c r="H2755">
        <v>1</v>
      </c>
      <c r="I2755">
        <v>18.25</v>
      </c>
      <c r="J2755">
        <v>0.151</v>
      </c>
      <c r="K2755">
        <v>9.85</v>
      </c>
      <c r="L2755" t="s">
        <v>57</v>
      </c>
    </row>
    <row r="2756" spans="1:12" x14ac:dyDescent="0.3">
      <c r="A2756" t="s">
        <v>793</v>
      </c>
      <c r="B2756" t="s">
        <v>7219</v>
      </c>
      <c r="C2756" t="s">
        <v>84</v>
      </c>
      <c r="D2756" t="s">
        <v>229</v>
      </c>
      <c r="E2756" t="s">
        <v>107</v>
      </c>
      <c r="F2756" t="s">
        <v>108</v>
      </c>
      <c r="G2756" t="s">
        <v>56</v>
      </c>
      <c r="H2756">
        <v>2</v>
      </c>
      <c r="I2756">
        <v>31.44</v>
      </c>
      <c r="J2756">
        <v>5.6000000000000001E-2</v>
      </c>
      <c r="K2756">
        <v>12.13</v>
      </c>
      <c r="L2756" t="s">
        <v>57</v>
      </c>
    </row>
    <row r="2757" spans="1:12" x14ac:dyDescent="0.3">
      <c r="A2757" t="s">
        <v>2540</v>
      </c>
      <c r="B2757" t="s">
        <v>8154</v>
      </c>
      <c r="C2757" t="s">
        <v>84</v>
      </c>
      <c r="D2757" t="s">
        <v>572</v>
      </c>
      <c r="E2757" t="s">
        <v>71</v>
      </c>
      <c r="F2757" t="s">
        <v>78</v>
      </c>
      <c r="G2757" t="s">
        <v>68</v>
      </c>
      <c r="H2757">
        <v>9</v>
      </c>
      <c r="I2757">
        <v>262.25</v>
      </c>
      <c r="K2757">
        <v>207.52</v>
      </c>
      <c r="L2757" t="s">
        <v>57</v>
      </c>
    </row>
    <row r="2758" spans="1:12" x14ac:dyDescent="0.3">
      <c r="A2758" t="s">
        <v>4232</v>
      </c>
      <c r="B2758" t="s">
        <v>7126</v>
      </c>
      <c r="C2758" t="s">
        <v>84</v>
      </c>
      <c r="D2758" t="s">
        <v>103</v>
      </c>
      <c r="E2758" t="s">
        <v>93</v>
      </c>
      <c r="F2758" t="s">
        <v>255</v>
      </c>
      <c r="G2758" t="s">
        <v>68</v>
      </c>
      <c r="H2758">
        <v>7</v>
      </c>
      <c r="I2758">
        <v>80.3</v>
      </c>
      <c r="J2758">
        <v>9.5000000000000001E-2</v>
      </c>
      <c r="K2758">
        <v>35.74</v>
      </c>
      <c r="L2758" t="s">
        <v>57</v>
      </c>
    </row>
    <row r="2759" spans="1:12" x14ac:dyDescent="0.3">
      <c r="A2759" t="s">
        <v>3790</v>
      </c>
      <c r="B2759" t="s">
        <v>8155</v>
      </c>
      <c r="C2759" t="s">
        <v>88</v>
      </c>
      <c r="D2759" t="s">
        <v>198</v>
      </c>
      <c r="E2759" t="s">
        <v>93</v>
      </c>
      <c r="F2759" t="s">
        <v>141</v>
      </c>
      <c r="G2759" t="s">
        <v>56</v>
      </c>
      <c r="H2759">
        <v>5</v>
      </c>
      <c r="I2759">
        <v>41.51</v>
      </c>
      <c r="J2759">
        <v>0.126</v>
      </c>
      <c r="K2759">
        <v>17.850000000000001</v>
      </c>
      <c r="L2759" t="s">
        <v>57</v>
      </c>
    </row>
    <row r="2760" spans="1:12" x14ac:dyDescent="0.3">
      <c r="A2760" t="s">
        <v>3781</v>
      </c>
      <c r="B2760" t="s">
        <v>7661</v>
      </c>
      <c r="C2760" t="s">
        <v>88</v>
      </c>
      <c r="D2760" t="s">
        <v>179</v>
      </c>
      <c r="E2760" t="s">
        <v>6924</v>
      </c>
      <c r="F2760" t="s">
        <v>97</v>
      </c>
      <c r="H2760">
        <v>6</v>
      </c>
      <c r="I2760">
        <v>34.46</v>
      </c>
      <c r="J2760">
        <v>0</v>
      </c>
      <c r="K2760">
        <v>26.95</v>
      </c>
      <c r="L2760" t="s">
        <v>6720</v>
      </c>
    </row>
    <row r="2761" spans="1:12" x14ac:dyDescent="0.3">
      <c r="A2761" t="s">
        <v>451</v>
      </c>
      <c r="B2761" t="s">
        <v>7075</v>
      </c>
      <c r="C2761" t="s">
        <v>52</v>
      </c>
      <c r="D2761" t="s">
        <v>121</v>
      </c>
      <c r="E2761" t="s">
        <v>60</v>
      </c>
      <c r="F2761" t="s">
        <v>61</v>
      </c>
      <c r="G2761" t="s">
        <v>56</v>
      </c>
      <c r="H2761">
        <v>2</v>
      </c>
      <c r="I2761">
        <v>77.36</v>
      </c>
      <c r="J2761">
        <v>6.2E-2</v>
      </c>
      <c r="K2761">
        <v>36.119999999999997</v>
      </c>
      <c r="L2761" t="s">
        <v>57</v>
      </c>
    </row>
    <row r="2762" spans="1:12" x14ac:dyDescent="0.3">
      <c r="A2762" t="s">
        <v>2299</v>
      </c>
      <c r="B2762" t="s">
        <v>8156</v>
      </c>
      <c r="C2762" t="s">
        <v>84</v>
      </c>
      <c r="D2762" t="s">
        <v>229</v>
      </c>
      <c r="E2762" t="s">
        <v>71</v>
      </c>
      <c r="F2762" t="s">
        <v>126</v>
      </c>
      <c r="G2762" t="s">
        <v>68</v>
      </c>
      <c r="H2762">
        <v>1</v>
      </c>
      <c r="I2762">
        <v>237.18</v>
      </c>
      <c r="J2762">
        <v>4.4999999999999998E-2</v>
      </c>
      <c r="L2762" t="s">
        <v>57</v>
      </c>
    </row>
    <row r="2763" spans="1:12" x14ac:dyDescent="0.3">
      <c r="A2763" t="s">
        <v>2055</v>
      </c>
      <c r="B2763" t="s">
        <v>7257</v>
      </c>
      <c r="C2763" t="s">
        <v>63</v>
      </c>
      <c r="D2763" t="s">
        <v>165</v>
      </c>
      <c r="E2763" t="s">
        <v>93</v>
      </c>
      <c r="F2763" t="s">
        <v>141</v>
      </c>
      <c r="G2763" t="s">
        <v>56</v>
      </c>
      <c r="H2763">
        <v>2</v>
      </c>
      <c r="J2763">
        <v>0.23699999999999999</v>
      </c>
      <c r="K2763">
        <v>9.3699999999999992</v>
      </c>
      <c r="L2763" t="s">
        <v>57</v>
      </c>
    </row>
    <row r="2764" spans="1:12" x14ac:dyDescent="0.3">
      <c r="A2764" t="s">
        <v>2699</v>
      </c>
      <c r="B2764" t="s">
        <v>6944</v>
      </c>
      <c r="C2764" t="s">
        <v>84</v>
      </c>
      <c r="D2764" t="s">
        <v>169</v>
      </c>
      <c r="E2764" t="s">
        <v>54</v>
      </c>
      <c r="F2764" t="s">
        <v>114</v>
      </c>
      <c r="G2764" t="s">
        <v>56</v>
      </c>
      <c r="H2764">
        <v>3</v>
      </c>
      <c r="I2764">
        <v>3.77</v>
      </c>
      <c r="J2764">
        <v>6.3E-2</v>
      </c>
      <c r="K2764">
        <v>2.19</v>
      </c>
      <c r="L2764" t="s">
        <v>57</v>
      </c>
    </row>
    <row r="2765" spans="1:12" x14ac:dyDescent="0.3">
      <c r="A2765" t="s">
        <v>1709</v>
      </c>
      <c r="B2765" t="s">
        <v>7887</v>
      </c>
      <c r="C2765" t="s">
        <v>52</v>
      </c>
      <c r="D2765" t="s">
        <v>121</v>
      </c>
      <c r="E2765" t="s">
        <v>71</v>
      </c>
      <c r="F2765" t="s">
        <v>6737</v>
      </c>
      <c r="G2765" t="s">
        <v>68</v>
      </c>
      <c r="H2765">
        <v>5</v>
      </c>
      <c r="I2765">
        <v>75.67</v>
      </c>
      <c r="J2765">
        <v>6.6000000000000003E-2</v>
      </c>
      <c r="K2765">
        <v>54.94</v>
      </c>
      <c r="L2765" t="s">
        <v>57</v>
      </c>
    </row>
    <row r="2766" spans="1:12" x14ac:dyDescent="0.3">
      <c r="A2766" t="s">
        <v>3475</v>
      </c>
      <c r="B2766" t="s">
        <v>8027</v>
      </c>
      <c r="C2766" t="s">
        <v>88</v>
      </c>
      <c r="D2766" t="s">
        <v>7367</v>
      </c>
      <c r="E2766" t="s">
        <v>71</v>
      </c>
      <c r="F2766" t="s">
        <v>97</v>
      </c>
      <c r="G2766" t="s">
        <v>56</v>
      </c>
      <c r="H2766">
        <v>5</v>
      </c>
      <c r="I2766">
        <v>38.94</v>
      </c>
      <c r="J2766">
        <v>0.107</v>
      </c>
      <c r="K2766">
        <v>28.48</v>
      </c>
      <c r="L2766" t="s">
        <v>57</v>
      </c>
    </row>
    <row r="2767" spans="1:12" x14ac:dyDescent="0.3">
      <c r="A2767" t="s">
        <v>343</v>
      </c>
      <c r="B2767" t="s">
        <v>8157</v>
      </c>
      <c r="C2767" t="s">
        <v>84</v>
      </c>
      <c r="D2767" t="s">
        <v>85</v>
      </c>
      <c r="E2767" t="s">
        <v>60</v>
      </c>
      <c r="F2767" t="s">
        <v>76</v>
      </c>
      <c r="G2767" t="s">
        <v>56</v>
      </c>
      <c r="H2767">
        <v>1</v>
      </c>
      <c r="I2767">
        <v>86.23</v>
      </c>
      <c r="J2767">
        <v>3.1E-2</v>
      </c>
      <c r="K2767">
        <v>38.17</v>
      </c>
      <c r="L2767" t="s">
        <v>57</v>
      </c>
    </row>
    <row r="2768" spans="1:12" x14ac:dyDescent="0.3">
      <c r="A2768" t="s">
        <v>3314</v>
      </c>
      <c r="B2768" t="s">
        <v>7087</v>
      </c>
      <c r="C2768" t="s">
        <v>88</v>
      </c>
      <c r="D2768" t="s">
        <v>429</v>
      </c>
      <c r="E2768" t="s">
        <v>71</v>
      </c>
      <c r="F2768" t="s">
        <v>126</v>
      </c>
      <c r="G2768" t="s">
        <v>68</v>
      </c>
      <c r="H2768">
        <v>5</v>
      </c>
      <c r="I2768">
        <v>81.2</v>
      </c>
      <c r="J2768">
        <v>6.8000000000000005E-2</v>
      </c>
      <c r="K2768">
        <v>61.06</v>
      </c>
      <c r="L2768" t="s">
        <v>104</v>
      </c>
    </row>
    <row r="2769" spans="1:12" x14ac:dyDescent="0.3">
      <c r="A2769" t="s">
        <v>5853</v>
      </c>
      <c r="B2769" t="s">
        <v>8114</v>
      </c>
      <c r="C2769" t="s">
        <v>88</v>
      </c>
      <c r="D2769" t="s">
        <v>7776</v>
      </c>
      <c r="E2769" t="s">
        <v>107</v>
      </c>
      <c r="F2769" t="s">
        <v>139</v>
      </c>
      <c r="G2769" t="s">
        <v>68</v>
      </c>
      <c r="H2769">
        <v>4</v>
      </c>
      <c r="I2769">
        <v>43.45</v>
      </c>
      <c r="J2769">
        <v>8.6999999999999994E-2</v>
      </c>
      <c r="K2769">
        <v>19.079999999999998</v>
      </c>
      <c r="L2769" t="s">
        <v>57</v>
      </c>
    </row>
    <row r="2770" spans="1:12" x14ac:dyDescent="0.3">
      <c r="A2770" t="s">
        <v>2492</v>
      </c>
      <c r="B2770" t="s">
        <v>7322</v>
      </c>
      <c r="C2770" t="s">
        <v>84</v>
      </c>
      <c r="D2770" t="s">
        <v>177</v>
      </c>
      <c r="E2770" t="s">
        <v>71</v>
      </c>
      <c r="F2770" t="s">
        <v>86</v>
      </c>
      <c r="G2770" t="s">
        <v>68</v>
      </c>
      <c r="H2770">
        <v>1</v>
      </c>
      <c r="I2770">
        <v>117.87</v>
      </c>
      <c r="J2770">
        <v>3.4000000000000002E-2</v>
      </c>
      <c r="K2770">
        <v>89.62</v>
      </c>
      <c r="L2770" t="s">
        <v>57</v>
      </c>
    </row>
    <row r="2771" spans="1:12" x14ac:dyDescent="0.3">
      <c r="A2771" t="s">
        <v>4303</v>
      </c>
      <c r="B2771" t="s">
        <v>8010</v>
      </c>
      <c r="C2771" t="s">
        <v>88</v>
      </c>
      <c r="D2771" t="s">
        <v>179</v>
      </c>
      <c r="E2771" t="s">
        <v>6996</v>
      </c>
      <c r="F2771" t="s">
        <v>6768</v>
      </c>
      <c r="G2771" t="s">
        <v>56</v>
      </c>
      <c r="H2771">
        <v>2</v>
      </c>
      <c r="I2771">
        <v>83.61</v>
      </c>
      <c r="J2771">
        <v>0.122</v>
      </c>
      <c r="K2771">
        <v>39.15</v>
      </c>
      <c r="L2771" t="s">
        <v>104</v>
      </c>
    </row>
    <row r="2772" spans="1:12" x14ac:dyDescent="0.3">
      <c r="A2772" t="s">
        <v>1952</v>
      </c>
      <c r="B2772" t="s">
        <v>8008</v>
      </c>
      <c r="C2772" t="s">
        <v>63</v>
      </c>
      <c r="D2772" t="s">
        <v>119</v>
      </c>
      <c r="E2772" t="s">
        <v>71</v>
      </c>
      <c r="F2772" t="s">
        <v>78</v>
      </c>
      <c r="G2772" t="s">
        <v>68</v>
      </c>
      <c r="H2772">
        <v>3</v>
      </c>
      <c r="I2772">
        <v>50.33</v>
      </c>
      <c r="J2772">
        <v>0.247</v>
      </c>
      <c r="K2772">
        <v>40.17</v>
      </c>
      <c r="L2772" t="s">
        <v>57</v>
      </c>
    </row>
    <row r="2773" spans="1:12" x14ac:dyDescent="0.3">
      <c r="A2773" t="s">
        <v>5321</v>
      </c>
      <c r="B2773" t="s">
        <v>7429</v>
      </c>
      <c r="C2773" t="s">
        <v>84</v>
      </c>
      <c r="D2773" t="s">
        <v>103</v>
      </c>
      <c r="E2773" t="s">
        <v>54</v>
      </c>
      <c r="F2773" t="s">
        <v>55</v>
      </c>
      <c r="G2773" t="s">
        <v>56</v>
      </c>
      <c r="H2773">
        <v>1</v>
      </c>
      <c r="I2773">
        <v>17.68</v>
      </c>
      <c r="J2773">
        <v>5.6000000000000001E-2</v>
      </c>
      <c r="K2773">
        <v>10.45</v>
      </c>
      <c r="L2773" t="s">
        <v>57</v>
      </c>
    </row>
    <row r="2774" spans="1:12" x14ac:dyDescent="0.3">
      <c r="A2774" t="s">
        <v>5806</v>
      </c>
      <c r="B2774" t="s">
        <v>7018</v>
      </c>
      <c r="C2774" t="s">
        <v>63</v>
      </c>
      <c r="D2774" t="s">
        <v>159</v>
      </c>
      <c r="E2774" t="s">
        <v>93</v>
      </c>
      <c r="F2774" t="s">
        <v>141</v>
      </c>
      <c r="G2774" t="s">
        <v>68</v>
      </c>
      <c r="H2774">
        <v>2</v>
      </c>
      <c r="I2774">
        <v>59.12</v>
      </c>
      <c r="J2774">
        <v>0.28899999999999998</v>
      </c>
      <c r="K2774">
        <v>26.42</v>
      </c>
      <c r="L2774" t="s">
        <v>57</v>
      </c>
    </row>
    <row r="2775" spans="1:12" x14ac:dyDescent="0.3">
      <c r="A2775" t="s">
        <v>2963</v>
      </c>
      <c r="B2775" t="s">
        <v>7802</v>
      </c>
      <c r="C2775" t="s">
        <v>6755</v>
      </c>
      <c r="D2775" t="s">
        <v>150</v>
      </c>
      <c r="E2775" t="s">
        <v>54</v>
      </c>
      <c r="F2775" t="s">
        <v>114</v>
      </c>
      <c r="G2775" t="s">
        <v>68</v>
      </c>
      <c r="H2775">
        <v>1</v>
      </c>
      <c r="I2775">
        <v>17.34</v>
      </c>
      <c r="J2775">
        <v>9.2999999999999999E-2</v>
      </c>
      <c r="K2775">
        <v>10.87</v>
      </c>
      <c r="L2775" t="s">
        <v>57</v>
      </c>
    </row>
    <row r="2776" spans="1:12" x14ac:dyDescent="0.3">
      <c r="A2776" t="s">
        <v>4392</v>
      </c>
      <c r="B2776" t="s">
        <v>8158</v>
      </c>
      <c r="C2776" t="s">
        <v>84</v>
      </c>
      <c r="D2776" t="s">
        <v>144</v>
      </c>
      <c r="E2776" t="s">
        <v>107</v>
      </c>
      <c r="F2776" t="s">
        <v>108</v>
      </c>
      <c r="G2776" t="s">
        <v>56</v>
      </c>
      <c r="H2776">
        <v>2</v>
      </c>
      <c r="I2776">
        <v>49.96</v>
      </c>
      <c r="J2776">
        <v>2.1999999999999999E-2</v>
      </c>
      <c r="K2776">
        <v>19.29</v>
      </c>
      <c r="L2776" t="s">
        <v>57</v>
      </c>
    </row>
    <row r="2777" spans="1:12" x14ac:dyDescent="0.3">
      <c r="A2777" t="s">
        <v>2272</v>
      </c>
      <c r="B2777" t="s">
        <v>8159</v>
      </c>
      <c r="C2777" t="s">
        <v>84</v>
      </c>
      <c r="D2777" t="s">
        <v>110</v>
      </c>
      <c r="E2777" t="s">
        <v>93</v>
      </c>
      <c r="F2777" t="s">
        <v>141</v>
      </c>
      <c r="G2777" t="s">
        <v>68</v>
      </c>
      <c r="H2777">
        <v>4</v>
      </c>
      <c r="I2777">
        <v>11.78</v>
      </c>
      <c r="J2777">
        <v>0.13900000000000001</v>
      </c>
      <c r="K2777">
        <v>4.9800000000000004</v>
      </c>
      <c r="L2777" t="s">
        <v>57</v>
      </c>
    </row>
    <row r="2778" spans="1:12" x14ac:dyDescent="0.3">
      <c r="A2778" t="s">
        <v>1144</v>
      </c>
      <c r="B2778" t="s">
        <v>7966</v>
      </c>
      <c r="C2778" t="s">
        <v>52</v>
      </c>
      <c r="D2778" t="s">
        <v>216</v>
      </c>
      <c r="E2778" t="s">
        <v>93</v>
      </c>
      <c r="F2778" t="s">
        <v>7108</v>
      </c>
      <c r="G2778" t="s">
        <v>68</v>
      </c>
      <c r="H2778">
        <v>1</v>
      </c>
      <c r="I2778">
        <v>76.180000000000007</v>
      </c>
      <c r="J2778">
        <v>8.7999999999999995E-2</v>
      </c>
      <c r="K2778">
        <v>32.31</v>
      </c>
      <c r="L2778" t="s">
        <v>57</v>
      </c>
    </row>
    <row r="2779" spans="1:12" x14ac:dyDescent="0.3">
      <c r="A2779" t="s">
        <v>2884</v>
      </c>
      <c r="B2779" t="s">
        <v>8160</v>
      </c>
      <c r="C2779" t="s">
        <v>63</v>
      </c>
      <c r="D2779" t="s">
        <v>175</v>
      </c>
      <c r="E2779" t="s">
        <v>71</v>
      </c>
      <c r="F2779" t="s">
        <v>72</v>
      </c>
      <c r="G2779" t="s">
        <v>68</v>
      </c>
      <c r="H2779">
        <v>1</v>
      </c>
      <c r="J2779">
        <v>0.25700000000000001</v>
      </c>
      <c r="K2779">
        <v>142.65</v>
      </c>
      <c r="L2779" t="s">
        <v>57</v>
      </c>
    </row>
    <row r="2780" spans="1:12" x14ac:dyDescent="0.3">
      <c r="A2780" t="s">
        <v>5405</v>
      </c>
      <c r="B2780" t="s">
        <v>7323</v>
      </c>
      <c r="C2780" t="s">
        <v>88</v>
      </c>
      <c r="D2780" t="s">
        <v>116</v>
      </c>
      <c r="E2780" t="s">
        <v>107</v>
      </c>
      <c r="F2780" t="s">
        <v>132</v>
      </c>
      <c r="G2780" t="s">
        <v>68</v>
      </c>
      <c r="H2780">
        <v>8</v>
      </c>
      <c r="I2780">
        <v>11.21</v>
      </c>
      <c r="J2780">
        <v>0.153</v>
      </c>
      <c r="K2780">
        <v>3.48</v>
      </c>
      <c r="L2780" t="s">
        <v>57</v>
      </c>
    </row>
    <row r="2781" spans="1:12" x14ac:dyDescent="0.3">
      <c r="A2781" t="s">
        <v>4419</v>
      </c>
      <c r="B2781" t="s">
        <v>8161</v>
      </c>
      <c r="C2781" t="s">
        <v>63</v>
      </c>
      <c r="D2781" t="s">
        <v>82</v>
      </c>
      <c r="E2781" t="s">
        <v>93</v>
      </c>
      <c r="F2781" t="s">
        <v>124</v>
      </c>
      <c r="G2781" t="s">
        <v>68</v>
      </c>
      <c r="H2781">
        <v>4</v>
      </c>
      <c r="I2781">
        <v>56.94</v>
      </c>
      <c r="J2781">
        <v>0.13200000000000001</v>
      </c>
      <c r="K2781">
        <v>26.09</v>
      </c>
      <c r="L2781" t="s">
        <v>104</v>
      </c>
    </row>
    <row r="2782" spans="1:12" x14ac:dyDescent="0.3">
      <c r="A2782" t="s">
        <v>1487</v>
      </c>
      <c r="B2782" t="s">
        <v>7226</v>
      </c>
      <c r="C2782" t="s">
        <v>6820</v>
      </c>
      <c r="D2782" t="s">
        <v>59</v>
      </c>
      <c r="E2782" t="s">
        <v>71</v>
      </c>
      <c r="F2782" t="s">
        <v>126</v>
      </c>
      <c r="G2782" t="s">
        <v>56</v>
      </c>
      <c r="H2782">
        <v>1</v>
      </c>
      <c r="I2782">
        <v>252.3</v>
      </c>
      <c r="J2782">
        <v>9.4E-2</v>
      </c>
      <c r="K2782">
        <v>192.89</v>
      </c>
      <c r="L2782" t="s">
        <v>57</v>
      </c>
    </row>
    <row r="2783" spans="1:12" x14ac:dyDescent="0.3">
      <c r="A2783" t="s">
        <v>5532</v>
      </c>
      <c r="B2783" t="s">
        <v>7118</v>
      </c>
      <c r="C2783" t="s">
        <v>63</v>
      </c>
      <c r="D2783" t="s">
        <v>263</v>
      </c>
      <c r="E2783" t="s">
        <v>93</v>
      </c>
      <c r="F2783" t="s">
        <v>255</v>
      </c>
      <c r="G2783" t="s">
        <v>68</v>
      </c>
      <c r="H2783">
        <v>3</v>
      </c>
      <c r="I2783">
        <v>54.36</v>
      </c>
      <c r="J2783">
        <v>0.127</v>
      </c>
      <c r="K2783">
        <v>21.28</v>
      </c>
      <c r="L2783" t="s">
        <v>57</v>
      </c>
    </row>
    <row r="2784" spans="1:12" x14ac:dyDescent="0.3">
      <c r="A2784" t="s">
        <v>677</v>
      </c>
      <c r="B2784" t="s">
        <v>7388</v>
      </c>
      <c r="C2784" t="s">
        <v>88</v>
      </c>
      <c r="D2784" t="s">
        <v>429</v>
      </c>
      <c r="E2784" t="s">
        <v>93</v>
      </c>
      <c r="F2784" t="s">
        <v>219</v>
      </c>
      <c r="G2784" t="s">
        <v>68</v>
      </c>
      <c r="H2784">
        <v>3</v>
      </c>
      <c r="I2784">
        <v>24.5</v>
      </c>
      <c r="J2784">
        <v>6.0999999999999999E-2</v>
      </c>
      <c r="L2784" t="s">
        <v>57</v>
      </c>
    </row>
    <row r="2785" spans="1:12" x14ac:dyDescent="0.3">
      <c r="A2785" t="s">
        <v>3802</v>
      </c>
      <c r="B2785" t="s">
        <v>8036</v>
      </c>
      <c r="C2785" t="s">
        <v>52</v>
      </c>
      <c r="D2785" t="s">
        <v>59</v>
      </c>
      <c r="E2785" t="s">
        <v>54</v>
      </c>
      <c r="F2785" t="s">
        <v>55</v>
      </c>
      <c r="G2785" t="s">
        <v>56</v>
      </c>
      <c r="H2785">
        <v>2</v>
      </c>
      <c r="I2785">
        <v>12.85</v>
      </c>
      <c r="J2785">
        <v>0.11700000000000001</v>
      </c>
      <c r="K2785">
        <v>7.83</v>
      </c>
      <c r="L2785" t="s">
        <v>57</v>
      </c>
    </row>
    <row r="2786" spans="1:12" x14ac:dyDescent="0.3">
      <c r="A2786" t="s">
        <v>5290</v>
      </c>
      <c r="B2786" t="s">
        <v>7271</v>
      </c>
      <c r="C2786" t="s">
        <v>84</v>
      </c>
      <c r="D2786" t="s">
        <v>572</v>
      </c>
      <c r="E2786" t="s">
        <v>54</v>
      </c>
      <c r="F2786" t="s">
        <v>55</v>
      </c>
      <c r="G2786" t="s">
        <v>56</v>
      </c>
      <c r="H2786">
        <v>6</v>
      </c>
      <c r="I2786">
        <v>9.36</v>
      </c>
      <c r="J2786">
        <v>8.8999999999999996E-2</v>
      </c>
      <c r="K2786">
        <v>6.28</v>
      </c>
      <c r="L2786" t="s">
        <v>57</v>
      </c>
    </row>
    <row r="2787" spans="1:12" x14ac:dyDescent="0.3">
      <c r="A2787" t="s">
        <v>903</v>
      </c>
      <c r="B2787" t="s">
        <v>7953</v>
      </c>
      <c r="C2787" t="s">
        <v>84</v>
      </c>
      <c r="D2787" t="s">
        <v>171</v>
      </c>
      <c r="E2787" t="s">
        <v>93</v>
      </c>
      <c r="F2787" t="s">
        <v>219</v>
      </c>
      <c r="G2787" t="s">
        <v>56</v>
      </c>
      <c r="H2787">
        <v>1</v>
      </c>
      <c r="I2787">
        <v>53.48</v>
      </c>
      <c r="J2787">
        <v>5.2999999999999999E-2</v>
      </c>
      <c r="K2787">
        <v>18.760000000000002</v>
      </c>
      <c r="L2787" t="s">
        <v>57</v>
      </c>
    </row>
    <row r="2788" spans="1:12" x14ac:dyDescent="0.3">
      <c r="A2788" t="s">
        <v>3047</v>
      </c>
      <c r="B2788" t="s">
        <v>8162</v>
      </c>
      <c r="C2788" t="s">
        <v>63</v>
      </c>
      <c r="D2788" t="s">
        <v>263</v>
      </c>
      <c r="E2788" t="s">
        <v>71</v>
      </c>
      <c r="F2788" t="s">
        <v>126</v>
      </c>
      <c r="G2788" t="s">
        <v>68</v>
      </c>
      <c r="H2788">
        <v>6</v>
      </c>
      <c r="I2788">
        <v>183.7</v>
      </c>
      <c r="J2788">
        <v>0.20399999999999999</v>
      </c>
      <c r="K2788">
        <v>129.61000000000001</v>
      </c>
      <c r="L2788" t="s">
        <v>57</v>
      </c>
    </row>
    <row r="2789" spans="1:12" x14ac:dyDescent="0.3">
      <c r="A2789" t="s">
        <v>1077</v>
      </c>
      <c r="B2789" t="s">
        <v>7252</v>
      </c>
      <c r="C2789" t="s">
        <v>52</v>
      </c>
      <c r="D2789" t="s">
        <v>113</v>
      </c>
      <c r="E2789" t="s">
        <v>71</v>
      </c>
      <c r="F2789" t="s">
        <v>126</v>
      </c>
      <c r="G2789" t="s">
        <v>68</v>
      </c>
      <c r="H2789">
        <v>7</v>
      </c>
      <c r="I2789">
        <v>233.27</v>
      </c>
      <c r="J2789">
        <v>7.2999999999999995E-2</v>
      </c>
      <c r="K2789">
        <v>153.11000000000001</v>
      </c>
      <c r="L2789" t="s">
        <v>6738</v>
      </c>
    </row>
    <row r="2790" spans="1:12" x14ac:dyDescent="0.3">
      <c r="A2790" t="s">
        <v>5406</v>
      </c>
      <c r="B2790" t="s">
        <v>7709</v>
      </c>
      <c r="C2790" t="s">
        <v>84</v>
      </c>
      <c r="D2790" t="s">
        <v>147</v>
      </c>
      <c r="E2790" t="s">
        <v>71</v>
      </c>
      <c r="F2790" t="s">
        <v>97</v>
      </c>
      <c r="G2790" t="s">
        <v>68</v>
      </c>
      <c r="H2790">
        <v>3</v>
      </c>
      <c r="I2790">
        <v>201.45</v>
      </c>
      <c r="J2790">
        <v>0.14099999999999999</v>
      </c>
      <c r="L2790" t="s">
        <v>57</v>
      </c>
    </row>
    <row r="2791" spans="1:12" x14ac:dyDescent="0.3">
      <c r="A2791" t="s">
        <v>6400</v>
      </c>
      <c r="B2791" t="s">
        <v>7018</v>
      </c>
      <c r="C2791" t="s">
        <v>84</v>
      </c>
      <c r="D2791" t="s">
        <v>177</v>
      </c>
      <c r="E2791" t="s">
        <v>71</v>
      </c>
      <c r="F2791" t="s">
        <v>97</v>
      </c>
      <c r="G2791" t="s">
        <v>56</v>
      </c>
      <c r="H2791">
        <v>5</v>
      </c>
      <c r="I2791">
        <v>163.05000000000001</v>
      </c>
      <c r="J2791">
        <v>8.3000000000000004E-2</v>
      </c>
      <c r="K2791">
        <v>124.64</v>
      </c>
    </row>
    <row r="2792" spans="1:12" x14ac:dyDescent="0.3">
      <c r="A2792" t="s">
        <v>1424</v>
      </c>
      <c r="B2792" t="s">
        <v>7094</v>
      </c>
      <c r="C2792" t="s">
        <v>84</v>
      </c>
      <c r="D2792" t="s">
        <v>103</v>
      </c>
      <c r="E2792" t="s">
        <v>54</v>
      </c>
      <c r="F2792" t="s">
        <v>55</v>
      </c>
      <c r="G2792" t="s">
        <v>68</v>
      </c>
      <c r="H2792">
        <v>2</v>
      </c>
      <c r="I2792">
        <v>11.8</v>
      </c>
      <c r="J2792">
        <v>4.2999999999999997E-2</v>
      </c>
      <c r="K2792">
        <v>6.64</v>
      </c>
      <c r="L2792" t="s">
        <v>57</v>
      </c>
    </row>
    <row r="2793" spans="1:12" x14ac:dyDescent="0.3">
      <c r="A2793" t="s">
        <v>4472</v>
      </c>
      <c r="B2793" t="s">
        <v>7861</v>
      </c>
      <c r="C2793" t="s">
        <v>84</v>
      </c>
      <c r="D2793" t="s">
        <v>147</v>
      </c>
      <c r="E2793" t="s">
        <v>60</v>
      </c>
      <c r="F2793" t="s">
        <v>90</v>
      </c>
      <c r="H2793">
        <v>7</v>
      </c>
      <c r="I2793">
        <v>63.91</v>
      </c>
      <c r="J2793">
        <v>5.3999999999999999E-2</v>
      </c>
      <c r="K2793">
        <v>27.97</v>
      </c>
      <c r="L2793" t="s">
        <v>104</v>
      </c>
    </row>
    <row r="2794" spans="1:12" x14ac:dyDescent="0.3">
      <c r="A2794" t="s">
        <v>3897</v>
      </c>
      <c r="B2794" t="s">
        <v>6839</v>
      </c>
      <c r="C2794" t="s">
        <v>6755</v>
      </c>
      <c r="D2794" t="s">
        <v>572</v>
      </c>
      <c r="E2794" t="s">
        <v>71</v>
      </c>
      <c r="F2794" t="s">
        <v>72</v>
      </c>
      <c r="H2794">
        <v>1</v>
      </c>
      <c r="I2794">
        <v>131.78</v>
      </c>
      <c r="J2794">
        <v>0.18099999999999999</v>
      </c>
      <c r="K2794">
        <v>93.11</v>
      </c>
      <c r="L2794" t="s">
        <v>57</v>
      </c>
    </row>
    <row r="2795" spans="1:12" x14ac:dyDescent="0.3">
      <c r="A2795" t="s">
        <v>3531</v>
      </c>
      <c r="B2795" t="s">
        <v>7338</v>
      </c>
      <c r="C2795" t="s">
        <v>52</v>
      </c>
      <c r="D2795" t="s">
        <v>216</v>
      </c>
      <c r="E2795" t="s">
        <v>71</v>
      </c>
      <c r="F2795" t="s">
        <v>126</v>
      </c>
      <c r="G2795" t="s">
        <v>68</v>
      </c>
      <c r="H2795">
        <v>7</v>
      </c>
      <c r="I2795">
        <v>266.54000000000002</v>
      </c>
      <c r="J2795">
        <v>0.127</v>
      </c>
      <c r="K2795">
        <v>191.26</v>
      </c>
      <c r="L2795" t="s">
        <v>57</v>
      </c>
    </row>
    <row r="2796" spans="1:12" x14ac:dyDescent="0.3">
      <c r="A2796" t="s">
        <v>5465</v>
      </c>
      <c r="B2796" t="s">
        <v>7475</v>
      </c>
      <c r="C2796" t="s">
        <v>52</v>
      </c>
      <c r="D2796" t="s">
        <v>70</v>
      </c>
      <c r="E2796" t="s">
        <v>107</v>
      </c>
      <c r="F2796" t="s">
        <v>108</v>
      </c>
      <c r="G2796" t="s">
        <v>68</v>
      </c>
      <c r="H2796">
        <v>5</v>
      </c>
      <c r="I2796">
        <v>33.03</v>
      </c>
      <c r="J2796">
        <v>8.5999999999999993E-2</v>
      </c>
      <c r="K2796">
        <v>14.09</v>
      </c>
      <c r="L2796" t="s">
        <v>57</v>
      </c>
    </row>
    <row r="2797" spans="1:12" x14ac:dyDescent="0.3">
      <c r="A2797" t="s">
        <v>2490</v>
      </c>
      <c r="B2797" t="s">
        <v>7020</v>
      </c>
      <c r="C2797" t="s">
        <v>63</v>
      </c>
      <c r="D2797" t="s">
        <v>188</v>
      </c>
      <c r="E2797" t="s">
        <v>107</v>
      </c>
      <c r="F2797" t="s">
        <v>148</v>
      </c>
      <c r="G2797" t="s">
        <v>56</v>
      </c>
      <c r="H2797">
        <v>3</v>
      </c>
      <c r="I2797">
        <v>49.52</v>
      </c>
      <c r="J2797">
        <v>0.28000000000000003</v>
      </c>
      <c r="K2797">
        <v>21.92</v>
      </c>
      <c r="L2797" t="s">
        <v>104</v>
      </c>
    </row>
    <row r="2798" spans="1:12" x14ac:dyDescent="0.3">
      <c r="A2798" t="s">
        <v>6007</v>
      </c>
      <c r="B2798" t="s">
        <v>7282</v>
      </c>
      <c r="C2798" t="s">
        <v>88</v>
      </c>
      <c r="D2798" t="s">
        <v>198</v>
      </c>
      <c r="E2798" t="s">
        <v>60</v>
      </c>
      <c r="F2798" t="s">
        <v>8163</v>
      </c>
      <c r="G2798" t="s">
        <v>56</v>
      </c>
      <c r="H2798">
        <v>3</v>
      </c>
      <c r="I2798">
        <v>21.39</v>
      </c>
      <c r="J2798">
        <v>3.9E-2</v>
      </c>
      <c r="K2798">
        <v>11.41</v>
      </c>
      <c r="L2798" t="s">
        <v>57</v>
      </c>
    </row>
    <row r="2799" spans="1:12" x14ac:dyDescent="0.3">
      <c r="A2799" t="s">
        <v>4438</v>
      </c>
      <c r="B2799" t="s">
        <v>8164</v>
      </c>
      <c r="C2799" t="s">
        <v>52</v>
      </c>
      <c r="D2799" t="s">
        <v>101</v>
      </c>
      <c r="E2799" t="s">
        <v>54</v>
      </c>
      <c r="F2799" t="s">
        <v>268</v>
      </c>
      <c r="G2799" t="s">
        <v>56</v>
      </c>
      <c r="H2799">
        <v>5</v>
      </c>
      <c r="I2799">
        <v>14.17</v>
      </c>
      <c r="J2799">
        <v>9.1999999999999998E-2</v>
      </c>
      <c r="K2799">
        <v>8.26</v>
      </c>
      <c r="L2799" t="s">
        <v>57</v>
      </c>
    </row>
    <row r="2800" spans="1:12" x14ac:dyDescent="0.3">
      <c r="A2800" t="s">
        <v>2851</v>
      </c>
      <c r="B2800" t="s">
        <v>7015</v>
      </c>
      <c r="C2800" t="s">
        <v>63</v>
      </c>
      <c r="D2800" t="s">
        <v>258</v>
      </c>
      <c r="E2800" t="s">
        <v>107</v>
      </c>
      <c r="F2800" t="s">
        <v>139</v>
      </c>
      <c r="G2800" t="s">
        <v>56</v>
      </c>
      <c r="H2800">
        <v>9</v>
      </c>
      <c r="I2800">
        <v>17.510000000000002</v>
      </c>
      <c r="J2800">
        <v>0.14699999999999999</v>
      </c>
      <c r="K2800">
        <v>5.49</v>
      </c>
      <c r="L2800" t="s">
        <v>57</v>
      </c>
    </row>
    <row r="2801" spans="1:12" x14ac:dyDescent="0.3">
      <c r="A2801" t="s">
        <v>142</v>
      </c>
      <c r="B2801" t="s">
        <v>8165</v>
      </c>
      <c r="C2801" t="s">
        <v>52</v>
      </c>
      <c r="D2801" t="s">
        <v>59</v>
      </c>
      <c r="E2801" t="s">
        <v>71</v>
      </c>
      <c r="F2801" t="s">
        <v>86</v>
      </c>
      <c r="G2801" t="s">
        <v>68</v>
      </c>
      <c r="H2801">
        <v>2</v>
      </c>
      <c r="I2801">
        <v>180.44</v>
      </c>
      <c r="J2801">
        <v>4.7E-2</v>
      </c>
      <c r="K2801">
        <v>125.85</v>
      </c>
      <c r="L2801" t="s">
        <v>6720</v>
      </c>
    </row>
    <row r="2802" spans="1:12" x14ac:dyDescent="0.3">
      <c r="A2802" t="s">
        <v>4026</v>
      </c>
      <c r="B2802" t="s">
        <v>7484</v>
      </c>
      <c r="C2802" t="s">
        <v>52</v>
      </c>
      <c r="D2802" t="s">
        <v>181</v>
      </c>
      <c r="E2802" t="s">
        <v>54</v>
      </c>
      <c r="F2802" t="s">
        <v>114</v>
      </c>
      <c r="G2802" t="s">
        <v>56</v>
      </c>
      <c r="H2802">
        <v>3</v>
      </c>
      <c r="I2802">
        <v>7.33</v>
      </c>
      <c r="J2802">
        <v>0.13400000000000001</v>
      </c>
      <c r="K2802">
        <v>4.12</v>
      </c>
      <c r="L2802" t="s">
        <v>57</v>
      </c>
    </row>
    <row r="2803" spans="1:12" x14ac:dyDescent="0.3">
      <c r="A2803" t="s">
        <v>2480</v>
      </c>
      <c r="B2803" t="s">
        <v>7872</v>
      </c>
      <c r="C2803" t="s">
        <v>88</v>
      </c>
      <c r="D2803" t="s">
        <v>123</v>
      </c>
      <c r="E2803" t="s">
        <v>7039</v>
      </c>
      <c r="F2803" t="s">
        <v>55</v>
      </c>
      <c r="G2803" t="s">
        <v>56</v>
      </c>
      <c r="H2803">
        <v>16</v>
      </c>
      <c r="I2803">
        <v>14.87</v>
      </c>
      <c r="J2803">
        <v>0.115</v>
      </c>
      <c r="K2803">
        <v>10.130000000000001</v>
      </c>
      <c r="L2803" t="s">
        <v>6720</v>
      </c>
    </row>
    <row r="2804" spans="1:12" x14ac:dyDescent="0.3">
      <c r="A2804" t="s">
        <v>1093</v>
      </c>
      <c r="B2804" t="s">
        <v>7185</v>
      </c>
      <c r="C2804" t="s">
        <v>84</v>
      </c>
      <c r="D2804" t="s">
        <v>147</v>
      </c>
      <c r="E2804" t="s">
        <v>54</v>
      </c>
      <c r="F2804" t="s">
        <v>114</v>
      </c>
      <c r="G2804" t="s">
        <v>68</v>
      </c>
      <c r="H2804">
        <v>5</v>
      </c>
      <c r="I2804">
        <v>5.69</v>
      </c>
      <c r="J2804">
        <v>0.05</v>
      </c>
      <c r="K2804">
        <v>3.55</v>
      </c>
      <c r="L2804" t="s">
        <v>57</v>
      </c>
    </row>
    <row r="2805" spans="1:12" x14ac:dyDescent="0.3">
      <c r="A2805" t="s">
        <v>5992</v>
      </c>
      <c r="B2805" t="s">
        <v>7348</v>
      </c>
      <c r="C2805" t="s">
        <v>88</v>
      </c>
      <c r="D2805" t="s">
        <v>429</v>
      </c>
      <c r="E2805" t="s">
        <v>60</v>
      </c>
      <c r="F2805" t="s">
        <v>67</v>
      </c>
      <c r="G2805" t="s">
        <v>68</v>
      </c>
      <c r="H2805">
        <v>4</v>
      </c>
      <c r="I2805">
        <v>108.08</v>
      </c>
      <c r="J2805">
        <v>3.3000000000000002E-2</v>
      </c>
      <c r="K2805">
        <v>57.18</v>
      </c>
      <c r="L2805" t="s">
        <v>57</v>
      </c>
    </row>
    <row r="2806" spans="1:12" x14ac:dyDescent="0.3">
      <c r="A2806" t="s">
        <v>2462</v>
      </c>
      <c r="B2806" t="s">
        <v>8153</v>
      </c>
      <c r="C2806" t="s">
        <v>84</v>
      </c>
      <c r="D2806" t="s">
        <v>177</v>
      </c>
      <c r="E2806" t="s">
        <v>54</v>
      </c>
      <c r="F2806" t="s">
        <v>156</v>
      </c>
      <c r="G2806" t="s">
        <v>68</v>
      </c>
      <c r="H2806">
        <v>3</v>
      </c>
      <c r="I2806">
        <v>4.2</v>
      </c>
      <c r="J2806">
        <v>2.5000000000000001E-2</v>
      </c>
      <c r="K2806">
        <v>2.57</v>
      </c>
      <c r="L2806" t="s">
        <v>57</v>
      </c>
    </row>
    <row r="2807" spans="1:12" x14ac:dyDescent="0.3">
      <c r="A2807" t="s">
        <v>5429</v>
      </c>
      <c r="B2807" t="s">
        <v>7298</v>
      </c>
      <c r="C2807" t="s">
        <v>52</v>
      </c>
      <c r="D2807" t="s">
        <v>155</v>
      </c>
      <c r="E2807" t="s">
        <v>93</v>
      </c>
      <c r="F2807" t="s">
        <v>255</v>
      </c>
      <c r="G2807" t="s">
        <v>68</v>
      </c>
      <c r="H2807">
        <v>-7</v>
      </c>
      <c r="I2807">
        <v>85.31</v>
      </c>
      <c r="J2807">
        <v>0.113</v>
      </c>
      <c r="K2807">
        <v>33.479999999999997</v>
      </c>
      <c r="L2807" t="s">
        <v>104</v>
      </c>
    </row>
    <row r="2808" spans="1:12" x14ac:dyDescent="0.3">
      <c r="A2808" t="s">
        <v>6091</v>
      </c>
      <c r="B2808" t="s">
        <v>7073</v>
      </c>
      <c r="C2808" t="s">
        <v>84</v>
      </c>
      <c r="D2808" t="s">
        <v>169</v>
      </c>
      <c r="E2808" t="s">
        <v>93</v>
      </c>
      <c r="F2808" t="s">
        <v>141</v>
      </c>
      <c r="G2808" t="s">
        <v>68</v>
      </c>
      <c r="H2808">
        <v>3</v>
      </c>
      <c r="I2808">
        <v>87.4</v>
      </c>
      <c r="J2808">
        <v>8.5999999999999993E-2</v>
      </c>
      <c r="K2808">
        <v>36.39</v>
      </c>
      <c r="L2808" t="s">
        <v>57</v>
      </c>
    </row>
    <row r="2809" spans="1:12" x14ac:dyDescent="0.3">
      <c r="A2809" t="s">
        <v>3595</v>
      </c>
      <c r="B2809" t="s">
        <v>7294</v>
      </c>
      <c r="C2809" t="s">
        <v>52</v>
      </c>
      <c r="D2809" t="s">
        <v>59</v>
      </c>
      <c r="E2809" t="s">
        <v>107</v>
      </c>
      <c r="F2809" t="s">
        <v>193</v>
      </c>
      <c r="G2809" t="s">
        <v>56</v>
      </c>
      <c r="H2809">
        <v>2</v>
      </c>
      <c r="I2809">
        <v>23.61</v>
      </c>
      <c r="J2809">
        <v>0.115</v>
      </c>
      <c r="K2809">
        <v>8.0299999999999994</v>
      </c>
      <c r="L2809" t="s">
        <v>57</v>
      </c>
    </row>
    <row r="2810" spans="1:12" x14ac:dyDescent="0.3">
      <c r="A2810" t="s">
        <v>2142</v>
      </c>
      <c r="B2810" t="s">
        <v>7290</v>
      </c>
      <c r="C2810" t="s">
        <v>88</v>
      </c>
      <c r="D2810" t="s">
        <v>116</v>
      </c>
      <c r="E2810" t="s">
        <v>71</v>
      </c>
      <c r="F2810" t="s">
        <v>78</v>
      </c>
      <c r="G2810" t="s">
        <v>56</v>
      </c>
      <c r="H2810">
        <v>12</v>
      </c>
      <c r="I2810">
        <v>187.16</v>
      </c>
      <c r="J2810">
        <v>0.12</v>
      </c>
      <c r="K2810">
        <v>127.52</v>
      </c>
      <c r="L2810" t="s">
        <v>57</v>
      </c>
    </row>
    <row r="2811" spans="1:12" x14ac:dyDescent="0.3">
      <c r="A2811" t="s">
        <v>3504</v>
      </c>
      <c r="B2811" t="s">
        <v>7459</v>
      </c>
      <c r="C2811" t="s">
        <v>52</v>
      </c>
      <c r="D2811" t="s">
        <v>155</v>
      </c>
      <c r="E2811" t="s">
        <v>71</v>
      </c>
      <c r="F2811" t="s">
        <v>86</v>
      </c>
      <c r="H2811">
        <v>5</v>
      </c>
      <c r="I2811">
        <v>278.91000000000003</v>
      </c>
      <c r="J2811">
        <v>0.14399999999999999</v>
      </c>
      <c r="K2811">
        <v>214.69</v>
      </c>
      <c r="L2811" t="s">
        <v>6720</v>
      </c>
    </row>
    <row r="2812" spans="1:12" x14ac:dyDescent="0.3">
      <c r="A2812" t="s">
        <v>2111</v>
      </c>
      <c r="B2812" t="s">
        <v>8083</v>
      </c>
      <c r="C2812" t="s">
        <v>88</v>
      </c>
      <c r="D2812" t="s">
        <v>202</v>
      </c>
      <c r="E2812" t="s">
        <v>93</v>
      </c>
      <c r="F2812" t="s">
        <v>219</v>
      </c>
      <c r="G2812" t="s">
        <v>56</v>
      </c>
      <c r="H2812">
        <v>2</v>
      </c>
      <c r="I2812">
        <v>44.75</v>
      </c>
      <c r="J2812">
        <v>0.126</v>
      </c>
      <c r="K2812">
        <v>21.15</v>
      </c>
      <c r="L2812" t="s">
        <v>57</v>
      </c>
    </row>
    <row r="2813" spans="1:12" x14ac:dyDescent="0.3">
      <c r="A2813" t="s">
        <v>5792</v>
      </c>
      <c r="B2813" t="s">
        <v>6958</v>
      </c>
      <c r="C2813" t="s">
        <v>52</v>
      </c>
      <c r="D2813" t="s">
        <v>272</v>
      </c>
      <c r="E2813" t="s">
        <v>107</v>
      </c>
      <c r="F2813" t="s">
        <v>148</v>
      </c>
      <c r="G2813" t="s">
        <v>68</v>
      </c>
      <c r="H2813">
        <v>5</v>
      </c>
      <c r="I2813">
        <v>35.369999999999997</v>
      </c>
      <c r="J2813">
        <v>0.14399999999999999</v>
      </c>
      <c r="K2813">
        <v>10.87</v>
      </c>
      <c r="L2813" t="s">
        <v>57</v>
      </c>
    </row>
    <row r="2814" spans="1:12" x14ac:dyDescent="0.3">
      <c r="A2814" t="s">
        <v>2938</v>
      </c>
      <c r="B2814" t="s">
        <v>6881</v>
      </c>
      <c r="C2814" t="s">
        <v>52</v>
      </c>
      <c r="D2814" t="s">
        <v>216</v>
      </c>
      <c r="E2814" t="s">
        <v>93</v>
      </c>
      <c r="F2814" t="s">
        <v>141</v>
      </c>
      <c r="G2814" t="s">
        <v>68</v>
      </c>
      <c r="H2814">
        <v>7</v>
      </c>
      <c r="I2814">
        <v>26.19</v>
      </c>
      <c r="J2814">
        <v>3.1E-2</v>
      </c>
      <c r="K2814">
        <v>10.31</v>
      </c>
      <c r="L2814" t="s">
        <v>57</v>
      </c>
    </row>
    <row r="2815" spans="1:12" x14ac:dyDescent="0.3">
      <c r="A2815" t="s">
        <v>6232</v>
      </c>
      <c r="B2815" t="s">
        <v>6992</v>
      </c>
      <c r="C2815" t="s">
        <v>63</v>
      </c>
      <c r="D2815" t="s">
        <v>175</v>
      </c>
      <c r="E2815" t="s">
        <v>6846</v>
      </c>
      <c r="F2815" t="s">
        <v>97</v>
      </c>
      <c r="G2815" t="s">
        <v>56</v>
      </c>
      <c r="H2815">
        <v>7</v>
      </c>
      <c r="I2815">
        <v>136.97</v>
      </c>
      <c r="J2815">
        <v>0.156</v>
      </c>
      <c r="K2815">
        <v>92.65</v>
      </c>
      <c r="L2815" t="s">
        <v>57</v>
      </c>
    </row>
    <row r="2816" spans="1:12" x14ac:dyDescent="0.3">
      <c r="A2816" t="s">
        <v>1745</v>
      </c>
      <c r="B2816" t="s">
        <v>7306</v>
      </c>
      <c r="C2816" t="s">
        <v>52</v>
      </c>
      <c r="E2816" t="s">
        <v>7039</v>
      </c>
      <c r="F2816" t="s">
        <v>55</v>
      </c>
      <c r="G2816" t="s">
        <v>56</v>
      </c>
      <c r="H2816">
        <v>5</v>
      </c>
      <c r="I2816">
        <v>11.28</v>
      </c>
      <c r="J2816">
        <v>0</v>
      </c>
      <c r="K2816">
        <v>7.8</v>
      </c>
      <c r="L2816" t="s">
        <v>57</v>
      </c>
    </row>
    <row r="2817" spans="1:12" x14ac:dyDescent="0.3">
      <c r="A2817" t="s">
        <v>1870</v>
      </c>
      <c r="B2817" t="s">
        <v>8166</v>
      </c>
      <c r="C2817" t="s">
        <v>52</v>
      </c>
      <c r="D2817" t="s">
        <v>70</v>
      </c>
      <c r="E2817" t="s">
        <v>93</v>
      </c>
      <c r="F2817" t="s">
        <v>219</v>
      </c>
      <c r="G2817" t="s">
        <v>56</v>
      </c>
      <c r="H2817">
        <v>2</v>
      </c>
      <c r="I2817">
        <v>87.94</v>
      </c>
      <c r="J2817">
        <v>4.1000000000000002E-2</v>
      </c>
      <c r="K2817">
        <v>36.19</v>
      </c>
      <c r="L2817" t="s">
        <v>57</v>
      </c>
    </row>
    <row r="2818" spans="1:12" x14ac:dyDescent="0.3">
      <c r="A2818" t="s">
        <v>4822</v>
      </c>
      <c r="B2818" t="s">
        <v>8167</v>
      </c>
      <c r="C2818" t="s">
        <v>52</v>
      </c>
      <c r="D2818" t="s">
        <v>101</v>
      </c>
      <c r="E2818" t="s">
        <v>54</v>
      </c>
      <c r="F2818" t="s">
        <v>268</v>
      </c>
      <c r="G2818" t="s">
        <v>68</v>
      </c>
      <c r="H2818">
        <v>2</v>
      </c>
      <c r="I2818">
        <v>5.53</v>
      </c>
      <c r="J2818">
        <v>0.10299999999999999</v>
      </c>
      <c r="K2818">
        <v>3.76</v>
      </c>
      <c r="L2818" t="s">
        <v>57</v>
      </c>
    </row>
    <row r="2819" spans="1:12" x14ac:dyDescent="0.3">
      <c r="A2819" t="s">
        <v>939</v>
      </c>
      <c r="B2819" t="s">
        <v>7333</v>
      </c>
      <c r="C2819" t="s">
        <v>88</v>
      </c>
      <c r="D2819" t="s">
        <v>183</v>
      </c>
      <c r="E2819" t="s">
        <v>71</v>
      </c>
      <c r="F2819" t="s">
        <v>78</v>
      </c>
      <c r="G2819" t="s">
        <v>68</v>
      </c>
      <c r="H2819">
        <v>2</v>
      </c>
      <c r="I2819">
        <v>64.52</v>
      </c>
      <c r="J2819">
        <v>0.129</v>
      </c>
      <c r="K2819">
        <v>50.61</v>
      </c>
      <c r="L2819" t="s">
        <v>6720</v>
      </c>
    </row>
    <row r="2820" spans="1:12" x14ac:dyDescent="0.3">
      <c r="A2820" t="s">
        <v>4906</v>
      </c>
      <c r="B2820" t="s">
        <v>6943</v>
      </c>
      <c r="C2820" t="s">
        <v>84</v>
      </c>
      <c r="D2820" t="s">
        <v>196</v>
      </c>
      <c r="E2820" t="s">
        <v>71</v>
      </c>
      <c r="F2820" t="s">
        <v>78</v>
      </c>
      <c r="G2820" t="s">
        <v>68</v>
      </c>
      <c r="H2820">
        <v>1</v>
      </c>
      <c r="I2820">
        <v>238.54</v>
      </c>
      <c r="J2820">
        <v>1.4999999999999999E-2</v>
      </c>
      <c r="K2820">
        <v>170.47</v>
      </c>
      <c r="L2820" t="s">
        <v>57</v>
      </c>
    </row>
    <row r="2821" spans="1:12" x14ac:dyDescent="0.3">
      <c r="A2821" t="s">
        <v>645</v>
      </c>
      <c r="B2821" t="s">
        <v>7328</v>
      </c>
      <c r="C2821" t="s">
        <v>88</v>
      </c>
      <c r="D2821" t="s">
        <v>179</v>
      </c>
      <c r="E2821" t="s">
        <v>60</v>
      </c>
      <c r="F2821" t="s">
        <v>90</v>
      </c>
      <c r="G2821" t="s">
        <v>56</v>
      </c>
      <c r="H2821">
        <v>1</v>
      </c>
      <c r="I2821">
        <v>90.73</v>
      </c>
      <c r="J2821">
        <v>0.14199999999999999</v>
      </c>
      <c r="K2821">
        <v>45.21</v>
      </c>
      <c r="L2821" t="s">
        <v>104</v>
      </c>
    </row>
    <row r="2822" spans="1:12" x14ac:dyDescent="0.3">
      <c r="A2822" t="s">
        <v>4096</v>
      </c>
      <c r="B2822" t="s">
        <v>7304</v>
      </c>
      <c r="C2822" t="s">
        <v>52</v>
      </c>
      <c r="D2822" t="s">
        <v>155</v>
      </c>
      <c r="E2822" t="s">
        <v>60</v>
      </c>
      <c r="F2822" t="s">
        <v>76</v>
      </c>
      <c r="G2822" t="s">
        <v>68</v>
      </c>
      <c r="H2822">
        <v>2</v>
      </c>
      <c r="I2822">
        <v>42.65</v>
      </c>
      <c r="K2822">
        <v>22.14</v>
      </c>
      <c r="L2822" t="s">
        <v>57</v>
      </c>
    </row>
    <row r="2823" spans="1:12" x14ac:dyDescent="0.3">
      <c r="A2823" t="s">
        <v>2374</v>
      </c>
      <c r="B2823" t="s">
        <v>7464</v>
      </c>
      <c r="C2823" t="s">
        <v>63</v>
      </c>
      <c r="D2823" t="s">
        <v>159</v>
      </c>
      <c r="E2823" t="s">
        <v>71</v>
      </c>
      <c r="F2823" t="s">
        <v>78</v>
      </c>
      <c r="G2823" t="s">
        <v>56</v>
      </c>
      <c r="H2823">
        <v>4</v>
      </c>
      <c r="I2823">
        <v>217.41</v>
      </c>
      <c r="J2823">
        <v>0.26300000000000001</v>
      </c>
      <c r="K2823">
        <v>146.74</v>
      </c>
      <c r="L2823" t="s">
        <v>57</v>
      </c>
    </row>
    <row r="2824" spans="1:12" x14ac:dyDescent="0.3">
      <c r="A2824" t="s">
        <v>651</v>
      </c>
      <c r="B2824" t="s">
        <v>7569</v>
      </c>
      <c r="C2824" t="s">
        <v>84</v>
      </c>
      <c r="D2824" t="s">
        <v>6895</v>
      </c>
      <c r="E2824" t="s">
        <v>60</v>
      </c>
      <c r="F2824" t="s">
        <v>67</v>
      </c>
      <c r="G2824" t="s">
        <v>68</v>
      </c>
      <c r="H2824">
        <v>1</v>
      </c>
      <c r="I2824">
        <v>63.69</v>
      </c>
      <c r="J2824">
        <v>3.0000000000000001E-3</v>
      </c>
      <c r="K2824">
        <v>26.6</v>
      </c>
      <c r="L2824" t="s">
        <v>57</v>
      </c>
    </row>
    <row r="2825" spans="1:12" x14ac:dyDescent="0.3">
      <c r="A2825" t="s">
        <v>980</v>
      </c>
      <c r="B2825" t="s">
        <v>7671</v>
      </c>
      <c r="C2825" t="s">
        <v>52</v>
      </c>
      <c r="D2825" t="s">
        <v>7243</v>
      </c>
      <c r="E2825" t="s">
        <v>93</v>
      </c>
      <c r="F2825" t="s">
        <v>141</v>
      </c>
      <c r="G2825" t="s">
        <v>68</v>
      </c>
      <c r="H2825">
        <v>7</v>
      </c>
      <c r="I2825">
        <v>68.02</v>
      </c>
      <c r="J2825">
        <v>0.189</v>
      </c>
      <c r="K2825">
        <v>26.38</v>
      </c>
      <c r="L2825" t="s">
        <v>57</v>
      </c>
    </row>
    <row r="2826" spans="1:12" x14ac:dyDescent="0.3">
      <c r="A2826" t="s">
        <v>3763</v>
      </c>
      <c r="B2826" t="s">
        <v>7677</v>
      </c>
      <c r="C2826" t="s">
        <v>84</v>
      </c>
      <c r="D2826" t="s">
        <v>7845</v>
      </c>
      <c r="E2826" t="s">
        <v>71</v>
      </c>
      <c r="F2826" t="s">
        <v>72</v>
      </c>
      <c r="G2826" t="s">
        <v>56</v>
      </c>
      <c r="H2826">
        <v>5</v>
      </c>
      <c r="I2826">
        <v>159.44</v>
      </c>
      <c r="J2826">
        <v>5.3999999999999999E-2</v>
      </c>
      <c r="K2826">
        <v>124.88</v>
      </c>
      <c r="L2826" t="s">
        <v>57</v>
      </c>
    </row>
    <row r="2827" spans="1:12" x14ac:dyDescent="0.3">
      <c r="A2827" t="s">
        <v>453</v>
      </c>
      <c r="B2827" t="s">
        <v>7431</v>
      </c>
      <c r="C2827" t="s">
        <v>52</v>
      </c>
      <c r="D2827" t="s">
        <v>237</v>
      </c>
      <c r="E2827" t="s">
        <v>93</v>
      </c>
      <c r="F2827" t="s">
        <v>94</v>
      </c>
      <c r="G2827" t="s">
        <v>56</v>
      </c>
      <c r="H2827">
        <v>1</v>
      </c>
      <c r="I2827">
        <v>28.73</v>
      </c>
      <c r="J2827">
        <v>0.10299999999999999</v>
      </c>
      <c r="K2827">
        <v>14</v>
      </c>
      <c r="L2827" t="s">
        <v>57</v>
      </c>
    </row>
    <row r="2828" spans="1:12" x14ac:dyDescent="0.3">
      <c r="A2828" t="s">
        <v>1418</v>
      </c>
      <c r="B2828" t="s">
        <v>6935</v>
      </c>
      <c r="C2828" t="s">
        <v>88</v>
      </c>
      <c r="D2828" t="s">
        <v>429</v>
      </c>
      <c r="E2828" t="s">
        <v>6901</v>
      </c>
      <c r="F2828" t="s">
        <v>61</v>
      </c>
      <c r="G2828" t="s">
        <v>56</v>
      </c>
      <c r="H2828">
        <v>2</v>
      </c>
      <c r="I2828">
        <v>36.65</v>
      </c>
      <c r="J2828">
        <v>2.7E-2</v>
      </c>
      <c r="K2828">
        <v>15.55</v>
      </c>
      <c r="L2828" t="s">
        <v>57</v>
      </c>
    </row>
    <row r="2829" spans="1:12" x14ac:dyDescent="0.3">
      <c r="A2829" t="s">
        <v>5661</v>
      </c>
      <c r="B2829" t="s">
        <v>8168</v>
      </c>
      <c r="C2829" t="s">
        <v>52</v>
      </c>
      <c r="D2829" t="s">
        <v>96</v>
      </c>
      <c r="E2829" t="s">
        <v>54</v>
      </c>
      <c r="F2829" t="s">
        <v>268</v>
      </c>
      <c r="G2829" t="s">
        <v>68</v>
      </c>
      <c r="H2829">
        <v>3</v>
      </c>
      <c r="I2829">
        <v>9.3699999999999992</v>
      </c>
      <c r="J2829">
        <v>2.1000000000000001E-2</v>
      </c>
      <c r="K2829">
        <v>5.47</v>
      </c>
      <c r="L2829" t="s">
        <v>57</v>
      </c>
    </row>
    <row r="2830" spans="1:12" x14ac:dyDescent="0.3">
      <c r="A2830" t="s">
        <v>1834</v>
      </c>
      <c r="B2830" t="s">
        <v>7798</v>
      </c>
      <c r="C2830" t="s">
        <v>52</v>
      </c>
      <c r="D2830" t="s">
        <v>121</v>
      </c>
      <c r="E2830" t="s">
        <v>107</v>
      </c>
      <c r="F2830" t="s">
        <v>132</v>
      </c>
      <c r="G2830" t="s">
        <v>56</v>
      </c>
      <c r="H2830">
        <v>2</v>
      </c>
      <c r="I2830">
        <v>27.19</v>
      </c>
      <c r="J2830">
        <v>0.16600000000000001</v>
      </c>
      <c r="K2830">
        <v>9.5399999999999991</v>
      </c>
      <c r="L2830" t="s">
        <v>57</v>
      </c>
    </row>
    <row r="2831" spans="1:12" x14ac:dyDescent="0.3">
      <c r="A2831" t="s">
        <v>4040</v>
      </c>
      <c r="B2831" t="s">
        <v>7173</v>
      </c>
      <c r="C2831" t="s">
        <v>84</v>
      </c>
      <c r="D2831" t="s">
        <v>572</v>
      </c>
      <c r="E2831" t="s">
        <v>71</v>
      </c>
      <c r="F2831" t="s">
        <v>78</v>
      </c>
      <c r="G2831" t="s">
        <v>56</v>
      </c>
      <c r="H2831">
        <v>3</v>
      </c>
      <c r="I2831">
        <v>176.6</v>
      </c>
      <c r="J2831">
        <v>8.3000000000000004E-2</v>
      </c>
      <c r="K2831">
        <v>126.87</v>
      </c>
      <c r="L2831" t="s">
        <v>6738</v>
      </c>
    </row>
    <row r="2832" spans="1:12" x14ac:dyDescent="0.3">
      <c r="A2832" t="s">
        <v>2388</v>
      </c>
      <c r="B2832" t="s">
        <v>7267</v>
      </c>
      <c r="C2832" t="s">
        <v>52</v>
      </c>
      <c r="D2832" t="s">
        <v>216</v>
      </c>
      <c r="E2832" t="s">
        <v>71</v>
      </c>
      <c r="F2832" t="s">
        <v>72</v>
      </c>
      <c r="G2832" t="s">
        <v>56</v>
      </c>
      <c r="H2832">
        <v>3</v>
      </c>
      <c r="J2832">
        <v>0</v>
      </c>
      <c r="K2832">
        <v>83.36</v>
      </c>
      <c r="L2832" t="s">
        <v>57</v>
      </c>
    </row>
    <row r="2833" spans="1:12" x14ac:dyDescent="0.3">
      <c r="A2833" t="s">
        <v>1007</v>
      </c>
      <c r="B2833" t="s">
        <v>8169</v>
      </c>
      <c r="C2833" t="s">
        <v>63</v>
      </c>
      <c r="D2833" t="s">
        <v>119</v>
      </c>
      <c r="E2833" t="s">
        <v>54</v>
      </c>
      <c r="F2833" t="s">
        <v>65</v>
      </c>
      <c r="G2833" t="s">
        <v>56</v>
      </c>
      <c r="H2833">
        <v>10</v>
      </c>
      <c r="J2833">
        <v>0.188</v>
      </c>
      <c r="K2833">
        <v>6.47</v>
      </c>
      <c r="L2833" t="s">
        <v>104</v>
      </c>
    </row>
    <row r="2834" spans="1:12" x14ac:dyDescent="0.3">
      <c r="A2834" t="s">
        <v>2541</v>
      </c>
      <c r="B2834" t="s">
        <v>7016</v>
      </c>
      <c r="C2834" t="s">
        <v>52</v>
      </c>
      <c r="D2834" t="s">
        <v>272</v>
      </c>
      <c r="E2834" t="s">
        <v>54</v>
      </c>
      <c r="F2834" t="s">
        <v>268</v>
      </c>
      <c r="G2834" t="s">
        <v>68</v>
      </c>
      <c r="H2834">
        <v>2</v>
      </c>
      <c r="I2834">
        <v>11.41</v>
      </c>
      <c r="J2834">
        <v>3.0000000000000001E-3</v>
      </c>
      <c r="K2834">
        <v>7.4</v>
      </c>
      <c r="L2834" t="s">
        <v>57</v>
      </c>
    </row>
    <row r="2835" spans="1:12" x14ac:dyDescent="0.3">
      <c r="A2835" t="s">
        <v>3096</v>
      </c>
      <c r="B2835" t="s">
        <v>8170</v>
      </c>
      <c r="C2835" t="s">
        <v>88</v>
      </c>
      <c r="D2835" t="s">
        <v>89</v>
      </c>
      <c r="E2835" t="s">
        <v>71</v>
      </c>
      <c r="F2835" t="s">
        <v>97</v>
      </c>
      <c r="G2835" t="s">
        <v>56</v>
      </c>
      <c r="H2835">
        <v>4</v>
      </c>
      <c r="I2835">
        <v>81.150000000000006</v>
      </c>
      <c r="J2835">
        <v>3.2000000000000001E-2</v>
      </c>
      <c r="K2835">
        <v>62.64</v>
      </c>
      <c r="L2835" t="s">
        <v>57</v>
      </c>
    </row>
    <row r="2836" spans="1:12" x14ac:dyDescent="0.3">
      <c r="A2836" t="s">
        <v>6462</v>
      </c>
      <c r="B2836" t="s">
        <v>7203</v>
      </c>
      <c r="C2836" t="s">
        <v>52</v>
      </c>
      <c r="D2836" t="s">
        <v>121</v>
      </c>
      <c r="E2836" t="s">
        <v>60</v>
      </c>
      <c r="F2836" t="s">
        <v>90</v>
      </c>
      <c r="G2836" t="s">
        <v>56</v>
      </c>
      <c r="H2836">
        <v>7</v>
      </c>
      <c r="I2836">
        <v>76.89</v>
      </c>
      <c r="J2836">
        <v>9.1999999999999998E-2</v>
      </c>
      <c r="K2836">
        <v>33.08</v>
      </c>
      <c r="L2836" t="s">
        <v>57</v>
      </c>
    </row>
    <row r="2837" spans="1:12" x14ac:dyDescent="0.3">
      <c r="A2837" t="s">
        <v>6119</v>
      </c>
      <c r="B2837" t="s">
        <v>8171</v>
      </c>
      <c r="C2837" t="s">
        <v>84</v>
      </c>
      <c r="D2837" t="s">
        <v>225</v>
      </c>
      <c r="E2837" t="s">
        <v>71</v>
      </c>
      <c r="F2837" t="s">
        <v>97</v>
      </c>
      <c r="G2837" t="s">
        <v>68</v>
      </c>
      <c r="H2837">
        <v>2</v>
      </c>
      <c r="I2837">
        <v>209.57</v>
      </c>
      <c r="J2837">
        <v>8.3000000000000004E-2</v>
      </c>
      <c r="K2837">
        <v>163.34</v>
      </c>
      <c r="L2837" t="s">
        <v>57</v>
      </c>
    </row>
    <row r="2838" spans="1:12" x14ac:dyDescent="0.3">
      <c r="A2838" t="s">
        <v>3277</v>
      </c>
      <c r="B2838" t="s">
        <v>7788</v>
      </c>
      <c r="C2838" t="s">
        <v>52</v>
      </c>
      <c r="D2838" t="s">
        <v>59</v>
      </c>
      <c r="E2838" t="s">
        <v>60</v>
      </c>
      <c r="F2838" t="s">
        <v>90</v>
      </c>
      <c r="G2838" t="s">
        <v>68</v>
      </c>
      <c r="H2838">
        <v>3</v>
      </c>
      <c r="I2838">
        <v>34.44</v>
      </c>
      <c r="J2838">
        <v>0.129</v>
      </c>
      <c r="K2838">
        <v>16.239999999999998</v>
      </c>
      <c r="L2838" t="s">
        <v>57</v>
      </c>
    </row>
    <row r="2839" spans="1:12" x14ac:dyDescent="0.3">
      <c r="A2839" t="s">
        <v>3485</v>
      </c>
      <c r="B2839" t="s">
        <v>8172</v>
      </c>
      <c r="C2839" t="s">
        <v>52</v>
      </c>
      <c r="D2839" t="s">
        <v>75</v>
      </c>
      <c r="E2839" t="s">
        <v>54</v>
      </c>
      <c r="F2839" t="s">
        <v>156</v>
      </c>
      <c r="G2839" t="s">
        <v>56</v>
      </c>
      <c r="H2839">
        <v>-3</v>
      </c>
      <c r="I2839">
        <v>6.39</v>
      </c>
      <c r="J2839">
        <v>0.113</v>
      </c>
      <c r="K2839">
        <v>3.72</v>
      </c>
      <c r="L2839" t="s">
        <v>57</v>
      </c>
    </row>
    <row r="2840" spans="1:12" x14ac:dyDescent="0.3">
      <c r="A2840" t="s">
        <v>4922</v>
      </c>
      <c r="B2840" t="s">
        <v>7170</v>
      </c>
      <c r="C2840" t="s">
        <v>63</v>
      </c>
      <c r="D2840" t="s">
        <v>7828</v>
      </c>
      <c r="E2840" t="s">
        <v>93</v>
      </c>
      <c r="F2840" t="s">
        <v>219</v>
      </c>
      <c r="G2840" t="s">
        <v>56</v>
      </c>
      <c r="H2840">
        <v>3</v>
      </c>
      <c r="I2840">
        <v>51.5</v>
      </c>
      <c r="J2840">
        <v>0.14099999999999999</v>
      </c>
      <c r="K2840">
        <v>25.31</v>
      </c>
      <c r="L2840" t="s">
        <v>57</v>
      </c>
    </row>
    <row r="2841" spans="1:12" x14ac:dyDescent="0.3">
      <c r="A2841" t="s">
        <v>2818</v>
      </c>
      <c r="B2841" t="s">
        <v>7699</v>
      </c>
      <c r="C2841" t="s">
        <v>84</v>
      </c>
      <c r="D2841" t="s">
        <v>243</v>
      </c>
      <c r="E2841" t="s">
        <v>54</v>
      </c>
      <c r="F2841" t="s">
        <v>156</v>
      </c>
      <c r="G2841" t="s">
        <v>68</v>
      </c>
      <c r="H2841">
        <v>1</v>
      </c>
      <c r="I2841">
        <v>23.83</v>
      </c>
      <c r="J2841">
        <v>9.8000000000000004E-2</v>
      </c>
      <c r="K2841">
        <v>14.4</v>
      </c>
      <c r="L2841" t="s">
        <v>57</v>
      </c>
    </row>
    <row r="2842" spans="1:12" x14ac:dyDescent="0.3">
      <c r="A2842" t="s">
        <v>3823</v>
      </c>
      <c r="B2842" t="s">
        <v>7269</v>
      </c>
      <c r="C2842" t="s">
        <v>84</v>
      </c>
      <c r="D2842" t="s">
        <v>372</v>
      </c>
      <c r="E2842" t="s">
        <v>107</v>
      </c>
      <c r="F2842" t="s">
        <v>132</v>
      </c>
      <c r="G2842" t="s">
        <v>56</v>
      </c>
      <c r="H2842">
        <v>1</v>
      </c>
      <c r="I2842">
        <v>45.68</v>
      </c>
      <c r="J2842">
        <v>0.115</v>
      </c>
      <c r="K2842">
        <v>15.63</v>
      </c>
      <c r="L2842" t="s">
        <v>57</v>
      </c>
    </row>
    <row r="2843" spans="1:12" x14ac:dyDescent="0.3">
      <c r="A2843" t="s">
        <v>5440</v>
      </c>
      <c r="B2843" t="s">
        <v>7018</v>
      </c>
      <c r="C2843" t="s">
        <v>63</v>
      </c>
      <c r="D2843" t="s">
        <v>258</v>
      </c>
      <c r="E2843" t="s">
        <v>93</v>
      </c>
      <c r="F2843" t="s">
        <v>219</v>
      </c>
      <c r="G2843" t="s">
        <v>68</v>
      </c>
      <c r="H2843">
        <v>500</v>
      </c>
      <c r="I2843">
        <v>49.89</v>
      </c>
      <c r="J2843">
        <v>0.3</v>
      </c>
      <c r="K2843">
        <v>20.89</v>
      </c>
      <c r="L2843" t="s">
        <v>57</v>
      </c>
    </row>
    <row r="2844" spans="1:12" x14ac:dyDescent="0.3">
      <c r="A2844" t="s">
        <v>6323</v>
      </c>
      <c r="B2844" t="s">
        <v>8173</v>
      </c>
      <c r="C2844" t="s">
        <v>84</v>
      </c>
      <c r="E2844" t="s">
        <v>107</v>
      </c>
      <c r="F2844" t="s">
        <v>193</v>
      </c>
      <c r="G2844" t="s">
        <v>56</v>
      </c>
      <c r="H2844">
        <v>5</v>
      </c>
      <c r="I2844">
        <v>54.21</v>
      </c>
      <c r="J2844">
        <v>0.113</v>
      </c>
      <c r="K2844">
        <v>20.07</v>
      </c>
      <c r="L2844" t="s">
        <v>57</v>
      </c>
    </row>
    <row r="2845" spans="1:12" x14ac:dyDescent="0.3">
      <c r="A2845" t="s">
        <v>6603</v>
      </c>
      <c r="B2845" t="s">
        <v>7022</v>
      </c>
      <c r="C2845" t="s">
        <v>84</v>
      </c>
      <c r="D2845" t="s">
        <v>85</v>
      </c>
      <c r="E2845" t="s">
        <v>93</v>
      </c>
      <c r="F2845" t="s">
        <v>255</v>
      </c>
      <c r="G2845" t="s">
        <v>56</v>
      </c>
      <c r="H2845">
        <v>4</v>
      </c>
      <c r="I2845">
        <v>14.8</v>
      </c>
      <c r="J2845">
        <v>4.4999999999999998E-2</v>
      </c>
      <c r="K2845">
        <v>5.54</v>
      </c>
      <c r="L2845" t="s">
        <v>6738</v>
      </c>
    </row>
    <row r="2846" spans="1:12" x14ac:dyDescent="0.3">
      <c r="A2846" t="s">
        <v>1180</v>
      </c>
      <c r="B2846" t="s">
        <v>8174</v>
      </c>
      <c r="C2846" t="s">
        <v>52</v>
      </c>
      <c r="D2846" t="s">
        <v>53</v>
      </c>
      <c r="E2846" t="s">
        <v>60</v>
      </c>
      <c r="F2846" t="s">
        <v>61</v>
      </c>
      <c r="G2846" t="s">
        <v>56</v>
      </c>
      <c r="H2846">
        <v>2</v>
      </c>
      <c r="I2846">
        <v>33.03</v>
      </c>
      <c r="J2846">
        <v>7.4999999999999997E-2</v>
      </c>
      <c r="K2846">
        <v>15.58</v>
      </c>
      <c r="L2846" t="s">
        <v>57</v>
      </c>
    </row>
    <row r="2847" spans="1:12" x14ac:dyDescent="0.3">
      <c r="A2847" t="s">
        <v>2251</v>
      </c>
      <c r="B2847" t="s">
        <v>7502</v>
      </c>
      <c r="C2847" t="s">
        <v>84</v>
      </c>
      <c r="D2847" t="s">
        <v>225</v>
      </c>
      <c r="E2847" t="s">
        <v>107</v>
      </c>
      <c r="F2847" t="s">
        <v>132</v>
      </c>
      <c r="G2847" t="s">
        <v>56</v>
      </c>
      <c r="H2847">
        <v>1</v>
      </c>
      <c r="I2847">
        <v>34.159999999999997</v>
      </c>
      <c r="J2847">
        <v>0.182</v>
      </c>
      <c r="K2847">
        <v>12.81</v>
      </c>
      <c r="L2847" t="s">
        <v>57</v>
      </c>
    </row>
    <row r="2848" spans="1:12" x14ac:dyDescent="0.3">
      <c r="A2848" t="s">
        <v>5098</v>
      </c>
      <c r="B2848" t="s">
        <v>8175</v>
      </c>
      <c r="C2848" t="s">
        <v>6741</v>
      </c>
      <c r="D2848" t="s">
        <v>200</v>
      </c>
      <c r="E2848" t="s">
        <v>71</v>
      </c>
      <c r="F2848" t="s">
        <v>97</v>
      </c>
      <c r="G2848" t="s">
        <v>68</v>
      </c>
      <c r="H2848">
        <v>4</v>
      </c>
      <c r="I2848">
        <v>105.91</v>
      </c>
      <c r="J2848">
        <v>4.2000000000000003E-2</v>
      </c>
      <c r="K2848">
        <v>75.12</v>
      </c>
      <c r="L2848" t="s">
        <v>57</v>
      </c>
    </row>
    <row r="2849" spans="1:12" x14ac:dyDescent="0.3">
      <c r="A2849" t="s">
        <v>5422</v>
      </c>
      <c r="B2849" t="s">
        <v>6842</v>
      </c>
      <c r="C2849" t="s">
        <v>84</v>
      </c>
      <c r="D2849" t="s">
        <v>572</v>
      </c>
      <c r="E2849" t="s">
        <v>107</v>
      </c>
      <c r="F2849" t="s">
        <v>193</v>
      </c>
      <c r="G2849" t="s">
        <v>56</v>
      </c>
      <c r="H2849">
        <v>3</v>
      </c>
      <c r="I2849">
        <v>53.53</v>
      </c>
      <c r="J2849">
        <v>0.11</v>
      </c>
      <c r="K2849">
        <v>18.079999999999998</v>
      </c>
      <c r="L2849" t="s">
        <v>57</v>
      </c>
    </row>
    <row r="2850" spans="1:12" x14ac:dyDescent="0.3">
      <c r="A2850" t="s">
        <v>2176</v>
      </c>
      <c r="B2850" t="s">
        <v>7028</v>
      </c>
      <c r="C2850" t="s">
        <v>63</v>
      </c>
      <c r="D2850" t="s">
        <v>137</v>
      </c>
      <c r="E2850" t="s">
        <v>71</v>
      </c>
      <c r="F2850" t="s">
        <v>72</v>
      </c>
      <c r="G2850" t="s">
        <v>56</v>
      </c>
      <c r="H2850">
        <v>3</v>
      </c>
      <c r="J2850">
        <v>2.4E-2</v>
      </c>
      <c r="K2850">
        <v>39.520000000000003</v>
      </c>
      <c r="L2850" t="s">
        <v>57</v>
      </c>
    </row>
    <row r="2851" spans="1:12" x14ac:dyDescent="0.3">
      <c r="A2851" t="s">
        <v>5626</v>
      </c>
      <c r="B2851" t="s">
        <v>8176</v>
      </c>
      <c r="C2851" t="s">
        <v>88</v>
      </c>
      <c r="D2851" t="s">
        <v>198</v>
      </c>
      <c r="E2851" t="s">
        <v>93</v>
      </c>
      <c r="F2851" t="s">
        <v>124</v>
      </c>
      <c r="G2851" t="s">
        <v>56</v>
      </c>
      <c r="H2851">
        <v>2</v>
      </c>
      <c r="I2851">
        <v>84.83</v>
      </c>
      <c r="J2851">
        <v>0.115</v>
      </c>
      <c r="K2851">
        <v>32.450000000000003</v>
      </c>
      <c r="L2851" t="s">
        <v>57</v>
      </c>
    </row>
    <row r="2852" spans="1:12" x14ac:dyDescent="0.3">
      <c r="A2852" t="s">
        <v>792</v>
      </c>
      <c r="B2852" t="s">
        <v>8177</v>
      </c>
      <c r="C2852" t="s">
        <v>84</v>
      </c>
      <c r="D2852" t="s">
        <v>144</v>
      </c>
      <c r="E2852" t="s">
        <v>60</v>
      </c>
      <c r="F2852" t="s">
        <v>76</v>
      </c>
      <c r="H2852">
        <v>6</v>
      </c>
      <c r="I2852">
        <v>34.31</v>
      </c>
      <c r="J2852">
        <v>0.188</v>
      </c>
      <c r="K2852">
        <v>15.91</v>
      </c>
      <c r="L2852" t="s">
        <v>57</v>
      </c>
    </row>
    <row r="2853" spans="1:12" x14ac:dyDescent="0.3">
      <c r="A2853" t="s">
        <v>5524</v>
      </c>
      <c r="B2853" t="s">
        <v>6783</v>
      </c>
      <c r="C2853" t="s">
        <v>88</v>
      </c>
      <c r="D2853" t="s">
        <v>206</v>
      </c>
      <c r="E2853" t="s">
        <v>107</v>
      </c>
      <c r="F2853" t="s">
        <v>148</v>
      </c>
      <c r="G2853" t="s">
        <v>68</v>
      </c>
      <c r="H2853">
        <v>2</v>
      </c>
      <c r="I2853">
        <v>47.26</v>
      </c>
      <c r="J2853">
        <v>0.13600000000000001</v>
      </c>
      <c r="K2853">
        <v>17.850000000000001</v>
      </c>
      <c r="L2853" t="s">
        <v>57</v>
      </c>
    </row>
    <row r="2854" spans="1:12" x14ac:dyDescent="0.3">
      <c r="A2854" t="s">
        <v>5183</v>
      </c>
      <c r="B2854" t="s">
        <v>6724</v>
      </c>
      <c r="C2854" t="s">
        <v>63</v>
      </c>
      <c r="D2854" t="s">
        <v>119</v>
      </c>
      <c r="E2854" t="s">
        <v>107</v>
      </c>
      <c r="F2854" t="s">
        <v>139</v>
      </c>
      <c r="G2854" t="s">
        <v>56</v>
      </c>
      <c r="H2854">
        <v>3</v>
      </c>
      <c r="I2854">
        <v>32.770000000000003</v>
      </c>
      <c r="J2854">
        <v>0.245</v>
      </c>
      <c r="K2854">
        <v>10.78</v>
      </c>
      <c r="L2854" t="s">
        <v>57</v>
      </c>
    </row>
    <row r="2855" spans="1:12" x14ac:dyDescent="0.3">
      <c r="A2855" t="s">
        <v>5527</v>
      </c>
      <c r="B2855" t="s">
        <v>7556</v>
      </c>
      <c r="C2855" t="s">
        <v>52</v>
      </c>
      <c r="D2855" t="s">
        <v>101</v>
      </c>
      <c r="E2855" t="s">
        <v>6846</v>
      </c>
      <c r="F2855" t="s">
        <v>72</v>
      </c>
      <c r="G2855" t="s">
        <v>56</v>
      </c>
      <c r="H2855">
        <v>3</v>
      </c>
      <c r="I2855">
        <v>166.81</v>
      </c>
      <c r="J2855">
        <v>0.18</v>
      </c>
      <c r="K2855">
        <v>116.08</v>
      </c>
      <c r="L2855" t="s">
        <v>57</v>
      </c>
    </row>
    <row r="2856" spans="1:12" x14ac:dyDescent="0.3">
      <c r="A2856" t="s">
        <v>2821</v>
      </c>
      <c r="B2856" t="s">
        <v>7365</v>
      </c>
      <c r="C2856" t="s">
        <v>84</v>
      </c>
      <c r="D2856" t="s">
        <v>229</v>
      </c>
      <c r="E2856" t="s">
        <v>71</v>
      </c>
      <c r="F2856" t="s">
        <v>97</v>
      </c>
      <c r="G2856" t="s">
        <v>56</v>
      </c>
      <c r="H2856">
        <v>2</v>
      </c>
      <c r="I2856">
        <v>182.49</v>
      </c>
      <c r="J2856">
        <v>0.114</v>
      </c>
      <c r="K2856">
        <v>143.94999999999999</v>
      </c>
      <c r="L2856" t="s">
        <v>104</v>
      </c>
    </row>
    <row r="2857" spans="1:12" x14ac:dyDescent="0.3">
      <c r="A2857" t="s">
        <v>1288</v>
      </c>
      <c r="B2857" t="s">
        <v>7846</v>
      </c>
      <c r="C2857" t="s">
        <v>6755</v>
      </c>
      <c r="D2857" t="s">
        <v>110</v>
      </c>
      <c r="E2857" t="s">
        <v>60</v>
      </c>
      <c r="F2857" t="s">
        <v>90</v>
      </c>
      <c r="G2857" t="s">
        <v>56</v>
      </c>
      <c r="H2857">
        <v>6</v>
      </c>
      <c r="I2857">
        <v>113.82</v>
      </c>
      <c r="J2857">
        <v>4.8000000000000001E-2</v>
      </c>
      <c r="K2857">
        <v>62.21</v>
      </c>
      <c r="L2857" t="s">
        <v>57</v>
      </c>
    </row>
    <row r="2858" spans="1:12" x14ac:dyDescent="0.3">
      <c r="A2858" t="s">
        <v>681</v>
      </c>
      <c r="B2858" t="s">
        <v>8178</v>
      </c>
      <c r="C2858" t="s">
        <v>63</v>
      </c>
      <c r="E2858" t="s">
        <v>6901</v>
      </c>
      <c r="F2858" t="s">
        <v>99</v>
      </c>
      <c r="G2858" t="s">
        <v>56</v>
      </c>
      <c r="H2858">
        <v>5</v>
      </c>
      <c r="I2858">
        <v>30.61</v>
      </c>
      <c r="J2858">
        <v>0.20799999999999999</v>
      </c>
      <c r="K2858">
        <v>16.04</v>
      </c>
      <c r="L2858" t="s">
        <v>57</v>
      </c>
    </row>
    <row r="2859" spans="1:12" x14ac:dyDescent="0.3">
      <c r="A2859" t="s">
        <v>2472</v>
      </c>
      <c r="B2859" t="s">
        <v>7034</v>
      </c>
      <c r="C2859" t="s">
        <v>63</v>
      </c>
      <c r="D2859" t="s">
        <v>302</v>
      </c>
      <c r="E2859" t="s">
        <v>60</v>
      </c>
      <c r="F2859" t="s">
        <v>76</v>
      </c>
      <c r="G2859" t="s">
        <v>68</v>
      </c>
      <c r="H2859">
        <v>7</v>
      </c>
      <c r="I2859">
        <v>117.85</v>
      </c>
      <c r="J2859">
        <v>8.6999999999999994E-2</v>
      </c>
      <c r="K2859">
        <v>52.76</v>
      </c>
      <c r="L2859" t="s">
        <v>57</v>
      </c>
    </row>
    <row r="2860" spans="1:12" x14ac:dyDescent="0.3">
      <c r="A2860" t="s">
        <v>761</v>
      </c>
      <c r="B2860" t="s">
        <v>6825</v>
      </c>
      <c r="C2860" t="s">
        <v>52</v>
      </c>
      <c r="D2860" t="s">
        <v>70</v>
      </c>
      <c r="E2860" t="s">
        <v>71</v>
      </c>
      <c r="F2860" t="s">
        <v>126</v>
      </c>
      <c r="G2860" t="s">
        <v>68</v>
      </c>
      <c r="H2860">
        <v>5</v>
      </c>
      <c r="I2860">
        <v>235.61</v>
      </c>
      <c r="J2860">
        <v>0</v>
      </c>
      <c r="K2860">
        <v>185.31</v>
      </c>
      <c r="L2860" t="s">
        <v>6738</v>
      </c>
    </row>
    <row r="2861" spans="1:12" x14ac:dyDescent="0.3">
      <c r="A2861" t="s">
        <v>3983</v>
      </c>
      <c r="B2861" t="s">
        <v>8179</v>
      </c>
      <c r="C2861" t="s">
        <v>88</v>
      </c>
      <c r="D2861" t="s">
        <v>135</v>
      </c>
      <c r="E2861" t="s">
        <v>60</v>
      </c>
      <c r="F2861" t="s">
        <v>67</v>
      </c>
      <c r="G2861" t="s">
        <v>68</v>
      </c>
      <c r="H2861">
        <v>5</v>
      </c>
      <c r="I2861">
        <v>63.4</v>
      </c>
      <c r="J2861">
        <v>0.12</v>
      </c>
      <c r="K2861">
        <v>33.79</v>
      </c>
      <c r="L2861" t="s">
        <v>104</v>
      </c>
    </row>
    <row r="2862" spans="1:12" x14ac:dyDescent="0.3">
      <c r="A2862" t="s">
        <v>4930</v>
      </c>
      <c r="B2862" t="s">
        <v>7449</v>
      </c>
      <c r="C2862" t="s">
        <v>63</v>
      </c>
      <c r="D2862" t="s">
        <v>165</v>
      </c>
      <c r="E2862" t="s">
        <v>60</v>
      </c>
      <c r="F2862" t="s">
        <v>99</v>
      </c>
      <c r="G2862" t="s">
        <v>56</v>
      </c>
      <c r="H2862">
        <v>4</v>
      </c>
      <c r="I2862">
        <v>84.69</v>
      </c>
      <c r="J2862">
        <v>0.193</v>
      </c>
      <c r="K2862">
        <v>37.76</v>
      </c>
      <c r="L2862" t="s">
        <v>104</v>
      </c>
    </row>
    <row r="2863" spans="1:12" x14ac:dyDescent="0.3">
      <c r="A2863" t="s">
        <v>1923</v>
      </c>
      <c r="B2863" t="s">
        <v>8180</v>
      </c>
      <c r="C2863" t="s">
        <v>84</v>
      </c>
      <c r="D2863" t="s">
        <v>243</v>
      </c>
      <c r="E2863" t="s">
        <v>71</v>
      </c>
      <c r="F2863" t="s">
        <v>97</v>
      </c>
      <c r="G2863" t="s">
        <v>56</v>
      </c>
      <c r="H2863">
        <v>1</v>
      </c>
      <c r="I2863">
        <v>217.29</v>
      </c>
      <c r="J2863">
        <v>5.0999999999999997E-2</v>
      </c>
      <c r="K2863">
        <v>165.33</v>
      </c>
      <c r="L2863" t="s">
        <v>57</v>
      </c>
    </row>
    <row r="2864" spans="1:12" x14ac:dyDescent="0.3">
      <c r="A2864" t="s">
        <v>4499</v>
      </c>
      <c r="B2864" t="s">
        <v>7235</v>
      </c>
      <c r="C2864" t="s">
        <v>84</v>
      </c>
      <c r="D2864" t="s">
        <v>150</v>
      </c>
      <c r="E2864" t="s">
        <v>54</v>
      </c>
      <c r="F2864" t="s">
        <v>156</v>
      </c>
      <c r="G2864" t="s">
        <v>68</v>
      </c>
      <c r="H2864">
        <v>1</v>
      </c>
      <c r="I2864">
        <v>14.46</v>
      </c>
      <c r="J2864">
        <v>7.3999999999999996E-2</v>
      </c>
      <c r="K2864">
        <v>9.2899999999999991</v>
      </c>
      <c r="L2864" t="s">
        <v>104</v>
      </c>
    </row>
    <row r="2865" spans="1:12" x14ac:dyDescent="0.3">
      <c r="A2865" t="s">
        <v>3004</v>
      </c>
      <c r="B2865" t="s">
        <v>7329</v>
      </c>
      <c r="C2865" t="s">
        <v>63</v>
      </c>
      <c r="D2865" t="s">
        <v>159</v>
      </c>
      <c r="E2865" t="s">
        <v>60</v>
      </c>
      <c r="F2865" t="s">
        <v>61</v>
      </c>
      <c r="G2865" t="s">
        <v>68</v>
      </c>
      <c r="H2865">
        <v>1</v>
      </c>
      <c r="I2865">
        <v>20</v>
      </c>
      <c r="J2865">
        <v>0.13</v>
      </c>
      <c r="K2865">
        <v>8.81</v>
      </c>
      <c r="L2865" t="s">
        <v>57</v>
      </c>
    </row>
    <row r="2866" spans="1:12" x14ac:dyDescent="0.3">
      <c r="A2866" t="s">
        <v>6548</v>
      </c>
      <c r="B2866" t="s">
        <v>7205</v>
      </c>
      <c r="C2866" t="s">
        <v>63</v>
      </c>
      <c r="D2866" t="s">
        <v>106</v>
      </c>
      <c r="E2866" t="s">
        <v>71</v>
      </c>
      <c r="F2866" t="s">
        <v>6737</v>
      </c>
      <c r="G2866" t="s">
        <v>56</v>
      </c>
      <c r="H2866">
        <v>2</v>
      </c>
      <c r="I2866">
        <v>242.21</v>
      </c>
      <c r="J2866">
        <v>0.218</v>
      </c>
      <c r="K2866">
        <v>178.84</v>
      </c>
      <c r="L2866" t="s">
        <v>57</v>
      </c>
    </row>
    <row r="2867" spans="1:12" x14ac:dyDescent="0.3">
      <c r="A2867" t="s">
        <v>5856</v>
      </c>
      <c r="B2867" t="s">
        <v>7864</v>
      </c>
      <c r="C2867" t="s">
        <v>63</v>
      </c>
      <c r="D2867" t="s">
        <v>263</v>
      </c>
      <c r="E2867" t="s">
        <v>71</v>
      </c>
      <c r="F2867" t="s">
        <v>72</v>
      </c>
      <c r="G2867" t="s">
        <v>68</v>
      </c>
      <c r="H2867">
        <v>1</v>
      </c>
      <c r="I2867">
        <v>165.25</v>
      </c>
      <c r="J2867">
        <v>0.183</v>
      </c>
      <c r="K2867">
        <v>125.85</v>
      </c>
      <c r="L2867" t="s">
        <v>6720</v>
      </c>
    </row>
    <row r="2868" spans="1:12" x14ac:dyDescent="0.3">
      <c r="A2868" t="s">
        <v>3016</v>
      </c>
      <c r="B2868" t="s">
        <v>7843</v>
      </c>
      <c r="C2868" t="s">
        <v>63</v>
      </c>
      <c r="D2868" t="s">
        <v>251</v>
      </c>
      <c r="E2868" t="s">
        <v>60</v>
      </c>
      <c r="F2868" t="s">
        <v>67</v>
      </c>
      <c r="G2868" t="s">
        <v>68</v>
      </c>
      <c r="H2868">
        <v>1</v>
      </c>
      <c r="I2868">
        <v>89.8</v>
      </c>
      <c r="J2868">
        <v>9.2999999999999999E-2</v>
      </c>
      <c r="K2868">
        <v>40.25</v>
      </c>
      <c r="L2868" t="s">
        <v>57</v>
      </c>
    </row>
    <row r="2869" spans="1:12" x14ac:dyDescent="0.3">
      <c r="A2869" t="s">
        <v>1323</v>
      </c>
      <c r="B2869" t="s">
        <v>7496</v>
      </c>
      <c r="C2869" t="s">
        <v>88</v>
      </c>
      <c r="D2869" t="s">
        <v>183</v>
      </c>
      <c r="E2869" t="s">
        <v>60</v>
      </c>
      <c r="F2869" t="s">
        <v>90</v>
      </c>
      <c r="G2869" t="s">
        <v>56</v>
      </c>
      <c r="H2869">
        <v>3</v>
      </c>
      <c r="I2869">
        <v>88.34</v>
      </c>
      <c r="J2869">
        <v>8.2000000000000003E-2</v>
      </c>
      <c r="K2869">
        <v>36.6</v>
      </c>
      <c r="L2869" t="s">
        <v>57</v>
      </c>
    </row>
    <row r="2870" spans="1:12" x14ac:dyDescent="0.3">
      <c r="A2870" t="s">
        <v>521</v>
      </c>
      <c r="B2870" t="s">
        <v>6918</v>
      </c>
      <c r="C2870" t="s">
        <v>63</v>
      </c>
      <c r="D2870" t="s">
        <v>165</v>
      </c>
      <c r="E2870" t="s">
        <v>71</v>
      </c>
      <c r="F2870" t="s">
        <v>78</v>
      </c>
      <c r="G2870" t="s">
        <v>68</v>
      </c>
      <c r="H2870">
        <v>400</v>
      </c>
      <c r="I2870">
        <v>172.84</v>
      </c>
      <c r="J2870">
        <v>0.245</v>
      </c>
      <c r="K2870">
        <v>116.71</v>
      </c>
      <c r="L2870" t="s">
        <v>57</v>
      </c>
    </row>
    <row r="2871" spans="1:12" x14ac:dyDescent="0.3">
      <c r="A2871" t="s">
        <v>1878</v>
      </c>
      <c r="B2871" t="s">
        <v>7904</v>
      </c>
      <c r="C2871" t="s">
        <v>88</v>
      </c>
      <c r="D2871" t="s">
        <v>202</v>
      </c>
      <c r="E2871" t="s">
        <v>60</v>
      </c>
      <c r="F2871" t="s">
        <v>99</v>
      </c>
      <c r="G2871" t="s">
        <v>68</v>
      </c>
      <c r="H2871">
        <v>4</v>
      </c>
      <c r="I2871">
        <v>115.55</v>
      </c>
      <c r="J2871">
        <v>6.4000000000000001E-2</v>
      </c>
      <c r="K2871">
        <v>61.53</v>
      </c>
      <c r="L2871" t="s">
        <v>57</v>
      </c>
    </row>
    <row r="2872" spans="1:12" x14ac:dyDescent="0.3">
      <c r="A2872" t="s">
        <v>5629</v>
      </c>
      <c r="B2872" t="s">
        <v>7003</v>
      </c>
      <c r="C2872" t="s">
        <v>63</v>
      </c>
      <c r="D2872" t="s">
        <v>302</v>
      </c>
      <c r="E2872" t="s">
        <v>93</v>
      </c>
      <c r="F2872" t="s">
        <v>255</v>
      </c>
      <c r="G2872" t="s">
        <v>56</v>
      </c>
      <c r="H2872">
        <v>7</v>
      </c>
      <c r="I2872">
        <v>26.74</v>
      </c>
      <c r="J2872">
        <v>0.378</v>
      </c>
      <c r="K2872">
        <v>11.86</v>
      </c>
      <c r="L2872" t="s">
        <v>57</v>
      </c>
    </row>
    <row r="2873" spans="1:12" x14ac:dyDescent="0.3">
      <c r="A2873" t="s">
        <v>6069</v>
      </c>
      <c r="B2873" t="s">
        <v>6748</v>
      </c>
      <c r="C2873" t="s">
        <v>52</v>
      </c>
      <c r="D2873" t="s">
        <v>70</v>
      </c>
      <c r="E2873" t="s">
        <v>60</v>
      </c>
      <c r="F2873" t="s">
        <v>99</v>
      </c>
      <c r="G2873" t="s">
        <v>56</v>
      </c>
      <c r="H2873">
        <v>5</v>
      </c>
      <c r="I2873">
        <v>67.05</v>
      </c>
      <c r="J2873">
        <v>8.4000000000000005E-2</v>
      </c>
      <c r="K2873">
        <v>34.67</v>
      </c>
      <c r="L2873" t="s">
        <v>57</v>
      </c>
    </row>
    <row r="2874" spans="1:12" x14ac:dyDescent="0.3">
      <c r="A2874" t="s">
        <v>3063</v>
      </c>
      <c r="B2874" t="s">
        <v>8181</v>
      </c>
      <c r="C2874" t="s">
        <v>52</v>
      </c>
      <c r="D2874" t="s">
        <v>155</v>
      </c>
      <c r="E2874" t="s">
        <v>107</v>
      </c>
      <c r="F2874" t="s">
        <v>108</v>
      </c>
      <c r="G2874" t="s">
        <v>56</v>
      </c>
      <c r="H2874">
        <v>1</v>
      </c>
      <c r="I2874">
        <v>17.21</v>
      </c>
      <c r="J2874">
        <v>8.8999999999999996E-2</v>
      </c>
      <c r="K2874">
        <v>5.38</v>
      </c>
      <c r="L2874" t="s">
        <v>57</v>
      </c>
    </row>
    <row r="2875" spans="1:12" x14ac:dyDescent="0.3">
      <c r="A2875" t="s">
        <v>5085</v>
      </c>
      <c r="B2875" t="s">
        <v>7114</v>
      </c>
      <c r="C2875" t="s">
        <v>52</v>
      </c>
      <c r="D2875" t="s">
        <v>130</v>
      </c>
      <c r="E2875" t="s">
        <v>71</v>
      </c>
      <c r="F2875" t="s">
        <v>86</v>
      </c>
      <c r="G2875" t="s">
        <v>56</v>
      </c>
      <c r="H2875">
        <v>12</v>
      </c>
      <c r="I2875">
        <v>249.4</v>
      </c>
      <c r="J2875">
        <v>4.4999999999999998E-2</v>
      </c>
      <c r="K2875">
        <v>186.57</v>
      </c>
      <c r="L2875" t="s">
        <v>57</v>
      </c>
    </row>
    <row r="2876" spans="1:12" x14ac:dyDescent="0.3">
      <c r="A2876" t="s">
        <v>4727</v>
      </c>
      <c r="B2876" t="s">
        <v>8182</v>
      </c>
      <c r="C2876" t="s">
        <v>52</v>
      </c>
      <c r="D2876" t="s">
        <v>113</v>
      </c>
      <c r="E2876" t="s">
        <v>71</v>
      </c>
      <c r="F2876" t="s">
        <v>72</v>
      </c>
      <c r="G2876" t="s">
        <v>68</v>
      </c>
      <c r="H2876">
        <v>9</v>
      </c>
      <c r="I2876">
        <v>247.93</v>
      </c>
      <c r="J2876">
        <v>9.1999999999999998E-2</v>
      </c>
      <c r="K2876">
        <v>192.99</v>
      </c>
      <c r="L2876" t="s">
        <v>57</v>
      </c>
    </row>
    <row r="2877" spans="1:12" x14ac:dyDescent="0.3">
      <c r="A2877" t="s">
        <v>494</v>
      </c>
      <c r="B2877" t="s">
        <v>6889</v>
      </c>
      <c r="C2877" t="s">
        <v>88</v>
      </c>
      <c r="D2877" t="s">
        <v>167</v>
      </c>
      <c r="E2877" t="s">
        <v>107</v>
      </c>
      <c r="F2877" t="s">
        <v>193</v>
      </c>
      <c r="G2877" t="s">
        <v>68</v>
      </c>
      <c r="H2877">
        <v>6</v>
      </c>
      <c r="I2877">
        <v>49.81</v>
      </c>
      <c r="J2877">
        <v>8.1000000000000003E-2</v>
      </c>
      <c r="K2877">
        <v>17.41</v>
      </c>
      <c r="L2877" t="s">
        <v>57</v>
      </c>
    </row>
    <row r="2878" spans="1:12" x14ac:dyDescent="0.3">
      <c r="A2878" t="s">
        <v>5506</v>
      </c>
      <c r="B2878" t="s">
        <v>7374</v>
      </c>
      <c r="C2878" t="s">
        <v>63</v>
      </c>
      <c r="D2878" t="s">
        <v>64</v>
      </c>
      <c r="E2878" t="s">
        <v>107</v>
      </c>
      <c r="F2878" t="s">
        <v>193</v>
      </c>
      <c r="G2878" t="s">
        <v>68</v>
      </c>
      <c r="H2878">
        <v>4</v>
      </c>
      <c r="I2878">
        <v>13.64</v>
      </c>
      <c r="J2878">
        <v>0.20100000000000001</v>
      </c>
      <c r="K2878">
        <v>5.25</v>
      </c>
      <c r="L2878" t="s">
        <v>57</v>
      </c>
    </row>
    <row r="2879" spans="1:12" x14ac:dyDescent="0.3">
      <c r="A2879" t="s">
        <v>4501</v>
      </c>
      <c r="B2879" t="s">
        <v>7084</v>
      </c>
      <c r="C2879" t="s">
        <v>84</v>
      </c>
      <c r="D2879" t="s">
        <v>225</v>
      </c>
      <c r="E2879" t="s">
        <v>60</v>
      </c>
      <c r="F2879" t="s">
        <v>67</v>
      </c>
      <c r="G2879" t="s">
        <v>68</v>
      </c>
      <c r="H2879">
        <v>2</v>
      </c>
      <c r="I2879">
        <v>85.75</v>
      </c>
      <c r="J2879">
        <v>0.13100000000000001</v>
      </c>
      <c r="K2879">
        <v>40.01</v>
      </c>
      <c r="L2879" t="s">
        <v>57</v>
      </c>
    </row>
    <row r="2880" spans="1:12" x14ac:dyDescent="0.3">
      <c r="A2880" t="s">
        <v>252</v>
      </c>
      <c r="B2880" t="s">
        <v>7080</v>
      </c>
      <c r="C2880" t="s">
        <v>84</v>
      </c>
      <c r="D2880" t="s">
        <v>177</v>
      </c>
      <c r="E2880" t="s">
        <v>71</v>
      </c>
      <c r="F2880" t="s">
        <v>78</v>
      </c>
      <c r="G2880" t="s">
        <v>68</v>
      </c>
      <c r="H2880">
        <v>2</v>
      </c>
      <c r="I2880">
        <v>115.7</v>
      </c>
      <c r="J2880">
        <v>5.8000000000000003E-2</v>
      </c>
      <c r="K2880">
        <v>87.24</v>
      </c>
      <c r="L2880" t="s">
        <v>57</v>
      </c>
    </row>
    <row r="2881" spans="1:12" x14ac:dyDescent="0.3">
      <c r="A2881" t="s">
        <v>6467</v>
      </c>
      <c r="B2881" t="s">
        <v>7869</v>
      </c>
      <c r="C2881" t="s">
        <v>52</v>
      </c>
      <c r="D2881" t="s">
        <v>272</v>
      </c>
      <c r="E2881" t="s">
        <v>71</v>
      </c>
      <c r="F2881" t="s">
        <v>72</v>
      </c>
      <c r="G2881" t="s">
        <v>68</v>
      </c>
      <c r="H2881">
        <v>13</v>
      </c>
      <c r="I2881">
        <v>271.97000000000003</v>
      </c>
      <c r="J2881">
        <v>0.105</v>
      </c>
      <c r="K2881">
        <v>203.67</v>
      </c>
      <c r="L2881" t="s">
        <v>57</v>
      </c>
    </row>
    <row r="2882" spans="1:12" x14ac:dyDescent="0.3">
      <c r="A2882" t="s">
        <v>1692</v>
      </c>
      <c r="B2882" t="s">
        <v>6801</v>
      </c>
      <c r="C2882" t="s">
        <v>63</v>
      </c>
      <c r="D2882" t="s">
        <v>258</v>
      </c>
      <c r="E2882" t="s">
        <v>71</v>
      </c>
      <c r="F2882" t="s">
        <v>6814</v>
      </c>
      <c r="G2882" t="s">
        <v>68</v>
      </c>
      <c r="H2882">
        <v>5</v>
      </c>
      <c r="I2882">
        <v>88.4</v>
      </c>
      <c r="K2882">
        <v>67.3</v>
      </c>
      <c r="L2882" t="s">
        <v>57</v>
      </c>
    </row>
    <row r="2883" spans="1:12" x14ac:dyDescent="0.3">
      <c r="A2883" t="s">
        <v>575</v>
      </c>
      <c r="B2883" t="s">
        <v>7154</v>
      </c>
      <c r="C2883" t="s">
        <v>84</v>
      </c>
      <c r="D2883" t="s">
        <v>144</v>
      </c>
      <c r="E2883" t="s">
        <v>71</v>
      </c>
      <c r="F2883" t="s">
        <v>78</v>
      </c>
      <c r="G2883" t="s">
        <v>68</v>
      </c>
      <c r="H2883">
        <v>9</v>
      </c>
      <c r="I2883">
        <v>62.43</v>
      </c>
      <c r="J2883">
        <v>0.11899999999999999</v>
      </c>
      <c r="K2883">
        <v>47.79</v>
      </c>
      <c r="L2883" t="s">
        <v>6738</v>
      </c>
    </row>
    <row r="2884" spans="1:12" x14ac:dyDescent="0.3">
      <c r="A2884" t="s">
        <v>2416</v>
      </c>
      <c r="B2884" t="s">
        <v>7596</v>
      </c>
      <c r="C2884" t="s">
        <v>6750</v>
      </c>
      <c r="D2884" t="s">
        <v>123</v>
      </c>
      <c r="E2884" t="s">
        <v>71</v>
      </c>
      <c r="F2884" t="s">
        <v>72</v>
      </c>
      <c r="G2884" t="s">
        <v>68</v>
      </c>
      <c r="H2884">
        <v>3</v>
      </c>
      <c r="I2884">
        <v>299.85000000000002</v>
      </c>
      <c r="J2884">
        <v>5.5E-2</v>
      </c>
      <c r="K2884">
        <v>196.67</v>
      </c>
      <c r="L2884" t="s">
        <v>57</v>
      </c>
    </row>
    <row r="2885" spans="1:12" x14ac:dyDescent="0.3">
      <c r="A2885" t="s">
        <v>4014</v>
      </c>
      <c r="B2885" t="s">
        <v>7498</v>
      </c>
      <c r="C2885" t="s">
        <v>88</v>
      </c>
      <c r="D2885" t="s">
        <v>135</v>
      </c>
      <c r="E2885" t="s">
        <v>71</v>
      </c>
      <c r="F2885" t="s">
        <v>97</v>
      </c>
      <c r="H2885">
        <v>12</v>
      </c>
      <c r="I2885">
        <v>277.64</v>
      </c>
      <c r="J2885">
        <v>4.1000000000000002E-2</v>
      </c>
      <c r="K2885">
        <v>183.65</v>
      </c>
      <c r="L2885" t="s">
        <v>57</v>
      </c>
    </row>
    <row r="2886" spans="1:12" x14ac:dyDescent="0.3">
      <c r="A2886" t="s">
        <v>5444</v>
      </c>
      <c r="B2886" t="s">
        <v>7255</v>
      </c>
      <c r="C2886" t="s">
        <v>63</v>
      </c>
      <c r="D2886" t="s">
        <v>251</v>
      </c>
      <c r="E2886" t="s">
        <v>60</v>
      </c>
      <c r="F2886" t="s">
        <v>90</v>
      </c>
      <c r="G2886" t="s">
        <v>56</v>
      </c>
      <c r="H2886">
        <v>5</v>
      </c>
      <c r="I2886">
        <v>39.68</v>
      </c>
      <c r="J2886">
        <v>0.20300000000000001</v>
      </c>
      <c r="K2886">
        <v>16.170000000000002</v>
      </c>
      <c r="L2886" t="s">
        <v>57</v>
      </c>
    </row>
    <row r="2887" spans="1:12" x14ac:dyDescent="0.3">
      <c r="A2887" t="s">
        <v>4959</v>
      </c>
      <c r="B2887" t="s">
        <v>7419</v>
      </c>
      <c r="C2887" t="s">
        <v>88</v>
      </c>
      <c r="D2887" t="s">
        <v>234</v>
      </c>
      <c r="E2887" t="s">
        <v>60</v>
      </c>
      <c r="F2887" t="s">
        <v>99</v>
      </c>
      <c r="G2887" t="s">
        <v>68</v>
      </c>
      <c r="H2887">
        <v>7</v>
      </c>
      <c r="I2887">
        <v>40.119999999999997</v>
      </c>
      <c r="J2887">
        <v>6.0000000000000001E-3</v>
      </c>
      <c r="K2887">
        <v>21.07</v>
      </c>
      <c r="L2887" t="s">
        <v>57</v>
      </c>
    </row>
    <row r="2888" spans="1:12" x14ac:dyDescent="0.3">
      <c r="A2888" t="s">
        <v>6482</v>
      </c>
      <c r="B2888" t="s">
        <v>8183</v>
      </c>
      <c r="C2888" t="s">
        <v>84</v>
      </c>
      <c r="D2888" t="s">
        <v>225</v>
      </c>
      <c r="E2888" t="s">
        <v>60</v>
      </c>
      <c r="F2888" t="s">
        <v>90</v>
      </c>
      <c r="G2888" t="s">
        <v>56</v>
      </c>
      <c r="H2888">
        <v>1</v>
      </c>
      <c r="I2888">
        <v>37.479999999999997</v>
      </c>
      <c r="J2888">
        <v>4.5999999999999999E-2</v>
      </c>
      <c r="K2888">
        <v>17.510000000000002</v>
      </c>
      <c r="L2888" t="s">
        <v>57</v>
      </c>
    </row>
    <row r="2889" spans="1:12" x14ac:dyDescent="0.3">
      <c r="A2889" t="s">
        <v>4336</v>
      </c>
      <c r="B2889" t="s">
        <v>7282</v>
      </c>
      <c r="C2889" t="s">
        <v>63</v>
      </c>
      <c r="D2889" t="s">
        <v>302</v>
      </c>
      <c r="E2889" t="s">
        <v>54</v>
      </c>
      <c r="F2889" t="s">
        <v>65</v>
      </c>
      <c r="G2889" t="s">
        <v>68</v>
      </c>
      <c r="H2889">
        <v>3</v>
      </c>
      <c r="I2889">
        <v>21.1</v>
      </c>
      <c r="J2889">
        <v>0.31900000000000001</v>
      </c>
      <c r="K2889">
        <v>14.28</v>
      </c>
      <c r="L2889" t="s">
        <v>57</v>
      </c>
    </row>
    <row r="2890" spans="1:12" x14ac:dyDescent="0.3">
      <c r="A2890" t="s">
        <v>2835</v>
      </c>
      <c r="B2890" t="s">
        <v>8184</v>
      </c>
      <c r="C2890" t="s">
        <v>88</v>
      </c>
      <c r="D2890" t="s">
        <v>89</v>
      </c>
      <c r="E2890" t="s">
        <v>93</v>
      </c>
      <c r="F2890" t="s">
        <v>219</v>
      </c>
      <c r="G2890" t="s">
        <v>68</v>
      </c>
      <c r="H2890">
        <v>2</v>
      </c>
      <c r="I2890">
        <v>64.56</v>
      </c>
      <c r="J2890">
        <v>0.127</v>
      </c>
      <c r="K2890">
        <v>26.53</v>
      </c>
      <c r="L2890" t="s">
        <v>104</v>
      </c>
    </row>
    <row r="2891" spans="1:12" x14ac:dyDescent="0.3">
      <c r="A2891" t="s">
        <v>366</v>
      </c>
      <c r="B2891" t="s">
        <v>8185</v>
      </c>
      <c r="C2891" t="s">
        <v>52</v>
      </c>
      <c r="D2891" t="s">
        <v>155</v>
      </c>
      <c r="E2891" t="s">
        <v>71</v>
      </c>
      <c r="F2891" t="s">
        <v>97</v>
      </c>
      <c r="G2891" t="s">
        <v>68</v>
      </c>
      <c r="H2891">
        <v>1</v>
      </c>
      <c r="I2891">
        <v>237.16</v>
      </c>
      <c r="J2891">
        <v>0.124</v>
      </c>
      <c r="K2891">
        <v>180.31</v>
      </c>
      <c r="L2891" t="s">
        <v>57</v>
      </c>
    </row>
    <row r="2892" spans="1:12" x14ac:dyDescent="0.3">
      <c r="A2892" t="s">
        <v>5591</v>
      </c>
      <c r="B2892" t="s">
        <v>7292</v>
      </c>
      <c r="C2892" t="s">
        <v>52</v>
      </c>
      <c r="D2892" t="s">
        <v>272</v>
      </c>
      <c r="E2892" t="s">
        <v>60</v>
      </c>
      <c r="F2892" t="s">
        <v>99</v>
      </c>
      <c r="G2892" t="s">
        <v>56</v>
      </c>
      <c r="H2892">
        <v>4</v>
      </c>
      <c r="I2892">
        <v>23.38</v>
      </c>
      <c r="J2892">
        <v>0</v>
      </c>
      <c r="K2892">
        <v>10.69</v>
      </c>
      <c r="L2892" t="s">
        <v>57</v>
      </c>
    </row>
    <row r="2893" spans="1:12" x14ac:dyDescent="0.3">
      <c r="A2893" t="s">
        <v>4691</v>
      </c>
      <c r="B2893" t="s">
        <v>7953</v>
      </c>
      <c r="C2893" t="s">
        <v>88</v>
      </c>
      <c r="D2893" t="s">
        <v>179</v>
      </c>
      <c r="E2893" t="s">
        <v>54</v>
      </c>
      <c r="F2893" t="s">
        <v>114</v>
      </c>
      <c r="G2893" t="s">
        <v>56</v>
      </c>
      <c r="H2893">
        <v>2</v>
      </c>
      <c r="I2893">
        <v>11.87</v>
      </c>
      <c r="J2893">
        <v>1.4E-2</v>
      </c>
      <c r="K2893">
        <v>7.34</v>
      </c>
      <c r="L2893" t="s">
        <v>57</v>
      </c>
    </row>
    <row r="2894" spans="1:12" x14ac:dyDescent="0.3">
      <c r="A2894" t="s">
        <v>1406</v>
      </c>
      <c r="B2894" t="s">
        <v>7485</v>
      </c>
      <c r="C2894" t="s">
        <v>63</v>
      </c>
      <c r="D2894" t="s">
        <v>281</v>
      </c>
      <c r="E2894" t="s">
        <v>71</v>
      </c>
      <c r="F2894" t="s">
        <v>78</v>
      </c>
      <c r="G2894" t="s">
        <v>56</v>
      </c>
      <c r="H2894">
        <v>2</v>
      </c>
      <c r="I2894">
        <v>227.21</v>
      </c>
      <c r="J2894">
        <v>0.316</v>
      </c>
      <c r="K2894">
        <v>148</v>
      </c>
      <c r="L2894" t="s">
        <v>57</v>
      </c>
    </row>
    <row r="2895" spans="1:12" x14ac:dyDescent="0.3">
      <c r="A2895" t="s">
        <v>4893</v>
      </c>
      <c r="B2895" t="s">
        <v>8186</v>
      </c>
      <c r="C2895" t="s">
        <v>88</v>
      </c>
      <c r="D2895" t="s">
        <v>206</v>
      </c>
      <c r="E2895" t="s">
        <v>54</v>
      </c>
      <c r="F2895" t="s">
        <v>65</v>
      </c>
      <c r="G2895" t="s">
        <v>56</v>
      </c>
      <c r="H2895">
        <v>4</v>
      </c>
      <c r="I2895">
        <v>10.220000000000001</v>
      </c>
      <c r="J2895">
        <v>2.7E-2</v>
      </c>
      <c r="K2895">
        <v>6.09</v>
      </c>
      <c r="L2895" t="s">
        <v>57</v>
      </c>
    </row>
    <row r="2896" spans="1:12" x14ac:dyDescent="0.3">
      <c r="A2896" t="s">
        <v>5136</v>
      </c>
      <c r="B2896" t="s">
        <v>7268</v>
      </c>
      <c r="C2896" t="s">
        <v>84</v>
      </c>
      <c r="D2896" t="s">
        <v>144</v>
      </c>
      <c r="E2896" t="s">
        <v>60</v>
      </c>
      <c r="F2896" t="s">
        <v>67</v>
      </c>
      <c r="G2896" t="s">
        <v>68</v>
      </c>
      <c r="H2896">
        <v>1</v>
      </c>
      <c r="I2896">
        <v>83.19</v>
      </c>
      <c r="J2896">
        <v>0.09</v>
      </c>
      <c r="K2896">
        <v>35.21</v>
      </c>
      <c r="L2896" t="s">
        <v>6720</v>
      </c>
    </row>
    <row r="2897" spans="1:12" x14ac:dyDescent="0.3">
      <c r="A2897" t="s">
        <v>1015</v>
      </c>
      <c r="B2897" t="s">
        <v>7426</v>
      </c>
      <c r="C2897" t="s">
        <v>84</v>
      </c>
      <c r="D2897" t="s">
        <v>229</v>
      </c>
      <c r="E2897" t="s">
        <v>93</v>
      </c>
      <c r="F2897" t="s">
        <v>7108</v>
      </c>
      <c r="G2897" t="s">
        <v>56</v>
      </c>
      <c r="H2897">
        <v>2</v>
      </c>
      <c r="I2897">
        <v>13.47</v>
      </c>
      <c r="J2897">
        <v>7.1999999999999995E-2</v>
      </c>
      <c r="K2897">
        <v>6.21</v>
      </c>
      <c r="L2897" t="s">
        <v>57</v>
      </c>
    </row>
    <row r="2898" spans="1:12" x14ac:dyDescent="0.3">
      <c r="A2898" t="s">
        <v>3300</v>
      </c>
      <c r="B2898" t="s">
        <v>7010</v>
      </c>
      <c r="C2898" t="s">
        <v>52</v>
      </c>
      <c r="D2898" t="s">
        <v>59</v>
      </c>
      <c r="E2898" t="s">
        <v>54</v>
      </c>
      <c r="F2898" t="s">
        <v>268</v>
      </c>
      <c r="G2898" t="s">
        <v>68</v>
      </c>
      <c r="H2898">
        <v>1</v>
      </c>
      <c r="I2898">
        <v>14.74</v>
      </c>
      <c r="J2898">
        <v>8.7999999999999995E-2</v>
      </c>
      <c r="K2898">
        <v>8.69</v>
      </c>
      <c r="L2898" t="s">
        <v>57</v>
      </c>
    </row>
    <row r="2899" spans="1:12" x14ac:dyDescent="0.3">
      <c r="A2899" t="s">
        <v>1143</v>
      </c>
      <c r="B2899" t="s">
        <v>7141</v>
      </c>
      <c r="C2899" t="s">
        <v>88</v>
      </c>
      <c r="D2899" t="s">
        <v>162</v>
      </c>
      <c r="E2899" t="s">
        <v>60</v>
      </c>
      <c r="F2899" t="s">
        <v>61</v>
      </c>
      <c r="G2899" t="s">
        <v>56</v>
      </c>
      <c r="H2899">
        <v>4</v>
      </c>
      <c r="I2899">
        <v>115.59</v>
      </c>
      <c r="J2899">
        <v>7.4999999999999997E-2</v>
      </c>
      <c r="K2899">
        <v>49.19</v>
      </c>
      <c r="L2899" t="s">
        <v>57</v>
      </c>
    </row>
    <row r="2900" spans="1:12" x14ac:dyDescent="0.3">
      <c r="A2900" t="s">
        <v>4440</v>
      </c>
      <c r="B2900" t="s">
        <v>7678</v>
      </c>
      <c r="C2900" t="s">
        <v>88</v>
      </c>
      <c r="D2900" t="s">
        <v>162</v>
      </c>
      <c r="E2900" t="s">
        <v>93</v>
      </c>
      <c r="F2900" t="s">
        <v>7493</v>
      </c>
      <c r="G2900" t="s">
        <v>56</v>
      </c>
      <c r="H2900">
        <v>3</v>
      </c>
      <c r="I2900">
        <v>20.39</v>
      </c>
      <c r="J2900">
        <v>7.8E-2</v>
      </c>
      <c r="K2900">
        <v>8.83</v>
      </c>
      <c r="L2900" t="s">
        <v>57</v>
      </c>
    </row>
    <row r="2901" spans="1:12" x14ac:dyDescent="0.3">
      <c r="A2901" t="s">
        <v>1163</v>
      </c>
      <c r="B2901" t="s">
        <v>7519</v>
      </c>
      <c r="C2901" t="s">
        <v>52</v>
      </c>
      <c r="D2901" t="s">
        <v>70</v>
      </c>
      <c r="E2901" t="s">
        <v>60</v>
      </c>
      <c r="F2901" t="s">
        <v>61</v>
      </c>
      <c r="G2901" t="s">
        <v>68</v>
      </c>
      <c r="H2901">
        <v>4</v>
      </c>
      <c r="I2901">
        <v>102.88</v>
      </c>
      <c r="J2901">
        <v>5.7000000000000002E-2</v>
      </c>
      <c r="K2901">
        <v>43.53</v>
      </c>
      <c r="L2901" t="s">
        <v>57</v>
      </c>
    </row>
    <row r="2902" spans="1:12" x14ac:dyDescent="0.3">
      <c r="A2902" t="s">
        <v>2104</v>
      </c>
      <c r="C2902" t="s">
        <v>63</v>
      </c>
      <c r="D2902" t="s">
        <v>119</v>
      </c>
      <c r="E2902" t="s">
        <v>71</v>
      </c>
      <c r="F2902" t="s">
        <v>126</v>
      </c>
      <c r="G2902" t="s">
        <v>56</v>
      </c>
      <c r="H2902">
        <v>1</v>
      </c>
      <c r="I2902">
        <v>119.66</v>
      </c>
      <c r="J2902">
        <v>0.23599999999999999</v>
      </c>
      <c r="K2902">
        <v>90.93</v>
      </c>
      <c r="L2902" t="s">
        <v>57</v>
      </c>
    </row>
    <row r="2903" spans="1:12" x14ac:dyDescent="0.3">
      <c r="A2903" t="s">
        <v>3909</v>
      </c>
      <c r="B2903" t="s">
        <v>7692</v>
      </c>
      <c r="C2903" t="s">
        <v>52</v>
      </c>
      <c r="D2903" t="s">
        <v>75</v>
      </c>
      <c r="E2903" t="s">
        <v>107</v>
      </c>
      <c r="F2903" t="s">
        <v>193</v>
      </c>
      <c r="G2903" t="s">
        <v>56</v>
      </c>
      <c r="H2903">
        <v>11</v>
      </c>
      <c r="I2903">
        <v>12</v>
      </c>
      <c r="J2903">
        <v>6.4000000000000001E-2</v>
      </c>
      <c r="K2903">
        <v>3.98</v>
      </c>
      <c r="L2903" t="s">
        <v>57</v>
      </c>
    </row>
    <row r="2904" spans="1:12" x14ac:dyDescent="0.3">
      <c r="A2904" t="s">
        <v>2714</v>
      </c>
      <c r="B2904" t="s">
        <v>7286</v>
      </c>
      <c r="C2904" t="s">
        <v>52</v>
      </c>
      <c r="D2904" t="s">
        <v>130</v>
      </c>
      <c r="E2904" t="s">
        <v>93</v>
      </c>
      <c r="F2904" t="s">
        <v>94</v>
      </c>
      <c r="G2904" t="s">
        <v>68</v>
      </c>
      <c r="H2904">
        <v>8</v>
      </c>
      <c r="J2904">
        <v>3.2000000000000001E-2</v>
      </c>
      <c r="K2904">
        <v>29.96</v>
      </c>
      <c r="L2904" t="s">
        <v>57</v>
      </c>
    </row>
    <row r="2905" spans="1:12" x14ac:dyDescent="0.3">
      <c r="A2905" t="s">
        <v>4208</v>
      </c>
      <c r="B2905" t="s">
        <v>7615</v>
      </c>
      <c r="C2905" t="s">
        <v>88</v>
      </c>
      <c r="D2905" t="s">
        <v>89</v>
      </c>
      <c r="E2905" t="s">
        <v>107</v>
      </c>
      <c r="F2905" t="s">
        <v>139</v>
      </c>
      <c r="G2905" t="s">
        <v>68</v>
      </c>
      <c r="H2905">
        <v>8</v>
      </c>
      <c r="I2905">
        <v>35.82</v>
      </c>
      <c r="J2905">
        <v>2.4E-2</v>
      </c>
      <c r="K2905">
        <v>14.21</v>
      </c>
      <c r="L2905" t="s">
        <v>57</v>
      </c>
    </row>
    <row r="2906" spans="1:12" x14ac:dyDescent="0.3">
      <c r="A2906" t="s">
        <v>6440</v>
      </c>
      <c r="B2906" t="s">
        <v>7184</v>
      </c>
      <c r="C2906" t="s">
        <v>84</v>
      </c>
      <c r="D2906" t="s">
        <v>243</v>
      </c>
      <c r="E2906" t="s">
        <v>54</v>
      </c>
      <c r="F2906" t="s">
        <v>268</v>
      </c>
      <c r="G2906" t="s">
        <v>56</v>
      </c>
      <c r="H2906">
        <v>4</v>
      </c>
      <c r="I2906">
        <v>13.9</v>
      </c>
      <c r="J2906">
        <v>0.11600000000000001</v>
      </c>
      <c r="K2906">
        <v>8.91</v>
      </c>
      <c r="L2906" t="s">
        <v>57</v>
      </c>
    </row>
    <row r="2907" spans="1:12" x14ac:dyDescent="0.3">
      <c r="A2907" t="s">
        <v>3487</v>
      </c>
      <c r="B2907" t="s">
        <v>8187</v>
      </c>
      <c r="C2907" t="s">
        <v>63</v>
      </c>
      <c r="D2907" t="s">
        <v>137</v>
      </c>
      <c r="E2907" t="s">
        <v>7012</v>
      </c>
      <c r="F2907" t="s">
        <v>108</v>
      </c>
      <c r="G2907" t="s">
        <v>56</v>
      </c>
      <c r="H2907">
        <v>4</v>
      </c>
      <c r="I2907">
        <v>46.83</v>
      </c>
      <c r="J2907">
        <v>8.8999999999999996E-2</v>
      </c>
      <c r="K2907">
        <v>15.54</v>
      </c>
      <c r="L2907" t="s">
        <v>57</v>
      </c>
    </row>
    <row r="2908" spans="1:12" x14ac:dyDescent="0.3">
      <c r="A2908" t="s">
        <v>3121</v>
      </c>
      <c r="B2908" t="s">
        <v>8188</v>
      </c>
      <c r="C2908" t="s">
        <v>52</v>
      </c>
      <c r="D2908" t="s">
        <v>70</v>
      </c>
      <c r="E2908" t="s">
        <v>93</v>
      </c>
      <c r="F2908" t="s">
        <v>141</v>
      </c>
      <c r="G2908" t="s">
        <v>56</v>
      </c>
      <c r="H2908">
        <v>1</v>
      </c>
      <c r="I2908">
        <v>21.11</v>
      </c>
      <c r="J2908">
        <v>9.8000000000000004E-2</v>
      </c>
      <c r="K2908">
        <v>8.9499999999999993</v>
      </c>
      <c r="L2908" t="s">
        <v>57</v>
      </c>
    </row>
    <row r="2909" spans="1:12" x14ac:dyDescent="0.3">
      <c r="A2909" t="s">
        <v>1060</v>
      </c>
      <c r="B2909" t="s">
        <v>8189</v>
      </c>
      <c r="C2909" t="s">
        <v>88</v>
      </c>
      <c r="D2909" t="s">
        <v>234</v>
      </c>
      <c r="E2909" t="s">
        <v>71</v>
      </c>
      <c r="F2909" t="s">
        <v>72</v>
      </c>
      <c r="G2909" t="s">
        <v>56</v>
      </c>
      <c r="H2909">
        <v>1</v>
      </c>
      <c r="I2909">
        <v>138.99</v>
      </c>
      <c r="J2909">
        <v>9.2999999999999999E-2</v>
      </c>
      <c r="K2909">
        <v>101.93</v>
      </c>
      <c r="L2909" t="s">
        <v>57</v>
      </c>
    </row>
    <row r="2910" spans="1:12" x14ac:dyDescent="0.3">
      <c r="A2910" t="s">
        <v>1941</v>
      </c>
      <c r="B2910" t="s">
        <v>8190</v>
      </c>
      <c r="C2910" t="s">
        <v>84</v>
      </c>
      <c r="D2910" t="s">
        <v>103</v>
      </c>
      <c r="E2910" t="s">
        <v>6846</v>
      </c>
      <c r="F2910" t="s">
        <v>97</v>
      </c>
      <c r="G2910" t="s">
        <v>68</v>
      </c>
      <c r="H2910">
        <v>1</v>
      </c>
      <c r="I2910">
        <v>244.94</v>
      </c>
      <c r="K2910">
        <v>172.43</v>
      </c>
      <c r="L2910" t="s">
        <v>57</v>
      </c>
    </row>
    <row r="2911" spans="1:12" x14ac:dyDescent="0.3">
      <c r="A2911" t="s">
        <v>463</v>
      </c>
      <c r="B2911" t="s">
        <v>8179</v>
      </c>
      <c r="C2911" t="s">
        <v>88</v>
      </c>
      <c r="D2911" t="s">
        <v>92</v>
      </c>
      <c r="E2911" t="s">
        <v>71</v>
      </c>
      <c r="F2911" t="s">
        <v>86</v>
      </c>
      <c r="G2911" t="s">
        <v>68</v>
      </c>
      <c r="H2911">
        <v>3</v>
      </c>
      <c r="I2911">
        <v>218.54</v>
      </c>
      <c r="J2911">
        <v>0.14199999999999999</v>
      </c>
      <c r="K2911">
        <v>155.05000000000001</v>
      </c>
      <c r="L2911" t="s">
        <v>57</v>
      </c>
    </row>
    <row r="2912" spans="1:12" x14ac:dyDescent="0.3">
      <c r="A2912" t="s">
        <v>2461</v>
      </c>
      <c r="B2912" t="s">
        <v>7271</v>
      </c>
      <c r="C2912" t="s">
        <v>6820</v>
      </c>
      <c r="D2912" t="s">
        <v>53</v>
      </c>
      <c r="E2912" t="s">
        <v>107</v>
      </c>
      <c r="F2912" t="s">
        <v>193</v>
      </c>
      <c r="G2912" t="s">
        <v>68</v>
      </c>
      <c r="H2912">
        <v>3</v>
      </c>
      <c r="I2912">
        <v>35.450000000000003</v>
      </c>
      <c r="J2912">
        <v>0.13900000000000001</v>
      </c>
      <c r="K2912">
        <v>13.89</v>
      </c>
      <c r="L2912" t="s">
        <v>57</v>
      </c>
    </row>
    <row r="2913" spans="1:12" x14ac:dyDescent="0.3">
      <c r="A2913" t="s">
        <v>720</v>
      </c>
      <c r="B2913" t="s">
        <v>8153</v>
      </c>
      <c r="C2913" t="s">
        <v>88</v>
      </c>
      <c r="D2913" t="s">
        <v>179</v>
      </c>
      <c r="E2913" t="s">
        <v>107</v>
      </c>
      <c r="F2913" t="s">
        <v>148</v>
      </c>
      <c r="G2913" t="s">
        <v>68</v>
      </c>
      <c r="H2913">
        <v>6</v>
      </c>
      <c r="I2913">
        <v>46.84</v>
      </c>
      <c r="J2913">
        <v>0.14399999999999999</v>
      </c>
      <c r="K2913">
        <v>15.13</v>
      </c>
      <c r="L2913" t="s">
        <v>57</v>
      </c>
    </row>
    <row r="2914" spans="1:12" x14ac:dyDescent="0.3">
      <c r="A2914" t="s">
        <v>4874</v>
      </c>
      <c r="B2914" t="s">
        <v>7502</v>
      </c>
      <c r="C2914" t="s">
        <v>84</v>
      </c>
      <c r="E2914" t="s">
        <v>54</v>
      </c>
      <c r="F2914" t="s">
        <v>156</v>
      </c>
      <c r="G2914" t="s">
        <v>56</v>
      </c>
      <c r="H2914">
        <v>4</v>
      </c>
      <c r="I2914">
        <v>23.86</v>
      </c>
      <c r="J2914">
        <v>7.3999999999999996E-2</v>
      </c>
      <c r="K2914">
        <v>16.68</v>
      </c>
      <c r="L2914" t="s">
        <v>57</v>
      </c>
    </row>
    <row r="2915" spans="1:12" x14ac:dyDescent="0.3">
      <c r="A2915" t="s">
        <v>3871</v>
      </c>
      <c r="B2915" t="s">
        <v>7573</v>
      </c>
      <c r="C2915" t="s">
        <v>88</v>
      </c>
      <c r="D2915" t="s">
        <v>206</v>
      </c>
      <c r="E2915" t="s">
        <v>54</v>
      </c>
      <c r="F2915" t="s">
        <v>55</v>
      </c>
      <c r="G2915" t="s">
        <v>68</v>
      </c>
      <c r="H2915">
        <v>1</v>
      </c>
      <c r="I2915">
        <v>15.33</v>
      </c>
      <c r="J2915">
        <v>8.3000000000000004E-2</v>
      </c>
      <c r="K2915">
        <v>9.7100000000000009</v>
      </c>
      <c r="L2915" t="s">
        <v>57</v>
      </c>
    </row>
    <row r="2916" spans="1:12" x14ac:dyDescent="0.3">
      <c r="A2916" t="s">
        <v>5700</v>
      </c>
      <c r="B2916" t="s">
        <v>7443</v>
      </c>
      <c r="C2916" t="s">
        <v>63</v>
      </c>
      <c r="D2916" t="s">
        <v>175</v>
      </c>
      <c r="E2916" t="s">
        <v>107</v>
      </c>
      <c r="F2916" t="s">
        <v>139</v>
      </c>
      <c r="G2916" t="s">
        <v>56</v>
      </c>
      <c r="H2916">
        <v>1</v>
      </c>
      <c r="I2916">
        <v>45.47</v>
      </c>
      <c r="J2916">
        <v>0.23499999999999999</v>
      </c>
      <c r="K2916">
        <v>18.12</v>
      </c>
      <c r="L2916" t="s">
        <v>57</v>
      </c>
    </row>
    <row r="2917" spans="1:12" x14ac:dyDescent="0.3">
      <c r="A2917" t="s">
        <v>3731</v>
      </c>
      <c r="B2917" t="s">
        <v>8191</v>
      </c>
      <c r="C2917" t="s">
        <v>63</v>
      </c>
      <c r="D2917" t="s">
        <v>159</v>
      </c>
      <c r="E2917" t="s">
        <v>7021</v>
      </c>
      <c r="F2917" t="s">
        <v>139</v>
      </c>
      <c r="G2917" t="s">
        <v>68</v>
      </c>
      <c r="H2917">
        <v>1</v>
      </c>
      <c r="I2917">
        <v>27.81</v>
      </c>
      <c r="J2917">
        <v>0.249</v>
      </c>
      <c r="K2917">
        <v>12.29</v>
      </c>
      <c r="L2917" t="s">
        <v>57</v>
      </c>
    </row>
    <row r="2918" spans="1:12" x14ac:dyDescent="0.3">
      <c r="A2918" t="s">
        <v>876</v>
      </c>
      <c r="B2918" t="s">
        <v>8192</v>
      </c>
      <c r="C2918" t="s">
        <v>84</v>
      </c>
      <c r="D2918" t="s">
        <v>144</v>
      </c>
      <c r="E2918" t="s">
        <v>107</v>
      </c>
      <c r="F2918" t="s">
        <v>139</v>
      </c>
      <c r="G2918" t="s">
        <v>68</v>
      </c>
      <c r="H2918">
        <v>1</v>
      </c>
      <c r="I2918">
        <v>22.35</v>
      </c>
      <c r="J2918">
        <v>0.18099999999999999</v>
      </c>
      <c r="K2918">
        <v>6.91</v>
      </c>
      <c r="L2918" t="s">
        <v>57</v>
      </c>
    </row>
    <row r="2919" spans="1:12" x14ac:dyDescent="0.3">
      <c r="A2919" t="s">
        <v>368</v>
      </c>
      <c r="B2919" t="s">
        <v>7281</v>
      </c>
      <c r="C2919" t="s">
        <v>88</v>
      </c>
      <c r="D2919" t="s">
        <v>179</v>
      </c>
      <c r="E2919" t="s">
        <v>71</v>
      </c>
      <c r="F2919" t="s">
        <v>78</v>
      </c>
      <c r="G2919" t="s">
        <v>68</v>
      </c>
      <c r="H2919">
        <v>4</v>
      </c>
      <c r="I2919">
        <v>238.45</v>
      </c>
      <c r="J2919">
        <v>7.8E-2</v>
      </c>
      <c r="K2919">
        <v>171.36</v>
      </c>
      <c r="L2919" t="s">
        <v>57</v>
      </c>
    </row>
    <row r="2920" spans="1:12" x14ac:dyDescent="0.3">
      <c r="A2920" t="s">
        <v>2434</v>
      </c>
      <c r="B2920" t="s">
        <v>7726</v>
      </c>
      <c r="C2920" t="s">
        <v>6750</v>
      </c>
      <c r="D2920" t="s">
        <v>116</v>
      </c>
      <c r="E2920" t="s">
        <v>93</v>
      </c>
      <c r="F2920" t="s">
        <v>219</v>
      </c>
      <c r="G2920" t="s">
        <v>56</v>
      </c>
      <c r="H2920">
        <v>-5</v>
      </c>
      <c r="I2920">
        <v>55.76</v>
      </c>
      <c r="J2920">
        <v>8.7999999999999995E-2</v>
      </c>
      <c r="K2920">
        <v>23.58</v>
      </c>
      <c r="L2920" t="s">
        <v>57</v>
      </c>
    </row>
    <row r="2921" spans="1:12" x14ac:dyDescent="0.3">
      <c r="A2921" t="s">
        <v>1800</v>
      </c>
      <c r="B2921" t="s">
        <v>8193</v>
      </c>
      <c r="C2921" t="s">
        <v>84</v>
      </c>
      <c r="D2921" t="s">
        <v>171</v>
      </c>
      <c r="E2921" t="s">
        <v>54</v>
      </c>
      <c r="F2921" t="s">
        <v>268</v>
      </c>
      <c r="G2921" t="s">
        <v>56</v>
      </c>
      <c r="H2921">
        <v>1</v>
      </c>
      <c r="I2921">
        <v>11.76</v>
      </c>
      <c r="J2921">
        <v>3.6999999999999998E-2</v>
      </c>
      <c r="K2921">
        <v>8.2200000000000006</v>
      </c>
      <c r="L2921" t="s">
        <v>104</v>
      </c>
    </row>
    <row r="2922" spans="1:12" x14ac:dyDescent="0.3">
      <c r="A2922" t="s">
        <v>226</v>
      </c>
      <c r="B2922" t="s">
        <v>7477</v>
      </c>
      <c r="C2922" t="s">
        <v>6865</v>
      </c>
      <c r="D2922" t="s">
        <v>64</v>
      </c>
      <c r="E2922" t="s">
        <v>93</v>
      </c>
      <c r="F2922" t="s">
        <v>219</v>
      </c>
      <c r="G2922" t="s">
        <v>68</v>
      </c>
      <c r="H2922">
        <v>10</v>
      </c>
      <c r="I2922">
        <v>45.85</v>
      </c>
      <c r="J2922">
        <v>0.31</v>
      </c>
      <c r="K2922">
        <v>16.170000000000002</v>
      </c>
      <c r="L2922" t="s">
        <v>57</v>
      </c>
    </row>
    <row r="2923" spans="1:12" x14ac:dyDescent="0.3">
      <c r="A2923" t="s">
        <v>4849</v>
      </c>
      <c r="B2923" t="s">
        <v>7014</v>
      </c>
      <c r="C2923" t="s">
        <v>52</v>
      </c>
      <c r="D2923" t="s">
        <v>130</v>
      </c>
      <c r="E2923" t="s">
        <v>71</v>
      </c>
      <c r="F2923" t="s">
        <v>78</v>
      </c>
      <c r="G2923" t="s">
        <v>68</v>
      </c>
      <c r="H2923">
        <v>3</v>
      </c>
      <c r="I2923">
        <v>40.22</v>
      </c>
      <c r="J2923">
        <v>0</v>
      </c>
      <c r="K2923">
        <v>30.99</v>
      </c>
      <c r="L2923" t="s">
        <v>57</v>
      </c>
    </row>
    <row r="2924" spans="1:12" x14ac:dyDescent="0.3">
      <c r="A2924" t="s">
        <v>3966</v>
      </c>
      <c r="B2924" t="s">
        <v>6977</v>
      </c>
      <c r="C2924" t="s">
        <v>63</v>
      </c>
      <c r="D2924" t="s">
        <v>281</v>
      </c>
      <c r="E2924" t="s">
        <v>60</v>
      </c>
      <c r="F2924" t="s">
        <v>90</v>
      </c>
      <c r="G2924" t="s">
        <v>56</v>
      </c>
      <c r="H2924">
        <v>8</v>
      </c>
      <c r="I2924">
        <v>116.81</v>
      </c>
      <c r="J2924">
        <v>0.27100000000000002</v>
      </c>
      <c r="K2924">
        <v>53.17</v>
      </c>
      <c r="L2924" t="s">
        <v>6720</v>
      </c>
    </row>
    <row r="2925" spans="1:12" x14ac:dyDescent="0.3">
      <c r="A2925" t="s">
        <v>5179</v>
      </c>
      <c r="B2925" t="s">
        <v>7274</v>
      </c>
      <c r="C2925" t="s">
        <v>88</v>
      </c>
      <c r="D2925" t="s">
        <v>92</v>
      </c>
      <c r="E2925" t="s">
        <v>93</v>
      </c>
      <c r="F2925" t="s">
        <v>219</v>
      </c>
      <c r="G2925" t="s">
        <v>68</v>
      </c>
      <c r="H2925">
        <v>11</v>
      </c>
      <c r="I2925">
        <v>87.7</v>
      </c>
      <c r="J2925">
        <v>7.0000000000000007E-2</v>
      </c>
      <c r="K2925">
        <v>42.88</v>
      </c>
      <c r="L2925" t="s">
        <v>57</v>
      </c>
    </row>
    <row r="2926" spans="1:12" x14ac:dyDescent="0.3">
      <c r="A2926" t="s">
        <v>724</v>
      </c>
      <c r="B2926" t="s">
        <v>7415</v>
      </c>
      <c r="C2926" t="s">
        <v>52</v>
      </c>
      <c r="D2926" t="s">
        <v>216</v>
      </c>
      <c r="E2926" t="s">
        <v>107</v>
      </c>
      <c r="F2926" t="s">
        <v>108</v>
      </c>
      <c r="G2926" t="s">
        <v>56</v>
      </c>
      <c r="H2926">
        <v>5</v>
      </c>
      <c r="I2926">
        <v>56.26</v>
      </c>
      <c r="J2926">
        <v>0.129</v>
      </c>
      <c r="K2926">
        <v>17.77</v>
      </c>
      <c r="L2926" t="s">
        <v>57</v>
      </c>
    </row>
    <row r="2927" spans="1:12" x14ac:dyDescent="0.3">
      <c r="A2927" t="s">
        <v>1906</v>
      </c>
      <c r="B2927" t="s">
        <v>7854</v>
      </c>
      <c r="C2927" t="s">
        <v>88</v>
      </c>
      <c r="D2927" t="s">
        <v>183</v>
      </c>
      <c r="E2927" t="s">
        <v>71</v>
      </c>
      <c r="F2927" t="s">
        <v>97</v>
      </c>
      <c r="G2927" t="s">
        <v>68</v>
      </c>
      <c r="H2927">
        <v>2</v>
      </c>
      <c r="I2927">
        <v>234.12</v>
      </c>
      <c r="J2927">
        <v>8.5000000000000006E-2</v>
      </c>
      <c r="K2927">
        <v>175.81</v>
      </c>
      <c r="L2927" t="s">
        <v>57</v>
      </c>
    </row>
    <row r="2928" spans="1:12" x14ac:dyDescent="0.3">
      <c r="A2928" t="s">
        <v>2926</v>
      </c>
      <c r="B2928" t="s">
        <v>7410</v>
      </c>
      <c r="C2928" t="s">
        <v>88</v>
      </c>
      <c r="E2928" t="s">
        <v>54</v>
      </c>
      <c r="F2928" t="s">
        <v>268</v>
      </c>
      <c r="G2928" t="s">
        <v>56</v>
      </c>
      <c r="H2928">
        <v>2</v>
      </c>
      <c r="I2928">
        <v>16.84</v>
      </c>
      <c r="J2928">
        <v>0.17299999999999999</v>
      </c>
      <c r="K2928">
        <v>10.119999999999999</v>
      </c>
      <c r="L2928" t="s">
        <v>57</v>
      </c>
    </row>
    <row r="2929" spans="1:12" x14ac:dyDescent="0.3">
      <c r="A2929" t="s">
        <v>5344</v>
      </c>
      <c r="B2929" t="s">
        <v>7203</v>
      </c>
      <c r="C2929" t="s">
        <v>52</v>
      </c>
      <c r="D2929" t="s">
        <v>113</v>
      </c>
      <c r="E2929" t="s">
        <v>54</v>
      </c>
      <c r="F2929" t="s">
        <v>268</v>
      </c>
      <c r="G2929" t="s">
        <v>68</v>
      </c>
      <c r="H2929">
        <v>1</v>
      </c>
      <c r="I2929">
        <v>19.32</v>
      </c>
      <c r="J2929">
        <v>5.8000000000000003E-2</v>
      </c>
      <c r="K2929">
        <v>11.82</v>
      </c>
      <c r="L2929" t="s">
        <v>57</v>
      </c>
    </row>
    <row r="2930" spans="1:12" x14ac:dyDescent="0.3">
      <c r="A2930" t="s">
        <v>5955</v>
      </c>
      <c r="B2930" t="s">
        <v>7165</v>
      </c>
      <c r="C2930" t="s">
        <v>63</v>
      </c>
      <c r="D2930" t="s">
        <v>64</v>
      </c>
      <c r="E2930" t="s">
        <v>71</v>
      </c>
      <c r="F2930" t="s">
        <v>97</v>
      </c>
      <c r="G2930" t="s">
        <v>68</v>
      </c>
      <c r="H2930">
        <v>1</v>
      </c>
      <c r="I2930">
        <v>141.25</v>
      </c>
      <c r="J2930">
        <v>0.23300000000000001</v>
      </c>
      <c r="K2930">
        <v>102.64</v>
      </c>
      <c r="L2930" t="s">
        <v>57</v>
      </c>
    </row>
    <row r="2931" spans="1:12" x14ac:dyDescent="0.3">
      <c r="A2931" t="s">
        <v>1549</v>
      </c>
      <c r="B2931" t="s">
        <v>8194</v>
      </c>
      <c r="C2931" t="s">
        <v>63</v>
      </c>
      <c r="D2931" t="s">
        <v>82</v>
      </c>
      <c r="E2931" t="s">
        <v>6901</v>
      </c>
      <c r="F2931" t="s">
        <v>76</v>
      </c>
      <c r="G2931" t="s">
        <v>56</v>
      </c>
      <c r="H2931">
        <v>3</v>
      </c>
      <c r="I2931">
        <v>25.23</v>
      </c>
      <c r="J2931">
        <v>0.32700000000000001</v>
      </c>
      <c r="K2931">
        <v>10.92</v>
      </c>
      <c r="L2931" t="s">
        <v>57</v>
      </c>
    </row>
    <row r="2932" spans="1:12" x14ac:dyDescent="0.3">
      <c r="A2932" t="s">
        <v>817</v>
      </c>
      <c r="B2932" t="s">
        <v>7372</v>
      </c>
      <c r="C2932" t="s">
        <v>84</v>
      </c>
      <c r="D2932" t="s">
        <v>372</v>
      </c>
      <c r="E2932" t="s">
        <v>54</v>
      </c>
      <c r="F2932" t="s">
        <v>65</v>
      </c>
      <c r="G2932" t="s">
        <v>56</v>
      </c>
      <c r="H2932">
        <v>1</v>
      </c>
      <c r="I2932">
        <v>20.79</v>
      </c>
      <c r="J2932">
        <v>0.109</v>
      </c>
      <c r="K2932">
        <v>12.72</v>
      </c>
      <c r="L2932" t="s">
        <v>57</v>
      </c>
    </row>
    <row r="2933" spans="1:12" x14ac:dyDescent="0.3">
      <c r="A2933" t="s">
        <v>1744</v>
      </c>
      <c r="B2933" t="s">
        <v>7323</v>
      </c>
      <c r="C2933" t="s">
        <v>6718</v>
      </c>
      <c r="D2933" t="s">
        <v>216</v>
      </c>
      <c r="E2933" t="s">
        <v>54</v>
      </c>
      <c r="F2933" t="s">
        <v>114</v>
      </c>
      <c r="G2933" t="s">
        <v>68</v>
      </c>
      <c r="H2933">
        <v>3</v>
      </c>
      <c r="I2933">
        <v>23.51</v>
      </c>
      <c r="J2933">
        <v>0.14799999999999999</v>
      </c>
      <c r="K2933">
        <v>15.73</v>
      </c>
      <c r="L2933" t="s">
        <v>57</v>
      </c>
    </row>
    <row r="2934" spans="1:12" x14ac:dyDescent="0.3">
      <c r="A2934" t="s">
        <v>4565</v>
      </c>
      <c r="B2934" t="s">
        <v>6936</v>
      </c>
      <c r="C2934" t="s">
        <v>84</v>
      </c>
      <c r="D2934" t="s">
        <v>229</v>
      </c>
      <c r="E2934" t="s">
        <v>107</v>
      </c>
      <c r="F2934" t="s">
        <v>132</v>
      </c>
      <c r="G2934" t="s">
        <v>56</v>
      </c>
      <c r="H2934">
        <v>10</v>
      </c>
      <c r="I2934">
        <v>43.79</v>
      </c>
      <c r="J2934">
        <v>0</v>
      </c>
      <c r="K2934">
        <v>15.68</v>
      </c>
      <c r="L2934" t="s">
        <v>57</v>
      </c>
    </row>
    <row r="2935" spans="1:12" x14ac:dyDescent="0.3">
      <c r="A2935" t="s">
        <v>5242</v>
      </c>
      <c r="B2935" t="s">
        <v>8195</v>
      </c>
      <c r="C2935" t="s">
        <v>84</v>
      </c>
      <c r="D2935" t="s">
        <v>144</v>
      </c>
      <c r="E2935" t="s">
        <v>71</v>
      </c>
      <c r="F2935" t="s">
        <v>97</v>
      </c>
      <c r="G2935" t="s">
        <v>56</v>
      </c>
      <c r="H2935">
        <v>5</v>
      </c>
      <c r="I2935">
        <v>77.23</v>
      </c>
      <c r="J2935">
        <v>0.159</v>
      </c>
      <c r="K2935">
        <v>56.76</v>
      </c>
      <c r="L2935" t="s">
        <v>6720</v>
      </c>
    </row>
    <row r="2936" spans="1:12" x14ac:dyDescent="0.3">
      <c r="A2936" t="s">
        <v>5441</v>
      </c>
      <c r="B2936" t="s">
        <v>7116</v>
      </c>
      <c r="C2936" t="s">
        <v>63</v>
      </c>
      <c r="D2936" t="s">
        <v>263</v>
      </c>
      <c r="E2936" t="s">
        <v>60</v>
      </c>
      <c r="F2936" t="s">
        <v>99</v>
      </c>
      <c r="G2936" t="s">
        <v>68</v>
      </c>
      <c r="H2936">
        <v>4</v>
      </c>
      <c r="I2936">
        <v>54.63</v>
      </c>
      <c r="J2936">
        <v>0.245</v>
      </c>
      <c r="K2936">
        <v>24.78</v>
      </c>
      <c r="L2936" t="s">
        <v>57</v>
      </c>
    </row>
    <row r="2937" spans="1:12" x14ac:dyDescent="0.3">
      <c r="A2937" t="s">
        <v>2398</v>
      </c>
      <c r="B2937" t="s">
        <v>7613</v>
      </c>
      <c r="C2937" t="s">
        <v>52</v>
      </c>
      <c r="D2937" t="s">
        <v>200</v>
      </c>
      <c r="E2937" t="s">
        <v>60</v>
      </c>
      <c r="F2937" t="s">
        <v>76</v>
      </c>
      <c r="G2937" t="s">
        <v>68</v>
      </c>
      <c r="H2937">
        <v>5</v>
      </c>
      <c r="I2937">
        <v>28.05</v>
      </c>
      <c r="J2937">
        <v>0</v>
      </c>
      <c r="K2937">
        <v>13.56</v>
      </c>
      <c r="L2937" t="s">
        <v>57</v>
      </c>
    </row>
    <row r="2938" spans="1:12" x14ac:dyDescent="0.3">
      <c r="A2938" t="s">
        <v>3637</v>
      </c>
      <c r="B2938" t="s">
        <v>8196</v>
      </c>
      <c r="C2938" t="s">
        <v>63</v>
      </c>
      <c r="D2938" t="s">
        <v>119</v>
      </c>
      <c r="E2938" t="s">
        <v>60</v>
      </c>
      <c r="F2938" t="s">
        <v>61</v>
      </c>
      <c r="H2938">
        <v>3</v>
      </c>
      <c r="I2938">
        <v>22.99</v>
      </c>
      <c r="J2938">
        <v>0.26</v>
      </c>
      <c r="K2938">
        <v>10.01</v>
      </c>
      <c r="L2938" t="s">
        <v>104</v>
      </c>
    </row>
    <row r="2939" spans="1:12" x14ac:dyDescent="0.3">
      <c r="A2939" t="s">
        <v>1570</v>
      </c>
      <c r="B2939" t="s">
        <v>8197</v>
      </c>
      <c r="C2939" t="s">
        <v>63</v>
      </c>
      <c r="D2939" t="s">
        <v>82</v>
      </c>
      <c r="E2939" t="s">
        <v>71</v>
      </c>
      <c r="F2939" t="s">
        <v>86</v>
      </c>
      <c r="G2939" t="s">
        <v>56</v>
      </c>
      <c r="H2939">
        <v>4</v>
      </c>
      <c r="I2939">
        <v>263.41000000000003</v>
      </c>
      <c r="J2939">
        <v>0.125</v>
      </c>
      <c r="K2939">
        <v>175.6</v>
      </c>
      <c r="L2939" t="s">
        <v>57</v>
      </c>
    </row>
    <row r="2940" spans="1:12" x14ac:dyDescent="0.3">
      <c r="A2940" t="s">
        <v>3370</v>
      </c>
      <c r="B2940" t="s">
        <v>8198</v>
      </c>
      <c r="C2940" t="s">
        <v>88</v>
      </c>
      <c r="D2940" t="s">
        <v>162</v>
      </c>
      <c r="E2940" t="s">
        <v>7021</v>
      </c>
      <c r="F2940" t="s">
        <v>148</v>
      </c>
      <c r="G2940" t="s">
        <v>56</v>
      </c>
      <c r="H2940">
        <v>5</v>
      </c>
      <c r="I2940">
        <v>40.36</v>
      </c>
      <c r="J2940">
        <v>0.17599999999999999</v>
      </c>
      <c r="K2940">
        <v>13.69</v>
      </c>
      <c r="L2940" t="s">
        <v>57</v>
      </c>
    </row>
    <row r="2941" spans="1:12" x14ac:dyDescent="0.3">
      <c r="A2941" t="s">
        <v>6488</v>
      </c>
      <c r="B2941" t="s">
        <v>7952</v>
      </c>
      <c r="C2941" t="s">
        <v>84</v>
      </c>
      <c r="D2941" t="s">
        <v>103</v>
      </c>
      <c r="E2941" t="s">
        <v>54</v>
      </c>
      <c r="F2941" t="s">
        <v>65</v>
      </c>
      <c r="G2941" t="s">
        <v>68</v>
      </c>
      <c r="H2941">
        <v>2</v>
      </c>
      <c r="I2941">
        <v>8.99</v>
      </c>
      <c r="J2941">
        <v>5.8000000000000003E-2</v>
      </c>
      <c r="K2941">
        <v>5.24</v>
      </c>
      <c r="L2941" t="s">
        <v>57</v>
      </c>
    </row>
    <row r="2942" spans="1:12" x14ac:dyDescent="0.3">
      <c r="A2942" t="s">
        <v>579</v>
      </c>
      <c r="B2942" t="s">
        <v>7870</v>
      </c>
      <c r="C2942" t="s">
        <v>52</v>
      </c>
      <c r="D2942" t="s">
        <v>101</v>
      </c>
      <c r="E2942" t="s">
        <v>60</v>
      </c>
      <c r="F2942" t="s">
        <v>90</v>
      </c>
      <c r="G2942" t="s">
        <v>56</v>
      </c>
      <c r="H2942">
        <v>6</v>
      </c>
      <c r="I2942">
        <v>57.46</v>
      </c>
      <c r="J2942">
        <v>1.4999999999999999E-2</v>
      </c>
      <c r="K2942">
        <v>26.88</v>
      </c>
      <c r="L2942" t="s">
        <v>57</v>
      </c>
    </row>
    <row r="2943" spans="1:12" x14ac:dyDescent="0.3">
      <c r="A2943" t="s">
        <v>3824</v>
      </c>
      <c r="B2943" t="s">
        <v>8199</v>
      </c>
      <c r="C2943" t="s">
        <v>88</v>
      </c>
      <c r="D2943" t="s">
        <v>167</v>
      </c>
      <c r="E2943" t="s">
        <v>107</v>
      </c>
      <c r="F2943" t="s">
        <v>139</v>
      </c>
      <c r="G2943" t="s">
        <v>68</v>
      </c>
      <c r="H2943">
        <v>3</v>
      </c>
      <c r="I2943">
        <v>46.87</v>
      </c>
      <c r="J2943">
        <v>3.5999999999999997E-2</v>
      </c>
      <c r="K2943">
        <v>15.94</v>
      </c>
      <c r="L2943" t="s">
        <v>6738</v>
      </c>
    </row>
    <row r="2944" spans="1:12" x14ac:dyDescent="0.3">
      <c r="A2944" t="s">
        <v>6241</v>
      </c>
      <c r="B2944" t="s">
        <v>8200</v>
      </c>
      <c r="C2944" t="s">
        <v>84</v>
      </c>
      <c r="D2944" t="s">
        <v>177</v>
      </c>
      <c r="E2944" t="s">
        <v>7039</v>
      </c>
      <c r="F2944" t="s">
        <v>55</v>
      </c>
      <c r="G2944" t="s">
        <v>68</v>
      </c>
      <c r="H2944">
        <v>1</v>
      </c>
      <c r="I2944">
        <v>8.01</v>
      </c>
      <c r="J2944">
        <v>0.14199999999999999</v>
      </c>
      <c r="K2944">
        <v>5.27</v>
      </c>
      <c r="L2944" t="s">
        <v>104</v>
      </c>
    </row>
    <row r="2945" spans="1:12" x14ac:dyDescent="0.3">
      <c r="A2945" t="s">
        <v>4230</v>
      </c>
      <c r="B2945" t="s">
        <v>8040</v>
      </c>
      <c r="C2945" t="s">
        <v>52</v>
      </c>
      <c r="D2945" t="s">
        <v>75</v>
      </c>
      <c r="E2945" t="s">
        <v>71</v>
      </c>
      <c r="F2945" t="s">
        <v>72</v>
      </c>
      <c r="G2945" t="s">
        <v>56</v>
      </c>
      <c r="H2945">
        <v>-4</v>
      </c>
      <c r="I2945">
        <v>65.78</v>
      </c>
      <c r="J2945">
        <v>5.8000000000000003E-2</v>
      </c>
      <c r="K2945">
        <v>45.14</v>
      </c>
      <c r="L2945" t="s">
        <v>57</v>
      </c>
    </row>
    <row r="2946" spans="1:12" x14ac:dyDescent="0.3">
      <c r="A2946" t="s">
        <v>3779</v>
      </c>
      <c r="B2946" t="s">
        <v>8039</v>
      </c>
      <c r="C2946" t="s">
        <v>88</v>
      </c>
      <c r="D2946" t="s">
        <v>206</v>
      </c>
      <c r="E2946" t="s">
        <v>71</v>
      </c>
      <c r="F2946" t="s">
        <v>126</v>
      </c>
      <c r="G2946" t="s">
        <v>68</v>
      </c>
      <c r="H2946">
        <v>1</v>
      </c>
      <c r="I2946">
        <v>141.4</v>
      </c>
      <c r="J2946">
        <v>0.11799999999999999</v>
      </c>
      <c r="K2946">
        <v>95.01</v>
      </c>
      <c r="L2946" t="s">
        <v>57</v>
      </c>
    </row>
    <row r="2947" spans="1:12" x14ac:dyDescent="0.3">
      <c r="A2947" t="s">
        <v>4801</v>
      </c>
      <c r="B2947" t="s">
        <v>7172</v>
      </c>
      <c r="C2947" t="s">
        <v>84</v>
      </c>
      <c r="D2947" t="s">
        <v>243</v>
      </c>
      <c r="E2947" t="s">
        <v>107</v>
      </c>
      <c r="F2947" t="s">
        <v>139</v>
      </c>
      <c r="G2947" t="s">
        <v>68</v>
      </c>
      <c r="H2947">
        <v>1</v>
      </c>
      <c r="I2947">
        <v>19.350000000000001</v>
      </c>
      <c r="J2947">
        <v>0.106</v>
      </c>
      <c r="K2947">
        <v>6.96</v>
      </c>
      <c r="L2947" t="s">
        <v>6738</v>
      </c>
    </row>
    <row r="2948" spans="1:12" x14ac:dyDescent="0.3">
      <c r="A2948" t="s">
        <v>5656</v>
      </c>
      <c r="B2948" t="s">
        <v>8201</v>
      </c>
      <c r="C2948" t="s">
        <v>63</v>
      </c>
      <c r="D2948" t="s">
        <v>258</v>
      </c>
      <c r="E2948" t="s">
        <v>107</v>
      </c>
      <c r="F2948" t="s">
        <v>148</v>
      </c>
      <c r="G2948" t="s">
        <v>56</v>
      </c>
      <c r="H2948">
        <v>3</v>
      </c>
      <c r="I2948">
        <v>49.44</v>
      </c>
      <c r="K2948">
        <v>19.59</v>
      </c>
      <c r="L2948" t="s">
        <v>57</v>
      </c>
    </row>
    <row r="2949" spans="1:12" x14ac:dyDescent="0.3">
      <c r="A2949" t="s">
        <v>1385</v>
      </c>
      <c r="B2949" t="s">
        <v>7176</v>
      </c>
      <c r="C2949" t="s">
        <v>63</v>
      </c>
      <c r="D2949" t="s">
        <v>263</v>
      </c>
      <c r="E2949" t="s">
        <v>93</v>
      </c>
      <c r="F2949" t="s">
        <v>7353</v>
      </c>
      <c r="G2949" t="s">
        <v>68</v>
      </c>
      <c r="H2949">
        <v>2</v>
      </c>
      <c r="I2949">
        <v>72.790000000000006</v>
      </c>
      <c r="J2949">
        <v>0.20499999999999999</v>
      </c>
      <c r="L2949" t="s">
        <v>57</v>
      </c>
    </row>
    <row r="2950" spans="1:12" x14ac:dyDescent="0.3">
      <c r="A2950" t="s">
        <v>1050</v>
      </c>
      <c r="B2950" t="s">
        <v>7136</v>
      </c>
      <c r="C2950" t="s">
        <v>84</v>
      </c>
      <c r="D2950" t="s">
        <v>177</v>
      </c>
      <c r="E2950" t="s">
        <v>54</v>
      </c>
      <c r="F2950" t="s">
        <v>268</v>
      </c>
      <c r="G2950" t="s">
        <v>56</v>
      </c>
      <c r="H2950">
        <v>9</v>
      </c>
      <c r="I2950">
        <v>22.71</v>
      </c>
      <c r="J2950">
        <v>8.6999999999999994E-2</v>
      </c>
      <c r="K2950">
        <v>15.79</v>
      </c>
      <c r="L2950" t="s">
        <v>57</v>
      </c>
    </row>
    <row r="2951" spans="1:12" x14ac:dyDescent="0.3">
      <c r="A2951" t="s">
        <v>5312</v>
      </c>
      <c r="B2951" t="s">
        <v>7414</v>
      </c>
      <c r="C2951" t="s">
        <v>88</v>
      </c>
      <c r="D2951" t="s">
        <v>429</v>
      </c>
      <c r="E2951" t="s">
        <v>71</v>
      </c>
      <c r="F2951" t="s">
        <v>126</v>
      </c>
      <c r="G2951" t="s">
        <v>68</v>
      </c>
      <c r="H2951">
        <v>9</v>
      </c>
      <c r="I2951">
        <v>180.53</v>
      </c>
      <c r="J2951">
        <v>1.2E-2</v>
      </c>
      <c r="K2951">
        <v>140.37</v>
      </c>
      <c r="L2951" t="s">
        <v>57</v>
      </c>
    </row>
    <row r="2952" spans="1:12" x14ac:dyDescent="0.3">
      <c r="A2952" t="s">
        <v>6101</v>
      </c>
      <c r="B2952" t="s">
        <v>7103</v>
      </c>
      <c r="C2952" t="s">
        <v>52</v>
      </c>
      <c r="D2952" t="s">
        <v>216</v>
      </c>
      <c r="E2952" t="s">
        <v>71</v>
      </c>
      <c r="F2952" t="s">
        <v>6737</v>
      </c>
      <c r="G2952" t="s">
        <v>68</v>
      </c>
      <c r="H2952">
        <v>3</v>
      </c>
      <c r="I2952">
        <v>296.45</v>
      </c>
      <c r="J2952">
        <v>6.6000000000000003E-2</v>
      </c>
      <c r="K2952">
        <v>223.51</v>
      </c>
      <c r="L2952" t="s">
        <v>57</v>
      </c>
    </row>
    <row r="2953" spans="1:12" x14ac:dyDescent="0.3">
      <c r="A2953" t="s">
        <v>1201</v>
      </c>
      <c r="B2953" t="s">
        <v>8107</v>
      </c>
      <c r="C2953" t="s">
        <v>52</v>
      </c>
      <c r="D2953" t="s">
        <v>200</v>
      </c>
      <c r="E2953" t="s">
        <v>60</v>
      </c>
      <c r="F2953" t="s">
        <v>67</v>
      </c>
      <c r="G2953" t="s">
        <v>68</v>
      </c>
      <c r="H2953">
        <v>7</v>
      </c>
      <c r="I2953">
        <v>31.49</v>
      </c>
      <c r="J2953">
        <v>0.105</v>
      </c>
      <c r="K2953">
        <v>13.98</v>
      </c>
      <c r="L2953" t="s">
        <v>57</v>
      </c>
    </row>
    <row r="2954" spans="1:12" x14ac:dyDescent="0.3">
      <c r="A2954" t="s">
        <v>6264</v>
      </c>
      <c r="B2954" t="s">
        <v>7254</v>
      </c>
      <c r="C2954" t="s">
        <v>52</v>
      </c>
      <c r="D2954" t="s">
        <v>96</v>
      </c>
      <c r="E2954" t="s">
        <v>93</v>
      </c>
      <c r="F2954" t="s">
        <v>94</v>
      </c>
      <c r="G2954" t="s">
        <v>56</v>
      </c>
      <c r="H2954">
        <v>2</v>
      </c>
      <c r="I2954">
        <v>32.17</v>
      </c>
      <c r="J2954">
        <v>0.154</v>
      </c>
      <c r="K2954">
        <v>11.78</v>
      </c>
      <c r="L2954" t="s">
        <v>104</v>
      </c>
    </row>
    <row r="2955" spans="1:12" x14ac:dyDescent="0.3">
      <c r="A2955" t="s">
        <v>2180</v>
      </c>
      <c r="B2955" t="s">
        <v>8202</v>
      </c>
      <c r="C2955" t="s">
        <v>88</v>
      </c>
      <c r="D2955" t="s">
        <v>429</v>
      </c>
      <c r="E2955" t="s">
        <v>93</v>
      </c>
      <c r="F2955" t="s">
        <v>255</v>
      </c>
      <c r="G2955" t="s">
        <v>56</v>
      </c>
      <c r="H2955">
        <v>5</v>
      </c>
      <c r="I2955">
        <v>43.82</v>
      </c>
      <c r="J2955">
        <v>0.109</v>
      </c>
      <c r="K2955">
        <v>19.2</v>
      </c>
      <c r="L2955" t="s">
        <v>57</v>
      </c>
    </row>
    <row r="2956" spans="1:12" x14ac:dyDescent="0.3">
      <c r="A2956" t="s">
        <v>2383</v>
      </c>
      <c r="B2956" t="s">
        <v>7788</v>
      </c>
      <c r="C2956" t="s">
        <v>63</v>
      </c>
      <c r="D2956" t="s">
        <v>64</v>
      </c>
      <c r="E2956" t="s">
        <v>54</v>
      </c>
      <c r="F2956" t="s">
        <v>65</v>
      </c>
      <c r="G2956" t="s">
        <v>68</v>
      </c>
      <c r="H2956">
        <v>2</v>
      </c>
      <c r="I2956">
        <v>6.25</v>
      </c>
      <c r="J2956">
        <v>2.3E-2</v>
      </c>
      <c r="K2956">
        <v>3.85</v>
      </c>
      <c r="L2956" t="s">
        <v>57</v>
      </c>
    </row>
    <row r="2957" spans="1:12" x14ac:dyDescent="0.3">
      <c r="A2957" t="s">
        <v>883</v>
      </c>
      <c r="B2957" t="s">
        <v>8203</v>
      </c>
      <c r="C2957" t="s">
        <v>52</v>
      </c>
      <c r="D2957" t="s">
        <v>237</v>
      </c>
      <c r="E2957" t="s">
        <v>60</v>
      </c>
      <c r="F2957" t="s">
        <v>6981</v>
      </c>
      <c r="G2957" t="s">
        <v>56</v>
      </c>
      <c r="H2957">
        <v>2</v>
      </c>
      <c r="I2957">
        <v>91.34</v>
      </c>
      <c r="J2957">
        <v>0.14199999999999999</v>
      </c>
      <c r="K2957">
        <v>47.02</v>
      </c>
      <c r="L2957" t="s">
        <v>57</v>
      </c>
    </row>
    <row r="2958" spans="1:12" x14ac:dyDescent="0.3">
      <c r="A2958" t="s">
        <v>2440</v>
      </c>
      <c r="B2958" t="s">
        <v>7085</v>
      </c>
      <c r="C2958" t="s">
        <v>52</v>
      </c>
      <c r="D2958" t="s">
        <v>96</v>
      </c>
      <c r="E2958" t="s">
        <v>60</v>
      </c>
      <c r="F2958" t="s">
        <v>76</v>
      </c>
      <c r="G2958" t="s">
        <v>56</v>
      </c>
      <c r="H2958">
        <v>-8</v>
      </c>
      <c r="I2958">
        <v>16.66</v>
      </c>
      <c r="J2958">
        <v>6.0999999999999999E-2</v>
      </c>
      <c r="K2958">
        <v>9.15</v>
      </c>
      <c r="L2958" t="s">
        <v>57</v>
      </c>
    </row>
    <row r="2959" spans="1:12" x14ac:dyDescent="0.3">
      <c r="A2959" t="s">
        <v>3545</v>
      </c>
      <c r="B2959" t="s">
        <v>8028</v>
      </c>
      <c r="C2959" t="s">
        <v>6718</v>
      </c>
      <c r="D2959" t="s">
        <v>272</v>
      </c>
      <c r="E2959" t="s">
        <v>54</v>
      </c>
      <c r="F2959" t="s">
        <v>268</v>
      </c>
      <c r="G2959" t="s">
        <v>56</v>
      </c>
      <c r="H2959">
        <v>6</v>
      </c>
      <c r="I2959">
        <v>15.42</v>
      </c>
      <c r="J2959">
        <v>0.107</v>
      </c>
      <c r="K2959">
        <v>8.65</v>
      </c>
      <c r="L2959" t="s">
        <v>57</v>
      </c>
    </row>
    <row r="2960" spans="1:12" x14ac:dyDescent="0.3">
      <c r="A2960" t="s">
        <v>1577</v>
      </c>
      <c r="B2960" t="s">
        <v>8204</v>
      </c>
      <c r="C2960" t="s">
        <v>84</v>
      </c>
      <c r="D2960" t="s">
        <v>85</v>
      </c>
      <c r="E2960" t="s">
        <v>107</v>
      </c>
      <c r="F2960" t="s">
        <v>148</v>
      </c>
      <c r="G2960" t="s">
        <v>56</v>
      </c>
      <c r="H2960">
        <v>4</v>
      </c>
      <c r="I2960">
        <v>25.03</v>
      </c>
      <c r="J2960">
        <v>9.0999999999999998E-2</v>
      </c>
      <c r="K2960">
        <v>8.33</v>
      </c>
    </row>
    <row r="2961" spans="1:12" x14ac:dyDescent="0.3">
      <c r="A2961" t="s">
        <v>3220</v>
      </c>
      <c r="B2961" t="s">
        <v>6999</v>
      </c>
      <c r="C2961" t="s">
        <v>63</v>
      </c>
      <c r="D2961" t="s">
        <v>82</v>
      </c>
      <c r="E2961" t="s">
        <v>71</v>
      </c>
      <c r="F2961" t="s">
        <v>6737</v>
      </c>
      <c r="G2961" t="s">
        <v>68</v>
      </c>
      <c r="H2961">
        <v>6</v>
      </c>
      <c r="I2961">
        <v>54.26</v>
      </c>
      <c r="J2961">
        <v>0.183</v>
      </c>
      <c r="K2961">
        <v>35.880000000000003</v>
      </c>
      <c r="L2961" t="s">
        <v>57</v>
      </c>
    </row>
    <row r="2962" spans="1:12" x14ac:dyDescent="0.3">
      <c r="A2962" t="s">
        <v>4032</v>
      </c>
      <c r="B2962" t="s">
        <v>6998</v>
      </c>
      <c r="C2962" t="s">
        <v>84</v>
      </c>
      <c r="D2962" t="s">
        <v>6895</v>
      </c>
      <c r="E2962" t="s">
        <v>71</v>
      </c>
      <c r="F2962" t="s">
        <v>126</v>
      </c>
      <c r="G2962" t="s">
        <v>56</v>
      </c>
      <c r="H2962">
        <v>9</v>
      </c>
      <c r="I2962">
        <v>109.37</v>
      </c>
      <c r="J2962">
        <v>6.3E-2</v>
      </c>
      <c r="K2962">
        <v>72.44</v>
      </c>
      <c r="L2962" t="s">
        <v>57</v>
      </c>
    </row>
    <row r="2963" spans="1:12" x14ac:dyDescent="0.3">
      <c r="A2963" t="s">
        <v>3761</v>
      </c>
      <c r="B2963" t="s">
        <v>7348</v>
      </c>
      <c r="C2963" t="s">
        <v>84</v>
      </c>
      <c r="D2963" t="s">
        <v>147</v>
      </c>
      <c r="E2963" t="s">
        <v>54</v>
      </c>
      <c r="F2963" t="s">
        <v>268</v>
      </c>
      <c r="G2963" t="s">
        <v>68</v>
      </c>
      <c r="H2963">
        <v>1</v>
      </c>
      <c r="I2963">
        <v>17.350000000000001</v>
      </c>
      <c r="J2963">
        <v>0.09</v>
      </c>
      <c r="K2963">
        <v>11.94</v>
      </c>
      <c r="L2963" t="s">
        <v>57</v>
      </c>
    </row>
    <row r="2964" spans="1:12" x14ac:dyDescent="0.3">
      <c r="A2964" t="s">
        <v>1934</v>
      </c>
      <c r="B2964" t="s">
        <v>7832</v>
      </c>
      <c r="C2964" t="s">
        <v>63</v>
      </c>
      <c r="D2964" t="s">
        <v>7138</v>
      </c>
      <c r="E2964" t="s">
        <v>54</v>
      </c>
      <c r="F2964" t="s">
        <v>55</v>
      </c>
      <c r="G2964" t="s">
        <v>68</v>
      </c>
      <c r="H2964">
        <v>2</v>
      </c>
      <c r="I2964">
        <v>9.7899999999999991</v>
      </c>
      <c r="J2964">
        <v>0.24</v>
      </c>
      <c r="K2964">
        <v>5.53</v>
      </c>
      <c r="L2964" t="s">
        <v>104</v>
      </c>
    </row>
    <row r="2965" spans="1:12" x14ac:dyDescent="0.3">
      <c r="A2965" t="s">
        <v>801</v>
      </c>
      <c r="B2965" t="s">
        <v>7746</v>
      </c>
      <c r="C2965" t="s">
        <v>52</v>
      </c>
      <c r="D2965" t="s">
        <v>70</v>
      </c>
      <c r="E2965" t="s">
        <v>93</v>
      </c>
      <c r="F2965" t="s">
        <v>219</v>
      </c>
      <c r="G2965" t="s">
        <v>68</v>
      </c>
      <c r="H2965">
        <v>14</v>
      </c>
      <c r="I2965">
        <v>60.54</v>
      </c>
      <c r="J2965">
        <v>0.13900000000000001</v>
      </c>
      <c r="K2965">
        <v>22.5</v>
      </c>
      <c r="L2965" t="s">
        <v>104</v>
      </c>
    </row>
    <row r="2966" spans="1:12" x14ac:dyDescent="0.3">
      <c r="A2966" t="s">
        <v>4836</v>
      </c>
      <c r="B2966" t="s">
        <v>8205</v>
      </c>
      <c r="C2966" t="s">
        <v>88</v>
      </c>
      <c r="D2966" t="s">
        <v>429</v>
      </c>
      <c r="E2966" t="s">
        <v>71</v>
      </c>
      <c r="F2966" t="s">
        <v>86</v>
      </c>
      <c r="G2966" t="s">
        <v>68</v>
      </c>
      <c r="H2966">
        <v>8</v>
      </c>
      <c r="I2966">
        <v>191.36</v>
      </c>
      <c r="J2966">
        <v>6.6000000000000003E-2</v>
      </c>
      <c r="K2966">
        <v>130.13999999999999</v>
      </c>
      <c r="L2966" t="s">
        <v>57</v>
      </c>
    </row>
    <row r="2967" spans="1:12" x14ac:dyDescent="0.3">
      <c r="A2967" t="s">
        <v>1897</v>
      </c>
      <c r="B2967" t="s">
        <v>6806</v>
      </c>
      <c r="C2967" t="s">
        <v>84</v>
      </c>
      <c r="D2967" t="s">
        <v>225</v>
      </c>
      <c r="E2967" t="s">
        <v>60</v>
      </c>
      <c r="F2967" t="s">
        <v>90</v>
      </c>
      <c r="H2967">
        <v>5</v>
      </c>
      <c r="I2967">
        <v>92</v>
      </c>
      <c r="J2967">
        <v>0.13</v>
      </c>
      <c r="K2967">
        <v>49.46</v>
      </c>
      <c r="L2967" t="s">
        <v>57</v>
      </c>
    </row>
    <row r="2968" spans="1:12" x14ac:dyDescent="0.3">
      <c r="A2968" t="s">
        <v>4624</v>
      </c>
      <c r="B2968" t="s">
        <v>7210</v>
      </c>
      <c r="C2968" t="s">
        <v>63</v>
      </c>
      <c r="D2968" t="s">
        <v>7981</v>
      </c>
      <c r="E2968" t="s">
        <v>71</v>
      </c>
      <c r="F2968" t="s">
        <v>126</v>
      </c>
      <c r="G2968" t="s">
        <v>68</v>
      </c>
      <c r="H2968">
        <v>7</v>
      </c>
      <c r="I2968">
        <v>229.53</v>
      </c>
      <c r="J2968">
        <v>0.245</v>
      </c>
      <c r="K2968">
        <v>176.84</v>
      </c>
      <c r="L2968" t="s">
        <v>57</v>
      </c>
    </row>
    <row r="2969" spans="1:12" x14ac:dyDescent="0.3">
      <c r="A2969" t="s">
        <v>6499</v>
      </c>
      <c r="B2969" t="s">
        <v>8206</v>
      </c>
      <c r="C2969" t="s">
        <v>6817</v>
      </c>
      <c r="D2969" t="s">
        <v>92</v>
      </c>
      <c r="E2969" t="s">
        <v>107</v>
      </c>
      <c r="F2969" t="s">
        <v>193</v>
      </c>
      <c r="G2969" t="s">
        <v>68</v>
      </c>
      <c r="H2969">
        <v>3</v>
      </c>
      <c r="I2969">
        <v>52.09</v>
      </c>
      <c r="J2969">
        <v>2.4E-2</v>
      </c>
      <c r="K2969">
        <v>21.46</v>
      </c>
      <c r="L2969" t="s">
        <v>57</v>
      </c>
    </row>
    <row r="2970" spans="1:12" x14ac:dyDescent="0.3">
      <c r="A2970" t="s">
        <v>5547</v>
      </c>
      <c r="B2970" t="s">
        <v>8207</v>
      </c>
      <c r="C2970" t="s">
        <v>88</v>
      </c>
      <c r="D2970" t="s">
        <v>202</v>
      </c>
      <c r="E2970" t="s">
        <v>93</v>
      </c>
      <c r="F2970" t="s">
        <v>255</v>
      </c>
      <c r="G2970" t="s">
        <v>56</v>
      </c>
      <c r="H2970">
        <v>2</v>
      </c>
      <c r="I2970">
        <v>57.43</v>
      </c>
      <c r="J2970">
        <v>0.03</v>
      </c>
      <c r="K2970">
        <v>28.61</v>
      </c>
      <c r="L2970" t="s">
        <v>6738</v>
      </c>
    </row>
    <row r="2971" spans="1:12" x14ac:dyDescent="0.3">
      <c r="A2971" t="s">
        <v>5522</v>
      </c>
      <c r="B2971" t="s">
        <v>8208</v>
      </c>
      <c r="C2971" t="s">
        <v>84</v>
      </c>
      <c r="D2971" t="s">
        <v>103</v>
      </c>
      <c r="E2971" t="s">
        <v>107</v>
      </c>
      <c r="F2971" t="s">
        <v>132</v>
      </c>
      <c r="G2971" t="s">
        <v>68</v>
      </c>
      <c r="H2971">
        <v>6</v>
      </c>
      <c r="I2971">
        <v>39.25</v>
      </c>
      <c r="J2971">
        <v>7.0999999999999994E-2</v>
      </c>
      <c r="K2971">
        <v>12.22</v>
      </c>
      <c r="L2971" t="s">
        <v>57</v>
      </c>
    </row>
    <row r="2972" spans="1:12" x14ac:dyDescent="0.3">
      <c r="A2972" t="s">
        <v>3532</v>
      </c>
      <c r="B2972" t="s">
        <v>8209</v>
      </c>
      <c r="C2972" t="s">
        <v>52</v>
      </c>
      <c r="D2972" t="s">
        <v>200</v>
      </c>
      <c r="E2972" t="s">
        <v>107</v>
      </c>
      <c r="F2972" t="s">
        <v>132</v>
      </c>
      <c r="G2972" t="s">
        <v>56</v>
      </c>
      <c r="H2972">
        <v>7</v>
      </c>
      <c r="I2972">
        <v>41.22</v>
      </c>
      <c r="J2972">
        <v>0</v>
      </c>
      <c r="K2972">
        <v>14.24</v>
      </c>
      <c r="L2972" t="s">
        <v>57</v>
      </c>
    </row>
    <row r="2973" spans="1:12" x14ac:dyDescent="0.3">
      <c r="A2973" t="s">
        <v>5449</v>
      </c>
      <c r="B2973" t="s">
        <v>8210</v>
      </c>
      <c r="C2973" t="s">
        <v>88</v>
      </c>
      <c r="E2973" t="s">
        <v>71</v>
      </c>
      <c r="F2973" t="s">
        <v>126</v>
      </c>
      <c r="G2973" t="s">
        <v>68</v>
      </c>
      <c r="H2973">
        <v>2</v>
      </c>
      <c r="I2973">
        <v>288.77999999999997</v>
      </c>
      <c r="K2973">
        <v>212.07</v>
      </c>
      <c r="L2973" t="s">
        <v>57</v>
      </c>
    </row>
    <row r="2974" spans="1:12" x14ac:dyDescent="0.3">
      <c r="A2974" t="s">
        <v>4177</v>
      </c>
      <c r="B2974" t="s">
        <v>8211</v>
      </c>
      <c r="C2974" t="s">
        <v>84</v>
      </c>
      <c r="D2974" t="s">
        <v>7616</v>
      </c>
      <c r="E2974" t="s">
        <v>93</v>
      </c>
      <c r="F2974" t="s">
        <v>219</v>
      </c>
      <c r="G2974" t="s">
        <v>56</v>
      </c>
      <c r="H2974">
        <v>10</v>
      </c>
      <c r="I2974">
        <v>57.21</v>
      </c>
      <c r="J2974">
        <v>2.1000000000000001E-2</v>
      </c>
      <c r="K2974">
        <v>25.15</v>
      </c>
      <c r="L2974" t="s">
        <v>57</v>
      </c>
    </row>
    <row r="2975" spans="1:12" x14ac:dyDescent="0.3">
      <c r="A2975" t="s">
        <v>4044</v>
      </c>
      <c r="B2975" t="s">
        <v>8212</v>
      </c>
      <c r="C2975" t="s">
        <v>52</v>
      </c>
      <c r="D2975" t="s">
        <v>216</v>
      </c>
      <c r="E2975" t="s">
        <v>107</v>
      </c>
      <c r="F2975" t="s">
        <v>139</v>
      </c>
      <c r="G2975" t="s">
        <v>68</v>
      </c>
      <c r="H2975">
        <v>2</v>
      </c>
      <c r="I2975">
        <v>28.77</v>
      </c>
      <c r="J2975">
        <v>0.126</v>
      </c>
      <c r="K2975">
        <v>12.11</v>
      </c>
      <c r="L2975" t="s">
        <v>57</v>
      </c>
    </row>
    <row r="2976" spans="1:12" x14ac:dyDescent="0.3">
      <c r="A2976" t="s">
        <v>718</v>
      </c>
      <c r="B2976" t="s">
        <v>7003</v>
      </c>
      <c r="C2976" t="s">
        <v>84</v>
      </c>
      <c r="D2976" t="s">
        <v>196</v>
      </c>
      <c r="E2976" t="s">
        <v>54</v>
      </c>
      <c r="F2976" t="s">
        <v>6878</v>
      </c>
      <c r="G2976" t="s">
        <v>68</v>
      </c>
      <c r="H2976">
        <v>2</v>
      </c>
      <c r="I2976">
        <v>14.31</v>
      </c>
      <c r="J2976">
        <v>0</v>
      </c>
      <c r="K2976">
        <v>9.91</v>
      </c>
      <c r="L2976" t="s">
        <v>57</v>
      </c>
    </row>
    <row r="2977" spans="1:12" x14ac:dyDescent="0.3">
      <c r="A2977" t="s">
        <v>3021</v>
      </c>
      <c r="B2977" t="s">
        <v>8213</v>
      </c>
      <c r="C2977" t="s">
        <v>63</v>
      </c>
      <c r="D2977" t="s">
        <v>175</v>
      </c>
      <c r="E2977" t="s">
        <v>54</v>
      </c>
      <c r="F2977" t="s">
        <v>156</v>
      </c>
      <c r="G2977" t="s">
        <v>56</v>
      </c>
      <c r="H2977">
        <v>6</v>
      </c>
      <c r="I2977">
        <v>12.64</v>
      </c>
      <c r="J2977">
        <v>0.19400000000000001</v>
      </c>
      <c r="K2977">
        <v>7.95</v>
      </c>
      <c r="L2977" t="s">
        <v>104</v>
      </c>
    </row>
    <row r="2978" spans="1:12" x14ac:dyDescent="0.3">
      <c r="A2978" t="s">
        <v>3862</v>
      </c>
      <c r="B2978" t="s">
        <v>6747</v>
      </c>
      <c r="C2978" t="s">
        <v>63</v>
      </c>
      <c r="D2978" t="s">
        <v>82</v>
      </c>
      <c r="E2978" t="s">
        <v>107</v>
      </c>
      <c r="F2978" t="s">
        <v>193</v>
      </c>
      <c r="G2978" t="s">
        <v>68</v>
      </c>
      <c r="H2978">
        <v>6</v>
      </c>
      <c r="I2978">
        <v>33.15</v>
      </c>
      <c r="J2978">
        <v>0.11700000000000001</v>
      </c>
      <c r="K2978">
        <v>13.32</v>
      </c>
      <c r="L2978" t="s">
        <v>57</v>
      </c>
    </row>
    <row r="2979" spans="1:12" x14ac:dyDescent="0.3">
      <c r="A2979" t="s">
        <v>3751</v>
      </c>
      <c r="B2979" t="s">
        <v>7640</v>
      </c>
      <c r="C2979" t="s">
        <v>63</v>
      </c>
      <c r="D2979" t="s">
        <v>251</v>
      </c>
      <c r="E2979" t="s">
        <v>54</v>
      </c>
      <c r="F2979" t="s">
        <v>6830</v>
      </c>
      <c r="G2979" t="s">
        <v>68</v>
      </c>
      <c r="H2979">
        <v>1</v>
      </c>
      <c r="I2979">
        <v>6.59</v>
      </c>
      <c r="K2979">
        <v>3.78</v>
      </c>
      <c r="L2979" t="s">
        <v>6738</v>
      </c>
    </row>
    <row r="2980" spans="1:12" x14ac:dyDescent="0.3">
      <c r="A2980" t="s">
        <v>273</v>
      </c>
      <c r="B2980" t="s">
        <v>7874</v>
      </c>
      <c r="C2980" t="s">
        <v>63</v>
      </c>
      <c r="D2980" t="s">
        <v>119</v>
      </c>
      <c r="E2980" t="s">
        <v>93</v>
      </c>
      <c r="F2980" t="s">
        <v>94</v>
      </c>
      <c r="G2980" t="s">
        <v>56</v>
      </c>
      <c r="H2980">
        <v>3</v>
      </c>
      <c r="I2980">
        <v>37.08</v>
      </c>
      <c r="J2980">
        <v>0.224</v>
      </c>
      <c r="K2980">
        <v>16.829999999999998</v>
      </c>
      <c r="L2980" t="s">
        <v>57</v>
      </c>
    </row>
    <row r="2981" spans="1:12" x14ac:dyDescent="0.3">
      <c r="A2981" t="s">
        <v>3994</v>
      </c>
      <c r="B2981" t="s">
        <v>7205</v>
      </c>
      <c r="C2981" t="s">
        <v>84</v>
      </c>
      <c r="D2981" t="s">
        <v>144</v>
      </c>
      <c r="E2981" t="s">
        <v>7244</v>
      </c>
      <c r="F2981" t="s">
        <v>94</v>
      </c>
      <c r="G2981" t="s">
        <v>68</v>
      </c>
      <c r="H2981">
        <v>3</v>
      </c>
      <c r="I2981">
        <v>62.38</v>
      </c>
      <c r="J2981">
        <v>9.5000000000000001E-2</v>
      </c>
      <c r="K2981">
        <v>25.79</v>
      </c>
      <c r="L2981" t="s">
        <v>57</v>
      </c>
    </row>
    <row r="2982" spans="1:12" x14ac:dyDescent="0.3">
      <c r="A2982" t="s">
        <v>5774</v>
      </c>
      <c r="B2982" t="s">
        <v>7821</v>
      </c>
      <c r="C2982" t="s">
        <v>88</v>
      </c>
      <c r="D2982" t="s">
        <v>135</v>
      </c>
      <c r="E2982" t="s">
        <v>71</v>
      </c>
      <c r="F2982" t="s">
        <v>86</v>
      </c>
      <c r="G2982" t="s">
        <v>56</v>
      </c>
      <c r="H2982">
        <v>2</v>
      </c>
      <c r="I2982">
        <v>152.13999999999999</v>
      </c>
      <c r="J2982">
        <v>4.1000000000000002E-2</v>
      </c>
      <c r="K2982">
        <v>115.8</v>
      </c>
      <c r="L2982" t="s">
        <v>57</v>
      </c>
    </row>
    <row r="2983" spans="1:12" x14ac:dyDescent="0.3">
      <c r="A2983" t="s">
        <v>5286</v>
      </c>
      <c r="B2983" t="s">
        <v>8207</v>
      </c>
      <c r="C2983" t="s">
        <v>88</v>
      </c>
      <c r="D2983" t="s">
        <v>92</v>
      </c>
      <c r="E2983" t="s">
        <v>93</v>
      </c>
      <c r="F2983" t="s">
        <v>219</v>
      </c>
      <c r="G2983" t="s">
        <v>68</v>
      </c>
      <c r="H2983">
        <v>1</v>
      </c>
      <c r="I2983">
        <v>18.510000000000002</v>
      </c>
      <c r="J2983">
        <v>3.5999999999999997E-2</v>
      </c>
      <c r="K2983">
        <v>8.15</v>
      </c>
      <c r="L2983" t="s">
        <v>57</v>
      </c>
    </row>
    <row r="2984" spans="1:12" x14ac:dyDescent="0.3">
      <c r="A2984" t="s">
        <v>3447</v>
      </c>
      <c r="B2984" t="s">
        <v>7972</v>
      </c>
      <c r="C2984" t="s">
        <v>84</v>
      </c>
      <c r="D2984" t="s">
        <v>243</v>
      </c>
      <c r="E2984" t="s">
        <v>60</v>
      </c>
      <c r="F2984" t="s">
        <v>99</v>
      </c>
      <c r="G2984" t="s">
        <v>68</v>
      </c>
      <c r="H2984">
        <v>1</v>
      </c>
      <c r="I2984">
        <v>21.05</v>
      </c>
      <c r="J2984">
        <v>0.106</v>
      </c>
      <c r="K2984">
        <v>11.34</v>
      </c>
      <c r="L2984" t="s">
        <v>57</v>
      </c>
    </row>
    <row r="2985" spans="1:12" x14ac:dyDescent="0.3">
      <c r="A2985" t="s">
        <v>5238</v>
      </c>
      <c r="B2985" t="s">
        <v>7949</v>
      </c>
      <c r="C2985" t="s">
        <v>84</v>
      </c>
      <c r="D2985" t="s">
        <v>243</v>
      </c>
      <c r="E2985" t="s">
        <v>60</v>
      </c>
      <c r="F2985" t="s">
        <v>90</v>
      </c>
      <c r="G2985" t="s">
        <v>56</v>
      </c>
      <c r="H2985">
        <v>1</v>
      </c>
      <c r="I2985">
        <v>15.52</v>
      </c>
      <c r="J2985">
        <v>0.122</v>
      </c>
      <c r="K2985">
        <v>6.39</v>
      </c>
      <c r="L2985" t="s">
        <v>57</v>
      </c>
    </row>
    <row r="2986" spans="1:12" x14ac:dyDescent="0.3">
      <c r="A2986" t="s">
        <v>4250</v>
      </c>
      <c r="B2986" t="s">
        <v>7085</v>
      </c>
      <c r="C2986" t="s">
        <v>84</v>
      </c>
      <c r="D2986" t="s">
        <v>85</v>
      </c>
      <c r="E2986" t="s">
        <v>107</v>
      </c>
      <c r="F2986" t="s">
        <v>193</v>
      </c>
      <c r="G2986" t="s">
        <v>68</v>
      </c>
      <c r="H2986">
        <v>1</v>
      </c>
      <c r="I2986">
        <v>27.01</v>
      </c>
      <c r="J2986">
        <v>4.4999999999999998E-2</v>
      </c>
      <c r="K2986">
        <v>9.5500000000000007</v>
      </c>
    </row>
    <row r="2987" spans="1:12" x14ac:dyDescent="0.3">
      <c r="A2987" t="s">
        <v>3094</v>
      </c>
      <c r="B2987" t="s">
        <v>6876</v>
      </c>
      <c r="C2987" t="s">
        <v>84</v>
      </c>
      <c r="D2987" t="s">
        <v>171</v>
      </c>
      <c r="E2987" t="s">
        <v>71</v>
      </c>
      <c r="F2987" t="s">
        <v>126</v>
      </c>
      <c r="G2987" t="s">
        <v>56</v>
      </c>
      <c r="H2987">
        <v>2</v>
      </c>
      <c r="I2987">
        <v>116.72</v>
      </c>
      <c r="J2987">
        <v>9.7000000000000003E-2</v>
      </c>
      <c r="K2987">
        <v>89.84</v>
      </c>
      <c r="L2987" t="s">
        <v>57</v>
      </c>
    </row>
    <row r="2988" spans="1:12" x14ac:dyDescent="0.3">
      <c r="A2988" t="s">
        <v>4917</v>
      </c>
      <c r="B2988" t="s">
        <v>7290</v>
      </c>
      <c r="C2988" t="s">
        <v>52</v>
      </c>
      <c r="D2988" t="s">
        <v>101</v>
      </c>
      <c r="E2988" t="s">
        <v>7039</v>
      </c>
      <c r="F2988" t="s">
        <v>114</v>
      </c>
      <c r="G2988" t="s">
        <v>56</v>
      </c>
      <c r="H2988">
        <v>3</v>
      </c>
      <c r="I2988">
        <v>14.52</v>
      </c>
      <c r="J2988">
        <v>0.114</v>
      </c>
      <c r="K2988">
        <v>10.07</v>
      </c>
      <c r="L2988" t="s">
        <v>57</v>
      </c>
    </row>
    <row r="2989" spans="1:12" x14ac:dyDescent="0.3">
      <c r="A2989" t="s">
        <v>5546</v>
      </c>
      <c r="B2989" t="s">
        <v>8214</v>
      </c>
      <c r="C2989" t="s">
        <v>6718</v>
      </c>
      <c r="D2989" t="s">
        <v>113</v>
      </c>
      <c r="E2989" t="s">
        <v>107</v>
      </c>
      <c r="F2989" t="s">
        <v>139</v>
      </c>
      <c r="G2989" t="s">
        <v>56</v>
      </c>
      <c r="H2989">
        <v>3</v>
      </c>
      <c r="I2989">
        <v>29.58</v>
      </c>
      <c r="J2989">
        <v>0</v>
      </c>
      <c r="L2989" t="s">
        <v>6720</v>
      </c>
    </row>
    <row r="2990" spans="1:12" x14ac:dyDescent="0.3">
      <c r="A2990" t="s">
        <v>1615</v>
      </c>
      <c r="B2990" t="s">
        <v>7833</v>
      </c>
      <c r="C2990" t="s">
        <v>63</v>
      </c>
      <c r="D2990" t="s">
        <v>188</v>
      </c>
      <c r="E2990" t="s">
        <v>54</v>
      </c>
      <c r="F2990" t="s">
        <v>156</v>
      </c>
      <c r="G2990" t="s">
        <v>68</v>
      </c>
      <c r="H2990">
        <v>1</v>
      </c>
      <c r="I2990">
        <v>18.53</v>
      </c>
      <c r="J2990">
        <v>0.222</v>
      </c>
      <c r="K2990">
        <v>10.99</v>
      </c>
      <c r="L2990" t="s">
        <v>57</v>
      </c>
    </row>
    <row r="2991" spans="1:12" x14ac:dyDescent="0.3">
      <c r="A2991" t="s">
        <v>3077</v>
      </c>
      <c r="B2991" t="s">
        <v>7576</v>
      </c>
      <c r="C2991" t="s">
        <v>88</v>
      </c>
      <c r="D2991" t="s">
        <v>123</v>
      </c>
      <c r="E2991" t="s">
        <v>93</v>
      </c>
      <c r="F2991" t="s">
        <v>219</v>
      </c>
      <c r="G2991" t="s">
        <v>68</v>
      </c>
      <c r="H2991">
        <v>1</v>
      </c>
      <c r="I2991">
        <v>62.15</v>
      </c>
      <c r="J2991">
        <v>7.6999999999999999E-2</v>
      </c>
      <c r="K2991">
        <v>25.1</v>
      </c>
      <c r="L2991" t="s">
        <v>57</v>
      </c>
    </row>
    <row r="2992" spans="1:12" x14ac:dyDescent="0.3">
      <c r="A2992" t="s">
        <v>6289</v>
      </c>
      <c r="B2992" t="s">
        <v>7083</v>
      </c>
      <c r="C2992" t="s">
        <v>84</v>
      </c>
      <c r="D2992" t="s">
        <v>171</v>
      </c>
      <c r="E2992" t="s">
        <v>54</v>
      </c>
      <c r="F2992" t="s">
        <v>114</v>
      </c>
      <c r="G2992" t="s">
        <v>68</v>
      </c>
      <c r="H2992">
        <v>1</v>
      </c>
      <c r="I2992">
        <v>24.72</v>
      </c>
      <c r="J2992">
        <v>0.10100000000000001</v>
      </c>
      <c r="K2992">
        <v>15.05</v>
      </c>
      <c r="L2992" t="s">
        <v>57</v>
      </c>
    </row>
    <row r="2993" spans="1:12" x14ac:dyDescent="0.3">
      <c r="A2993" t="s">
        <v>5658</v>
      </c>
      <c r="B2993" t="s">
        <v>6933</v>
      </c>
      <c r="C2993" t="s">
        <v>88</v>
      </c>
      <c r="D2993" t="s">
        <v>202</v>
      </c>
      <c r="E2993" t="s">
        <v>93</v>
      </c>
      <c r="F2993" t="s">
        <v>141</v>
      </c>
      <c r="G2993" t="s">
        <v>68</v>
      </c>
      <c r="H2993">
        <v>1</v>
      </c>
      <c r="I2993">
        <v>48.75</v>
      </c>
      <c r="J2993">
        <v>8.0000000000000002E-3</v>
      </c>
      <c r="K2993">
        <v>17.55</v>
      </c>
      <c r="L2993" t="s">
        <v>57</v>
      </c>
    </row>
    <row r="2994" spans="1:12" x14ac:dyDescent="0.3">
      <c r="A2994" t="s">
        <v>545</v>
      </c>
      <c r="B2994" t="s">
        <v>7177</v>
      </c>
      <c r="C2994" t="s">
        <v>52</v>
      </c>
      <c r="D2994" t="s">
        <v>59</v>
      </c>
      <c r="E2994" t="s">
        <v>54</v>
      </c>
      <c r="F2994" t="s">
        <v>156</v>
      </c>
      <c r="G2994" t="s">
        <v>68</v>
      </c>
      <c r="H2994">
        <v>2</v>
      </c>
      <c r="I2994">
        <v>24.19</v>
      </c>
      <c r="J2994">
        <v>0.104</v>
      </c>
      <c r="K2994">
        <v>14.45</v>
      </c>
      <c r="L2994" t="s">
        <v>57</v>
      </c>
    </row>
    <row r="2995" spans="1:12" x14ac:dyDescent="0.3">
      <c r="A2995" t="s">
        <v>4072</v>
      </c>
      <c r="B2995" t="s">
        <v>6745</v>
      </c>
      <c r="C2995" t="s">
        <v>52</v>
      </c>
      <c r="D2995" t="s">
        <v>96</v>
      </c>
      <c r="E2995" t="s">
        <v>60</v>
      </c>
      <c r="F2995" t="s">
        <v>99</v>
      </c>
      <c r="G2995" t="s">
        <v>68</v>
      </c>
      <c r="H2995">
        <v>5</v>
      </c>
      <c r="I2995">
        <v>47.62</v>
      </c>
      <c r="J2995">
        <v>0.1</v>
      </c>
      <c r="K2995">
        <v>19.850000000000001</v>
      </c>
      <c r="L2995" t="s">
        <v>104</v>
      </c>
    </row>
    <row r="2996" spans="1:12" x14ac:dyDescent="0.3">
      <c r="A2996" t="s">
        <v>3819</v>
      </c>
      <c r="B2996" t="s">
        <v>8215</v>
      </c>
      <c r="C2996" t="s">
        <v>84</v>
      </c>
      <c r="D2996" t="s">
        <v>243</v>
      </c>
      <c r="E2996" t="s">
        <v>54</v>
      </c>
      <c r="F2996" t="s">
        <v>268</v>
      </c>
      <c r="G2996" t="s">
        <v>56</v>
      </c>
      <c r="H2996">
        <v>3</v>
      </c>
      <c r="I2996">
        <v>11</v>
      </c>
      <c r="J2996">
        <v>7.2999999999999995E-2</v>
      </c>
      <c r="K2996">
        <v>6.82</v>
      </c>
      <c r="L2996" t="s">
        <v>57</v>
      </c>
    </row>
    <row r="2997" spans="1:12" x14ac:dyDescent="0.3">
      <c r="A2997" t="s">
        <v>1141</v>
      </c>
      <c r="B2997" t="s">
        <v>7164</v>
      </c>
      <c r="C2997" t="s">
        <v>88</v>
      </c>
      <c r="D2997" t="s">
        <v>167</v>
      </c>
      <c r="E2997" t="s">
        <v>71</v>
      </c>
      <c r="F2997" t="s">
        <v>126</v>
      </c>
      <c r="G2997" t="s">
        <v>56</v>
      </c>
      <c r="H2997">
        <v>6</v>
      </c>
      <c r="I2997">
        <v>268.19</v>
      </c>
      <c r="J2997">
        <v>6.2E-2</v>
      </c>
      <c r="K2997">
        <v>183.35</v>
      </c>
      <c r="L2997" t="s">
        <v>57</v>
      </c>
    </row>
    <row r="2998" spans="1:12" x14ac:dyDescent="0.3">
      <c r="A2998" t="s">
        <v>1601</v>
      </c>
      <c r="B2998" t="s">
        <v>7120</v>
      </c>
      <c r="C2998" t="s">
        <v>88</v>
      </c>
      <c r="D2998" t="s">
        <v>135</v>
      </c>
      <c r="E2998" t="s">
        <v>60</v>
      </c>
      <c r="F2998" t="s">
        <v>99</v>
      </c>
      <c r="G2998" t="s">
        <v>68</v>
      </c>
      <c r="H2998">
        <v>4</v>
      </c>
      <c r="I2998">
        <v>38.71</v>
      </c>
      <c r="J2998">
        <v>0.105</v>
      </c>
      <c r="K2998">
        <v>17.02</v>
      </c>
      <c r="L2998" t="s">
        <v>57</v>
      </c>
    </row>
    <row r="2999" spans="1:12" x14ac:dyDescent="0.3">
      <c r="A2999" t="s">
        <v>6525</v>
      </c>
      <c r="B2999" t="s">
        <v>6873</v>
      </c>
      <c r="C2999" t="s">
        <v>88</v>
      </c>
      <c r="D2999" t="s">
        <v>167</v>
      </c>
      <c r="E2999" t="s">
        <v>6911</v>
      </c>
      <c r="F2999" t="s">
        <v>99</v>
      </c>
      <c r="G2999" t="s">
        <v>68</v>
      </c>
      <c r="H2999">
        <v>5</v>
      </c>
      <c r="I2999">
        <v>76.180000000000007</v>
      </c>
      <c r="J2999">
        <v>0.14099999999999999</v>
      </c>
      <c r="K2999">
        <v>31.82</v>
      </c>
      <c r="L2999" t="s">
        <v>57</v>
      </c>
    </row>
    <row r="3000" spans="1:12" x14ac:dyDescent="0.3">
      <c r="A3000" t="s">
        <v>3173</v>
      </c>
      <c r="B3000" t="s">
        <v>8216</v>
      </c>
      <c r="C3000" t="s">
        <v>6718</v>
      </c>
      <c r="D3000" t="s">
        <v>101</v>
      </c>
      <c r="E3000" t="s">
        <v>71</v>
      </c>
      <c r="F3000" t="s">
        <v>78</v>
      </c>
      <c r="G3000" t="s">
        <v>68</v>
      </c>
      <c r="H3000">
        <v>3</v>
      </c>
      <c r="I3000">
        <v>118.7</v>
      </c>
      <c r="J3000">
        <v>2.9000000000000001E-2</v>
      </c>
      <c r="K3000">
        <v>83.17</v>
      </c>
      <c r="L3000" t="s">
        <v>57</v>
      </c>
    </row>
    <row r="3001" spans="1:12" x14ac:dyDescent="0.3">
      <c r="A3001" t="s">
        <v>1846</v>
      </c>
      <c r="B3001" t="s">
        <v>6881</v>
      </c>
      <c r="C3001" t="s">
        <v>52</v>
      </c>
      <c r="D3001" t="s">
        <v>272</v>
      </c>
      <c r="E3001" t="s">
        <v>6924</v>
      </c>
      <c r="F3001" t="s">
        <v>72</v>
      </c>
      <c r="G3001" t="s">
        <v>68</v>
      </c>
      <c r="H3001">
        <v>3</v>
      </c>
      <c r="I3001">
        <v>123.14</v>
      </c>
      <c r="J3001">
        <v>0</v>
      </c>
      <c r="K3001">
        <v>80.36</v>
      </c>
      <c r="L3001" t="s">
        <v>57</v>
      </c>
    </row>
    <row r="3002" spans="1:12" x14ac:dyDescent="0.3">
      <c r="A3002" t="s">
        <v>6057</v>
      </c>
      <c r="B3002" t="s">
        <v>6957</v>
      </c>
      <c r="C3002" t="s">
        <v>63</v>
      </c>
      <c r="D3002" t="s">
        <v>175</v>
      </c>
      <c r="E3002" t="s">
        <v>7021</v>
      </c>
      <c r="F3002" t="s">
        <v>148</v>
      </c>
      <c r="G3002" t="s">
        <v>56</v>
      </c>
      <c r="H3002">
        <v>4</v>
      </c>
      <c r="I3002">
        <v>44.26</v>
      </c>
      <c r="J3002">
        <v>0.25800000000000001</v>
      </c>
      <c r="K3002">
        <v>15.67</v>
      </c>
      <c r="L3002" t="s">
        <v>57</v>
      </c>
    </row>
    <row r="3003" spans="1:12" x14ac:dyDescent="0.3">
      <c r="A3003" t="s">
        <v>3233</v>
      </c>
      <c r="B3003" t="s">
        <v>7136</v>
      </c>
      <c r="C3003" t="s">
        <v>84</v>
      </c>
      <c r="D3003" t="s">
        <v>85</v>
      </c>
      <c r="E3003" t="s">
        <v>54</v>
      </c>
      <c r="F3003" t="s">
        <v>55</v>
      </c>
      <c r="G3003" t="s">
        <v>68</v>
      </c>
      <c r="H3003">
        <v>1</v>
      </c>
      <c r="I3003">
        <v>19.239999999999998</v>
      </c>
      <c r="J3003">
        <v>0.09</v>
      </c>
      <c r="L3003" t="s">
        <v>57</v>
      </c>
    </row>
    <row r="3004" spans="1:12" x14ac:dyDescent="0.3">
      <c r="A3004" t="s">
        <v>4779</v>
      </c>
      <c r="B3004" t="s">
        <v>7988</v>
      </c>
      <c r="C3004" t="s">
        <v>88</v>
      </c>
      <c r="D3004" t="s">
        <v>429</v>
      </c>
      <c r="E3004" t="s">
        <v>71</v>
      </c>
      <c r="F3004" t="s">
        <v>7153</v>
      </c>
      <c r="G3004" t="s">
        <v>56</v>
      </c>
      <c r="H3004">
        <v>3</v>
      </c>
      <c r="I3004">
        <v>124.45</v>
      </c>
      <c r="J3004">
        <v>0.156</v>
      </c>
      <c r="K3004">
        <v>89.73</v>
      </c>
      <c r="L3004" t="s">
        <v>57</v>
      </c>
    </row>
    <row r="3005" spans="1:12" x14ac:dyDescent="0.3">
      <c r="A3005" t="s">
        <v>813</v>
      </c>
      <c r="B3005" t="s">
        <v>6808</v>
      </c>
      <c r="C3005" t="s">
        <v>63</v>
      </c>
      <c r="D3005" t="s">
        <v>175</v>
      </c>
      <c r="E3005" t="s">
        <v>60</v>
      </c>
      <c r="F3005" t="s">
        <v>76</v>
      </c>
      <c r="G3005" t="s">
        <v>56</v>
      </c>
      <c r="H3005">
        <v>-2</v>
      </c>
      <c r="I3005">
        <v>15.87</v>
      </c>
      <c r="J3005">
        <v>9.1999999999999998E-2</v>
      </c>
      <c r="K3005">
        <v>8.5399999999999991</v>
      </c>
      <c r="L3005" t="s">
        <v>57</v>
      </c>
    </row>
    <row r="3006" spans="1:12" x14ac:dyDescent="0.3">
      <c r="A3006" t="s">
        <v>1683</v>
      </c>
      <c r="B3006" t="s">
        <v>7821</v>
      </c>
      <c r="C3006" t="s">
        <v>88</v>
      </c>
      <c r="D3006" t="s">
        <v>116</v>
      </c>
      <c r="E3006" t="s">
        <v>71</v>
      </c>
      <c r="F3006" t="s">
        <v>126</v>
      </c>
      <c r="G3006" t="s">
        <v>56</v>
      </c>
      <c r="H3006">
        <v>4</v>
      </c>
      <c r="I3006">
        <v>57.45</v>
      </c>
      <c r="J3006">
        <v>0.13600000000000001</v>
      </c>
      <c r="K3006">
        <v>42.65</v>
      </c>
    </row>
    <row r="3007" spans="1:12" x14ac:dyDescent="0.3">
      <c r="A3007" t="s">
        <v>962</v>
      </c>
      <c r="B3007" t="s">
        <v>8217</v>
      </c>
      <c r="C3007" t="s">
        <v>52</v>
      </c>
      <c r="D3007" t="s">
        <v>53</v>
      </c>
      <c r="E3007" t="s">
        <v>93</v>
      </c>
      <c r="F3007" t="s">
        <v>7493</v>
      </c>
      <c r="G3007" t="s">
        <v>56</v>
      </c>
      <c r="H3007">
        <v>1</v>
      </c>
      <c r="I3007">
        <v>19.05</v>
      </c>
      <c r="J3007">
        <v>3.9E-2</v>
      </c>
      <c r="K3007">
        <v>8.0399999999999991</v>
      </c>
      <c r="L3007" t="s">
        <v>57</v>
      </c>
    </row>
    <row r="3008" spans="1:12" x14ac:dyDescent="0.3">
      <c r="A3008" t="s">
        <v>6188</v>
      </c>
      <c r="B3008" t="s">
        <v>7293</v>
      </c>
      <c r="C3008" t="s">
        <v>63</v>
      </c>
      <c r="D3008" t="s">
        <v>165</v>
      </c>
      <c r="E3008" t="s">
        <v>93</v>
      </c>
      <c r="F3008" t="s">
        <v>255</v>
      </c>
      <c r="G3008" t="s">
        <v>68</v>
      </c>
      <c r="H3008">
        <v>3</v>
      </c>
      <c r="I3008">
        <v>60.47</v>
      </c>
      <c r="J3008">
        <v>0.20799999999999999</v>
      </c>
      <c r="K3008">
        <v>25.4</v>
      </c>
      <c r="L3008" t="s">
        <v>57</v>
      </c>
    </row>
    <row r="3009" spans="1:12" x14ac:dyDescent="0.3">
      <c r="A3009" t="s">
        <v>2505</v>
      </c>
      <c r="B3009" t="s">
        <v>7072</v>
      </c>
      <c r="C3009" t="s">
        <v>84</v>
      </c>
      <c r="D3009" t="s">
        <v>110</v>
      </c>
      <c r="E3009" t="s">
        <v>60</v>
      </c>
      <c r="F3009" t="s">
        <v>90</v>
      </c>
      <c r="G3009" t="s">
        <v>56</v>
      </c>
      <c r="H3009">
        <v>2</v>
      </c>
      <c r="I3009">
        <v>105.96</v>
      </c>
      <c r="J3009">
        <v>0.13500000000000001</v>
      </c>
      <c r="K3009">
        <v>45.48</v>
      </c>
      <c r="L3009" t="s">
        <v>57</v>
      </c>
    </row>
    <row r="3010" spans="1:12" x14ac:dyDescent="0.3">
      <c r="A3010" t="s">
        <v>1382</v>
      </c>
      <c r="B3010" t="s">
        <v>7265</v>
      </c>
      <c r="C3010" t="s">
        <v>84</v>
      </c>
      <c r="D3010" t="s">
        <v>171</v>
      </c>
      <c r="E3010" t="s">
        <v>54</v>
      </c>
      <c r="F3010" t="s">
        <v>114</v>
      </c>
      <c r="G3010" t="s">
        <v>56</v>
      </c>
      <c r="H3010">
        <v>6</v>
      </c>
      <c r="I3010">
        <v>24.33</v>
      </c>
      <c r="J3010">
        <v>7.3999999999999996E-2</v>
      </c>
      <c r="K3010">
        <v>16.07</v>
      </c>
      <c r="L3010" t="s">
        <v>57</v>
      </c>
    </row>
    <row r="3011" spans="1:12" x14ac:dyDescent="0.3">
      <c r="A3011" t="s">
        <v>721</v>
      </c>
      <c r="B3011" t="s">
        <v>8218</v>
      </c>
      <c r="C3011" t="s">
        <v>84</v>
      </c>
      <c r="D3011" t="s">
        <v>171</v>
      </c>
      <c r="E3011" t="s">
        <v>71</v>
      </c>
      <c r="F3011" t="s">
        <v>97</v>
      </c>
      <c r="G3011" t="s">
        <v>68</v>
      </c>
      <c r="H3011">
        <v>5</v>
      </c>
      <c r="I3011">
        <v>73.95</v>
      </c>
      <c r="J3011">
        <v>0.16200000000000001</v>
      </c>
      <c r="K3011">
        <v>50.86</v>
      </c>
      <c r="L3011" t="s">
        <v>57</v>
      </c>
    </row>
    <row r="3012" spans="1:12" x14ac:dyDescent="0.3">
      <c r="A3012" t="s">
        <v>3683</v>
      </c>
      <c r="B3012" t="s">
        <v>7693</v>
      </c>
      <c r="C3012" t="s">
        <v>6750</v>
      </c>
      <c r="D3012" t="s">
        <v>198</v>
      </c>
      <c r="E3012" t="s">
        <v>71</v>
      </c>
      <c r="F3012" t="s">
        <v>6814</v>
      </c>
      <c r="G3012" t="s">
        <v>68</v>
      </c>
      <c r="H3012">
        <v>7</v>
      </c>
      <c r="I3012">
        <v>190.03</v>
      </c>
      <c r="J3012">
        <v>3.5999999999999997E-2</v>
      </c>
      <c r="K3012">
        <v>136.13999999999999</v>
      </c>
      <c r="L3012" t="s">
        <v>57</v>
      </c>
    </row>
    <row r="3013" spans="1:12" x14ac:dyDescent="0.3">
      <c r="A3013" t="s">
        <v>4389</v>
      </c>
      <c r="B3013" t="s">
        <v>7458</v>
      </c>
      <c r="C3013" t="s">
        <v>84</v>
      </c>
      <c r="D3013" t="s">
        <v>243</v>
      </c>
      <c r="E3013" t="s">
        <v>71</v>
      </c>
      <c r="F3013" t="s">
        <v>126</v>
      </c>
      <c r="G3013" t="s">
        <v>68</v>
      </c>
      <c r="H3013">
        <v>1</v>
      </c>
      <c r="I3013">
        <v>266.20999999999998</v>
      </c>
      <c r="J3013">
        <v>8.2000000000000003E-2</v>
      </c>
      <c r="K3013">
        <v>181.34</v>
      </c>
      <c r="L3013" t="s">
        <v>57</v>
      </c>
    </row>
    <row r="3014" spans="1:12" x14ac:dyDescent="0.3">
      <c r="A3014" t="s">
        <v>4298</v>
      </c>
      <c r="B3014" t="s">
        <v>8219</v>
      </c>
      <c r="C3014" t="s">
        <v>6741</v>
      </c>
      <c r="D3014" t="s">
        <v>59</v>
      </c>
      <c r="E3014" t="s">
        <v>93</v>
      </c>
      <c r="F3014" t="s">
        <v>141</v>
      </c>
      <c r="G3014" t="s">
        <v>68</v>
      </c>
      <c r="H3014">
        <v>4</v>
      </c>
      <c r="I3014">
        <v>43.3</v>
      </c>
      <c r="J3014">
        <v>0.20799999999999999</v>
      </c>
      <c r="K3014">
        <v>17.27</v>
      </c>
      <c r="L3014" t="s">
        <v>57</v>
      </c>
    </row>
    <row r="3015" spans="1:12" x14ac:dyDescent="0.3">
      <c r="A3015" t="s">
        <v>6615</v>
      </c>
      <c r="B3015" t="s">
        <v>7908</v>
      </c>
      <c r="C3015" t="s">
        <v>63</v>
      </c>
      <c r="D3015" t="s">
        <v>137</v>
      </c>
      <c r="E3015" t="s">
        <v>71</v>
      </c>
      <c r="F3015" t="s">
        <v>72</v>
      </c>
      <c r="G3015" t="s">
        <v>56</v>
      </c>
      <c r="H3015">
        <v>2</v>
      </c>
      <c r="I3015">
        <v>164.41</v>
      </c>
      <c r="J3015">
        <v>0.222</v>
      </c>
      <c r="K3015">
        <v>109.08</v>
      </c>
      <c r="L3015" t="s">
        <v>57</v>
      </c>
    </row>
    <row r="3016" spans="1:12" x14ac:dyDescent="0.3">
      <c r="A3016" t="s">
        <v>1344</v>
      </c>
      <c r="B3016" t="s">
        <v>8220</v>
      </c>
      <c r="C3016" t="s">
        <v>52</v>
      </c>
      <c r="D3016" t="s">
        <v>59</v>
      </c>
      <c r="E3016" t="s">
        <v>107</v>
      </c>
      <c r="F3016" t="s">
        <v>193</v>
      </c>
      <c r="G3016" t="s">
        <v>68</v>
      </c>
      <c r="H3016">
        <v>3</v>
      </c>
      <c r="I3016">
        <v>27.88</v>
      </c>
      <c r="J3016">
        <v>0.122</v>
      </c>
      <c r="K3016">
        <v>11.04</v>
      </c>
      <c r="L3016" t="s">
        <v>6720</v>
      </c>
    </row>
    <row r="3017" spans="1:12" x14ac:dyDescent="0.3">
      <c r="A3017" t="s">
        <v>4737</v>
      </c>
      <c r="B3017" t="s">
        <v>7003</v>
      </c>
      <c r="C3017" t="s">
        <v>63</v>
      </c>
      <c r="D3017" t="s">
        <v>204</v>
      </c>
      <c r="E3017" t="s">
        <v>107</v>
      </c>
      <c r="F3017" t="s">
        <v>148</v>
      </c>
      <c r="G3017" t="s">
        <v>68</v>
      </c>
      <c r="H3017">
        <v>3</v>
      </c>
      <c r="I3017">
        <v>56.65</v>
      </c>
      <c r="J3017">
        <v>0.221</v>
      </c>
      <c r="K3017">
        <v>21</v>
      </c>
      <c r="L3017" t="s">
        <v>57</v>
      </c>
    </row>
    <row r="3018" spans="1:12" x14ac:dyDescent="0.3">
      <c r="A3018" t="s">
        <v>185</v>
      </c>
      <c r="B3018" t="s">
        <v>8221</v>
      </c>
      <c r="C3018" t="s">
        <v>63</v>
      </c>
      <c r="D3018" t="s">
        <v>82</v>
      </c>
      <c r="E3018" t="s">
        <v>60</v>
      </c>
      <c r="F3018" t="s">
        <v>90</v>
      </c>
      <c r="G3018" t="s">
        <v>56</v>
      </c>
      <c r="H3018">
        <v>5</v>
      </c>
      <c r="I3018">
        <v>30.47</v>
      </c>
      <c r="J3018">
        <v>0.35</v>
      </c>
      <c r="K3018">
        <v>12.4</v>
      </c>
      <c r="L3018" t="s">
        <v>57</v>
      </c>
    </row>
    <row r="3019" spans="1:12" x14ac:dyDescent="0.3">
      <c r="A3019" t="s">
        <v>5487</v>
      </c>
      <c r="B3019" t="s">
        <v>7739</v>
      </c>
      <c r="C3019" t="s">
        <v>84</v>
      </c>
      <c r="D3019" t="s">
        <v>169</v>
      </c>
      <c r="E3019" t="s">
        <v>54</v>
      </c>
      <c r="F3019" t="s">
        <v>268</v>
      </c>
      <c r="G3019" t="s">
        <v>68</v>
      </c>
      <c r="H3019">
        <v>1</v>
      </c>
      <c r="I3019">
        <v>7.55</v>
      </c>
      <c r="J3019">
        <v>5.3999999999999999E-2</v>
      </c>
      <c r="K3019">
        <v>5.05</v>
      </c>
      <c r="L3019" t="s">
        <v>57</v>
      </c>
    </row>
    <row r="3020" spans="1:12" x14ac:dyDescent="0.3">
      <c r="A3020" t="s">
        <v>5273</v>
      </c>
      <c r="B3020" t="s">
        <v>7557</v>
      </c>
      <c r="C3020" t="s">
        <v>63</v>
      </c>
      <c r="D3020" t="s">
        <v>251</v>
      </c>
      <c r="E3020" t="s">
        <v>60</v>
      </c>
      <c r="F3020" t="s">
        <v>99</v>
      </c>
      <c r="G3020" t="s">
        <v>56</v>
      </c>
      <c r="H3020">
        <v>8</v>
      </c>
      <c r="I3020">
        <v>89.32</v>
      </c>
      <c r="K3020">
        <v>46.88</v>
      </c>
      <c r="L3020" t="s">
        <v>57</v>
      </c>
    </row>
    <row r="3021" spans="1:12" x14ac:dyDescent="0.3">
      <c r="A3021" t="s">
        <v>536</v>
      </c>
      <c r="C3021" t="s">
        <v>88</v>
      </c>
      <c r="D3021" t="s">
        <v>270</v>
      </c>
      <c r="E3021" t="s">
        <v>71</v>
      </c>
      <c r="F3021" t="s">
        <v>78</v>
      </c>
      <c r="G3021" t="s">
        <v>56</v>
      </c>
      <c r="H3021">
        <v>1</v>
      </c>
      <c r="I3021">
        <v>146.35</v>
      </c>
      <c r="J3021">
        <v>0.11</v>
      </c>
      <c r="K3021">
        <v>95.14</v>
      </c>
      <c r="L3021" t="s">
        <v>57</v>
      </c>
    </row>
    <row r="3022" spans="1:12" x14ac:dyDescent="0.3">
      <c r="A3022" t="s">
        <v>3392</v>
      </c>
      <c r="B3022" t="s">
        <v>8222</v>
      </c>
      <c r="C3022" t="s">
        <v>63</v>
      </c>
      <c r="D3022" t="s">
        <v>188</v>
      </c>
      <c r="E3022" t="s">
        <v>71</v>
      </c>
      <c r="F3022" t="s">
        <v>86</v>
      </c>
      <c r="G3022" t="s">
        <v>68</v>
      </c>
      <c r="H3022">
        <v>6</v>
      </c>
      <c r="I3022">
        <v>31.64</v>
      </c>
      <c r="J3022">
        <v>0.19</v>
      </c>
      <c r="K3022">
        <v>21.56</v>
      </c>
      <c r="L3022" t="s">
        <v>57</v>
      </c>
    </row>
    <row r="3023" spans="1:12" x14ac:dyDescent="0.3">
      <c r="A3023" t="s">
        <v>3350</v>
      </c>
      <c r="B3023" t="s">
        <v>8223</v>
      </c>
      <c r="C3023" t="s">
        <v>63</v>
      </c>
      <c r="D3023" t="s">
        <v>119</v>
      </c>
      <c r="E3023" t="s">
        <v>60</v>
      </c>
      <c r="F3023" t="s">
        <v>76</v>
      </c>
      <c r="G3023" t="s">
        <v>68</v>
      </c>
      <c r="H3023">
        <v>2</v>
      </c>
      <c r="I3023">
        <v>62.44</v>
      </c>
      <c r="J3023">
        <v>0.30399999999999999</v>
      </c>
      <c r="K3023">
        <v>29.64</v>
      </c>
      <c r="L3023" t="s">
        <v>57</v>
      </c>
    </row>
    <row r="3024" spans="1:12" x14ac:dyDescent="0.3">
      <c r="A3024" t="s">
        <v>6053</v>
      </c>
      <c r="B3024" t="s">
        <v>7590</v>
      </c>
      <c r="C3024" t="s">
        <v>84</v>
      </c>
      <c r="D3024" t="s">
        <v>103</v>
      </c>
      <c r="E3024" t="s">
        <v>54</v>
      </c>
      <c r="F3024" t="s">
        <v>268</v>
      </c>
      <c r="G3024" t="s">
        <v>56</v>
      </c>
      <c r="H3024">
        <v>6</v>
      </c>
      <c r="I3024">
        <v>10.01</v>
      </c>
      <c r="J3024">
        <v>0.13100000000000001</v>
      </c>
      <c r="K3024">
        <v>5.68</v>
      </c>
      <c r="L3024" t="s">
        <v>57</v>
      </c>
    </row>
    <row r="3025" spans="1:12" x14ac:dyDescent="0.3">
      <c r="A3025" t="s">
        <v>2095</v>
      </c>
      <c r="B3025" t="s">
        <v>6956</v>
      </c>
      <c r="C3025" t="s">
        <v>52</v>
      </c>
      <c r="D3025" t="s">
        <v>200</v>
      </c>
      <c r="E3025" t="s">
        <v>71</v>
      </c>
      <c r="F3025" t="s">
        <v>97</v>
      </c>
      <c r="G3025" t="s">
        <v>56</v>
      </c>
      <c r="H3025">
        <v>1</v>
      </c>
      <c r="I3025">
        <v>227.54</v>
      </c>
      <c r="J3025">
        <v>1.7000000000000001E-2</v>
      </c>
      <c r="K3025">
        <v>159.54</v>
      </c>
      <c r="L3025" t="s">
        <v>57</v>
      </c>
    </row>
    <row r="3026" spans="1:12" x14ac:dyDescent="0.3">
      <c r="A3026" t="s">
        <v>3492</v>
      </c>
      <c r="B3026" t="s">
        <v>7638</v>
      </c>
      <c r="C3026" t="s">
        <v>52</v>
      </c>
      <c r="D3026" t="s">
        <v>59</v>
      </c>
      <c r="E3026" t="s">
        <v>60</v>
      </c>
      <c r="F3026" t="s">
        <v>90</v>
      </c>
      <c r="G3026" t="s">
        <v>56</v>
      </c>
      <c r="H3026">
        <v>1</v>
      </c>
      <c r="I3026">
        <v>75.17</v>
      </c>
      <c r="J3026">
        <v>0.18</v>
      </c>
      <c r="K3026">
        <v>37.700000000000003</v>
      </c>
      <c r="L3026" t="s">
        <v>57</v>
      </c>
    </row>
    <row r="3027" spans="1:12" x14ac:dyDescent="0.3">
      <c r="A3027" t="s">
        <v>581</v>
      </c>
      <c r="B3027" t="s">
        <v>7922</v>
      </c>
      <c r="C3027" t="s">
        <v>63</v>
      </c>
      <c r="D3027" t="s">
        <v>263</v>
      </c>
      <c r="E3027" t="s">
        <v>60</v>
      </c>
      <c r="F3027" t="s">
        <v>61</v>
      </c>
      <c r="G3027" t="s">
        <v>68</v>
      </c>
      <c r="H3027">
        <v>12</v>
      </c>
      <c r="I3027">
        <v>42.18</v>
      </c>
      <c r="J3027">
        <v>0.25900000000000001</v>
      </c>
      <c r="K3027">
        <v>22.01</v>
      </c>
      <c r="L3027" t="s">
        <v>57</v>
      </c>
    </row>
    <row r="3028" spans="1:12" x14ac:dyDescent="0.3">
      <c r="A3028" t="s">
        <v>1874</v>
      </c>
      <c r="B3028" t="s">
        <v>8073</v>
      </c>
      <c r="C3028" t="s">
        <v>63</v>
      </c>
      <c r="D3028" t="s">
        <v>188</v>
      </c>
      <c r="E3028" t="s">
        <v>93</v>
      </c>
      <c r="F3028" t="s">
        <v>141</v>
      </c>
      <c r="G3028" t="s">
        <v>56</v>
      </c>
      <c r="H3028">
        <v>4</v>
      </c>
      <c r="I3028">
        <v>35.82</v>
      </c>
      <c r="J3028">
        <v>0.21199999999999999</v>
      </c>
      <c r="K3028">
        <v>14.11</v>
      </c>
      <c r="L3028" t="s">
        <v>57</v>
      </c>
    </row>
    <row r="3029" spans="1:12" x14ac:dyDescent="0.3">
      <c r="A3029" t="s">
        <v>2912</v>
      </c>
      <c r="B3029" t="s">
        <v>8218</v>
      </c>
      <c r="C3029" t="s">
        <v>84</v>
      </c>
      <c r="D3029" t="s">
        <v>103</v>
      </c>
      <c r="E3029" t="s">
        <v>60</v>
      </c>
      <c r="F3029" t="s">
        <v>90</v>
      </c>
      <c r="G3029" t="s">
        <v>56</v>
      </c>
      <c r="H3029">
        <v>1</v>
      </c>
      <c r="I3029">
        <v>62.09</v>
      </c>
      <c r="J3029">
        <v>3.9E-2</v>
      </c>
      <c r="K3029">
        <v>27.97</v>
      </c>
      <c r="L3029" t="s">
        <v>57</v>
      </c>
    </row>
    <row r="3030" spans="1:12" x14ac:dyDescent="0.3">
      <c r="A3030" t="s">
        <v>596</v>
      </c>
      <c r="B3030" t="s">
        <v>7439</v>
      </c>
      <c r="C3030" t="s">
        <v>84</v>
      </c>
      <c r="E3030" t="s">
        <v>71</v>
      </c>
      <c r="F3030" t="s">
        <v>72</v>
      </c>
      <c r="G3030" t="s">
        <v>56</v>
      </c>
      <c r="H3030">
        <v>1</v>
      </c>
      <c r="I3030">
        <v>41.38</v>
      </c>
      <c r="J3030">
        <v>2.5999999999999999E-2</v>
      </c>
      <c r="K3030">
        <v>27.81</v>
      </c>
      <c r="L3030" t="s">
        <v>57</v>
      </c>
    </row>
    <row r="3031" spans="1:12" x14ac:dyDescent="0.3">
      <c r="A3031" t="s">
        <v>6038</v>
      </c>
      <c r="B3031" t="s">
        <v>8178</v>
      </c>
      <c r="C3031" t="s">
        <v>88</v>
      </c>
      <c r="D3031" t="s">
        <v>198</v>
      </c>
      <c r="E3031" t="s">
        <v>93</v>
      </c>
      <c r="F3031" t="s">
        <v>7530</v>
      </c>
      <c r="G3031" t="s">
        <v>68</v>
      </c>
      <c r="H3031">
        <v>7</v>
      </c>
      <c r="I3031">
        <v>38.979999999999997</v>
      </c>
      <c r="J3031">
        <v>0.14599999999999999</v>
      </c>
      <c r="K3031">
        <v>19.28</v>
      </c>
    </row>
    <row r="3032" spans="1:12" x14ac:dyDescent="0.3">
      <c r="A3032" t="s">
        <v>3074</v>
      </c>
      <c r="B3032" t="s">
        <v>8224</v>
      </c>
      <c r="C3032" t="s">
        <v>88</v>
      </c>
      <c r="D3032" t="s">
        <v>234</v>
      </c>
      <c r="E3032" t="s">
        <v>93</v>
      </c>
      <c r="F3032" t="s">
        <v>141</v>
      </c>
      <c r="G3032" t="s">
        <v>56</v>
      </c>
      <c r="H3032">
        <v>4</v>
      </c>
      <c r="I3032">
        <v>11.7</v>
      </c>
      <c r="J3032">
        <v>2.4E-2</v>
      </c>
      <c r="L3032" t="s">
        <v>57</v>
      </c>
    </row>
    <row r="3033" spans="1:12" x14ac:dyDescent="0.3">
      <c r="A3033" t="s">
        <v>3787</v>
      </c>
      <c r="B3033" t="s">
        <v>7936</v>
      </c>
      <c r="C3033" t="s">
        <v>63</v>
      </c>
      <c r="E3033" t="s">
        <v>93</v>
      </c>
      <c r="F3033" t="s">
        <v>124</v>
      </c>
      <c r="H3033">
        <v>5</v>
      </c>
      <c r="I3033">
        <v>19.12</v>
      </c>
      <c r="J3033">
        <v>0.30299999999999999</v>
      </c>
      <c r="L3033" t="s">
        <v>57</v>
      </c>
    </row>
    <row r="3034" spans="1:12" x14ac:dyDescent="0.3">
      <c r="A3034" t="s">
        <v>2899</v>
      </c>
      <c r="B3034" t="s">
        <v>8225</v>
      </c>
      <c r="C3034" t="s">
        <v>63</v>
      </c>
      <c r="D3034" t="s">
        <v>302</v>
      </c>
      <c r="E3034" t="s">
        <v>71</v>
      </c>
      <c r="F3034" t="s">
        <v>126</v>
      </c>
      <c r="G3034" t="s">
        <v>56</v>
      </c>
      <c r="H3034">
        <v>3</v>
      </c>
      <c r="I3034">
        <v>133.21</v>
      </c>
      <c r="J3034">
        <v>0.28000000000000003</v>
      </c>
      <c r="K3034">
        <v>93.7</v>
      </c>
      <c r="L3034" t="s">
        <v>57</v>
      </c>
    </row>
    <row r="3035" spans="1:12" x14ac:dyDescent="0.3">
      <c r="A3035" t="s">
        <v>5373</v>
      </c>
      <c r="B3035" t="s">
        <v>7760</v>
      </c>
      <c r="C3035" t="s">
        <v>63</v>
      </c>
      <c r="D3035" t="s">
        <v>7981</v>
      </c>
      <c r="E3035" t="s">
        <v>107</v>
      </c>
      <c r="F3035" t="s">
        <v>148</v>
      </c>
      <c r="G3035" t="s">
        <v>56</v>
      </c>
      <c r="H3035">
        <v>2</v>
      </c>
      <c r="I3035">
        <v>54.5</v>
      </c>
      <c r="J3035">
        <v>0.23200000000000001</v>
      </c>
      <c r="K3035">
        <v>21.36</v>
      </c>
      <c r="L3035" t="s">
        <v>57</v>
      </c>
    </row>
    <row r="3036" spans="1:12" x14ac:dyDescent="0.3">
      <c r="A3036" t="s">
        <v>1318</v>
      </c>
      <c r="B3036" t="s">
        <v>6808</v>
      </c>
      <c r="C3036" t="s">
        <v>63</v>
      </c>
      <c r="D3036" t="s">
        <v>165</v>
      </c>
      <c r="E3036" t="s">
        <v>60</v>
      </c>
      <c r="F3036" t="s">
        <v>99</v>
      </c>
      <c r="G3036" t="s">
        <v>68</v>
      </c>
      <c r="H3036">
        <v>5</v>
      </c>
      <c r="I3036">
        <v>31.67</v>
      </c>
      <c r="J3036">
        <v>0.28799999999999998</v>
      </c>
      <c r="K3036">
        <v>15.4</v>
      </c>
      <c r="L3036" t="s">
        <v>57</v>
      </c>
    </row>
    <row r="3037" spans="1:12" x14ac:dyDescent="0.3">
      <c r="A3037" t="s">
        <v>5875</v>
      </c>
      <c r="B3037" t="s">
        <v>6792</v>
      </c>
      <c r="C3037" t="s">
        <v>88</v>
      </c>
      <c r="D3037" t="s">
        <v>116</v>
      </c>
      <c r="E3037" t="s">
        <v>71</v>
      </c>
      <c r="F3037" t="s">
        <v>6814</v>
      </c>
      <c r="G3037" t="s">
        <v>68</v>
      </c>
      <c r="H3037">
        <v>3</v>
      </c>
      <c r="I3037">
        <v>164.14</v>
      </c>
      <c r="J3037">
        <v>0.127</v>
      </c>
      <c r="K3037">
        <v>127.09</v>
      </c>
    </row>
    <row r="3038" spans="1:12" x14ac:dyDescent="0.3">
      <c r="A3038" t="s">
        <v>5754</v>
      </c>
      <c r="B3038" t="s">
        <v>6779</v>
      </c>
      <c r="C3038" t="s">
        <v>88</v>
      </c>
      <c r="D3038" t="s">
        <v>198</v>
      </c>
      <c r="E3038" t="s">
        <v>60</v>
      </c>
      <c r="F3038" t="s">
        <v>90</v>
      </c>
      <c r="G3038" t="s">
        <v>68</v>
      </c>
      <c r="H3038">
        <v>4</v>
      </c>
      <c r="I3038">
        <v>100.69</v>
      </c>
      <c r="J3038">
        <v>2.7E-2</v>
      </c>
      <c r="K3038">
        <v>43.27</v>
      </c>
      <c r="L3038" t="s">
        <v>57</v>
      </c>
    </row>
    <row r="3039" spans="1:12" x14ac:dyDescent="0.3">
      <c r="A3039" t="s">
        <v>298</v>
      </c>
      <c r="B3039" t="s">
        <v>8226</v>
      </c>
      <c r="C3039" t="s">
        <v>84</v>
      </c>
      <c r="D3039" t="s">
        <v>144</v>
      </c>
      <c r="E3039" t="s">
        <v>6996</v>
      </c>
      <c r="F3039" t="s">
        <v>141</v>
      </c>
      <c r="G3039" t="s">
        <v>56</v>
      </c>
      <c r="H3039">
        <v>3</v>
      </c>
      <c r="I3039">
        <v>78.44</v>
      </c>
      <c r="J3039">
        <v>0.104</v>
      </c>
      <c r="L3039" t="s">
        <v>57</v>
      </c>
    </row>
    <row r="3040" spans="1:12" x14ac:dyDescent="0.3">
      <c r="A3040" t="s">
        <v>4638</v>
      </c>
      <c r="B3040" t="s">
        <v>7146</v>
      </c>
      <c r="C3040" t="s">
        <v>6820</v>
      </c>
      <c r="D3040" t="s">
        <v>237</v>
      </c>
      <c r="E3040" t="s">
        <v>54</v>
      </c>
      <c r="F3040" t="s">
        <v>65</v>
      </c>
      <c r="G3040" t="s">
        <v>68</v>
      </c>
      <c r="H3040">
        <v>1</v>
      </c>
      <c r="I3040">
        <v>9.25</v>
      </c>
      <c r="J3040">
        <v>7.9000000000000001E-2</v>
      </c>
      <c r="K3040">
        <v>6</v>
      </c>
      <c r="L3040" t="s">
        <v>57</v>
      </c>
    </row>
    <row r="3041" spans="1:12" x14ac:dyDescent="0.3">
      <c r="A3041" t="s">
        <v>4886</v>
      </c>
      <c r="B3041" t="s">
        <v>7394</v>
      </c>
      <c r="C3041" t="s">
        <v>6755</v>
      </c>
      <c r="D3041" t="s">
        <v>372</v>
      </c>
      <c r="E3041" t="s">
        <v>93</v>
      </c>
      <c r="F3041" t="s">
        <v>219</v>
      </c>
      <c r="G3041" t="s">
        <v>68</v>
      </c>
      <c r="H3041">
        <v>3</v>
      </c>
      <c r="I3041">
        <v>27.4</v>
      </c>
      <c r="J3041">
        <v>8.4000000000000005E-2</v>
      </c>
      <c r="K3041">
        <v>11.71</v>
      </c>
      <c r="L3041" t="s">
        <v>6738</v>
      </c>
    </row>
    <row r="3042" spans="1:12" x14ac:dyDescent="0.3">
      <c r="A3042" t="s">
        <v>6027</v>
      </c>
      <c r="B3042" t="s">
        <v>6955</v>
      </c>
      <c r="C3042" t="s">
        <v>84</v>
      </c>
      <c r="D3042" t="s">
        <v>103</v>
      </c>
      <c r="E3042" t="s">
        <v>60</v>
      </c>
      <c r="F3042" t="s">
        <v>76</v>
      </c>
      <c r="G3042" t="s">
        <v>68</v>
      </c>
      <c r="H3042">
        <v>1</v>
      </c>
      <c r="I3042">
        <v>42.03</v>
      </c>
      <c r="J3042">
        <v>0.19900000000000001</v>
      </c>
      <c r="K3042">
        <v>22.97</v>
      </c>
      <c r="L3042" t="s">
        <v>57</v>
      </c>
    </row>
    <row r="3043" spans="1:12" x14ac:dyDescent="0.3">
      <c r="A3043" t="s">
        <v>3215</v>
      </c>
      <c r="B3043" t="s">
        <v>6985</v>
      </c>
      <c r="C3043" t="s">
        <v>88</v>
      </c>
      <c r="D3043" t="s">
        <v>7378</v>
      </c>
      <c r="E3043" t="s">
        <v>107</v>
      </c>
      <c r="F3043" t="s">
        <v>148</v>
      </c>
      <c r="G3043" t="s">
        <v>56</v>
      </c>
      <c r="H3043">
        <v>1</v>
      </c>
      <c r="I3043">
        <v>24.34</v>
      </c>
      <c r="J3043">
        <v>6.0999999999999999E-2</v>
      </c>
      <c r="K3043">
        <v>9.7899999999999991</v>
      </c>
      <c r="L3043" t="s">
        <v>57</v>
      </c>
    </row>
    <row r="3044" spans="1:12" x14ac:dyDescent="0.3">
      <c r="A3044" t="s">
        <v>657</v>
      </c>
      <c r="B3044" t="s">
        <v>7387</v>
      </c>
      <c r="C3044" t="s">
        <v>88</v>
      </c>
      <c r="D3044" t="s">
        <v>183</v>
      </c>
      <c r="E3044" t="s">
        <v>60</v>
      </c>
      <c r="F3044" t="s">
        <v>61</v>
      </c>
      <c r="G3044" t="s">
        <v>56</v>
      </c>
      <c r="H3044">
        <v>8</v>
      </c>
      <c r="I3044">
        <v>91.72</v>
      </c>
      <c r="J3044">
        <v>7.6999999999999999E-2</v>
      </c>
      <c r="K3044">
        <v>49.76</v>
      </c>
      <c r="L3044" t="s">
        <v>57</v>
      </c>
    </row>
    <row r="3045" spans="1:12" x14ac:dyDescent="0.3">
      <c r="A3045" t="s">
        <v>307</v>
      </c>
      <c r="B3045" t="s">
        <v>8227</v>
      </c>
      <c r="C3045" t="s">
        <v>52</v>
      </c>
      <c r="D3045" t="s">
        <v>130</v>
      </c>
      <c r="E3045" t="s">
        <v>93</v>
      </c>
      <c r="F3045" t="s">
        <v>124</v>
      </c>
      <c r="G3045" t="s">
        <v>68</v>
      </c>
      <c r="H3045">
        <v>3</v>
      </c>
      <c r="I3045">
        <v>72.66</v>
      </c>
      <c r="J3045">
        <v>9.6000000000000002E-2</v>
      </c>
      <c r="K3045">
        <v>34.880000000000003</v>
      </c>
      <c r="L3045" t="s">
        <v>6738</v>
      </c>
    </row>
    <row r="3046" spans="1:12" x14ac:dyDescent="0.3">
      <c r="A3046" t="s">
        <v>3888</v>
      </c>
      <c r="B3046" t="s">
        <v>6761</v>
      </c>
      <c r="C3046" t="s">
        <v>88</v>
      </c>
      <c r="D3046" t="s">
        <v>198</v>
      </c>
      <c r="E3046" t="s">
        <v>93</v>
      </c>
      <c r="F3046" t="s">
        <v>141</v>
      </c>
      <c r="H3046">
        <v>17</v>
      </c>
      <c r="I3046">
        <v>68.75</v>
      </c>
      <c r="J3046">
        <v>5.0999999999999997E-2</v>
      </c>
      <c r="K3046">
        <v>32.42</v>
      </c>
      <c r="L3046" t="s">
        <v>57</v>
      </c>
    </row>
    <row r="3047" spans="1:12" x14ac:dyDescent="0.3">
      <c r="A3047" t="s">
        <v>2017</v>
      </c>
      <c r="B3047" t="s">
        <v>6881</v>
      </c>
      <c r="C3047" t="s">
        <v>63</v>
      </c>
      <c r="D3047" t="s">
        <v>281</v>
      </c>
      <c r="E3047" t="s">
        <v>107</v>
      </c>
      <c r="F3047" t="s">
        <v>132</v>
      </c>
      <c r="G3047" t="s">
        <v>56</v>
      </c>
      <c r="H3047">
        <v>5</v>
      </c>
      <c r="I3047">
        <v>51.46</v>
      </c>
      <c r="J3047">
        <v>0.32700000000000001</v>
      </c>
      <c r="K3047">
        <v>15.67</v>
      </c>
      <c r="L3047" t="s">
        <v>57</v>
      </c>
    </row>
    <row r="3048" spans="1:12" x14ac:dyDescent="0.3">
      <c r="A3048" t="s">
        <v>2624</v>
      </c>
      <c r="B3048" t="s">
        <v>7169</v>
      </c>
      <c r="C3048" t="s">
        <v>84</v>
      </c>
      <c r="D3048" t="s">
        <v>177</v>
      </c>
      <c r="E3048" t="s">
        <v>71</v>
      </c>
      <c r="F3048" t="s">
        <v>86</v>
      </c>
      <c r="G3048" t="s">
        <v>68</v>
      </c>
      <c r="H3048">
        <v>3</v>
      </c>
      <c r="I3048">
        <v>279.70999999999998</v>
      </c>
      <c r="J3048">
        <v>0.11</v>
      </c>
      <c r="K3048">
        <v>211.27</v>
      </c>
      <c r="L3048" t="s">
        <v>57</v>
      </c>
    </row>
    <row r="3049" spans="1:12" x14ac:dyDescent="0.3">
      <c r="A3049" t="s">
        <v>6522</v>
      </c>
      <c r="B3049" t="s">
        <v>7025</v>
      </c>
      <c r="C3049" t="s">
        <v>52</v>
      </c>
      <c r="D3049" t="s">
        <v>96</v>
      </c>
      <c r="E3049" t="s">
        <v>71</v>
      </c>
      <c r="F3049" t="s">
        <v>97</v>
      </c>
      <c r="G3049" t="s">
        <v>68</v>
      </c>
      <c r="H3049">
        <v>2</v>
      </c>
      <c r="I3049">
        <v>89.94</v>
      </c>
      <c r="J3049">
        <v>0.14199999999999999</v>
      </c>
      <c r="K3049">
        <v>65.010000000000005</v>
      </c>
      <c r="L3049" t="s">
        <v>6738</v>
      </c>
    </row>
    <row r="3050" spans="1:12" x14ac:dyDescent="0.3">
      <c r="A3050" t="s">
        <v>862</v>
      </c>
      <c r="B3050" t="s">
        <v>8146</v>
      </c>
      <c r="C3050" t="s">
        <v>63</v>
      </c>
      <c r="D3050" t="s">
        <v>204</v>
      </c>
      <c r="E3050" t="s">
        <v>93</v>
      </c>
      <c r="F3050" t="s">
        <v>219</v>
      </c>
      <c r="G3050" t="s">
        <v>56</v>
      </c>
      <c r="H3050">
        <v>13</v>
      </c>
      <c r="I3050">
        <v>41.63</v>
      </c>
      <c r="J3050">
        <v>0.152</v>
      </c>
      <c r="K3050">
        <v>18.14</v>
      </c>
      <c r="L3050" t="s">
        <v>57</v>
      </c>
    </row>
    <row r="3051" spans="1:12" x14ac:dyDescent="0.3">
      <c r="A3051" t="s">
        <v>2175</v>
      </c>
      <c r="B3051" t="s">
        <v>8228</v>
      </c>
      <c r="C3051" t="s">
        <v>84</v>
      </c>
      <c r="D3051" t="s">
        <v>7889</v>
      </c>
      <c r="E3051" t="s">
        <v>54</v>
      </c>
      <c r="F3051" t="s">
        <v>156</v>
      </c>
      <c r="G3051" t="s">
        <v>68</v>
      </c>
      <c r="H3051">
        <v>4</v>
      </c>
      <c r="I3051">
        <v>21.16</v>
      </c>
      <c r="J3051">
        <v>0.13</v>
      </c>
      <c r="K3051">
        <v>13.36</v>
      </c>
      <c r="L3051" t="s">
        <v>57</v>
      </c>
    </row>
    <row r="3052" spans="1:12" x14ac:dyDescent="0.3">
      <c r="A3052" t="s">
        <v>5052</v>
      </c>
      <c r="B3052" t="s">
        <v>8095</v>
      </c>
      <c r="C3052" t="s">
        <v>6718</v>
      </c>
      <c r="D3052" t="s">
        <v>75</v>
      </c>
      <c r="E3052" t="s">
        <v>93</v>
      </c>
      <c r="F3052" t="s">
        <v>94</v>
      </c>
      <c r="G3052" t="s">
        <v>56</v>
      </c>
      <c r="H3052">
        <v>1</v>
      </c>
      <c r="I3052">
        <v>65.510000000000005</v>
      </c>
      <c r="J3052">
        <v>1.6E-2</v>
      </c>
      <c r="K3052">
        <v>28.6</v>
      </c>
      <c r="L3052" t="s">
        <v>57</v>
      </c>
    </row>
    <row r="3053" spans="1:12" x14ac:dyDescent="0.3">
      <c r="A3053" t="s">
        <v>2086</v>
      </c>
      <c r="B3053" t="s">
        <v>7094</v>
      </c>
      <c r="C3053" t="s">
        <v>88</v>
      </c>
      <c r="D3053" t="s">
        <v>89</v>
      </c>
      <c r="E3053" t="s">
        <v>6911</v>
      </c>
      <c r="F3053" t="s">
        <v>67</v>
      </c>
      <c r="G3053" t="s">
        <v>68</v>
      </c>
      <c r="H3053">
        <v>5</v>
      </c>
      <c r="I3053">
        <v>35.159999999999997</v>
      </c>
      <c r="J3053">
        <v>5.1999999999999998E-2</v>
      </c>
      <c r="L3053" t="s">
        <v>104</v>
      </c>
    </row>
    <row r="3054" spans="1:12" x14ac:dyDescent="0.3">
      <c r="A3054" t="s">
        <v>4394</v>
      </c>
      <c r="B3054" t="s">
        <v>7404</v>
      </c>
      <c r="C3054" t="s">
        <v>52</v>
      </c>
      <c r="D3054" t="s">
        <v>70</v>
      </c>
      <c r="E3054" t="s">
        <v>107</v>
      </c>
      <c r="F3054" t="s">
        <v>193</v>
      </c>
      <c r="G3054" t="s">
        <v>68</v>
      </c>
      <c r="H3054">
        <v>1</v>
      </c>
      <c r="I3054">
        <v>39.840000000000003</v>
      </c>
      <c r="J3054">
        <v>0.151</v>
      </c>
      <c r="K3054">
        <v>16.95</v>
      </c>
      <c r="L3054" t="s">
        <v>57</v>
      </c>
    </row>
    <row r="3055" spans="1:12" x14ac:dyDescent="0.3">
      <c r="A3055" t="s">
        <v>5685</v>
      </c>
      <c r="B3055" t="s">
        <v>7821</v>
      </c>
      <c r="C3055" t="s">
        <v>88</v>
      </c>
      <c r="D3055" t="s">
        <v>270</v>
      </c>
      <c r="E3055" t="s">
        <v>71</v>
      </c>
      <c r="F3055" t="s">
        <v>78</v>
      </c>
      <c r="G3055" t="s">
        <v>68</v>
      </c>
      <c r="H3055">
        <v>-1</v>
      </c>
      <c r="I3055">
        <v>117.05</v>
      </c>
      <c r="J3055">
        <v>0</v>
      </c>
      <c r="K3055">
        <v>82.15</v>
      </c>
      <c r="L3055" t="s">
        <v>57</v>
      </c>
    </row>
    <row r="3056" spans="1:12" x14ac:dyDescent="0.3">
      <c r="A3056" t="s">
        <v>978</v>
      </c>
      <c r="B3056" t="s">
        <v>7264</v>
      </c>
      <c r="C3056" t="s">
        <v>88</v>
      </c>
      <c r="D3056" t="s">
        <v>183</v>
      </c>
      <c r="E3056" t="s">
        <v>54</v>
      </c>
      <c r="F3056" t="s">
        <v>55</v>
      </c>
      <c r="G3056" t="s">
        <v>68</v>
      </c>
      <c r="H3056">
        <v>1</v>
      </c>
      <c r="I3056">
        <v>15.95</v>
      </c>
      <c r="J3056">
        <v>2.4E-2</v>
      </c>
      <c r="K3056">
        <v>9.24</v>
      </c>
      <c r="L3056" t="s">
        <v>57</v>
      </c>
    </row>
    <row r="3057" spans="1:12" x14ac:dyDescent="0.3">
      <c r="A3057" t="s">
        <v>2205</v>
      </c>
      <c r="B3057" t="s">
        <v>7017</v>
      </c>
      <c r="C3057" t="s">
        <v>63</v>
      </c>
      <c r="D3057" t="s">
        <v>281</v>
      </c>
      <c r="E3057" t="s">
        <v>54</v>
      </c>
      <c r="F3057" t="s">
        <v>156</v>
      </c>
      <c r="G3057" t="s">
        <v>56</v>
      </c>
      <c r="H3057">
        <v>2</v>
      </c>
      <c r="I3057">
        <v>13.94</v>
      </c>
      <c r="J3057">
        <v>0.104</v>
      </c>
      <c r="K3057">
        <v>7.82</v>
      </c>
    </row>
    <row r="3058" spans="1:12" x14ac:dyDescent="0.3">
      <c r="A3058" t="s">
        <v>5071</v>
      </c>
      <c r="B3058" t="s">
        <v>6760</v>
      </c>
      <c r="C3058" t="s">
        <v>63</v>
      </c>
      <c r="D3058" t="s">
        <v>82</v>
      </c>
      <c r="E3058" t="s">
        <v>71</v>
      </c>
      <c r="F3058" t="s">
        <v>78</v>
      </c>
      <c r="G3058" t="s">
        <v>68</v>
      </c>
      <c r="H3058">
        <v>6</v>
      </c>
      <c r="I3058">
        <v>112.66</v>
      </c>
      <c r="J3058">
        <v>0.252</v>
      </c>
      <c r="K3058">
        <v>78.510000000000005</v>
      </c>
      <c r="L3058" t="s">
        <v>57</v>
      </c>
    </row>
    <row r="3059" spans="1:12" x14ac:dyDescent="0.3">
      <c r="A3059" t="s">
        <v>1912</v>
      </c>
      <c r="B3059" t="s">
        <v>6922</v>
      </c>
      <c r="C3059" t="s">
        <v>88</v>
      </c>
      <c r="D3059" t="s">
        <v>92</v>
      </c>
      <c r="E3059" t="s">
        <v>107</v>
      </c>
      <c r="F3059" t="s">
        <v>108</v>
      </c>
      <c r="G3059" t="s">
        <v>56</v>
      </c>
      <c r="H3059">
        <v>1</v>
      </c>
      <c r="I3059">
        <v>27.28</v>
      </c>
      <c r="J3059">
        <v>9.8000000000000004E-2</v>
      </c>
      <c r="L3059" t="s">
        <v>57</v>
      </c>
    </row>
    <row r="3060" spans="1:12" x14ac:dyDescent="0.3">
      <c r="A3060" t="s">
        <v>5929</v>
      </c>
      <c r="B3060" t="s">
        <v>7788</v>
      </c>
      <c r="C3060" t="s">
        <v>52</v>
      </c>
      <c r="D3060" t="s">
        <v>181</v>
      </c>
      <c r="E3060" t="s">
        <v>71</v>
      </c>
      <c r="F3060" t="s">
        <v>86</v>
      </c>
      <c r="G3060" t="s">
        <v>68</v>
      </c>
      <c r="H3060">
        <v>16</v>
      </c>
      <c r="I3060">
        <v>287.19</v>
      </c>
      <c r="J3060">
        <v>0.13300000000000001</v>
      </c>
      <c r="K3060">
        <v>194.87</v>
      </c>
      <c r="L3060" t="s">
        <v>57</v>
      </c>
    </row>
    <row r="3061" spans="1:12" x14ac:dyDescent="0.3">
      <c r="A3061" t="s">
        <v>2228</v>
      </c>
      <c r="B3061" t="s">
        <v>8229</v>
      </c>
      <c r="C3061" t="s">
        <v>6930</v>
      </c>
      <c r="D3061" t="s">
        <v>85</v>
      </c>
      <c r="E3061" t="s">
        <v>71</v>
      </c>
      <c r="F3061" t="s">
        <v>72</v>
      </c>
      <c r="G3061" t="s">
        <v>56</v>
      </c>
      <c r="H3061">
        <v>9</v>
      </c>
      <c r="I3061">
        <v>144.68</v>
      </c>
      <c r="J3061">
        <v>0.10299999999999999</v>
      </c>
      <c r="K3061">
        <v>112.73</v>
      </c>
      <c r="L3061" t="s">
        <v>57</v>
      </c>
    </row>
    <row r="3062" spans="1:12" x14ac:dyDescent="0.3">
      <c r="A3062" t="s">
        <v>5573</v>
      </c>
      <c r="B3062" t="s">
        <v>8230</v>
      </c>
      <c r="C3062" t="s">
        <v>84</v>
      </c>
      <c r="D3062" t="s">
        <v>372</v>
      </c>
      <c r="E3062" t="s">
        <v>60</v>
      </c>
      <c r="F3062" t="s">
        <v>67</v>
      </c>
      <c r="G3062" t="s">
        <v>68</v>
      </c>
      <c r="H3062">
        <v>3</v>
      </c>
      <c r="I3062">
        <v>21.76</v>
      </c>
      <c r="J3062">
        <v>0.13</v>
      </c>
      <c r="K3062">
        <v>10.46</v>
      </c>
      <c r="L3062" t="s">
        <v>57</v>
      </c>
    </row>
    <row r="3063" spans="1:12" x14ac:dyDescent="0.3">
      <c r="A3063" t="s">
        <v>1196</v>
      </c>
      <c r="B3063" t="s">
        <v>6948</v>
      </c>
      <c r="C3063" t="s">
        <v>84</v>
      </c>
      <c r="D3063" t="s">
        <v>229</v>
      </c>
      <c r="E3063" t="s">
        <v>54</v>
      </c>
      <c r="F3063" t="s">
        <v>55</v>
      </c>
      <c r="G3063" t="s">
        <v>68</v>
      </c>
      <c r="H3063">
        <v>1</v>
      </c>
      <c r="I3063">
        <v>21.21</v>
      </c>
      <c r="J3063">
        <v>0.1</v>
      </c>
      <c r="K3063">
        <v>14.51</v>
      </c>
      <c r="L3063" t="s">
        <v>57</v>
      </c>
    </row>
    <row r="3064" spans="1:12" x14ac:dyDescent="0.3">
      <c r="A3064" t="s">
        <v>1239</v>
      </c>
      <c r="B3064" t="s">
        <v>8231</v>
      </c>
      <c r="C3064" t="s">
        <v>84</v>
      </c>
      <c r="D3064" t="s">
        <v>103</v>
      </c>
      <c r="E3064" t="s">
        <v>71</v>
      </c>
      <c r="F3064" t="s">
        <v>78</v>
      </c>
      <c r="G3064" t="s">
        <v>68</v>
      </c>
      <c r="H3064">
        <v>4</v>
      </c>
      <c r="I3064">
        <v>138.53</v>
      </c>
      <c r="J3064">
        <v>0</v>
      </c>
      <c r="K3064">
        <v>96.78</v>
      </c>
      <c r="L3064" t="s">
        <v>57</v>
      </c>
    </row>
    <row r="3065" spans="1:12" x14ac:dyDescent="0.3">
      <c r="A3065" t="s">
        <v>773</v>
      </c>
      <c r="B3065" t="s">
        <v>7055</v>
      </c>
      <c r="C3065" t="s">
        <v>6741</v>
      </c>
      <c r="D3065" t="s">
        <v>155</v>
      </c>
      <c r="E3065" t="s">
        <v>60</v>
      </c>
      <c r="F3065" t="s">
        <v>61</v>
      </c>
      <c r="G3065" t="s">
        <v>68</v>
      </c>
      <c r="H3065">
        <v>1</v>
      </c>
      <c r="I3065">
        <v>117.44</v>
      </c>
      <c r="J3065">
        <v>5.6000000000000001E-2</v>
      </c>
      <c r="K3065">
        <v>48.51</v>
      </c>
      <c r="L3065" t="s">
        <v>57</v>
      </c>
    </row>
    <row r="3066" spans="1:12" x14ac:dyDescent="0.3">
      <c r="A3066" t="s">
        <v>1068</v>
      </c>
      <c r="B3066" t="s">
        <v>7034</v>
      </c>
      <c r="C3066" t="s">
        <v>6718</v>
      </c>
      <c r="D3066" t="s">
        <v>181</v>
      </c>
      <c r="E3066" t="s">
        <v>60</v>
      </c>
      <c r="F3066" t="s">
        <v>67</v>
      </c>
      <c r="G3066" t="s">
        <v>56</v>
      </c>
      <c r="H3066">
        <v>1</v>
      </c>
      <c r="I3066">
        <v>20.12</v>
      </c>
      <c r="J3066">
        <v>4.7E-2</v>
      </c>
      <c r="K3066">
        <v>8.93</v>
      </c>
      <c r="L3066" t="s">
        <v>57</v>
      </c>
    </row>
    <row r="3067" spans="1:12" x14ac:dyDescent="0.3">
      <c r="A3067" t="s">
        <v>355</v>
      </c>
      <c r="B3067" t="s">
        <v>7739</v>
      </c>
      <c r="C3067" t="s">
        <v>52</v>
      </c>
      <c r="D3067" t="s">
        <v>181</v>
      </c>
      <c r="E3067" t="s">
        <v>71</v>
      </c>
      <c r="F3067" t="s">
        <v>78</v>
      </c>
      <c r="G3067" t="s">
        <v>68</v>
      </c>
      <c r="H3067">
        <v>2</v>
      </c>
      <c r="I3067">
        <v>100.02</v>
      </c>
      <c r="J3067">
        <v>0.16600000000000001</v>
      </c>
      <c r="K3067">
        <v>78.599999999999994</v>
      </c>
      <c r="L3067" t="s">
        <v>57</v>
      </c>
    </row>
    <row r="3068" spans="1:12" x14ac:dyDescent="0.3">
      <c r="A3068" t="s">
        <v>2498</v>
      </c>
      <c r="B3068" t="s">
        <v>8232</v>
      </c>
      <c r="C3068" t="s">
        <v>88</v>
      </c>
      <c r="D3068" t="s">
        <v>116</v>
      </c>
      <c r="E3068" t="s">
        <v>93</v>
      </c>
      <c r="F3068" t="s">
        <v>141</v>
      </c>
      <c r="G3068" t="s">
        <v>68</v>
      </c>
      <c r="H3068">
        <v>2</v>
      </c>
      <c r="I3068">
        <v>76.959999999999994</v>
      </c>
      <c r="J3068">
        <v>7.9000000000000001E-2</v>
      </c>
      <c r="K3068">
        <v>28.43</v>
      </c>
      <c r="L3068" t="s">
        <v>57</v>
      </c>
    </row>
    <row r="3069" spans="1:12" x14ac:dyDescent="0.3">
      <c r="A3069" t="s">
        <v>1045</v>
      </c>
      <c r="B3069" t="s">
        <v>7113</v>
      </c>
      <c r="C3069" t="s">
        <v>88</v>
      </c>
      <c r="D3069" t="s">
        <v>89</v>
      </c>
      <c r="E3069" t="s">
        <v>54</v>
      </c>
      <c r="F3069" t="s">
        <v>55</v>
      </c>
      <c r="G3069" t="s">
        <v>56</v>
      </c>
      <c r="H3069">
        <v>5</v>
      </c>
      <c r="I3069">
        <v>18.66</v>
      </c>
      <c r="J3069">
        <v>0</v>
      </c>
      <c r="K3069">
        <v>11.06</v>
      </c>
      <c r="L3069" t="s">
        <v>57</v>
      </c>
    </row>
    <row r="3070" spans="1:12" x14ac:dyDescent="0.3">
      <c r="A3070" t="s">
        <v>4541</v>
      </c>
      <c r="B3070" t="s">
        <v>7203</v>
      </c>
      <c r="C3070" t="s">
        <v>88</v>
      </c>
      <c r="D3070" t="s">
        <v>206</v>
      </c>
      <c r="E3070" t="s">
        <v>60</v>
      </c>
      <c r="F3070" t="s">
        <v>61</v>
      </c>
      <c r="H3070">
        <v>2</v>
      </c>
      <c r="I3070">
        <v>30.7</v>
      </c>
      <c r="J3070">
        <v>0.01</v>
      </c>
      <c r="K3070">
        <v>14.61</v>
      </c>
      <c r="L3070" t="s">
        <v>57</v>
      </c>
    </row>
    <row r="3071" spans="1:12" x14ac:dyDescent="0.3">
      <c r="A3071" t="s">
        <v>5943</v>
      </c>
      <c r="B3071" t="s">
        <v>7581</v>
      </c>
      <c r="C3071" t="s">
        <v>6865</v>
      </c>
      <c r="D3071" t="s">
        <v>204</v>
      </c>
      <c r="E3071" t="s">
        <v>71</v>
      </c>
      <c r="F3071" t="s">
        <v>126</v>
      </c>
      <c r="G3071" t="s">
        <v>68</v>
      </c>
      <c r="H3071">
        <v>2</v>
      </c>
      <c r="I3071">
        <v>271.32</v>
      </c>
      <c r="J3071">
        <v>0.317</v>
      </c>
      <c r="K3071">
        <v>212.37</v>
      </c>
      <c r="L3071" t="s">
        <v>57</v>
      </c>
    </row>
    <row r="3072" spans="1:12" x14ac:dyDescent="0.3">
      <c r="A3072" t="s">
        <v>2213</v>
      </c>
      <c r="B3072" t="s">
        <v>7634</v>
      </c>
      <c r="C3072" t="s">
        <v>63</v>
      </c>
      <c r="D3072" t="s">
        <v>302</v>
      </c>
      <c r="E3072" t="s">
        <v>54</v>
      </c>
      <c r="F3072" t="s">
        <v>156</v>
      </c>
      <c r="G3072" t="s">
        <v>56</v>
      </c>
      <c r="H3072">
        <v>2</v>
      </c>
      <c r="I3072">
        <v>7.18</v>
      </c>
      <c r="J3072">
        <v>0.246</v>
      </c>
      <c r="K3072">
        <v>4.6900000000000004</v>
      </c>
      <c r="L3072" t="s">
        <v>57</v>
      </c>
    </row>
    <row r="3073" spans="1:12" x14ac:dyDescent="0.3">
      <c r="A3073" t="s">
        <v>947</v>
      </c>
      <c r="B3073" t="s">
        <v>6744</v>
      </c>
      <c r="C3073" t="s">
        <v>6755</v>
      </c>
      <c r="E3073" t="s">
        <v>71</v>
      </c>
      <c r="F3073" t="s">
        <v>126</v>
      </c>
      <c r="G3073" t="s">
        <v>68</v>
      </c>
      <c r="H3073">
        <v>4</v>
      </c>
      <c r="I3073">
        <v>73.45</v>
      </c>
      <c r="J3073">
        <v>8.5000000000000006E-2</v>
      </c>
      <c r="K3073">
        <v>58.27</v>
      </c>
      <c r="L3073" t="s">
        <v>57</v>
      </c>
    </row>
    <row r="3074" spans="1:12" x14ac:dyDescent="0.3">
      <c r="A3074" t="s">
        <v>3818</v>
      </c>
      <c r="B3074" t="s">
        <v>6959</v>
      </c>
      <c r="C3074" t="s">
        <v>63</v>
      </c>
      <c r="D3074" t="s">
        <v>302</v>
      </c>
      <c r="E3074" t="s">
        <v>71</v>
      </c>
      <c r="F3074" t="s">
        <v>78</v>
      </c>
      <c r="G3074" t="s">
        <v>68</v>
      </c>
      <c r="H3074">
        <v>5</v>
      </c>
      <c r="I3074">
        <v>273.79000000000002</v>
      </c>
      <c r="J3074">
        <v>0.25900000000000001</v>
      </c>
      <c r="K3074">
        <v>204.71</v>
      </c>
      <c r="L3074" t="s">
        <v>57</v>
      </c>
    </row>
    <row r="3075" spans="1:12" x14ac:dyDescent="0.3">
      <c r="A3075" t="s">
        <v>4116</v>
      </c>
      <c r="B3075" t="s">
        <v>7788</v>
      </c>
      <c r="C3075" t="s">
        <v>84</v>
      </c>
      <c r="D3075" t="s">
        <v>229</v>
      </c>
      <c r="E3075" t="s">
        <v>54</v>
      </c>
      <c r="F3075" t="s">
        <v>268</v>
      </c>
      <c r="G3075" t="s">
        <v>56</v>
      </c>
      <c r="H3075">
        <v>6</v>
      </c>
      <c r="I3075">
        <v>22.89</v>
      </c>
      <c r="J3075">
        <v>9.5000000000000001E-2</v>
      </c>
      <c r="K3075">
        <v>13.13</v>
      </c>
      <c r="L3075" t="s">
        <v>57</v>
      </c>
    </row>
    <row r="3076" spans="1:12" x14ac:dyDescent="0.3">
      <c r="A3076" t="s">
        <v>1502</v>
      </c>
      <c r="B3076" t="s">
        <v>6743</v>
      </c>
      <c r="C3076" t="s">
        <v>63</v>
      </c>
      <c r="D3076" t="s">
        <v>159</v>
      </c>
      <c r="E3076" t="s">
        <v>60</v>
      </c>
      <c r="F3076" t="s">
        <v>99</v>
      </c>
      <c r="G3076" t="s">
        <v>68</v>
      </c>
      <c r="H3076">
        <v>3</v>
      </c>
      <c r="I3076">
        <v>71.569999999999993</v>
      </c>
      <c r="J3076">
        <v>0.24</v>
      </c>
      <c r="K3076">
        <v>33.92</v>
      </c>
      <c r="L3076" t="s">
        <v>104</v>
      </c>
    </row>
    <row r="3077" spans="1:12" x14ac:dyDescent="0.3">
      <c r="A3077" t="s">
        <v>5759</v>
      </c>
      <c r="B3077" t="s">
        <v>7009</v>
      </c>
      <c r="C3077" t="s">
        <v>52</v>
      </c>
      <c r="D3077" t="s">
        <v>181</v>
      </c>
      <c r="E3077" t="s">
        <v>54</v>
      </c>
      <c r="F3077" t="s">
        <v>65</v>
      </c>
      <c r="G3077" t="s">
        <v>68</v>
      </c>
      <c r="H3077">
        <v>9</v>
      </c>
      <c r="I3077">
        <v>12.63</v>
      </c>
      <c r="J3077">
        <v>2.1000000000000001E-2</v>
      </c>
      <c r="K3077">
        <v>7.12</v>
      </c>
      <c r="L3077" t="s">
        <v>57</v>
      </c>
    </row>
    <row r="3078" spans="1:12" x14ac:dyDescent="0.3">
      <c r="A3078" t="s">
        <v>796</v>
      </c>
      <c r="B3078" t="s">
        <v>7458</v>
      </c>
      <c r="C3078" t="s">
        <v>63</v>
      </c>
      <c r="D3078" t="s">
        <v>258</v>
      </c>
      <c r="E3078" t="s">
        <v>107</v>
      </c>
      <c r="F3078" t="s">
        <v>139</v>
      </c>
      <c r="G3078" t="s">
        <v>68</v>
      </c>
      <c r="H3078">
        <v>8</v>
      </c>
      <c r="I3078">
        <v>35.770000000000003</v>
      </c>
      <c r="J3078">
        <v>0.16400000000000001</v>
      </c>
      <c r="K3078">
        <v>12.43</v>
      </c>
      <c r="L3078" t="s">
        <v>57</v>
      </c>
    </row>
    <row r="3079" spans="1:12" x14ac:dyDescent="0.3">
      <c r="A3079" t="s">
        <v>3360</v>
      </c>
      <c r="B3079" t="s">
        <v>8085</v>
      </c>
      <c r="C3079" t="s">
        <v>63</v>
      </c>
      <c r="D3079" t="s">
        <v>137</v>
      </c>
      <c r="E3079" t="s">
        <v>93</v>
      </c>
      <c r="F3079" t="s">
        <v>94</v>
      </c>
      <c r="G3079" t="s">
        <v>68</v>
      </c>
      <c r="H3079">
        <v>3</v>
      </c>
      <c r="I3079">
        <v>81.62</v>
      </c>
      <c r="J3079">
        <v>0.252</v>
      </c>
      <c r="K3079">
        <v>38.520000000000003</v>
      </c>
      <c r="L3079" t="s">
        <v>57</v>
      </c>
    </row>
    <row r="3080" spans="1:12" x14ac:dyDescent="0.3">
      <c r="A3080" t="s">
        <v>6557</v>
      </c>
      <c r="B3080" t="s">
        <v>7503</v>
      </c>
      <c r="C3080" t="s">
        <v>63</v>
      </c>
      <c r="D3080" t="s">
        <v>258</v>
      </c>
      <c r="E3080" t="s">
        <v>7244</v>
      </c>
      <c r="F3080" t="s">
        <v>94</v>
      </c>
      <c r="G3080" t="s">
        <v>68</v>
      </c>
      <c r="H3080">
        <v>1</v>
      </c>
      <c r="I3080">
        <v>14.24</v>
      </c>
      <c r="J3080">
        <v>0.14000000000000001</v>
      </c>
      <c r="K3080">
        <v>5.87</v>
      </c>
      <c r="L3080" t="s">
        <v>104</v>
      </c>
    </row>
    <row r="3081" spans="1:12" x14ac:dyDescent="0.3">
      <c r="A3081" t="s">
        <v>5284</v>
      </c>
      <c r="B3081" t="s">
        <v>8233</v>
      </c>
      <c r="C3081" t="s">
        <v>52</v>
      </c>
      <c r="D3081" t="s">
        <v>130</v>
      </c>
      <c r="E3081" t="s">
        <v>54</v>
      </c>
      <c r="F3081" t="s">
        <v>55</v>
      </c>
      <c r="G3081" t="s">
        <v>68</v>
      </c>
      <c r="H3081">
        <v>2</v>
      </c>
      <c r="I3081">
        <v>23.24</v>
      </c>
      <c r="J3081">
        <v>0.16</v>
      </c>
      <c r="K3081">
        <v>16.12</v>
      </c>
      <c r="L3081" t="s">
        <v>57</v>
      </c>
    </row>
    <row r="3082" spans="1:12" x14ac:dyDescent="0.3">
      <c r="A3082" t="s">
        <v>2091</v>
      </c>
      <c r="B3082" t="s">
        <v>7130</v>
      </c>
      <c r="C3082" t="s">
        <v>88</v>
      </c>
      <c r="D3082" t="s">
        <v>167</v>
      </c>
      <c r="E3082" t="s">
        <v>60</v>
      </c>
      <c r="F3082" t="s">
        <v>76</v>
      </c>
      <c r="G3082" t="s">
        <v>68</v>
      </c>
      <c r="H3082">
        <v>6</v>
      </c>
      <c r="I3082">
        <v>97.33</v>
      </c>
      <c r="J3082">
        <v>5.1999999999999998E-2</v>
      </c>
      <c r="K3082">
        <v>44.88</v>
      </c>
      <c r="L3082" t="s">
        <v>57</v>
      </c>
    </row>
    <row r="3083" spans="1:12" x14ac:dyDescent="0.3">
      <c r="A3083" t="s">
        <v>3246</v>
      </c>
      <c r="B3083" t="s">
        <v>7152</v>
      </c>
      <c r="C3083" t="s">
        <v>84</v>
      </c>
      <c r="D3083" t="s">
        <v>243</v>
      </c>
      <c r="E3083" t="s">
        <v>54</v>
      </c>
      <c r="F3083" t="s">
        <v>65</v>
      </c>
      <c r="G3083" t="s">
        <v>68</v>
      </c>
      <c r="H3083">
        <v>8</v>
      </c>
      <c r="I3083">
        <v>7.26</v>
      </c>
      <c r="K3083">
        <v>4.84</v>
      </c>
      <c r="L3083" t="s">
        <v>57</v>
      </c>
    </row>
    <row r="3084" spans="1:12" x14ac:dyDescent="0.3">
      <c r="A3084" t="s">
        <v>6279</v>
      </c>
      <c r="B3084" t="s">
        <v>7683</v>
      </c>
      <c r="C3084" t="s">
        <v>6750</v>
      </c>
      <c r="D3084" t="s">
        <v>89</v>
      </c>
      <c r="E3084" t="s">
        <v>107</v>
      </c>
      <c r="F3084" t="s">
        <v>148</v>
      </c>
      <c r="G3084" t="s">
        <v>68</v>
      </c>
      <c r="H3084">
        <v>3</v>
      </c>
      <c r="I3084">
        <v>31.2</v>
      </c>
      <c r="J3084">
        <v>0.16</v>
      </c>
      <c r="K3084">
        <v>10.26</v>
      </c>
      <c r="L3084" t="s">
        <v>57</v>
      </c>
    </row>
    <row r="3085" spans="1:12" x14ac:dyDescent="0.3">
      <c r="A3085" t="s">
        <v>4964</v>
      </c>
      <c r="B3085" t="s">
        <v>7306</v>
      </c>
      <c r="C3085" t="s">
        <v>88</v>
      </c>
      <c r="D3085" t="s">
        <v>206</v>
      </c>
      <c r="E3085" t="s">
        <v>71</v>
      </c>
      <c r="F3085" t="s">
        <v>6893</v>
      </c>
      <c r="G3085" t="s">
        <v>56</v>
      </c>
      <c r="H3085">
        <v>1</v>
      </c>
      <c r="I3085">
        <v>56</v>
      </c>
      <c r="J3085">
        <v>0.13600000000000001</v>
      </c>
      <c r="K3085">
        <v>36.46</v>
      </c>
      <c r="L3085" t="s">
        <v>57</v>
      </c>
    </row>
    <row r="3086" spans="1:12" x14ac:dyDescent="0.3">
      <c r="A3086" t="s">
        <v>4236</v>
      </c>
      <c r="B3086" t="s">
        <v>6956</v>
      </c>
      <c r="C3086" t="s">
        <v>84</v>
      </c>
      <c r="D3086" t="s">
        <v>144</v>
      </c>
      <c r="E3086" t="s">
        <v>107</v>
      </c>
      <c r="F3086" t="s">
        <v>148</v>
      </c>
      <c r="G3086" t="s">
        <v>56</v>
      </c>
      <c r="H3086">
        <v>9</v>
      </c>
      <c r="I3086">
        <v>49.06</v>
      </c>
      <c r="J3086">
        <v>2.1000000000000001E-2</v>
      </c>
      <c r="K3086">
        <v>15.94</v>
      </c>
      <c r="L3086" t="s">
        <v>57</v>
      </c>
    </row>
    <row r="3087" spans="1:12" x14ac:dyDescent="0.3">
      <c r="A3087" t="s">
        <v>5143</v>
      </c>
      <c r="B3087" t="s">
        <v>8148</v>
      </c>
      <c r="C3087" t="s">
        <v>84</v>
      </c>
      <c r="D3087" t="s">
        <v>372</v>
      </c>
      <c r="E3087" t="s">
        <v>54</v>
      </c>
      <c r="F3087" t="s">
        <v>268</v>
      </c>
      <c r="G3087" t="s">
        <v>68</v>
      </c>
      <c r="H3087">
        <v>4</v>
      </c>
      <c r="I3087">
        <v>20.43</v>
      </c>
      <c r="J3087">
        <v>7.0000000000000007E-2</v>
      </c>
      <c r="K3087">
        <v>11.5</v>
      </c>
      <c r="L3087" t="s">
        <v>6738</v>
      </c>
    </row>
    <row r="3088" spans="1:12" x14ac:dyDescent="0.3">
      <c r="A3088" t="s">
        <v>3601</v>
      </c>
      <c r="B3088" t="s">
        <v>8234</v>
      </c>
      <c r="C3088" t="s">
        <v>63</v>
      </c>
      <c r="D3088" t="s">
        <v>7174</v>
      </c>
      <c r="E3088" t="s">
        <v>71</v>
      </c>
      <c r="F3088" t="s">
        <v>72</v>
      </c>
      <c r="G3088" t="s">
        <v>56</v>
      </c>
      <c r="H3088">
        <v>5</v>
      </c>
      <c r="I3088">
        <v>137.97999999999999</v>
      </c>
      <c r="J3088">
        <v>0.13400000000000001</v>
      </c>
      <c r="K3088">
        <v>96.49</v>
      </c>
      <c r="L3088" t="s">
        <v>57</v>
      </c>
    </row>
    <row r="3089" spans="1:12" x14ac:dyDescent="0.3">
      <c r="A3089" t="s">
        <v>1946</v>
      </c>
      <c r="B3089" t="s">
        <v>6806</v>
      </c>
      <c r="C3089" t="s">
        <v>63</v>
      </c>
      <c r="D3089" t="s">
        <v>64</v>
      </c>
      <c r="E3089" t="s">
        <v>93</v>
      </c>
      <c r="F3089" t="s">
        <v>255</v>
      </c>
      <c r="G3089" t="s">
        <v>56</v>
      </c>
      <c r="H3089">
        <v>3</v>
      </c>
      <c r="I3089">
        <v>14.89</v>
      </c>
      <c r="J3089">
        <v>0.19800000000000001</v>
      </c>
      <c r="K3089">
        <v>7</v>
      </c>
      <c r="L3089" t="s">
        <v>57</v>
      </c>
    </row>
    <row r="3090" spans="1:12" x14ac:dyDescent="0.3">
      <c r="A3090" t="s">
        <v>1289</v>
      </c>
      <c r="B3090" t="s">
        <v>7838</v>
      </c>
      <c r="C3090" t="s">
        <v>88</v>
      </c>
      <c r="D3090" t="s">
        <v>92</v>
      </c>
      <c r="E3090" t="s">
        <v>54</v>
      </c>
      <c r="F3090" t="s">
        <v>114</v>
      </c>
      <c r="G3090" t="s">
        <v>56</v>
      </c>
      <c r="H3090">
        <v>1</v>
      </c>
      <c r="I3090">
        <v>6.18</v>
      </c>
      <c r="J3090">
        <v>0.111</v>
      </c>
      <c r="K3090">
        <v>4.26</v>
      </c>
      <c r="L3090" t="s">
        <v>6720</v>
      </c>
    </row>
    <row r="3091" spans="1:12" x14ac:dyDescent="0.3">
      <c r="A3091" t="s">
        <v>5255</v>
      </c>
      <c r="B3091" t="s">
        <v>6926</v>
      </c>
      <c r="C3091" t="s">
        <v>52</v>
      </c>
      <c r="D3091" t="s">
        <v>7050</v>
      </c>
      <c r="E3091" t="s">
        <v>54</v>
      </c>
      <c r="F3091" t="s">
        <v>114</v>
      </c>
      <c r="G3091" t="s">
        <v>56</v>
      </c>
      <c r="H3091">
        <v>2</v>
      </c>
      <c r="I3091">
        <v>5.88</v>
      </c>
      <c r="J3091">
        <v>0.14699999999999999</v>
      </c>
      <c r="K3091">
        <v>4.1100000000000003</v>
      </c>
      <c r="L3091" t="s">
        <v>6714</v>
      </c>
    </row>
    <row r="3092" spans="1:12" x14ac:dyDescent="0.3">
      <c r="A3092" t="s">
        <v>1810</v>
      </c>
      <c r="B3092" t="s">
        <v>8158</v>
      </c>
      <c r="C3092" t="s">
        <v>88</v>
      </c>
      <c r="D3092" t="s">
        <v>234</v>
      </c>
      <c r="E3092" t="s">
        <v>71</v>
      </c>
      <c r="F3092" t="s">
        <v>97</v>
      </c>
      <c r="G3092" t="s">
        <v>68</v>
      </c>
      <c r="H3092">
        <v>7</v>
      </c>
      <c r="I3092">
        <v>75.19</v>
      </c>
      <c r="J3092">
        <v>3.7999999999999999E-2</v>
      </c>
      <c r="K3092">
        <v>49.85</v>
      </c>
      <c r="L3092" t="s">
        <v>57</v>
      </c>
    </row>
    <row r="3093" spans="1:12" x14ac:dyDescent="0.3">
      <c r="A3093" t="s">
        <v>4346</v>
      </c>
      <c r="B3093" t="s">
        <v>8235</v>
      </c>
      <c r="C3093" t="s">
        <v>88</v>
      </c>
      <c r="D3093" t="s">
        <v>198</v>
      </c>
      <c r="E3093" t="s">
        <v>107</v>
      </c>
      <c r="F3093" t="s">
        <v>139</v>
      </c>
      <c r="G3093" t="s">
        <v>68</v>
      </c>
      <c r="H3093">
        <v>2</v>
      </c>
      <c r="I3093">
        <v>58.17</v>
      </c>
      <c r="K3093">
        <v>20.61</v>
      </c>
      <c r="L3093" t="s">
        <v>57</v>
      </c>
    </row>
    <row r="3094" spans="1:12" x14ac:dyDescent="0.3">
      <c r="A3094" t="s">
        <v>5607</v>
      </c>
      <c r="B3094" t="s">
        <v>6997</v>
      </c>
      <c r="C3094" t="s">
        <v>52</v>
      </c>
      <c r="D3094" t="s">
        <v>130</v>
      </c>
      <c r="E3094" t="s">
        <v>54</v>
      </c>
      <c r="F3094" t="s">
        <v>55</v>
      </c>
      <c r="G3094" t="s">
        <v>68</v>
      </c>
      <c r="H3094">
        <v>11</v>
      </c>
      <c r="I3094">
        <v>9.1300000000000008</v>
      </c>
      <c r="J3094">
        <v>5.0000000000000001E-3</v>
      </c>
      <c r="K3094">
        <v>6.28</v>
      </c>
      <c r="L3094" t="s">
        <v>57</v>
      </c>
    </row>
    <row r="3095" spans="1:12" x14ac:dyDescent="0.3">
      <c r="A3095" t="s">
        <v>1492</v>
      </c>
      <c r="B3095" t="s">
        <v>7504</v>
      </c>
      <c r="C3095" t="s">
        <v>88</v>
      </c>
      <c r="D3095" t="s">
        <v>89</v>
      </c>
      <c r="E3095" t="s">
        <v>71</v>
      </c>
      <c r="F3095" t="s">
        <v>78</v>
      </c>
      <c r="G3095" t="s">
        <v>56</v>
      </c>
      <c r="H3095">
        <v>8</v>
      </c>
      <c r="I3095">
        <v>142.46</v>
      </c>
      <c r="J3095">
        <v>9.9000000000000005E-2</v>
      </c>
      <c r="K3095">
        <v>95.75</v>
      </c>
      <c r="L3095" t="s">
        <v>57</v>
      </c>
    </row>
    <row r="3096" spans="1:12" x14ac:dyDescent="0.3">
      <c r="A3096" t="s">
        <v>5741</v>
      </c>
      <c r="B3096" t="s">
        <v>7526</v>
      </c>
      <c r="C3096" t="s">
        <v>84</v>
      </c>
      <c r="D3096" t="s">
        <v>7337</v>
      </c>
      <c r="E3096" t="s">
        <v>54</v>
      </c>
      <c r="F3096" t="s">
        <v>268</v>
      </c>
      <c r="G3096" t="s">
        <v>68</v>
      </c>
      <c r="H3096">
        <v>9</v>
      </c>
      <c r="I3096">
        <v>14.56</v>
      </c>
      <c r="J3096">
        <v>0</v>
      </c>
      <c r="K3096">
        <v>9.74</v>
      </c>
      <c r="L3096" t="s">
        <v>57</v>
      </c>
    </row>
    <row r="3097" spans="1:12" x14ac:dyDescent="0.3">
      <c r="A3097" t="s">
        <v>3263</v>
      </c>
      <c r="B3097" t="s">
        <v>7993</v>
      </c>
      <c r="C3097" t="s">
        <v>63</v>
      </c>
      <c r="D3097" t="s">
        <v>64</v>
      </c>
      <c r="E3097" t="s">
        <v>54</v>
      </c>
      <c r="F3097" t="s">
        <v>156</v>
      </c>
      <c r="G3097" t="s">
        <v>68</v>
      </c>
      <c r="H3097">
        <v>2</v>
      </c>
      <c r="I3097">
        <v>18.41</v>
      </c>
      <c r="J3097">
        <v>2.1999999999999999E-2</v>
      </c>
      <c r="K3097">
        <v>11.62</v>
      </c>
      <c r="L3097" t="s">
        <v>57</v>
      </c>
    </row>
    <row r="3098" spans="1:12" x14ac:dyDescent="0.3">
      <c r="A3098" t="s">
        <v>1533</v>
      </c>
      <c r="B3098" t="s">
        <v>7351</v>
      </c>
      <c r="C3098" t="s">
        <v>84</v>
      </c>
      <c r="D3098" t="s">
        <v>225</v>
      </c>
      <c r="E3098" t="s">
        <v>107</v>
      </c>
      <c r="F3098" t="s">
        <v>108</v>
      </c>
      <c r="G3098" t="s">
        <v>68</v>
      </c>
      <c r="H3098">
        <v>1</v>
      </c>
      <c r="I3098">
        <v>27.43</v>
      </c>
      <c r="J3098">
        <v>7.8E-2</v>
      </c>
      <c r="K3098">
        <v>11.04</v>
      </c>
      <c r="L3098" t="s">
        <v>57</v>
      </c>
    </row>
    <row r="3099" spans="1:12" x14ac:dyDescent="0.3">
      <c r="A3099" t="s">
        <v>2571</v>
      </c>
      <c r="B3099" t="s">
        <v>7697</v>
      </c>
      <c r="C3099" t="s">
        <v>88</v>
      </c>
      <c r="D3099" t="s">
        <v>179</v>
      </c>
      <c r="E3099" t="s">
        <v>93</v>
      </c>
      <c r="F3099" t="s">
        <v>94</v>
      </c>
      <c r="G3099" t="s">
        <v>68</v>
      </c>
      <c r="H3099">
        <v>6</v>
      </c>
      <c r="I3099">
        <v>78.790000000000006</v>
      </c>
      <c r="J3099">
        <v>0.10100000000000001</v>
      </c>
      <c r="K3099">
        <v>34.39</v>
      </c>
      <c r="L3099" t="s">
        <v>57</v>
      </c>
    </row>
    <row r="3100" spans="1:12" x14ac:dyDescent="0.3">
      <c r="A3100" t="s">
        <v>6311</v>
      </c>
      <c r="B3100" t="s">
        <v>7348</v>
      </c>
      <c r="C3100" t="s">
        <v>84</v>
      </c>
      <c r="D3100" t="s">
        <v>171</v>
      </c>
      <c r="E3100" t="s">
        <v>93</v>
      </c>
      <c r="F3100" t="s">
        <v>124</v>
      </c>
      <c r="G3100" t="s">
        <v>56</v>
      </c>
      <c r="H3100">
        <v>1</v>
      </c>
      <c r="I3100">
        <v>24.6</v>
      </c>
      <c r="J3100">
        <v>7.4999999999999997E-2</v>
      </c>
      <c r="K3100">
        <v>9.69</v>
      </c>
      <c r="L3100" t="s">
        <v>57</v>
      </c>
    </row>
    <row r="3101" spans="1:12" x14ac:dyDescent="0.3">
      <c r="A3101" t="s">
        <v>1309</v>
      </c>
      <c r="B3101" t="s">
        <v>8209</v>
      </c>
      <c r="C3101" t="s">
        <v>84</v>
      </c>
      <c r="D3101" t="s">
        <v>243</v>
      </c>
      <c r="E3101" t="s">
        <v>71</v>
      </c>
      <c r="F3101" t="s">
        <v>72</v>
      </c>
      <c r="G3101" t="s">
        <v>56</v>
      </c>
      <c r="H3101">
        <v>10</v>
      </c>
      <c r="I3101">
        <v>118.45</v>
      </c>
      <c r="J3101">
        <v>7.0999999999999994E-2</v>
      </c>
      <c r="K3101">
        <v>84.44</v>
      </c>
      <c r="L3101" t="s">
        <v>57</v>
      </c>
    </row>
    <row r="3102" spans="1:12" x14ac:dyDescent="0.3">
      <c r="A3102" t="s">
        <v>4089</v>
      </c>
      <c r="B3102" t="s">
        <v>7076</v>
      </c>
      <c r="C3102" t="s">
        <v>88</v>
      </c>
      <c r="E3102" t="s">
        <v>71</v>
      </c>
      <c r="F3102" t="s">
        <v>86</v>
      </c>
      <c r="G3102" t="s">
        <v>68</v>
      </c>
      <c r="H3102">
        <v>4</v>
      </c>
      <c r="I3102">
        <v>126.96</v>
      </c>
      <c r="J3102">
        <v>2.8000000000000001E-2</v>
      </c>
      <c r="K3102">
        <v>91.62</v>
      </c>
      <c r="L3102" t="s">
        <v>57</v>
      </c>
    </row>
    <row r="3103" spans="1:12" x14ac:dyDescent="0.3">
      <c r="A3103" t="s">
        <v>3495</v>
      </c>
      <c r="B3103" t="s">
        <v>6991</v>
      </c>
      <c r="C3103" t="s">
        <v>63</v>
      </c>
      <c r="D3103" t="s">
        <v>175</v>
      </c>
      <c r="E3103" t="s">
        <v>93</v>
      </c>
      <c r="F3103" t="s">
        <v>7353</v>
      </c>
      <c r="G3103" t="s">
        <v>68</v>
      </c>
      <c r="H3103">
        <v>3</v>
      </c>
      <c r="I3103">
        <v>77.319999999999993</v>
      </c>
      <c r="J3103">
        <v>0.28000000000000003</v>
      </c>
      <c r="K3103">
        <v>27.27</v>
      </c>
    </row>
    <row r="3104" spans="1:12" x14ac:dyDescent="0.3">
      <c r="A3104" t="s">
        <v>1287</v>
      </c>
      <c r="B3104" t="s">
        <v>6995</v>
      </c>
      <c r="C3104" t="s">
        <v>63</v>
      </c>
      <c r="D3104" t="s">
        <v>159</v>
      </c>
      <c r="E3104" t="s">
        <v>54</v>
      </c>
      <c r="F3104" t="s">
        <v>114</v>
      </c>
      <c r="G3104" t="s">
        <v>68</v>
      </c>
      <c r="H3104">
        <v>4</v>
      </c>
      <c r="I3104">
        <v>10.44</v>
      </c>
      <c r="K3104">
        <v>6.07</v>
      </c>
      <c r="L3104" t="s">
        <v>57</v>
      </c>
    </row>
    <row r="3105" spans="1:12" x14ac:dyDescent="0.3">
      <c r="A3105" t="s">
        <v>5622</v>
      </c>
      <c r="B3105" t="s">
        <v>8047</v>
      </c>
      <c r="C3105" t="s">
        <v>63</v>
      </c>
      <c r="D3105" t="s">
        <v>137</v>
      </c>
      <c r="E3105" t="s">
        <v>93</v>
      </c>
      <c r="F3105" t="s">
        <v>124</v>
      </c>
      <c r="G3105" t="s">
        <v>56</v>
      </c>
      <c r="H3105">
        <v>3</v>
      </c>
      <c r="I3105">
        <v>10.130000000000001</v>
      </c>
      <c r="J3105">
        <v>0.128</v>
      </c>
      <c r="L3105" t="s">
        <v>104</v>
      </c>
    </row>
    <row r="3106" spans="1:12" x14ac:dyDescent="0.3">
      <c r="A3106" t="s">
        <v>382</v>
      </c>
      <c r="B3106" t="s">
        <v>7727</v>
      </c>
      <c r="C3106" t="s">
        <v>52</v>
      </c>
      <c r="D3106" t="s">
        <v>181</v>
      </c>
      <c r="E3106" t="s">
        <v>54</v>
      </c>
      <c r="F3106" t="s">
        <v>268</v>
      </c>
      <c r="G3106" t="s">
        <v>56</v>
      </c>
      <c r="H3106">
        <v>4</v>
      </c>
      <c r="I3106">
        <v>16.46</v>
      </c>
      <c r="J3106">
        <v>0.06</v>
      </c>
      <c r="K3106">
        <v>10.77</v>
      </c>
    </row>
    <row r="3107" spans="1:12" x14ac:dyDescent="0.3">
      <c r="A3107" t="s">
        <v>2948</v>
      </c>
      <c r="B3107" t="s">
        <v>8179</v>
      </c>
      <c r="C3107" t="s">
        <v>88</v>
      </c>
      <c r="D3107" t="s">
        <v>179</v>
      </c>
      <c r="E3107" t="s">
        <v>7039</v>
      </c>
      <c r="F3107" t="s">
        <v>55</v>
      </c>
      <c r="G3107" t="s">
        <v>56</v>
      </c>
      <c r="H3107">
        <v>1</v>
      </c>
      <c r="I3107">
        <v>17.21</v>
      </c>
      <c r="J3107">
        <v>4.2000000000000003E-2</v>
      </c>
      <c r="K3107">
        <v>9.91</v>
      </c>
      <c r="L3107" t="s">
        <v>57</v>
      </c>
    </row>
    <row r="3108" spans="1:12" x14ac:dyDescent="0.3">
      <c r="A3108" t="s">
        <v>1584</v>
      </c>
      <c r="B3108" t="s">
        <v>7484</v>
      </c>
      <c r="C3108" t="s">
        <v>84</v>
      </c>
      <c r="E3108" t="s">
        <v>71</v>
      </c>
      <c r="F3108" t="s">
        <v>78</v>
      </c>
      <c r="G3108" t="s">
        <v>68</v>
      </c>
      <c r="H3108">
        <v>-3</v>
      </c>
      <c r="I3108">
        <v>247.49</v>
      </c>
      <c r="J3108">
        <v>0.158</v>
      </c>
      <c r="K3108">
        <v>176.81</v>
      </c>
      <c r="L3108" t="s">
        <v>57</v>
      </c>
    </row>
    <row r="3109" spans="1:12" x14ac:dyDescent="0.3">
      <c r="A3109" t="s">
        <v>963</v>
      </c>
      <c r="B3109" t="s">
        <v>7954</v>
      </c>
      <c r="C3109" t="s">
        <v>63</v>
      </c>
      <c r="D3109" t="s">
        <v>64</v>
      </c>
      <c r="E3109" t="s">
        <v>54</v>
      </c>
      <c r="F3109" t="s">
        <v>156</v>
      </c>
      <c r="G3109" t="s">
        <v>56</v>
      </c>
      <c r="H3109">
        <v>1</v>
      </c>
      <c r="I3109">
        <v>13.23</v>
      </c>
      <c r="J3109">
        <v>0.35399999999999998</v>
      </c>
      <c r="K3109">
        <v>7.43</v>
      </c>
      <c r="L3109" t="s">
        <v>57</v>
      </c>
    </row>
    <row r="3110" spans="1:12" x14ac:dyDescent="0.3">
      <c r="A3110" t="s">
        <v>5919</v>
      </c>
      <c r="B3110" t="s">
        <v>6792</v>
      </c>
      <c r="C3110" t="s">
        <v>63</v>
      </c>
      <c r="D3110" t="s">
        <v>64</v>
      </c>
      <c r="E3110" t="s">
        <v>107</v>
      </c>
      <c r="F3110" t="s">
        <v>6953</v>
      </c>
      <c r="G3110" t="s">
        <v>56</v>
      </c>
      <c r="H3110">
        <v>2</v>
      </c>
      <c r="I3110">
        <v>19.27</v>
      </c>
      <c r="J3110">
        <v>0.219</v>
      </c>
      <c r="K3110">
        <v>6.97</v>
      </c>
      <c r="L3110" t="s">
        <v>57</v>
      </c>
    </row>
    <row r="3111" spans="1:12" x14ac:dyDescent="0.3">
      <c r="A3111" t="s">
        <v>4362</v>
      </c>
      <c r="B3111" t="s">
        <v>7988</v>
      </c>
      <c r="C3111" t="s">
        <v>88</v>
      </c>
      <c r="D3111" t="s">
        <v>429</v>
      </c>
      <c r="E3111" t="s">
        <v>93</v>
      </c>
      <c r="F3111" t="s">
        <v>255</v>
      </c>
      <c r="G3111" t="s">
        <v>68</v>
      </c>
      <c r="H3111">
        <v>1</v>
      </c>
      <c r="I3111">
        <v>23.98</v>
      </c>
      <c r="J3111">
        <v>8.4000000000000005E-2</v>
      </c>
      <c r="K3111">
        <v>11.59</v>
      </c>
      <c r="L3111" t="s">
        <v>57</v>
      </c>
    </row>
    <row r="3112" spans="1:12" x14ac:dyDescent="0.3">
      <c r="A3112" t="s">
        <v>6048</v>
      </c>
      <c r="B3112" t="s">
        <v>7203</v>
      </c>
      <c r="C3112" t="s">
        <v>84</v>
      </c>
      <c r="D3112" t="s">
        <v>144</v>
      </c>
      <c r="E3112" t="s">
        <v>71</v>
      </c>
      <c r="F3112" t="s">
        <v>78</v>
      </c>
      <c r="G3112" t="s">
        <v>68</v>
      </c>
      <c r="H3112">
        <v>1</v>
      </c>
      <c r="I3112">
        <v>179.8</v>
      </c>
      <c r="J3112">
        <v>8.0000000000000002E-3</v>
      </c>
      <c r="K3112">
        <v>139.93</v>
      </c>
      <c r="L3112" t="s">
        <v>6954</v>
      </c>
    </row>
    <row r="3113" spans="1:12" x14ac:dyDescent="0.3">
      <c r="A3113" t="s">
        <v>6491</v>
      </c>
      <c r="B3113" t="s">
        <v>7042</v>
      </c>
      <c r="C3113" t="s">
        <v>63</v>
      </c>
      <c r="D3113" t="s">
        <v>204</v>
      </c>
      <c r="E3113" t="s">
        <v>60</v>
      </c>
      <c r="F3113" t="s">
        <v>76</v>
      </c>
      <c r="G3113" t="s">
        <v>56</v>
      </c>
      <c r="H3113">
        <v>4</v>
      </c>
      <c r="I3113">
        <v>109.92</v>
      </c>
      <c r="J3113">
        <v>0.23300000000000001</v>
      </c>
      <c r="K3113">
        <v>47.1</v>
      </c>
      <c r="L3113" t="s">
        <v>57</v>
      </c>
    </row>
    <row r="3114" spans="1:12" x14ac:dyDescent="0.3">
      <c r="A3114" t="s">
        <v>3993</v>
      </c>
      <c r="B3114" t="s">
        <v>8236</v>
      </c>
      <c r="C3114" t="s">
        <v>88</v>
      </c>
      <c r="D3114" t="s">
        <v>167</v>
      </c>
      <c r="E3114" t="s">
        <v>60</v>
      </c>
      <c r="F3114" t="s">
        <v>76</v>
      </c>
      <c r="G3114" t="s">
        <v>56</v>
      </c>
      <c r="H3114">
        <v>2</v>
      </c>
      <c r="I3114">
        <v>30.75</v>
      </c>
      <c r="J3114">
        <v>9.7000000000000003E-2</v>
      </c>
      <c r="K3114">
        <v>15.74</v>
      </c>
      <c r="L3114" t="s">
        <v>57</v>
      </c>
    </row>
    <row r="3115" spans="1:12" x14ac:dyDescent="0.3">
      <c r="A3115" t="s">
        <v>2874</v>
      </c>
      <c r="B3115" t="s">
        <v>7103</v>
      </c>
      <c r="C3115" t="s">
        <v>84</v>
      </c>
      <c r="D3115" t="s">
        <v>7889</v>
      </c>
      <c r="E3115" t="s">
        <v>6924</v>
      </c>
      <c r="F3115" t="s">
        <v>97</v>
      </c>
      <c r="G3115" t="s">
        <v>68</v>
      </c>
      <c r="H3115">
        <v>1</v>
      </c>
      <c r="I3115">
        <v>198.24</v>
      </c>
      <c r="J3115">
        <v>0.156</v>
      </c>
      <c r="L3115" t="s">
        <v>6720</v>
      </c>
    </row>
    <row r="3116" spans="1:12" x14ac:dyDescent="0.3">
      <c r="A3116" t="s">
        <v>3511</v>
      </c>
      <c r="B3116" t="s">
        <v>7270</v>
      </c>
      <c r="C3116" t="s">
        <v>88</v>
      </c>
      <c r="E3116" t="s">
        <v>93</v>
      </c>
      <c r="F3116" t="s">
        <v>94</v>
      </c>
      <c r="G3116" t="s">
        <v>56</v>
      </c>
      <c r="H3116">
        <v>2</v>
      </c>
      <c r="I3116">
        <v>51.99</v>
      </c>
      <c r="J3116">
        <v>0.13500000000000001</v>
      </c>
      <c r="K3116">
        <v>25.91</v>
      </c>
      <c r="L3116" t="s">
        <v>57</v>
      </c>
    </row>
    <row r="3117" spans="1:12" x14ac:dyDescent="0.3">
      <c r="A3117" t="s">
        <v>1436</v>
      </c>
      <c r="B3117" t="s">
        <v>7581</v>
      </c>
      <c r="C3117" t="s">
        <v>63</v>
      </c>
      <c r="D3117" t="s">
        <v>165</v>
      </c>
      <c r="E3117" t="s">
        <v>54</v>
      </c>
      <c r="F3117" t="s">
        <v>114</v>
      </c>
      <c r="G3117" t="s">
        <v>68</v>
      </c>
      <c r="H3117">
        <v>9</v>
      </c>
      <c r="I3117">
        <v>23.84</v>
      </c>
      <c r="J3117">
        <v>0.14299999999999999</v>
      </c>
      <c r="K3117">
        <v>14.57</v>
      </c>
      <c r="L3117" t="s">
        <v>104</v>
      </c>
    </row>
    <row r="3118" spans="1:12" x14ac:dyDescent="0.3">
      <c r="A3118" t="s">
        <v>4734</v>
      </c>
      <c r="B3118" t="s">
        <v>6925</v>
      </c>
      <c r="C3118" t="s">
        <v>84</v>
      </c>
      <c r="D3118" t="s">
        <v>171</v>
      </c>
      <c r="E3118" t="s">
        <v>93</v>
      </c>
      <c r="F3118" t="s">
        <v>255</v>
      </c>
      <c r="G3118" t="s">
        <v>56</v>
      </c>
      <c r="H3118">
        <v>2</v>
      </c>
      <c r="I3118">
        <v>58.01</v>
      </c>
      <c r="J3118">
        <v>7.6999999999999999E-2</v>
      </c>
      <c r="K3118">
        <v>21.03</v>
      </c>
      <c r="L3118" t="s">
        <v>57</v>
      </c>
    </row>
    <row r="3119" spans="1:12" x14ac:dyDescent="0.3">
      <c r="A3119" t="s">
        <v>4027</v>
      </c>
      <c r="B3119" t="s">
        <v>7726</v>
      </c>
      <c r="C3119" t="s">
        <v>84</v>
      </c>
      <c r="D3119" t="s">
        <v>229</v>
      </c>
      <c r="E3119" t="s">
        <v>71</v>
      </c>
      <c r="F3119" t="s">
        <v>97</v>
      </c>
      <c r="G3119" t="s">
        <v>68</v>
      </c>
      <c r="H3119">
        <v>6</v>
      </c>
      <c r="I3119">
        <v>286.87</v>
      </c>
      <c r="J3119">
        <v>9.5000000000000001E-2</v>
      </c>
      <c r="K3119">
        <v>200.27</v>
      </c>
      <c r="L3119" t="s">
        <v>57</v>
      </c>
    </row>
    <row r="3120" spans="1:12" x14ac:dyDescent="0.3">
      <c r="A3120" t="s">
        <v>623</v>
      </c>
      <c r="B3120" t="s">
        <v>7179</v>
      </c>
      <c r="C3120" t="s">
        <v>88</v>
      </c>
      <c r="D3120" t="s">
        <v>116</v>
      </c>
      <c r="E3120" t="s">
        <v>60</v>
      </c>
      <c r="F3120" t="s">
        <v>67</v>
      </c>
      <c r="G3120" t="s">
        <v>56</v>
      </c>
      <c r="H3120">
        <v>8</v>
      </c>
      <c r="I3120">
        <v>104.95</v>
      </c>
      <c r="J3120">
        <v>0.10299999999999999</v>
      </c>
      <c r="K3120">
        <v>50.16</v>
      </c>
      <c r="L3120" t="s">
        <v>57</v>
      </c>
    </row>
    <row r="3121" spans="1:12" x14ac:dyDescent="0.3">
      <c r="A3121" t="s">
        <v>3947</v>
      </c>
      <c r="B3121" t="s">
        <v>7333</v>
      </c>
      <c r="C3121" t="s">
        <v>63</v>
      </c>
      <c r="D3121" t="s">
        <v>251</v>
      </c>
      <c r="E3121" t="s">
        <v>54</v>
      </c>
      <c r="F3121" t="s">
        <v>6830</v>
      </c>
      <c r="G3121" t="s">
        <v>68</v>
      </c>
      <c r="H3121">
        <v>2</v>
      </c>
      <c r="I3121">
        <v>20.45</v>
      </c>
      <c r="J3121">
        <v>0.154</v>
      </c>
      <c r="K3121">
        <v>13.65</v>
      </c>
      <c r="L3121" t="s">
        <v>57</v>
      </c>
    </row>
    <row r="3122" spans="1:12" x14ac:dyDescent="0.3">
      <c r="A3122" t="s">
        <v>2317</v>
      </c>
      <c r="B3122" t="s">
        <v>7203</v>
      </c>
      <c r="C3122" t="s">
        <v>52</v>
      </c>
      <c r="D3122" t="s">
        <v>113</v>
      </c>
      <c r="E3122" t="s">
        <v>71</v>
      </c>
      <c r="F3122" t="s">
        <v>72</v>
      </c>
      <c r="G3122" t="s">
        <v>68</v>
      </c>
      <c r="H3122">
        <v>2</v>
      </c>
      <c r="I3122">
        <v>249.18</v>
      </c>
      <c r="J3122">
        <v>4.0000000000000001E-3</v>
      </c>
      <c r="K3122">
        <v>181.96</v>
      </c>
      <c r="L3122" t="s">
        <v>57</v>
      </c>
    </row>
    <row r="3123" spans="1:12" x14ac:dyDescent="0.3">
      <c r="A3123" t="s">
        <v>762</v>
      </c>
      <c r="B3123" t="s">
        <v>8237</v>
      </c>
      <c r="C3123" t="s">
        <v>88</v>
      </c>
      <c r="D3123" t="s">
        <v>135</v>
      </c>
      <c r="E3123" t="s">
        <v>71</v>
      </c>
      <c r="F3123" t="s">
        <v>97</v>
      </c>
      <c r="G3123" t="s">
        <v>68</v>
      </c>
      <c r="H3123">
        <v>8</v>
      </c>
      <c r="I3123">
        <v>183.95</v>
      </c>
      <c r="J3123">
        <v>0.13700000000000001</v>
      </c>
      <c r="K3123">
        <v>122.82</v>
      </c>
      <c r="L3123" t="s">
        <v>104</v>
      </c>
    </row>
    <row r="3124" spans="1:12" x14ac:dyDescent="0.3">
      <c r="A3124" t="s">
        <v>1977</v>
      </c>
      <c r="B3124" t="s">
        <v>8238</v>
      </c>
      <c r="C3124" t="s">
        <v>63</v>
      </c>
      <c r="D3124" t="s">
        <v>281</v>
      </c>
      <c r="E3124" t="s">
        <v>60</v>
      </c>
      <c r="F3124" t="s">
        <v>67</v>
      </c>
      <c r="G3124" t="s">
        <v>68</v>
      </c>
      <c r="H3124">
        <v>1</v>
      </c>
      <c r="I3124">
        <v>94.86</v>
      </c>
      <c r="J3124">
        <v>0.223</v>
      </c>
      <c r="K3124">
        <v>38.1</v>
      </c>
      <c r="L3124" t="s">
        <v>57</v>
      </c>
    </row>
    <row r="3125" spans="1:12" x14ac:dyDescent="0.3">
      <c r="A3125" t="s">
        <v>163</v>
      </c>
      <c r="B3125" t="s">
        <v>7226</v>
      </c>
      <c r="C3125" t="s">
        <v>6750</v>
      </c>
      <c r="E3125" t="s">
        <v>71</v>
      </c>
      <c r="F3125" t="s">
        <v>72</v>
      </c>
      <c r="G3125" t="s">
        <v>56</v>
      </c>
      <c r="H3125">
        <v>2</v>
      </c>
      <c r="I3125">
        <v>138.22</v>
      </c>
      <c r="J3125">
        <v>5.6000000000000001E-2</v>
      </c>
      <c r="K3125">
        <v>103.73</v>
      </c>
      <c r="L3125" t="s">
        <v>57</v>
      </c>
    </row>
    <row r="3126" spans="1:12" x14ac:dyDescent="0.3">
      <c r="A3126" t="s">
        <v>611</v>
      </c>
      <c r="B3126" t="s">
        <v>7084</v>
      </c>
      <c r="C3126" t="s">
        <v>84</v>
      </c>
      <c r="D3126" t="s">
        <v>177</v>
      </c>
      <c r="E3126" t="s">
        <v>60</v>
      </c>
      <c r="F3126" t="s">
        <v>90</v>
      </c>
      <c r="G3126" t="s">
        <v>68</v>
      </c>
      <c r="H3126">
        <v>2</v>
      </c>
      <c r="I3126">
        <v>56.25</v>
      </c>
      <c r="J3126">
        <v>2.9000000000000001E-2</v>
      </c>
      <c r="K3126">
        <v>27.14</v>
      </c>
      <c r="L3126" t="s">
        <v>57</v>
      </c>
    </row>
    <row r="3127" spans="1:12" x14ac:dyDescent="0.3">
      <c r="A3127" t="s">
        <v>1763</v>
      </c>
      <c r="B3127" t="s">
        <v>6868</v>
      </c>
      <c r="C3127" t="s">
        <v>84</v>
      </c>
      <c r="D3127" t="s">
        <v>171</v>
      </c>
      <c r="E3127" t="s">
        <v>6846</v>
      </c>
      <c r="F3127" t="s">
        <v>78</v>
      </c>
      <c r="G3127" t="s">
        <v>56</v>
      </c>
      <c r="H3127">
        <v>3</v>
      </c>
      <c r="I3127">
        <v>34.29</v>
      </c>
      <c r="J3127">
        <v>0</v>
      </c>
      <c r="L3127" t="s">
        <v>6738</v>
      </c>
    </row>
    <row r="3128" spans="1:12" x14ac:dyDescent="0.3">
      <c r="A3128" t="s">
        <v>891</v>
      </c>
      <c r="B3128" t="s">
        <v>6885</v>
      </c>
      <c r="C3128" t="s">
        <v>88</v>
      </c>
      <c r="D3128" t="s">
        <v>7089</v>
      </c>
      <c r="E3128" t="s">
        <v>60</v>
      </c>
      <c r="F3128" t="s">
        <v>76</v>
      </c>
      <c r="G3128" t="s">
        <v>56</v>
      </c>
      <c r="H3128">
        <v>-4</v>
      </c>
      <c r="I3128">
        <v>75.05</v>
      </c>
      <c r="J3128">
        <v>8.5999999999999993E-2</v>
      </c>
      <c r="K3128">
        <v>36.06</v>
      </c>
      <c r="L3128" t="s">
        <v>57</v>
      </c>
    </row>
    <row r="3129" spans="1:12" x14ac:dyDescent="0.3">
      <c r="A3129" t="s">
        <v>4575</v>
      </c>
      <c r="B3129" t="s">
        <v>7816</v>
      </c>
      <c r="C3129" t="s">
        <v>6817</v>
      </c>
      <c r="D3129" t="s">
        <v>123</v>
      </c>
      <c r="E3129" t="s">
        <v>60</v>
      </c>
      <c r="F3129" t="s">
        <v>61</v>
      </c>
      <c r="G3129" t="s">
        <v>56</v>
      </c>
      <c r="H3129">
        <v>1</v>
      </c>
      <c r="I3129">
        <v>75.47</v>
      </c>
      <c r="J3129">
        <v>3.7999999999999999E-2</v>
      </c>
      <c r="K3129">
        <v>31.21</v>
      </c>
      <c r="L3129" t="s">
        <v>57</v>
      </c>
    </row>
    <row r="3130" spans="1:12" x14ac:dyDescent="0.3">
      <c r="A3130" t="s">
        <v>2061</v>
      </c>
      <c r="B3130" t="s">
        <v>6758</v>
      </c>
      <c r="C3130" t="s">
        <v>88</v>
      </c>
      <c r="D3130" t="s">
        <v>92</v>
      </c>
      <c r="E3130" t="s">
        <v>93</v>
      </c>
      <c r="F3130" t="s">
        <v>219</v>
      </c>
      <c r="G3130" t="s">
        <v>68</v>
      </c>
      <c r="H3130">
        <v>4</v>
      </c>
      <c r="I3130">
        <v>32.6</v>
      </c>
      <c r="J3130">
        <v>0.1</v>
      </c>
      <c r="K3130">
        <v>14.42</v>
      </c>
      <c r="L3130" t="s">
        <v>57</v>
      </c>
    </row>
    <row r="3131" spans="1:12" x14ac:dyDescent="0.3">
      <c r="A3131" t="s">
        <v>4507</v>
      </c>
      <c r="C3131" t="s">
        <v>63</v>
      </c>
      <c r="D3131" t="s">
        <v>7074</v>
      </c>
      <c r="E3131" t="s">
        <v>107</v>
      </c>
      <c r="F3131" t="s">
        <v>193</v>
      </c>
      <c r="G3131" t="s">
        <v>68</v>
      </c>
      <c r="H3131">
        <v>12</v>
      </c>
      <c r="I3131">
        <v>45.61</v>
      </c>
      <c r="J3131">
        <v>0.193</v>
      </c>
      <c r="K3131">
        <v>15.04</v>
      </c>
      <c r="L3131" t="s">
        <v>104</v>
      </c>
    </row>
    <row r="3132" spans="1:12" x14ac:dyDescent="0.3">
      <c r="A3132" t="s">
        <v>847</v>
      </c>
      <c r="B3132" t="s">
        <v>8239</v>
      </c>
      <c r="C3132" t="s">
        <v>6817</v>
      </c>
      <c r="D3132" t="s">
        <v>92</v>
      </c>
      <c r="E3132" t="s">
        <v>60</v>
      </c>
      <c r="F3132" t="s">
        <v>67</v>
      </c>
      <c r="G3132" t="s">
        <v>56</v>
      </c>
      <c r="H3132">
        <v>6</v>
      </c>
      <c r="I3132">
        <v>72.760000000000005</v>
      </c>
      <c r="J3132">
        <v>0</v>
      </c>
      <c r="K3132">
        <v>39.979999999999997</v>
      </c>
      <c r="L3132" t="s">
        <v>57</v>
      </c>
    </row>
    <row r="3133" spans="1:12" x14ac:dyDescent="0.3">
      <c r="A3133" t="s">
        <v>3829</v>
      </c>
      <c r="B3133" t="s">
        <v>7106</v>
      </c>
      <c r="C3133" t="s">
        <v>88</v>
      </c>
      <c r="D3133" t="s">
        <v>429</v>
      </c>
      <c r="E3133" t="s">
        <v>107</v>
      </c>
      <c r="F3133" t="s">
        <v>139</v>
      </c>
      <c r="G3133" t="s">
        <v>68</v>
      </c>
      <c r="H3133">
        <v>5</v>
      </c>
      <c r="I3133">
        <v>19.36</v>
      </c>
      <c r="J3133">
        <v>0.11799999999999999</v>
      </c>
      <c r="K3133">
        <v>8.2200000000000006</v>
      </c>
      <c r="L3133" t="s">
        <v>57</v>
      </c>
    </row>
    <row r="3134" spans="1:12" x14ac:dyDescent="0.3">
      <c r="A3134" t="s">
        <v>2923</v>
      </c>
      <c r="B3134" t="s">
        <v>7769</v>
      </c>
      <c r="C3134" t="s">
        <v>88</v>
      </c>
      <c r="D3134" t="s">
        <v>206</v>
      </c>
      <c r="E3134" t="s">
        <v>54</v>
      </c>
      <c r="F3134" t="s">
        <v>114</v>
      </c>
      <c r="G3134" t="s">
        <v>56</v>
      </c>
      <c r="H3134">
        <v>3</v>
      </c>
      <c r="I3134">
        <v>21.3</v>
      </c>
      <c r="J3134">
        <v>3.5000000000000003E-2</v>
      </c>
      <c r="K3134">
        <v>13.24</v>
      </c>
      <c r="L3134" t="s">
        <v>57</v>
      </c>
    </row>
    <row r="3135" spans="1:12" x14ac:dyDescent="0.3">
      <c r="A3135" t="s">
        <v>6117</v>
      </c>
      <c r="B3135" t="s">
        <v>7886</v>
      </c>
      <c r="C3135" t="s">
        <v>88</v>
      </c>
      <c r="D3135" t="s">
        <v>167</v>
      </c>
      <c r="E3135" t="s">
        <v>107</v>
      </c>
      <c r="F3135" t="s">
        <v>148</v>
      </c>
      <c r="G3135" t="s">
        <v>56</v>
      </c>
      <c r="H3135">
        <v>2</v>
      </c>
      <c r="I3135">
        <v>46.41</v>
      </c>
      <c r="J3135">
        <v>5.7000000000000002E-2</v>
      </c>
      <c r="L3135" t="s">
        <v>57</v>
      </c>
    </row>
    <row r="3136" spans="1:12" x14ac:dyDescent="0.3">
      <c r="A3136" t="s">
        <v>709</v>
      </c>
      <c r="B3136" t="s">
        <v>6929</v>
      </c>
      <c r="C3136" t="s">
        <v>63</v>
      </c>
      <c r="D3136" t="s">
        <v>165</v>
      </c>
      <c r="E3136" t="s">
        <v>93</v>
      </c>
      <c r="F3136" t="s">
        <v>255</v>
      </c>
      <c r="G3136" t="s">
        <v>68</v>
      </c>
      <c r="H3136">
        <v>3</v>
      </c>
      <c r="I3136">
        <v>24.96</v>
      </c>
      <c r="J3136">
        <v>0.33700000000000002</v>
      </c>
      <c r="K3136">
        <v>9.39</v>
      </c>
      <c r="L3136" t="s">
        <v>57</v>
      </c>
    </row>
    <row r="3137" spans="1:12" x14ac:dyDescent="0.3">
      <c r="A3137" t="s">
        <v>1606</v>
      </c>
      <c r="B3137" t="s">
        <v>8240</v>
      </c>
      <c r="C3137" t="s">
        <v>88</v>
      </c>
      <c r="D3137" t="s">
        <v>183</v>
      </c>
      <c r="E3137" t="s">
        <v>107</v>
      </c>
      <c r="F3137" t="s">
        <v>139</v>
      </c>
      <c r="G3137" t="s">
        <v>68</v>
      </c>
      <c r="H3137">
        <v>10</v>
      </c>
      <c r="I3137">
        <v>18.559999999999999</v>
      </c>
      <c r="J3137">
        <v>8.5999999999999993E-2</v>
      </c>
      <c r="K3137">
        <v>6.68</v>
      </c>
      <c r="L3137" t="s">
        <v>6738</v>
      </c>
    </row>
    <row r="3138" spans="1:12" x14ac:dyDescent="0.3">
      <c r="A3138" t="s">
        <v>3562</v>
      </c>
      <c r="B3138" t="s">
        <v>7069</v>
      </c>
      <c r="C3138" t="s">
        <v>63</v>
      </c>
      <c r="D3138" t="s">
        <v>6910</v>
      </c>
      <c r="E3138" t="s">
        <v>71</v>
      </c>
      <c r="F3138" t="s">
        <v>126</v>
      </c>
      <c r="G3138" t="s">
        <v>68</v>
      </c>
      <c r="H3138">
        <v>5</v>
      </c>
      <c r="I3138">
        <v>267.22000000000003</v>
      </c>
      <c r="J3138">
        <v>0.11700000000000001</v>
      </c>
      <c r="K3138">
        <v>206.24</v>
      </c>
      <c r="L3138" t="s">
        <v>57</v>
      </c>
    </row>
    <row r="3139" spans="1:12" x14ac:dyDescent="0.3">
      <c r="A3139" t="s">
        <v>5200</v>
      </c>
      <c r="B3139" t="s">
        <v>8241</v>
      </c>
      <c r="C3139" t="s">
        <v>6930</v>
      </c>
      <c r="D3139" t="s">
        <v>150</v>
      </c>
      <c r="E3139" t="s">
        <v>107</v>
      </c>
      <c r="F3139" t="s">
        <v>139</v>
      </c>
      <c r="G3139" t="s">
        <v>56</v>
      </c>
      <c r="H3139">
        <v>1</v>
      </c>
      <c r="I3139">
        <v>55.02</v>
      </c>
      <c r="J3139">
        <v>0.128</v>
      </c>
      <c r="K3139">
        <v>17.39</v>
      </c>
      <c r="L3139" t="s">
        <v>57</v>
      </c>
    </row>
    <row r="3140" spans="1:12" x14ac:dyDescent="0.3">
      <c r="A3140" t="s">
        <v>4342</v>
      </c>
      <c r="B3140" t="s">
        <v>7664</v>
      </c>
      <c r="C3140" t="s">
        <v>6820</v>
      </c>
      <c r="D3140" t="s">
        <v>70</v>
      </c>
      <c r="E3140" t="s">
        <v>54</v>
      </c>
      <c r="F3140" t="s">
        <v>6830</v>
      </c>
      <c r="G3140" t="s">
        <v>56</v>
      </c>
      <c r="H3140">
        <v>5</v>
      </c>
      <c r="I3140">
        <v>7.14</v>
      </c>
      <c r="J3140">
        <v>5.6000000000000001E-2</v>
      </c>
      <c r="K3140">
        <v>4.87</v>
      </c>
      <c r="L3140" t="s">
        <v>57</v>
      </c>
    </row>
    <row r="3141" spans="1:12" x14ac:dyDescent="0.3">
      <c r="A3141" t="s">
        <v>5635</v>
      </c>
      <c r="B3141" t="s">
        <v>6986</v>
      </c>
      <c r="C3141" t="s">
        <v>88</v>
      </c>
      <c r="D3141" t="s">
        <v>116</v>
      </c>
      <c r="E3141" t="s">
        <v>71</v>
      </c>
      <c r="F3141" t="s">
        <v>72</v>
      </c>
      <c r="G3141" t="s">
        <v>56</v>
      </c>
      <c r="H3141">
        <v>10</v>
      </c>
      <c r="I3141">
        <v>125.26</v>
      </c>
      <c r="J3141">
        <v>0.188</v>
      </c>
      <c r="K3141">
        <v>96.3</v>
      </c>
      <c r="L3141" t="s">
        <v>6738</v>
      </c>
    </row>
    <row r="3142" spans="1:12" x14ac:dyDescent="0.3">
      <c r="A3142" t="s">
        <v>3508</v>
      </c>
      <c r="B3142" t="s">
        <v>7875</v>
      </c>
      <c r="C3142" t="s">
        <v>6741</v>
      </c>
      <c r="D3142" t="s">
        <v>237</v>
      </c>
      <c r="E3142" t="s">
        <v>107</v>
      </c>
      <c r="F3142" t="s">
        <v>132</v>
      </c>
      <c r="G3142" t="s">
        <v>56</v>
      </c>
      <c r="H3142">
        <v>10</v>
      </c>
      <c r="I3142">
        <v>51.03</v>
      </c>
      <c r="J3142">
        <v>0.13</v>
      </c>
      <c r="K3142">
        <v>15.74</v>
      </c>
      <c r="L3142" t="s">
        <v>57</v>
      </c>
    </row>
    <row r="3143" spans="1:12" x14ac:dyDescent="0.3">
      <c r="A3143" t="s">
        <v>3164</v>
      </c>
      <c r="B3143" t="s">
        <v>8242</v>
      </c>
      <c r="C3143" t="s">
        <v>63</v>
      </c>
      <c r="D3143" t="s">
        <v>281</v>
      </c>
      <c r="E3143" t="s">
        <v>107</v>
      </c>
      <c r="F3143" t="s">
        <v>148</v>
      </c>
      <c r="G3143" t="s">
        <v>56</v>
      </c>
      <c r="H3143">
        <v>2</v>
      </c>
      <c r="I3143">
        <v>44.83</v>
      </c>
      <c r="J3143">
        <v>0.24399999999999999</v>
      </c>
      <c r="K3143">
        <v>13.79</v>
      </c>
      <c r="L3143" t="s">
        <v>57</v>
      </c>
    </row>
    <row r="3144" spans="1:12" x14ac:dyDescent="0.3">
      <c r="A3144" t="s">
        <v>3251</v>
      </c>
      <c r="B3144" t="s">
        <v>7912</v>
      </c>
      <c r="C3144" t="s">
        <v>63</v>
      </c>
      <c r="D3144" t="s">
        <v>281</v>
      </c>
      <c r="E3144" t="s">
        <v>107</v>
      </c>
      <c r="F3144" t="s">
        <v>193</v>
      </c>
      <c r="G3144" t="s">
        <v>68</v>
      </c>
      <c r="H3144">
        <v>2</v>
      </c>
      <c r="I3144">
        <v>18.3</v>
      </c>
      <c r="J3144">
        <v>0.33400000000000002</v>
      </c>
      <c r="K3144">
        <v>6.81</v>
      </c>
      <c r="L3144" t="s">
        <v>57</v>
      </c>
    </row>
    <row r="3145" spans="1:12" x14ac:dyDescent="0.3">
      <c r="A3145" t="s">
        <v>1478</v>
      </c>
      <c r="B3145" t="s">
        <v>8243</v>
      </c>
      <c r="C3145" t="s">
        <v>52</v>
      </c>
      <c r="D3145" t="s">
        <v>53</v>
      </c>
      <c r="E3145" t="s">
        <v>54</v>
      </c>
      <c r="F3145" t="s">
        <v>65</v>
      </c>
      <c r="G3145" t="s">
        <v>56</v>
      </c>
      <c r="H3145">
        <v>1</v>
      </c>
      <c r="I3145">
        <v>10.14</v>
      </c>
      <c r="J3145">
        <v>5.7000000000000002E-2</v>
      </c>
      <c r="K3145">
        <v>7.02</v>
      </c>
      <c r="L3145" t="s">
        <v>104</v>
      </c>
    </row>
    <row r="3146" spans="1:12" x14ac:dyDescent="0.3">
      <c r="A3146" t="s">
        <v>405</v>
      </c>
      <c r="B3146" t="s">
        <v>6978</v>
      </c>
      <c r="C3146" t="s">
        <v>88</v>
      </c>
      <c r="D3146" t="s">
        <v>167</v>
      </c>
      <c r="E3146" t="s">
        <v>71</v>
      </c>
      <c r="F3146" t="s">
        <v>97</v>
      </c>
      <c r="G3146" t="s">
        <v>56</v>
      </c>
      <c r="H3146">
        <v>3</v>
      </c>
      <c r="I3146">
        <v>181.83</v>
      </c>
      <c r="J3146">
        <v>0</v>
      </c>
      <c r="K3146">
        <v>123.5</v>
      </c>
      <c r="L3146" t="s">
        <v>104</v>
      </c>
    </row>
    <row r="3147" spans="1:12" x14ac:dyDescent="0.3">
      <c r="A3147" t="s">
        <v>5500</v>
      </c>
      <c r="B3147" t="s">
        <v>8244</v>
      </c>
      <c r="C3147" t="s">
        <v>52</v>
      </c>
      <c r="D3147" t="s">
        <v>155</v>
      </c>
      <c r="E3147" t="s">
        <v>60</v>
      </c>
      <c r="F3147" t="s">
        <v>99</v>
      </c>
      <c r="G3147" t="s">
        <v>68</v>
      </c>
      <c r="H3147">
        <v>11</v>
      </c>
      <c r="I3147">
        <v>73.319999999999993</v>
      </c>
      <c r="J3147">
        <v>7.0999999999999994E-2</v>
      </c>
      <c r="K3147">
        <v>34.340000000000003</v>
      </c>
      <c r="L3147" t="s">
        <v>57</v>
      </c>
    </row>
    <row r="3148" spans="1:12" x14ac:dyDescent="0.3">
      <c r="A3148" t="s">
        <v>2034</v>
      </c>
      <c r="B3148" t="s">
        <v>7490</v>
      </c>
      <c r="C3148" t="s">
        <v>84</v>
      </c>
      <c r="D3148" t="s">
        <v>177</v>
      </c>
      <c r="E3148" t="s">
        <v>60</v>
      </c>
      <c r="F3148" t="s">
        <v>99</v>
      </c>
      <c r="H3148">
        <v>1</v>
      </c>
      <c r="I3148">
        <v>66.5</v>
      </c>
      <c r="J3148">
        <v>8.5000000000000006E-2</v>
      </c>
      <c r="K3148">
        <v>31.5</v>
      </c>
      <c r="L3148" t="s">
        <v>6720</v>
      </c>
    </row>
    <row r="3149" spans="1:12" x14ac:dyDescent="0.3">
      <c r="A3149" t="s">
        <v>2210</v>
      </c>
      <c r="B3149" t="s">
        <v>6833</v>
      </c>
      <c r="C3149" t="s">
        <v>52</v>
      </c>
      <c r="D3149" t="s">
        <v>181</v>
      </c>
      <c r="E3149" t="s">
        <v>54</v>
      </c>
      <c r="F3149" t="s">
        <v>156</v>
      </c>
      <c r="G3149" t="s">
        <v>68</v>
      </c>
      <c r="H3149">
        <v>1</v>
      </c>
      <c r="I3149">
        <v>22.24</v>
      </c>
      <c r="J3149">
        <v>7.5999999999999998E-2</v>
      </c>
      <c r="K3149">
        <v>14.22</v>
      </c>
      <c r="L3149" t="s">
        <v>57</v>
      </c>
    </row>
    <row r="3150" spans="1:12" x14ac:dyDescent="0.3">
      <c r="A3150" t="s">
        <v>284</v>
      </c>
      <c r="B3150" t="s">
        <v>8060</v>
      </c>
      <c r="C3150" t="s">
        <v>63</v>
      </c>
      <c r="D3150" t="s">
        <v>159</v>
      </c>
      <c r="E3150" t="s">
        <v>93</v>
      </c>
      <c r="F3150" t="s">
        <v>124</v>
      </c>
      <c r="G3150" t="s">
        <v>68</v>
      </c>
      <c r="H3150">
        <v>1</v>
      </c>
      <c r="I3150">
        <v>33.67</v>
      </c>
      <c r="J3150">
        <v>0.184</v>
      </c>
      <c r="K3150">
        <v>15.32</v>
      </c>
      <c r="L3150" t="s">
        <v>57</v>
      </c>
    </row>
    <row r="3151" spans="1:12" x14ac:dyDescent="0.3">
      <c r="A3151" t="s">
        <v>4421</v>
      </c>
      <c r="B3151" t="s">
        <v>8245</v>
      </c>
      <c r="C3151" t="s">
        <v>88</v>
      </c>
      <c r="D3151" t="s">
        <v>162</v>
      </c>
      <c r="E3151" t="s">
        <v>107</v>
      </c>
      <c r="F3151" t="s">
        <v>139</v>
      </c>
      <c r="G3151" t="s">
        <v>56</v>
      </c>
      <c r="H3151">
        <v>5</v>
      </c>
      <c r="I3151">
        <v>14.59</v>
      </c>
      <c r="J3151">
        <v>4.2000000000000003E-2</v>
      </c>
      <c r="K3151">
        <v>4.6100000000000003</v>
      </c>
      <c r="L3151" t="s">
        <v>57</v>
      </c>
    </row>
    <row r="3152" spans="1:12" x14ac:dyDescent="0.3">
      <c r="A3152" t="s">
        <v>682</v>
      </c>
      <c r="B3152" t="s">
        <v>8202</v>
      </c>
      <c r="C3152" t="s">
        <v>52</v>
      </c>
      <c r="D3152" t="s">
        <v>53</v>
      </c>
      <c r="E3152" t="s">
        <v>54</v>
      </c>
      <c r="F3152" t="s">
        <v>55</v>
      </c>
      <c r="G3152" t="s">
        <v>68</v>
      </c>
      <c r="H3152">
        <v>1</v>
      </c>
      <c r="I3152">
        <v>14.12</v>
      </c>
      <c r="J3152">
        <v>6.2E-2</v>
      </c>
      <c r="K3152">
        <v>8.76</v>
      </c>
      <c r="L3152" t="s">
        <v>57</v>
      </c>
    </row>
    <row r="3153" spans="1:12" x14ac:dyDescent="0.3">
      <c r="A3153" t="s">
        <v>213</v>
      </c>
      <c r="B3153" t="s">
        <v>8246</v>
      </c>
      <c r="C3153" t="s">
        <v>52</v>
      </c>
      <c r="D3153" t="s">
        <v>96</v>
      </c>
      <c r="E3153" t="s">
        <v>107</v>
      </c>
      <c r="F3153" t="s">
        <v>108</v>
      </c>
      <c r="G3153" t="s">
        <v>68</v>
      </c>
      <c r="H3153">
        <v>5</v>
      </c>
      <c r="I3153">
        <v>13.62</v>
      </c>
      <c r="J3153">
        <v>0</v>
      </c>
      <c r="K3153">
        <v>4.1399999999999997</v>
      </c>
      <c r="L3153" t="s">
        <v>57</v>
      </c>
    </row>
    <row r="3154" spans="1:12" x14ac:dyDescent="0.3">
      <c r="A3154" t="s">
        <v>6056</v>
      </c>
      <c r="B3154" t="s">
        <v>8247</v>
      </c>
      <c r="C3154" t="s">
        <v>52</v>
      </c>
      <c r="D3154" t="s">
        <v>181</v>
      </c>
      <c r="E3154" t="s">
        <v>71</v>
      </c>
      <c r="F3154" t="s">
        <v>126</v>
      </c>
      <c r="G3154" t="s">
        <v>56</v>
      </c>
      <c r="H3154">
        <v>9</v>
      </c>
      <c r="I3154">
        <v>257.61</v>
      </c>
      <c r="J3154">
        <v>9.7000000000000003E-2</v>
      </c>
      <c r="K3154">
        <v>185.53</v>
      </c>
      <c r="L3154" t="s">
        <v>57</v>
      </c>
    </row>
    <row r="3155" spans="1:12" x14ac:dyDescent="0.3">
      <c r="A3155" t="s">
        <v>6190</v>
      </c>
      <c r="B3155" t="s">
        <v>7330</v>
      </c>
      <c r="C3155" t="s">
        <v>88</v>
      </c>
      <c r="D3155" t="s">
        <v>202</v>
      </c>
      <c r="E3155" t="s">
        <v>71</v>
      </c>
      <c r="F3155" t="s">
        <v>6893</v>
      </c>
      <c r="G3155" t="s">
        <v>68</v>
      </c>
      <c r="H3155">
        <v>3</v>
      </c>
      <c r="I3155">
        <v>170.04</v>
      </c>
      <c r="J3155">
        <v>0.14599999999999999</v>
      </c>
      <c r="K3155">
        <v>135.65</v>
      </c>
      <c r="L3155" t="s">
        <v>57</v>
      </c>
    </row>
    <row r="3156" spans="1:12" x14ac:dyDescent="0.3">
      <c r="A3156" t="s">
        <v>6256</v>
      </c>
      <c r="B3156" t="s">
        <v>8248</v>
      </c>
      <c r="C3156" t="s">
        <v>52</v>
      </c>
      <c r="D3156" t="s">
        <v>237</v>
      </c>
      <c r="E3156" t="s">
        <v>60</v>
      </c>
      <c r="F3156" t="s">
        <v>90</v>
      </c>
      <c r="G3156" t="s">
        <v>68</v>
      </c>
      <c r="H3156">
        <v>3</v>
      </c>
      <c r="I3156">
        <v>24.94</v>
      </c>
      <c r="J3156">
        <v>4.9000000000000002E-2</v>
      </c>
      <c r="K3156">
        <v>12.45</v>
      </c>
      <c r="L3156" t="s">
        <v>104</v>
      </c>
    </row>
    <row r="3157" spans="1:12" x14ac:dyDescent="0.3">
      <c r="A3157" t="s">
        <v>62</v>
      </c>
      <c r="B3157" t="s">
        <v>7438</v>
      </c>
      <c r="C3157" t="s">
        <v>63</v>
      </c>
      <c r="D3157" t="s">
        <v>64</v>
      </c>
      <c r="E3157" t="s">
        <v>54</v>
      </c>
      <c r="F3157" t="s">
        <v>65</v>
      </c>
      <c r="G3157" t="s">
        <v>56</v>
      </c>
      <c r="H3157">
        <v>1</v>
      </c>
      <c r="I3157">
        <v>12.88</v>
      </c>
      <c r="J3157">
        <v>0.245</v>
      </c>
      <c r="K3157">
        <v>7.62</v>
      </c>
      <c r="L3157" t="s">
        <v>57</v>
      </c>
    </row>
    <row r="3158" spans="1:12" x14ac:dyDescent="0.3">
      <c r="A3158" t="s">
        <v>2646</v>
      </c>
      <c r="B3158" t="s">
        <v>6959</v>
      </c>
      <c r="C3158" t="s">
        <v>88</v>
      </c>
      <c r="D3158" t="s">
        <v>234</v>
      </c>
      <c r="E3158" t="s">
        <v>60</v>
      </c>
      <c r="F3158" t="s">
        <v>61</v>
      </c>
      <c r="G3158" t="s">
        <v>56</v>
      </c>
      <c r="H3158">
        <v>2</v>
      </c>
      <c r="I3158">
        <v>38.840000000000003</v>
      </c>
      <c r="J3158">
        <v>5.0999999999999997E-2</v>
      </c>
      <c r="K3158">
        <v>19.010000000000002</v>
      </c>
      <c r="L3158" t="s">
        <v>57</v>
      </c>
    </row>
    <row r="3159" spans="1:12" x14ac:dyDescent="0.3">
      <c r="A3159" t="s">
        <v>6206</v>
      </c>
      <c r="B3159" t="s">
        <v>7297</v>
      </c>
      <c r="C3159" t="s">
        <v>88</v>
      </c>
      <c r="D3159" t="s">
        <v>179</v>
      </c>
      <c r="E3159" t="s">
        <v>60</v>
      </c>
      <c r="F3159" t="s">
        <v>90</v>
      </c>
      <c r="G3159" t="s">
        <v>68</v>
      </c>
      <c r="H3159">
        <v>5</v>
      </c>
      <c r="I3159">
        <v>43.36</v>
      </c>
      <c r="J3159">
        <v>0.17399999999999999</v>
      </c>
      <c r="K3159">
        <v>21.21</v>
      </c>
      <c r="L3159" t="s">
        <v>6720</v>
      </c>
    </row>
    <row r="3160" spans="1:12" x14ac:dyDescent="0.3">
      <c r="A3160" t="s">
        <v>5464</v>
      </c>
      <c r="B3160" t="s">
        <v>6807</v>
      </c>
      <c r="C3160" t="s">
        <v>63</v>
      </c>
      <c r="D3160" t="s">
        <v>82</v>
      </c>
      <c r="E3160" t="s">
        <v>60</v>
      </c>
      <c r="F3160" t="s">
        <v>99</v>
      </c>
      <c r="G3160" t="s">
        <v>56</v>
      </c>
      <c r="H3160">
        <v>1</v>
      </c>
      <c r="I3160">
        <v>76.680000000000007</v>
      </c>
      <c r="J3160">
        <v>0.189</v>
      </c>
      <c r="K3160">
        <v>32.14</v>
      </c>
      <c r="L3160" t="s">
        <v>57</v>
      </c>
    </row>
    <row r="3161" spans="1:12" x14ac:dyDescent="0.3">
      <c r="A3161" t="s">
        <v>2075</v>
      </c>
      <c r="B3161" t="s">
        <v>7098</v>
      </c>
      <c r="C3161" t="s">
        <v>84</v>
      </c>
      <c r="D3161" t="s">
        <v>150</v>
      </c>
      <c r="E3161" t="s">
        <v>107</v>
      </c>
      <c r="F3161" t="s">
        <v>139</v>
      </c>
      <c r="G3161" t="s">
        <v>68</v>
      </c>
      <c r="H3161">
        <v>5</v>
      </c>
      <c r="I3161">
        <v>35.590000000000003</v>
      </c>
      <c r="J3161">
        <v>2.4E-2</v>
      </c>
      <c r="K3161">
        <v>14.03</v>
      </c>
      <c r="L3161" t="s">
        <v>57</v>
      </c>
    </row>
    <row r="3162" spans="1:12" x14ac:dyDescent="0.3">
      <c r="A3162" t="s">
        <v>658</v>
      </c>
      <c r="B3162" t="s">
        <v>7593</v>
      </c>
      <c r="C3162" t="s">
        <v>63</v>
      </c>
      <c r="D3162" t="s">
        <v>137</v>
      </c>
      <c r="E3162" t="s">
        <v>54</v>
      </c>
      <c r="F3162" t="s">
        <v>55</v>
      </c>
      <c r="G3162" t="s">
        <v>68</v>
      </c>
      <c r="H3162">
        <v>3</v>
      </c>
      <c r="I3162">
        <v>7.98</v>
      </c>
      <c r="J3162">
        <v>0.23400000000000001</v>
      </c>
      <c r="K3162">
        <v>5.44</v>
      </c>
      <c r="L3162" t="s">
        <v>57</v>
      </c>
    </row>
    <row r="3163" spans="1:12" x14ac:dyDescent="0.3">
      <c r="A3163" t="s">
        <v>5644</v>
      </c>
      <c r="B3163" t="s">
        <v>7188</v>
      </c>
      <c r="C3163" t="s">
        <v>88</v>
      </c>
      <c r="D3163" t="s">
        <v>206</v>
      </c>
      <c r="E3163" t="s">
        <v>71</v>
      </c>
      <c r="F3163" t="s">
        <v>97</v>
      </c>
      <c r="G3163" t="s">
        <v>56</v>
      </c>
      <c r="H3163">
        <v>6</v>
      </c>
      <c r="I3163">
        <v>177.14</v>
      </c>
      <c r="J3163">
        <v>0.08</v>
      </c>
      <c r="K3163">
        <v>118.96</v>
      </c>
      <c r="L3163" t="s">
        <v>104</v>
      </c>
    </row>
    <row r="3164" spans="1:12" x14ac:dyDescent="0.3">
      <c r="A3164" t="s">
        <v>4659</v>
      </c>
      <c r="B3164" t="s">
        <v>8249</v>
      </c>
      <c r="C3164" t="s">
        <v>6741</v>
      </c>
      <c r="D3164" t="s">
        <v>130</v>
      </c>
      <c r="E3164" t="s">
        <v>54</v>
      </c>
      <c r="F3164" t="s">
        <v>114</v>
      </c>
      <c r="G3164" t="s">
        <v>68</v>
      </c>
      <c r="H3164">
        <v>4</v>
      </c>
      <c r="I3164">
        <v>15.55</v>
      </c>
      <c r="J3164">
        <v>0</v>
      </c>
      <c r="K3164">
        <v>10.63</v>
      </c>
      <c r="L3164" t="s">
        <v>57</v>
      </c>
    </row>
    <row r="3165" spans="1:12" x14ac:dyDescent="0.3">
      <c r="A3165" t="s">
        <v>5256</v>
      </c>
      <c r="B3165" t="s">
        <v>7704</v>
      </c>
      <c r="C3165" t="s">
        <v>88</v>
      </c>
      <c r="D3165" t="s">
        <v>202</v>
      </c>
      <c r="E3165" t="s">
        <v>71</v>
      </c>
      <c r="F3165" t="s">
        <v>97</v>
      </c>
      <c r="G3165" t="s">
        <v>56</v>
      </c>
      <c r="H3165">
        <v>7</v>
      </c>
      <c r="I3165">
        <v>299.12</v>
      </c>
      <c r="J3165">
        <v>0.17199999999999999</v>
      </c>
      <c r="K3165">
        <v>208.46</v>
      </c>
      <c r="L3165" t="s">
        <v>57</v>
      </c>
    </row>
    <row r="3166" spans="1:12" x14ac:dyDescent="0.3">
      <c r="A3166" t="s">
        <v>2539</v>
      </c>
      <c r="B3166" t="s">
        <v>8250</v>
      </c>
      <c r="C3166" t="s">
        <v>63</v>
      </c>
      <c r="D3166" t="s">
        <v>258</v>
      </c>
      <c r="E3166" t="s">
        <v>60</v>
      </c>
      <c r="F3166" t="s">
        <v>99</v>
      </c>
      <c r="G3166" t="s">
        <v>68</v>
      </c>
      <c r="H3166">
        <v>1</v>
      </c>
      <c r="I3166">
        <v>48.69</v>
      </c>
      <c r="J3166">
        <v>0.34100000000000003</v>
      </c>
      <c r="K3166">
        <v>24.93</v>
      </c>
      <c r="L3166" t="s">
        <v>57</v>
      </c>
    </row>
    <row r="3167" spans="1:12" x14ac:dyDescent="0.3">
      <c r="A3167" t="s">
        <v>4237</v>
      </c>
      <c r="B3167" t="s">
        <v>7566</v>
      </c>
      <c r="C3167" t="s">
        <v>63</v>
      </c>
      <c r="D3167" t="s">
        <v>64</v>
      </c>
      <c r="E3167" t="s">
        <v>60</v>
      </c>
      <c r="F3167" t="s">
        <v>90</v>
      </c>
      <c r="G3167" t="s">
        <v>56</v>
      </c>
      <c r="H3167">
        <v>1</v>
      </c>
      <c r="I3167">
        <v>57.28</v>
      </c>
      <c r="J3167">
        <v>0.248</v>
      </c>
      <c r="K3167">
        <v>23</v>
      </c>
      <c r="L3167" t="s">
        <v>57</v>
      </c>
    </row>
    <row r="3168" spans="1:12" x14ac:dyDescent="0.3">
      <c r="A3168" t="s">
        <v>1822</v>
      </c>
      <c r="B3168" t="s">
        <v>8251</v>
      </c>
      <c r="C3168" t="s">
        <v>88</v>
      </c>
      <c r="D3168" t="s">
        <v>429</v>
      </c>
      <c r="E3168" t="s">
        <v>54</v>
      </c>
      <c r="F3168" t="s">
        <v>65</v>
      </c>
      <c r="G3168" t="s">
        <v>68</v>
      </c>
      <c r="H3168">
        <v>10</v>
      </c>
      <c r="I3168">
        <v>15.67</v>
      </c>
      <c r="J3168">
        <v>4.8000000000000001E-2</v>
      </c>
      <c r="K3168">
        <v>9.64</v>
      </c>
    </row>
    <row r="3169" spans="1:12" x14ac:dyDescent="0.3">
      <c r="A3169" t="s">
        <v>4291</v>
      </c>
      <c r="B3169" t="s">
        <v>7185</v>
      </c>
      <c r="C3169" t="s">
        <v>88</v>
      </c>
      <c r="D3169" t="s">
        <v>89</v>
      </c>
      <c r="E3169" t="s">
        <v>93</v>
      </c>
      <c r="F3169" t="s">
        <v>219</v>
      </c>
      <c r="G3169" t="s">
        <v>68</v>
      </c>
      <c r="H3169">
        <v>6</v>
      </c>
      <c r="I3169">
        <v>65.45</v>
      </c>
      <c r="K3169">
        <v>26.43</v>
      </c>
      <c r="L3169" t="s">
        <v>57</v>
      </c>
    </row>
    <row r="3170" spans="1:12" x14ac:dyDescent="0.3">
      <c r="A3170" t="s">
        <v>2544</v>
      </c>
      <c r="B3170" t="s">
        <v>7114</v>
      </c>
      <c r="C3170" t="s">
        <v>6865</v>
      </c>
      <c r="D3170" t="s">
        <v>263</v>
      </c>
      <c r="E3170" t="s">
        <v>107</v>
      </c>
      <c r="F3170" t="s">
        <v>108</v>
      </c>
      <c r="G3170" t="s">
        <v>56</v>
      </c>
      <c r="H3170">
        <v>1</v>
      </c>
      <c r="I3170">
        <v>17.45</v>
      </c>
      <c r="J3170">
        <v>0.34399999999999997</v>
      </c>
      <c r="K3170">
        <v>5.64</v>
      </c>
      <c r="L3170" t="s">
        <v>57</v>
      </c>
    </row>
    <row r="3171" spans="1:12" x14ac:dyDescent="0.3">
      <c r="A3171" t="s">
        <v>4228</v>
      </c>
      <c r="B3171" t="s">
        <v>8252</v>
      </c>
      <c r="C3171" t="s">
        <v>63</v>
      </c>
      <c r="D3171" t="s">
        <v>188</v>
      </c>
      <c r="E3171" t="s">
        <v>60</v>
      </c>
      <c r="F3171" t="s">
        <v>76</v>
      </c>
      <c r="G3171" t="s">
        <v>68</v>
      </c>
      <c r="H3171">
        <v>7</v>
      </c>
      <c r="I3171">
        <v>31.15</v>
      </c>
      <c r="J3171">
        <v>0.28299999999999997</v>
      </c>
      <c r="K3171">
        <v>12.61</v>
      </c>
      <c r="L3171" t="s">
        <v>57</v>
      </c>
    </row>
    <row r="3172" spans="1:12" x14ac:dyDescent="0.3">
      <c r="A3172" t="s">
        <v>3296</v>
      </c>
      <c r="B3172" t="s">
        <v>7268</v>
      </c>
      <c r="C3172" t="s">
        <v>84</v>
      </c>
      <c r="D3172" t="s">
        <v>7616</v>
      </c>
      <c r="E3172" t="s">
        <v>60</v>
      </c>
      <c r="F3172" t="s">
        <v>90</v>
      </c>
      <c r="G3172" t="s">
        <v>68</v>
      </c>
      <c r="H3172">
        <v>6</v>
      </c>
      <c r="I3172">
        <v>74.62</v>
      </c>
      <c r="J3172">
        <v>1.2E-2</v>
      </c>
      <c r="K3172">
        <v>32.99</v>
      </c>
      <c r="L3172" t="s">
        <v>57</v>
      </c>
    </row>
    <row r="3173" spans="1:12" x14ac:dyDescent="0.3">
      <c r="A3173" t="s">
        <v>726</v>
      </c>
      <c r="B3173" t="s">
        <v>6777</v>
      </c>
      <c r="C3173" t="s">
        <v>63</v>
      </c>
      <c r="D3173" t="s">
        <v>106</v>
      </c>
      <c r="E3173" t="s">
        <v>71</v>
      </c>
      <c r="F3173" t="s">
        <v>126</v>
      </c>
      <c r="G3173" t="s">
        <v>68</v>
      </c>
      <c r="H3173">
        <v>4</v>
      </c>
      <c r="I3173">
        <v>244.11</v>
      </c>
      <c r="J3173">
        <v>0.17899999999999999</v>
      </c>
      <c r="K3173">
        <v>189.78</v>
      </c>
      <c r="L3173" t="s">
        <v>57</v>
      </c>
    </row>
    <row r="3174" spans="1:12" x14ac:dyDescent="0.3">
      <c r="A3174" t="s">
        <v>315</v>
      </c>
      <c r="B3174" t="s">
        <v>7652</v>
      </c>
      <c r="C3174" t="s">
        <v>63</v>
      </c>
      <c r="D3174" t="s">
        <v>106</v>
      </c>
      <c r="E3174" t="s">
        <v>71</v>
      </c>
      <c r="F3174" t="s">
        <v>86</v>
      </c>
      <c r="G3174" t="s">
        <v>56</v>
      </c>
      <c r="H3174">
        <v>4</v>
      </c>
      <c r="I3174">
        <v>209.25</v>
      </c>
      <c r="J3174">
        <v>0.113</v>
      </c>
      <c r="K3174">
        <v>148.91</v>
      </c>
      <c r="L3174" t="s">
        <v>6954</v>
      </c>
    </row>
    <row r="3175" spans="1:12" x14ac:dyDescent="0.3">
      <c r="A3175" t="s">
        <v>6239</v>
      </c>
      <c r="B3175" t="s">
        <v>7732</v>
      </c>
      <c r="C3175" t="s">
        <v>63</v>
      </c>
      <c r="D3175" t="s">
        <v>302</v>
      </c>
      <c r="E3175" t="s">
        <v>71</v>
      </c>
      <c r="F3175" t="s">
        <v>97</v>
      </c>
      <c r="H3175">
        <v>1</v>
      </c>
      <c r="I3175">
        <v>134.83000000000001</v>
      </c>
      <c r="J3175">
        <v>0.17199999999999999</v>
      </c>
      <c r="K3175">
        <v>106.68</v>
      </c>
      <c r="L3175" t="s">
        <v>57</v>
      </c>
    </row>
    <row r="3176" spans="1:12" x14ac:dyDescent="0.3">
      <c r="A3176" t="s">
        <v>6156</v>
      </c>
      <c r="B3176" t="s">
        <v>8253</v>
      </c>
      <c r="C3176" t="s">
        <v>52</v>
      </c>
      <c r="D3176" t="s">
        <v>181</v>
      </c>
      <c r="E3176" t="s">
        <v>60</v>
      </c>
      <c r="F3176" t="s">
        <v>76</v>
      </c>
      <c r="G3176" t="s">
        <v>56</v>
      </c>
      <c r="H3176">
        <v>1</v>
      </c>
      <c r="I3176">
        <v>117.64</v>
      </c>
      <c r="J3176">
        <v>0.156</v>
      </c>
      <c r="K3176">
        <v>58.27</v>
      </c>
      <c r="L3176" t="s">
        <v>57</v>
      </c>
    </row>
    <row r="3177" spans="1:12" x14ac:dyDescent="0.3">
      <c r="A3177" t="s">
        <v>2535</v>
      </c>
      <c r="B3177" t="s">
        <v>6968</v>
      </c>
      <c r="C3177" t="s">
        <v>63</v>
      </c>
      <c r="D3177" t="s">
        <v>64</v>
      </c>
      <c r="E3177" t="s">
        <v>93</v>
      </c>
      <c r="F3177" t="s">
        <v>255</v>
      </c>
      <c r="G3177" t="s">
        <v>68</v>
      </c>
      <c r="H3177">
        <v>1</v>
      </c>
      <c r="I3177">
        <v>68.959999999999994</v>
      </c>
      <c r="J3177">
        <v>0.23100000000000001</v>
      </c>
      <c r="K3177">
        <v>26.11</v>
      </c>
      <c r="L3177" t="s">
        <v>57</v>
      </c>
    </row>
    <row r="3178" spans="1:12" x14ac:dyDescent="0.3">
      <c r="A3178" t="s">
        <v>4632</v>
      </c>
      <c r="B3178" t="s">
        <v>6743</v>
      </c>
      <c r="C3178" t="s">
        <v>6718</v>
      </c>
      <c r="D3178" t="s">
        <v>216</v>
      </c>
      <c r="E3178" t="s">
        <v>54</v>
      </c>
      <c r="F3178" t="s">
        <v>268</v>
      </c>
      <c r="G3178" t="s">
        <v>68</v>
      </c>
      <c r="H3178">
        <v>3</v>
      </c>
      <c r="I3178">
        <v>21.54</v>
      </c>
      <c r="J3178">
        <v>0.127</v>
      </c>
      <c r="K3178">
        <v>14.1</v>
      </c>
      <c r="L3178" t="s">
        <v>57</v>
      </c>
    </row>
    <row r="3179" spans="1:12" x14ac:dyDescent="0.3">
      <c r="A3179" t="s">
        <v>3712</v>
      </c>
      <c r="B3179" t="s">
        <v>8254</v>
      </c>
      <c r="C3179" t="s">
        <v>88</v>
      </c>
      <c r="D3179" t="s">
        <v>89</v>
      </c>
      <c r="E3179" t="s">
        <v>107</v>
      </c>
      <c r="F3179" t="s">
        <v>108</v>
      </c>
      <c r="G3179" t="s">
        <v>56</v>
      </c>
      <c r="H3179">
        <v>6</v>
      </c>
      <c r="I3179">
        <v>57.04</v>
      </c>
      <c r="J3179">
        <v>0.14199999999999999</v>
      </c>
      <c r="K3179">
        <v>19</v>
      </c>
      <c r="L3179" t="s">
        <v>57</v>
      </c>
    </row>
    <row r="3180" spans="1:12" x14ac:dyDescent="0.3">
      <c r="A3180" t="s">
        <v>6128</v>
      </c>
      <c r="B3180" t="s">
        <v>7841</v>
      </c>
      <c r="C3180" t="s">
        <v>84</v>
      </c>
      <c r="D3180" t="s">
        <v>150</v>
      </c>
      <c r="E3180" t="s">
        <v>7244</v>
      </c>
      <c r="F3180" t="s">
        <v>141</v>
      </c>
      <c r="G3180" t="s">
        <v>68</v>
      </c>
      <c r="H3180">
        <v>3</v>
      </c>
      <c r="I3180">
        <v>57.68</v>
      </c>
      <c r="J3180">
        <v>1.2999999999999999E-2</v>
      </c>
      <c r="K3180">
        <v>25.82</v>
      </c>
      <c r="L3180" t="s">
        <v>57</v>
      </c>
    </row>
    <row r="3181" spans="1:12" x14ac:dyDescent="0.3">
      <c r="A3181" t="s">
        <v>4678</v>
      </c>
      <c r="B3181" t="s">
        <v>8013</v>
      </c>
      <c r="C3181" t="s">
        <v>63</v>
      </c>
      <c r="D3181" t="s">
        <v>82</v>
      </c>
      <c r="E3181" t="s">
        <v>71</v>
      </c>
      <c r="F3181" t="s">
        <v>86</v>
      </c>
      <c r="G3181" t="s">
        <v>68</v>
      </c>
      <c r="H3181">
        <v>5</v>
      </c>
      <c r="I3181">
        <v>268.99</v>
      </c>
      <c r="J3181">
        <v>0.188</v>
      </c>
      <c r="K3181">
        <v>195.61</v>
      </c>
      <c r="L3181" t="s">
        <v>6714</v>
      </c>
    </row>
    <row r="3182" spans="1:12" x14ac:dyDescent="0.3">
      <c r="A3182" t="s">
        <v>5994</v>
      </c>
      <c r="B3182" t="s">
        <v>6802</v>
      </c>
      <c r="C3182" t="s">
        <v>84</v>
      </c>
      <c r="D3182" t="s">
        <v>225</v>
      </c>
      <c r="E3182" t="s">
        <v>107</v>
      </c>
      <c r="F3182" t="s">
        <v>139</v>
      </c>
      <c r="G3182" t="s">
        <v>68</v>
      </c>
      <c r="H3182">
        <v>9</v>
      </c>
      <c r="I3182">
        <v>18.670000000000002</v>
      </c>
      <c r="J3182">
        <v>0.10199999999999999</v>
      </c>
      <c r="K3182">
        <v>7.33</v>
      </c>
      <c r="L3182" t="s">
        <v>57</v>
      </c>
    </row>
    <row r="3183" spans="1:12" x14ac:dyDescent="0.3">
      <c r="A3183" t="s">
        <v>5417</v>
      </c>
      <c r="B3183" t="s">
        <v>7560</v>
      </c>
      <c r="C3183" t="s">
        <v>52</v>
      </c>
      <c r="D3183" t="s">
        <v>272</v>
      </c>
      <c r="E3183" t="s">
        <v>60</v>
      </c>
      <c r="F3183" t="s">
        <v>99</v>
      </c>
      <c r="G3183" t="s">
        <v>68</v>
      </c>
      <c r="H3183">
        <v>1</v>
      </c>
      <c r="I3183">
        <v>32.35</v>
      </c>
      <c r="J3183">
        <v>8.5000000000000006E-2</v>
      </c>
      <c r="K3183">
        <v>13.6</v>
      </c>
      <c r="L3183" t="s">
        <v>57</v>
      </c>
    </row>
    <row r="3184" spans="1:12" x14ac:dyDescent="0.3">
      <c r="A3184" t="s">
        <v>5779</v>
      </c>
      <c r="B3184" t="s">
        <v>8255</v>
      </c>
      <c r="C3184" t="s">
        <v>52</v>
      </c>
      <c r="D3184" t="s">
        <v>130</v>
      </c>
      <c r="E3184" t="s">
        <v>71</v>
      </c>
      <c r="F3184" t="s">
        <v>78</v>
      </c>
      <c r="G3184" t="s">
        <v>68</v>
      </c>
      <c r="H3184">
        <v>7</v>
      </c>
      <c r="I3184">
        <v>215.68</v>
      </c>
      <c r="J3184">
        <v>0.14099999999999999</v>
      </c>
      <c r="K3184">
        <v>169.95</v>
      </c>
      <c r="L3184" t="s">
        <v>57</v>
      </c>
    </row>
    <row r="3185" spans="1:12" x14ac:dyDescent="0.3">
      <c r="A3185" t="s">
        <v>2973</v>
      </c>
      <c r="B3185" t="s">
        <v>8227</v>
      </c>
      <c r="C3185" t="s">
        <v>63</v>
      </c>
      <c r="D3185" t="s">
        <v>159</v>
      </c>
      <c r="E3185" t="s">
        <v>60</v>
      </c>
      <c r="F3185" t="s">
        <v>90</v>
      </c>
      <c r="G3185" t="s">
        <v>68</v>
      </c>
      <c r="H3185">
        <v>2</v>
      </c>
      <c r="I3185">
        <v>46.99</v>
      </c>
      <c r="J3185">
        <v>0.28499999999999998</v>
      </c>
      <c r="K3185">
        <v>24.27</v>
      </c>
      <c r="L3185" t="s">
        <v>57</v>
      </c>
    </row>
    <row r="3186" spans="1:12" x14ac:dyDescent="0.3">
      <c r="A3186" t="s">
        <v>3612</v>
      </c>
      <c r="B3186" t="s">
        <v>7798</v>
      </c>
      <c r="C3186" t="s">
        <v>63</v>
      </c>
      <c r="D3186" t="s">
        <v>64</v>
      </c>
      <c r="E3186" t="s">
        <v>107</v>
      </c>
      <c r="F3186" t="s">
        <v>139</v>
      </c>
      <c r="G3186" t="s">
        <v>56</v>
      </c>
      <c r="H3186">
        <v>9</v>
      </c>
      <c r="I3186">
        <v>23.63</v>
      </c>
      <c r="J3186">
        <v>0.25800000000000001</v>
      </c>
      <c r="K3186">
        <v>7.85</v>
      </c>
      <c r="L3186" t="s">
        <v>104</v>
      </c>
    </row>
    <row r="3187" spans="1:12" x14ac:dyDescent="0.3">
      <c r="A3187" t="s">
        <v>3049</v>
      </c>
      <c r="B3187" t="s">
        <v>7471</v>
      </c>
      <c r="C3187" t="s">
        <v>84</v>
      </c>
      <c r="D3187" t="s">
        <v>243</v>
      </c>
      <c r="E3187" t="s">
        <v>93</v>
      </c>
      <c r="F3187" t="s">
        <v>255</v>
      </c>
      <c r="G3187" t="s">
        <v>56</v>
      </c>
      <c r="H3187">
        <v>1</v>
      </c>
      <c r="I3187">
        <v>70.36</v>
      </c>
      <c r="K3187">
        <v>29.53</v>
      </c>
      <c r="L3187" t="s">
        <v>57</v>
      </c>
    </row>
    <row r="3188" spans="1:12" x14ac:dyDescent="0.3">
      <c r="A3188" t="s">
        <v>2573</v>
      </c>
      <c r="B3188" t="s">
        <v>8206</v>
      </c>
      <c r="C3188" t="s">
        <v>84</v>
      </c>
      <c r="D3188" t="s">
        <v>229</v>
      </c>
      <c r="E3188" t="s">
        <v>54</v>
      </c>
      <c r="F3188" t="s">
        <v>114</v>
      </c>
      <c r="G3188" t="s">
        <v>68</v>
      </c>
      <c r="H3188">
        <v>3</v>
      </c>
      <c r="I3188">
        <v>20.83</v>
      </c>
      <c r="J3188">
        <v>0.106</v>
      </c>
      <c r="K3188">
        <v>13.76</v>
      </c>
      <c r="L3188" t="s">
        <v>57</v>
      </c>
    </row>
    <row r="3189" spans="1:12" x14ac:dyDescent="0.3">
      <c r="A3189" t="s">
        <v>1189</v>
      </c>
      <c r="B3189" t="s">
        <v>7057</v>
      </c>
      <c r="C3189" t="s">
        <v>88</v>
      </c>
      <c r="D3189" t="s">
        <v>123</v>
      </c>
      <c r="E3189" t="s">
        <v>54</v>
      </c>
      <c r="F3189" t="s">
        <v>65</v>
      </c>
      <c r="G3189" t="s">
        <v>56</v>
      </c>
      <c r="H3189">
        <v>2</v>
      </c>
      <c r="I3189">
        <v>3.42</v>
      </c>
      <c r="J3189">
        <v>0.11</v>
      </c>
      <c r="K3189">
        <v>2.1800000000000002</v>
      </c>
      <c r="L3189" t="s">
        <v>6720</v>
      </c>
    </row>
    <row r="3190" spans="1:12" x14ac:dyDescent="0.3">
      <c r="A3190" t="s">
        <v>3212</v>
      </c>
      <c r="B3190" t="s">
        <v>8256</v>
      </c>
      <c r="C3190" t="s">
        <v>88</v>
      </c>
      <c r="D3190" t="s">
        <v>162</v>
      </c>
      <c r="E3190" t="s">
        <v>54</v>
      </c>
      <c r="F3190" t="s">
        <v>55</v>
      </c>
      <c r="G3190" t="s">
        <v>68</v>
      </c>
      <c r="H3190">
        <v>1</v>
      </c>
      <c r="I3190">
        <v>4.2699999999999996</v>
      </c>
      <c r="J3190">
        <v>4.8000000000000001E-2</v>
      </c>
      <c r="K3190">
        <v>2.56</v>
      </c>
      <c r="L3190" t="s">
        <v>104</v>
      </c>
    </row>
    <row r="3191" spans="1:12" x14ac:dyDescent="0.3">
      <c r="A3191" t="s">
        <v>6113</v>
      </c>
      <c r="B3191" t="s">
        <v>6886</v>
      </c>
      <c r="C3191" t="s">
        <v>84</v>
      </c>
      <c r="D3191" t="s">
        <v>110</v>
      </c>
      <c r="E3191" t="s">
        <v>107</v>
      </c>
      <c r="F3191" t="s">
        <v>193</v>
      </c>
      <c r="G3191" t="s">
        <v>68</v>
      </c>
      <c r="H3191">
        <v>1</v>
      </c>
      <c r="I3191">
        <v>59.83</v>
      </c>
      <c r="J3191">
        <v>6.8000000000000005E-2</v>
      </c>
      <c r="K3191">
        <v>23.4</v>
      </c>
      <c r="L3191" t="s">
        <v>6714</v>
      </c>
    </row>
    <row r="3192" spans="1:12" x14ac:dyDescent="0.3">
      <c r="A3192" t="s">
        <v>5645</v>
      </c>
      <c r="B3192" t="s">
        <v>7063</v>
      </c>
      <c r="C3192" t="s">
        <v>52</v>
      </c>
      <c r="D3192" t="s">
        <v>237</v>
      </c>
      <c r="E3192" t="s">
        <v>107</v>
      </c>
      <c r="F3192" t="s">
        <v>139</v>
      </c>
      <c r="G3192" t="s">
        <v>68</v>
      </c>
      <c r="H3192">
        <v>8</v>
      </c>
      <c r="I3192">
        <v>40.44</v>
      </c>
      <c r="J3192">
        <v>1.6E-2</v>
      </c>
      <c r="K3192">
        <v>17.28</v>
      </c>
      <c r="L3192" t="s">
        <v>104</v>
      </c>
    </row>
    <row r="3193" spans="1:12" x14ac:dyDescent="0.3">
      <c r="A3193" t="s">
        <v>2156</v>
      </c>
      <c r="B3193" t="s">
        <v>8209</v>
      </c>
      <c r="C3193" t="s">
        <v>63</v>
      </c>
      <c r="D3193" t="s">
        <v>119</v>
      </c>
      <c r="E3193" t="s">
        <v>107</v>
      </c>
      <c r="F3193" t="s">
        <v>148</v>
      </c>
      <c r="G3193" t="s">
        <v>68</v>
      </c>
      <c r="H3193">
        <v>1</v>
      </c>
      <c r="I3193">
        <v>53.78</v>
      </c>
      <c r="J3193">
        <v>0.245</v>
      </c>
      <c r="K3193">
        <v>23.65</v>
      </c>
      <c r="L3193" t="s">
        <v>104</v>
      </c>
    </row>
    <row r="3194" spans="1:12" x14ac:dyDescent="0.3">
      <c r="A3194" t="s">
        <v>6164</v>
      </c>
      <c r="B3194" t="s">
        <v>6977</v>
      </c>
      <c r="C3194" t="s">
        <v>84</v>
      </c>
      <c r="D3194" t="s">
        <v>147</v>
      </c>
      <c r="E3194" t="s">
        <v>60</v>
      </c>
      <c r="F3194" t="s">
        <v>61</v>
      </c>
      <c r="G3194" t="s">
        <v>68</v>
      </c>
      <c r="H3194">
        <v>2</v>
      </c>
      <c r="J3194">
        <v>0</v>
      </c>
      <c r="K3194">
        <v>11.48</v>
      </c>
      <c r="L3194" t="s">
        <v>57</v>
      </c>
    </row>
    <row r="3195" spans="1:12" x14ac:dyDescent="0.3">
      <c r="A3195" t="s">
        <v>3213</v>
      </c>
      <c r="B3195" t="s">
        <v>7612</v>
      </c>
      <c r="C3195" t="s">
        <v>63</v>
      </c>
      <c r="D3195" t="s">
        <v>165</v>
      </c>
      <c r="E3195" t="s">
        <v>71</v>
      </c>
      <c r="F3195" t="s">
        <v>97</v>
      </c>
      <c r="G3195" t="s">
        <v>56</v>
      </c>
      <c r="H3195">
        <v>4</v>
      </c>
      <c r="I3195">
        <v>214.01</v>
      </c>
      <c r="J3195">
        <v>0.184</v>
      </c>
      <c r="K3195">
        <v>169.4</v>
      </c>
      <c r="L3195" t="s">
        <v>57</v>
      </c>
    </row>
    <row r="3196" spans="1:12" x14ac:dyDescent="0.3">
      <c r="A3196" t="s">
        <v>4558</v>
      </c>
      <c r="B3196" t="s">
        <v>7057</v>
      </c>
      <c r="C3196" t="s">
        <v>63</v>
      </c>
      <c r="D3196" t="s">
        <v>251</v>
      </c>
      <c r="E3196" t="s">
        <v>93</v>
      </c>
      <c r="F3196" t="s">
        <v>255</v>
      </c>
      <c r="G3196" t="s">
        <v>68</v>
      </c>
      <c r="H3196">
        <v>1</v>
      </c>
      <c r="I3196">
        <v>29.31</v>
      </c>
      <c r="J3196">
        <v>0.35899999999999999</v>
      </c>
      <c r="K3196">
        <v>14.41</v>
      </c>
      <c r="L3196" t="s">
        <v>57</v>
      </c>
    </row>
    <row r="3197" spans="1:12" x14ac:dyDescent="0.3">
      <c r="A3197" t="s">
        <v>4778</v>
      </c>
      <c r="B3197" t="s">
        <v>7222</v>
      </c>
      <c r="C3197" t="s">
        <v>63</v>
      </c>
      <c r="D3197" t="s">
        <v>263</v>
      </c>
      <c r="E3197" t="s">
        <v>60</v>
      </c>
      <c r="F3197" t="s">
        <v>99</v>
      </c>
      <c r="G3197" t="s">
        <v>56</v>
      </c>
      <c r="H3197">
        <v>12</v>
      </c>
      <c r="I3197">
        <v>51.1</v>
      </c>
      <c r="J3197">
        <v>0.25800000000000001</v>
      </c>
      <c r="K3197">
        <v>23.99</v>
      </c>
      <c r="L3197" t="s">
        <v>57</v>
      </c>
    </row>
    <row r="3198" spans="1:12" x14ac:dyDescent="0.3">
      <c r="A3198" t="s">
        <v>5938</v>
      </c>
      <c r="B3198" t="s">
        <v>7695</v>
      </c>
      <c r="C3198" t="s">
        <v>52</v>
      </c>
      <c r="D3198" t="s">
        <v>130</v>
      </c>
      <c r="E3198" t="s">
        <v>60</v>
      </c>
      <c r="F3198" t="s">
        <v>90</v>
      </c>
      <c r="G3198" t="s">
        <v>56</v>
      </c>
      <c r="H3198">
        <v>7</v>
      </c>
      <c r="I3198">
        <v>28.49</v>
      </c>
      <c r="J3198">
        <v>0.10199999999999999</v>
      </c>
      <c r="K3198">
        <v>13.52</v>
      </c>
      <c r="L3198" t="s">
        <v>57</v>
      </c>
    </row>
    <row r="3199" spans="1:12" x14ac:dyDescent="0.3">
      <c r="A3199" t="s">
        <v>3911</v>
      </c>
      <c r="B3199" t="s">
        <v>7276</v>
      </c>
      <c r="C3199" t="s">
        <v>88</v>
      </c>
      <c r="D3199" t="s">
        <v>167</v>
      </c>
      <c r="E3199" t="s">
        <v>107</v>
      </c>
      <c r="F3199" t="s">
        <v>193</v>
      </c>
      <c r="G3199" t="s">
        <v>68</v>
      </c>
      <c r="H3199">
        <v>7</v>
      </c>
      <c r="I3199">
        <v>46.73</v>
      </c>
      <c r="J3199">
        <v>0.08</v>
      </c>
      <c r="K3199">
        <v>19.3</v>
      </c>
      <c r="L3199" t="s">
        <v>57</v>
      </c>
    </row>
    <row r="3200" spans="1:12" x14ac:dyDescent="0.3">
      <c r="A3200" t="s">
        <v>1319</v>
      </c>
      <c r="B3200" t="s">
        <v>7831</v>
      </c>
      <c r="C3200" t="s">
        <v>63</v>
      </c>
      <c r="D3200" t="s">
        <v>106</v>
      </c>
      <c r="E3200" t="s">
        <v>54</v>
      </c>
      <c r="F3200" t="s">
        <v>268</v>
      </c>
      <c r="G3200" t="s">
        <v>68</v>
      </c>
      <c r="H3200">
        <v>-1</v>
      </c>
      <c r="I3200">
        <v>9.06</v>
      </c>
      <c r="J3200">
        <v>0.20699999999999999</v>
      </c>
      <c r="K3200">
        <v>4.99</v>
      </c>
      <c r="L3200" t="s">
        <v>57</v>
      </c>
    </row>
    <row r="3201" spans="1:12" x14ac:dyDescent="0.3">
      <c r="A3201" t="s">
        <v>2856</v>
      </c>
      <c r="B3201" t="s">
        <v>6781</v>
      </c>
      <c r="C3201" t="s">
        <v>63</v>
      </c>
      <c r="D3201" t="s">
        <v>64</v>
      </c>
      <c r="E3201" t="s">
        <v>107</v>
      </c>
      <c r="F3201" t="s">
        <v>132</v>
      </c>
      <c r="G3201" t="s">
        <v>68</v>
      </c>
      <c r="H3201">
        <v>1</v>
      </c>
      <c r="I3201">
        <v>17.29</v>
      </c>
      <c r="J3201">
        <v>0.13800000000000001</v>
      </c>
      <c r="K3201">
        <v>7.67</v>
      </c>
      <c r="L3201" t="s">
        <v>57</v>
      </c>
    </row>
    <row r="3202" spans="1:12" x14ac:dyDescent="0.3">
      <c r="A3202" t="s">
        <v>3442</v>
      </c>
      <c r="B3202" t="s">
        <v>7022</v>
      </c>
      <c r="C3202" t="s">
        <v>63</v>
      </c>
      <c r="D3202" t="s">
        <v>251</v>
      </c>
      <c r="E3202" t="s">
        <v>107</v>
      </c>
      <c r="F3202" t="s">
        <v>132</v>
      </c>
      <c r="G3202" t="s">
        <v>68</v>
      </c>
      <c r="H3202">
        <v>4</v>
      </c>
      <c r="I3202">
        <v>19.64</v>
      </c>
      <c r="J3202">
        <v>0.14699999999999999</v>
      </c>
      <c r="K3202">
        <v>7.47</v>
      </c>
      <c r="L3202" t="s">
        <v>57</v>
      </c>
    </row>
    <row r="3203" spans="1:12" x14ac:dyDescent="0.3">
      <c r="A3203" t="s">
        <v>3605</v>
      </c>
      <c r="B3203" t="s">
        <v>7429</v>
      </c>
      <c r="C3203" t="s">
        <v>63</v>
      </c>
      <c r="D3203" t="s">
        <v>64</v>
      </c>
      <c r="E3203" t="s">
        <v>6996</v>
      </c>
      <c r="F3203" t="s">
        <v>255</v>
      </c>
      <c r="G3203" t="s">
        <v>68</v>
      </c>
      <c r="H3203">
        <v>1</v>
      </c>
      <c r="I3203">
        <v>29.59</v>
      </c>
      <c r="J3203">
        <v>0.33200000000000002</v>
      </c>
      <c r="K3203">
        <v>12.56</v>
      </c>
      <c r="L3203" t="s">
        <v>57</v>
      </c>
    </row>
    <row r="3204" spans="1:12" x14ac:dyDescent="0.3">
      <c r="A3204" t="s">
        <v>1445</v>
      </c>
      <c r="B3204" t="s">
        <v>7842</v>
      </c>
      <c r="C3204" t="s">
        <v>88</v>
      </c>
      <c r="D3204" t="s">
        <v>123</v>
      </c>
      <c r="E3204" t="s">
        <v>107</v>
      </c>
      <c r="F3204" t="s">
        <v>139</v>
      </c>
      <c r="G3204" t="s">
        <v>68</v>
      </c>
      <c r="H3204">
        <v>3</v>
      </c>
      <c r="I3204">
        <v>50.94</v>
      </c>
      <c r="J3204">
        <v>0.122</v>
      </c>
      <c r="K3204">
        <v>15.55</v>
      </c>
      <c r="L3204" t="s">
        <v>57</v>
      </c>
    </row>
    <row r="3205" spans="1:12" x14ac:dyDescent="0.3">
      <c r="A3205" t="s">
        <v>5989</v>
      </c>
      <c r="B3205" t="s">
        <v>8169</v>
      </c>
      <c r="C3205" t="s">
        <v>63</v>
      </c>
      <c r="D3205" t="s">
        <v>175</v>
      </c>
      <c r="E3205" t="s">
        <v>7012</v>
      </c>
      <c r="F3205" t="s">
        <v>148</v>
      </c>
      <c r="G3205" t="s">
        <v>56</v>
      </c>
      <c r="H3205">
        <v>4</v>
      </c>
      <c r="I3205">
        <v>17.260000000000002</v>
      </c>
      <c r="J3205">
        <v>0.23200000000000001</v>
      </c>
      <c r="K3205">
        <v>5.85</v>
      </c>
      <c r="L3205" t="s">
        <v>57</v>
      </c>
    </row>
    <row r="3206" spans="1:12" x14ac:dyDescent="0.3">
      <c r="A3206" t="s">
        <v>6234</v>
      </c>
      <c r="B3206" t="s">
        <v>7564</v>
      </c>
      <c r="C3206" t="s">
        <v>84</v>
      </c>
      <c r="D3206" t="s">
        <v>147</v>
      </c>
      <c r="E3206" t="s">
        <v>107</v>
      </c>
      <c r="F3206" t="s">
        <v>108</v>
      </c>
      <c r="G3206" t="s">
        <v>68</v>
      </c>
      <c r="H3206">
        <v>4</v>
      </c>
      <c r="I3206">
        <v>11.17</v>
      </c>
      <c r="J3206">
        <v>0</v>
      </c>
      <c r="K3206">
        <v>3.89</v>
      </c>
      <c r="L3206" t="s">
        <v>57</v>
      </c>
    </row>
    <row r="3207" spans="1:12" x14ac:dyDescent="0.3">
      <c r="A3207" t="s">
        <v>1026</v>
      </c>
      <c r="B3207" t="s">
        <v>8162</v>
      </c>
      <c r="C3207" t="s">
        <v>52</v>
      </c>
      <c r="D3207" t="s">
        <v>53</v>
      </c>
      <c r="E3207" t="s">
        <v>107</v>
      </c>
      <c r="F3207" t="s">
        <v>139</v>
      </c>
      <c r="G3207" t="s">
        <v>68</v>
      </c>
      <c r="H3207">
        <v>1</v>
      </c>
      <c r="I3207">
        <v>9.75</v>
      </c>
      <c r="J3207">
        <v>7.3999999999999996E-2</v>
      </c>
      <c r="K3207">
        <v>3.7</v>
      </c>
      <c r="L3207" t="s">
        <v>104</v>
      </c>
    </row>
    <row r="3208" spans="1:12" x14ac:dyDescent="0.3">
      <c r="A3208" t="s">
        <v>3643</v>
      </c>
      <c r="B3208" t="s">
        <v>7746</v>
      </c>
      <c r="C3208" t="s">
        <v>52</v>
      </c>
      <c r="D3208" t="s">
        <v>7041</v>
      </c>
      <c r="E3208" t="s">
        <v>60</v>
      </c>
      <c r="F3208" t="s">
        <v>76</v>
      </c>
      <c r="G3208" t="s">
        <v>68</v>
      </c>
      <c r="H3208">
        <v>2</v>
      </c>
      <c r="I3208">
        <v>118.99</v>
      </c>
      <c r="J3208">
        <v>0.20200000000000001</v>
      </c>
      <c r="K3208">
        <v>60.1</v>
      </c>
      <c r="L3208" t="s">
        <v>6720</v>
      </c>
    </row>
    <row r="3209" spans="1:12" x14ac:dyDescent="0.3">
      <c r="A3209" t="s">
        <v>616</v>
      </c>
      <c r="B3209" t="s">
        <v>7768</v>
      </c>
      <c r="C3209" t="s">
        <v>63</v>
      </c>
      <c r="D3209" t="s">
        <v>263</v>
      </c>
      <c r="E3209" t="s">
        <v>60</v>
      </c>
      <c r="F3209" t="s">
        <v>6800</v>
      </c>
      <c r="G3209" t="s">
        <v>68</v>
      </c>
      <c r="H3209">
        <v>10</v>
      </c>
      <c r="I3209">
        <v>30.87</v>
      </c>
      <c r="J3209">
        <v>0.19800000000000001</v>
      </c>
      <c r="K3209">
        <v>15.57</v>
      </c>
      <c r="L3209" t="s">
        <v>57</v>
      </c>
    </row>
    <row r="3210" spans="1:12" x14ac:dyDescent="0.3">
      <c r="A3210" t="s">
        <v>4696</v>
      </c>
      <c r="B3210" t="s">
        <v>8257</v>
      </c>
      <c r="C3210" t="s">
        <v>88</v>
      </c>
      <c r="D3210" t="s">
        <v>123</v>
      </c>
      <c r="E3210" t="s">
        <v>93</v>
      </c>
      <c r="F3210" t="s">
        <v>94</v>
      </c>
      <c r="G3210" t="s">
        <v>68</v>
      </c>
      <c r="H3210">
        <v>5</v>
      </c>
      <c r="I3210">
        <v>83.36</v>
      </c>
      <c r="J3210">
        <v>7.0000000000000007E-2</v>
      </c>
      <c r="K3210">
        <v>32.79</v>
      </c>
      <c r="L3210" t="s">
        <v>57</v>
      </c>
    </row>
    <row r="3211" spans="1:12" x14ac:dyDescent="0.3">
      <c r="A3211" t="s">
        <v>1268</v>
      </c>
      <c r="B3211" t="s">
        <v>6723</v>
      </c>
      <c r="C3211" t="s">
        <v>84</v>
      </c>
      <c r="D3211" t="s">
        <v>225</v>
      </c>
      <c r="E3211" t="s">
        <v>54</v>
      </c>
      <c r="F3211" t="s">
        <v>114</v>
      </c>
      <c r="G3211" t="s">
        <v>56</v>
      </c>
      <c r="H3211">
        <v>3</v>
      </c>
      <c r="I3211">
        <v>20.07</v>
      </c>
      <c r="J3211">
        <v>7.0000000000000007E-2</v>
      </c>
      <c r="K3211">
        <v>12.9</v>
      </c>
      <c r="L3211" t="s">
        <v>57</v>
      </c>
    </row>
    <row r="3212" spans="1:12" x14ac:dyDescent="0.3">
      <c r="A3212" t="s">
        <v>5317</v>
      </c>
      <c r="B3212" t="s">
        <v>8004</v>
      </c>
      <c r="C3212" t="s">
        <v>88</v>
      </c>
      <c r="D3212" t="s">
        <v>234</v>
      </c>
      <c r="E3212" t="s">
        <v>93</v>
      </c>
      <c r="F3212" t="s">
        <v>219</v>
      </c>
      <c r="G3212" t="s">
        <v>68</v>
      </c>
      <c r="H3212">
        <v>7</v>
      </c>
      <c r="I3212">
        <v>79.61</v>
      </c>
      <c r="J3212">
        <v>0.13800000000000001</v>
      </c>
      <c r="K3212">
        <v>32.590000000000003</v>
      </c>
      <c r="L3212" t="s">
        <v>104</v>
      </c>
    </row>
    <row r="3213" spans="1:12" x14ac:dyDescent="0.3">
      <c r="A3213" t="s">
        <v>534</v>
      </c>
      <c r="B3213" t="s">
        <v>7299</v>
      </c>
      <c r="C3213" t="s">
        <v>88</v>
      </c>
      <c r="D3213" t="s">
        <v>202</v>
      </c>
      <c r="E3213" t="s">
        <v>71</v>
      </c>
      <c r="F3213" t="s">
        <v>72</v>
      </c>
      <c r="G3213" t="s">
        <v>68</v>
      </c>
      <c r="H3213">
        <v>1</v>
      </c>
      <c r="I3213">
        <v>113.79</v>
      </c>
      <c r="J3213">
        <v>6.7000000000000004E-2</v>
      </c>
      <c r="K3213">
        <v>78.8</v>
      </c>
      <c r="L3213" t="s">
        <v>57</v>
      </c>
    </row>
    <row r="3214" spans="1:12" x14ac:dyDescent="0.3">
      <c r="A3214" t="s">
        <v>6035</v>
      </c>
      <c r="B3214" t="s">
        <v>6918</v>
      </c>
      <c r="C3214" t="s">
        <v>6820</v>
      </c>
      <c r="D3214" t="s">
        <v>130</v>
      </c>
      <c r="E3214" t="s">
        <v>107</v>
      </c>
      <c r="F3214" t="s">
        <v>148</v>
      </c>
      <c r="G3214" t="s">
        <v>56</v>
      </c>
      <c r="H3214">
        <v>2</v>
      </c>
      <c r="I3214">
        <v>48.35</v>
      </c>
      <c r="J3214">
        <v>7.0999999999999994E-2</v>
      </c>
      <c r="K3214">
        <v>16.37</v>
      </c>
      <c r="L3214" t="s">
        <v>57</v>
      </c>
    </row>
    <row r="3215" spans="1:12" x14ac:dyDescent="0.3">
      <c r="A3215" t="s">
        <v>4059</v>
      </c>
      <c r="B3215" t="s">
        <v>6947</v>
      </c>
      <c r="C3215" t="s">
        <v>84</v>
      </c>
      <c r="D3215" t="s">
        <v>169</v>
      </c>
      <c r="E3215" t="s">
        <v>93</v>
      </c>
      <c r="F3215" t="s">
        <v>124</v>
      </c>
      <c r="G3215" t="s">
        <v>56</v>
      </c>
      <c r="H3215">
        <v>1</v>
      </c>
      <c r="I3215">
        <v>42.32</v>
      </c>
      <c r="J3215">
        <v>0.124</v>
      </c>
      <c r="K3215">
        <v>18.79</v>
      </c>
      <c r="L3215" t="s">
        <v>57</v>
      </c>
    </row>
    <row r="3216" spans="1:12" x14ac:dyDescent="0.3">
      <c r="A3216" t="s">
        <v>1076</v>
      </c>
      <c r="B3216" t="s">
        <v>7690</v>
      </c>
      <c r="C3216" t="s">
        <v>63</v>
      </c>
      <c r="D3216" t="s">
        <v>64</v>
      </c>
      <c r="E3216" t="s">
        <v>6846</v>
      </c>
      <c r="F3216" t="s">
        <v>78</v>
      </c>
      <c r="G3216" t="s">
        <v>68</v>
      </c>
      <c r="H3216">
        <v>2</v>
      </c>
      <c r="I3216">
        <v>82.71</v>
      </c>
      <c r="J3216">
        <v>0.25700000000000001</v>
      </c>
      <c r="K3216">
        <v>65.930000000000007</v>
      </c>
      <c r="L3216" t="s">
        <v>6738</v>
      </c>
    </row>
    <row r="3217" spans="1:12" x14ac:dyDescent="0.3">
      <c r="A3217" t="s">
        <v>4614</v>
      </c>
      <c r="B3217" t="s">
        <v>7198</v>
      </c>
      <c r="C3217" t="s">
        <v>52</v>
      </c>
      <c r="D3217" t="s">
        <v>113</v>
      </c>
      <c r="E3217" t="s">
        <v>54</v>
      </c>
      <c r="F3217" t="s">
        <v>6878</v>
      </c>
      <c r="G3217" t="s">
        <v>68</v>
      </c>
      <c r="H3217">
        <v>2</v>
      </c>
      <c r="I3217">
        <v>4.75</v>
      </c>
      <c r="J3217">
        <v>5.1999999999999998E-2</v>
      </c>
      <c r="K3217">
        <v>2.93</v>
      </c>
    </row>
    <row r="3218" spans="1:12" x14ac:dyDescent="0.3">
      <c r="A3218" t="s">
        <v>3458</v>
      </c>
      <c r="B3218" t="s">
        <v>7190</v>
      </c>
      <c r="C3218" t="s">
        <v>84</v>
      </c>
      <c r="D3218" t="s">
        <v>177</v>
      </c>
      <c r="E3218" t="s">
        <v>107</v>
      </c>
      <c r="F3218" t="s">
        <v>6953</v>
      </c>
      <c r="G3218" t="s">
        <v>56</v>
      </c>
      <c r="H3218">
        <v>1</v>
      </c>
      <c r="I3218">
        <v>49.36</v>
      </c>
      <c r="J3218">
        <v>0.05</v>
      </c>
      <c r="K3218">
        <v>21.81</v>
      </c>
      <c r="L3218" t="s">
        <v>57</v>
      </c>
    </row>
    <row r="3219" spans="1:12" x14ac:dyDescent="0.3">
      <c r="A3219" t="s">
        <v>3706</v>
      </c>
      <c r="B3219" t="s">
        <v>7951</v>
      </c>
      <c r="C3219" t="s">
        <v>63</v>
      </c>
      <c r="D3219" t="s">
        <v>263</v>
      </c>
      <c r="E3219" t="s">
        <v>71</v>
      </c>
      <c r="F3219" t="s">
        <v>97</v>
      </c>
      <c r="G3219" t="s">
        <v>68</v>
      </c>
      <c r="H3219">
        <v>1</v>
      </c>
      <c r="I3219">
        <v>81.97</v>
      </c>
      <c r="J3219">
        <v>0.159</v>
      </c>
      <c r="K3219">
        <v>56.47</v>
      </c>
      <c r="L3219" t="s">
        <v>57</v>
      </c>
    </row>
    <row r="3220" spans="1:12" x14ac:dyDescent="0.3">
      <c r="A3220" t="s">
        <v>2032</v>
      </c>
      <c r="B3220" t="s">
        <v>7716</v>
      </c>
      <c r="C3220" t="s">
        <v>52</v>
      </c>
      <c r="D3220" t="s">
        <v>200</v>
      </c>
      <c r="E3220" t="s">
        <v>93</v>
      </c>
      <c r="F3220" t="s">
        <v>94</v>
      </c>
      <c r="G3220" t="s">
        <v>56</v>
      </c>
      <c r="H3220">
        <v>9</v>
      </c>
      <c r="I3220">
        <v>82.95</v>
      </c>
      <c r="J3220">
        <v>6.0000000000000001E-3</v>
      </c>
      <c r="K3220">
        <v>36.04</v>
      </c>
      <c r="L3220" t="s">
        <v>57</v>
      </c>
    </row>
    <row r="3221" spans="1:12" x14ac:dyDescent="0.3">
      <c r="A3221" t="s">
        <v>259</v>
      </c>
      <c r="B3221" t="s">
        <v>7240</v>
      </c>
      <c r="C3221" t="s">
        <v>63</v>
      </c>
      <c r="D3221" t="s">
        <v>7981</v>
      </c>
      <c r="E3221" t="s">
        <v>71</v>
      </c>
      <c r="F3221" t="s">
        <v>86</v>
      </c>
      <c r="G3221" t="s">
        <v>56</v>
      </c>
      <c r="H3221">
        <v>3</v>
      </c>
      <c r="I3221">
        <v>137.19999999999999</v>
      </c>
      <c r="J3221">
        <v>0.29899999999999999</v>
      </c>
      <c r="K3221">
        <v>93.8</v>
      </c>
      <c r="L3221" t="s">
        <v>57</v>
      </c>
    </row>
    <row r="3222" spans="1:12" x14ac:dyDescent="0.3">
      <c r="A3222" t="s">
        <v>3717</v>
      </c>
      <c r="B3222" t="s">
        <v>7177</v>
      </c>
      <c r="C3222" t="s">
        <v>6718</v>
      </c>
      <c r="D3222" t="s">
        <v>237</v>
      </c>
      <c r="E3222" t="s">
        <v>107</v>
      </c>
      <c r="F3222" t="s">
        <v>148</v>
      </c>
      <c r="G3222" t="s">
        <v>56</v>
      </c>
      <c r="H3222">
        <v>7</v>
      </c>
      <c r="I3222">
        <v>53.05</v>
      </c>
      <c r="J3222">
        <v>6.8000000000000005E-2</v>
      </c>
      <c r="K3222">
        <v>22.01</v>
      </c>
      <c r="L3222" t="s">
        <v>57</v>
      </c>
    </row>
    <row r="3223" spans="1:12" x14ac:dyDescent="0.3">
      <c r="A3223" t="s">
        <v>787</v>
      </c>
      <c r="B3223" t="s">
        <v>8258</v>
      </c>
      <c r="C3223" t="s">
        <v>88</v>
      </c>
      <c r="D3223" t="s">
        <v>167</v>
      </c>
      <c r="E3223" t="s">
        <v>54</v>
      </c>
      <c r="F3223" t="s">
        <v>268</v>
      </c>
      <c r="G3223" t="s">
        <v>56</v>
      </c>
      <c r="H3223">
        <v>2</v>
      </c>
      <c r="I3223">
        <v>22.76</v>
      </c>
      <c r="J3223">
        <v>8.3000000000000004E-2</v>
      </c>
      <c r="K3223">
        <v>15.53</v>
      </c>
      <c r="L3223" t="s">
        <v>57</v>
      </c>
    </row>
    <row r="3224" spans="1:12" x14ac:dyDescent="0.3">
      <c r="A3224" t="s">
        <v>4365</v>
      </c>
      <c r="B3224" t="s">
        <v>7072</v>
      </c>
      <c r="C3224" t="s">
        <v>84</v>
      </c>
      <c r="D3224" t="s">
        <v>110</v>
      </c>
      <c r="E3224" t="s">
        <v>107</v>
      </c>
      <c r="F3224" t="s">
        <v>193</v>
      </c>
      <c r="G3224" t="s">
        <v>68</v>
      </c>
      <c r="H3224">
        <v>2</v>
      </c>
      <c r="I3224">
        <v>47.87</v>
      </c>
      <c r="J3224">
        <v>2.1999999999999999E-2</v>
      </c>
      <c r="K3224">
        <v>19.600000000000001</v>
      </c>
      <c r="L3224" t="s">
        <v>57</v>
      </c>
    </row>
    <row r="3225" spans="1:12" x14ac:dyDescent="0.3">
      <c r="A3225" t="s">
        <v>6028</v>
      </c>
      <c r="B3225" t="s">
        <v>7633</v>
      </c>
      <c r="C3225" t="s">
        <v>84</v>
      </c>
      <c r="D3225" t="s">
        <v>171</v>
      </c>
      <c r="E3225" t="s">
        <v>71</v>
      </c>
      <c r="F3225" t="s">
        <v>126</v>
      </c>
      <c r="G3225" t="s">
        <v>56</v>
      </c>
      <c r="H3225">
        <v>1</v>
      </c>
      <c r="I3225">
        <v>95.09</v>
      </c>
      <c r="J3225">
        <v>4.3999999999999997E-2</v>
      </c>
      <c r="K3225">
        <v>66.930000000000007</v>
      </c>
      <c r="L3225" t="s">
        <v>57</v>
      </c>
    </row>
    <row r="3226" spans="1:12" x14ac:dyDescent="0.3">
      <c r="A3226" t="s">
        <v>1867</v>
      </c>
      <c r="C3226" t="s">
        <v>52</v>
      </c>
      <c r="D3226" t="s">
        <v>101</v>
      </c>
      <c r="E3226" t="s">
        <v>107</v>
      </c>
      <c r="F3226" t="s">
        <v>108</v>
      </c>
      <c r="G3226" t="s">
        <v>68</v>
      </c>
      <c r="H3226">
        <v>3</v>
      </c>
      <c r="I3226">
        <v>34.119999999999997</v>
      </c>
      <c r="J3226">
        <v>0.06</v>
      </c>
      <c r="K3226">
        <v>12.96</v>
      </c>
      <c r="L3226" t="s">
        <v>57</v>
      </c>
    </row>
    <row r="3227" spans="1:12" x14ac:dyDescent="0.3">
      <c r="A3227" t="s">
        <v>3453</v>
      </c>
      <c r="B3227" t="s">
        <v>6940</v>
      </c>
      <c r="C3227" t="s">
        <v>88</v>
      </c>
      <c r="D3227" t="s">
        <v>429</v>
      </c>
      <c r="E3227" t="s">
        <v>71</v>
      </c>
      <c r="F3227" t="s">
        <v>86</v>
      </c>
      <c r="G3227" t="s">
        <v>68</v>
      </c>
      <c r="H3227">
        <v>1</v>
      </c>
      <c r="I3227">
        <v>196.57</v>
      </c>
      <c r="J3227">
        <v>0.17199999999999999</v>
      </c>
      <c r="K3227">
        <v>151.25</v>
      </c>
      <c r="L3227" t="s">
        <v>57</v>
      </c>
    </row>
    <row r="3228" spans="1:12" x14ac:dyDescent="0.3">
      <c r="A3228" t="s">
        <v>2847</v>
      </c>
      <c r="B3228" t="s">
        <v>8199</v>
      </c>
      <c r="C3228" t="s">
        <v>6865</v>
      </c>
      <c r="D3228" t="s">
        <v>302</v>
      </c>
      <c r="E3228" t="s">
        <v>60</v>
      </c>
      <c r="F3228" t="s">
        <v>90</v>
      </c>
      <c r="G3228" t="s">
        <v>56</v>
      </c>
      <c r="H3228">
        <v>3</v>
      </c>
      <c r="I3228">
        <v>59.82</v>
      </c>
      <c r="J3228">
        <v>0.246</v>
      </c>
      <c r="K3228">
        <v>28.48</v>
      </c>
      <c r="L3228" t="s">
        <v>104</v>
      </c>
    </row>
    <row r="3229" spans="1:12" x14ac:dyDescent="0.3">
      <c r="A3229" t="s">
        <v>4704</v>
      </c>
      <c r="B3229" t="s">
        <v>8259</v>
      </c>
      <c r="C3229" t="s">
        <v>84</v>
      </c>
      <c r="D3229" t="s">
        <v>372</v>
      </c>
      <c r="E3229" t="s">
        <v>107</v>
      </c>
      <c r="F3229" t="s">
        <v>193</v>
      </c>
      <c r="G3229" t="s">
        <v>56</v>
      </c>
      <c r="H3229">
        <v>5</v>
      </c>
      <c r="I3229">
        <v>48.22</v>
      </c>
      <c r="J3229">
        <v>2.4E-2</v>
      </c>
      <c r="K3229">
        <v>18.5</v>
      </c>
      <c r="L3229" t="s">
        <v>6720</v>
      </c>
    </row>
    <row r="3230" spans="1:12" x14ac:dyDescent="0.3">
      <c r="A3230" t="s">
        <v>2297</v>
      </c>
      <c r="B3230" t="s">
        <v>6936</v>
      </c>
      <c r="C3230" t="s">
        <v>6865</v>
      </c>
      <c r="D3230" t="s">
        <v>137</v>
      </c>
      <c r="E3230" t="s">
        <v>107</v>
      </c>
      <c r="F3230" t="s">
        <v>132</v>
      </c>
      <c r="G3230" t="s">
        <v>68</v>
      </c>
      <c r="H3230">
        <v>4</v>
      </c>
      <c r="I3230">
        <v>34.659999999999997</v>
      </c>
      <c r="J3230">
        <v>0.222</v>
      </c>
      <c r="K3230">
        <v>12.97</v>
      </c>
      <c r="L3230" t="s">
        <v>57</v>
      </c>
    </row>
    <row r="3231" spans="1:12" x14ac:dyDescent="0.3">
      <c r="A3231" t="s">
        <v>4398</v>
      </c>
      <c r="B3231" t="s">
        <v>8100</v>
      </c>
      <c r="C3231" t="s">
        <v>88</v>
      </c>
      <c r="D3231" t="s">
        <v>135</v>
      </c>
      <c r="E3231" t="s">
        <v>71</v>
      </c>
      <c r="F3231" t="s">
        <v>126</v>
      </c>
      <c r="G3231" t="s">
        <v>68</v>
      </c>
      <c r="H3231">
        <v>3</v>
      </c>
      <c r="I3231">
        <v>253.29</v>
      </c>
      <c r="J3231">
        <v>1.4E-2</v>
      </c>
      <c r="K3231">
        <v>171.1</v>
      </c>
      <c r="L3231" t="s">
        <v>57</v>
      </c>
    </row>
    <row r="3232" spans="1:12" x14ac:dyDescent="0.3">
      <c r="A3232" t="s">
        <v>3395</v>
      </c>
      <c r="B3232" t="s">
        <v>6825</v>
      </c>
      <c r="C3232" t="s">
        <v>88</v>
      </c>
      <c r="E3232" t="s">
        <v>71</v>
      </c>
      <c r="F3232" t="s">
        <v>72</v>
      </c>
      <c r="G3232" t="s">
        <v>68</v>
      </c>
      <c r="H3232">
        <v>4</v>
      </c>
      <c r="I3232">
        <v>49.9</v>
      </c>
      <c r="J3232">
        <v>7.6999999999999999E-2</v>
      </c>
      <c r="K3232">
        <v>39.18</v>
      </c>
      <c r="L3232" t="s">
        <v>57</v>
      </c>
    </row>
    <row r="3233" spans="1:12" x14ac:dyDescent="0.3">
      <c r="A3233" t="s">
        <v>1360</v>
      </c>
      <c r="B3233" t="s">
        <v>7646</v>
      </c>
      <c r="C3233" t="s">
        <v>88</v>
      </c>
      <c r="D3233" t="s">
        <v>135</v>
      </c>
      <c r="E3233" t="s">
        <v>54</v>
      </c>
      <c r="F3233" t="s">
        <v>65</v>
      </c>
      <c r="G3233" t="s">
        <v>56</v>
      </c>
      <c r="H3233">
        <v>7</v>
      </c>
      <c r="I3233">
        <v>4.57</v>
      </c>
      <c r="J3233">
        <v>0.16800000000000001</v>
      </c>
      <c r="K3233">
        <v>3.12</v>
      </c>
      <c r="L3233" t="s">
        <v>57</v>
      </c>
    </row>
    <row r="3234" spans="1:12" x14ac:dyDescent="0.3">
      <c r="A3234" t="s">
        <v>4267</v>
      </c>
      <c r="B3234" t="s">
        <v>7713</v>
      </c>
      <c r="C3234" t="s">
        <v>52</v>
      </c>
      <c r="D3234" t="s">
        <v>70</v>
      </c>
      <c r="E3234" t="s">
        <v>107</v>
      </c>
      <c r="F3234" t="s">
        <v>139</v>
      </c>
      <c r="G3234" t="s">
        <v>68</v>
      </c>
      <c r="H3234">
        <v>2</v>
      </c>
      <c r="I3234">
        <v>35.200000000000003</v>
      </c>
      <c r="J3234">
        <v>9.6000000000000002E-2</v>
      </c>
      <c r="K3234">
        <v>12.71</v>
      </c>
      <c r="L3234" t="s">
        <v>57</v>
      </c>
    </row>
    <row r="3235" spans="1:12" x14ac:dyDescent="0.3">
      <c r="A3235" t="s">
        <v>816</v>
      </c>
      <c r="B3235" t="s">
        <v>7833</v>
      </c>
      <c r="C3235" t="s">
        <v>88</v>
      </c>
      <c r="D3235" t="s">
        <v>202</v>
      </c>
      <c r="E3235" t="s">
        <v>60</v>
      </c>
      <c r="F3235" t="s">
        <v>67</v>
      </c>
      <c r="G3235" t="s">
        <v>56</v>
      </c>
      <c r="H3235">
        <v>3</v>
      </c>
      <c r="I3235">
        <v>80.66</v>
      </c>
      <c r="J3235">
        <v>9.1999999999999998E-2</v>
      </c>
      <c r="K3235">
        <v>38.51</v>
      </c>
      <c r="L3235" t="s">
        <v>57</v>
      </c>
    </row>
    <row r="3236" spans="1:12" x14ac:dyDescent="0.3">
      <c r="A3236" t="s">
        <v>2340</v>
      </c>
      <c r="B3236" t="s">
        <v>7113</v>
      </c>
      <c r="C3236" t="s">
        <v>52</v>
      </c>
      <c r="D3236" t="s">
        <v>216</v>
      </c>
      <c r="E3236" t="s">
        <v>60</v>
      </c>
      <c r="F3236" t="s">
        <v>76</v>
      </c>
      <c r="H3236">
        <v>2</v>
      </c>
      <c r="I3236">
        <v>67.260000000000005</v>
      </c>
      <c r="J3236">
        <v>2E-3</v>
      </c>
      <c r="K3236">
        <v>36.770000000000003</v>
      </c>
      <c r="L3236" t="s">
        <v>6738</v>
      </c>
    </row>
    <row r="3237" spans="1:12" x14ac:dyDescent="0.3">
      <c r="A3237" t="s">
        <v>6275</v>
      </c>
      <c r="B3237" t="s">
        <v>7715</v>
      </c>
      <c r="C3237" t="s">
        <v>63</v>
      </c>
      <c r="D3237" t="s">
        <v>258</v>
      </c>
      <c r="E3237" t="s">
        <v>93</v>
      </c>
      <c r="F3237" t="s">
        <v>219</v>
      </c>
      <c r="G3237" t="s">
        <v>56</v>
      </c>
      <c r="H3237">
        <v>1</v>
      </c>
      <c r="I3237">
        <v>88.9</v>
      </c>
      <c r="J3237">
        <v>0.14299999999999999</v>
      </c>
      <c r="K3237">
        <v>33.89</v>
      </c>
      <c r="L3237" t="s">
        <v>57</v>
      </c>
    </row>
    <row r="3238" spans="1:12" x14ac:dyDescent="0.3">
      <c r="A3238" t="s">
        <v>436</v>
      </c>
      <c r="B3238" t="s">
        <v>8260</v>
      </c>
      <c r="C3238" t="s">
        <v>52</v>
      </c>
      <c r="D3238" t="s">
        <v>7243</v>
      </c>
      <c r="E3238" t="s">
        <v>71</v>
      </c>
      <c r="F3238" t="s">
        <v>72</v>
      </c>
      <c r="G3238" t="s">
        <v>56</v>
      </c>
      <c r="H3238">
        <v>6</v>
      </c>
      <c r="I3238">
        <v>68.92</v>
      </c>
      <c r="J3238">
        <v>0.14199999999999999</v>
      </c>
      <c r="L3238" t="s">
        <v>57</v>
      </c>
    </row>
    <row r="3239" spans="1:12" x14ac:dyDescent="0.3">
      <c r="A3239" t="s">
        <v>3526</v>
      </c>
      <c r="B3239" t="s">
        <v>7920</v>
      </c>
      <c r="C3239" t="s">
        <v>88</v>
      </c>
      <c r="D3239" t="s">
        <v>179</v>
      </c>
      <c r="E3239" t="s">
        <v>107</v>
      </c>
      <c r="F3239" t="s">
        <v>108</v>
      </c>
      <c r="G3239" t="s">
        <v>68</v>
      </c>
      <c r="H3239">
        <v>3</v>
      </c>
      <c r="I3239">
        <v>14.6</v>
      </c>
      <c r="J3239">
        <v>0.11</v>
      </c>
      <c r="K3239">
        <v>4.59</v>
      </c>
      <c r="L3239" t="s">
        <v>57</v>
      </c>
    </row>
    <row r="3240" spans="1:12" x14ac:dyDescent="0.3">
      <c r="A3240" t="s">
        <v>1718</v>
      </c>
      <c r="B3240" t="s">
        <v>7098</v>
      </c>
      <c r="C3240" t="s">
        <v>52</v>
      </c>
      <c r="D3240" t="s">
        <v>113</v>
      </c>
      <c r="E3240" t="s">
        <v>7012</v>
      </c>
      <c r="F3240" t="s">
        <v>132</v>
      </c>
      <c r="G3240" t="s">
        <v>56</v>
      </c>
      <c r="H3240">
        <v>1</v>
      </c>
      <c r="I3240">
        <v>37.4</v>
      </c>
      <c r="J3240">
        <v>6.4000000000000001E-2</v>
      </c>
      <c r="K3240">
        <v>16.82</v>
      </c>
      <c r="L3240" t="s">
        <v>57</v>
      </c>
    </row>
    <row r="3241" spans="1:12" x14ac:dyDescent="0.3">
      <c r="A3241" t="s">
        <v>2522</v>
      </c>
      <c r="B3241" t="s">
        <v>8261</v>
      </c>
      <c r="C3241" t="s">
        <v>88</v>
      </c>
      <c r="D3241" t="s">
        <v>198</v>
      </c>
      <c r="E3241" t="s">
        <v>71</v>
      </c>
      <c r="F3241" t="s">
        <v>72</v>
      </c>
      <c r="G3241" t="s">
        <v>68</v>
      </c>
      <c r="H3241">
        <v>11</v>
      </c>
      <c r="I3241">
        <v>262.61</v>
      </c>
      <c r="J3241">
        <v>5.8999999999999997E-2</v>
      </c>
      <c r="K3241">
        <v>193.68</v>
      </c>
      <c r="L3241" t="s">
        <v>57</v>
      </c>
    </row>
    <row r="3242" spans="1:12" x14ac:dyDescent="0.3">
      <c r="A3242" t="s">
        <v>4197</v>
      </c>
      <c r="B3242" t="s">
        <v>7283</v>
      </c>
      <c r="C3242" t="s">
        <v>63</v>
      </c>
      <c r="D3242" t="s">
        <v>106</v>
      </c>
      <c r="E3242" t="s">
        <v>107</v>
      </c>
      <c r="F3242" t="s">
        <v>139</v>
      </c>
      <c r="G3242" t="s">
        <v>56</v>
      </c>
      <c r="H3242">
        <v>8</v>
      </c>
      <c r="I3242">
        <v>35.270000000000003</v>
      </c>
      <c r="J3242">
        <v>0.32900000000000001</v>
      </c>
      <c r="K3242">
        <v>13.14</v>
      </c>
      <c r="L3242" t="s">
        <v>57</v>
      </c>
    </row>
    <row r="3243" spans="1:12" x14ac:dyDescent="0.3">
      <c r="A3243" t="s">
        <v>5601</v>
      </c>
      <c r="B3243" t="s">
        <v>8130</v>
      </c>
      <c r="C3243" t="s">
        <v>84</v>
      </c>
      <c r="D3243" t="s">
        <v>144</v>
      </c>
      <c r="E3243" t="s">
        <v>107</v>
      </c>
      <c r="F3243" t="s">
        <v>132</v>
      </c>
      <c r="G3243" t="s">
        <v>68</v>
      </c>
      <c r="H3243">
        <v>16</v>
      </c>
      <c r="I3243">
        <v>33.979999999999997</v>
      </c>
      <c r="J3243">
        <v>8.4000000000000005E-2</v>
      </c>
      <c r="K3243">
        <v>10.6</v>
      </c>
      <c r="L3243" t="s">
        <v>57</v>
      </c>
    </row>
    <row r="3244" spans="1:12" x14ac:dyDescent="0.3">
      <c r="A3244" t="s">
        <v>5772</v>
      </c>
      <c r="B3244" t="s">
        <v>6710</v>
      </c>
      <c r="C3244" t="s">
        <v>6930</v>
      </c>
      <c r="D3244" t="s">
        <v>103</v>
      </c>
      <c r="E3244" t="s">
        <v>107</v>
      </c>
      <c r="F3244" t="s">
        <v>193</v>
      </c>
      <c r="G3244" t="s">
        <v>56</v>
      </c>
      <c r="H3244">
        <v>2</v>
      </c>
      <c r="I3244">
        <v>19.32</v>
      </c>
      <c r="J3244">
        <v>4.7E-2</v>
      </c>
      <c r="K3244">
        <v>5.84</v>
      </c>
      <c r="L3244" t="s">
        <v>57</v>
      </c>
    </row>
    <row r="3245" spans="1:12" x14ac:dyDescent="0.3">
      <c r="A3245" t="s">
        <v>3145</v>
      </c>
      <c r="B3245" t="s">
        <v>8262</v>
      </c>
      <c r="C3245" t="s">
        <v>63</v>
      </c>
      <c r="D3245" t="s">
        <v>204</v>
      </c>
      <c r="E3245" t="s">
        <v>93</v>
      </c>
      <c r="F3245" t="s">
        <v>141</v>
      </c>
      <c r="G3245" t="s">
        <v>56</v>
      </c>
      <c r="H3245">
        <v>6</v>
      </c>
      <c r="I3245">
        <v>78.17</v>
      </c>
      <c r="J3245">
        <v>0.23499999999999999</v>
      </c>
      <c r="K3245">
        <v>30.88</v>
      </c>
      <c r="L3245" t="s">
        <v>104</v>
      </c>
    </row>
    <row r="3246" spans="1:12" x14ac:dyDescent="0.3">
      <c r="A3246" t="s">
        <v>3618</v>
      </c>
      <c r="B3246" t="s">
        <v>7010</v>
      </c>
      <c r="C3246" t="s">
        <v>52</v>
      </c>
      <c r="D3246" t="s">
        <v>121</v>
      </c>
      <c r="E3246" t="s">
        <v>71</v>
      </c>
      <c r="F3246" t="s">
        <v>72</v>
      </c>
      <c r="G3246" t="s">
        <v>56</v>
      </c>
      <c r="H3246">
        <v>10</v>
      </c>
      <c r="I3246">
        <v>292.32</v>
      </c>
      <c r="J3246">
        <v>0.01</v>
      </c>
      <c r="K3246">
        <v>199.45</v>
      </c>
      <c r="L3246" t="s">
        <v>104</v>
      </c>
    </row>
    <row r="3247" spans="1:12" x14ac:dyDescent="0.3">
      <c r="A3247" t="s">
        <v>4057</v>
      </c>
      <c r="B3247" t="s">
        <v>8216</v>
      </c>
      <c r="C3247" t="s">
        <v>6750</v>
      </c>
      <c r="D3247" t="s">
        <v>89</v>
      </c>
      <c r="E3247" t="s">
        <v>7244</v>
      </c>
      <c r="F3247" t="s">
        <v>124</v>
      </c>
      <c r="G3247" t="s">
        <v>68</v>
      </c>
      <c r="H3247">
        <v>3</v>
      </c>
      <c r="I3247">
        <v>17.440000000000001</v>
      </c>
      <c r="J3247">
        <v>6.0999999999999999E-2</v>
      </c>
      <c r="K3247">
        <v>8.0299999999999994</v>
      </c>
      <c r="L3247" t="s">
        <v>57</v>
      </c>
    </row>
    <row r="3248" spans="1:12" x14ac:dyDescent="0.3">
      <c r="A3248" t="s">
        <v>1350</v>
      </c>
      <c r="B3248" t="s">
        <v>7841</v>
      </c>
      <c r="C3248" t="s">
        <v>84</v>
      </c>
      <c r="D3248" t="s">
        <v>147</v>
      </c>
      <c r="E3248" t="s">
        <v>93</v>
      </c>
      <c r="F3248" t="s">
        <v>255</v>
      </c>
      <c r="G3248" t="s">
        <v>56</v>
      </c>
      <c r="H3248">
        <v>2</v>
      </c>
      <c r="I3248">
        <v>15.17</v>
      </c>
      <c r="J3248">
        <v>0.10100000000000001</v>
      </c>
      <c r="K3248">
        <v>6.43</v>
      </c>
    </row>
    <row r="3249" spans="1:12" x14ac:dyDescent="0.3">
      <c r="A3249" t="s">
        <v>1786</v>
      </c>
      <c r="B3249" t="s">
        <v>7794</v>
      </c>
      <c r="C3249" t="s">
        <v>52</v>
      </c>
      <c r="D3249" t="s">
        <v>75</v>
      </c>
      <c r="E3249" t="s">
        <v>71</v>
      </c>
      <c r="F3249" t="s">
        <v>72</v>
      </c>
      <c r="G3249" t="s">
        <v>56</v>
      </c>
      <c r="H3249">
        <v>1</v>
      </c>
      <c r="I3249">
        <v>250.71</v>
      </c>
      <c r="J3249">
        <v>9.5000000000000001E-2</v>
      </c>
      <c r="K3249">
        <v>195.61</v>
      </c>
      <c r="L3249" t="s">
        <v>57</v>
      </c>
    </row>
    <row r="3250" spans="1:12" x14ac:dyDescent="0.3">
      <c r="A3250" t="s">
        <v>2775</v>
      </c>
      <c r="B3250" t="s">
        <v>7983</v>
      </c>
      <c r="C3250" t="s">
        <v>63</v>
      </c>
      <c r="D3250" t="s">
        <v>159</v>
      </c>
      <c r="E3250" t="s">
        <v>71</v>
      </c>
      <c r="F3250" t="s">
        <v>78</v>
      </c>
      <c r="G3250" t="s">
        <v>68</v>
      </c>
      <c r="H3250">
        <v>9</v>
      </c>
      <c r="I3250">
        <v>140.25</v>
      </c>
      <c r="J3250">
        <v>0.29299999999999998</v>
      </c>
      <c r="K3250">
        <v>108.08</v>
      </c>
      <c r="L3250" t="s">
        <v>104</v>
      </c>
    </row>
    <row r="3251" spans="1:12" x14ac:dyDescent="0.3">
      <c r="A3251" t="s">
        <v>4397</v>
      </c>
      <c r="B3251" t="s">
        <v>6844</v>
      </c>
      <c r="C3251" t="s">
        <v>84</v>
      </c>
      <c r="D3251" t="s">
        <v>372</v>
      </c>
      <c r="E3251" t="s">
        <v>54</v>
      </c>
      <c r="F3251" t="s">
        <v>156</v>
      </c>
      <c r="G3251" t="s">
        <v>68</v>
      </c>
      <c r="H3251">
        <v>4</v>
      </c>
      <c r="I3251">
        <v>5.2</v>
      </c>
      <c r="J3251">
        <v>7.4999999999999997E-2</v>
      </c>
      <c r="K3251">
        <v>3.43</v>
      </c>
      <c r="L3251" t="s">
        <v>57</v>
      </c>
    </row>
    <row r="3252" spans="1:12" x14ac:dyDescent="0.3">
      <c r="A3252" t="s">
        <v>5859</v>
      </c>
      <c r="B3252" t="s">
        <v>7127</v>
      </c>
      <c r="C3252" t="s">
        <v>6820</v>
      </c>
      <c r="D3252" t="s">
        <v>181</v>
      </c>
      <c r="E3252" t="s">
        <v>54</v>
      </c>
      <c r="F3252" t="s">
        <v>65</v>
      </c>
      <c r="G3252" t="s">
        <v>56</v>
      </c>
      <c r="H3252">
        <v>1</v>
      </c>
      <c r="I3252">
        <v>22.09</v>
      </c>
      <c r="J3252">
        <v>0.11600000000000001</v>
      </c>
      <c r="K3252">
        <v>13.95</v>
      </c>
      <c r="L3252" t="s">
        <v>57</v>
      </c>
    </row>
    <row r="3253" spans="1:12" x14ac:dyDescent="0.3">
      <c r="A3253" t="s">
        <v>5986</v>
      </c>
      <c r="B3253" t="s">
        <v>7886</v>
      </c>
      <c r="C3253" t="s">
        <v>6817</v>
      </c>
      <c r="D3253" t="s">
        <v>123</v>
      </c>
      <c r="E3253" t="s">
        <v>93</v>
      </c>
      <c r="F3253" t="s">
        <v>94</v>
      </c>
      <c r="G3253" t="s">
        <v>56</v>
      </c>
      <c r="H3253">
        <v>1</v>
      </c>
      <c r="I3253">
        <v>46.31</v>
      </c>
      <c r="K3253">
        <v>17.75</v>
      </c>
      <c r="L3253" t="s">
        <v>57</v>
      </c>
    </row>
    <row r="3254" spans="1:12" x14ac:dyDescent="0.3">
      <c r="A3254" t="s">
        <v>5632</v>
      </c>
      <c r="B3254" t="s">
        <v>7548</v>
      </c>
      <c r="C3254" t="s">
        <v>52</v>
      </c>
      <c r="D3254" t="s">
        <v>113</v>
      </c>
      <c r="E3254" t="s">
        <v>71</v>
      </c>
      <c r="F3254" t="s">
        <v>6814</v>
      </c>
      <c r="G3254" t="s">
        <v>56</v>
      </c>
      <c r="H3254">
        <v>4</v>
      </c>
      <c r="I3254">
        <v>247.66</v>
      </c>
      <c r="J3254">
        <v>0.11</v>
      </c>
      <c r="K3254">
        <v>179.14</v>
      </c>
      <c r="L3254" t="s">
        <v>57</v>
      </c>
    </row>
    <row r="3255" spans="1:12" x14ac:dyDescent="0.3">
      <c r="A3255" t="s">
        <v>5151</v>
      </c>
      <c r="B3255" t="s">
        <v>7449</v>
      </c>
      <c r="C3255" t="s">
        <v>84</v>
      </c>
      <c r="D3255" t="s">
        <v>147</v>
      </c>
      <c r="E3255" t="s">
        <v>60</v>
      </c>
      <c r="F3255" t="s">
        <v>99</v>
      </c>
      <c r="G3255" t="s">
        <v>68</v>
      </c>
      <c r="H3255">
        <v>5</v>
      </c>
      <c r="I3255">
        <v>66.7</v>
      </c>
      <c r="J3255">
        <v>7.2999999999999995E-2</v>
      </c>
      <c r="K3255">
        <v>31.51</v>
      </c>
      <c r="L3255" t="s">
        <v>57</v>
      </c>
    </row>
    <row r="3256" spans="1:12" x14ac:dyDescent="0.3">
      <c r="A3256" t="s">
        <v>6352</v>
      </c>
      <c r="B3256" t="s">
        <v>7133</v>
      </c>
      <c r="C3256" t="s">
        <v>88</v>
      </c>
      <c r="D3256" t="s">
        <v>270</v>
      </c>
      <c r="E3256" t="s">
        <v>93</v>
      </c>
      <c r="F3256" t="s">
        <v>94</v>
      </c>
      <c r="G3256" t="s">
        <v>56</v>
      </c>
      <c r="H3256">
        <v>8</v>
      </c>
      <c r="I3256">
        <v>24.74</v>
      </c>
      <c r="J3256">
        <v>0.17799999999999999</v>
      </c>
      <c r="K3256">
        <v>12.13</v>
      </c>
    </row>
    <row r="3257" spans="1:12" x14ac:dyDescent="0.3">
      <c r="A3257" t="s">
        <v>1998</v>
      </c>
      <c r="B3257" t="s">
        <v>6711</v>
      </c>
      <c r="C3257" t="s">
        <v>84</v>
      </c>
      <c r="D3257" t="s">
        <v>196</v>
      </c>
      <c r="E3257" t="s">
        <v>93</v>
      </c>
      <c r="F3257" t="s">
        <v>124</v>
      </c>
      <c r="G3257" t="s">
        <v>68</v>
      </c>
      <c r="H3257">
        <v>2</v>
      </c>
      <c r="I3257">
        <v>33.700000000000003</v>
      </c>
      <c r="J3257">
        <v>8.6999999999999994E-2</v>
      </c>
      <c r="K3257">
        <v>14.63</v>
      </c>
      <c r="L3257" t="s">
        <v>57</v>
      </c>
    </row>
    <row r="3258" spans="1:12" x14ac:dyDescent="0.3">
      <c r="A3258" t="s">
        <v>6252</v>
      </c>
      <c r="B3258" t="s">
        <v>8263</v>
      </c>
      <c r="C3258" t="s">
        <v>6930</v>
      </c>
      <c r="D3258" t="s">
        <v>372</v>
      </c>
      <c r="E3258" t="s">
        <v>71</v>
      </c>
      <c r="F3258" t="s">
        <v>126</v>
      </c>
      <c r="G3258" t="s">
        <v>68</v>
      </c>
      <c r="H3258">
        <v>5</v>
      </c>
      <c r="I3258">
        <v>215.24</v>
      </c>
      <c r="J3258">
        <v>0</v>
      </c>
      <c r="K3258">
        <v>156.5</v>
      </c>
      <c r="L3258" t="s">
        <v>57</v>
      </c>
    </row>
    <row r="3259" spans="1:12" x14ac:dyDescent="0.3">
      <c r="A3259" t="s">
        <v>4048</v>
      </c>
      <c r="B3259" t="s">
        <v>7075</v>
      </c>
      <c r="C3259" t="s">
        <v>84</v>
      </c>
      <c r="D3259" t="s">
        <v>103</v>
      </c>
      <c r="E3259" t="s">
        <v>93</v>
      </c>
      <c r="F3259" t="s">
        <v>94</v>
      </c>
      <c r="G3259" t="s">
        <v>68</v>
      </c>
      <c r="H3259">
        <v>1</v>
      </c>
      <c r="I3259">
        <v>26.34</v>
      </c>
      <c r="J3259">
        <v>8.5000000000000006E-2</v>
      </c>
      <c r="K3259">
        <v>9.59</v>
      </c>
      <c r="L3259" t="s">
        <v>57</v>
      </c>
    </row>
    <row r="3260" spans="1:12" x14ac:dyDescent="0.3">
      <c r="A3260" t="s">
        <v>2132</v>
      </c>
      <c r="B3260" t="s">
        <v>7504</v>
      </c>
      <c r="C3260" t="s">
        <v>84</v>
      </c>
      <c r="D3260" t="s">
        <v>147</v>
      </c>
      <c r="E3260" t="s">
        <v>93</v>
      </c>
      <c r="F3260" t="s">
        <v>94</v>
      </c>
      <c r="G3260" t="s">
        <v>56</v>
      </c>
      <c r="H3260">
        <v>1</v>
      </c>
      <c r="I3260">
        <v>19.91</v>
      </c>
      <c r="J3260">
        <v>0.14799999999999999</v>
      </c>
      <c r="K3260">
        <v>9.56</v>
      </c>
      <c r="L3260" t="s">
        <v>57</v>
      </c>
    </row>
    <row r="3261" spans="1:12" x14ac:dyDescent="0.3">
      <c r="A3261" t="s">
        <v>2617</v>
      </c>
      <c r="B3261" t="s">
        <v>7256</v>
      </c>
      <c r="C3261" t="s">
        <v>52</v>
      </c>
      <c r="D3261" t="s">
        <v>181</v>
      </c>
      <c r="E3261" t="s">
        <v>54</v>
      </c>
      <c r="F3261" t="s">
        <v>114</v>
      </c>
      <c r="G3261" t="s">
        <v>56</v>
      </c>
      <c r="H3261">
        <v>4</v>
      </c>
      <c r="J3261">
        <v>7.0999999999999994E-2</v>
      </c>
      <c r="K3261">
        <v>12.89</v>
      </c>
      <c r="L3261" t="s">
        <v>57</v>
      </c>
    </row>
    <row r="3262" spans="1:12" x14ac:dyDescent="0.3">
      <c r="A3262" t="s">
        <v>4969</v>
      </c>
      <c r="B3262" t="s">
        <v>7576</v>
      </c>
      <c r="C3262" t="s">
        <v>84</v>
      </c>
      <c r="D3262" t="s">
        <v>85</v>
      </c>
      <c r="E3262" t="s">
        <v>107</v>
      </c>
      <c r="F3262" t="s">
        <v>193</v>
      </c>
      <c r="G3262" t="s">
        <v>56</v>
      </c>
      <c r="H3262">
        <v>1</v>
      </c>
      <c r="I3262">
        <v>25.2</v>
      </c>
      <c r="J3262">
        <v>4.2999999999999997E-2</v>
      </c>
      <c r="K3262">
        <v>10.65</v>
      </c>
      <c r="L3262" t="s">
        <v>57</v>
      </c>
    </row>
    <row r="3263" spans="1:12" x14ac:dyDescent="0.3">
      <c r="A3263" t="s">
        <v>6174</v>
      </c>
      <c r="B3263" t="s">
        <v>6956</v>
      </c>
      <c r="C3263" t="s">
        <v>63</v>
      </c>
      <c r="E3263" t="s">
        <v>60</v>
      </c>
      <c r="F3263" t="s">
        <v>61</v>
      </c>
      <c r="G3263" t="s">
        <v>68</v>
      </c>
      <c r="H3263">
        <v>1</v>
      </c>
      <c r="I3263">
        <v>74.59</v>
      </c>
      <c r="J3263">
        <v>0.25700000000000001</v>
      </c>
      <c r="K3263">
        <v>39.83</v>
      </c>
      <c r="L3263" t="s">
        <v>57</v>
      </c>
    </row>
    <row r="3264" spans="1:12" x14ac:dyDescent="0.3">
      <c r="A3264" t="s">
        <v>605</v>
      </c>
      <c r="B3264" t="s">
        <v>6929</v>
      </c>
      <c r="C3264" t="s">
        <v>52</v>
      </c>
      <c r="D3264" t="s">
        <v>155</v>
      </c>
      <c r="E3264" t="s">
        <v>6911</v>
      </c>
      <c r="F3264" t="s">
        <v>61</v>
      </c>
      <c r="G3264" t="s">
        <v>68</v>
      </c>
      <c r="H3264">
        <v>4</v>
      </c>
      <c r="I3264">
        <v>90.64</v>
      </c>
      <c r="J3264">
        <v>0.16400000000000001</v>
      </c>
      <c r="K3264">
        <v>36.909999999999997</v>
      </c>
      <c r="L3264" t="s">
        <v>57</v>
      </c>
    </row>
    <row r="3265" spans="1:12" x14ac:dyDescent="0.3">
      <c r="A3265" t="s">
        <v>2957</v>
      </c>
      <c r="B3265" t="s">
        <v>6832</v>
      </c>
      <c r="C3265" t="s">
        <v>88</v>
      </c>
      <c r="D3265" t="s">
        <v>179</v>
      </c>
      <c r="E3265" t="s">
        <v>93</v>
      </c>
      <c r="F3265" t="s">
        <v>141</v>
      </c>
      <c r="G3265" t="s">
        <v>56</v>
      </c>
      <c r="H3265">
        <v>8</v>
      </c>
      <c r="I3265">
        <v>76.55</v>
      </c>
      <c r="J3265">
        <v>5.0999999999999997E-2</v>
      </c>
      <c r="K3265">
        <v>32.770000000000003</v>
      </c>
      <c r="L3265" t="s">
        <v>57</v>
      </c>
    </row>
    <row r="3266" spans="1:12" x14ac:dyDescent="0.3">
      <c r="A3266" t="s">
        <v>5659</v>
      </c>
      <c r="B3266" t="s">
        <v>8264</v>
      </c>
      <c r="C3266" t="s">
        <v>84</v>
      </c>
      <c r="D3266" t="s">
        <v>7889</v>
      </c>
      <c r="E3266" t="s">
        <v>107</v>
      </c>
      <c r="F3266" t="s">
        <v>132</v>
      </c>
      <c r="G3266" t="s">
        <v>68</v>
      </c>
      <c r="H3266">
        <v>4</v>
      </c>
      <c r="I3266">
        <v>26.44</v>
      </c>
      <c r="J3266">
        <v>3.9E-2</v>
      </c>
      <c r="K3266">
        <v>10.76</v>
      </c>
      <c r="L3266" t="s">
        <v>57</v>
      </c>
    </row>
    <row r="3267" spans="1:12" x14ac:dyDescent="0.3">
      <c r="A3267" t="s">
        <v>5663</v>
      </c>
      <c r="B3267" t="s">
        <v>7613</v>
      </c>
      <c r="C3267" t="s">
        <v>63</v>
      </c>
      <c r="D3267" t="s">
        <v>258</v>
      </c>
      <c r="E3267" t="s">
        <v>71</v>
      </c>
      <c r="F3267" t="s">
        <v>126</v>
      </c>
      <c r="G3267" t="s">
        <v>68</v>
      </c>
      <c r="H3267">
        <v>7</v>
      </c>
      <c r="I3267">
        <v>257.85000000000002</v>
      </c>
      <c r="J3267">
        <v>6.9000000000000006E-2</v>
      </c>
      <c r="K3267">
        <v>185.58</v>
      </c>
      <c r="L3267" t="s">
        <v>104</v>
      </c>
    </row>
    <row r="3268" spans="1:12" x14ac:dyDescent="0.3">
      <c r="A3268" t="s">
        <v>6457</v>
      </c>
      <c r="B3268" t="s">
        <v>7188</v>
      </c>
      <c r="C3268" t="s">
        <v>52</v>
      </c>
      <c r="D3268" t="s">
        <v>70</v>
      </c>
      <c r="E3268" t="s">
        <v>60</v>
      </c>
      <c r="F3268" t="s">
        <v>99</v>
      </c>
      <c r="G3268" t="s">
        <v>68</v>
      </c>
      <c r="H3268">
        <v>3</v>
      </c>
      <c r="I3268">
        <v>16.03</v>
      </c>
      <c r="J3268">
        <v>8.0000000000000002E-3</v>
      </c>
      <c r="K3268">
        <v>7.69</v>
      </c>
      <c r="L3268" t="s">
        <v>57</v>
      </c>
    </row>
    <row r="3269" spans="1:12" x14ac:dyDescent="0.3">
      <c r="A3269" t="s">
        <v>2952</v>
      </c>
      <c r="B3269" t="s">
        <v>7288</v>
      </c>
      <c r="C3269" t="s">
        <v>52</v>
      </c>
      <c r="D3269" t="s">
        <v>237</v>
      </c>
      <c r="E3269" t="s">
        <v>107</v>
      </c>
      <c r="F3269" t="s">
        <v>148</v>
      </c>
      <c r="G3269" t="s">
        <v>68</v>
      </c>
      <c r="H3269">
        <v>1</v>
      </c>
      <c r="I3269">
        <v>57.39</v>
      </c>
      <c r="J3269">
        <v>0.14899999999999999</v>
      </c>
      <c r="K3269">
        <v>18.71</v>
      </c>
      <c r="L3269" t="s">
        <v>57</v>
      </c>
    </row>
    <row r="3270" spans="1:12" x14ac:dyDescent="0.3">
      <c r="A3270" t="s">
        <v>4747</v>
      </c>
      <c r="B3270" t="s">
        <v>7736</v>
      </c>
      <c r="C3270" t="s">
        <v>52</v>
      </c>
      <c r="D3270" t="s">
        <v>181</v>
      </c>
      <c r="E3270" t="s">
        <v>60</v>
      </c>
      <c r="F3270" t="s">
        <v>67</v>
      </c>
      <c r="G3270" t="s">
        <v>56</v>
      </c>
      <c r="H3270">
        <v>2</v>
      </c>
      <c r="I3270">
        <v>32.14</v>
      </c>
      <c r="J3270">
        <v>2.8000000000000001E-2</v>
      </c>
      <c r="K3270">
        <v>13.17</v>
      </c>
      <c r="L3270" t="s">
        <v>57</v>
      </c>
    </row>
    <row r="3271" spans="1:12" x14ac:dyDescent="0.3">
      <c r="A3271" t="s">
        <v>541</v>
      </c>
      <c r="B3271" t="s">
        <v>8265</v>
      </c>
      <c r="C3271" t="s">
        <v>63</v>
      </c>
      <c r="D3271" t="s">
        <v>204</v>
      </c>
      <c r="E3271" t="s">
        <v>71</v>
      </c>
      <c r="F3271" t="s">
        <v>126</v>
      </c>
      <c r="G3271" t="s">
        <v>68</v>
      </c>
      <c r="H3271">
        <v>6</v>
      </c>
      <c r="I3271">
        <v>49.57</v>
      </c>
      <c r="J3271">
        <v>0.191</v>
      </c>
      <c r="K3271">
        <v>38.21</v>
      </c>
      <c r="L3271" t="s">
        <v>57</v>
      </c>
    </row>
    <row r="3272" spans="1:12" x14ac:dyDescent="0.3">
      <c r="A3272" t="s">
        <v>1895</v>
      </c>
      <c r="B3272" t="s">
        <v>8266</v>
      </c>
      <c r="C3272" t="s">
        <v>52</v>
      </c>
      <c r="D3272" t="s">
        <v>96</v>
      </c>
      <c r="E3272" t="s">
        <v>71</v>
      </c>
      <c r="F3272" t="s">
        <v>86</v>
      </c>
      <c r="G3272" t="s">
        <v>56</v>
      </c>
      <c r="H3272">
        <v>2</v>
      </c>
      <c r="I3272">
        <v>168.81</v>
      </c>
      <c r="J3272">
        <v>4.4999999999999998E-2</v>
      </c>
      <c r="K3272">
        <v>115.92</v>
      </c>
      <c r="L3272" t="s">
        <v>6720</v>
      </c>
    </row>
    <row r="3273" spans="1:12" x14ac:dyDescent="0.3">
      <c r="A3273" t="s">
        <v>2745</v>
      </c>
      <c r="B3273" t="s">
        <v>6962</v>
      </c>
      <c r="C3273" t="s">
        <v>84</v>
      </c>
      <c r="D3273" t="s">
        <v>243</v>
      </c>
      <c r="E3273" t="s">
        <v>71</v>
      </c>
      <c r="F3273" t="s">
        <v>86</v>
      </c>
      <c r="G3273" t="s">
        <v>56</v>
      </c>
      <c r="H3273">
        <v>5</v>
      </c>
      <c r="I3273">
        <v>52.97</v>
      </c>
      <c r="J3273">
        <v>0.128</v>
      </c>
      <c r="K3273">
        <v>36.29</v>
      </c>
      <c r="L3273" t="s">
        <v>57</v>
      </c>
    </row>
    <row r="3274" spans="1:12" x14ac:dyDescent="0.3">
      <c r="A3274" t="s">
        <v>4555</v>
      </c>
      <c r="B3274" t="s">
        <v>7868</v>
      </c>
      <c r="C3274" t="s">
        <v>63</v>
      </c>
      <c r="D3274" t="s">
        <v>281</v>
      </c>
      <c r="E3274" t="s">
        <v>54</v>
      </c>
      <c r="F3274" t="s">
        <v>156</v>
      </c>
      <c r="G3274" t="s">
        <v>56</v>
      </c>
      <c r="H3274">
        <v>1</v>
      </c>
      <c r="I3274">
        <v>23.68</v>
      </c>
      <c r="J3274">
        <v>0.22800000000000001</v>
      </c>
      <c r="K3274">
        <v>15.09</v>
      </c>
      <c r="L3274" t="s">
        <v>57</v>
      </c>
    </row>
    <row r="3275" spans="1:12" x14ac:dyDescent="0.3">
      <c r="A3275" t="s">
        <v>2843</v>
      </c>
      <c r="B3275" t="s">
        <v>7787</v>
      </c>
      <c r="C3275" t="s">
        <v>6865</v>
      </c>
      <c r="D3275" t="s">
        <v>258</v>
      </c>
      <c r="E3275" t="s">
        <v>54</v>
      </c>
      <c r="F3275" t="s">
        <v>65</v>
      </c>
      <c r="G3275" t="s">
        <v>56</v>
      </c>
      <c r="H3275">
        <v>2</v>
      </c>
      <c r="I3275">
        <v>17.190000000000001</v>
      </c>
      <c r="J3275">
        <v>0.248</v>
      </c>
      <c r="K3275">
        <v>10.94</v>
      </c>
      <c r="L3275" t="s">
        <v>57</v>
      </c>
    </row>
    <row r="3276" spans="1:12" x14ac:dyDescent="0.3">
      <c r="A3276" t="s">
        <v>1563</v>
      </c>
      <c r="B3276" t="s">
        <v>8267</v>
      </c>
      <c r="C3276" t="s">
        <v>63</v>
      </c>
      <c r="D3276" t="s">
        <v>251</v>
      </c>
      <c r="E3276" t="s">
        <v>54</v>
      </c>
      <c r="F3276" t="s">
        <v>114</v>
      </c>
      <c r="G3276" t="s">
        <v>68</v>
      </c>
      <c r="H3276">
        <v>5</v>
      </c>
      <c r="I3276">
        <v>20.63</v>
      </c>
      <c r="J3276">
        <v>0.23</v>
      </c>
      <c r="K3276">
        <v>13.13</v>
      </c>
      <c r="L3276" t="s">
        <v>57</v>
      </c>
    </row>
    <row r="3277" spans="1:12" x14ac:dyDescent="0.3">
      <c r="A3277" t="s">
        <v>1316</v>
      </c>
      <c r="B3277" t="s">
        <v>7458</v>
      </c>
      <c r="C3277" t="s">
        <v>52</v>
      </c>
      <c r="D3277" t="s">
        <v>237</v>
      </c>
      <c r="E3277" t="s">
        <v>60</v>
      </c>
      <c r="F3277" t="s">
        <v>99</v>
      </c>
      <c r="H3277">
        <v>3</v>
      </c>
      <c r="I3277">
        <v>56.07</v>
      </c>
      <c r="J3277">
        <v>0.114</v>
      </c>
      <c r="K3277">
        <v>30.75</v>
      </c>
      <c r="L3277" t="s">
        <v>57</v>
      </c>
    </row>
    <row r="3278" spans="1:12" x14ac:dyDescent="0.3">
      <c r="A3278" t="s">
        <v>3850</v>
      </c>
      <c r="B3278" t="s">
        <v>6993</v>
      </c>
      <c r="C3278" t="s">
        <v>52</v>
      </c>
      <c r="D3278" t="s">
        <v>272</v>
      </c>
      <c r="E3278" t="s">
        <v>60</v>
      </c>
      <c r="F3278" t="s">
        <v>61</v>
      </c>
      <c r="G3278" t="s">
        <v>68</v>
      </c>
      <c r="H3278">
        <v>7</v>
      </c>
      <c r="I3278">
        <v>68.67</v>
      </c>
      <c r="J3278">
        <v>8.6999999999999994E-2</v>
      </c>
      <c r="K3278">
        <v>35.54</v>
      </c>
      <c r="L3278" t="s">
        <v>57</v>
      </c>
    </row>
    <row r="3279" spans="1:12" x14ac:dyDescent="0.3">
      <c r="A3279" t="s">
        <v>6567</v>
      </c>
      <c r="B3279" t="s">
        <v>7373</v>
      </c>
      <c r="C3279" t="s">
        <v>52</v>
      </c>
      <c r="D3279" t="s">
        <v>121</v>
      </c>
      <c r="E3279" t="s">
        <v>54</v>
      </c>
      <c r="F3279" t="s">
        <v>156</v>
      </c>
      <c r="G3279" t="s">
        <v>68</v>
      </c>
      <c r="H3279">
        <v>1</v>
      </c>
      <c r="I3279">
        <v>20.04</v>
      </c>
      <c r="J3279">
        <v>9.0999999999999998E-2</v>
      </c>
      <c r="K3279">
        <v>12.41</v>
      </c>
      <c r="L3279" t="s">
        <v>57</v>
      </c>
    </row>
    <row r="3280" spans="1:12" x14ac:dyDescent="0.3">
      <c r="A3280" t="s">
        <v>5650</v>
      </c>
      <c r="B3280" t="s">
        <v>7368</v>
      </c>
      <c r="C3280" t="s">
        <v>88</v>
      </c>
      <c r="D3280" t="s">
        <v>202</v>
      </c>
      <c r="E3280" t="s">
        <v>71</v>
      </c>
      <c r="F3280" t="s">
        <v>86</v>
      </c>
      <c r="G3280" t="s">
        <v>56</v>
      </c>
      <c r="H3280">
        <v>2</v>
      </c>
      <c r="I3280">
        <v>254.52</v>
      </c>
      <c r="J3280">
        <v>7.0000000000000007E-2</v>
      </c>
      <c r="K3280">
        <v>175.18</v>
      </c>
      <c r="L3280" t="s">
        <v>57</v>
      </c>
    </row>
    <row r="3281" spans="1:12" x14ac:dyDescent="0.3">
      <c r="A3281" t="s">
        <v>6125</v>
      </c>
      <c r="B3281" t="s">
        <v>8268</v>
      </c>
      <c r="C3281" t="s">
        <v>88</v>
      </c>
      <c r="D3281" t="s">
        <v>270</v>
      </c>
      <c r="E3281" t="s">
        <v>60</v>
      </c>
      <c r="F3281" t="s">
        <v>67</v>
      </c>
      <c r="G3281" t="s">
        <v>56</v>
      </c>
      <c r="H3281">
        <v>3</v>
      </c>
      <c r="I3281">
        <v>21.59</v>
      </c>
      <c r="J3281">
        <v>8.5999999999999993E-2</v>
      </c>
      <c r="K3281">
        <v>10.99</v>
      </c>
      <c r="L3281" t="s">
        <v>57</v>
      </c>
    </row>
    <row r="3282" spans="1:12" x14ac:dyDescent="0.3">
      <c r="A3282" t="s">
        <v>5690</v>
      </c>
      <c r="B3282" t="s">
        <v>7674</v>
      </c>
      <c r="C3282" t="s">
        <v>52</v>
      </c>
      <c r="D3282" t="s">
        <v>121</v>
      </c>
      <c r="E3282" t="s">
        <v>107</v>
      </c>
      <c r="F3282" t="s">
        <v>193</v>
      </c>
      <c r="G3282" t="s">
        <v>56</v>
      </c>
      <c r="H3282">
        <v>2</v>
      </c>
      <c r="I3282">
        <v>47.69</v>
      </c>
      <c r="J3282">
        <v>0</v>
      </c>
      <c r="K3282">
        <v>17.14</v>
      </c>
      <c r="L3282" t="s">
        <v>57</v>
      </c>
    </row>
    <row r="3283" spans="1:12" x14ac:dyDescent="0.3">
      <c r="A3283" t="s">
        <v>6425</v>
      </c>
      <c r="C3283" t="s">
        <v>88</v>
      </c>
      <c r="D3283" t="s">
        <v>116</v>
      </c>
      <c r="E3283" t="s">
        <v>54</v>
      </c>
      <c r="F3283" t="s">
        <v>268</v>
      </c>
      <c r="G3283" t="s">
        <v>56</v>
      </c>
      <c r="H3283">
        <v>2</v>
      </c>
      <c r="I3283">
        <v>6.73</v>
      </c>
      <c r="J3283">
        <v>7.1999999999999995E-2</v>
      </c>
      <c r="K3283">
        <v>4.6100000000000003</v>
      </c>
      <c r="L3283" t="s">
        <v>57</v>
      </c>
    </row>
    <row r="3284" spans="1:12" x14ac:dyDescent="0.3">
      <c r="A3284" t="s">
        <v>2666</v>
      </c>
      <c r="B3284" t="s">
        <v>8269</v>
      </c>
      <c r="C3284" t="s">
        <v>88</v>
      </c>
      <c r="D3284" t="s">
        <v>167</v>
      </c>
      <c r="E3284" t="s">
        <v>54</v>
      </c>
      <c r="F3284" t="s">
        <v>268</v>
      </c>
      <c r="G3284" t="s">
        <v>68</v>
      </c>
      <c r="H3284">
        <v>3</v>
      </c>
      <c r="I3284">
        <v>22.06</v>
      </c>
      <c r="J3284">
        <v>8.5999999999999993E-2</v>
      </c>
      <c r="K3284">
        <v>13.89</v>
      </c>
    </row>
    <row r="3285" spans="1:12" x14ac:dyDescent="0.3">
      <c r="A3285" t="s">
        <v>2589</v>
      </c>
      <c r="B3285" t="s">
        <v>7876</v>
      </c>
      <c r="C3285" t="s">
        <v>6930</v>
      </c>
      <c r="D3285" t="s">
        <v>572</v>
      </c>
      <c r="E3285" t="s">
        <v>71</v>
      </c>
      <c r="F3285" t="s">
        <v>86</v>
      </c>
      <c r="G3285" t="s">
        <v>56</v>
      </c>
      <c r="H3285">
        <v>1</v>
      </c>
      <c r="I3285">
        <v>33.380000000000003</v>
      </c>
      <c r="J3285">
        <v>0.08</v>
      </c>
      <c r="K3285">
        <v>25.3</v>
      </c>
      <c r="L3285" t="s">
        <v>57</v>
      </c>
    </row>
    <row r="3286" spans="1:12" x14ac:dyDescent="0.3">
      <c r="A3286" t="s">
        <v>3195</v>
      </c>
      <c r="B3286" t="s">
        <v>7485</v>
      </c>
      <c r="C3286" t="s">
        <v>84</v>
      </c>
      <c r="D3286" t="s">
        <v>110</v>
      </c>
      <c r="E3286" t="s">
        <v>107</v>
      </c>
      <c r="F3286" t="s">
        <v>193</v>
      </c>
      <c r="G3286" t="s">
        <v>56</v>
      </c>
      <c r="H3286">
        <v>4</v>
      </c>
      <c r="I3286">
        <v>34.29</v>
      </c>
      <c r="J3286">
        <v>0</v>
      </c>
      <c r="K3286">
        <v>14.44</v>
      </c>
      <c r="L3286" t="s">
        <v>57</v>
      </c>
    </row>
    <row r="3287" spans="1:12" x14ac:dyDescent="0.3">
      <c r="A3287" t="s">
        <v>2679</v>
      </c>
      <c r="B3287" t="s">
        <v>7235</v>
      </c>
      <c r="C3287" t="s">
        <v>52</v>
      </c>
      <c r="D3287" t="s">
        <v>272</v>
      </c>
      <c r="E3287" t="s">
        <v>71</v>
      </c>
      <c r="F3287" t="s">
        <v>6893</v>
      </c>
      <c r="G3287" t="s">
        <v>68</v>
      </c>
      <c r="H3287">
        <v>1</v>
      </c>
      <c r="I3287">
        <v>146.15</v>
      </c>
      <c r="J3287">
        <v>0.154</v>
      </c>
      <c r="K3287">
        <v>106.07</v>
      </c>
      <c r="L3287" t="s">
        <v>57</v>
      </c>
    </row>
    <row r="3288" spans="1:12" x14ac:dyDescent="0.3">
      <c r="A3288" t="s">
        <v>3112</v>
      </c>
      <c r="B3288" t="s">
        <v>7887</v>
      </c>
      <c r="C3288" t="s">
        <v>84</v>
      </c>
      <c r="D3288" t="s">
        <v>171</v>
      </c>
      <c r="E3288" t="s">
        <v>71</v>
      </c>
      <c r="F3288" t="s">
        <v>86</v>
      </c>
      <c r="G3288" t="s">
        <v>56</v>
      </c>
      <c r="H3288">
        <v>3</v>
      </c>
      <c r="I3288">
        <v>227.67</v>
      </c>
      <c r="J3288">
        <v>0.112</v>
      </c>
      <c r="K3288">
        <v>174.08</v>
      </c>
      <c r="L3288" t="s">
        <v>57</v>
      </c>
    </row>
    <row r="3289" spans="1:12" x14ac:dyDescent="0.3">
      <c r="A3289" t="s">
        <v>6068</v>
      </c>
      <c r="B3289" t="s">
        <v>7804</v>
      </c>
      <c r="C3289" t="s">
        <v>84</v>
      </c>
      <c r="D3289" t="s">
        <v>144</v>
      </c>
      <c r="E3289" t="s">
        <v>54</v>
      </c>
      <c r="F3289" t="s">
        <v>114</v>
      </c>
      <c r="G3289" t="s">
        <v>56</v>
      </c>
      <c r="H3289">
        <v>3</v>
      </c>
      <c r="I3289">
        <v>4.25</v>
      </c>
      <c r="J3289">
        <v>0.14299999999999999</v>
      </c>
      <c r="K3289">
        <v>2.64</v>
      </c>
      <c r="L3289" t="s">
        <v>57</v>
      </c>
    </row>
    <row r="3290" spans="1:12" x14ac:dyDescent="0.3">
      <c r="A3290" t="s">
        <v>2626</v>
      </c>
      <c r="B3290" t="s">
        <v>8270</v>
      </c>
      <c r="C3290" t="s">
        <v>84</v>
      </c>
      <c r="D3290" t="s">
        <v>147</v>
      </c>
      <c r="E3290" t="s">
        <v>71</v>
      </c>
      <c r="F3290" t="s">
        <v>97</v>
      </c>
      <c r="G3290" t="s">
        <v>68</v>
      </c>
      <c r="H3290">
        <v>2</v>
      </c>
      <c r="I3290">
        <v>117.95</v>
      </c>
      <c r="J3290">
        <v>0.13300000000000001</v>
      </c>
      <c r="K3290">
        <v>83.5</v>
      </c>
      <c r="L3290" t="s">
        <v>57</v>
      </c>
    </row>
    <row r="3291" spans="1:12" x14ac:dyDescent="0.3">
      <c r="A3291" t="s">
        <v>2712</v>
      </c>
      <c r="B3291" t="s">
        <v>8271</v>
      </c>
      <c r="C3291" t="s">
        <v>52</v>
      </c>
      <c r="D3291" t="s">
        <v>181</v>
      </c>
      <c r="E3291" t="s">
        <v>107</v>
      </c>
      <c r="F3291" t="s">
        <v>139</v>
      </c>
      <c r="G3291" t="s">
        <v>56</v>
      </c>
      <c r="H3291">
        <v>1</v>
      </c>
      <c r="I3291">
        <v>52.45</v>
      </c>
      <c r="J3291">
        <v>0</v>
      </c>
      <c r="K3291">
        <v>21.72</v>
      </c>
      <c r="L3291" t="s">
        <v>57</v>
      </c>
    </row>
    <row r="3292" spans="1:12" x14ac:dyDescent="0.3">
      <c r="A3292" t="s">
        <v>2089</v>
      </c>
      <c r="B3292" t="s">
        <v>7584</v>
      </c>
      <c r="C3292" t="s">
        <v>52</v>
      </c>
      <c r="D3292" t="s">
        <v>155</v>
      </c>
      <c r="E3292" t="s">
        <v>93</v>
      </c>
      <c r="F3292" t="s">
        <v>141</v>
      </c>
      <c r="G3292" t="s">
        <v>56</v>
      </c>
      <c r="H3292">
        <v>15</v>
      </c>
      <c r="I3292">
        <v>84.12</v>
      </c>
      <c r="J3292">
        <v>4.2000000000000003E-2</v>
      </c>
      <c r="K3292">
        <v>29.58</v>
      </c>
      <c r="L3292" t="s">
        <v>57</v>
      </c>
    </row>
    <row r="3293" spans="1:12" x14ac:dyDescent="0.3">
      <c r="A3293" t="s">
        <v>713</v>
      </c>
      <c r="B3293" t="s">
        <v>7217</v>
      </c>
      <c r="C3293" t="s">
        <v>63</v>
      </c>
      <c r="D3293" t="s">
        <v>188</v>
      </c>
      <c r="E3293" t="s">
        <v>93</v>
      </c>
      <c r="F3293" t="s">
        <v>124</v>
      </c>
      <c r="G3293" t="s">
        <v>68</v>
      </c>
      <c r="H3293">
        <v>8</v>
      </c>
      <c r="I3293">
        <v>53.45</v>
      </c>
      <c r="J3293">
        <v>0.20200000000000001</v>
      </c>
      <c r="K3293">
        <v>21.94</v>
      </c>
      <c r="L3293" t="s">
        <v>104</v>
      </c>
    </row>
    <row r="3294" spans="1:12" x14ac:dyDescent="0.3">
      <c r="A3294" t="s">
        <v>1504</v>
      </c>
      <c r="B3294" t="s">
        <v>7488</v>
      </c>
      <c r="C3294" t="s">
        <v>52</v>
      </c>
      <c r="D3294" t="s">
        <v>121</v>
      </c>
      <c r="E3294" t="s">
        <v>60</v>
      </c>
      <c r="F3294" t="s">
        <v>90</v>
      </c>
      <c r="G3294" t="s">
        <v>56</v>
      </c>
      <c r="H3294">
        <v>1</v>
      </c>
      <c r="I3294">
        <v>119.36</v>
      </c>
      <c r="J3294">
        <v>5.7000000000000002E-2</v>
      </c>
      <c r="K3294">
        <v>48.05</v>
      </c>
    </row>
    <row r="3295" spans="1:12" x14ac:dyDescent="0.3">
      <c r="A3295" t="s">
        <v>896</v>
      </c>
      <c r="B3295" t="s">
        <v>7676</v>
      </c>
      <c r="C3295" t="s">
        <v>6718</v>
      </c>
      <c r="D3295" t="s">
        <v>216</v>
      </c>
      <c r="E3295" t="s">
        <v>93</v>
      </c>
      <c r="F3295" t="s">
        <v>141</v>
      </c>
      <c r="G3295" t="s">
        <v>68</v>
      </c>
      <c r="H3295">
        <v>4</v>
      </c>
      <c r="I3295">
        <v>85.03</v>
      </c>
      <c r="J3295">
        <v>8.6999999999999994E-2</v>
      </c>
      <c r="K3295">
        <v>38.64</v>
      </c>
      <c r="L3295" t="s">
        <v>57</v>
      </c>
    </row>
    <row r="3296" spans="1:12" x14ac:dyDescent="0.3">
      <c r="A3296" t="s">
        <v>305</v>
      </c>
      <c r="B3296" t="s">
        <v>7385</v>
      </c>
      <c r="C3296" t="s">
        <v>84</v>
      </c>
      <c r="D3296" t="s">
        <v>110</v>
      </c>
      <c r="E3296" t="s">
        <v>54</v>
      </c>
      <c r="F3296" t="s">
        <v>65</v>
      </c>
      <c r="G3296" t="s">
        <v>68</v>
      </c>
      <c r="H3296">
        <v>6</v>
      </c>
      <c r="I3296">
        <v>10.119999999999999</v>
      </c>
      <c r="J3296">
        <v>0.105</v>
      </c>
      <c r="K3296">
        <v>5.83</v>
      </c>
      <c r="L3296" t="s">
        <v>57</v>
      </c>
    </row>
    <row r="3297" spans="1:12" x14ac:dyDescent="0.3">
      <c r="A3297" t="s">
        <v>635</v>
      </c>
      <c r="B3297" t="s">
        <v>6959</v>
      </c>
      <c r="C3297" t="s">
        <v>52</v>
      </c>
      <c r="D3297" t="s">
        <v>101</v>
      </c>
      <c r="E3297" t="s">
        <v>71</v>
      </c>
      <c r="F3297" t="s">
        <v>72</v>
      </c>
      <c r="G3297" t="s">
        <v>56</v>
      </c>
      <c r="H3297">
        <v>4</v>
      </c>
      <c r="I3297">
        <v>159.41999999999999</v>
      </c>
      <c r="J3297">
        <v>0.105</v>
      </c>
      <c r="K3297">
        <v>114.29</v>
      </c>
      <c r="L3297" t="s">
        <v>6720</v>
      </c>
    </row>
    <row r="3298" spans="1:12" x14ac:dyDescent="0.3">
      <c r="A3298" t="s">
        <v>496</v>
      </c>
      <c r="B3298" t="s">
        <v>7141</v>
      </c>
      <c r="C3298" t="s">
        <v>84</v>
      </c>
      <c r="D3298" t="s">
        <v>372</v>
      </c>
      <c r="E3298" t="s">
        <v>54</v>
      </c>
      <c r="F3298" t="s">
        <v>268</v>
      </c>
      <c r="G3298" t="s">
        <v>68</v>
      </c>
      <c r="H3298">
        <v>4</v>
      </c>
      <c r="I3298">
        <v>24.29</v>
      </c>
      <c r="J3298">
        <v>6.3E-2</v>
      </c>
      <c r="K3298">
        <v>16.21</v>
      </c>
      <c r="L3298" t="s">
        <v>57</v>
      </c>
    </row>
    <row r="3299" spans="1:12" x14ac:dyDescent="0.3">
      <c r="A3299" t="s">
        <v>4446</v>
      </c>
      <c r="B3299" t="s">
        <v>7464</v>
      </c>
      <c r="C3299" t="s">
        <v>52</v>
      </c>
      <c r="D3299" t="s">
        <v>75</v>
      </c>
      <c r="E3299" t="s">
        <v>107</v>
      </c>
      <c r="F3299" t="s">
        <v>148</v>
      </c>
      <c r="G3299" t="s">
        <v>68</v>
      </c>
      <c r="H3299">
        <v>4</v>
      </c>
      <c r="I3299">
        <v>10.130000000000001</v>
      </c>
      <c r="J3299">
        <v>0.14000000000000001</v>
      </c>
      <c r="K3299">
        <v>3.21</v>
      </c>
      <c r="L3299" t="s">
        <v>57</v>
      </c>
    </row>
    <row r="3300" spans="1:12" x14ac:dyDescent="0.3">
      <c r="A3300" t="s">
        <v>1542</v>
      </c>
      <c r="B3300" t="s">
        <v>8065</v>
      </c>
      <c r="C3300" t="s">
        <v>63</v>
      </c>
      <c r="D3300" t="s">
        <v>119</v>
      </c>
      <c r="E3300" t="s">
        <v>71</v>
      </c>
      <c r="F3300" t="s">
        <v>72</v>
      </c>
      <c r="G3300" t="s">
        <v>56</v>
      </c>
      <c r="H3300">
        <v>5</v>
      </c>
      <c r="I3300">
        <v>136.38999999999999</v>
      </c>
      <c r="J3300">
        <v>0.16700000000000001</v>
      </c>
      <c r="K3300">
        <v>94.76</v>
      </c>
      <c r="L3300" t="s">
        <v>57</v>
      </c>
    </row>
    <row r="3301" spans="1:12" x14ac:dyDescent="0.3">
      <c r="A3301" t="s">
        <v>1710</v>
      </c>
      <c r="B3301" t="s">
        <v>6960</v>
      </c>
      <c r="C3301" t="s">
        <v>84</v>
      </c>
      <c r="E3301" t="s">
        <v>93</v>
      </c>
      <c r="F3301" t="s">
        <v>141</v>
      </c>
      <c r="H3301">
        <v>1</v>
      </c>
      <c r="I3301">
        <v>14.87</v>
      </c>
      <c r="J3301">
        <v>7.8E-2</v>
      </c>
      <c r="K3301">
        <v>6.8</v>
      </c>
      <c r="L3301" t="s">
        <v>57</v>
      </c>
    </row>
    <row r="3302" spans="1:12" x14ac:dyDescent="0.3">
      <c r="A3302" t="s">
        <v>2137</v>
      </c>
      <c r="B3302" t="s">
        <v>6804</v>
      </c>
      <c r="C3302" t="s">
        <v>52</v>
      </c>
      <c r="D3302" t="s">
        <v>130</v>
      </c>
      <c r="E3302" t="s">
        <v>60</v>
      </c>
      <c r="F3302" t="s">
        <v>61</v>
      </c>
      <c r="G3302" t="s">
        <v>68</v>
      </c>
      <c r="H3302">
        <v>4</v>
      </c>
      <c r="I3302">
        <v>70.09</v>
      </c>
      <c r="J3302">
        <v>0.03</v>
      </c>
      <c r="K3302">
        <v>34.78</v>
      </c>
      <c r="L3302" t="s">
        <v>57</v>
      </c>
    </row>
    <row r="3303" spans="1:12" x14ac:dyDescent="0.3">
      <c r="A3303" t="s">
        <v>3665</v>
      </c>
      <c r="B3303" t="s">
        <v>8272</v>
      </c>
      <c r="C3303" t="s">
        <v>52</v>
      </c>
      <c r="D3303" t="s">
        <v>101</v>
      </c>
      <c r="E3303" t="s">
        <v>107</v>
      </c>
      <c r="F3303" t="s">
        <v>193</v>
      </c>
      <c r="G3303" t="s">
        <v>56</v>
      </c>
      <c r="H3303">
        <v>10</v>
      </c>
      <c r="I3303">
        <v>37.03</v>
      </c>
      <c r="J3303">
        <v>0.107</v>
      </c>
      <c r="K3303">
        <v>15.4</v>
      </c>
      <c r="L3303" t="s">
        <v>57</v>
      </c>
    </row>
    <row r="3304" spans="1:12" x14ac:dyDescent="0.3">
      <c r="A3304" t="s">
        <v>3681</v>
      </c>
      <c r="B3304" t="s">
        <v>7200</v>
      </c>
      <c r="C3304" t="s">
        <v>84</v>
      </c>
      <c r="D3304" t="s">
        <v>177</v>
      </c>
      <c r="E3304" t="s">
        <v>93</v>
      </c>
      <c r="F3304" t="s">
        <v>94</v>
      </c>
      <c r="G3304" t="s">
        <v>68</v>
      </c>
      <c r="H3304">
        <v>4</v>
      </c>
      <c r="I3304">
        <v>24.5</v>
      </c>
      <c r="J3304">
        <v>0</v>
      </c>
      <c r="K3304">
        <v>9.39</v>
      </c>
      <c r="L3304" t="s">
        <v>57</v>
      </c>
    </row>
    <row r="3305" spans="1:12" x14ac:dyDescent="0.3">
      <c r="A3305" t="s">
        <v>950</v>
      </c>
      <c r="B3305" t="s">
        <v>6776</v>
      </c>
      <c r="C3305" t="s">
        <v>63</v>
      </c>
      <c r="D3305" t="s">
        <v>82</v>
      </c>
      <c r="E3305" t="s">
        <v>71</v>
      </c>
      <c r="F3305" t="s">
        <v>86</v>
      </c>
      <c r="G3305" t="s">
        <v>68</v>
      </c>
      <c r="H3305">
        <v>12</v>
      </c>
      <c r="I3305">
        <v>105.16</v>
      </c>
      <c r="J3305">
        <v>0.21099999999999999</v>
      </c>
      <c r="K3305">
        <v>78.06</v>
      </c>
      <c r="L3305" t="s">
        <v>57</v>
      </c>
    </row>
    <row r="3306" spans="1:12" x14ac:dyDescent="0.3">
      <c r="A3306" t="s">
        <v>5023</v>
      </c>
      <c r="B3306" t="s">
        <v>7098</v>
      </c>
      <c r="C3306" t="s">
        <v>84</v>
      </c>
      <c r="D3306" t="s">
        <v>171</v>
      </c>
      <c r="E3306" t="s">
        <v>60</v>
      </c>
      <c r="F3306" t="s">
        <v>67</v>
      </c>
      <c r="G3306" t="s">
        <v>56</v>
      </c>
      <c r="H3306">
        <v>6</v>
      </c>
      <c r="I3306">
        <v>38.92</v>
      </c>
      <c r="J3306">
        <v>0.126</v>
      </c>
      <c r="K3306">
        <v>20.95</v>
      </c>
      <c r="L3306" t="s">
        <v>6720</v>
      </c>
    </row>
    <row r="3307" spans="1:12" x14ac:dyDescent="0.3">
      <c r="A3307" t="s">
        <v>790</v>
      </c>
      <c r="B3307" t="s">
        <v>6751</v>
      </c>
      <c r="C3307" t="s">
        <v>63</v>
      </c>
      <c r="D3307" t="s">
        <v>204</v>
      </c>
      <c r="E3307" t="s">
        <v>107</v>
      </c>
      <c r="F3307" t="s">
        <v>139</v>
      </c>
      <c r="H3307">
        <v>1</v>
      </c>
      <c r="I3307">
        <v>31.92</v>
      </c>
      <c r="J3307">
        <v>0</v>
      </c>
      <c r="K3307">
        <v>12.88</v>
      </c>
      <c r="L3307" t="s">
        <v>57</v>
      </c>
    </row>
    <row r="3308" spans="1:12" x14ac:dyDescent="0.3">
      <c r="A3308" t="s">
        <v>499</v>
      </c>
      <c r="B3308" t="s">
        <v>7768</v>
      </c>
      <c r="C3308" t="s">
        <v>88</v>
      </c>
      <c r="D3308" t="s">
        <v>429</v>
      </c>
      <c r="E3308" t="s">
        <v>60</v>
      </c>
      <c r="F3308" t="s">
        <v>61</v>
      </c>
      <c r="G3308" t="s">
        <v>68</v>
      </c>
      <c r="H3308">
        <v>2</v>
      </c>
      <c r="I3308">
        <v>100.99</v>
      </c>
      <c r="J3308">
        <v>0.10100000000000001</v>
      </c>
      <c r="K3308">
        <v>52.45</v>
      </c>
      <c r="L3308" t="s">
        <v>57</v>
      </c>
    </row>
    <row r="3309" spans="1:12" x14ac:dyDescent="0.3">
      <c r="A3309" t="s">
        <v>4635</v>
      </c>
      <c r="B3309" t="s">
        <v>7275</v>
      </c>
      <c r="C3309" t="s">
        <v>84</v>
      </c>
      <c r="D3309" t="s">
        <v>243</v>
      </c>
      <c r="E3309" t="s">
        <v>54</v>
      </c>
      <c r="F3309" t="s">
        <v>65</v>
      </c>
      <c r="G3309" t="s">
        <v>68</v>
      </c>
      <c r="H3309">
        <v>1</v>
      </c>
      <c r="I3309">
        <v>7.05</v>
      </c>
      <c r="J3309">
        <v>0.09</v>
      </c>
      <c r="K3309">
        <v>4.21</v>
      </c>
      <c r="L3309" t="s">
        <v>57</v>
      </c>
    </row>
    <row r="3310" spans="1:12" x14ac:dyDescent="0.3">
      <c r="A3310" t="s">
        <v>6251</v>
      </c>
      <c r="B3310" t="s">
        <v>7183</v>
      </c>
      <c r="C3310" t="s">
        <v>6817</v>
      </c>
      <c r="D3310" t="s">
        <v>167</v>
      </c>
      <c r="E3310" t="s">
        <v>107</v>
      </c>
      <c r="F3310" t="s">
        <v>132</v>
      </c>
      <c r="G3310" t="s">
        <v>68</v>
      </c>
      <c r="H3310">
        <v>3</v>
      </c>
      <c r="I3310">
        <v>59.68</v>
      </c>
      <c r="K3310">
        <v>19.899999999999999</v>
      </c>
      <c r="L3310" t="s">
        <v>6738</v>
      </c>
    </row>
    <row r="3311" spans="1:12" x14ac:dyDescent="0.3">
      <c r="A3311" t="s">
        <v>4663</v>
      </c>
      <c r="B3311" t="s">
        <v>8097</v>
      </c>
      <c r="C3311" t="s">
        <v>84</v>
      </c>
      <c r="D3311" t="s">
        <v>572</v>
      </c>
      <c r="E3311" t="s">
        <v>71</v>
      </c>
      <c r="F3311" t="s">
        <v>126</v>
      </c>
      <c r="G3311" t="s">
        <v>68</v>
      </c>
      <c r="H3311">
        <v>4</v>
      </c>
      <c r="I3311">
        <v>133.66999999999999</v>
      </c>
      <c r="J3311">
        <v>0.04</v>
      </c>
      <c r="K3311">
        <v>100.46</v>
      </c>
      <c r="L3311" t="s">
        <v>57</v>
      </c>
    </row>
    <row r="3312" spans="1:12" x14ac:dyDescent="0.3">
      <c r="A3312" t="s">
        <v>5144</v>
      </c>
      <c r="B3312" t="s">
        <v>7885</v>
      </c>
      <c r="C3312" t="s">
        <v>84</v>
      </c>
      <c r="D3312" t="s">
        <v>229</v>
      </c>
      <c r="E3312" t="s">
        <v>60</v>
      </c>
      <c r="F3312" t="s">
        <v>67</v>
      </c>
      <c r="G3312" t="s">
        <v>68</v>
      </c>
      <c r="H3312">
        <v>7</v>
      </c>
      <c r="I3312">
        <v>71.209999999999994</v>
      </c>
      <c r="J3312">
        <v>0.08</v>
      </c>
      <c r="L3312" t="s">
        <v>57</v>
      </c>
    </row>
    <row r="3313" spans="1:12" x14ac:dyDescent="0.3">
      <c r="A3313" t="s">
        <v>4424</v>
      </c>
      <c r="B3313" t="s">
        <v>6806</v>
      </c>
      <c r="C3313" t="s">
        <v>84</v>
      </c>
      <c r="D3313" t="s">
        <v>243</v>
      </c>
      <c r="E3313" t="s">
        <v>7039</v>
      </c>
      <c r="F3313" t="s">
        <v>65</v>
      </c>
      <c r="G3313" t="s">
        <v>68</v>
      </c>
      <c r="H3313">
        <v>3</v>
      </c>
      <c r="I3313">
        <v>21.94</v>
      </c>
      <c r="K3313">
        <v>13.75</v>
      </c>
      <c r="L3313" t="s">
        <v>57</v>
      </c>
    </row>
    <row r="3314" spans="1:12" x14ac:dyDescent="0.3">
      <c r="A3314" t="s">
        <v>6172</v>
      </c>
      <c r="B3314" t="s">
        <v>8043</v>
      </c>
      <c r="C3314" t="s">
        <v>52</v>
      </c>
      <c r="D3314" t="s">
        <v>70</v>
      </c>
      <c r="E3314" t="s">
        <v>107</v>
      </c>
      <c r="F3314" t="s">
        <v>108</v>
      </c>
      <c r="G3314" t="s">
        <v>68</v>
      </c>
      <c r="H3314">
        <v>2</v>
      </c>
      <c r="I3314">
        <v>29.46</v>
      </c>
      <c r="J3314">
        <v>0.13700000000000001</v>
      </c>
      <c r="K3314">
        <v>10.66</v>
      </c>
      <c r="L3314" t="s">
        <v>57</v>
      </c>
    </row>
    <row r="3315" spans="1:12" x14ac:dyDescent="0.3">
      <c r="A3315" t="s">
        <v>3042</v>
      </c>
      <c r="B3315" t="s">
        <v>7792</v>
      </c>
      <c r="C3315" t="s">
        <v>84</v>
      </c>
      <c r="D3315" t="s">
        <v>196</v>
      </c>
      <c r="E3315" t="s">
        <v>60</v>
      </c>
      <c r="F3315" t="s">
        <v>61</v>
      </c>
      <c r="G3315" t="s">
        <v>68</v>
      </c>
      <c r="H3315">
        <v>5</v>
      </c>
      <c r="J3315">
        <v>0.13300000000000001</v>
      </c>
      <c r="K3315">
        <v>50.85</v>
      </c>
      <c r="L3315" t="s">
        <v>57</v>
      </c>
    </row>
    <row r="3316" spans="1:12" x14ac:dyDescent="0.3">
      <c r="A3316" t="s">
        <v>1126</v>
      </c>
      <c r="B3316" t="s">
        <v>7833</v>
      </c>
      <c r="C3316" t="s">
        <v>88</v>
      </c>
      <c r="D3316" t="s">
        <v>429</v>
      </c>
      <c r="E3316" t="s">
        <v>54</v>
      </c>
      <c r="F3316" t="s">
        <v>55</v>
      </c>
      <c r="G3316" t="s">
        <v>68</v>
      </c>
      <c r="H3316">
        <v>3</v>
      </c>
      <c r="I3316">
        <v>7.8</v>
      </c>
      <c r="J3316">
        <v>7.0000000000000007E-2</v>
      </c>
      <c r="K3316">
        <v>4.41</v>
      </c>
      <c r="L3316" t="s">
        <v>57</v>
      </c>
    </row>
    <row r="3317" spans="1:12" x14ac:dyDescent="0.3">
      <c r="A3317" t="s">
        <v>2883</v>
      </c>
      <c r="B3317" t="s">
        <v>6947</v>
      </c>
      <c r="C3317" t="s">
        <v>6817</v>
      </c>
      <c r="D3317" t="s">
        <v>234</v>
      </c>
      <c r="E3317" t="s">
        <v>71</v>
      </c>
      <c r="F3317" t="s">
        <v>86</v>
      </c>
      <c r="G3317" t="s">
        <v>56</v>
      </c>
      <c r="H3317">
        <v>5</v>
      </c>
      <c r="I3317">
        <v>203.77</v>
      </c>
      <c r="J3317">
        <v>3.1E-2</v>
      </c>
      <c r="K3317">
        <v>136.65</v>
      </c>
      <c r="L3317" t="s">
        <v>57</v>
      </c>
    </row>
    <row r="3318" spans="1:12" x14ac:dyDescent="0.3">
      <c r="A3318" t="s">
        <v>3250</v>
      </c>
      <c r="B3318" t="s">
        <v>7972</v>
      </c>
      <c r="C3318" t="s">
        <v>88</v>
      </c>
      <c r="D3318" t="s">
        <v>7450</v>
      </c>
      <c r="E3318" t="s">
        <v>107</v>
      </c>
      <c r="F3318" t="s">
        <v>139</v>
      </c>
      <c r="G3318" t="s">
        <v>68</v>
      </c>
      <c r="H3318">
        <v>3</v>
      </c>
      <c r="I3318">
        <v>39.26</v>
      </c>
      <c r="J3318">
        <v>1.6E-2</v>
      </c>
      <c r="K3318">
        <v>12.57</v>
      </c>
      <c r="L3318" t="s">
        <v>57</v>
      </c>
    </row>
    <row r="3319" spans="1:12" x14ac:dyDescent="0.3">
      <c r="A3319" t="s">
        <v>736</v>
      </c>
      <c r="B3319" t="s">
        <v>6751</v>
      </c>
      <c r="C3319" t="s">
        <v>6817</v>
      </c>
      <c r="D3319" t="s">
        <v>167</v>
      </c>
      <c r="E3319" t="s">
        <v>54</v>
      </c>
      <c r="F3319" t="s">
        <v>268</v>
      </c>
      <c r="G3319" t="s">
        <v>56</v>
      </c>
      <c r="H3319">
        <v>6</v>
      </c>
      <c r="I3319">
        <v>15.14</v>
      </c>
      <c r="J3319">
        <v>9.0999999999999998E-2</v>
      </c>
      <c r="K3319">
        <v>8.73</v>
      </c>
      <c r="L3319" t="s">
        <v>57</v>
      </c>
    </row>
    <row r="3320" spans="1:12" x14ac:dyDescent="0.3">
      <c r="A3320" t="s">
        <v>1438</v>
      </c>
      <c r="B3320" t="s">
        <v>7872</v>
      </c>
      <c r="C3320" t="s">
        <v>84</v>
      </c>
      <c r="D3320" t="s">
        <v>225</v>
      </c>
      <c r="E3320" t="s">
        <v>107</v>
      </c>
      <c r="F3320" t="s">
        <v>148</v>
      </c>
      <c r="G3320" t="s">
        <v>56</v>
      </c>
      <c r="H3320">
        <v>1</v>
      </c>
      <c r="I3320">
        <v>30.05</v>
      </c>
      <c r="J3320">
        <v>3.7999999999999999E-2</v>
      </c>
      <c r="K3320">
        <v>11.31</v>
      </c>
      <c r="L3320" t="s">
        <v>57</v>
      </c>
    </row>
    <row r="3321" spans="1:12" x14ac:dyDescent="0.3">
      <c r="A3321" t="s">
        <v>6227</v>
      </c>
      <c r="B3321" t="s">
        <v>6725</v>
      </c>
      <c r="C3321" t="s">
        <v>63</v>
      </c>
      <c r="D3321" t="s">
        <v>263</v>
      </c>
      <c r="E3321" t="s">
        <v>54</v>
      </c>
      <c r="F3321" t="s">
        <v>156</v>
      </c>
      <c r="G3321" t="s">
        <v>68</v>
      </c>
      <c r="H3321">
        <v>3</v>
      </c>
      <c r="I3321">
        <v>17.63</v>
      </c>
      <c r="J3321">
        <v>0.20699999999999999</v>
      </c>
      <c r="K3321">
        <v>11.15</v>
      </c>
      <c r="L3321" t="s">
        <v>57</v>
      </c>
    </row>
    <row r="3322" spans="1:12" x14ac:dyDescent="0.3">
      <c r="A3322" t="s">
        <v>6219</v>
      </c>
      <c r="B3322" t="s">
        <v>7083</v>
      </c>
      <c r="C3322" t="s">
        <v>84</v>
      </c>
      <c r="D3322" t="s">
        <v>177</v>
      </c>
      <c r="E3322" t="s">
        <v>7244</v>
      </c>
      <c r="F3322" t="s">
        <v>124</v>
      </c>
      <c r="G3322" t="s">
        <v>56</v>
      </c>
      <c r="H3322">
        <v>1</v>
      </c>
      <c r="I3322">
        <v>83.11</v>
      </c>
      <c r="J3322">
        <v>5.1999999999999998E-2</v>
      </c>
      <c r="K3322">
        <v>31.59</v>
      </c>
      <c r="L3322" t="s">
        <v>57</v>
      </c>
    </row>
    <row r="3323" spans="1:12" x14ac:dyDescent="0.3">
      <c r="A3323" t="s">
        <v>4132</v>
      </c>
      <c r="B3323" t="s">
        <v>8013</v>
      </c>
      <c r="C3323" t="s">
        <v>84</v>
      </c>
      <c r="D3323" t="s">
        <v>572</v>
      </c>
      <c r="E3323" t="s">
        <v>107</v>
      </c>
      <c r="F3323" t="s">
        <v>108</v>
      </c>
      <c r="G3323" t="s">
        <v>68</v>
      </c>
      <c r="H3323">
        <v>1</v>
      </c>
      <c r="I3323">
        <v>27.63</v>
      </c>
      <c r="J3323">
        <v>0.1</v>
      </c>
      <c r="K3323">
        <v>9.83</v>
      </c>
      <c r="L3323" t="s">
        <v>57</v>
      </c>
    </row>
    <row r="3324" spans="1:12" x14ac:dyDescent="0.3">
      <c r="A3324" t="s">
        <v>5638</v>
      </c>
      <c r="B3324" t="s">
        <v>8121</v>
      </c>
      <c r="C3324" t="s">
        <v>52</v>
      </c>
      <c r="D3324" t="s">
        <v>75</v>
      </c>
      <c r="E3324" t="s">
        <v>71</v>
      </c>
      <c r="F3324" t="s">
        <v>97</v>
      </c>
      <c r="G3324" t="s">
        <v>56</v>
      </c>
      <c r="H3324">
        <v>1</v>
      </c>
      <c r="I3324">
        <v>105.67</v>
      </c>
      <c r="J3324">
        <v>3.6999999999999998E-2</v>
      </c>
      <c r="K3324">
        <v>70.42</v>
      </c>
      <c r="L3324" t="s">
        <v>57</v>
      </c>
    </row>
    <row r="3325" spans="1:12" x14ac:dyDescent="0.3">
      <c r="A3325" t="s">
        <v>112</v>
      </c>
      <c r="B3325" t="s">
        <v>6921</v>
      </c>
      <c r="C3325" t="s">
        <v>52</v>
      </c>
      <c r="D3325" t="s">
        <v>113</v>
      </c>
      <c r="E3325" t="s">
        <v>54</v>
      </c>
      <c r="F3325" t="s">
        <v>114</v>
      </c>
      <c r="G3325" t="s">
        <v>68</v>
      </c>
      <c r="H3325">
        <v>1</v>
      </c>
      <c r="I3325">
        <v>24.52</v>
      </c>
      <c r="J3325">
        <v>6.4000000000000001E-2</v>
      </c>
      <c r="K3325">
        <v>15.45</v>
      </c>
      <c r="L3325" t="s">
        <v>57</v>
      </c>
    </row>
    <row r="3326" spans="1:12" x14ac:dyDescent="0.3">
      <c r="A3326" t="s">
        <v>5204</v>
      </c>
      <c r="B3326" t="s">
        <v>7239</v>
      </c>
      <c r="C3326" t="s">
        <v>52</v>
      </c>
      <c r="D3326" t="s">
        <v>272</v>
      </c>
      <c r="E3326" t="s">
        <v>93</v>
      </c>
      <c r="F3326" t="s">
        <v>141</v>
      </c>
      <c r="G3326" t="s">
        <v>56</v>
      </c>
      <c r="H3326">
        <v>8</v>
      </c>
      <c r="I3326">
        <v>62.25</v>
      </c>
      <c r="J3326">
        <v>7.8E-2</v>
      </c>
      <c r="K3326">
        <v>25.99</v>
      </c>
      <c r="L3326" t="s">
        <v>57</v>
      </c>
    </row>
    <row r="3327" spans="1:12" x14ac:dyDescent="0.3">
      <c r="A3327" t="s">
        <v>2362</v>
      </c>
      <c r="B3327" t="s">
        <v>7951</v>
      </c>
      <c r="C3327" t="s">
        <v>63</v>
      </c>
      <c r="D3327" t="s">
        <v>204</v>
      </c>
      <c r="E3327" t="s">
        <v>60</v>
      </c>
      <c r="F3327" t="s">
        <v>61</v>
      </c>
      <c r="G3327" t="s">
        <v>68</v>
      </c>
      <c r="H3327">
        <v>5</v>
      </c>
      <c r="I3327">
        <v>25.77</v>
      </c>
      <c r="J3327">
        <v>0.27500000000000002</v>
      </c>
      <c r="K3327">
        <v>14.13</v>
      </c>
      <c r="L3327" t="s">
        <v>57</v>
      </c>
    </row>
    <row r="3328" spans="1:12" x14ac:dyDescent="0.3">
      <c r="A3328" t="s">
        <v>2865</v>
      </c>
      <c r="B3328" t="s">
        <v>8199</v>
      </c>
      <c r="C3328" t="s">
        <v>84</v>
      </c>
      <c r="D3328" t="s">
        <v>85</v>
      </c>
      <c r="E3328" t="s">
        <v>60</v>
      </c>
      <c r="F3328" t="s">
        <v>67</v>
      </c>
      <c r="G3328" t="s">
        <v>68</v>
      </c>
      <c r="H3328">
        <v>1</v>
      </c>
      <c r="I3328">
        <v>74.45</v>
      </c>
      <c r="J3328">
        <v>8.4000000000000005E-2</v>
      </c>
      <c r="K3328">
        <v>40.04</v>
      </c>
      <c r="L3328" t="s">
        <v>57</v>
      </c>
    </row>
    <row r="3329" spans="1:12" x14ac:dyDescent="0.3">
      <c r="A3329" t="s">
        <v>3156</v>
      </c>
      <c r="B3329" t="s">
        <v>8273</v>
      </c>
      <c r="C3329" t="s">
        <v>63</v>
      </c>
      <c r="D3329" t="s">
        <v>119</v>
      </c>
      <c r="E3329" t="s">
        <v>71</v>
      </c>
      <c r="F3329" t="s">
        <v>72</v>
      </c>
      <c r="G3329" t="s">
        <v>56</v>
      </c>
      <c r="H3329">
        <v>5</v>
      </c>
      <c r="I3329">
        <v>144.03</v>
      </c>
      <c r="J3329">
        <v>0.158</v>
      </c>
      <c r="K3329">
        <v>99.08</v>
      </c>
      <c r="L3329" t="s">
        <v>57</v>
      </c>
    </row>
    <row r="3330" spans="1:12" x14ac:dyDescent="0.3">
      <c r="A3330" t="s">
        <v>6183</v>
      </c>
      <c r="B3330" t="s">
        <v>8274</v>
      </c>
      <c r="C3330" t="s">
        <v>84</v>
      </c>
      <c r="D3330" t="s">
        <v>144</v>
      </c>
      <c r="E3330" t="s">
        <v>54</v>
      </c>
      <c r="F3330" t="s">
        <v>65</v>
      </c>
      <c r="G3330" t="s">
        <v>68</v>
      </c>
      <c r="H3330">
        <v>5</v>
      </c>
      <c r="J3330">
        <v>3.9E-2</v>
      </c>
      <c r="K3330">
        <v>15.97</v>
      </c>
      <c r="L3330" t="s">
        <v>57</v>
      </c>
    </row>
    <row r="3331" spans="1:12" x14ac:dyDescent="0.3">
      <c r="A3331" t="s">
        <v>5237</v>
      </c>
      <c r="B3331" t="s">
        <v>7141</v>
      </c>
      <c r="C3331" t="s">
        <v>88</v>
      </c>
      <c r="D3331" t="s">
        <v>116</v>
      </c>
      <c r="E3331" t="s">
        <v>71</v>
      </c>
      <c r="F3331" t="s">
        <v>86</v>
      </c>
      <c r="G3331" t="s">
        <v>68</v>
      </c>
      <c r="H3331">
        <v>3</v>
      </c>
      <c r="I3331">
        <v>162.85</v>
      </c>
      <c r="J3331">
        <v>0.04</v>
      </c>
      <c r="K3331">
        <v>130.18</v>
      </c>
      <c r="L3331" t="s">
        <v>104</v>
      </c>
    </row>
    <row r="3332" spans="1:12" x14ac:dyDescent="0.3">
      <c r="A3332" t="s">
        <v>3005</v>
      </c>
      <c r="B3332" t="s">
        <v>7770</v>
      </c>
      <c r="C3332" t="s">
        <v>84</v>
      </c>
      <c r="D3332" t="s">
        <v>147</v>
      </c>
      <c r="E3332" t="s">
        <v>54</v>
      </c>
      <c r="F3332" t="s">
        <v>114</v>
      </c>
      <c r="G3332" t="s">
        <v>68</v>
      </c>
      <c r="H3332">
        <v>8</v>
      </c>
      <c r="I3332">
        <v>11.65</v>
      </c>
      <c r="J3332">
        <v>0</v>
      </c>
      <c r="K3332">
        <v>6.89</v>
      </c>
      <c r="L3332" t="s">
        <v>6720</v>
      </c>
    </row>
    <row r="3333" spans="1:12" x14ac:dyDescent="0.3">
      <c r="A3333" t="s">
        <v>6448</v>
      </c>
      <c r="B3333" t="s">
        <v>7184</v>
      </c>
      <c r="C3333" t="s">
        <v>63</v>
      </c>
      <c r="D3333" t="s">
        <v>204</v>
      </c>
      <c r="E3333" t="s">
        <v>71</v>
      </c>
      <c r="F3333" t="s">
        <v>78</v>
      </c>
      <c r="G3333" t="s">
        <v>68</v>
      </c>
      <c r="H3333">
        <v>1</v>
      </c>
      <c r="I3333">
        <v>152.19</v>
      </c>
      <c r="J3333">
        <v>0.29399999999999998</v>
      </c>
      <c r="L3333" t="s">
        <v>57</v>
      </c>
    </row>
    <row r="3334" spans="1:12" x14ac:dyDescent="0.3">
      <c r="A3334" t="s">
        <v>5347</v>
      </c>
      <c r="B3334" t="s">
        <v>6724</v>
      </c>
      <c r="C3334" t="s">
        <v>52</v>
      </c>
      <c r="D3334" t="s">
        <v>130</v>
      </c>
      <c r="E3334" t="s">
        <v>54</v>
      </c>
      <c r="F3334" t="s">
        <v>156</v>
      </c>
      <c r="G3334" t="s">
        <v>68</v>
      </c>
      <c r="H3334">
        <v>5</v>
      </c>
      <c r="I3334">
        <v>7.59</v>
      </c>
      <c r="J3334">
        <v>0.1</v>
      </c>
      <c r="K3334">
        <v>5.15</v>
      </c>
      <c r="L3334" t="s">
        <v>57</v>
      </c>
    </row>
    <row r="3335" spans="1:12" x14ac:dyDescent="0.3">
      <c r="A3335" t="s">
        <v>6399</v>
      </c>
      <c r="B3335" t="s">
        <v>7270</v>
      </c>
      <c r="C3335" t="s">
        <v>84</v>
      </c>
      <c r="D3335" t="s">
        <v>169</v>
      </c>
      <c r="E3335" t="s">
        <v>107</v>
      </c>
      <c r="F3335" t="s">
        <v>139</v>
      </c>
      <c r="G3335" t="s">
        <v>68</v>
      </c>
      <c r="H3335">
        <v>4</v>
      </c>
      <c r="I3335">
        <v>45.77</v>
      </c>
      <c r="J3335">
        <v>2.9000000000000001E-2</v>
      </c>
      <c r="K3335">
        <v>20.260000000000002</v>
      </c>
      <c r="L3335" t="s">
        <v>57</v>
      </c>
    </row>
    <row r="3336" spans="1:12" x14ac:dyDescent="0.3">
      <c r="A3336" t="s">
        <v>695</v>
      </c>
      <c r="B3336" t="s">
        <v>7705</v>
      </c>
      <c r="C3336" t="s">
        <v>63</v>
      </c>
      <c r="D3336" t="s">
        <v>64</v>
      </c>
      <c r="E3336" t="s">
        <v>93</v>
      </c>
      <c r="F3336" t="s">
        <v>141</v>
      </c>
      <c r="G3336" t="s">
        <v>56</v>
      </c>
      <c r="H3336">
        <v>4</v>
      </c>
      <c r="I3336">
        <v>18.28</v>
      </c>
      <c r="J3336">
        <v>0.153</v>
      </c>
      <c r="K3336">
        <v>8.1999999999999993</v>
      </c>
      <c r="L3336" t="s">
        <v>57</v>
      </c>
    </row>
    <row r="3337" spans="1:12" x14ac:dyDescent="0.3">
      <c r="A3337" t="s">
        <v>2778</v>
      </c>
      <c r="B3337" t="s">
        <v>8146</v>
      </c>
      <c r="C3337" t="s">
        <v>84</v>
      </c>
      <c r="D3337" t="s">
        <v>169</v>
      </c>
      <c r="E3337" t="s">
        <v>6924</v>
      </c>
      <c r="F3337" t="s">
        <v>86</v>
      </c>
      <c r="G3337" t="s">
        <v>56</v>
      </c>
      <c r="H3337">
        <v>2</v>
      </c>
      <c r="I3337">
        <v>26.68</v>
      </c>
      <c r="J3337">
        <v>8.8999999999999996E-2</v>
      </c>
      <c r="K3337">
        <v>18.100000000000001</v>
      </c>
      <c r="L3337" t="s">
        <v>57</v>
      </c>
    </row>
    <row r="3338" spans="1:12" x14ac:dyDescent="0.3">
      <c r="A3338" t="s">
        <v>6410</v>
      </c>
      <c r="B3338" t="s">
        <v>6896</v>
      </c>
      <c r="C3338" t="s">
        <v>88</v>
      </c>
      <c r="D3338" t="s">
        <v>135</v>
      </c>
      <c r="E3338" t="s">
        <v>60</v>
      </c>
      <c r="F3338" t="s">
        <v>61</v>
      </c>
      <c r="G3338" t="s">
        <v>68</v>
      </c>
      <c r="H3338">
        <v>-1</v>
      </c>
      <c r="I3338">
        <v>105.68</v>
      </c>
      <c r="J3338">
        <v>0.151</v>
      </c>
      <c r="K3338">
        <v>48.03</v>
      </c>
      <c r="L3338" t="s">
        <v>57</v>
      </c>
    </row>
    <row r="3339" spans="1:12" x14ac:dyDescent="0.3">
      <c r="A3339" t="s">
        <v>4284</v>
      </c>
      <c r="B3339" t="s">
        <v>7861</v>
      </c>
      <c r="C3339" t="s">
        <v>6930</v>
      </c>
      <c r="D3339" t="s">
        <v>169</v>
      </c>
      <c r="E3339" t="s">
        <v>71</v>
      </c>
      <c r="F3339" t="s">
        <v>72</v>
      </c>
      <c r="G3339" t="s">
        <v>56</v>
      </c>
      <c r="H3339">
        <v>1</v>
      </c>
      <c r="I3339">
        <v>40.9</v>
      </c>
      <c r="J3339">
        <v>8.8999999999999996E-2</v>
      </c>
      <c r="K3339">
        <v>28.68</v>
      </c>
      <c r="L3339" t="s">
        <v>57</v>
      </c>
    </row>
    <row r="3340" spans="1:12" x14ac:dyDescent="0.3">
      <c r="A3340" t="s">
        <v>1308</v>
      </c>
      <c r="B3340" t="s">
        <v>7796</v>
      </c>
      <c r="C3340" t="s">
        <v>88</v>
      </c>
      <c r="D3340" t="s">
        <v>123</v>
      </c>
      <c r="E3340" t="s">
        <v>93</v>
      </c>
      <c r="F3340" t="s">
        <v>124</v>
      </c>
      <c r="G3340" t="s">
        <v>56</v>
      </c>
      <c r="H3340">
        <v>5</v>
      </c>
      <c r="I3340">
        <v>12.41</v>
      </c>
      <c r="J3340">
        <v>3.4000000000000002E-2</v>
      </c>
      <c r="K3340">
        <v>4.5999999999999996</v>
      </c>
      <c r="L3340" t="s">
        <v>57</v>
      </c>
    </row>
    <row r="3341" spans="1:12" x14ac:dyDescent="0.3">
      <c r="A3341" t="s">
        <v>2742</v>
      </c>
      <c r="B3341" t="s">
        <v>7196</v>
      </c>
      <c r="C3341" t="s">
        <v>84</v>
      </c>
      <c r="D3341" t="s">
        <v>171</v>
      </c>
      <c r="E3341" t="s">
        <v>60</v>
      </c>
      <c r="F3341" t="s">
        <v>8163</v>
      </c>
      <c r="G3341" t="s">
        <v>68</v>
      </c>
      <c r="H3341">
        <v>1</v>
      </c>
      <c r="I3341">
        <v>112.34</v>
      </c>
      <c r="J3341">
        <v>7.2999999999999995E-2</v>
      </c>
      <c r="K3341">
        <v>56.81</v>
      </c>
      <c r="L3341" t="s">
        <v>57</v>
      </c>
    </row>
    <row r="3342" spans="1:12" x14ac:dyDescent="0.3">
      <c r="A3342" t="s">
        <v>5790</v>
      </c>
      <c r="B3342" t="s">
        <v>8275</v>
      </c>
      <c r="C3342" t="s">
        <v>63</v>
      </c>
      <c r="D3342" t="s">
        <v>159</v>
      </c>
      <c r="E3342" t="s">
        <v>93</v>
      </c>
      <c r="F3342" t="s">
        <v>7493</v>
      </c>
      <c r="G3342" t="s">
        <v>56</v>
      </c>
      <c r="H3342">
        <v>3</v>
      </c>
      <c r="I3342">
        <v>49.91</v>
      </c>
      <c r="J3342">
        <v>0.24099999999999999</v>
      </c>
      <c r="K3342">
        <v>20.56</v>
      </c>
      <c r="L3342" t="s">
        <v>57</v>
      </c>
    </row>
    <row r="3343" spans="1:12" x14ac:dyDescent="0.3">
      <c r="A3343" t="s">
        <v>6198</v>
      </c>
      <c r="B3343" t="s">
        <v>8276</v>
      </c>
      <c r="C3343" t="s">
        <v>88</v>
      </c>
      <c r="D3343" t="s">
        <v>92</v>
      </c>
      <c r="E3343" t="s">
        <v>54</v>
      </c>
      <c r="F3343" t="s">
        <v>65</v>
      </c>
      <c r="G3343" t="s">
        <v>56</v>
      </c>
      <c r="H3343">
        <v>2</v>
      </c>
      <c r="I3343">
        <v>11.3</v>
      </c>
      <c r="J3343">
        <v>6.2E-2</v>
      </c>
      <c r="K3343">
        <v>7.39</v>
      </c>
      <c r="L3343" t="s">
        <v>6738</v>
      </c>
    </row>
    <row r="3344" spans="1:12" x14ac:dyDescent="0.3">
      <c r="A3344" t="s">
        <v>5028</v>
      </c>
      <c r="B3344" t="s">
        <v>7151</v>
      </c>
      <c r="C3344" t="s">
        <v>63</v>
      </c>
      <c r="D3344" t="s">
        <v>175</v>
      </c>
      <c r="E3344" t="s">
        <v>93</v>
      </c>
      <c r="F3344" t="s">
        <v>94</v>
      </c>
      <c r="G3344" t="s">
        <v>68</v>
      </c>
      <c r="H3344">
        <v>2</v>
      </c>
      <c r="I3344">
        <v>26.81</v>
      </c>
      <c r="J3344">
        <v>0.17299999999999999</v>
      </c>
      <c r="L3344" t="s">
        <v>57</v>
      </c>
    </row>
    <row r="3345" spans="1:12" x14ac:dyDescent="0.3">
      <c r="A3345" t="s">
        <v>5575</v>
      </c>
      <c r="B3345" t="s">
        <v>6780</v>
      </c>
      <c r="C3345" t="s">
        <v>6820</v>
      </c>
      <c r="D3345" t="s">
        <v>121</v>
      </c>
      <c r="E3345" t="s">
        <v>107</v>
      </c>
      <c r="F3345" t="s">
        <v>132</v>
      </c>
      <c r="G3345" t="s">
        <v>56</v>
      </c>
      <c r="H3345">
        <v>1</v>
      </c>
      <c r="I3345">
        <v>30.42</v>
      </c>
      <c r="J3345">
        <v>5.5E-2</v>
      </c>
      <c r="K3345">
        <v>10</v>
      </c>
      <c r="L3345" t="s">
        <v>57</v>
      </c>
    </row>
    <row r="3346" spans="1:12" x14ac:dyDescent="0.3">
      <c r="A3346" t="s">
        <v>6528</v>
      </c>
      <c r="B3346" t="s">
        <v>7149</v>
      </c>
      <c r="C3346" t="s">
        <v>88</v>
      </c>
      <c r="D3346" t="s">
        <v>198</v>
      </c>
      <c r="E3346" t="s">
        <v>93</v>
      </c>
      <c r="F3346" t="s">
        <v>255</v>
      </c>
      <c r="G3346" t="s">
        <v>68</v>
      </c>
      <c r="H3346">
        <v>2</v>
      </c>
      <c r="I3346">
        <v>28.84</v>
      </c>
      <c r="J3346">
        <v>0.10299999999999999</v>
      </c>
      <c r="K3346">
        <v>11.78</v>
      </c>
      <c r="L3346" t="s">
        <v>57</v>
      </c>
    </row>
    <row r="3347" spans="1:12" x14ac:dyDescent="0.3">
      <c r="A3347" t="s">
        <v>6598</v>
      </c>
      <c r="B3347" t="s">
        <v>7272</v>
      </c>
      <c r="C3347" t="s">
        <v>88</v>
      </c>
      <c r="D3347" t="s">
        <v>135</v>
      </c>
      <c r="E3347" t="s">
        <v>71</v>
      </c>
      <c r="F3347" t="s">
        <v>126</v>
      </c>
      <c r="G3347" t="s">
        <v>68</v>
      </c>
      <c r="H3347">
        <v>11</v>
      </c>
      <c r="I3347">
        <v>265.98</v>
      </c>
      <c r="J3347">
        <v>9.4E-2</v>
      </c>
      <c r="K3347">
        <v>201.27</v>
      </c>
      <c r="L3347" t="s">
        <v>57</v>
      </c>
    </row>
    <row r="3348" spans="1:12" x14ac:dyDescent="0.3">
      <c r="A3348" t="s">
        <v>3001</v>
      </c>
      <c r="B3348" t="s">
        <v>7131</v>
      </c>
      <c r="C3348" t="s">
        <v>84</v>
      </c>
      <c r="D3348" t="s">
        <v>7337</v>
      </c>
      <c r="E3348" t="s">
        <v>60</v>
      </c>
      <c r="F3348" t="s">
        <v>76</v>
      </c>
      <c r="G3348" t="s">
        <v>56</v>
      </c>
      <c r="H3348">
        <v>3</v>
      </c>
      <c r="I3348">
        <v>42.41</v>
      </c>
      <c r="J3348">
        <v>9.5000000000000001E-2</v>
      </c>
      <c r="K3348">
        <v>20.56</v>
      </c>
      <c r="L3348" t="s">
        <v>57</v>
      </c>
    </row>
    <row r="3349" spans="1:12" x14ac:dyDescent="0.3">
      <c r="A3349" t="s">
        <v>6546</v>
      </c>
      <c r="B3349" t="s">
        <v>6785</v>
      </c>
      <c r="C3349" t="s">
        <v>84</v>
      </c>
      <c r="D3349" t="s">
        <v>150</v>
      </c>
      <c r="E3349" t="s">
        <v>54</v>
      </c>
      <c r="F3349" t="s">
        <v>156</v>
      </c>
      <c r="G3349" t="s">
        <v>68</v>
      </c>
      <c r="H3349">
        <v>3</v>
      </c>
      <c r="I3349">
        <v>5.4</v>
      </c>
      <c r="J3349">
        <v>0.03</v>
      </c>
      <c r="K3349">
        <v>3.35</v>
      </c>
      <c r="L3349" t="s">
        <v>57</v>
      </c>
    </row>
    <row r="3350" spans="1:12" x14ac:dyDescent="0.3">
      <c r="A3350" t="s">
        <v>81</v>
      </c>
      <c r="B3350" t="s">
        <v>7945</v>
      </c>
      <c r="C3350" t="s">
        <v>63</v>
      </c>
      <c r="D3350" t="s">
        <v>82</v>
      </c>
      <c r="E3350" t="s">
        <v>60</v>
      </c>
      <c r="F3350" t="s">
        <v>61</v>
      </c>
      <c r="G3350" t="s">
        <v>68</v>
      </c>
      <c r="H3350">
        <v>2</v>
      </c>
      <c r="I3350">
        <v>39.049999999999997</v>
      </c>
      <c r="J3350">
        <v>0.20499999999999999</v>
      </c>
      <c r="K3350">
        <v>15.81</v>
      </c>
      <c r="L3350" t="s">
        <v>57</v>
      </c>
    </row>
    <row r="3351" spans="1:12" x14ac:dyDescent="0.3">
      <c r="A3351" t="s">
        <v>6178</v>
      </c>
      <c r="B3351" t="s">
        <v>8277</v>
      </c>
      <c r="C3351" t="s">
        <v>52</v>
      </c>
      <c r="D3351" t="s">
        <v>75</v>
      </c>
      <c r="E3351" t="s">
        <v>60</v>
      </c>
      <c r="F3351" t="s">
        <v>90</v>
      </c>
      <c r="G3351" t="s">
        <v>68</v>
      </c>
      <c r="H3351">
        <v>1</v>
      </c>
      <c r="I3351">
        <v>97.93</v>
      </c>
      <c r="J3351">
        <v>8.0000000000000002E-3</v>
      </c>
      <c r="K3351">
        <v>52.82</v>
      </c>
      <c r="L3351" t="s">
        <v>57</v>
      </c>
    </row>
    <row r="3352" spans="1:12" x14ac:dyDescent="0.3">
      <c r="A3352" t="s">
        <v>1727</v>
      </c>
      <c r="B3352" t="s">
        <v>6852</v>
      </c>
      <c r="C3352" t="s">
        <v>6750</v>
      </c>
      <c r="D3352" t="s">
        <v>206</v>
      </c>
      <c r="E3352" t="s">
        <v>71</v>
      </c>
      <c r="F3352" t="s">
        <v>97</v>
      </c>
      <c r="G3352" t="s">
        <v>68</v>
      </c>
      <c r="H3352">
        <v>1</v>
      </c>
      <c r="I3352">
        <v>254.31</v>
      </c>
      <c r="J3352">
        <v>4.8000000000000001E-2</v>
      </c>
      <c r="K3352">
        <v>166.21</v>
      </c>
      <c r="L3352" t="s">
        <v>57</v>
      </c>
    </row>
    <row r="3353" spans="1:12" x14ac:dyDescent="0.3">
      <c r="A3353" t="s">
        <v>3970</v>
      </c>
      <c r="B3353" t="s">
        <v>8278</v>
      </c>
      <c r="C3353" t="s">
        <v>63</v>
      </c>
      <c r="D3353" t="s">
        <v>302</v>
      </c>
      <c r="E3353" t="s">
        <v>93</v>
      </c>
      <c r="F3353" t="s">
        <v>6768</v>
      </c>
      <c r="G3353" t="s">
        <v>56</v>
      </c>
      <c r="H3353">
        <v>6</v>
      </c>
      <c r="I3353">
        <v>66.239999999999995</v>
      </c>
      <c r="J3353">
        <v>0.32300000000000001</v>
      </c>
      <c r="K3353">
        <v>29.02</v>
      </c>
      <c r="L3353" t="s">
        <v>57</v>
      </c>
    </row>
    <row r="3354" spans="1:12" x14ac:dyDescent="0.3">
      <c r="A3354" t="s">
        <v>5748</v>
      </c>
      <c r="B3354" t="s">
        <v>7064</v>
      </c>
      <c r="C3354" t="s">
        <v>63</v>
      </c>
      <c r="D3354" t="s">
        <v>137</v>
      </c>
      <c r="E3354" t="s">
        <v>71</v>
      </c>
      <c r="F3354" t="s">
        <v>97</v>
      </c>
      <c r="G3354" t="s">
        <v>56</v>
      </c>
      <c r="H3354">
        <v>1</v>
      </c>
      <c r="I3354">
        <v>31.39</v>
      </c>
      <c r="J3354">
        <v>0.16400000000000001</v>
      </c>
      <c r="K3354">
        <v>20.55</v>
      </c>
      <c r="L3354" t="s">
        <v>57</v>
      </c>
    </row>
    <row r="3355" spans="1:12" x14ac:dyDescent="0.3">
      <c r="A3355" t="s">
        <v>3084</v>
      </c>
      <c r="B3355" t="s">
        <v>7301</v>
      </c>
      <c r="C3355" t="s">
        <v>63</v>
      </c>
      <c r="D3355" t="s">
        <v>6872</v>
      </c>
      <c r="E3355" t="s">
        <v>60</v>
      </c>
      <c r="F3355" t="s">
        <v>90</v>
      </c>
      <c r="G3355" t="s">
        <v>68</v>
      </c>
      <c r="H3355">
        <v>5</v>
      </c>
      <c r="I3355">
        <v>103.22</v>
      </c>
      <c r="J3355">
        <v>0.17299999999999999</v>
      </c>
      <c r="K3355">
        <v>51.25</v>
      </c>
      <c r="L3355" t="s">
        <v>57</v>
      </c>
    </row>
    <row r="3356" spans="1:12" x14ac:dyDescent="0.3">
      <c r="A3356" t="s">
        <v>5896</v>
      </c>
      <c r="B3356" t="s">
        <v>7524</v>
      </c>
      <c r="C3356" t="s">
        <v>52</v>
      </c>
      <c r="D3356" t="s">
        <v>101</v>
      </c>
      <c r="E3356" t="s">
        <v>60</v>
      </c>
      <c r="F3356" t="s">
        <v>61</v>
      </c>
      <c r="G3356" t="s">
        <v>68</v>
      </c>
      <c r="H3356">
        <v>6</v>
      </c>
      <c r="I3356">
        <v>26.07</v>
      </c>
      <c r="J3356">
        <v>0.20599999999999999</v>
      </c>
      <c r="K3356">
        <v>12</v>
      </c>
      <c r="L3356" t="s">
        <v>57</v>
      </c>
    </row>
    <row r="3357" spans="1:12" x14ac:dyDescent="0.3">
      <c r="A3357" t="s">
        <v>5072</v>
      </c>
      <c r="B3357" t="s">
        <v>7798</v>
      </c>
      <c r="C3357" t="s">
        <v>52</v>
      </c>
      <c r="E3357" t="s">
        <v>71</v>
      </c>
      <c r="F3357" t="s">
        <v>126</v>
      </c>
      <c r="G3357" t="s">
        <v>68</v>
      </c>
      <c r="H3357">
        <v>11</v>
      </c>
      <c r="I3357">
        <v>299.08</v>
      </c>
      <c r="J3357">
        <v>0.122</v>
      </c>
      <c r="K3357">
        <v>194.55</v>
      </c>
      <c r="L3357" t="s">
        <v>57</v>
      </c>
    </row>
    <row r="3358" spans="1:12" x14ac:dyDescent="0.3">
      <c r="A3358" t="s">
        <v>2420</v>
      </c>
      <c r="B3358" t="s">
        <v>7160</v>
      </c>
      <c r="C3358" t="s">
        <v>52</v>
      </c>
      <c r="D3358" t="s">
        <v>155</v>
      </c>
      <c r="E3358" t="s">
        <v>54</v>
      </c>
      <c r="F3358" t="s">
        <v>114</v>
      </c>
      <c r="G3358" t="s">
        <v>68</v>
      </c>
      <c r="H3358">
        <v>4</v>
      </c>
      <c r="I3358">
        <v>15.09</v>
      </c>
      <c r="J3358">
        <v>5.8000000000000003E-2</v>
      </c>
      <c r="K3358">
        <v>10.199999999999999</v>
      </c>
      <c r="L3358" t="s">
        <v>6714</v>
      </c>
    </row>
    <row r="3359" spans="1:12" x14ac:dyDescent="0.3">
      <c r="A3359" t="s">
        <v>6446</v>
      </c>
      <c r="B3359" t="s">
        <v>8279</v>
      </c>
      <c r="C3359" t="s">
        <v>52</v>
      </c>
      <c r="D3359" t="s">
        <v>101</v>
      </c>
      <c r="E3359" t="s">
        <v>54</v>
      </c>
      <c r="F3359" t="s">
        <v>268</v>
      </c>
      <c r="G3359" t="s">
        <v>68</v>
      </c>
      <c r="H3359">
        <v>6</v>
      </c>
      <c r="I3359">
        <v>10.79</v>
      </c>
      <c r="J3359">
        <v>0.151</v>
      </c>
      <c r="K3359">
        <v>7.1</v>
      </c>
      <c r="L3359" t="s">
        <v>57</v>
      </c>
    </row>
    <row r="3360" spans="1:12" x14ac:dyDescent="0.3">
      <c r="A3360" t="s">
        <v>1926</v>
      </c>
      <c r="B3360" t="s">
        <v>7592</v>
      </c>
      <c r="C3360" t="s">
        <v>88</v>
      </c>
      <c r="D3360" t="s">
        <v>429</v>
      </c>
      <c r="E3360" t="s">
        <v>71</v>
      </c>
      <c r="F3360" t="s">
        <v>86</v>
      </c>
      <c r="G3360" t="s">
        <v>68</v>
      </c>
      <c r="H3360">
        <v>1</v>
      </c>
      <c r="I3360">
        <v>41.58</v>
      </c>
      <c r="J3360">
        <v>0.13800000000000001</v>
      </c>
      <c r="K3360">
        <v>33.200000000000003</v>
      </c>
      <c r="L3360" t="s">
        <v>57</v>
      </c>
    </row>
    <row r="3361" spans="1:12" x14ac:dyDescent="0.3">
      <c r="A3361" t="s">
        <v>2558</v>
      </c>
      <c r="B3361" t="s">
        <v>7007</v>
      </c>
      <c r="C3361" t="s">
        <v>52</v>
      </c>
      <c r="D3361" t="s">
        <v>121</v>
      </c>
      <c r="E3361" t="s">
        <v>71</v>
      </c>
      <c r="F3361" t="s">
        <v>72</v>
      </c>
      <c r="G3361" t="s">
        <v>56</v>
      </c>
      <c r="H3361">
        <v>7</v>
      </c>
      <c r="I3361">
        <v>131.66</v>
      </c>
      <c r="J3361">
        <v>0.17399999999999999</v>
      </c>
      <c r="K3361">
        <v>87.2</v>
      </c>
      <c r="L3361" t="s">
        <v>57</v>
      </c>
    </row>
    <row r="3362" spans="1:12" x14ac:dyDescent="0.3">
      <c r="A3362" t="s">
        <v>1685</v>
      </c>
      <c r="B3362" t="s">
        <v>6743</v>
      </c>
      <c r="C3362" t="s">
        <v>88</v>
      </c>
      <c r="D3362" t="s">
        <v>206</v>
      </c>
      <c r="E3362" t="s">
        <v>54</v>
      </c>
      <c r="F3362" t="s">
        <v>65</v>
      </c>
      <c r="G3362" t="s">
        <v>68</v>
      </c>
      <c r="H3362">
        <v>3</v>
      </c>
      <c r="I3362">
        <v>15.5</v>
      </c>
      <c r="J3362">
        <v>9.5000000000000001E-2</v>
      </c>
      <c r="K3362">
        <v>10.83</v>
      </c>
      <c r="L3362" t="s">
        <v>57</v>
      </c>
    </row>
    <row r="3363" spans="1:12" x14ac:dyDescent="0.3">
      <c r="A3363" t="s">
        <v>5227</v>
      </c>
      <c r="B3363" t="s">
        <v>6883</v>
      </c>
      <c r="C3363" t="s">
        <v>63</v>
      </c>
      <c r="D3363" t="s">
        <v>281</v>
      </c>
      <c r="E3363" t="s">
        <v>54</v>
      </c>
      <c r="F3363" t="s">
        <v>65</v>
      </c>
      <c r="G3363" t="s">
        <v>56</v>
      </c>
      <c r="H3363">
        <v>4</v>
      </c>
      <c r="I3363">
        <v>21.36</v>
      </c>
      <c r="J3363">
        <v>0.14299999999999999</v>
      </c>
      <c r="K3363">
        <v>13.43</v>
      </c>
      <c r="L3363" t="s">
        <v>57</v>
      </c>
    </row>
    <row r="3364" spans="1:12" x14ac:dyDescent="0.3">
      <c r="A3364" t="s">
        <v>3311</v>
      </c>
      <c r="B3364" t="s">
        <v>7257</v>
      </c>
      <c r="C3364" t="s">
        <v>63</v>
      </c>
      <c r="D3364" t="s">
        <v>188</v>
      </c>
      <c r="E3364" t="s">
        <v>54</v>
      </c>
      <c r="F3364" t="s">
        <v>268</v>
      </c>
      <c r="G3364" t="s">
        <v>56</v>
      </c>
      <c r="H3364">
        <v>2</v>
      </c>
      <c r="I3364">
        <v>12.03</v>
      </c>
      <c r="J3364">
        <v>0.245</v>
      </c>
      <c r="K3364">
        <v>8.16</v>
      </c>
      <c r="L3364" t="s">
        <v>104</v>
      </c>
    </row>
    <row r="3365" spans="1:12" x14ac:dyDescent="0.3">
      <c r="A3365" t="s">
        <v>2376</v>
      </c>
      <c r="B3365" t="s">
        <v>7492</v>
      </c>
      <c r="C3365" t="s">
        <v>88</v>
      </c>
      <c r="D3365" t="s">
        <v>7367</v>
      </c>
      <c r="E3365" t="s">
        <v>54</v>
      </c>
      <c r="F3365" t="s">
        <v>268</v>
      </c>
      <c r="G3365" t="s">
        <v>68</v>
      </c>
      <c r="H3365">
        <v>3</v>
      </c>
      <c r="I3365">
        <v>9.14</v>
      </c>
      <c r="J3365">
        <v>6.2E-2</v>
      </c>
      <c r="K3365">
        <v>5.38</v>
      </c>
      <c r="L3365" t="s">
        <v>57</v>
      </c>
    </row>
    <row r="3366" spans="1:12" x14ac:dyDescent="0.3">
      <c r="A3366" t="s">
        <v>846</v>
      </c>
      <c r="B3366" t="s">
        <v>8024</v>
      </c>
      <c r="C3366" t="s">
        <v>63</v>
      </c>
      <c r="D3366" t="s">
        <v>302</v>
      </c>
      <c r="E3366" t="s">
        <v>6924</v>
      </c>
      <c r="F3366" t="s">
        <v>126</v>
      </c>
      <c r="G3366" t="s">
        <v>68</v>
      </c>
      <c r="H3366">
        <v>1</v>
      </c>
      <c r="I3366">
        <v>163.79</v>
      </c>
      <c r="J3366">
        <v>0.26</v>
      </c>
      <c r="K3366">
        <v>122.62</v>
      </c>
      <c r="L3366" t="s">
        <v>104</v>
      </c>
    </row>
    <row r="3367" spans="1:12" x14ac:dyDescent="0.3">
      <c r="A3367" t="s">
        <v>262</v>
      </c>
      <c r="B3367" t="s">
        <v>7678</v>
      </c>
      <c r="C3367" t="s">
        <v>63</v>
      </c>
      <c r="D3367" t="s">
        <v>263</v>
      </c>
      <c r="E3367" t="s">
        <v>71</v>
      </c>
      <c r="F3367" t="s">
        <v>126</v>
      </c>
      <c r="G3367" t="s">
        <v>68</v>
      </c>
      <c r="H3367">
        <v>2</v>
      </c>
      <c r="I3367">
        <v>118.47</v>
      </c>
      <c r="J3367">
        <v>0.27100000000000002</v>
      </c>
      <c r="K3367">
        <v>91</v>
      </c>
      <c r="L3367" t="s">
        <v>57</v>
      </c>
    </row>
    <row r="3368" spans="1:12" x14ac:dyDescent="0.3">
      <c r="A3368" t="s">
        <v>5160</v>
      </c>
      <c r="B3368" t="s">
        <v>8280</v>
      </c>
      <c r="C3368" t="s">
        <v>6930</v>
      </c>
      <c r="D3368" t="s">
        <v>177</v>
      </c>
      <c r="E3368" t="s">
        <v>107</v>
      </c>
      <c r="F3368" t="s">
        <v>148</v>
      </c>
      <c r="G3368" t="s">
        <v>68</v>
      </c>
      <c r="H3368">
        <v>5</v>
      </c>
      <c r="I3368">
        <v>44.75</v>
      </c>
      <c r="J3368">
        <v>0.151</v>
      </c>
      <c r="K3368">
        <v>15.42</v>
      </c>
      <c r="L3368" t="s">
        <v>6738</v>
      </c>
    </row>
    <row r="3369" spans="1:12" x14ac:dyDescent="0.3">
      <c r="A3369" t="s">
        <v>2675</v>
      </c>
      <c r="B3369" t="s">
        <v>7048</v>
      </c>
      <c r="C3369" t="s">
        <v>52</v>
      </c>
      <c r="D3369" t="s">
        <v>96</v>
      </c>
      <c r="E3369" t="s">
        <v>107</v>
      </c>
      <c r="F3369" t="s">
        <v>139</v>
      </c>
      <c r="G3369" t="s">
        <v>56</v>
      </c>
      <c r="H3369">
        <v>3</v>
      </c>
      <c r="I3369">
        <v>48.77</v>
      </c>
      <c r="J3369">
        <v>9.6000000000000002E-2</v>
      </c>
      <c r="K3369">
        <v>21.67</v>
      </c>
      <c r="L3369" t="s">
        <v>57</v>
      </c>
    </row>
    <row r="3370" spans="1:12" x14ac:dyDescent="0.3">
      <c r="A3370" t="s">
        <v>3904</v>
      </c>
      <c r="B3370" t="s">
        <v>7104</v>
      </c>
      <c r="C3370" t="s">
        <v>63</v>
      </c>
      <c r="D3370" t="s">
        <v>137</v>
      </c>
      <c r="E3370" t="s">
        <v>71</v>
      </c>
      <c r="F3370" t="s">
        <v>97</v>
      </c>
      <c r="G3370" t="s">
        <v>56</v>
      </c>
      <c r="H3370">
        <v>8</v>
      </c>
      <c r="I3370">
        <v>147.75</v>
      </c>
      <c r="J3370">
        <v>0.153</v>
      </c>
      <c r="K3370">
        <v>108.97</v>
      </c>
      <c r="L3370" t="s">
        <v>57</v>
      </c>
    </row>
    <row r="3371" spans="1:12" x14ac:dyDescent="0.3">
      <c r="A3371" t="s">
        <v>387</v>
      </c>
      <c r="B3371" t="s">
        <v>6894</v>
      </c>
      <c r="C3371" t="s">
        <v>84</v>
      </c>
      <c r="D3371" t="s">
        <v>225</v>
      </c>
      <c r="E3371" t="s">
        <v>93</v>
      </c>
      <c r="F3371" t="s">
        <v>219</v>
      </c>
      <c r="G3371" t="s">
        <v>56</v>
      </c>
      <c r="H3371">
        <v>11</v>
      </c>
      <c r="I3371">
        <v>74.290000000000006</v>
      </c>
      <c r="J3371">
        <v>0.13500000000000001</v>
      </c>
      <c r="K3371">
        <v>32.15</v>
      </c>
      <c r="L3371" t="s">
        <v>57</v>
      </c>
    </row>
    <row r="3372" spans="1:12" x14ac:dyDescent="0.3">
      <c r="A3372" t="s">
        <v>1909</v>
      </c>
      <c r="B3372" t="s">
        <v>7788</v>
      </c>
      <c r="C3372" t="s">
        <v>84</v>
      </c>
      <c r="D3372" t="s">
        <v>196</v>
      </c>
      <c r="E3372" t="s">
        <v>93</v>
      </c>
      <c r="F3372" t="s">
        <v>124</v>
      </c>
      <c r="G3372" t="s">
        <v>68</v>
      </c>
      <c r="H3372">
        <v>1</v>
      </c>
      <c r="I3372">
        <v>63.75</v>
      </c>
      <c r="J3372">
        <v>0.05</v>
      </c>
      <c r="K3372">
        <v>25.41</v>
      </c>
      <c r="L3372" t="s">
        <v>57</v>
      </c>
    </row>
    <row r="3373" spans="1:12" x14ac:dyDescent="0.3">
      <c r="A3373" t="s">
        <v>2443</v>
      </c>
      <c r="B3373" t="s">
        <v>7707</v>
      </c>
      <c r="C3373" t="s">
        <v>88</v>
      </c>
      <c r="D3373" t="s">
        <v>234</v>
      </c>
      <c r="E3373" t="s">
        <v>107</v>
      </c>
      <c r="F3373" t="s">
        <v>108</v>
      </c>
      <c r="G3373" t="s">
        <v>56</v>
      </c>
      <c r="H3373">
        <v>2</v>
      </c>
      <c r="I3373">
        <v>15.55</v>
      </c>
      <c r="J3373">
        <v>5.6000000000000001E-2</v>
      </c>
      <c r="K3373">
        <v>6.49</v>
      </c>
      <c r="L3373" t="s">
        <v>57</v>
      </c>
    </row>
    <row r="3374" spans="1:12" x14ac:dyDescent="0.3">
      <c r="A3374" t="s">
        <v>192</v>
      </c>
      <c r="B3374" t="s">
        <v>8158</v>
      </c>
      <c r="C3374" t="s">
        <v>63</v>
      </c>
      <c r="D3374" t="s">
        <v>64</v>
      </c>
      <c r="E3374" t="s">
        <v>7012</v>
      </c>
      <c r="F3374" t="s">
        <v>193</v>
      </c>
      <c r="G3374" t="s">
        <v>56</v>
      </c>
      <c r="H3374">
        <v>8</v>
      </c>
      <c r="I3374">
        <v>21.48</v>
      </c>
      <c r="J3374">
        <v>0.26600000000000001</v>
      </c>
      <c r="K3374">
        <v>7.24</v>
      </c>
      <c r="L3374" t="s">
        <v>57</v>
      </c>
    </row>
    <row r="3375" spans="1:12" x14ac:dyDescent="0.3">
      <c r="A3375" t="s">
        <v>2323</v>
      </c>
      <c r="B3375" t="s">
        <v>7765</v>
      </c>
      <c r="C3375" t="s">
        <v>52</v>
      </c>
      <c r="D3375" t="s">
        <v>59</v>
      </c>
      <c r="E3375" t="s">
        <v>71</v>
      </c>
      <c r="F3375" t="s">
        <v>126</v>
      </c>
      <c r="G3375" t="s">
        <v>68</v>
      </c>
      <c r="H3375">
        <v>8</v>
      </c>
      <c r="I3375">
        <v>176.69</v>
      </c>
      <c r="J3375">
        <v>0.14899999999999999</v>
      </c>
      <c r="K3375">
        <v>135.03</v>
      </c>
      <c r="L3375" t="s">
        <v>57</v>
      </c>
    </row>
    <row r="3376" spans="1:12" x14ac:dyDescent="0.3">
      <c r="A3376" t="s">
        <v>698</v>
      </c>
      <c r="B3376" t="s">
        <v>7913</v>
      </c>
      <c r="C3376" t="s">
        <v>6930</v>
      </c>
      <c r="E3376" t="s">
        <v>54</v>
      </c>
      <c r="F3376" t="s">
        <v>6878</v>
      </c>
      <c r="H3376">
        <v>4</v>
      </c>
      <c r="I3376">
        <v>18.66</v>
      </c>
      <c r="J3376">
        <v>8.4000000000000005E-2</v>
      </c>
      <c r="K3376">
        <v>12.88</v>
      </c>
      <c r="L3376" t="s">
        <v>57</v>
      </c>
    </row>
    <row r="3377" spans="1:12" x14ac:dyDescent="0.3">
      <c r="A3377" t="s">
        <v>3529</v>
      </c>
      <c r="B3377" t="s">
        <v>7823</v>
      </c>
      <c r="C3377" t="s">
        <v>52</v>
      </c>
      <c r="D3377" t="s">
        <v>96</v>
      </c>
      <c r="E3377" t="s">
        <v>71</v>
      </c>
      <c r="F3377" t="s">
        <v>78</v>
      </c>
      <c r="G3377" t="s">
        <v>56</v>
      </c>
      <c r="H3377">
        <v>4</v>
      </c>
      <c r="I3377">
        <v>293.89</v>
      </c>
      <c r="J3377">
        <v>7.0999999999999994E-2</v>
      </c>
      <c r="K3377">
        <v>226</v>
      </c>
      <c r="L3377" t="s">
        <v>57</v>
      </c>
    </row>
    <row r="3378" spans="1:12" x14ac:dyDescent="0.3">
      <c r="A3378" t="s">
        <v>1942</v>
      </c>
      <c r="B3378" t="s">
        <v>7936</v>
      </c>
      <c r="C3378" t="s">
        <v>52</v>
      </c>
      <c r="D3378" t="s">
        <v>130</v>
      </c>
      <c r="E3378" t="s">
        <v>71</v>
      </c>
      <c r="F3378" t="s">
        <v>126</v>
      </c>
      <c r="G3378" t="s">
        <v>56</v>
      </c>
      <c r="H3378">
        <v>2</v>
      </c>
      <c r="I3378">
        <v>245.94</v>
      </c>
      <c r="J3378">
        <v>7.2999999999999995E-2</v>
      </c>
      <c r="K3378">
        <v>174.63</v>
      </c>
      <c r="L3378" t="s">
        <v>57</v>
      </c>
    </row>
    <row r="3379" spans="1:12" x14ac:dyDescent="0.3">
      <c r="A3379" t="s">
        <v>5948</v>
      </c>
      <c r="B3379" t="s">
        <v>6832</v>
      </c>
      <c r="C3379" t="s">
        <v>52</v>
      </c>
      <c r="D3379" t="s">
        <v>130</v>
      </c>
      <c r="E3379" t="s">
        <v>71</v>
      </c>
      <c r="F3379" t="s">
        <v>78</v>
      </c>
      <c r="G3379" t="s">
        <v>68</v>
      </c>
      <c r="H3379">
        <v>7</v>
      </c>
      <c r="I3379">
        <v>290.32</v>
      </c>
      <c r="J3379">
        <v>0.16800000000000001</v>
      </c>
      <c r="K3379">
        <v>209.18</v>
      </c>
      <c r="L3379" t="s">
        <v>57</v>
      </c>
    </row>
    <row r="3380" spans="1:12" x14ac:dyDescent="0.3">
      <c r="A3380" t="s">
        <v>1903</v>
      </c>
      <c r="B3380" t="s">
        <v>6891</v>
      </c>
      <c r="C3380" t="s">
        <v>84</v>
      </c>
      <c r="E3380" t="s">
        <v>54</v>
      </c>
      <c r="F3380" t="s">
        <v>156</v>
      </c>
      <c r="G3380" t="s">
        <v>56</v>
      </c>
      <c r="H3380">
        <v>1</v>
      </c>
      <c r="I3380">
        <v>14.16</v>
      </c>
      <c r="J3380">
        <v>0.1</v>
      </c>
      <c r="K3380">
        <v>8.8800000000000008</v>
      </c>
      <c r="L3380" t="s">
        <v>57</v>
      </c>
    </row>
    <row r="3381" spans="1:12" x14ac:dyDescent="0.3">
      <c r="A3381" t="s">
        <v>2415</v>
      </c>
      <c r="B3381" t="s">
        <v>7726</v>
      </c>
      <c r="C3381" t="s">
        <v>52</v>
      </c>
      <c r="D3381" t="s">
        <v>272</v>
      </c>
      <c r="E3381" t="s">
        <v>71</v>
      </c>
      <c r="F3381" t="s">
        <v>78</v>
      </c>
      <c r="G3381" t="s">
        <v>56</v>
      </c>
      <c r="H3381">
        <v>3</v>
      </c>
      <c r="I3381">
        <v>91.3</v>
      </c>
      <c r="J3381">
        <v>8.5999999999999993E-2</v>
      </c>
      <c r="K3381">
        <v>60.6</v>
      </c>
      <c r="L3381" t="s">
        <v>57</v>
      </c>
    </row>
    <row r="3382" spans="1:12" x14ac:dyDescent="0.3">
      <c r="A3382" t="s">
        <v>5327</v>
      </c>
      <c r="B3382" t="s">
        <v>7877</v>
      </c>
      <c r="C3382" t="s">
        <v>52</v>
      </c>
      <c r="D3382" t="s">
        <v>75</v>
      </c>
      <c r="E3382" t="s">
        <v>71</v>
      </c>
      <c r="F3382" t="s">
        <v>126</v>
      </c>
      <c r="G3382" t="s">
        <v>56</v>
      </c>
      <c r="H3382">
        <v>6</v>
      </c>
      <c r="I3382">
        <v>200.22</v>
      </c>
      <c r="J3382">
        <v>8.5000000000000006E-2</v>
      </c>
      <c r="K3382">
        <v>150.74</v>
      </c>
      <c r="L3382" t="s">
        <v>57</v>
      </c>
    </row>
    <row r="3383" spans="1:12" x14ac:dyDescent="0.3">
      <c r="A3383" t="s">
        <v>6194</v>
      </c>
      <c r="B3383" t="s">
        <v>8281</v>
      </c>
      <c r="C3383" t="s">
        <v>52</v>
      </c>
      <c r="D3383" t="s">
        <v>101</v>
      </c>
      <c r="E3383" t="s">
        <v>60</v>
      </c>
      <c r="F3383" t="s">
        <v>90</v>
      </c>
      <c r="G3383" t="s">
        <v>56</v>
      </c>
      <c r="H3383">
        <v>3</v>
      </c>
      <c r="I3383">
        <v>44.98</v>
      </c>
      <c r="J3383">
        <v>0.03</v>
      </c>
      <c r="K3383">
        <v>22.48</v>
      </c>
      <c r="L3383" t="s">
        <v>57</v>
      </c>
    </row>
    <row r="3384" spans="1:12" x14ac:dyDescent="0.3">
      <c r="A3384" t="s">
        <v>877</v>
      </c>
      <c r="B3384" t="s">
        <v>7294</v>
      </c>
      <c r="C3384" t="s">
        <v>88</v>
      </c>
      <c r="D3384" t="s">
        <v>7528</v>
      </c>
      <c r="E3384" t="s">
        <v>107</v>
      </c>
      <c r="F3384" t="s">
        <v>148</v>
      </c>
      <c r="G3384" t="s">
        <v>68</v>
      </c>
      <c r="H3384">
        <v>7</v>
      </c>
      <c r="I3384">
        <v>57.1</v>
      </c>
      <c r="J3384">
        <v>5.2999999999999999E-2</v>
      </c>
      <c r="K3384">
        <v>25.26</v>
      </c>
      <c r="L3384" t="s">
        <v>57</v>
      </c>
    </row>
    <row r="3385" spans="1:12" x14ac:dyDescent="0.3">
      <c r="A3385" t="s">
        <v>6120</v>
      </c>
      <c r="B3385" t="s">
        <v>7727</v>
      </c>
      <c r="C3385" t="s">
        <v>88</v>
      </c>
      <c r="D3385" t="s">
        <v>270</v>
      </c>
      <c r="E3385" t="s">
        <v>93</v>
      </c>
      <c r="F3385" t="s">
        <v>219</v>
      </c>
      <c r="G3385" t="s">
        <v>68</v>
      </c>
      <c r="H3385">
        <v>5</v>
      </c>
      <c r="I3385">
        <v>53.87</v>
      </c>
      <c r="J3385">
        <v>0.14899999999999999</v>
      </c>
      <c r="K3385">
        <v>25.73</v>
      </c>
      <c r="L3385" t="s">
        <v>57</v>
      </c>
    </row>
    <row r="3386" spans="1:12" x14ac:dyDescent="0.3">
      <c r="A3386" t="s">
        <v>6169</v>
      </c>
      <c r="B3386" t="s">
        <v>7672</v>
      </c>
      <c r="C3386" t="s">
        <v>63</v>
      </c>
      <c r="D3386" t="s">
        <v>7138</v>
      </c>
      <c r="E3386" t="s">
        <v>54</v>
      </c>
      <c r="F3386" t="s">
        <v>55</v>
      </c>
      <c r="G3386" t="s">
        <v>68</v>
      </c>
      <c r="H3386">
        <v>1400</v>
      </c>
      <c r="I3386">
        <v>13.4</v>
      </c>
      <c r="J3386">
        <v>0.20499999999999999</v>
      </c>
      <c r="K3386">
        <v>8.7799999999999994</v>
      </c>
      <c r="L3386" t="s">
        <v>57</v>
      </c>
    </row>
    <row r="3387" spans="1:12" x14ac:dyDescent="0.3">
      <c r="A3387" t="s">
        <v>1258</v>
      </c>
      <c r="B3387" t="s">
        <v>7742</v>
      </c>
      <c r="C3387" t="s">
        <v>84</v>
      </c>
      <c r="D3387" t="s">
        <v>150</v>
      </c>
      <c r="E3387" t="s">
        <v>93</v>
      </c>
      <c r="F3387" t="s">
        <v>141</v>
      </c>
      <c r="G3387" t="s">
        <v>56</v>
      </c>
      <c r="H3387">
        <v>1</v>
      </c>
      <c r="I3387">
        <v>54.14</v>
      </c>
      <c r="J3387">
        <v>0.111</v>
      </c>
      <c r="K3387">
        <v>24.31</v>
      </c>
      <c r="L3387" t="s">
        <v>57</v>
      </c>
    </row>
    <row r="3388" spans="1:12" x14ac:dyDescent="0.3">
      <c r="A3388" t="s">
        <v>4273</v>
      </c>
      <c r="B3388" t="s">
        <v>8077</v>
      </c>
      <c r="C3388" t="s">
        <v>63</v>
      </c>
      <c r="D3388" t="s">
        <v>64</v>
      </c>
      <c r="E3388" t="s">
        <v>54</v>
      </c>
      <c r="F3388" t="s">
        <v>114</v>
      </c>
      <c r="G3388" t="s">
        <v>56</v>
      </c>
      <c r="H3388">
        <v>7</v>
      </c>
      <c r="I3388">
        <v>24.11</v>
      </c>
      <c r="J3388">
        <v>0.23400000000000001</v>
      </c>
      <c r="K3388">
        <v>14.06</v>
      </c>
      <c r="L3388" t="s">
        <v>57</v>
      </c>
    </row>
    <row r="3389" spans="1:12" x14ac:dyDescent="0.3">
      <c r="A3389" t="s">
        <v>5279</v>
      </c>
      <c r="B3389" t="s">
        <v>7809</v>
      </c>
      <c r="C3389" t="s">
        <v>84</v>
      </c>
      <c r="D3389" t="s">
        <v>572</v>
      </c>
      <c r="E3389" t="s">
        <v>54</v>
      </c>
      <c r="F3389" t="s">
        <v>114</v>
      </c>
      <c r="G3389" t="s">
        <v>56</v>
      </c>
      <c r="H3389">
        <v>3</v>
      </c>
      <c r="I3389">
        <v>20.64</v>
      </c>
      <c r="J3389">
        <v>2.7E-2</v>
      </c>
      <c r="K3389">
        <v>11.61</v>
      </c>
      <c r="L3389" t="s">
        <v>57</v>
      </c>
    </row>
    <row r="3390" spans="1:12" x14ac:dyDescent="0.3">
      <c r="A3390" t="s">
        <v>246</v>
      </c>
      <c r="B3390" t="s">
        <v>7431</v>
      </c>
      <c r="C3390" t="s">
        <v>88</v>
      </c>
      <c r="D3390" t="s">
        <v>234</v>
      </c>
      <c r="E3390" t="s">
        <v>93</v>
      </c>
      <c r="F3390" t="s">
        <v>94</v>
      </c>
      <c r="G3390" t="s">
        <v>68</v>
      </c>
      <c r="H3390">
        <v>1</v>
      </c>
      <c r="I3390">
        <v>65.98</v>
      </c>
      <c r="J3390">
        <v>7.8E-2</v>
      </c>
      <c r="K3390">
        <v>32.42</v>
      </c>
      <c r="L3390" t="s">
        <v>57</v>
      </c>
    </row>
    <row r="3391" spans="1:12" x14ac:dyDescent="0.3">
      <c r="A3391" t="s">
        <v>6515</v>
      </c>
      <c r="B3391" t="s">
        <v>7165</v>
      </c>
      <c r="C3391" t="s">
        <v>52</v>
      </c>
      <c r="D3391" t="s">
        <v>237</v>
      </c>
      <c r="E3391" t="s">
        <v>7039</v>
      </c>
      <c r="F3391" t="s">
        <v>268</v>
      </c>
      <c r="G3391" t="s">
        <v>68</v>
      </c>
      <c r="H3391">
        <v>3</v>
      </c>
      <c r="I3391">
        <v>5.66</v>
      </c>
      <c r="J3391">
        <v>5.8999999999999997E-2</v>
      </c>
      <c r="K3391">
        <v>3.59</v>
      </c>
      <c r="L3391" t="s">
        <v>57</v>
      </c>
    </row>
    <row r="3392" spans="1:12" x14ac:dyDescent="0.3">
      <c r="A3392" t="s">
        <v>1753</v>
      </c>
      <c r="B3392" t="s">
        <v>7630</v>
      </c>
      <c r="C3392" t="s">
        <v>52</v>
      </c>
      <c r="D3392" t="s">
        <v>6898</v>
      </c>
      <c r="E3392" t="s">
        <v>54</v>
      </c>
      <c r="F3392" t="s">
        <v>55</v>
      </c>
      <c r="G3392" t="s">
        <v>68</v>
      </c>
      <c r="H3392">
        <v>1</v>
      </c>
      <c r="I3392">
        <v>13.64</v>
      </c>
      <c r="J3392">
        <v>1.4E-2</v>
      </c>
      <c r="K3392">
        <v>9.15</v>
      </c>
      <c r="L3392" t="s">
        <v>57</v>
      </c>
    </row>
    <row r="3393" spans="1:12" x14ac:dyDescent="0.3">
      <c r="A3393" t="s">
        <v>375</v>
      </c>
      <c r="B3393" t="s">
        <v>8282</v>
      </c>
      <c r="C3393" t="s">
        <v>84</v>
      </c>
      <c r="D3393" t="s">
        <v>229</v>
      </c>
      <c r="E3393" t="s">
        <v>71</v>
      </c>
      <c r="F3393" t="s">
        <v>72</v>
      </c>
      <c r="G3393" t="s">
        <v>56</v>
      </c>
      <c r="H3393">
        <v>4</v>
      </c>
      <c r="I3393">
        <v>206.75</v>
      </c>
      <c r="J3393">
        <v>4.2000000000000003E-2</v>
      </c>
      <c r="K3393">
        <v>143.88999999999999</v>
      </c>
      <c r="L3393" t="s">
        <v>57</v>
      </c>
    </row>
    <row r="3394" spans="1:12" x14ac:dyDescent="0.3">
      <c r="A3394" t="s">
        <v>696</v>
      </c>
      <c r="B3394" t="s">
        <v>8283</v>
      </c>
      <c r="C3394" t="s">
        <v>84</v>
      </c>
      <c r="D3394" t="s">
        <v>225</v>
      </c>
      <c r="E3394" t="s">
        <v>107</v>
      </c>
      <c r="F3394" t="s">
        <v>193</v>
      </c>
      <c r="G3394" t="s">
        <v>56</v>
      </c>
      <c r="H3394">
        <v>7</v>
      </c>
      <c r="I3394">
        <v>58.93</v>
      </c>
      <c r="J3394">
        <v>8.8999999999999996E-2</v>
      </c>
      <c r="K3394">
        <v>25.78</v>
      </c>
      <c r="L3394" t="s">
        <v>57</v>
      </c>
    </row>
    <row r="3395" spans="1:12" x14ac:dyDescent="0.3">
      <c r="A3395" t="s">
        <v>1073</v>
      </c>
      <c r="B3395" t="s">
        <v>8284</v>
      </c>
      <c r="C3395" t="s">
        <v>52</v>
      </c>
      <c r="D3395" t="s">
        <v>70</v>
      </c>
      <c r="E3395" t="s">
        <v>93</v>
      </c>
      <c r="F3395" t="s">
        <v>255</v>
      </c>
      <c r="G3395" t="s">
        <v>68</v>
      </c>
      <c r="H3395">
        <v>6</v>
      </c>
      <c r="I3395">
        <v>19.329999999999998</v>
      </c>
      <c r="J3395">
        <v>0.11899999999999999</v>
      </c>
      <c r="K3395">
        <v>7.15</v>
      </c>
      <c r="L3395" t="s">
        <v>57</v>
      </c>
    </row>
    <row r="3396" spans="1:12" x14ac:dyDescent="0.3">
      <c r="A3396" t="s">
        <v>4871</v>
      </c>
      <c r="B3396" t="s">
        <v>8285</v>
      </c>
      <c r="C3396" t="s">
        <v>84</v>
      </c>
      <c r="D3396" t="s">
        <v>243</v>
      </c>
      <c r="E3396" t="s">
        <v>54</v>
      </c>
      <c r="F3396" t="s">
        <v>156</v>
      </c>
      <c r="G3396" t="s">
        <v>68</v>
      </c>
      <c r="H3396">
        <v>4</v>
      </c>
      <c r="I3396">
        <v>22.31</v>
      </c>
      <c r="J3396">
        <v>5.7000000000000002E-2</v>
      </c>
      <c r="K3396">
        <v>14.35</v>
      </c>
      <c r="L3396" t="s">
        <v>57</v>
      </c>
    </row>
    <row r="3397" spans="1:12" x14ac:dyDescent="0.3">
      <c r="A3397" t="s">
        <v>422</v>
      </c>
      <c r="B3397" t="s">
        <v>6904</v>
      </c>
      <c r="C3397" t="s">
        <v>88</v>
      </c>
      <c r="D3397" t="s">
        <v>123</v>
      </c>
      <c r="E3397" t="s">
        <v>71</v>
      </c>
      <c r="F3397" t="s">
        <v>86</v>
      </c>
      <c r="G3397" t="s">
        <v>68</v>
      </c>
      <c r="H3397">
        <v>3</v>
      </c>
      <c r="I3397">
        <v>179.55</v>
      </c>
      <c r="J3397">
        <v>6.0999999999999999E-2</v>
      </c>
      <c r="K3397">
        <v>124.02</v>
      </c>
      <c r="L3397" t="s">
        <v>57</v>
      </c>
    </row>
    <row r="3398" spans="1:12" x14ac:dyDescent="0.3">
      <c r="A3398" t="s">
        <v>4274</v>
      </c>
      <c r="B3398" t="s">
        <v>8286</v>
      </c>
      <c r="C3398" t="s">
        <v>88</v>
      </c>
      <c r="D3398" t="s">
        <v>92</v>
      </c>
      <c r="E3398" t="s">
        <v>93</v>
      </c>
      <c r="F3398" t="s">
        <v>124</v>
      </c>
      <c r="G3398" t="s">
        <v>68</v>
      </c>
      <c r="H3398">
        <v>7</v>
      </c>
      <c r="I3398">
        <v>56.72</v>
      </c>
      <c r="J3398">
        <v>0.13100000000000001</v>
      </c>
      <c r="K3398">
        <v>28.26</v>
      </c>
      <c r="L3398" t="s">
        <v>57</v>
      </c>
    </row>
    <row r="3399" spans="1:12" x14ac:dyDescent="0.3">
      <c r="A3399" t="s">
        <v>6092</v>
      </c>
      <c r="B3399" t="s">
        <v>7894</v>
      </c>
      <c r="C3399" t="s">
        <v>88</v>
      </c>
      <c r="D3399" t="s">
        <v>135</v>
      </c>
      <c r="E3399" t="s">
        <v>93</v>
      </c>
      <c r="F3399" t="s">
        <v>124</v>
      </c>
      <c r="G3399" t="s">
        <v>68</v>
      </c>
      <c r="H3399">
        <v>3</v>
      </c>
      <c r="I3399">
        <v>40.68</v>
      </c>
      <c r="J3399">
        <v>0.108</v>
      </c>
      <c r="K3399">
        <v>18</v>
      </c>
      <c r="L3399" t="s">
        <v>57</v>
      </c>
    </row>
    <row r="3400" spans="1:12" x14ac:dyDescent="0.3">
      <c r="A3400" t="s">
        <v>5055</v>
      </c>
      <c r="B3400" t="s">
        <v>7548</v>
      </c>
      <c r="C3400" t="s">
        <v>63</v>
      </c>
      <c r="D3400" t="s">
        <v>258</v>
      </c>
      <c r="E3400" t="s">
        <v>107</v>
      </c>
      <c r="F3400" t="s">
        <v>108</v>
      </c>
      <c r="G3400" t="s">
        <v>56</v>
      </c>
      <c r="H3400">
        <v>1</v>
      </c>
      <c r="I3400">
        <v>17.52</v>
      </c>
      <c r="J3400">
        <v>0.152</v>
      </c>
      <c r="K3400">
        <v>5.91</v>
      </c>
      <c r="L3400" t="s">
        <v>57</v>
      </c>
    </row>
    <row r="3401" spans="1:12" x14ac:dyDescent="0.3">
      <c r="A3401" t="s">
        <v>4965</v>
      </c>
      <c r="B3401" t="s">
        <v>7401</v>
      </c>
      <c r="C3401" t="s">
        <v>88</v>
      </c>
      <c r="D3401" t="s">
        <v>116</v>
      </c>
      <c r="E3401" t="s">
        <v>93</v>
      </c>
      <c r="F3401" t="s">
        <v>219</v>
      </c>
      <c r="G3401" t="s">
        <v>56</v>
      </c>
      <c r="H3401">
        <v>6</v>
      </c>
      <c r="I3401">
        <v>56.32</v>
      </c>
      <c r="J3401">
        <v>3.2000000000000001E-2</v>
      </c>
      <c r="K3401">
        <v>22.41</v>
      </c>
      <c r="L3401" t="s">
        <v>57</v>
      </c>
    </row>
    <row r="3402" spans="1:12" x14ac:dyDescent="0.3">
      <c r="A3402" t="s">
        <v>3436</v>
      </c>
      <c r="B3402" t="s">
        <v>7382</v>
      </c>
      <c r="C3402" t="s">
        <v>88</v>
      </c>
      <c r="D3402" t="s">
        <v>202</v>
      </c>
      <c r="E3402" t="s">
        <v>93</v>
      </c>
      <c r="F3402" t="s">
        <v>255</v>
      </c>
      <c r="G3402" t="s">
        <v>68</v>
      </c>
      <c r="H3402">
        <v>2</v>
      </c>
      <c r="I3402">
        <v>53.36</v>
      </c>
      <c r="J3402">
        <v>0.18099999999999999</v>
      </c>
      <c r="K3402">
        <v>20.63</v>
      </c>
      <c r="L3402" t="s">
        <v>57</v>
      </c>
    </row>
    <row r="3403" spans="1:12" x14ac:dyDescent="0.3">
      <c r="A3403" t="s">
        <v>6015</v>
      </c>
      <c r="B3403" t="s">
        <v>7212</v>
      </c>
      <c r="C3403" t="s">
        <v>88</v>
      </c>
      <c r="D3403" t="s">
        <v>123</v>
      </c>
      <c r="E3403" t="s">
        <v>71</v>
      </c>
      <c r="F3403" t="s">
        <v>72</v>
      </c>
      <c r="G3403" t="s">
        <v>68</v>
      </c>
      <c r="H3403">
        <v>1</v>
      </c>
      <c r="J3403">
        <v>3.9E-2</v>
      </c>
      <c r="K3403">
        <v>29.74</v>
      </c>
      <c r="L3403" t="s">
        <v>57</v>
      </c>
    </row>
    <row r="3404" spans="1:12" x14ac:dyDescent="0.3">
      <c r="A3404" t="s">
        <v>3354</v>
      </c>
      <c r="B3404" t="s">
        <v>8142</v>
      </c>
      <c r="C3404" t="s">
        <v>63</v>
      </c>
      <c r="D3404" t="s">
        <v>188</v>
      </c>
      <c r="E3404" t="s">
        <v>54</v>
      </c>
      <c r="F3404" t="s">
        <v>156</v>
      </c>
      <c r="G3404" t="s">
        <v>68</v>
      </c>
      <c r="H3404">
        <v>1</v>
      </c>
      <c r="I3404">
        <v>7.09</v>
      </c>
      <c r="J3404">
        <v>0.28999999999999998</v>
      </c>
      <c r="K3404">
        <v>4.46</v>
      </c>
      <c r="L3404" t="s">
        <v>57</v>
      </c>
    </row>
    <row r="3405" spans="1:12" x14ac:dyDescent="0.3">
      <c r="A3405" t="s">
        <v>4505</v>
      </c>
      <c r="B3405" t="s">
        <v>8287</v>
      </c>
      <c r="C3405" t="s">
        <v>84</v>
      </c>
      <c r="D3405" t="s">
        <v>7337</v>
      </c>
      <c r="E3405" t="s">
        <v>54</v>
      </c>
      <c r="F3405" t="s">
        <v>65</v>
      </c>
      <c r="G3405" t="s">
        <v>56</v>
      </c>
      <c r="H3405">
        <v>2</v>
      </c>
      <c r="I3405">
        <v>16.41</v>
      </c>
      <c r="J3405">
        <v>0.126</v>
      </c>
      <c r="K3405">
        <v>10.67</v>
      </c>
      <c r="L3405" t="s">
        <v>104</v>
      </c>
    </row>
    <row r="3406" spans="1:12" x14ac:dyDescent="0.3">
      <c r="A3406" t="s">
        <v>4881</v>
      </c>
      <c r="B3406" t="s">
        <v>7341</v>
      </c>
      <c r="C3406" t="s">
        <v>6755</v>
      </c>
      <c r="D3406" t="s">
        <v>372</v>
      </c>
      <c r="E3406" t="s">
        <v>54</v>
      </c>
      <c r="F3406" t="s">
        <v>114</v>
      </c>
      <c r="G3406" t="s">
        <v>68</v>
      </c>
      <c r="H3406">
        <v>7</v>
      </c>
      <c r="I3406">
        <v>20.69</v>
      </c>
      <c r="J3406">
        <v>0</v>
      </c>
      <c r="K3406">
        <v>13.5</v>
      </c>
      <c r="L3406" t="s">
        <v>57</v>
      </c>
    </row>
    <row r="3407" spans="1:12" x14ac:dyDescent="0.3">
      <c r="A3407" t="s">
        <v>4595</v>
      </c>
      <c r="B3407" t="s">
        <v>7587</v>
      </c>
      <c r="C3407" t="s">
        <v>63</v>
      </c>
      <c r="D3407" t="s">
        <v>119</v>
      </c>
      <c r="E3407" t="s">
        <v>60</v>
      </c>
      <c r="F3407" t="s">
        <v>90</v>
      </c>
      <c r="G3407" t="s">
        <v>68</v>
      </c>
      <c r="H3407">
        <v>1</v>
      </c>
      <c r="I3407">
        <v>84.52</v>
      </c>
      <c r="J3407">
        <v>0.34399999999999997</v>
      </c>
      <c r="K3407">
        <v>45.97</v>
      </c>
      <c r="L3407" t="s">
        <v>57</v>
      </c>
    </row>
    <row r="3408" spans="1:12" x14ac:dyDescent="0.3">
      <c r="A3408" t="s">
        <v>5520</v>
      </c>
      <c r="B3408" t="s">
        <v>7841</v>
      </c>
      <c r="C3408" t="s">
        <v>52</v>
      </c>
      <c r="D3408" t="s">
        <v>59</v>
      </c>
      <c r="E3408" t="s">
        <v>54</v>
      </c>
      <c r="F3408" t="s">
        <v>114</v>
      </c>
      <c r="G3408" t="s">
        <v>68</v>
      </c>
      <c r="H3408">
        <v>5</v>
      </c>
      <c r="I3408">
        <v>10.65</v>
      </c>
      <c r="J3408">
        <v>2.5999999999999999E-2</v>
      </c>
      <c r="K3408">
        <v>6.91</v>
      </c>
      <c r="L3408" t="s">
        <v>57</v>
      </c>
    </row>
    <row r="3409" spans="1:12" x14ac:dyDescent="0.3">
      <c r="A3409" t="s">
        <v>6254</v>
      </c>
      <c r="B3409" t="s">
        <v>8208</v>
      </c>
      <c r="C3409" t="s">
        <v>88</v>
      </c>
      <c r="D3409" t="s">
        <v>116</v>
      </c>
      <c r="E3409" t="s">
        <v>54</v>
      </c>
      <c r="F3409" t="s">
        <v>156</v>
      </c>
      <c r="G3409" t="s">
        <v>56</v>
      </c>
      <c r="H3409">
        <v>12</v>
      </c>
      <c r="I3409">
        <v>21.85</v>
      </c>
      <c r="J3409">
        <v>0.13400000000000001</v>
      </c>
      <c r="K3409">
        <v>14.05</v>
      </c>
      <c r="L3409" t="s">
        <v>57</v>
      </c>
    </row>
    <row r="3410" spans="1:12" x14ac:dyDescent="0.3">
      <c r="A3410" t="s">
        <v>418</v>
      </c>
      <c r="B3410" t="s">
        <v>8288</v>
      </c>
      <c r="C3410" t="s">
        <v>84</v>
      </c>
      <c r="D3410" t="s">
        <v>150</v>
      </c>
      <c r="E3410" t="s">
        <v>93</v>
      </c>
      <c r="F3410" t="s">
        <v>7530</v>
      </c>
      <c r="G3410" t="s">
        <v>56</v>
      </c>
      <c r="H3410">
        <v>2</v>
      </c>
      <c r="I3410">
        <v>32.32</v>
      </c>
      <c r="J3410">
        <v>0.111</v>
      </c>
      <c r="K3410">
        <v>12.76</v>
      </c>
      <c r="L3410" t="s">
        <v>57</v>
      </c>
    </row>
    <row r="3411" spans="1:12" x14ac:dyDescent="0.3">
      <c r="A3411" t="s">
        <v>1234</v>
      </c>
      <c r="B3411" t="s">
        <v>7230</v>
      </c>
      <c r="C3411" t="s">
        <v>52</v>
      </c>
      <c r="D3411" t="s">
        <v>181</v>
      </c>
      <c r="E3411" t="s">
        <v>54</v>
      </c>
      <c r="F3411" t="s">
        <v>55</v>
      </c>
      <c r="G3411" t="s">
        <v>56</v>
      </c>
      <c r="H3411">
        <v>1</v>
      </c>
      <c r="I3411">
        <v>21.25</v>
      </c>
      <c r="J3411">
        <v>0.111</v>
      </c>
      <c r="K3411">
        <v>14.36</v>
      </c>
      <c r="L3411" t="s">
        <v>104</v>
      </c>
    </row>
    <row r="3412" spans="1:12" x14ac:dyDescent="0.3">
      <c r="A3412" t="s">
        <v>2330</v>
      </c>
      <c r="B3412" t="s">
        <v>6946</v>
      </c>
      <c r="C3412" t="s">
        <v>63</v>
      </c>
      <c r="D3412" t="s">
        <v>137</v>
      </c>
      <c r="E3412" t="s">
        <v>60</v>
      </c>
      <c r="F3412" t="s">
        <v>76</v>
      </c>
      <c r="G3412" t="s">
        <v>68</v>
      </c>
      <c r="H3412">
        <v>2</v>
      </c>
      <c r="I3412">
        <v>94.26</v>
      </c>
      <c r="J3412">
        <v>0.34899999999999998</v>
      </c>
      <c r="K3412">
        <v>50.61</v>
      </c>
      <c r="L3412" t="s">
        <v>57</v>
      </c>
    </row>
    <row r="3413" spans="1:12" x14ac:dyDescent="0.3">
      <c r="A3413" t="s">
        <v>970</v>
      </c>
      <c r="B3413" t="s">
        <v>8289</v>
      </c>
      <c r="C3413" t="s">
        <v>52</v>
      </c>
      <c r="D3413" t="s">
        <v>216</v>
      </c>
      <c r="E3413" t="s">
        <v>71</v>
      </c>
      <c r="F3413" t="s">
        <v>78</v>
      </c>
      <c r="G3413" t="s">
        <v>68</v>
      </c>
      <c r="H3413">
        <v>1</v>
      </c>
      <c r="I3413">
        <v>228.22</v>
      </c>
      <c r="J3413">
        <v>0.11899999999999999</v>
      </c>
      <c r="K3413">
        <v>170.91</v>
      </c>
      <c r="L3413" t="s">
        <v>57</v>
      </c>
    </row>
    <row r="3414" spans="1:12" x14ac:dyDescent="0.3">
      <c r="A3414" t="s">
        <v>2950</v>
      </c>
      <c r="B3414" t="s">
        <v>7622</v>
      </c>
      <c r="C3414" t="s">
        <v>52</v>
      </c>
      <c r="D3414" t="s">
        <v>101</v>
      </c>
      <c r="E3414" t="s">
        <v>54</v>
      </c>
      <c r="F3414" t="s">
        <v>156</v>
      </c>
      <c r="G3414" t="s">
        <v>68</v>
      </c>
      <c r="H3414">
        <v>1</v>
      </c>
      <c r="I3414">
        <v>5.14</v>
      </c>
      <c r="J3414">
        <v>8.8999999999999996E-2</v>
      </c>
      <c r="K3414">
        <v>2.98</v>
      </c>
      <c r="L3414" t="s">
        <v>57</v>
      </c>
    </row>
    <row r="3415" spans="1:12" x14ac:dyDescent="0.3">
      <c r="A3415" t="s">
        <v>6107</v>
      </c>
      <c r="B3415" t="s">
        <v>8056</v>
      </c>
      <c r="C3415" t="s">
        <v>84</v>
      </c>
      <c r="D3415" t="s">
        <v>171</v>
      </c>
      <c r="E3415" t="s">
        <v>107</v>
      </c>
      <c r="F3415" t="s">
        <v>193</v>
      </c>
      <c r="G3415" t="s">
        <v>68</v>
      </c>
      <c r="H3415">
        <v>1</v>
      </c>
      <c r="I3415">
        <v>12.02</v>
      </c>
      <c r="J3415">
        <v>3.2000000000000001E-2</v>
      </c>
      <c r="K3415">
        <v>4.55</v>
      </c>
      <c r="L3415" t="s">
        <v>57</v>
      </c>
    </row>
    <row r="3416" spans="1:12" x14ac:dyDescent="0.3">
      <c r="A3416" t="s">
        <v>4561</v>
      </c>
      <c r="B3416" t="s">
        <v>7386</v>
      </c>
      <c r="C3416" t="s">
        <v>88</v>
      </c>
      <c r="D3416" t="s">
        <v>135</v>
      </c>
      <c r="E3416" t="s">
        <v>7012</v>
      </c>
      <c r="F3416" t="s">
        <v>132</v>
      </c>
      <c r="G3416" t="s">
        <v>68</v>
      </c>
      <c r="H3416">
        <v>3</v>
      </c>
      <c r="I3416">
        <v>24.96</v>
      </c>
      <c r="J3416">
        <v>8.7999999999999995E-2</v>
      </c>
      <c r="K3416">
        <v>9.1999999999999993</v>
      </c>
      <c r="L3416" t="s">
        <v>57</v>
      </c>
    </row>
    <row r="3417" spans="1:12" x14ac:dyDescent="0.3">
      <c r="A3417" t="s">
        <v>4399</v>
      </c>
      <c r="B3417" t="s">
        <v>7985</v>
      </c>
      <c r="C3417" t="s">
        <v>63</v>
      </c>
      <c r="D3417" t="s">
        <v>165</v>
      </c>
      <c r="E3417" t="s">
        <v>71</v>
      </c>
      <c r="F3417" t="s">
        <v>72</v>
      </c>
      <c r="G3417" t="s">
        <v>56</v>
      </c>
      <c r="H3417">
        <v>2</v>
      </c>
      <c r="I3417">
        <v>26.67</v>
      </c>
      <c r="J3417">
        <v>0.191</v>
      </c>
      <c r="K3417">
        <v>20.61</v>
      </c>
      <c r="L3417" t="s">
        <v>57</v>
      </c>
    </row>
    <row r="3418" spans="1:12" x14ac:dyDescent="0.3">
      <c r="A3418" t="s">
        <v>2343</v>
      </c>
      <c r="B3418" t="s">
        <v>7094</v>
      </c>
      <c r="C3418" t="s">
        <v>63</v>
      </c>
      <c r="D3418" t="s">
        <v>281</v>
      </c>
      <c r="E3418" t="s">
        <v>60</v>
      </c>
      <c r="F3418" t="s">
        <v>61</v>
      </c>
      <c r="G3418" t="s">
        <v>56</v>
      </c>
      <c r="H3418">
        <v>2</v>
      </c>
      <c r="I3418">
        <v>75.33</v>
      </c>
      <c r="J3418">
        <v>0.25800000000000001</v>
      </c>
      <c r="K3418">
        <v>37.5</v>
      </c>
      <c r="L3418" t="s">
        <v>57</v>
      </c>
    </row>
    <row r="3419" spans="1:12" x14ac:dyDescent="0.3">
      <c r="A3419" t="s">
        <v>716</v>
      </c>
      <c r="B3419" t="s">
        <v>7270</v>
      </c>
      <c r="C3419" t="s">
        <v>6865</v>
      </c>
      <c r="D3419" t="s">
        <v>137</v>
      </c>
      <c r="E3419" t="s">
        <v>54</v>
      </c>
      <c r="F3419" t="s">
        <v>156</v>
      </c>
      <c r="G3419" t="s">
        <v>68</v>
      </c>
      <c r="H3419">
        <v>10</v>
      </c>
      <c r="I3419">
        <v>20.52</v>
      </c>
      <c r="J3419">
        <v>0.29099999999999998</v>
      </c>
      <c r="K3419">
        <v>11.63</v>
      </c>
      <c r="L3419" t="s">
        <v>57</v>
      </c>
    </row>
    <row r="3420" spans="1:12" x14ac:dyDescent="0.3">
      <c r="A3420" t="s">
        <v>4122</v>
      </c>
      <c r="B3420" t="s">
        <v>8290</v>
      </c>
      <c r="C3420" t="s">
        <v>63</v>
      </c>
      <c r="D3420" t="s">
        <v>137</v>
      </c>
      <c r="E3420" t="s">
        <v>93</v>
      </c>
      <c r="F3420" t="s">
        <v>94</v>
      </c>
      <c r="G3420" t="s">
        <v>56</v>
      </c>
      <c r="H3420">
        <v>1</v>
      </c>
      <c r="I3420">
        <v>23.2</v>
      </c>
      <c r="J3420">
        <v>0.26600000000000001</v>
      </c>
      <c r="K3420">
        <v>10.33</v>
      </c>
      <c r="L3420" t="s">
        <v>6720</v>
      </c>
    </row>
    <row r="3421" spans="1:12" x14ac:dyDescent="0.3">
      <c r="A3421" t="s">
        <v>2029</v>
      </c>
      <c r="B3421" t="s">
        <v>7407</v>
      </c>
      <c r="C3421" t="s">
        <v>88</v>
      </c>
      <c r="D3421" t="s">
        <v>92</v>
      </c>
      <c r="E3421" t="s">
        <v>54</v>
      </c>
      <c r="F3421" t="s">
        <v>268</v>
      </c>
      <c r="G3421" t="s">
        <v>56</v>
      </c>
      <c r="H3421">
        <v>5</v>
      </c>
      <c r="I3421">
        <v>20.25</v>
      </c>
      <c r="J3421">
        <v>0.13600000000000001</v>
      </c>
      <c r="K3421">
        <v>14</v>
      </c>
      <c r="L3421" t="s">
        <v>57</v>
      </c>
    </row>
    <row r="3422" spans="1:12" x14ac:dyDescent="0.3">
      <c r="A3422" t="s">
        <v>6484</v>
      </c>
      <c r="B3422" t="s">
        <v>7631</v>
      </c>
      <c r="C3422" t="s">
        <v>88</v>
      </c>
      <c r="D3422" t="s">
        <v>270</v>
      </c>
      <c r="E3422" t="s">
        <v>54</v>
      </c>
      <c r="F3422" t="s">
        <v>55</v>
      </c>
      <c r="G3422" t="s">
        <v>68</v>
      </c>
      <c r="H3422">
        <v>3</v>
      </c>
      <c r="I3422">
        <v>16.45</v>
      </c>
      <c r="J3422">
        <v>8.6999999999999994E-2</v>
      </c>
      <c r="K3422">
        <v>10.65</v>
      </c>
      <c r="L3422" t="s">
        <v>57</v>
      </c>
    </row>
    <row r="3423" spans="1:12" x14ac:dyDescent="0.3">
      <c r="A3423" t="s">
        <v>5563</v>
      </c>
      <c r="B3423" t="s">
        <v>7127</v>
      </c>
      <c r="C3423" t="s">
        <v>84</v>
      </c>
      <c r="D3423" t="s">
        <v>147</v>
      </c>
      <c r="E3423" t="s">
        <v>60</v>
      </c>
      <c r="F3423" t="s">
        <v>67</v>
      </c>
      <c r="G3423" t="s">
        <v>68</v>
      </c>
      <c r="H3423">
        <v>4</v>
      </c>
      <c r="I3423">
        <v>62.47</v>
      </c>
      <c r="J3423">
        <v>3.2000000000000001E-2</v>
      </c>
      <c r="K3423">
        <v>28.16</v>
      </c>
      <c r="L3423" t="s">
        <v>57</v>
      </c>
    </row>
    <row r="3424" spans="1:12" x14ac:dyDescent="0.3">
      <c r="A3424" t="s">
        <v>6434</v>
      </c>
      <c r="B3424" t="s">
        <v>7133</v>
      </c>
      <c r="C3424" t="s">
        <v>52</v>
      </c>
      <c r="D3424" t="s">
        <v>216</v>
      </c>
      <c r="E3424" t="s">
        <v>54</v>
      </c>
      <c r="F3424" t="s">
        <v>55</v>
      </c>
      <c r="G3424" t="s">
        <v>68</v>
      </c>
      <c r="H3424">
        <v>9</v>
      </c>
      <c r="I3424">
        <v>7.99</v>
      </c>
      <c r="J3424">
        <v>0.05</v>
      </c>
      <c r="K3424">
        <v>5.47</v>
      </c>
      <c r="L3424" t="s">
        <v>57</v>
      </c>
    </row>
    <row r="3425" spans="1:12" x14ac:dyDescent="0.3">
      <c r="A3425" t="s">
        <v>1855</v>
      </c>
      <c r="B3425" t="s">
        <v>7769</v>
      </c>
      <c r="C3425" t="s">
        <v>63</v>
      </c>
      <c r="D3425" t="s">
        <v>82</v>
      </c>
      <c r="E3425" t="s">
        <v>60</v>
      </c>
      <c r="F3425" t="s">
        <v>61</v>
      </c>
      <c r="G3425" t="s">
        <v>68</v>
      </c>
      <c r="H3425">
        <v>1</v>
      </c>
      <c r="I3425">
        <v>57.75</v>
      </c>
      <c r="J3425">
        <v>0.33500000000000002</v>
      </c>
      <c r="K3425">
        <v>23.26</v>
      </c>
      <c r="L3425" t="s">
        <v>57</v>
      </c>
    </row>
    <row r="3426" spans="1:12" x14ac:dyDescent="0.3">
      <c r="A3426" t="s">
        <v>1816</v>
      </c>
      <c r="B3426" t="s">
        <v>7366</v>
      </c>
      <c r="C3426" t="s">
        <v>88</v>
      </c>
      <c r="D3426" t="s">
        <v>89</v>
      </c>
      <c r="E3426" t="s">
        <v>93</v>
      </c>
      <c r="F3426" t="s">
        <v>141</v>
      </c>
      <c r="G3426" t="s">
        <v>56</v>
      </c>
      <c r="H3426">
        <v>3</v>
      </c>
      <c r="I3426">
        <v>44.71</v>
      </c>
      <c r="J3426">
        <v>0.14799999999999999</v>
      </c>
      <c r="K3426">
        <v>19.98</v>
      </c>
      <c r="L3426" t="s">
        <v>57</v>
      </c>
    </row>
    <row r="3427" spans="1:12" x14ac:dyDescent="0.3">
      <c r="A3427" t="s">
        <v>5169</v>
      </c>
      <c r="B3427" t="s">
        <v>7581</v>
      </c>
      <c r="C3427" t="s">
        <v>88</v>
      </c>
      <c r="D3427" t="s">
        <v>7399</v>
      </c>
      <c r="E3427" t="s">
        <v>93</v>
      </c>
      <c r="F3427" t="s">
        <v>7493</v>
      </c>
      <c r="G3427" t="s">
        <v>68</v>
      </c>
      <c r="H3427">
        <v>5</v>
      </c>
      <c r="I3427">
        <v>66.84</v>
      </c>
      <c r="J3427">
        <v>5.0999999999999997E-2</v>
      </c>
      <c r="K3427">
        <v>31.08</v>
      </c>
      <c r="L3427" t="s">
        <v>57</v>
      </c>
    </row>
    <row r="3428" spans="1:12" x14ac:dyDescent="0.3">
      <c r="A3428" t="s">
        <v>2023</v>
      </c>
      <c r="B3428" t="s">
        <v>7069</v>
      </c>
      <c r="C3428" t="s">
        <v>52</v>
      </c>
      <c r="D3428" t="s">
        <v>53</v>
      </c>
      <c r="E3428" t="s">
        <v>60</v>
      </c>
      <c r="F3428" t="s">
        <v>67</v>
      </c>
      <c r="G3428" t="s">
        <v>56</v>
      </c>
      <c r="H3428">
        <v>1</v>
      </c>
      <c r="I3428">
        <v>110.04</v>
      </c>
      <c r="J3428">
        <v>3.6999999999999998E-2</v>
      </c>
      <c r="K3428">
        <v>53.31</v>
      </c>
      <c r="L3428" t="s">
        <v>57</v>
      </c>
    </row>
    <row r="3429" spans="1:12" x14ac:dyDescent="0.3">
      <c r="A3429" t="s">
        <v>1742</v>
      </c>
      <c r="B3429" t="s">
        <v>7510</v>
      </c>
      <c r="C3429" t="s">
        <v>52</v>
      </c>
      <c r="D3429" t="s">
        <v>130</v>
      </c>
      <c r="E3429" t="s">
        <v>107</v>
      </c>
      <c r="F3429" t="s">
        <v>193</v>
      </c>
      <c r="G3429" t="s">
        <v>56</v>
      </c>
      <c r="H3429">
        <v>2</v>
      </c>
      <c r="I3429">
        <v>21.68</v>
      </c>
      <c r="J3429">
        <v>0.11</v>
      </c>
      <c r="K3429">
        <v>9.32</v>
      </c>
      <c r="L3429" t="s">
        <v>57</v>
      </c>
    </row>
    <row r="3430" spans="1:12" x14ac:dyDescent="0.3">
      <c r="A3430" t="s">
        <v>1479</v>
      </c>
      <c r="B3430" t="s">
        <v>8291</v>
      </c>
      <c r="C3430" t="s">
        <v>84</v>
      </c>
      <c r="D3430" t="s">
        <v>243</v>
      </c>
      <c r="E3430" t="s">
        <v>71</v>
      </c>
      <c r="F3430" t="s">
        <v>86</v>
      </c>
      <c r="G3430" t="s">
        <v>56</v>
      </c>
      <c r="H3430">
        <v>3</v>
      </c>
      <c r="I3430">
        <v>106.1</v>
      </c>
      <c r="J3430">
        <v>7.9000000000000001E-2</v>
      </c>
      <c r="K3430">
        <v>84.65</v>
      </c>
      <c r="L3430" t="s">
        <v>57</v>
      </c>
    </row>
    <row r="3431" spans="1:12" x14ac:dyDescent="0.3">
      <c r="A3431" t="s">
        <v>4658</v>
      </c>
      <c r="B3431" t="s">
        <v>6856</v>
      </c>
      <c r="C3431" t="s">
        <v>88</v>
      </c>
      <c r="D3431" t="s">
        <v>92</v>
      </c>
      <c r="E3431" t="s">
        <v>54</v>
      </c>
      <c r="F3431" t="s">
        <v>268</v>
      </c>
      <c r="G3431" t="s">
        <v>68</v>
      </c>
      <c r="H3431">
        <v>3</v>
      </c>
      <c r="I3431">
        <v>19.53</v>
      </c>
      <c r="K3431">
        <v>13.49</v>
      </c>
      <c r="L3431" t="s">
        <v>57</v>
      </c>
    </row>
    <row r="3432" spans="1:12" x14ac:dyDescent="0.3">
      <c r="A3432" t="s">
        <v>3780</v>
      </c>
      <c r="B3432" t="s">
        <v>8292</v>
      </c>
      <c r="C3432" t="s">
        <v>84</v>
      </c>
      <c r="D3432" t="s">
        <v>103</v>
      </c>
      <c r="E3432" t="s">
        <v>93</v>
      </c>
      <c r="F3432" t="s">
        <v>94</v>
      </c>
      <c r="G3432" t="s">
        <v>68</v>
      </c>
      <c r="H3432">
        <v>1</v>
      </c>
      <c r="I3432">
        <v>78.66</v>
      </c>
      <c r="J3432">
        <v>0.13300000000000001</v>
      </c>
      <c r="K3432">
        <v>34.520000000000003</v>
      </c>
      <c r="L3432" t="s">
        <v>57</v>
      </c>
    </row>
    <row r="3433" spans="1:12" x14ac:dyDescent="0.3">
      <c r="A3433" t="s">
        <v>2661</v>
      </c>
      <c r="B3433" t="s">
        <v>7480</v>
      </c>
      <c r="C3433" t="s">
        <v>88</v>
      </c>
      <c r="D3433" t="s">
        <v>270</v>
      </c>
      <c r="E3433" t="s">
        <v>71</v>
      </c>
      <c r="F3433" t="s">
        <v>86</v>
      </c>
      <c r="G3433" t="s">
        <v>68</v>
      </c>
      <c r="H3433">
        <v>3</v>
      </c>
      <c r="I3433">
        <v>155.51</v>
      </c>
      <c r="J3433">
        <v>0.03</v>
      </c>
      <c r="K3433">
        <v>113.12</v>
      </c>
      <c r="L3433" t="s">
        <v>57</v>
      </c>
    </row>
    <row r="3434" spans="1:12" x14ac:dyDescent="0.3">
      <c r="A3434" t="s">
        <v>3095</v>
      </c>
      <c r="B3434" t="s">
        <v>7738</v>
      </c>
      <c r="C3434" t="s">
        <v>52</v>
      </c>
      <c r="D3434" t="s">
        <v>96</v>
      </c>
      <c r="E3434" t="s">
        <v>93</v>
      </c>
      <c r="F3434" t="s">
        <v>124</v>
      </c>
      <c r="G3434" t="s">
        <v>56</v>
      </c>
      <c r="H3434">
        <v>2</v>
      </c>
      <c r="I3434">
        <v>46.92</v>
      </c>
      <c r="J3434">
        <v>0.14099999999999999</v>
      </c>
      <c r="K3434">
        <v>17.760000000000002</v>
      </c>
      <c r="L3434" t="s">
        <v>57</v>
      </c>
    </row>
    <row r="3435" spans="1:12" x14ac:dyDescent="0.3">
      <c r="A3435" t="s">
        <v>791</v>
      </c>
      <c r="B3435" t="s">
        <v>7839</v>
      </c>
      <c r="C3435" t="s">
        <v>63</v>
      </c>
      <c r="D3435" t="s">
        <v>159</v>
      </c>
      <c r="E3435" t="s">
        <v>93</v>
      </c>
      <c r="F3435" t="s">
        <v>94</v>
      </c>
      <c r="G3435" t="s">
        <v>68</v>
      </c>
      <c r="H3435">
        <v>1</v>
      </c>
      <c r="I3435">
        <v>38.93</v>
      </c>
      <c r="J3435">
        <v>0.217</v>
      </c>
      <c r="K3435">
        <v>18.66</v>
      </c>
      <c r="L3435" t="s">
        <v>57</v>
      </c>
    </row>
    <row r="3436" spans="1:12" x14ac:dyDescent="0.3">
      <c r="A3436" t="s">
        <v>631</v>
      </c>
      <c r="B3436" t="s">
        <v>7986</v>
      </c>
      <c r="C3436" t="s">
        <v>52</v>
      </c>
      <c r="D3436" t="s">
        <v>121</v>
      </c>
      <c r="E3436" t="s">
        <v>93</v>
      </c>
      <c r="F3436" t="s">
        <v>219</v>
      </c>
      <c r="G3436" t="s">
        <v>56</v>
      </c>
      <c r="H3436">
        <v>5</v>
      </c>
      <c r="I3436">
        <v>69.28</v>
      </c>
      <c r="J3436">
        <v>6.4000000000000001E-2</v>
      </c>
      <c r="K3436">
        <v>32.14</v>
      </c>
      <c r="L3436" t="s">
        <v>57</v>
      </c>
    </row>
    <row r="3437" spans="1:12" x14ac:dyDescent="0.3">
      <c r="A3437" t="s">
        <v>1187</v>
      </c>
      <c r="B3437" t="s">
        <v>6726</v>
      </c>
      <c r="C3437" t="s">
        <v>88</v>
      </c>
      <c r="E3437" t="s">
        <v>107</v>
      </c>
      <c r="F3437" t="s">
        <v>139</v>
      </c>
      <c r="G3437" t="s">
        <v>68</v>
      </c>
      <c r="H3437">
        <v>1</v>
      </c>
      <c r="I3437">
        <v>38.979999999999997</v>
      </c>
      <c r="J3437">
        <v>0.13100000000000001</v>
      </c>
      <c r="K3437">
        <v>14.94</v>
      </c>
      <c r="L3437" t="s">
        <v>57</v>
      </c>
    </row>
    <row r="3438" spans="1:12" x14ac:dyDescent="0.3">
      <c r="A3438" t="s">
        <v>6401</v>
      </c>
      <c r="B3438" t="s">
        <v>6747</v>
      </c>
      <c r="C3438" t="s">
        <v>52</v>
      </c>
      <c r="D3438" t="s">
        <v>237</v>
      </c>
      <c r="E3438" t="s">
        <v>60</v>
      </c>
      <c r="F3438" t="s">
        <v>61</v>
      </c>
      <c r="G3438" t="s">
        <v>68</v>
      </c>
      <c r="H3438">
        <v>7</v>
      </c>
      <c r="I3438">
        <v>24.97</v>
      </c>
      <c r="J3438">
        <v>0</v>
      </c>
      <c r="K3438">
        <v>13.65</v>
      </c>
      <c r="L3438" t="s">
        <v>57</v>
      </c>
    </row>
    <row r="3439" spans="1:12" x14ac:dyDescent="0.3">
      <c r="A3439" t="s">
        <v>788</v>
      </c>
      <c r="B3439" t="s">
        <v>8142</v>
      </c>
      <c r="C3439" t="s">
        <v>84</v>
      </c>
      <c r="D3439" t="s">
        <v>572</v>
      </c>
      <c r="E3439" t="s">
        <v>71</v>
      </c>
      <c r="F3439" t="s">
        <v>86</v>
      </c>
      <c r="G3439" t="s">
        <v>56</v>
      </c>
      <c r="H3439">
        <v>3</v>
      </c>
      <c r="I3439">
        <v>102.07</v>
      </c>
      <c r="J3439">
        <v>3.5999999999999997E-2</v>
      </c>
      <c r="K3439">
        <v>69.75</v>
      </c>
    </row>
    <row r="3440" spans="1:12" x14ac:dyDescent="0.3">
      <c r="A3440" t="s">
        <v>2527</v>
      </c>
      <c r="B3440" t="s">
        <v>6813</v>
      </c>
      <c r="C3440" t="s">
        <v>52</v>
      </c>
      <c r="D3440" t="s">
        <v>75</v>
      </c>
      <c r="E3440" t="s">
        <v>6846</v>
      </c>
      <c r="F3440" t="s">
        <v>78</v>
      </c>
      <c r="G3440" t="s">
        <v>68</v>
      </c>
      <c r="H3440">
        <v>10</v>
      </c>
      <c r="I3440">
        <v>245.45</v>
      </c>
      <c r="J3440">
        <v>0.16</v>
      </c>
      <c r="K3440">
        <v>173.26</v>
      </c>
      <c r="L3440" t="s">
        <v>6738</v>
      </c>
    </row>
    <row r="3441" spans="1:12" x14ac:dyDescent="0.3">
      <c r="A3441" t="s">
        <v>2009</v>
      </c>
      <c r="B3441" t="s">
        <v>8082</v>
      </c>
      <c r="C3441" t="s">
        <v>88</v>
      </c>
      <c r="D3441" t="s">
        <v>7278</v>
      </c>
      <c r="E3441" t="s">
        <v>60</v>
      </c>
      <c r="F3441" t="s">
        <v>76</v>
      </c>
      <c r="G3441" t="s">
        <v>56</v>
      </c>
      <c r="H3441">
        <v>8</v>
      </c>
      <c r="I3441">
        <v>51.58</v>
      </c>
      <c r="J3441">
        <v>8.7999999999999995E-2</v>
      </c>
      <c r="K3441">
        <v>26.06</v>
      </c>
      <c r="L3441" t="s">
        <v>57</v>
      </c>
    </row>
    <row r="3442" spans="1:12" x14ac:dyDescent="0.3">
      <c r="A3442" t="s">
        <v>3116</v>
      </c>
      <c r="B3442" t="s">
        <v>6870</v>
      </c>
      <c r="C3442" t="s">
        <v>52</v>
      </c>
      <c r="D3442" t="s">
        <v>237</v>
      </c>
      <c r="E3442" t="s">
        <v>71</v>
      </c>
      <c r="F3442" t="s">
        <v>78</v>
      </c>
      <c r="G3442" t="s">
        <v>56</v>
      </c>
      <c r="H3442">
        <v>6</v>
      </c>
      <c r="I3442">
        <v>79.81</v>
      </c>
      <c r="J3442">
        <v>0.06</v>
      </c>
      <c r="K3442">
        <v>60.58</v>
      </c>
      <c r="L3442" t="s">
        <v>57</v>
      </c>
    </row>
    <row r="3443" spans="1:12" x14ac:dyDescent="0.3">
      <c r="A3443" t="s">
        <v>5953</v>
      </c>
      <c r="B3443" t="s">
        <v>8293</v>
      </c>
      <c r="C3443" t="s">
        <v>84</v>
      </c>
      <c r="D3443" t="s">
        <v>196</v>
      </c>
      <c r="E3443" t="s">
        <v>6901</v>
      </c>
      <c r="F3443" t="s">
        <v>99</v>
      </c>
      <c r="G3443" t="s">
        <v>56</v>
      </c>
      <c r="H3443">
        <v>5</v>
      </c>
      <c r="I3443">
        <v>113.98</v>
      </c>
      <c r="J3443">
        <v>9.4E-2</v>
      </c>
      <c r="K3443">
        <v>48.06</v>
      </c>
      <c r="L3443" t="s">
        <v>57</v>
      </c>
    </row>
    <row r="3444" spans="1:12" x14ac:dyDescent="0.3">
      <c r="A3444" t="s">
        <v>2479</v>
      </c>
      <c r="B3444" t="s">
        <v>6957</v>
      </c>
      <c r="C3444" t="s">
        <v>88</v>
      </c>
      <c r="D3444" t="s">
        <v>89</v>
      </c>
      <c r="E3444" t="s">
        <v>93</v>
      </c>
      <c r="F3444" t="s">
        <v>94</v>
      </c>
      <c r="G3444" t="s">
        <v>56</v>
      </c>
      <c r="H3444">
        <v>3</v>
      </c>
      <c r="I3444">
        <v>68.760000000000005</v>
      </c>
      <c r="J3444">
        <v>7.8E-2</v>
      </c>
      <c r="K3444">
        <v>29.13</v>
      </c>
      <c r="L3444" t="s">
        <v>57</v>
      </c>
    </row>
    <row r="3445" spans="1:12" x14ac:dyDescent="0.3">
      <c r="A3445" t="s">
        <v>1814</v>
      </c>
      <c r="B3445" t="s">
        <v>8294</v>
      </c>
      <c r="C3445" t="s">
        <v>63</v>
      </c>
      <c r="D3445" t="s">
        <v>188</v>
      </c>
      <c r="E3445" t="s">
        <v>107</v>
      </c>
      <c r="F3445" t="s">
        <v>108</v>
      </c>
      <c r="G3445" t="s">
        <v>68</v>
      </c>
      <c r="H3445">
        <v>2</v>
      </c>
      <c r="I3445">
        <v>44.27</v>
      </c>
      <c r="J3445">
        <v>5.3999999999999999E-2</v>
      </c>
      <c r="K3445">
        <v>15.04</v>
      </c>
      <c r="L3445" t="s">
        <v>57</v>
      </c>
    </row>
    <row r="3446" spans="1:12" x14ac:dyDescent="0.3">
      <c r="A3446" t="s">
        <v>364</v>
      </c>
      <c r="B3446" t="s">
        <v>7053</v>
      </c>
      <c r="C3446" t="s">
        <v>84</v>
      </c>
      <c r="D3446" t="s">
        <v>85</v>
      </c>
      <c r="E3446" t="s">
        <v>107</v>
      </c>
      <c r="F3446" t="s">
        <v>139</v>
      </c>
      <c r="G3446" t="s">
        <v>56</v>
      </c>
      <c r="H3446">
        <v>5</v>
      </c>
      <c r="I3446">
        <v>34.380000000000003</v>
      </c>
      <c r="J3446">
        <v>0.14099999999999999</v>
      </c>
      <c r="K3446">
        <v>15.41</v>
      </c>
      <c r="L3446" t="s">
        <v>57</v>
      </c>
    </row>
    <row r="3447" spans="1:12" x14ac:dyDescent="0.3">
      <c r="A3447" t="s">
        <v>1840</v>
      </c>
      <c r="B3447" t="s">
        <v>8295</v>
      </c>
      <c r="C3447" t="s">
        <v>88</v>
      </c>
      <c r="D3447" t="s">
        <v>198</v>
      </c>
      <c r="E3447" t="s">
        <v>54</v>
      </c>
      <c r="F3447" t="s">
        <v>156</v>
      </c>
      <c r="G3447" t="s">
        <v>68</v>
      </c>
      <c r="H3447">
        <v>2</v>
      </c>
      <c r="I3447">
        <v>12.35</v>
      </c>
      <c r="J3447">
        <v>0.127</v>
      </c>
      <c r="K3447">
        <v>8.17</v>
      </c>
      <c r="L3447" t="s">
        <v>57</v>
      </c>
    </row>
    <row r="3448" spans="1:12" x14ac:dyDescent="0.3">
      <c r="A3448" t="s">
        <v>1578</v>
      </c>
      <c r="B3448" t="s">
        <v>7746</v>
      </c>
      <c r="C3448" t="s">
        <v>63</v>
      </c>
      <c r="D3448" t="s">
        <v>165</v>
      </c>
      <c r="E3448" t="s">
        <v>60</v>
      </c>
      <c r="F3448" t="s">
        <v>6981</v>
      </c>
      <c r="G3448" t="s">
        <v>56</v>
      </c>
      <c r="H3448">
        <v>6</v>
      </c>
      <c r="I3448">
        <v>115.09</v>
      </c>
      <c r="J3448">
        <v>6.6000000000000003E-2</v>
      </c>
      <c r="K3448">
        <v>52.05</v>
      </c>
      <c r="L3448" t="s">
        <v>57</v>
      </c>
    </row>
    <row r="3449" spans="1:12" x14ac:dyDescent="0.3">
      <c r="A3449" t="s">
        <v>6023</v>
      </c>
      <c r="B3449" t="s">
        <v>8296</v>
      </c>
      <c r="C3449" t="s">
        <v>84</v>
      </c>
      <c r="D3449" t="s">
        <v>103</v>
      </c>
      <c r="E3449" t="s">
        <v>93</v>
      </c>
      <c r="F3449" t="s">
        <v>94</v>
      </c>
      <c r="G3449" t="s">
        <v>56</v>
      </c>
      <c r="H3449">
        <v>7</v>
      </c>
      <c r="I3449">
        <v>72.97</v>
      </c>
      <c r="J3449">
        <v>1.4E-2</v>
      </c>
      <c r="K3449">
        <v>26.07</v>
      </c>
      <c r="L3449" t="s">
        <v>57</v>
      </c>
    </row>
    <row r="3450" spans="1:12" x14ac:dyDescent="0.3">
      <c r="A3450" t="s">
        <v>3886</v>
      </c>
      <c r="B3450" t="s">
        <v>8297</v>
      </c>
      <c r="C3450" t="s">
        <v>6718</v>
      </c>
      <c r="D3450" t="s">
        <v>59</v>
      </c>
      <c r="E3450" t="s">
        <v>60</v>
      </c>
      <c r="F3450" t="s">
        <v>67</v>
      </c>
      <c r="G3450" t="s">
        <v>68</v>
      </c>
      <c r="H3450">
        <v>2</v>
      </c>
      <c r="I3450">
        <v>52.99</v>
      </c>
      <c r="J3450">
        <v>2.8000000000000001E-2</v>
      </c>
      <c r="K3450">
        <v>28.63</v>
      </c>
      <c r="L3450" t="s">
        <v>57</v>
      </c>
    </row>
    <row r="3451" spans="1:12" x14ac:dyDescent="0.3">
      <c r="A3451" t="s">
        <v>2332</v>
      </c>
      <c r="B3451" t="s">
        <v>7003</v>
      </c>
      <c r="C3451" t="s">
        <v>84</v>
      </c>
      <c r="D3451" t="s">
        <v>196</v>
      </c>
      <c r="E3451" t="s">
        <v>107</v>
      </c>
      <c r="F3451" t="s">
        <v>148</v>
      </c>
      <c r="G3451" t="s">
        <v>68</v>
      </c>
      <c r="H3451">
        <v>2</v>
      </c>
      <c r="I3451">
        <v>42.21</v>
      </c>
      <c r="J3451">
        <v>4.8000000000000001E-2</v>
      </c>
      <c r="K3451">
        <v>14.37</v>
      </c>
      <c r="L3451" t="s">
        <v>57</v>
      </c>
    </row>
    <row r="3452" spans="1:12" x14ac:dyDescent="0.3">
      <c r="A3452" t="s">
        <v>4477</v>
      </c>
      <c r="B3452" t="s">
        <v>8196</v>
      </c>
      <c r="C3452" t="s">
        <v>88</v>
      </c>
      <c r="D3452" t="s">
        <v>270</v>
      </c>
      <c r="E3452" t="s">
        <v>71</v>
      </c>
      <c r="F3452" t="s">
        <v>78</v>
      </c>
      <c r="G3452" t="s">
        <v>68</v>
      </c>
      <c r="H3452">
        <v>8</v>
      </c>
      <c r="I3452">
        <v>263.06</v>
      </c>
      <c r="J3452">
        <v>3.5999999999999997E-2</v>
      </c>
      <c r="K3452">
        <v>173.93</v>
      </c>
      <c r="L3452" t="s">
        <v>57</v>
      </c>
    </row>
    <row r="3453" spans="1:12" x14ac:dyDescent="0.3">
      <c r="A3453" t="s">
        <v>5073</v>
      </c>
      <c r="B3453" t="s">
        <v>8140</v>
      </c>
      <c r="C3453" t="s">
        <v>52</v>
      </c>
      <c r="D3453" t="s">
        <v>216</v>
      </c>
      <c r="E3453" t="s">
        <v>93</v>
      </c>
      <c r="F3453" t="s">
        <v>94</v>
      </c>
      <c r="G3453" t="s">
        <v>56</v>
      </c>
      <c r="H3453">
        <v>10</v>
      </c>
      <c r="I3453">
        <v>55.31</v>
      </c>
      <c r="J3453">
        <v>0.13</v>
      </c>
      <c r="K3453">
        <v>24.82</v>
      </c>
      <c r="L3453" t="s">
        <v>57</v>
      </c>
    </row>
    <row r="3454" spans="1:12" x14ac:dyDescent="0.3">
      <c r="A3454" t="s">
        <v>3109</v>
      </c>
      <c r="B3454" t="s">
        <v>7387</v>
      </c>
      <c r="C3454" t="s">
        <v>88</v>
      </c>
      <c r="D3454" t="s">
        <v>89</v>
      </c>
      <c r="E3454" t="s">
        <v>71</v>
      </c>
      <c r="F3454" t="s">
        <v>126</v>
      </c>
      <c r="G3454" t="s">
        <v>68</v>
      </c>
      <c r="H3454">
        <v>7</v>
      </c>
      <c r="I3454">
        <v>274.66000000000003</v>
      </c>
      <c r="J3454">
        <v>0</v>
      </c>
      <c r="K3454">
        <v>199.14</v>
      </c>
      <c r="L3454" t="s">
        <v>57</v>
      </c>
    </row>
    <row r="3455" spans="1:12" x14ac:dyDescent="0.3">
      <c r="A3455" t="s">
        <v>1987</v>
      </c>
      <c r="B3455" t="s">
        <v>7873</v>
      </c>
      <c r="C3455" t="s">
        <v>52</v>
      </c>
      <c r="D3455" t="s">
        <v>59</v>
      </c>
      <c r="E3455" t="s">
        <v>71</v>
      </c>
      <c r="F3455" t="s">
        <v>78</v>
      </c>
      <c r="G3455" t="s">
        <v>56</v>
      </c>
      <c r="H3455">
        <v>1</v>
      </c>
      <c r="I3455">
        <v>124.19</v>
      </c>
      <c r="J3455">
        <v>4.7E-2</v>
      </c>
      <c r="K3455">
        <v>93.25</v>
      </c>
      <c r="L3455" t="s">
        <v>57</v>
      </c>
    </row>
    <row r="3456" spans="1:12" x14ac:dyDescent="0.3">
      <c r="A3456" t="s">
        <v>1260</v>
      </c>
      <c r="B3456" t="s">
        <v>7045</v>
      </c>
      <c r="C3456" t="s">
        <v>84</v>
      </c>
      <c r="D3456" t="s">
        <v>144</v>
      </c>
      <c r="E3456" t="s">
        <v>107</v>
      </c>
      <c r="F3456" t="s">
        <v>148</v>
      </c>
      <c r="G3456" t="s">
        <v>68</v>
      </c>
      <c r="H3456">
        <v>1</v>
      </c>
      <c r="I3456">
        <v>59.58</v>
      </c>
      <c r="J3456">
        <v>0.17100000000000001</v>
      </c>
      <c r="K3456">
        <v>24.07</v>
      </c>
      <c r="L3456" t="s">
        <v>57</v>
      </c>
    </row>
    <row r="3457" spans="1:12" x14ac:dyDescent="0.3">
      <c r="A3457" t="s">
        <v>1841</v>
      </c>
      <c r="B3457" t="s">
        <v>8298</v>
      </c>
      <c r="C3457" t="s">
        <v>88</v>
      </c>
      <c r="D3457" t="s">
        <v>116</v>
      </c>
      <c r="E3457" t="s">
        <v>60</v>
      </c>
      <c r="F3457" t="s">
        <v>99</v>
      </c>
      <c r="G3457" t="s">
        <v>56</v>
      </c>
      <c r="H3457">
        <v>5</v>
      </c>
      <c r="I3457">
        <v>89.76</v>
      </c>
      <c r="J3457">
        <v>0.11899999999999999</v>
      </c>
      <c r="K3457">
        <v>47.27</v>
      </c>
      <c r="L3457" t="s">
        <v>57</v>
      </c>
    </row>
    <row r="3458" spans="1:12" x14ac:dyDescent="0.3">
      <c r="A3458" t="s">
        <v>4537</v>
      </c>
      <c r="B3458" t="s">
        <v>8075</v>
      </c>
      <c r="C3458" t="s">
        <v>52</v>
      </c>
      <c r="D3458" t="s">
        <v>155</v>
      </c>
      <c r="E3458" t="s">
        <v>71</v>
      </c>
      <c r="F3458" t="s">
        <v>78</v>
      </c>
      <c r="G3458" t="s">
        <v>56</v>
      </c>
      <c r="H3458">
        <v>1</v>
      </c>
      <c r="I3458">
        <v>85.56</v>
      </c>
      <c r="J3458">
        <v>6.5000000000000002E-2</v>
      </c>
      <c r="K3458">
        <v>64.27</v>
      </c>
      <c r="L3458" t="s">
        <v>57</v>
      </c>
    </row>
    <row r="3459" spans="1:12" x14ac:dyDescent="0.3">
      <c r="A3459" t="s">
        <v>2126</v>
      </c>
      <c r="B3459" t="s">
        <v>8219</v>
      </c>
      <c r="C3459" t="s">
        <v>84</v>
      </c>
      <c r="D3459" t="s">
        <v>169</v>
      </c>
      <c r="E3459" t="s">
        <v>54</v>
      </c>
      <c r="F3459" t="s">
        <v>65</v>
      </c>
      <c r="G3459" t="s">
        <v>68</v>
      </c>
      <c r="H3459">
        <v>2</v>
      </c>
      <c r="I3459">
        <v>6.21</v>
      </c>
      <c r="J3459">
        <v>6.9000000000000006E-2</v>
      </c>
      <c r="K3459">
        <v>3.67</v>
      </c>
      <c r="L3459" t="s">
        <v>57</v>
      </c>
    </row>
    <row r="3460" spans="1:12" x14ac:dyDescent="0.3">
      <c r="A3460" t="s">
        <v>1986</v>
      </c>
      <c r="B3460" t="s">
        <v>6831</v>
      </c>
      <c r="C3460" t="s">
        <v>88</v>
      </c>
      <c r="D3460" t="s">
        <v>162</v>
      </c>
      <c r="E3460" t="s">
        <v>93</v>
      </c>
      <c r="F3460" t="s">
        <v>219</v>
      </c>
      <c r="G3460" t="s">
        <v>56</v>
      </c>
      <c r="H3460">
        <v>4</v>
      </c>
      <c r="I3460">
        <v>13.37</v>
      </c>
      <c r="J3460">
        <v>4.9000000000000002E-2</v>
      </c>
      <c r="K3460">
        <v>4.9000000000000004</v>
      </c>
      <c r="L3460" t="s">
        <v>57</v>
      </c>
    </row>
    <row r="3461" spans="1:12" x14ac:dyDescent="0.3">
      <c r="A3461" t="s">
        <v>1593</v>
      </c>
      <c r="B3461" t="s">
        <v>7678</v>
      </c>
      <c r="C3461" t="s">
        <v>52</v>
      </c>
      <c r="D3461" t="s">
        <v>200</v>
      </c>
      <c r="E3461" t="s">
        <v>54</v>
      </c>
      <c r="F3461" t="s">
        <v>156</v>
      </c>
      <c r="G3461" t="s">
        <v>68</v>
      </c>
      <c r="H3461">
        <v>5</v>
      </c>
      <c r="I3461">
        <v>9.0399999999999991</v>
      </c>
      <c r="J3461">
        <v>0.06</v>
      </c>
      <c r="K3461">
        <v>5.99</v>
      </c>
      <c r="L3461" t="s">
        <v>104</v>
      </c>
    </row>
    <row r="3462" spans="1:12" x14ac:dyDescent="0.3">
      <c r="A3462" t="s">
        <v>2723</v>
      </c>
      <c r="B3462" t="s">
        <v>7269</v>
      </c>
      <c r="C3462" t="s">
        <v>63</v>
      </c>
      <c r="D3462" t="s">
        <v>258</v>
      </c>
      <c r="E3462" t="s">
        <v>93</v>
      </c>
      <c r="F3462" t="s">
        <v>94</v>
      </c>
      <c r="G3462" t="s">
        <v>68</v>
      </c>
      <c r="H3462">
        <v>6</v>
      </c>
      <c r="I3462">
        <v>80.84</v>
      </c>
      <c r="J3462">
        <v>0.182</v>
      </c>
      <c r="K3462">
        <v>31.69</v>
      </c>
      <c r="L3462" t="s">
        <v>6738</v>
      </c>
    </row>
    <row r="3463" spans="1:12" x14ac:dyDescent="0.3">
      <c r="A3463" t="s">
        <v>5833</v>
      </c>
      <c r="B3463" t="s">
        <v>7094</v>
      </c>
      <c r="C3463" t="s">
        <v>84</v>
      </c>
      <c r="D3463" t="s">
        <v>110</v>
      </c>
      <c r="E3463" t="s">
        <v>60</v>
      </c>
      <c r="F3463" t="s">
        <v>76</v>
      </c>
      <c r="G3463" t="s">
        <v>56</v>
      </c>
      <c r="H3463">
        <v>1</v>
      </c>
      <c r="I3463">
        <v>99.67</v>
      </c>
      <c r="J3463">
        <v>0.124</v>
      </c>
      <c r="K3463">
        <v>45.32</v>
      </c>
      <c r="L3463" t="s">
        <v>57</v>
      </c>
    </row>
    <row r="3464" spans="1:12" x14ac:dyDescent="0.3">
      <c r="A3464" t="s">
        <v>2321</v>
      </c>
      <c r="B3464" t="s">
        <v>8208</v>
      </c>
      <c r="C3464" t="s">
        <v>84</v>
      </c>
      <c r="D3464" t="s">
        <v>144</v>
      </c>
      <c r="E3464" t="s">
        <v>107</v>
      </c>
      <c r="F3464" t="s">
        <v>148</v>
      </c>
      <c r="G3464" t="s">
        <v>68</v>
      </c>
      <c r="H3464">
        <v>3</v>
      </c>
      <c r="I3464">
        <v>31.55</v>
      </c>
      <c r="J3464">
        <v>7.2999999999999995E-2</v>
      </c>
      <c r="K3464">
        <v>9.48</v>
      </c>
      <c r="L3464" t="s">
        <v>57</v>
      </c>
    </row>
    <row r="3465" spans="1:12" x14ac:dyDescent="0.3">
      <c r="A3465" t="s">
        <v>2902</v>
      </c>
      <c r="B3465" t="s">
        <v>8299</v>
      </c>
      <c r="C3465" t="s">
        <v>84</v>
      </c>
      <c r="D3465" t="s">
        <v>225</v>
      </c>
      <c r="E3465" t="s">
        <v>60</v>
      </c>
      <c r="F3465" t="s">
        <v>67</v>
      </c>
      <c r="G3465" t="s">
        <v>68</v>
      </c>
      <c r="H3465">
        <v>-1</v>
      </c>
      <c r="I3465">
        <v>88.06</v>
      </c>
      <c r="J3465">
        <v>0.16400000000000001</v>
      </c>
      <c r="K3465">
        <v>40.46</v>
      </c>
      <c r="L3465" t="s">
        <v>57</v>
      </c>
    </row>
    <row r="3466" spans="1:12" x14ac:dyDescent="0.3">
      <c r="A3466" t="s">
        <v>3561</v>
      </c>
      <c r="B3466" t="s">
        <v>7422</v>
      </c>
      <c r="C3466" t="s">
        <v>84</v>
      </c>
      <c r="D3466" t="s">
        <v>243</v>
      </c>
      <c r="E3466" t="s">
        <v>107</v>
      </c>
      <c r="F3466" t="s">
        <v>193</v>
      </c>
      <c r="G3466" t="s">
        <v>68</v>
      </c>
      <c r="H3466">
        <v>3</v>
      </c>
      <c r="I3466">
        <v>54.47</v>
      </c>
      <c r="J3466">
        <v>0.127</v>
      </c>
      <c r="K3466">
        <v>21.52</v>
      </c>
      <c r="L3466" t="s">
        <v>57</v>
      </c>
    </row>
    <row r="3467" spans="1:12" x14ac:dyDescent="0.3">
      <c r="A3467" t="s">
        <v>4280</v>
      </c>
      <c r="B3467" t="s">
        <v>6772</v>
      </c>
      <c r="C3467" t="s">
        <v>52</v>
      </c>
      <c r="D3467" t="s">
        <v>237</v>
      </c>
      <c r="E3467" t="s">
        <v>60</v>
      </c>
      <c r="F3467" t="s">
        <v>67</v>
      </c>
      <c r="G3467" t="s">
        <v>68</v>
      </c>
      <c r="H3467">
        <v>6</v>
      </c>
      <c r="I3467">
        <v>59.99</v>
      </c>
      <c r="J3467">
        <v>9.4E-2</v>
      </c>
      <c r="K3467">
        <v>30.82</v>
      </c>
      <c r="L3467" t="s">
        <v>57</v>
      </c>
    </row>
    <row r="3468" spans="1:12" x14ac:dyDescent="0.3">
      <c r="A3468" t="s">
        <v>2825</v>
      </c>
      <c r="B3468" t="s">
        <v>7886</v>
      </c>
      <c r="C3468" t="s">
        <v>52</v>
      </c>
      <c r="D3468" t="s">
        <v>181</v>
      </c>
      <c r="E3468" t="s">
        <v>71</v>
      </c>
      <c r="F3468" t="s">
        <v>97</v>
      </c>
      <c r="G3468" t="s">
        <v>56</v>
      </c>
      <c r="H3468">
        <v>5</v>
      </c>
      <c r="I3468">
        <v>281.61</v>
      </c>
      <c r="J3468">
        <v>7.2999999999999995E-2</v>
      </c>
      <c r="K3468">
        <v>195.12</v>
      </c>
      <c r="L3468" t="s">
        <v>57</v>
      </c>
    </row>
    <row r="3469" spans="1:12" x14ac:dyDescent="0.3">
      <c r="A3469" t="s">
        <v>277</v>
      </c>
      <c r="B3469" t="s">
        <v>8300</v>
      </c>
      <c r="C3469" t="s">
        <v>63</v>
      </c>
      <c r="D3469" t="s">
        <v>64</v>
      </c>
      <c r="E3469" t="s">
        <v>60</v>
      </c>
      <c r="F3469" t="s">
        <v>61</v>
      </c>
      <c r="G3469" t="s">
        <v>68</v>
      </c>
      <c r="H3469">
        <v>1</v>
      </c>
      <c r="I3469">
        <v>19.829999999999998</v>
      </c>
      <c r="J3469">
        <v>4.3999999999999997E-2</v>
      </c>
      <c r="K3469">
        <v>10.3</v>
      </c>
      <c r="L3469" t="s">
        <v>57</v>
      </c>
    </row>
    <row r="3470" spans="1:12" x14ac:dyDescent="0.3">
      <c r="A3470" t="s">
        <v>4761</v>
      </c>
      <c r="B3470" t="s">
        <v>7103</v>
      </c>
      <c r="C3470" t="s">
        <v>52</v>
      </c>
      <c r="D3470" t="s">
        <v>113</v>
      </c>
      <c r="E3470" t="s">
        <v>54</v>
      </c>
      <c r="F3470" t="s">
        <v>268</v>
      </c>
      <c r="G3470" t="s">
        <v>68</v>
      </c>
      <c r="H3470">
        <v>2</v>
      </c>
      <c r="I3470">
        <v>6.02</v>
      </c>
      <c r="J3470">
        <v>4.8000000000000001E-2</v>
      </c>
      <c r="K3470">
        <v>3.96</v>
      </c>
      <c r="L3470" t="s">
        <v>57</v>
      </c>
    </row>
    <row r="3471" spans="1:12" x14ac:dyDescent="0.3">
      <c r="A3471" t="s">
        <v>3684</v>
      </c>
      <c r="B3471" t="s">
        <v>7103</v>
      </c>
      <c r="C3471" t="s">
        <v>84</v>
      </c>
      <c r="D3471" t="s">
        <v>147</v>
      </c>
      <c r="E3471" t="s">
        <v>93</v>
      </c>
      <c r="F3471" t="s">
        <v>141</v>
      </c>
      <c r="G3471" t="s">
        <v>68</v>
      </c>
      <c r="H3471">
        <v>2</v>
      </c>
      <c r="I3471">
        <v>12.12</v>
      </c>
      <c r="J3471">
        <v>0.16400000000000001</v>
      </c>
      <c r="K3471">
        <v>4.4000000000000004</v>
      </c>
      <c r="L3471" t="s">
        <v>57</v>
      </c>
    </row>
    <row r="3472" spans="1:12" x14ac:dyDescent="0.3">
      <c r="A3472" t="s">
        <v>4550</v>
      </c>
      <c r="B3472" t="s">
        <v>8301</v>
      </c>
      <c r="C3472" t="s">
        <v>52</v>
      </c>
      <c r="D3472" t="s">
        <v>155</v>
      </c>
      <c r="E3472" t="s">
        <v>54</v>
      </c>
      <c r="F3472" t="s">
        <v>268</v>
      </c>
      <c r="G3472" t="s">
        <v>56</v>
      </c>
      <c r="H3472">
        <v>7</v>
      </c>
      <c r="I3472">
        <v>22.01</v>
      </c>
      <c r="J3472">
        <v>8.4000000000000005E-2</v>
      </c>
      <c r="K3472">
        <v>13.43</v>
      </c>
      <c r="L3472" t="s">
        <v>6720</v>
      </c>
    </row>
    <row r="3473" spans="1:12" x14ac:dyDescent="0.3">
      <c r="A3473" t="s">
        <v>2181</v>
      </c>
      <c r="B3473" t="s">
        <v>7179</v>
      </c>
      <c r="C3473" t="s">
        <v>88</v>
      </c>
      <c r="D3473" t="s">
        <v>270</v>
      </c>
      <c r="E3473" t="s">
        <v>60</v>
      </c>
      <c r="F3473" t="s">
        <v>99</v>
      </c>
      <c r="G3473" t="s">
        <v>68</v>
      </c>
      <c r="H3473">
        <v>11</v>
      </c>
      <c r="I3473">
        <v>94.7</v>
      </c>
      <c r="J3473">
        <v>0.01</v>
      </c>
      <c r="K3473">
        <v>39.11</v>
      </c>
      <c r="L3473" t="s">
        <v>57</v>
      </c>
    </row>
    <row r="3474" spans="1:12" x14ac:dyDescent="0.3">
      <c r="A3474" t="s">
        <v>5781</v>
      </c>
      <c r="B3474" t="s">
        <v>7695</v>
      </c>
      <c r="C3474" t="s">
        <v>63</v>
      </c>
      <c r="D3474" t="s">
        <v>251</v>
      </c>
      <c r="E3474" t="s">
        <v>60</v>
      </c>
      <c r="F3474" t="s">
        <v>61</v>
      </c>
      <c r="G3474" t="s">
        <v>68</v>
      </c>
      <c r="H3474">
        <v>2</v>
      </c>
      <c r="I3474">
        <v>37.28</v>
      </c>
      <c r="J3474">
        <v>0.25700000000000001</v>
      </c>
      <c r="K3474">
        <v>15.63</v>
      </c>
      <c r="L3474" t="s">
        <v>57</v>
      </c>
    </row>
    <row r="3475" spans="1:12" x14ac:dyDescent="0.3">
      <c r="A3475" t="s">
        <v>6445</v>
      </c>
      <c r="B3475" t="s">
        <v>8270</v>
      </c>
      <c r="C3475" t="s">
        <v>6817</v>
      </c>
      <c r="D3475" t="s">
        <v>198</v>
      </c>
      <c r="E3475" t="s">
        <v>93</v>
      </c>
      <c r="F3475" t="s">
        <v>141</v>
      </c>
      <c r="G3475" t="s">
        <v>68</v>
      </c>
      <c r="H3475">
        <v>11</v>
      </c>
      <c r="I3475">
        <v>56.18</v>
      </c>
      <c r="J3475">
        <v>2.7E-2</v>
      </c>
      <c r="K3475">
        <v>23.94</v>
      </c>
      <c r="L3475" t="s">
        <v>57</v>
      </c>
    </row>
    <row r="3476" spans="1:12" x14ac:dyDescent="0.3">
      <c r="A3476" t="s">
        <v>753</v>
      </c>
      <c r="B3476" t="s">
        <v>8302</v>
      </c>
      <c r="C3476" t="s">
        <v>6820</v>
      </c>
      <c r="D3476" t="s">
        <v>75</v>
      </c>
      <c r="E3476" t="s">
        <v>54</v>
      </c>
      <c r="F3476" t="s">
        <v>156</v>
      </c>
      <c r="G3476" t="s">
        <v>56</v>
      </c>
      <c r="H3476">
        <v>3</v>
      </c>
      <c r="I3476">
        <v>23.84</v>
      </c>
      <c r="J3476">
        <v>8.8999999999999996E-2</v>
      </c>
      <c r="K3476">
        <v>13.89</v>
      </c>
      <c r="L3476" t="s">
        <v>57</v>
      </c>
    </row>
    <row r="3477" spans="1:12" x14ac:dyDescent="0.3">
      <c r="A3477" t="s">
        <v>2114</v>
      </c>
      <c r="B3477" t="s">
        <v>6835</v>
      </c>
      <c r="C3477" t="s">
        <v>84</v>
      </c>
      <c r="D3477" t="s">
        <v>144</v>
      </c>
      <c r="E3477" t="s">
        <v>71</v>
      </c>
      <c r="F3477" t="s">
        <v>86</v>
      </c>
      <c r="G3477" t="s">
        <v>68</v>
      </c>
      <c r="H3477">
        <v>7</v>
      </c>
      <c r="I3477">
        <v>144.04</v>
      </c>
      <c r="J3477">
        <v>6.2E-2</v>
      </c>
      <c r="K3477">
        <v>114.09</v>
      </c>
      <c r="L3477" t="s">
        <v>104</v>
      </c>
    </row>
    <row r="3478" spans="1:12" x14ac:dyDescent="0.3">
      <c r="A3478" t="s">
        <v>1706</v>
      </c>
      <c r="C3478" t="s">
        <v>52</v>
      </c>
      <c r="D3478" t="s">
        <v>130</v>
      </c>
      <c r="E3478" t="s">
        <v>71</v>
      </c>
      <c r="F3478" t="s">
        <v>97</v>
      </c>
      <c r="G3478" t="s">
        <v>68</v>
      </c>
      <c r="H3478">
        <v>3</v>
      </c>
      <c r="I3478">
        <v>157.06</v>
      </c>
      <c r="J3478">
        <v>0.112</v>
      </c>
      <c r="K3478">
        <v>121.98</v>
      </c>
      <c r="L3478" t="s">
        <v>57</v>
      </c>
    </row>
    <row r="3479" spans="1:12" x14ac:dyDescent="0.3">
      <c r="A3479" t="s">
        <v>5029</v>
      </c>
      <c r="B3479" t="s">
        <v>7470</v>
      </c>
      <c r="C3479" t="s">
        <v>52</v>
      </c>
      <c r="D3479" t="s">
        <v>113</v>
      </c>
      <c r="E3479" t="s">
        <v>71</v>
      </c>
      <c r="F3479" t="s">
        <v>126</v>
      </c>
      <c r="G3479" t="s">
        <v>68</v>
      </c>
      <c r="H3479">
        <v>3</v>
      </c>
      <c r="I3479">
        <v>35.340000000000003</v>
      </c>
      <c r="J3479">
        <v>1.7999999999999999E-2</v>
      </c>
      <c r="K3479">
        <v>23.97</v>
      </c>
      <c r="L3479" t="s">
        <v>57</v>
      </c>
    </row>
    <row r="3480" spans="1:12" x14ac:dyDescent="0.3">
      <c r="A3480" t="s">
        <v>5471</v>
      </c>
      <c r="B3480" t="s">
        <v>6881</v>
      </c>
      <c r="C3480" t="s">
        <v>52</v>
      </c>
      <c r="D3480" t="s">
        <v>59</v>
      </c>
      <c r="E3480" t="s">
        <v>71</v>
      </c>
      <c r="F3480" t="s">
        <v>78</v>
      </c>
      <c r="G3480" t="s">
        <v>68</v>
      </c>
      <c r="H3480">
        <v>9</v>
      </c>
      <c r="I3480">
        <v>131.69999999999999</v>
      </c>
      <c r="J3480">
        <v>6.3E-2</v>
      </c>
      <c r="K3480">
        <v>93.65</v>
      </c>
      <c r="L3480" t="s">
        <v>57</v>
      </c>
    </row>
    <row r="3481" spans="1:12" x14ac:dyDescent="0.3">
      <c r="A3481" t="s">
        <v>3890</v>
      </c>
      <c r="B3481" t="s">
        <v>6987</v>
      </c>
      <c r="C3481" t="s">
        <v>88</v>
      </c>
      <c r="D3481" t="s">
        <v>429</v>
      </c>
      <c r="E3481" t="s">
        <v>107</v>
      </c>
      <c r="F3481" t="s">
        <v>193</v>
      </c>
      <c r="G3481" t="s">
        <v>68</v>
      </c>
      <c r="H3481">
        <v>1</v>
      </c>
      <c r="I3481">
        <v>36.28</v>
      </c>
      <c r="J3481">
        <v>0</v>
      </c>
      <c r="K3481">
        <v>16</v>
      </c>
      <c r="L3481" t="s">
        <v>57</v>
      </c>
    </row>
    <row r="3482" spans="1:12" x14ac:dyDescent="0.3">
      <c r="A3482" t="s">
        <v>2872</v>
      </c>
      <c r="B3482" t="s">
        <v>7598</v>
      </c>
      <c r="C3482" t="s">
        <v>63</v>
      </c>
      <c r="D3482" t="s">
        <v>188</v>
      </c>
      <c r="E3482" t="s">
        <v>60</v>
      </c>
      <c r="F3482" t="s">
        <v>99</v>
      </c>
      <c r="G3482" t="s">
        <v>56</v>
      </c>
      <c r="H3482">
        <v>5</v>
      </c>
      <c r="I3482">
        <v>85.87</v>
      </c>
      <c r="J3482">
        <v>0.13900000000000001</v>
      </c>
      <c r="K3482">
        <v>34.71</v>
      </c>
      <c r="L3482" t="s">
        <v>104</v>
      </c>
    </row>
    <row r="3483" spans="1:12" x14ac:dyDescent="0.3">
      <c r="A3483" t="s">
        <v>5003</v>
      </c>
      <c r="B3483" t="s">
        <v>7221</v>
      </c>
      <c r="C3483" t="s">
        <v>88</v>
      </c>
      <c r="D3483" t="s">
        <v>206</v>
      </c>
      <c r="E3483" t="s">
        <v>93</v>
      </c>
      <c r="F3483" t="s">
        <v>124</v>
      </c>
      <c r="G3483" t="s">
        <v>68</v>
      </c>
      <c r="H3483">
        <v>-4</v>
      </c>
      <c r="I3483">
        <v>45.94</v>
      </c>
      <c r="J3483">
        <v>9.7000000000000003E-2</v>
      </c>
      <c r="K3483">
        <v>22.83</v>
      </c>
      <c r="L3483" t="s">
        <v>57</v>
      </c>
    </row>
    <row r="3484" spans="1:12" x14ac:dyDescent="0.3">
      <c r="A3484" t="s">
        <v>6255</v>
      </c>
      <c r="B3484" t="s">
        <v>7114</v>
      </c>
      <c r="C3484" t="s">
        <v>63</v>
      </c>
      <c r="D3484" t="s">
        <v>64</v>
      </c>
      <c r="E3484" t="s">
        <v>54</v>
      </c>
      <c r="F3484" t="s">
        <v>114</v>
      </c>
      <c r="G3484" t="s">
        <v>56</v>
      </c>
      <c r="H3484">
        <v>3</v>
      </c>
      <c r="I3484">
        <v>6.43</v>
      </c>
      <c r="J3484">
        <v>0.40400000000000003</v>
      </c>
      <c r="K3484">
        <v>3.69</v>
      </c>
      <c r="L3484" t="s">
        <v>104</v>
      </c>
    </row>
    <row r="3485" spans="1:12" x14ac:dyDescent="0.3">
      <c r="A3485" t="s">
        <v>4582</v>
      </c>
      <c r="B3485" t="s">
        <v>7149</v>
      </c>
      <c r="C3485" t="s">
        <v>52</v>
      </c>
      <c r="D3485" t="s">
        <v>7059</v>
      </c>
      <c r="E3485" t="s">
        <v>7244</v>
      </c>
      <c r="F3485" t="s">
        <v>94</v>
      </c>
      <c r="G3485" t="s">
        <v>68</v>
      </c>
      <c r="H3485">
        <v>4</v>
      </c>
      <c r="I3485">
        <v>75.55</v>
      </c>
      <c r="J3485">
        <v>7.0000000000000007E-2</v>
      </c>
      <c r="K3485">
        <v>27.76</v>
      </c>
      <c r="L3485" t="s">
        <v>57</v>
      </c>
    </row>
    <row r="3486" spans="1:12" x14ac:dyDescent="0.3">
      <c r="A3486" t="s">
        <v>4213</v>
      </c>
      <c r="B3486" t="s">
        <v>7034</v>
      </c>
      <c r="C3486" t="s">
        <v>52</v>
      </c>
      <c r="D3486" t="s">
        <v>200</v>
      </c>
      <c r="E3486" t="s">
        <v>93</v>
      </c>
      <c r="F3486" t="s">
        <v>124</v>
      </c>
      <c r="G3486" t="s">
        <v>68</v>
      </c>
      <c r="H3486">
        <v>3</v>
      </c>
      <c r="I3486">
        <v>67.91</v>
      </c>
      <c r="J3486">
        <v>1.4999999999999999E-2</v>
      </c>
      <c r="K3486">
        <v>27.36</v>
      </c>
      <c r="L3486" t="s">
        <v>57</v>
      </c>
    </row>
    <row r="3487" spans="1:12" x14ac:dyDescent="0.3">
      <c r="A3487" t="s">
        <v>3355</v>
      </c>
      <c r="B3487" t="s">
        <v>7404</v>
      </c>
      <c r="C3487" t="s">
        <v>6750</v>
      </c>
      <c r="D3487" t="s">
        <v>162</v>
      </c>
      <c r="E3487" t="s">
        <v>93</v>
      </c>
      <c r="F3487" t="s">
        <v>255</v>
      </c>
      <c r="G3487" t="s">
        <v>56</v>
      </c>
      <c r="H3487">
        <v>2</v>
      </c>
      <c r="I3487">
        <v>40.71</v>
      </c>
      <c r="J3487">
        <v>4.1000000000000002E-2</v>
      </c>
      <c r="K3487">
        <v>16.68</v>
      </c>
      <c r="L3487" t="s">
        <v>57</v>
      </c>
    </row>
    <row r="3488" spans="1:12" x14ac:dyDescent="0.3">
      <c r="A3488" t="s">
        <v>1757</v>
      </c>
      <c r="B3488" t="s">
        <v>8303</v>
      </c>
      <c r="C3488" t="s">
        <v>52</v>
      </c>
      <c r="D3488" t="s">
        <v>181</v>
      </c>
      <c r="E3488" t="s">
        <v>6901</v>
      </c>
      <c r="F3488" t="s">
        <v>90</v>
      </c>
      <c r="G3488" t="s">
        <v>68</v>
      </c>
      <c r="H3488">
        <v>2</v>
      </c>
      <c r="I3488">
        <v>75.11</v>
      </c>
      <c r="J3488">
        <v>0.08</v>
      </c>
      <c r="K3488">
        <v>31.92</v>
      </c>
      <c r="L3488" t="s">
        <v>57</v>
      </c>
    </row>
    <row r="3489" spans="1:12" x14ac:dyDescent="0.3">
      <c r="A3489" t="s">
        <v>2982</v>
      </c>
      <c r="B3489" t="s">
        <v>7539</v>
      </c>
      <c r="C3489" t="s">
        <v>63</v>
      </c>
      <c r="D3489" t="s">
        <v>64</v>
      </c>
      <c r="E3489" t="s">
        <v>60</v>
      </c>
      <c r="F3489" t="s">
        <v>67</v>
      </c>
      <c r="G3489" t="s">
        <v>56</v>
      </c>
      <c r="H3489">
        <v>4</v>
      </c>
      <c r="I3489">
        <v>101.31</v>
      </c>
      <c r="J3489">
        <v>0.247</v>
      </c>
      <c r="K3489">
        <v>48.64</v>
      </c>
      <c r="L3489" t="s">
        <v>57</v>
      </c>
    </row>
    <row r="3490" spans="1:12" x14ac:dyDescent="0.3">
      <c r="A3490" t="s">
        <v>553</v>
      </c>
      <c r="B3490" t="s">
        <v>8194</v>
      </c>
      <c r="C3490" t="s">
        <v>63</v>
      </c>
      <c r="D3490" t="s">
        <v>165</v>
      </c>
      <c r="E3490" t="s">
        <v>71</v>
      </c>
      <c r="F3490" t="s">
        <v>97</v>
      </c>
      <c r="G3490" t="s">
        <v>56</v>
      </c>
      <c r="H3490">
        <v>3</v>
      </c>
      <c r="J3490">
        <v>0.21099999999999999</v>
      </c>
      <c r="K3490">
        <v>112.69</v>
      </c>
      <c r="L3490" t="s">
        <v>57</v>
      </c>
    </row>
    <row r="3491" spans="1:12" x14ac:dyDescent="0.3">
      <c r="A3491" t="s">
        <v>514</v>
      </c>
      <c r="B3491" t="s">
        <v>7154</v>
      </c>
      <c r="C3491" t="s">
        <v>88</v>
      </c>
      <c r="D3491" t="s">
        <v>7278</v>
      </c>
      <c r="E3491" t="s">
        <v>107</v>
      </c>
      <c r="F3491" t="s">
        <v>108</v>
      </c>
      <c r="H3491">
        <v>4</v>
      </c>
      <c r="I3491">
        <v>39.04</v>
      </c>
      <c r="J3491">
        <v>0.10299999999999999</v>
      </c>
      <c r="K3491">
        <v>15.29</v>
      </c>
      <c r="L3491" t="s">
        <v>57</v>
      </c>
    </row>
    <row r="3492" spans="1:12" x14ac:dyDescent="0.3">
      <c r="A3492" t="s">
        <v>3760</v>
      </c>
      <c r="B3492" t="s">
        <v>8304</v>
      </c>
      <c r="C3492" t="s">
        <v>88</v>
      </c>
      <c r="D3492" t="s">
        <v>183</v>
      </c>
      <c r="E3492" t="s">
        <v>93</v>
      </c>
      <c r="F3492" t="s">
        <v>255</v>
      </c>
      <c r="G3492" t="s">
        <v>68</v>
      </c>
      <c r="H3492">
        <v>1</v>
      </c>
      <c r="I3492">
        <v>19.670000000000002</v>
      </c>
      <c r="J3492">
        <v>5.5E-2</v>
      </c>
      <c r="K3492">
        <v>9.1300000000000008</v>
      </c>
      <c r="L3492" t="s">
        <v>57</v>
      </c>
    </row>
    <row r="3493" spans="1:12" x14ac:dyDescent="0.3">
      <c r="A3493" t="s">
        <v>6085</v>
      </c>
      <c r="B3493" t="s">
        <v>8305</v>
      </c>
      <c r="C3493" t="s">
        <v>63</v>
      </c>
      <c r="D3493" t="s">
        <v>165</v>
      </c>
      <c r="E3493" t="s">
        <v>54</v>
      </c>
      <c r="F3493" t="s">
        <v>156</v>
      </c>
      <c r="G3493" t="s">
        <v>56</v>
      </c>
      <c r="H3493">
        <v>3</v>
      </c>
      <c r="I3493">
        <v>4.18</v>
      </c>
      <c r="J3493">
        <v>0.22600000000000001</v>
      </c>
      <c r="K3493">
        <v>2.4500000000000002</v>
      </c>
      <c r="L3493" t="s">
        <v>57</v>
      </c>
    </row>
    <row r="3494" spans="1:12" x14ac:dyDescent="0.3">
      <c r="A3494" t="s">
        <v>1932</v>
      </c>
      <c r="B3494" t="s">
        <v>7219</v>
      </c>
      <c r="C3494" t="s">
        <v>52</v>
      </c>
      <c r="D3494" t="s">
        <v>121</v>
      </c>
      <c r="E3494" t="s">
        <v>60</v>
      </c>
      <c r="F3494" t="s">
        <v>90</v>
      </c>
      <c r="G3494" t="s">
        <v>56</v>
      </c>
      <c r="H3494">
        <v>4</v>
      </c>
      <c r="I3494">
        <v>42.18</v>
      </c>
      <c r="K3494">
        <v>18.28</v>
      </c>
      <c r="L3494" t="s">
        <v>57</v>
      </c>
    </row>
    <row r="3495" spans="1:12" x14ac:dyDescent="0.3">
      <c r="A3495" t="s">
        <v>4191</v>
      </c>
      <c r="B3495" t="s">
        <v>7071</v>
      </c>
      <c r="C3495" t="s">
        <v>52</v>
      </c>
      <c r="D3495" t="s">
        <v>181</v>
      </c>
      <c r="E3495" t="s">
        <v>71</v>
      </c>
      <c r="F3495" t="s">
        <v>72</v>
      </c>
      <c r="G3495" t="s">
        <v>68</v>
      </c>
      <c r="H3495">
        <v>6</v>
      </c>
      <c r="I3495">
        <v>289.85000000000002</v>
      </c>
      <c r="J3495">
        <v>0.106</v>
      </c>
      <c r="K3495">
        <v>227.73</v>
      </c>
      <c r="L3495" t="s">
        <v>57</v>
      </c>
    </row>
    <row r="3496" spans="1:12" x14ac:dyDescent="0.3">
      <c r="A3496" t="s">
        <v>6131</v>
      </c>
      <c r="B3496" t="s">
        <v>7964</v>
      </c>
      <c r="C3496" t="s">
        <v>88</v>
      </c>
      <c r="D3496" t="s">
        <v>167</v>
      </c>
      <c r="E3496" t="s">
        <v>54</v>
      </c>
      <c r="F3496" t="s">
        <v>114</v>
      </c>
      <c r="G3496" t="s">
        <v>68</v>
      </c>
      <c r="H3496">
        <v>1</v>
      </c>
      <c r="I3496">
        <v>18.63</v>
      </c>
      <c r="J3496">
        <v>7.4999999999999997E-2</v>
      </c>
      <c r="K3496">
        <v>11.75</v>
      </c>
      <c r="L3496" t="s">
        <v>57</v>
      </c>
    </row>
    <row r="3497" spans="1:12" x14ac:dyDescent="0.3">
      <c r="A3497" t="s">
        <v>4502</v>
      </c>
      <c r="B3497" t="s">
        <v>7358</v>
      </c>
      <c r="C3497" t="s">
        <v>52</v>
      </c>
      <c r="D3497" t="s">
        <v>59</v>
      </c>
      <c r="E3497" t="s">
        <v>93</v>
      </c>
      <c r="F3497" t="s">
        <v>124</v>
      </c>
      <c r="G3497" t="s">
        <v>68</v>
      </c>
      <c r="H3497">
        <v>6</v>
      </c>
      <c r="I3497">
        <v>44.94</v>
      </c>
      <c r="K3497">
        <v>16.96</v>
      </c>
      <c r="L3497" t="s">
        <v>57</v>
      </c>
    </row>
    <row r="3498" spans="1:12" x14ac:dyDescent="0.3">
      <c r="A3498" t="s">
        <v>5891</v>
      </c>
      <c r="B3498" t="s">
        <v>7269</v>
      </c>
      <c r="C3498" t="s">
        <v>63</v>
      </c>
      <c r="D3498" t="s">
        <v>302</v>
      </c>
      <c r="E3498" t="s">
        <v>71</v>
      </c>
      <c r="F3498" t="s">
        <v>126</v>
      </c>
      <c r="G3498" t="s">
        <v>56</v>
      </c>
      <c r="H3498">
        <v>1</v>
      </c>
      <c r="I3498">
        <v>200.23</v>
      </c>
      <c r="J3498">
        <v>0.09</v>
      </c>
      <c r="K3498">
        <v>145.01</v>
      </c>
      <c r="L3498" t="s">
        <v>57</v>
      </c>
    </row>
    <row r="3499" spans="1:12" x14ac:dyDescent="0.3">
      <c r="A3499" t="s">
        <v>1468</v>
      </c>
      <c r="B3499" t="s">
        <v>7110</v>
      </c>
      <c r="C3499" t="s">
        <v>84</v>
      </c>
      <c r="D3499" t="s">
        <v>372</v>
      </c>
      <c r="E3499" t="s">
        <v>54</v>
      </c>
      <c r="F3499" t="s">
        <v>7434</v>
      </c>
      <c r="G3499" t="s">
        <v>68</v>
      </c>
      <c r="H3499">
        <v>2</v>
      </c>
      <c r="I3499">
        <v>14.74</v>
      </c>
      <c r="J3499">
        <v>9.0999999999999998E-2</v>
      </c>
      <c r="K3499">
        <v>8.4499999999999993</v>
      </c>
      <c r="L3499" t="s">
        <v>57</v>
      </c>
    </row>
    <row r="3500" spans="1:12" x14ac:dyDescent="0.3">
      <c r="A3500" t="s">
        <v>1588</v>
      </c>
      <c r="B3500" t="s">
        <v>7687</v>
      </c>
      <c r="C3500" t="s">
        <v>84</v>
      </c>
      <c r="D3500" t="s">
        <v>243</v>
      </c>
      <c r="E3500" t="s">
        <v>54</v>
      </c>
      <c r="F3500" t="s">
        <v>6917</v>
      </c>
      <c r="G3500" t="s">
        <v>56</v>
      </c>
      <c r="H3500">
        <v>1</v>
      </c>
      <c r="I3500">
        <v>15.63</v>
      </c>
      <c r="J3500">
        <v>8.5999999999999993E-2</v>
      </c>
      <c r="K3500">
        <v>10.11</v>
      </c>
      <c r="L3500" t="s">
        <v>57</v>
      </c>
    </row>
    <row r="3501" spans="1:12" x14ac:dyDescent="0.3">
      <c r="A3501" t="s">
        <v>331</v>
      </c>
      <c r="B3501" t="s">
        <v>7754</v>
      </c>
      <c r="C3501" t="s">
        <v>88</v>
      </c>
      <c r="D3501" t="s">
        <v>202</v>
      </c>
      <c r="E3501" t="s">
        <v>71</v>
      </c>
      <c r="F3501" t="s">
        <v>126</v>
      </c>
      <c r="G3501" t="s">
        <v>68</v>
      </c>
      <c r="H3501">
        <v>5</v>
      </c>
      <c r="I3501">
        <v>186.94</v>
      </c>
      <c r="J3501">
        <v>8.1000000000000003E-2</v>
      </c>
      <c r="K3501">
        <v>136.19999999999999</v>
      </c>
      <c r="L3501" t="s">
        <v>57</v>
      </c>
    </row>
    <row r="3502" spans="1:12" x14ac:dyDescent="0.3">
      <c r="A3502" t="s">
        <v>4581</v>
      </c>
      <c r="B3502" t="s">
        <v>7642</v>
      </c>
      <c r="C3502" t="s">
        <v>52</v>
      </c>
      <c r="D3502" t="s">
        <v>121</v>
      </c>
      <c r="E3502" t="s">
        <v>71</v>
      </c>
      <c r="F3502" t="s">
        <v>86</v>
      </c>
      <c r="G3502" t="s">
        <v>68</v>
      </c>
      <c r="H3502">
        <v>3</v>
      </c>
      <c r="I3502">
        <v>73.37</v>
      </c>
      <c r="J3502">
        <v>8.8999999999999996E-2</v>
      </c>
      <c r="K3502">
        <v>52.77</v>
      </c>
      <c r="L3502" t="s">
        <v>6720</v>
      </c>
    </row>
    <row r="3503" spans="1:12" x14ac:dyDescent="0.3">
      <c r="A3503" t="s">
        <v>1773</v>
      </c>
      <c r="B3503" t="s">
        <v>8022</v>
      </c>
      <c r="C3503" t="s">
        <v>88</v>
      </c>
      <c r="D3503" t="s">
        <v>7278</v>
      </c>
      <c r="E3503" t="s">
        <v>54</v>
      </c>
      <c r="F3503" t="s">
        <v>65</v>
      </c>
      <c r="G3503" t="s">
        <v>68</v>
      </c>
      <c r="H3503">
        <v>3</v>
      </c>
      <c r="I3503">
        <v>19.73</v>
      </c>
      <c r="J3503">
        <v>8.2000000000000003E-2</v>
      </c>
      <c r="K3503">
        <v>11.03</v>
      </c>
      <c r="L3503" t="s">
        <v>57</v>
      </c>
    </row>
    <row r="3504" spans="1:12" x14ac:dyDescent="0.3">
      <c r="A3504" t="s">
        <v>1543</v>
      </c>
      <c r="B3504" t="s">
        <v>6756</v>
      </c>
      <c r="C3504" t="s">
        <v>88</v>
      </c>
      <c r="D3504" t="s">
        <v>7278</v>
      </c>
      <c r="E3504" t="s">
        <v>71</v>
      </c>
      <c r="F3504" t="s">
        <v>72</v>
      </c>
      <c r="G3504" t="s">
        <v>56</v>
      </c>
      <c r="H3504">
        <v>6</v>
      </c>
      <c r="I3504">
        <v>75.62</v>
      </c>
      <c r="J3504">
        <v>0.18</v>
      </c>
      <c r="K3504">
        <v>49.76</v>
      </c>
      <c r="L3504" t="s">
        <v>57</v>
      </c>
    </row>
    <row r="3505" spans="1:12" x14ac:dyDescent="0.3">
      <c r="A3505" t="s">
        <v>403</v>
      </c>
      <c r="B3505" t="s">
        <v>7665</v>
      </c>
      <c r="C3505" t="s">
        <v>84</v>
      </c>
      <c r="D3505" t="s">
        <v>171</v>
      </c>
      <c r="E3505" t="s">
        <v>71</v>
      </c>
      <c r="F3505" t="s">
        <v>126</v>
      </c>
      <c r="G3505" t="s">
        <v>56</v>
      </c>
      <c r="H3505">
        <v>3</v>
      </c>
      <c r="I3505">
        <v>189.32</v>
      </c>
      <c r="J3505">
        <v>0.10199999999999999</v>
      </c>
      <c r="K3505">
        <v>146.99</v>
      </c>
      <c r="L3505" t="s">
        <v>57</v>
      </c>
    </row>
    <row r="3506" spans="1:12" x14ac:dyDescent="0.3">
      <c r="A3506" t="s">
        <v>4634</v>
      </c>
      <c r="B3506" t="s">
        <v>8306</v>
      </c>
      <c r="C3506" t="s">
        <v>52</v>
      </c>
      <c r="D3506" t="s">
        <v>101</v>
      </c>
      <c r="E3506" t="s">
        <v>7012</v>
      </c>
      <c r="F3506" t="s">
        <v>132</v>
      </c>
      <c r="G3506" t="s">
        <v>56</v>
      </c>
      <c r="H3506">
        <v>1</v>
      </c>
      <c r="I3506">
        <v>22.09</v>
      </c>
      <c r="J3506">
        <v>0.19400000000000001</v>
      </c>
      <c r="K3506">
        <v>8.15</v>
      </c>
      <c r="L3506" t="s">
        <v>57</v>
      </c>
    </row>
    <row r="3507" spans="1:12" x14ac:dyDescent="0.3">
      <c r="A3507" t="s">
        <v>4209</v>
      </c>
      <c r="B3507" t="s">
        <v>6955</v>
      </c>
      <c r="C3507" t="s">
        <v>52</v>
      </c>
      <c r="D3507" t="s">
        <v>200</v>
      </c>
      <c r="E3507" t="s">
        <v>60</v>
      </c>
      <c r="F3507" t="s">
        <v>99</v>
      </c>
      <c r="G3507" t="s">
        <v>68</v>
      </c>
      <c r="H3507">
        <v>3</v>
      </c>
      <c r="I3507">
        <v>117.67</v>
      </c>
      <c r="J3507">
        <v>0</v>
      </c>
      <c r="K3507">
        <v>49.78</v>
      </c>
      <c r="L3507" t="s">
        <v>57</v>
      </c>
    </row>
    <row r="3508" spans="1:12" x14ac:dyDescent="0.3">
      <c r="A3508" t="s">
        <v>3860</v>
      </c>
      <c r="B3508" t="s">
        <v>7737</v>
      </c>
      <c r="C3508" t="s">
        <v>84</v>
      </c>
      <c r="D3508" t="s">
        <v>177</v>
      </c>
      <c r="E3508" t="s">
        <v>60</v>
      </c>
      <c r="F3508" t="s">
        <v>61</v>
      </c>
      <c r="G3508" t="s">
        <v>56</v>
      </c>
      <c r="H3508">
        <v>3</v>
      </c>
      <c r="I3508">
        <v>69.739999999999995</v>
      </c>
      <c r="J3508">
        <v>6.0999999999999999E-2</v>
      </c>
      <c r="K3508">
        <v>35.29</v>
      </c>
      <c r="L3508" t="s">
        <v>57</v>
      </c>
    </row>
    <row r="3509" spans="1:12" x14ac:dyDescent="0.3">
      <c r="A3509" t="s">
        <v>3800</v>
      </c>
      <c r="B3509" t="s">
        <v>7470</v>
      </c>
      <c r="C3509" t="s">
        <v>52</v>
      </c>
      <c r="D3509" t="s">
        <v>113</v>
      </c>
      <c r="E3509" t="s">
        <v>54</v>
      </c>
      <c r="F3509" t="s">
        <v>268</v>
      </c>
      <c r="G3509" t="s">
        <v>68</v>
      </c>
      <c r="H3509">
        <v>2</v>
      </c>
      <c r="I3509">
        <v>22.34</v>
      </c>
      <c r="J3509">
        <v>8.5000000000000006E-2</v>
      </c>
      <c r="K3509">
        <v>14.91</v>
      </c>
      <c r="L3509" t="s">
        <v>57</v>
      </c>
    </row>
    <row r="3510" spans="1:12" x14ac:dyDescent="0.3">
      <c r="A3510" t="s">
        <v>1916</v>
      </c>
      <c r="B3510" t="s">
        <v>8307</v>
      </c>
      <c r="C3510" t="s">
        <v>84</v>
      </c>
      <c r="D3510" t="s">
        <v>171</v>
      </c>
      <c r="E3510" t="s">
        <v>60</v>
      </c>
      <c r="F3510" t="s">
        <v>99</v>
      </c>
      <c r="G3510" t="s">
        <v>68</v>
      </c>
      <c r="H3510">
        <v>14</v>
      </c>
      <c r="I3510">
        <v>49.2</v>
      </c>
      <c r="J3510">
        <v>2.1000000000000001E-2</v>
      </c>
      <c r="K3510">
        <v>23.81</v>
      </c>
      <c r="L3510" t="s">
        <v>104</v>
      </c>
    </row>
    <row r="3511" spans="1:12" x14ac:dyDescent="0.3">
      <c r="A3511" t="s">
        <v>5222</v>
      </c>
      <c r="B3511" t="s">
        <v>7300</v>
      </c>
      <c r="C3511" t="s">
        <v>88</v>
      </c>
      <c r="D3511" t="s">
        <v>123</v>
      </c>
      <c r="E3511" t="s">
        <v>93</v>
      </c>
      <c r="F3511" t="s">
        <v>219</v>
      </c>
      <c r="G3511" t="s">
        <v>56</v>
      </c>
      <c r="H3511">
        <v>2</v>
      </c>
      <c r="I3511">
        <v>44.93</v>
      </c>
      <c r="J3511">
        <v>8.1000000000000003E-2</v>
      </c>
      <c r="K3511">
        <v>21.62</v>
      </c>
      <c r="L3511" t="s">
        <v>57</v>
      </c>
    </row>
    <row r="3512" spans="1:12" x14ac:dyDescent="0.3">
      <c r="A3512" t="s">
        <v>5924</v>
      </c>
      <c r="B3512" t="s">
        <v>7453</v>
      </c>
      <c r="C3512" t="s">
        <v>6820</v>
      </c>
      <c r="D3512" t="s">
        <v>181</v>
      </c>
      <c r="E3512" t="s">
        <v>6924</v>
      </c>
      <c r="F3512" t="s">
        <v>78</v>
      </c>
      <c r="G3512" t="s">
        <v>56</v>
      </c>
      <c r="H3512">
        <v>10</v>
      </c>
      <c r="I3512">
        <v>233.27</v>
      </c>
      <c r="J3512">
        <v>0.13900000000000001</v>
      </c>
      <c r="K3512">
        <v>175.19</v>
      </c>
      <c r="L3512" t="s">
        <v>57</v>
      </c>
    </row>
    <row r="3513" spans="1:12" x14ac:dyDescent="0.3">
      <c r="A3513" t="s">
        <v>4792</v>
      </c>
      <c r="B3513" t="s">
        <v>6758</v>
      </c>
      <c r="C3513" t="s">
        <v>88</v>
      </c>
      <c r="D3513" t="s">
        <v>234</v>
      </c>
      <c r="E3513" t="s">
        <v>107</v>
      </c>
      <c r="F3513" t="s">
        <v>108</v>
      </c>
      <c r="G3513" t="s">
        <v>56</v>
      </c>
      <c r="H3513">
        <v>1</v>
      </c>
      <c r="I3513">
        <v>19.79</v>
      </c>
      <c r="J3513">
        <v>0.13800000000000001</v>
      </c>
      <c r="K3513">
        <v>8.3699999999999992</v>
      </c>
      <c r="L3513" t="s">
        <v>57</v>
      </c>
    </row>
    <row r="3514" spans="1:12" x14ac:dyDescent="0.3">
      <c r="A3514" t="s">
        <v>2691</v>
      </c>
      <c r="B3514" t="s">
        <v>8308</v>
      </c>
      <c r="C3514" t="s">
        <v>63</v>
      </c>
      <c r="D3514" t="s">
        <v>188</v>
      </c>
      <c r="E3514" t="s">
        <v>93</v>
      </c>
      <c r="F3514" t="s">
        <v>124</v>
      </c>
      <c r="G3514" t="s">
        <v>68</v>
      </c>
      <c r="H3514">
        <v>21</v>
      </c>
      <c r="I3514">
        <v>66.94</v>
      </c>
      <c r="J3514">
        <v>0.16500000000000001</v>
      </c>
      <c r="K3514">
        <v>29.02</v>
      </c>
      <c r="L3514" t="s">
        <v>57</v>
      </c>
    </row>
    <row r="3515" spans="1:12" x14ac:dyDescent="0.3">
      <c r="A3515" t="s">
        <v>2979</v>
      </c>
      <c r="B3515" t="s">
        <v>7259</v>
      </c>
      <c r="C3515" t="s">
        <v>84</v>
      </c>
      <c r="D3515" t="s">
        <v>144</v>
      </c>
      <c r="E3515" t="s">
        <v>54</v>
      </c>
      <c r="F3515" t="s">
        <v>65</v>
      </c>
      <c r="G3515" t="s">
        <v>56</v>
      </c>
      <c r="H3515">
        <v>1</v>
      </c>
      <c r="I3515">
        <v>5.8</v>
      </c>
      <c r="J3515">
        <v>5.5E-2</v>
      </c>
      <c r="K3515">
        <v>3.72</v>
      </c>
      <c r="L3515" t="s">
        <v>57</v>
      </c>
    </row>
    <row r="3516" spans="1:12" x14ac:dyDescent="0.3">
      <c r="A3516" t="s">
        <v>5946</v>
      </c>
      <c r="B3516" t="s">
        <v>8309</v>
      </c>
      <c r="C3516" t="s">
        <v>6718</v>
      </c>
      <c r="D3516" t="s">
        <v>75</v>
      </c>
      <c r="E3516" t="s">
        <v>93</v>
      </c>
      <c r="F3516" t="s">
        <v>6768</v>
      </c>
      <c r="G3516" t="s">
        <v>68</v>
      </c>
      <c r="H3516">
        <v>7</v>
      </c>
      <c r="I3516">
        <v>46.92</v>
      </c>
      <c r="J3516">
        <v>0.105</v>
      </c>
      <c r="K3516">
        <v>19.149999999999999</v>
      </c>
      <c r="L3516" t="s">
        <v>57</v>
      </c>
    </row>
    <row r="3517" spans="1:12" x14ac:dyDescent="0.3">
      <c r="A3517" t="s">
        <v>2549</v>
      </c>
      <c r="B3517" t="s">
        <v>7293</v>
      </c>
      <c r="C3517" t="s">
        <v>52</v>
      </c>
      <c r="D3517" t="s">
        <v>59</v>
      </c>
      <c r="E3517" t="s">
        <v>60</v>
      </c>
      <c r="F3517" t="s">
        <v>67</v>
      </c>
      <c r="G3517" t="s">
        <v>68</v>
      </c>
      <c r="H3517">
        <v>2</v>
      </c>
      <c r="I3517">
        <v>75.650000000000006</v>
      </c>
      <c r="J3517">
        <v>0.127</v>
      </c>
      <c r="K3517">
        <v>41.08</v>
      </c>
      <c r="L3517" t="s">
        <v>57</v>
      </c>
    </row>
    <row r="3518" spans="1:12" x14ac:dyDescent="0.3">
      <c r="A3518" t="s">
        <v>1592</v>
      </c>
      <c r="B3518" t="s">
        <v>7349</v>
      </c>
      <c r="C3518" t="s">
        <v>88</v>
      </c>
      <c r="D3518" t="s">
        <v>270</v>
      </c>
      <c r="E3518" t="s">
        <v>107</v>
      </c>
      <c r="F3518" t="s">
        <v>139</v>
      </c>
      <c r="G3518" t="s">
        <v>68</v>
      </c>
      <c r="H3518">
        <v>5</v>
      </c>
      <c r="I3518">
        <v>10.029999999999999</v>
      </c>
      <c r="J3518">
        <v>0.17199999999999999</v>
      </c>
      <c r="K3518">
        <v>3.98</v>
      </c>
      <c r="L3518" t="s">
        <v>57</v>
      </c>
    </row>
    <row r="3519" spans="1:12" x14ac:dyDescent="0.3">
      <c r="A3519" t="s">
        <v>5138</v>
      </c>
      <c r="B3519" t="s">
        <v>7697</v>
      </c>
      <c r="C3519" t="s">
        <v>63</v>
      </c>
      <c r="D3519" t="s">
        <v>137</v>
      </c>
      <c r="E3519" t="s">
        <v>60</v>
      </c>
      <c r="F3519" t="s">
        <v>99</v>
      </c>
      <c r="G3519" t="s">
        <v>56</v>
      </c>
      <c r="H3519">
        <v>6</v>
      </c>
      <c r="J3519">
        <v>0.192</v>
      </c>
      <c r="K3519">
        <v>13.15</v>
      </c>
      <c r="L3519" t="s">
        <v>57</v>
      </c>
    </row>
    <row r="3520" spans="1:12" x14ac:dyDescent="0.3">
      <c r="A3520" t="s">
        <v>4655</v>
      </c>
      <c r="B3520" t="s">
        <v>8310</v>
      </c>
      <c r="C3520" t="s">
        <v>63</v>
      </c>
      <c r="D3520" t="s">
        <v>263</v>
      </c>
      <c r="E3520" t="s">
        <v>93</v>
      </c>
      <c r="F3520" t="s">
        <v>94</v>
      </c>
      <c r="G3520" t="s">
        <v>68</v>
      </c>
      <c r="H3520">
        <v>2</v>
      </c>
      <c r="I3520">
        <v>46.75</v>
      </c>
      <c r="J3520">
        <v>0.13900000000000001</v>
      </c>
      <c r="K3520">
        <v>19.239999999999998</v>
      </c>
      <c r="L3520" t="s">
        <v>57</v>
      </c>
    </row>
    <row r="3521" spans="1:12" x14ac:dyDescent="0.3">
      <c r="A3521" t="s">
        <v>1297</v>
      </c>
      <c r="B3521" t="s">
        <v>7141</v>
      </c>
      <c r="C3521" t="s">
        <v>88</v>
      </c>
      <c r="D3521" t="s">
        <v>7528</v>
      </c>
      <c r="E3521" t="s">
        <v>60</v>
      </c>
      <c r="F3521" t="s">
        <v>90</v>
      </c>
      <c r="G3521" t="s">
        <v>56</v>
      </c>
      <c r="H3521">
        <v>3</v>
      </c>
      <c r="I3521">
        <v>113.23</v>
      </c>
      <c r="J3521">
        <v>8.5000000000000006E-2</v>
      </c>
      <c r="K3521">
        <v>51.65</v>
      </c>
      <c r="L3521" t="s">
        <v>57</v>
      </c>
    </row>
    <row r="3522" spans="1:12" x14ac:dyDescent="0.3">
      <c r="A3522" t="s">
        <v>5512</v>
      </c>
      <c r="B3522" t="s">
        <v>7700</v>
      </c>
      <c r="C3522" t="s">
        <v>63</v>
      </c>
      <c r="D3522" t="s">
        <v>281</v>
      </c>
      <c r="E3522" t="s">
        <v>93</v>
      </c>
      <c r="F3522" t="s">
        <v>94</v>
      </c>
      <c r="G3522" t="s">
        <v>56</v>
      </c>
      <c r="H3522">
        <v>1</v>
      </c>
      <c r="I3522">
        <v>86.74</v>
      </c>
      <c r="J3522">
        <v>0.154</v>
      </c>
      <c r="K3522">
        <v>40.21</v>
      </c>
      <c r="L3522" t="s">
        <v>57</v>
      </c>
    </row>
    <row r="3523" spans="1:12" x14ac:dyDescent="0.3">
      <c r="A3523" t="s">
        <v>3530</v>
      </c>
      <c r="B3523" t="s">
        <v>6912</v>
      </c>
      <c r="C3523" t="s">
        <v>63</v>
      </c>
      <c r="D3523" t="s">
        <v>159</v>
      </c>
      <c r="E3523" t="s">
        <v>93</v>
      </c>
      <c r="F3523" t="s">
        <v>7108</v>
      </c>
      <c r="H3523">
        <v>3</v>
      </c>
      <c r="I3523">
        <v>19.11</v>
      </c>
      <c r="J3523">
        <v>0.20899999999999999</v>
      </c>
      <c r="K3523">
        <v>8.49</v>
      </c>
      <c r="L3523" t="s">
        <v>104</v>
      </c>
    </row>
    <row r="3524" spans="1:12" x14ac:dyDescent="0.3">
      <c r="A3524" t="s">
        <v>3342</v>
      </c>
      <c r="B3524" t="s">
        <v>8311</v>
      </c>
      <c r="C3524" t="s">
        <v>84</v>
      </c>
      <c r="D3524" t="s">
        <v>229</v>
      </c>
      <c r="E3524" t="s">
        <v>107</v>
      </c>
      <c r="F3524" t="s">
        <v>193</v>
      </c>
      <c r="G3524" t="s">
        <v>68</v>
      </c>
      <c r="H3524">
        <v>4</v>
      </c>
      <c r="I3524">
        <v>54.8</v>
      </c>
      <c r="J3524">
        <v>9.9000000000000005E-2</v>
      </c>
      <c r="K3524">
        <v>17.11</v>
      </c>
      <c r="L3524" t="s">
        <v>57</v>
      </c>
    </row>
    <row r="3525" spans="1:12" x14ac:dyDescent="0.3">
      <c r="A3525" t="s">
        <v>2336</v>
      </c>
      <c r="B3525" t="s">
        <v>7543</v>
      </c>
      <c r="C3525" t="s">
        <v>88</v>
      </c>
      <c r="D3525" t="s">
        <v>123</v>
      </c>
      <c r="E3525" t="s">
        <v>54</v>
      </c>
      <c r="F3525" t="s">
        <v>55</v>
      </c>
      <c r="G3525" t="s">
        <v>68</v>
      </c>
      <c r="H3525">
        <v>5</v>
      </c>
      <c r="I3525">
        <v>24.06</v>
      </c>
      <c r="J3525">
        <v>0.05</v>
      </c>
      <c r="K3525">
        <v>16.350000000000001</v>
      </c>
      <c r="L3525" t="s">
        <v>57</v>
      </c>
    </row>
    <row r="3526" spans="1:12" x14ac:dyDescent="0.3">
      <c r="A3526" t="s">
        <v>5557</v>
      </c>
      <c r="B3526" t="s">
        <v>7879</v>
      </c>
      <c r="C3526" t="s">
        <v>52</v>
      </c>
      <c r="D3526" t="s">
        <v>155</v>
      </c>
      <c r="E3526" t="s">
        <v>54</v>
      </c>
      <c r="F3526" t="s">
        <v>268</v>
      </c>
      <c r="G3526" t="s">
        <v>68</v>
      </c>
      <c r="H3526">
        <v>2</v>
      </c>
      <c r="I3526">
        <v>22.65</v>
      </c>
      <c r="J3526">
        <v>5.8999999999999997E-2</v>
      </c>
      <c r="K3526">
        <v>15.13</v>
      </c>
      <c r="L3526" t="s">
        <v>57</v>
      </c>
    </row>
    <row r="3527" spans="1:12" x14ac:dyDescent="0.3">
      <c r="A3527" t="s">
        <v>3844</v>
      </c>
      <c r="B3527" t="s">
        <v>8312</v>
      </c>
      <c r="C3527" t="s">
        <v>84</v>
      </c>
      <c r="D3527" t="s">
        <v>372</v>
      </c>
      <c r="E3527" t="s">
        <v>60</v>
      </c>
      <c r="F3527" t="s">
        <v>61</v>
      </c>
      <c r="G3527" t="s">
        <v>56</v>
      </c>
      <c r="H3527">
        <v>1</v>
      </c>
      <c r="I3527">
        <v>94.44</v>
      </c>
      <c r="J3527">
        <v>1.7000000000000001E-2</v>
      </c>
      <c r="K3527">
        <v>51.61</v>
      </c>
      <c r="L3527" t="s">
        <v>57</v>
      </c>
    </row>
    <row r="3528" spans="1:12" x14ac:dyDescent="0.3">
      <c r="A3528" t="s">
        <v>5566</v>
      </c>
      <c r="B3528" t="s">
        <v>7551</v>
      </c>
      <c r="C3528" t="s">
        <v>88</v>
      </c>
      <c r="D3528" t="s">
        <v>234</v>
      </c>
      <c r="E3528" t="s">
        <v>60</v>
      </c>
      <c r="F3528" t="s">
        <v>76</v>
      </c>
      <c r="G3528" t="s">
        <v>56</v>
      </c>
      <c r="H3528">
        <v>7</v>
      </c>
      <c r="I3528">
        <v>55.92</v>
      </c>
      <c r="J3528">
        <v>2.5000000000000001E-2</v>
      </c>
      <c r="K3528">
        <v>23.72</v>
      </c>
      <c r="L3528" t="s">
        <v>57</v>
      </c>
    </row>
    <row r="3529" spans="1:12" x14ac:dyDescent="0.3">
      <c r="A3529" t="s">
        <v>648</v>
      </c>
      <c r="B3529" t="s">
        <v>8305</v>
      </c>
      <c r="C3529" t="s">
        <v>6930</v>
      </c>
      <c r="D3529" t="s">
        <v>225</v>
      </c>
      <c r="E3529" t="s">
        <v>60</v>
      </c>
      <c r="F3529" t="s">
        <v>90</v>
      </c>
      <c r="G3529" t="s">
        <v>68</v>
      </c>
      <c r="H3529">
        <v>3</v>
      </c>
      <c r="I3529">
        <v>103.27</v>
      </c>
      <c r="J3529">
        <v>4.1000000000000002E-2</v>
      </c>
      <c r="K3529">
        <v>54.89</v>
      </c>
      <c r="L3529" t="s">
        <v>57</v>
      </c>
    </row>
    <row r="3530" spans="1:12" x14ac:dyDescent="0.3">
      <c r="A3530" t="s">
        <v>4648</v>
      </c>
      <c r="B3530" t="s">
        <v>7350</v>
      </c>
      <c r="C3530" t="s">
        <v>52</v>
      </c>
      <c r="D3530" t="s">
        <v>59</v>
      </c>
      <c r="E3530" t="s">
        <v>107</v>
      </c>
      <c r="F3530" t="s">
        <v>132</v>
      </c>
      <c r="G3530" t="s">
        <v>68</v>
      </c>
      <c r="H3530">
        <v>1</v>
      </c>
      <c r="I3530">
        <v>11.14</v>
      </c>
      <c r="J3530">
        <v>8.2000000000000003E-2</v>
      </c>
      <c r="K3530">
        <v>4.3099999999999996</v>
      </c>
      <c r="L3530" t="s">
        <v>57</v>
      </c>
    </row>
    <row r="3531" spans="1:12" x14ac:dyDescent="0.3">
      <c r="A3531" t="s">
        <v>1279</v>
      </c>
      <c r="B3531" t="s">
        <v>7255</v>
      </c>
      <c r="C3531" t="s">
        <v>63</v>
      </c>
      <c r="D3531" t="s">
        <v>82</v>
      </c>
      <c r="E3531" t="s">
        <v>107</v>
      </c>
      <c r="F3531" t="s">
        <v>148</v>
      </c>
      <c r="G3531" t="s">
        <v>56</v>
      </c>
      <c r="H3531">
        <v>4</v>
      </c>
      <c r="I3531">
        <v>25.76</v>
      </c>
      <c r="J3531">
        <v>0.182</v>
      </c>
      <c r="K3531">
        <v>10.31</v>
      </c>
      <c r="L3531" t="s">
        <v>57</v>
      </c>
    </row>
    <row r="3532" spans="1:12" x14ac:dyDescent="0.3">
      <c r="A3532" t="s">
        <v>6577</v>
      </c>
      <c r="B3532" t="s">
        <v>8313</v>
      </c>
      <c r="C3532" t="s">
        <v>63</v>
      </c>
      <c r="D3532" t="s">
        <v>188</v>
      </c>
      <c r="E3532" t="s">
        <v>54</v>
      </c>
      <c r="F3532" t="s">
        <v>55</v>
      </c>
      <c r="G3532" t="s">
        <v>56</v>
      </c>
      <c r="H3532">
        <v>7</v>
      </c>
      <c r="I3532">
        <v>6.13</v>
      </c>
      <c r="J3532">
        <v>0.23100000000000001</v>
      </c>
      <c r="K3532">
        <v>4.1900000000000004</v>
      </c>
      <c r="L3532" t="s">
        <v>104</v>
      </c>
    </row>
    <row r="3533" spans="1:12" x14ac:dyDescent="0.3">
      <c r="A3533" t="s">
        <v>1665</v>
      </c>
      <c r="B3533" t="s">
        <v>8314</v>
      </c>
      <c r="C3533" t="s">
        <v>52</v>
      </c>
      <c r="D3533" t="s">
        <v>130</v>
      </c>
      <c r="E3533" t="s">
        <v>54</v>
      </c>
      <c r="F3533" t="s">
        <v>65</v>
      </c>
      <c r="G3533" t="s">
        <v>68</v>
      </c>
      <c r="H3533">
        <v>1</v>
      </c>
      <c r="I3533">
        <v>16.89</v>
      </c>
      <c r="J3533">
        <v>9.9000000000000005E-2</v>
      </c>
      <c r="K3533">
        <v>9.36</v>
      </c>
      <c r="L3533" t="s">
        <v>57</v>
      </c>
    </row>
    <row r="3534" spans="1:12" x14ac:dyDescent="0.3">
      <c r="A3534" t="s">
        <v>3749</v>
      </c>
      <c r="B3534" t="s">
        <v>7322</v>
      </c>
      <c r="C3534" t="s">
        <v>63</v>
      </c>
      <c r="D3534" t="s">
        <v>7174</v>
      </c>
      <c r="E3534" t="s">
        <v>71</v>
      </c>
      <c r="F3534" t="s">
        <v>72</v>
      </c>
      <c r="G3534" t="s">
        <v>68</v>
      </c>
      <c r="H3534">
        <v>1</v>
      </c>
      <c r="J3534">
        <v>0.16600000000000001</v>
      </c>
      <c r="K3534">
        <v>133.33000000000001</v>
      </c>
      <c r="L3534" t="s">
        <v>57</v>
      </c>
    </row>
    <row r="3535" spans="1:12" x14ac:dyDescent="0.3">
      <c r="A3535" t="s">
        <v>1541</v>
      </c>
      <c r="B3535" t="s">
        <v>8315</v>
      </c>
      <c r="C3535" t="s">
        <v>88</v>
      </c>
      <c r="D3535" t="s">
        <v>183</v>
      </c>
      <c r="E3535" t="s">
        <v>71</v>
      </c>
      <c r="F3535" t="s">
        <v>78</v>
      </c>
      <c r="G3535" t="s">
        <v>68</v>
      </c>
      <c r="H3535">
        <v>6</v>
      </c>
      <c r="I3535">
        <v>286.98</v>
      </c>
      <c r="J3535">
        <v>5.0999999999999997E-2</v>
      </c>
      <c r="K3535">
        <v>215.97</v>
      </c>
      <c r="L3535" t="s">
        <v>57</v>
      </c>
    </row>
    <row r="3536" spans="1:12" x14ac:dyDescent="0.3">
      <c r="A3536" t="s">
        <v>5817</v>
      </c>
      <c r="B3536" t="s">
        <v>8006</v>
      </c>
      <c r="C3536" t="s">
        <v>88</v>
      </c>
      <c r="D3536" t="s">
        <v>234</v>
      </c>
      <c r="E3536" t="s">
        <v>107</v>
      </c>
      <c r="F3536" t="s">
        <v>132</v>
      </c>
      <c r="G3536" t="s">
        <v>56</v>
      </c>
      <c r="H3536">
        <v>2</v>
      </c>
      <c r="I3536">
        <v>39.72</v>
      </c>
      <c r="J3536">
        <v>5.7000000000000002E-2</v>
      </c>
      <c r="K3536">
        <v>13.39</v>
      </c>
      <c r="L3536" t="s">
        <v>57</v>
      </c>
    </row>
    <row r="3537" spans="1:12" x14ac:dyDescent="0.3">
      <c r="A3537" t="s">
        <v>4093</v>
      </c>
      <c r="B3537" t="s">
        <v>7198</v>
      </c>
      <c r="C3537" t="s">
        <v>6930</v>
      </c>
      <c r="D3537" t="s">
        <v>150</v>
      </c>
      <c r="E3537" t="s">
        <v>54</v>
      </c>
      <c r="F3537" t="s">
        <v>156</v>
      </c>
      <c r="G3537" t="s">
        <v>56</v>
      </c>
      <c r="H3537">
        <v>1</v>
      </c>
      <c r="I3537">
        <v>5.21</v>
      </c>
      <c r="J3537">
        <v>7.6999999999999999E-2</v>
      </c>
      <c r="K3537">
        <v>3.58</v>
      </c>
      <c r="L3537" t="s">
        <v>57</v>
      </c>
    </row>
    <row r="3538" spans="1:12" x14ac:dyDescent="0.3">
      <c r="A3538" t="s">
        <v>5936</v>
      </c>
      <c r="B3538" t="s">
        <v>6841</v>
      </c>
      <c r="C3538" t="s">
        <v>6718</v>
      </c>
      <c r="D3538" t="s">
        <v>6882</v>
      </c>
      <c r="E3538" t="s">
        <v>60</v>
      </c>
      <c r="F3538" t="s">
        <v>99</v>
      </c>
      <c r="G3538" t="s">
        <v>68</v>
      </c>
      <c r="H3538">
        <v>6</v>
      </c>
      <c r="I3538">
        <v>45.96</v>
      </c>
      <c r="J3538">
        <v>0.115</v>
      </c>
      <c r="K3538">
        <v>19.54</v>
      </c>
      <c r="L3538" t="s">
        <v>57</v>
      </c>
    </row>
    <row r="3539" spans="1:12" x14ac:dyDescent="0.3">
      <c r="A3539" t="s">
        <v>1160</v>
      </c>
      <c r="B3539" t="s">
        <v>8316</v>
      </c>
      <c r="C3539" t="s">
        <v>63</v>
      </c>
      <c r="D3539" t="s">
        <v>263</v>
      </c>
      <c r="E3539" t="s">
        <v>6846</v>
      </c>
      <c r="F3539" t="s">
        <v>86</v>
      </c>
      <c r="G3539" t="s">
        <v>56</v>
      </c>
      <c r="H3539">
        <v>5</v>
      </c>
      <c r="I3539">
        <v>251.21</v>
      </c>
      <c r="J3539">
        <v>0.21099999999999999</v>
      </c>
      <c r="K3539">
        <v>184.51</v>
      </c>
      <c r="L3539" t="s">
        <v>104</v>
      </c>
    </row>
    <row r="3540" spans="1:12" x14ac:dyDescent="0.3">
      <c r="A3540" t="s">
        <v>4756</v>
      </c>
      <c r="B3540" t="s">
        <v>8317</v>
      </c>
      <c r="C3540" t="s">
        <v>88</v>
      </c>
      <c r="D3540" t="s">
        <v>92</v>
      </c>
      <c r="E3540" t="s">
        <v>93</v>
      </c>
      <c r="F3540" t="s">
        <v>94</v>
      </c>
      <c r="G3540" t="s">
        <v>56</v>
      </c>
      <c r="H3540">
        <v>7</v>
      </c>
      <c r="I3540">
        <v>77.84</v>
      </c>
      <c r="J3540">
        <v>0.16400000000000001</v>
      </c>
      <c r="K3540">
        <v>35.119999999999997</v>
      </c>
      <c r="L3540" t="s">
        <v>57</v>
      </c>
    </row>
    <row r="3541" spans="1:12" x14ac:dyDescent="0.3">
      <c r="A3541" t="s">
        <v>4142</v>
      </c>
      <c r="B3541" t="s">
        <v>7357</v>
      </c>
      <c r="C3541" t="s">
        <v>52</v>
      </c>
      <c r="D3541" t="s">
        <v>130</v>
      </c>
      <c r="E3541" t="s">
        <v>60</v>
      </c>
      <c r="F3541" t="s">
        <v>99</v>
      </c>
      <c r="G3541" t="s">
        <v>68</v>
      </c>
      <c r="H3541">
        <v>2</v>
      </c>
      <c r="I3541">
        <v>87.35</v>
      </c>
      <c r="J3541">
        <v>6.9000000000000006E-2</v>
      </c>
      <c r="K3541">
        <v>35.799999999999997</v>
      </c>
      <c r="L3541" t="s">
        <v>6720</v>
      </c>
    </row>
    <row r="3542" spans="1:12" x14ac:dyDescent="0.3">
      <c r="A3542" t="s">
        <v>4848</v>
      </c>
      <c r="B3542" t="s">
        <v>8103</v>
      </c>
      <c r="C3542" t="s">
        <v>88</v>
      </c>
      <c r="D3542" t="s">
        <v>135</v>
      </c>
      <c r="E3542" t="s">
        <v>107</v>
      </c>
      <c r="F3542" t="s">
        <v>139</v>
      </c>
      <c r="G3542" t="s">
        <v>56</v>
      </c>
      <c r="H3542">
        <v>3</v>
      </c>
      <c r="I3542">
        <v>10.23</v>
      </c>
      <c r="J3542">
        <v>0.13300000000000001</v>
      </c>
      <c r="K3542">
        <v>4.4800000000000004</v>
      </c>
      <c r="L3542" t="s">
        <v>57</v>
      </c>
    </row>
    <row r="3543" spans="1:12" x14ac:dyDescent="0.3">
      <c r="A3543" t="s">
        <v>1437</v>
      </c>
      <c r="B3543" t="s">
        <v>8318</v>
      </c>
      <c r="C3543" t="s">
        <v>52</v>
      </c>
      <c r="D3543" t="s">
        <v>101</v>
      </c>
      <c r="E3543" t="s">
        <v>71</v>
      </c>
      <c r="F3543" t="s">
        <v>78</v>
      </c>
      <c r="G3543" t="s">
        <v>68</v>
      </c>
      <c r="H3543">
        <v>4</v>
      </c>
      <c r="I3543">
        <v>284.83999999999997</v>
      </c>
      <c r="J3543">
        <v>0.112</v>
      </c>
      <c r="K3543">
        <v>192.2</v>
      </c>
      <c r="L3543" t="s">
        <v>57</v>
      </c>
    </row>
    <row r="3544" spans="1:12" x14ac:dyDescent="0.3">
      <c r="A3544" t="s">
        <v>5089</v>
      </c>
      <c r="B3544" t="s">
        <v>7432</v>
      </c>
      <c r="C3544" t="s">
        <v>63</v>
      </c>
      <c r="D3544" t="s">
        <v>119</v>
      </c>
      <c r="E3544" t="s">
        <v>107</v>
      </c>
      <c r="F3544" t="s">
        <v>139</v>
      </c>
      <c r="G3544" t="s">
        <v>68</v>
      </c>
      <c r="H3544">
        <v>13</v>
      </c>
      <c r="I3544">
        <v>34.200000000000003</v>
      </c>
      <c r="J3544">
        <v>0.20499999999999999</v>
      </c>
      <c r="K3544">
        <v>11.09</v>
      </c>
      <c r="L3544" t="s">
        <v>57</v>
      </c>
    </row>
    <row r="3545" spans="1:12" x14ac:dyDescent="0.3">
      <c r="A3545" t="s">
        <v>3480</v>
      </c>
      <c r="B3545" t="s">
        <v>8319</v>
      </c>
      <c r="C3545" t="s">
        <v>88</v>
      </c>
      <c r="D3545" t="s">
        <v>429</v>
      </c>
      <c r="E3545" t="s">
        <v>93</v>
      </c>
      <c r="F3545" t="s">
        <v>141</v>
      </c>
      <c r="G3545" t="s">
        <v>68</v>
      </c>
      <c r="H3545">
        <v>6</v>
      </c>
      <c r="I3545">
        <v>14.6</v>
      </c>
      <c r="J3545">
        <v>9.8000000000000004E-2</v>
      </c>
      <c r="K3545">
        <v>5.27</v>
      </c>
      <c r="L3545" t="s">
        <v>57</v>
      </c>
    </row>
    <row r="3546" spans="1:12" x14ac:dyDescent="0.3">
      <c r="A3546" t="s">
        <v>2018</v>
      </c>
      <c r="B3546" t="s">
        <v>8320</v>
      </c>
      <c r="C3546" t="s">
        <v>52</v>
      </c>
      <c r="D3546" t="s">
        <v>155</v>
      </c>
      <c r="E3546" t="s">
        <v>6924</v>
      </c>
      <c r="F3546" t="s">
        <v>126</v>
      </c>
      <c r="G3546" t="s">
        <v>68</v>
      </c>
      <c r="H3546">
        <v>7</v>
      </c>
      <c r="J3546">
        <v>0.152</v>
      </c>
      <c r="K3546">
        <v>144.88</v>
      </c>
      <c r="L3546" t="s">
        <v>57</v>
      </c>
    </row>
    <row r="3547" spans="1:12" x14ac:dyDescent="0.3">
      <c r="A3547" t="s">
        <v>1545</v>
      </c>
      <c r="B3547" t="s">
        <v>8213</v>
      </c>
      <c r="C3547" t="s">
        <v>88</v>
      </c>
      <c r="D3547" t="s">
        <v>116</v>
      </c>
      <c r="E3547" t="s">
        <v>54</v>
      </c>
      <c r="F3547" t="s">
        <v>55</v>
      </c>
      <c r="G3547" t="s">
        <v>56</v>
      </c>
      <c r="H3547">
        <v>3</v>
      </c>
      <c r="I3547">
        <v>24.24</v>
      </c>
      <c r="J3547">
        <v>1.6E-2</v>
      </c>
      <c r="K3547">
        <v>14.92</v>
      </c>
      <c r="L3547" t="s">
        <v>57</v>
      </c>
    </row>
    <row r="3548" spans="1:12" x14ac:dyDescent="0.3">
      <c r="A3548" t="s">
        <v>5075</v>
      </c>
      <c r="B3548" t="s">
        <v>7849</v>
      </c>
      <c r="C3548" t="s">
        <v>63</v>
      </c>
      <c r="D3548" t="s">
        <v>302</v>
      </c>
      <c r="E3548" t="s">
        <v>71</v>
      </c>
      <c r="F3548" t="s">
        <v>86</v>
      </c>
      <c r="G3548" t="s">
        <v>56</v>
      </c>
      <c r="H3548">
        <v>1</v>
      </c>
      <c r="I3548">
        <v>281.95</v>
      </c>
      <c r="J3548">
        <v>0.27400000000000002</v>
      </c>
      <c r="K3548">
        <v>217.6</v>
      </c>
      <c r="L3548" t="s">
        <v>6720</v>
      </c>
    </row>
    <row r="3549" spans="1:12" x14ac:dyDescent="0.3">
      <c r="A3549" t="s">
        <v>918</v>
      </c>
      <c r="B3549" t="s">
        <v>8321</v>
      </c>
      <c r="C3549" t="s">
        <v>6820</v>
      </c>
      <c r="D3549" t="s">
        <v>200</v>
      </c>
      <c r="E3549" t="s">
        <v>71</v>
      </c>
      <c r="F3549" t="s">
        <v>72</v>
      </c>
      <c r="G3549" t="s">
        <v>68</v>
      </c>
      <c r="H3549">
        <v>5</v>
      </c>
      <c r="I3549">
        <v>254.3</v>
      </c>
      <c r="J3549">
        <v>7.6999999999999999E-2</v>
      </c>
      <c r="K3549">
        <v>200.48</v>
      </c>
      <c r="L3549" t="s">
        <v>57</v>
      </c>
    </row>
    <row r="3550" spans="1:12" x14ac:dyDescent="0.3">
      <c r="A3550" t="s">
        <v>5114</v>
      </c>
      <c r="B3550" t="s">
        <v>8187</v>
      </c>
      <c r="C3550" t="s">
        <v>84</v>
      </c>
      <c r="D3550" t="s">
        <v>169</v>
      </c>
      <c r="E3550" t="s">
        <v>60</v>
      </c>
      <c r="F3550" t="s">
        <v>99</v>
      </c>
      <c r="G3550" t="s">
        <v>56</v>
      </c>
      <c r="H3550">
        <v>4</v>
      </c>
      <c r="I3550">
        <v>15.89</v>
      </c>
      <c r="J3550">
        <v>0.1</v>
      </c>
      <c r="K3550">
        <v>8.68</v>
      </c>
      <c r="L3550" t="s">
        <v>57</v>
      </c>
    </row>
    <row r="3551" spans="1:12" x14ac:dyDescent="0.3">
      <c r="A3551" t="s">
        <v>5126</v>
      </c>
      <c r="B3551" t="s">
        <v>7777</v>
      </c>
      <c r="C3551" t="s">
        <v>88</v>
      </c>
      <c r="D3551" t="s">
        <v>429</v>
      </c>
      <c r="E3551" t="s">
        <v>71</v>
      </c>
      <c r="F3551" t="s">
        <v>72</v>
      </c>
      <c r="G3551" t="s">
        <v>56</v>
      </c>
      <c r="H3551">
        <v>2</v>
      </c>
      <c r="I3551">
        <v>206.39</v>
      </c>
      <c r="J3551">
        <v>1.0999999999999999E-2</v>
      </c>
      <c r="K3551">
        <v>141.09</v>
      </c>
      <c r="L3551" t="s">
        <v>104</v>
      </c>
    </row>
    <row r="3552" spans="1:12" x14ac:dyDescent="0.3">
      <c r="A3552" t="s">
        <v>2291</v>
      </c>
      <c r="B3552" t="s">
        <v>6825</v>
      </c>
      <c r="C3552" t="s">
        <v>63</v>
      </c>
      <c r="D3552" t="s">
        <v>188</v>
      </c>
      <c r="E3552" t="s">
        <v>54</v>
      </c>
      <c r="F3552" t="s">
        <v>156</v>
      </c>
      <c r="G3552" t="s">
        <v>56</v>
      </c>
      <c r="H3552">
        <v>2</v>
      </c>
      <c r="I3552">
        <v>19.95</v>
      </c>
      <c r="J3552">
        <v>0.126</v>
      </c>
      <c r="K3552">
        <v>13.03</v>
      </c>
      <c r="L3552" t="s">
        <v>57</v>
      </c>
    </row>
    <row r="3553" spans="1:12" x14ac:dyDescent="0.3">
      <c r="A3553" t="s">
        <v>4529</v>
      </c>
      <c r="B3553" t="s">
        <v>8322</v>
      </c>
      <c r="C3553" t="s">
        <v>88</v>
      </c>
      <c r="D3553" t="s">
        <v>123</v>
      </c>
      <c r="E3553" t="s">
        <v>107</v>
      </c>
      <c r="F3553" t="s">
        <v>148</v>
      </c>
      <c r="G3553" t="s">
        <v>68</v>
      </c>
      <c r="H3553">
        <v>1</v>
      </c>
      <c r="I3553">
        <v>14.76</v>
      </c>
      <c r="J3553">
        <v>0.04</v>
      </c>
      <c r="K3553">
        <v>4.5999999999999996</v>
      </c>
      <c r="L3553" t="s">
        <v>57</v>
      </c>
    </row>
    <row r="3554" spans="1:12" x14ac:dyDescent="0.3">
      <c r="A3554" t="s">
        <v>4914</v>
      </c>
      <c r="B3554" t="s">
        <v>7256</v>
      </c>
      <c r="C3554" t="s">
        <v>52</v>
      </c>
      <c r="D3554" t="s">
        <v>53</v>
      </c>
      <c r="E3554" t="s">
        <v>93</v>
      </c>
      <c r="F3554" t="s">
        <v>255</v>
      </c>
      <c r="G3554" t="s">
        <v>68</v>
      </c>
      <c r="H3554">
        <v>13</v>
      </c>
      <c r="I3554">
        <v>33.5</v>
      </c>
      <c r="J3554">
        <v>3.5000000000000003E-2</v>
      </c>
      <c r="K3554">
        <v>12.12</v>
      </c>
      <c r="L3554" t="s">
        <v>57</v>
      </c>
    </row>
    <row r="3555" spans="1:12" x14ac:dyDescent="0.3">
      <c r="A3555" t="s">
        <v>117</v>
      </c>
      <c r="B3555" t="s">
        <v>6827</v>
      </c>
      <c r="C3555" t="s">
        <v>63</v>
      </c>
      <c r="D3555" t="s">
        <v>64</v>
      </c>
      <c r="E3555" t="s">
        <v>60</v>
      </c>
      <c r="F3555" t="s">
        <v>67</v>
      </c>
      <c r="G3555" t="s">
        <v>68</v>
      </c>
      <c r="H3555">
        <v>4</v>
      </c>
      <c r="I3555">
        <v>61</v>
      </c>
      <c r="J3555">
        <v>0.24399999999999999</v>
      </c>
      <c r="K3555">
        <v>29.14</v>
      </c>
      <c r="L3555" t="s">
        <v>6738</v>
      </c>
    </row>
    <row r="3556" spans="1:12" x14ac:dyDescent="0.3">
      <c r="A3556" t="s">
        <v>6115</v>
      </c>
      <c r="B3556" t="s">
        <v>8196</v>
      </c>
      <c r="C3556" t="s">
        <v>84</v>
      </c>
      <c r="D3556" t="s">
        <v>147</v>
      </c>
      <c r="E3556" t="s">
        <v>71</v>
      </c>
      <c r="F3556" t="s">
        <v>126</v>
      </c>
      <c r="G3556" t="s">
        <v>68</v>
      </c>
      <c r="H3556">
        <v>2</v>
      </c>
      <c r="I3556">
        <v>262.85000000000002</v>
      </c>
      <c r="J3556">
        <v>4.1000000000000002E-2</v>
      </c>
      <c r="K3556">
        <v>200.7</v>
      </c>
      <c r="L3556" t="s">
        <v>57</v>
      </c>
    </row>
    <row r="3557" spans="1:12" x14ac:dyDescent="0.3">
      <c r="A3557" t="s">
        <v>5278</v>
      </c>
      <c r="B3557" t="s">
        <v>8231</v>
      </c>
      <c r="C3557" t="s">
        <v>52</v>
      </c>
      <c r="D3557" t="s">
        <v>237</v>
      </c>
      <c r="E3557" t="s">
        <v>107</v>
      </c>
      <c r="F3557" t="s">
        <v>108</v>
      </c>
      <c r="G3557" t="s">
        <v>56</v>
      </c>
      <c r="H3557">
        <v>1</v>
      </c>
      <c r="I3557">
        <v>39.17</v>
      </c>
      <c r="J3557">
        <v>0.10199999999999999</v>
      </c>
      <c r="K3557">
        <v>15.08</v>
      </c>
      <c r="L3557" t="s">
        <v>57</v>
      </c>
    </row>
    <row r="3558" spans="1:12" x14ac:dyDescent="0.3">
      <c r="A3558" t="s">
        <v>3856</v>
      </c>
      <c r="B3558" t="s">
        <v>8082</v>
      </c>
      <c r="C3558" t="s">
        <v>52</v>
      </c>
      <c r="D3558" t="s">
        <v>181</v>
      </c>
      <c r="E3558" t="s">
        <v>93</v>
      </c>
      <c r="F3558" t="s">
        <v>255</v>
      </c>
      <c r="G3558" t="s">
        <v>68</v>
      </c>
      <c r="H3558">
        <v>5</v>
      </c>
      <c r="I3558">
        <v>62.02</v>
      </c>
      <c r="J3558">
        <v>8.1000000000000003E-2</v>
      </c>
      <c r="K3558">
        <v>22.24</v>
      </c>
      <c r="L3558" t="s">
        <v>57</v>
      </c>
    </row>
    <row r="3559" spans="1:12" x14ac:dyDescent="0.3">
      <c r="A3559" t="s">
        <v>1135</v>
      </c>
      <c r="B3559" t="s">
        <v>8323</v>
      </c>
      <c r="C3559" t="s">
        <v>88</v>
      </c>
      <c r="D3559" t="s">
        <v>92</v>
      </c>
      <c r="E3559" t="s">
        <v>107</v>
      </c>
      <c r="F3559" t="s">
        <v>193</v>
      </c>
      <c r="G3559" t="s">
        <v>56</v>
      </c>
      <c r="H3559">
        <v>2</v>
      </c>
      <c r="I3559">
        <v>53.59</v>
      </c>
      <c r="J3559">
        <v>0.106</v>
      </c>
      <c r="K3559">
        <v>22.67</v>
      </c>
      <c r="L3559" t="s">
        <v>57</v>
      </c>
    </row>
    <row r="3560" spans="1:12" x14ac:dyDescent="0.3">
      <c r="A3560" t="s">
        <v>1552</v>
      </c>
      <c r="B3560" t="s">
        <v>8324</v>
      </c>
      <c r="C3560" t="s">
        <v>84</v>
      </c>
      <c r="D3560" t="s">
        <v>225</v>
      </c>
      <c r="E3560" t="s">
        <v>107</v>
      </c>
      <c r="F3560" t="s">
        <v>6973</v>
      </c>
      <c r="G3560" t="s">
        <v>68</v>
      </c>
      <c r="H3560">
        <v>2</v>
      </c>
      <c r="I3560">
        <v>41.74</v>
      </c>
      <c r="J3560">
        <v>0.11799999999999999</v>
      </c>
      <c r="K3560">
        <v>15.38</v>
      </c>
      <c r="L3560" t="s">
        <v>104</v>
      </c>
    </row>
    <row r="3561" spans="1:12" x14ac:dyDescent="0.3">
      <c r="A3561" t="s">
        <v>2548</v>
      </c>
      <c r="B3561" t="s">
        <v>6978</v>
      </c>
      <c r="C3561" t="s">
        <v>88</v>
      </c>
      <c r="D3561" t="s">
        <v>7089</v>
      </c>
      <c r="E3561" t="s">
        <v>54</v>
      </c>
      <c r="F3561" t="s">
        <v>268</v>
      </c>
      <c r="G3561" t="s">
        <v>68</v>
      </c>
      <c r="H3561">
        <v>2</v>
      </c>
      <c r="I3561">
        <v>7.82</v>
      </c>
      <c r="J3561">
        <v>0.121</v>
      </c>
      <c r="K3561">
        <v>5.25</v>
      </c>
      <c r="L3561" t="s">
        <v>57</v>
      </c>
    </row>
    <row r="3562" spans="1:12" x14ac:dyDescent="0.3">
      <c r="A3562" t="s">
        <v>3340</v>
      </c>
      <c r="B3562" t="s">
        <v>7034</v>
      </c>
      <c r="C3562" t="s">
        <v>52</v>
      </c>
      <c r="D3562" t="s">
        <v>101</v>
      </c>
      <c r="E3562" t="s">
        <v>54</v>
      </c>
      <c r="F3562" t="s">
        <v>55</v>
      </c>
      <c r="G3562" t="s">
        <v>56</v>
      </c>
      <c r="H3562">
        <v>9</v>
      </c>
      <c r="I3562">
        <v>24.87</v>
      </c>
      <c r="J3562">
        <v>0.14099999999999999</v>
      </c>
      <c r="K3562">
        <v>15.25</v>
      </c>
      <c r="L3562" t="s">
        <v>104</v>
      </c>
    </row>
    <row r="3563" spans="1:12" x14ac:dyDescent="0.3">
      <c r="A3563" t="s">
        <v>4619</v>
      </c>
      <c r="B3563" t="s">
        <v>8325</v>
      </c>
      <c r="C3563" t="s">
        <v>88</v>
      </c>
      <c r="D3563" t="s">
        <v>116</v>
      </c>
      <c r="E3563" t="s">
        <v>54</v>
      </c>
      <c r="F3563" t="s">
        <v>55</v>
      </c>
      <c r="G3563" t="s">
        <v>68</v>
      </c>
      <c r="H3563">
        <v>1</v>
      </c>
      <c r="I3563">
        <v>14</v>
      </c>
      <c r="J3563">
        <v>0.04</v>
      </c>
      <c r="K3563">
        <v>7.89</v>
      </c>
    </row>
    <row r="3564" spans="1:12" x14ac:dyDescent="0.3">
      <c r="A3564" t="s">
        <v>1893</v>
      </c>
      <c r="B3564" t="s">
        <v>6808</v>
      </c>
      <c r="C3564" t="s">
        <v>52</v>
      </c>
      <c r="D3564" t="s">
        <v>200</v>
      </c>
      <c r="E3564" t="s">
        <v>54</v>
      </c>
      <c r="F3564" t="s">
        <v>65</v>
      </c>
      <c r="G3564" t="s">
        <v>68</v>
      </c>
      <c r="H3564">
        <v>1</v>
      </c>
      <c r="I3564">
        <v>22.76</v>
      </c>
      <c r="J3564">
        <v>7.8E-2</v>
      </c>
      <c r="K3564">
        <v>15.05</v>
      </c>
      <c r="L3564" t="s">
        <v>57</v>
      </c>
    </row>
    <row r="3565" spans="1:12" x14ac:dyDescent="0.3">
      <c r="A3565" t="s">
        <v>3011</v>
      </c>
      <c r="B3565" t="s">
        <v>7554</v>
      </c>
      <c r="C3565" t="s">
        <v>63</v>
      </c>
      <c r="D3565" t="s">
        <v>251</v>
      </c>
      <c r="E3565" t="s">
        <v>60</v>
      </c>
      <c r="F3565" t="s">
        <v>90</v>
      </c>
      <c r="G3565" t="s">
        <v>68</v>
      </c>
      <c r="H3565">
        <v>1</v>
      </c>
      <c r="I3565">
        <v>25.12</v>
      </c>
      <c r="J3565">
        <v>0.3</v>
      </c>
      <c r="K3565">
        <v>13.15</v>
      </c>
      <c r="L3565" t="s">
        <v>57</v>
      </c>
    </row>
    <row r="3566" spans="1:12" x14ac:dyDescent="0.3">
      <c r="A3566" t="s">
        <v>3325</v>
      </c>
      <c r="B3566" t="s">
        <v>8279</v>
      </c>
      <c r="C3566" t="s">
        <v>52</v>
      </c>
      <c r="D3566" t="s">
        <v>113</v>
      </c>
      <c r="E3566" t="s">
        <v>60</v>
      </c>
      <c r="F3566" t="s">
        <v>76</v>
      </c>
      <c r="G3566" t="s">
        <v>68</v>
      </c>
      <c r="H3566">
        <v>1</v>
      </c>
      <c r="I3566">
        <v>58.95</v>
      </c>
      <c r="J3566">
        <v>7.1999999999999995E-2</v>
      </c>
      <c r="K3566">
        <v>23.82</v>
      </c>
      <c r="L3566" t="s">
        <v>57</v>
      </c>
    </row>
    <row r="3567" spans="1:12" x14ac:dyDescent="0.3">
      <c r="A3567" t="s">
        <v>4804</v>
      </c>
      <c r="B3567" t="s">
        <v>7533</v>
      </c>
      <c r="C3567" t="s">
        <v>63</v>
      </c>
      <c r="D3567" t="s">
        <v>188</v>
      </c>
      <c r="E3567" t="s">
        <v>107</v>
      </c>
      <c r="F3567" t="s">
        <v>139</v>
      </c>
      <c r="G3567" t="s">
        <v>56</v>
      </c>
      <c r="H3567">
        <v>3</v>
      </c>
      <c r="I3567">
        <v>52.33</v>
      </c>
      <c r="J3567">
        <v>0.28899999999999998</v>
      </c>
      <c r="K3567">
        <v>16.64</v>
      </c>
      <c r="L3567" t="s">
        <v>57</v>
      </c>
    </row>
    <row r="3568" spans="1:12" x14ac:dyDescent="0.3">
      <c r="A3568" t="s">
        <v>2088</v>
      </c>
      <c r="B3568" t="s">
        <v>7482</v>
      </c>
      <c r="C3568" t="s">
        <v>88</v>
      </c>
      <c r="D3568" t="s">
        <v>198</v>
      </c>
      <c r="E3568" t="s">
        <v>6911</v>
      </c>
      <c r="F3568" t="s">
        <v>67</v>
      </c>
      <c r="G3568" t="s">
        <v>68</v>
      </c>
      <c r="H3568">
        <v>6</v>
      </c>
      <c r="I3568">
        <v>93.75</v>
      </c>
      <c r="J3568">
        <v>0</v>
      </c>
      <c r="K3568">
        <v>48.18</v>
      </c>
      <c r="L3568" t="s">
        <v>57</v>
      </c>
    </row>
    <row r="3569" spans="1:12" x14ac:dyDescent="0.3">
      <c r="A3569" t="s">
        <v>1693</v>
      </c>
      <c r="B3569" t="s">
        <v>7141</v>
      </c>
      <c r="C3569" t="s">
        <v>84</v>
      </c>
      <c r="D3569" t="s">
        <v>243</v>
      </c>
      <c r="E3569" t="s">
        <v>107</v>
      </c>
      <c r="F3569" t="s">
        <v>132</v>
      </c>
      <c r="G3569" t="s">
        <v>68</v>
      </c>
      <c r="H3569">
        <v>3</v>
      </c>
      <c r="I3569">
        <v>9.8699999999999992</v>
      </c>
      <c r="J3569">
        <v>0.187</v>
      </c>
      <c r="K3569">
        <v>3.31</v>
      </c>
      <c r="L3569" t="s">
        <v>57</v>
      </c>
    </row>
    <row r="3570" spans="1:12" x14ac:dyDescent="0.3">
      <c r="A3570" t="s">
        <v>5425</v>
      </c>
      <c r="B3570" t="s">
        <v>8006</v>
      </c>
      <c r="C3570" t="s">
        <v>63</v>
      </c>
      <c r="D3570" t="s">
        <v>263</v>
      </c>
      <c r="E3570" t="s">
        <v>71</v>
      </c>
      <c r="F3570" t="s">
        <v>126</v>
      </c>
      <c r="G3570" t="s">
        <v>68</v>
      </c>
      <c r="H3570">
        <v>1</v>
      </c>
      <c r="I3570">
        <v>186.97</v>
      </c>
      <c r="J3570">
        <v>0.186</v>
      </c>
      <c r="K3570">
        <v>139.33000000000001</v>
      </c>
      <c r="L3570" t="s">
        <v>57</v>
      </c>
    </row>
    <row r="3571" spans="1:12" x14ac:dyDescent="0.3">
      <c r="A3571" t="s">
        <v>2965</v>
      </c>
      <c r="B3571" t="s">
        <v>8326</v>
      </c>
      <c r="C3571" t="s">
        <v>63</v>
      </c>
      <c r="D3571" t="s">
        <v>64</v>
      </c>
      <c r="E3571" t="s">
        <v>71</v>
      </c>
      <c r="F3571" t="s">
        <v>97</v>
      </c>
      <c r="G3571" t="s">
        <v>68</v>
      </c>
      <c r="H3571">
        <v>2</v>
      </c>
      <c r="I3571">
        <v>120.65</v>
      </c>
      <c r="J3571">
        <v>0.26800000000000002</v>
      </c>
      <c r="K3571">
        <v>81.98</v>
      </c>
      <c r="L3571" t="s">
        <v>57</v>
      </c>
    </row>
    <row r="3572" spans="1:12" x14ac:dyDescent="0.3">
      <c r="A3572" t="s">
        <v>3853</v>
      </c>
      <c r="B3572" t="s">
        <v>7869</v>
      </c>
      <c r="C3572" t="s">
        <v>52</v>
      </c>
      <c r="D3572" t="s">
        <v>181</v>
      </c>
      <c r="E3572" t="s">
        <v>60</v>
      </c>
      <c r="F3572" t="s">
        <v>67</v>
      </c>
      <c r="G3572" t="s">
        <v>68</v>
      </c>
      <c r="H3572">
        <v>3</v>
      </c>
      <c r="I3572">
        <v>90.72</v>
      </c>
      <c r="J3572">
        <v>0.125</v>
      </c>
      <c r="K3572">
        <v>47.47</v>
      </c>
      <c r="L3572" t="s">
        <v>6738</v>
      </c>
    </row>
    <row r="3573" spans="1:12" x14ac:dyDescent="0.3">
      <c r="A3573" t="s">
        <v>1419</v>
      </c>
      <c r="B3573" t="s">
        <v>8039</v>
      </c>
      <c r="C3573" t="s">
        <v>52</v>
      </c>
      <c r="D3573" t="s">
        <v>7050</v>
      </c>
      <c r="E3573" t="s">
        <v>107</v>
      </c>
      <c r="F3573" t="s">
        <v>139</v>
      </c>
      <c r="G3573" t="s">
        <v>68</v>
      </c>
      <c r="H3573">
        <v>-7</v>
      </c>
      <c r="I3573">
        <v>23.53</v>
      </c>
      <c r="J3573">
        <v>1.6E-2</v>
      </c>
      <c r="K3573">
        <v>10.47</v>
      </c>
      <c r="L3573" t="s">
        <v>57</v>
      </c>
    </row>
    <row r="3574" spans="1:12" x14ac:dyDescent="0.3">
      <c r="A3574" t="s">
        <v>5431</v>
      </c>
      <c r="B3574" t="s">
        <v>7958</v>
      </c>
      <c r="C3574" t="s">
        <v>63</v>
      </c>
      <c r="D3574" t="s">
        <v>6910</v>
      </c>
      <c r="E3574" t="s">
        <v>107</v>
      </c>
      <c r="F3574" t="s">
        <v>193</v>
      </c>
      <c r="G3574" t="s">
        <v>68</v>
      </c>
      <c r="H3574">
        <v>1</v>
      </c>
      <c r="I3574">
        <v>20.88</v>
      </c>
      <c r="J3574">
        <v>0.35199999999999998</v>
      </c>
      <c r="K3574">
        <v>6.77</v>
      </c>
      <c r="L3574" t="s">
        <v>57</v>
      </c>
    </row>
    <row r="3575" spans="1:12" x14ac:dyDescent="0.3">
      <c r="A3575" t="s">
        <v>2793</v>
      </c>
      <c r="B3575" t="s">
        <v>6977</v>
      </c>
      <c r="C3575" t="s">
        <v>88</v>
      </c>
      <c r="D3575" t="s">
        <v>167</v>
      </c>
      <c r="E3575" t="s">
        <v>107</v>
      </c>
      <c r="F3575" t="s">
        <v>132</v>
      </c>
      <c r="G3575" t="s">
        <v>68</v>
      </c>
      <c r="H3575">
        <v>1</v>
      </c>
      <c r="I3575">
        <v>44.16</v>
      </c>
      <c r="J3575">
        <v>0.16500000000000001</v>
      </c>
      <c r="K3575">
        <v>13.93</v>
      </c>
      <c r="L3575" t="s">
        <v>57</v>
      </c>
    </row>
    <row r="3576" spans="1:12" x14ac:dyDescent="0.3">
      <c r="A3576" t="s">
        <v>4832</v>
      </c>
      <c r="B3576" t="s">
        <v>7746</v>
      </c>
      <c r="C3576" t="s">
        <v>6930</v>
      </c>
      <c r="D3576" t="s">
        <v>196</v>
      </c>
      <c r="E3576" t="s">
        <v>54</v>
      </c>
      <c r="F3576" t="s">
        <v>65</v>
      </c>
      <c r="G3576" t="s">
        <v>68</v>
      </c>
      <c r="H3576">
        <v>1</v>
      </c>
      <c r="I3576">
        <v>7.3</v>
      </c>
      <c r="J3576">
        <v>5.2999999999999999E-2</v>
      </c>
      <c r="K3576">
        <v>4.8600000000000003</v>
      </c>
      <c r="L3576" t="s">
        <v>104</v>
      </c>
    </row>
    <row r="3577" spans="1:12" x14ac:dyDescent="0.3">
      <c r="A3577" t="s">
        <v>3956</v>
      </c>
      <c r="B3577" t="s">
        <v>7422</v>
      </c>
      <c r="C3577" t="s">
        <v>88</v>
      </c>
      <c r="D3577" t="s">
        <v>7066</v>
      </c>
      <c r="E3577" t="s">
        <v>107</v>
      </c>
      <c r="F3577" t="s">
        <v>193</v>
      </c>
      <c r="G3577" t="s">
        <v>56</v>
      </c>
      <c r="H3577">
        <v>4</v>
      </c>
      <c r="I3577">
        <v>22.74</v>
      </c>
      <c r="J3577">
        <v>0.107</v>
      </c>
      <c r="K3577">
        <v>7.54</v>
      </c>
      <c r="L3577" t="s">
        <v>57</v>
      </c>
    </row>
    <row r="3578" spans="1:12" x14ac:dyDescent="0.3">
      <c r="A3578" t="s">
        <v>1149</v>
      </c>
      <c r="B3578" t="s">
        <v>7648</v>
      </c>
      <c r="C3578" t="s">
        <v>63</v>
      </c>
      <c r="D3578" t="s">
        <v>64</v>
      </c>
      <c r="E3578" t="s">
        <v>60</v>
      </c>
      <c r="F3578" t="s">
        <v>99</v>
      </c>
      <c r="G3578" t="s">
        <v>68</v>
      </c>
      <c r="H3578">
        <v>1</v>
      </c>
      <c r="I3578">
        <v>92.29</v>
      </c>
      <c r="J3578">
        <v>0.16900000000000001</v>
      </c>
      <c r="L3578" t="s">
        <v>57</v>
      </c>
    </row>
    <row r="3579" spans="1:12" x14ac:dyDescent="0.3">
      <c r="A3579" t="s">
        <v>5291</v>
      </c>
      <c r="B3579" t="s">
        <v>7717</v>
      </c>
      <c r="C3579" t="s">
        <v>63</v>
      </c>
      <c r="D3579" t="s">
        <v>188</v>
      </c>
      <c r="E3579" t="s">
        <v>54</v>
      </c>
      <c r="F3579" t="s">
        <v>268</v>
      </c>
      <c r="G3579" t="s">
        <v>56</v>
      </c>
      <c r="H3579">
        <v>7</v>
      </c>
      <c r="I3579">
        <v>10.78</v>
      </c>
      <c r="J3579">
        <v>0.26</v>
      </c>
      <c r="K3579">
        <v>7.2</v>
      </c>
      <c r="L3579" t="s">
        <v>57</v>
      </c>
    </row>
    <row r="3580" spans="1:12" x14ac:dyDescent="0.3">
      <c r="A3580" t="s">
        <v>319</v>
      </c>
      <c r="B3580" t="s">
        <v>7843</v>
      </c>
      <c r="C3580" t="s">
        <v>52</v>
      </c>
      <c r="E3580" t="s">
        <v>107</v>
      </c>
      <c r="F3580" t="s">
        <v>108</v>
      </c>
      <c r="G3580" t="s">
        <v>56</v>
      </c>
      <c r="H3580">
        <v>4</v>
      </c>
      <c r="I3580">
        <v>9.51</v>
      </c>
      <c r="J3580">
        <v>8.2000000000000003E-2</v>
      </c>
      <c r="K3580">
        <v>3.24</v>
      </c>
      <c r="L3580" t="s">
        <v>57</v>
      </c>
    </row>
    <row r="3581" spans="1:12" x14ac:dyDescent="0.3">
      <c r="A3581" t="s">
        <v>6417</v>
      </c>
      <c r="B3581" t="s">
        <v>7130</v>
      </c>
      <c r="C3581" t="s">
        <v>84</v>
      </c>
      <c r="D3581" t="s">
        <v>147</v>
      </c>
      <c r="E3581" t="s">
        <v>60</v>
      </c>
      <c r="F3581" t="s">
        <v>90</v>
      </c>
      <c r="G3581" t="s">
        <v>68</v>
      </c>
      <c r="H3581">
        <v>4</v>
      </c>
      <c r="I3581">
        <v>23.43</v>
      </c>
      <c r="J3581">
        <v>0.13500000000000001</v>
      </c>
      <c r="K3581">
        <v>10.27</v>
      </c>
      <c r="L3581" t="s">
        <v>57</v>
      </c>
    </row>
    <row r="3582" spans="1:12" x14ac:dyDescent="0.3">
      <c r="A3582" t="s">
        <v>723</v>
      </c>
      <c r="B3582" t="s">
        <v>7964</v>
      </c>
      <c r="C3582" t="s">
        <v>88</v>
      </c>
      <c r="D3582" t="s">
        <v>179</v>
      </c>
      <c r="E3582" t="s">
        <v>71</v>
      </c>
      <c r="F3582" t="s">
        <v>97</v>
      </c>
      <c r="G3582" t="s">
        <v>56</v>
      </c>
      <c r="H3582">
        <v>2</v>
      </c>
      <c r="I3582">
        <v>201.39</v>
      </c>
      <c r="J3582">
        <v>8.1000000000000003E-2</v>
      </c>
      <c r="K3582">
        <v>149.58000000000001</v>
      </c>
      <c r="L3582" t="s">
        <v>6720</v>
      </c>
    </row>
    <row r="3583" spans="1:12" x14ac:dyDescent="0.3">
      <c r="A3583" t="s">
        <v>4452</v>
      </c>
      <c r="B3583" t="s">
        <v>6857</v>
      </c>
      <c r="C3583" t="s">
        <v>84</v>
      </c>
      <c r="D3583" t="s">
        <v>7889</v>
      </c>
      <c r="E3583" t="s">
        <v>54</v>
      </c>
      <c r="F3583" t="s">
        <v>156</v>
      </c>
      <c r="G3583" t="s">
        <v>56</v>
      </c>
      <c r="H3583">
        <v>2</v>
      </c>
      <c r="I3583">
        <v>10.119999999999999</v>
      </c>
      <c r="J3583">
        <v>8.1000000000000003E-2</v>
      </c>
      <c r="K3583">
        <v>6.99</v>
      </c>
      <c r="L3583" t="s">
        <v>57</v>
      </c>
    </row>
    <row r="3584" spans="1:12" x14ac:dyDescent="0.3">
      <c r="A3584" t="s">
        <v>5670</v>
      </c>
      <c r="B3584" t="s">
        <v>7395</v>
      </c>
      <c r="C3584" t="s">
        <v>88</v>
      </c>
      <c r="D3584" t="s">
        <v>8096</v>
      </c>
      <c r="E3584" t="s">
        <v>107</v>
      </c>
      <c r="F3584" t="s">
        <v>132</v>
      </c>
      <c r="G3584" t="s">
        <v>68</v>
      </c>
      <c r="H3584">
        <v>8</v>
      </c>
      <c r="I3584">
        <v>25.44</v>
      </c>
      <c r="J3584">
        <v>0.128</v>
      </c>
      <c r="K3584">
        <v>7.84</v>
      </c>
      <c r="L3584" t="s">
        <v>57</v>
      </c>
    </row>
    <row r="3585" spans="1:12" x14ac:dyDescent="0.3">
      <c r="A3585" t="s">
        <v>1851</v>
      </c>
      <c r="B3585" t="s">
        <v>7484</v>
      </c>
      <c r="C3585" t="s">
        <v>84</v>
      </c>
      <c r="D3585" t="s">
        <v>7337</v>
      </c>
      <c r="E3585" t="s">
        <v>60</v>
      </c>
      <c r="F3585" t="s">
        <v>90</v>
      </c>
      <c r="G3585" t="s">
        <v>56</v>
      </c>
      <c r="H3585">
        <v>5</v>
      </c>
      <c r="I3585">
        <v>114.79</v>
      </c>
      <c r="J3585">
        <v>9.1999999999999998E-2</v>
      </c>
      <c r="K3585">
        <v>50.34</v>
      </c>
      <c r="L3585" t="s">
        <v>104</v>
      </c>
    </row>
    <row r="3586" spans="1:12" x14ac:dyDescent="0.3">
      <c r="A3586" t="s">
        <v>1689</v>
      </c>
      <c r="B3586" t="s">
        <v>7415</v>
      </c>
      <c r="C3586" t="s">
        <v>84</v>
      </c>
      <c r="D3586" t="s">
        <v>196</v>
      </c>
      <c r="E3586" t="s">
        <v>107</v>
      </c>
      <c r="F3586" t="s">
        <v>132</v>
      </c>
      <c r="G3586" t="s">
        <v>68</v>
      </c>
      <c r="H3586">
        <v>5</v>
      </c>
      <c r="I3586">
        <v>31.06</v>
      </c>
      <c r="J3586">
        <v>6.5000000000000002E-2</v>
      </c>
      <c r="K3586">
        <v>10.73</v>
      </c>
      <c r="L3586" t="s">
        <v>57</v>
      </c>
    </row>
    <row r="3587" spans="1:12" x14ac:dyDescent="0.3">
      <c r="A3587" t="s">
        <v>2696</v>
      </c>
      <c r="B3587" t="s">
        <v>7449</v>
      </c>
      <c r="C3587" t="s">
        <v>88</v>
      </c>
      <c r="D3587" t="s">
        <v>429</v>
      </c>
      <c r="E3587" t="s">
        <v>71</v>
      </c>
      <c r="F3587" t="s">
        <v>97</v>
      </c>
      <c r="G3587" t="s">
        <v>56</v>
      </c>
      <c r="H3587">
        <v>1</v>
      </c>
      <c r="I3587">
        <v>277.25</v>
      </c>
      <c r="J3587">
        <v>0.182</v>
      </c>
      <c r="K3587">
        <v>190</v>
      </c>
      <c r="L3587" t="s">
        <v>57</v>
      </c>
    </row>
    <row r="3588" spans="1:12" x14ac:dyDescent="0.3">
      <c r="A3588" t="s">
        <v>1645</v>
      </c>
      <c r="B3588" t="s">
        <v>7146</v>
      </c>
      <c r="C3588" t="s">
        <v>52</v>
      </c>
      <c r="D3588" t="s">
        <v>181</v>
      </c>
      <c r="E3588" t="s">
        <v>107</v>
      </c>
      <c r="F3588" t="s">
        <v>6973</v>
      </c>
      <c r="G3588" t="s">
        <v>68</v>
      </c>
      <c r="H3588">
        <v>4</v>
      </c>
      <c r="I3588">
        <v>25.34</v>
      </c>
      <c r="J3588">
        <v>6.7000000000000004E-2</v>
      </c>
      <c r="K3588">
        <v>7.97</v>
      </c>
      <c r="L3588" t="s">
        <v>57</v>
      </c>
    </row>
    <row r="3589" spans="1:12" x14ac:dyDescent="0.3">
      <c r="A3589" t="s">
        <v>6490</v>
      </c>
      <c r="B3589" t="s">
        <v>7305</v>
      </c>
      <c r="C3589" t="s">
        <v>84</v>
      </c>
      <c r="D3589" t="s">
        <v>225</v>
      </c>
      <c r="E3589" t="s">
        <v>60</v>
      </c>
      <c r="F3589" t="s">
        <v>61</v>
      </c>
      <c r="G3589" t="s">
        <v>56</v>
      </c>
      <c r="H3589">
        <v>1</v>
      </c>
      <c r="I3589">
        <v>71.25</v>
      </c>
      <c r="J3589">
        <v>0.08</v>
      </c>
      <c r="K3589">
        <v>35.78</v>
      </c>
      <c r="L3589" t="s">
        <v>57</v>
      </c>
    </row>
    <row r="3590" spans="1:12" x14ac:dyDescent="0.3">
      <c r="A3590" t="s">
        <v>905</v>
      </c>
      <c r="B3590" t="s">
        <v>8327</v>
      </c>
      <c r="C3590" t="s">
        <v>52</v>
      </c>
      <c r="D3590" t="s">
        <v>121</v>
      </c>
      <c r="E3590" t="s">
        <v>107</v>
      </c>
      <c r="F3590" t="s">
        <v>108</v>
      </c>
      <c r="G3590" t="s">
        <v>68</v>
      </c>
      <c r="H3590">
        <v>1</v>
      </c>
      <c r="I3590">
        <v>36.99</v>
      </c>
      <c r="J3590">
        <v>6.6000000000000003E-2</v>
      </c>
      <c r="K3590">
        <v>15.68</v>
      </c>
      <c r="L3590" t="s">
        <v>57</v>
      </c>
    </row>
    <row r="3591" spans="1:12" x14ac:dyDescent="0.3">
      <c r="A3591" t="s">
        <v>3949</v>
      </c>
      <c r="B3591" t="s">
        <v>7254</v>
      </c>
      <c r="C3591" t="s">
        <v>63</v>
      </c>
      <c r="D3591" t="s">
        <v>165</v>
      </c>
      <c r="E3591" t="s">
        <v>93</v>
      </c>
      <c r="F3591" t="s">
        <v>141</v>
      </c>
      <c r="G3591" t="s">
        <v>68</v>
      </c>
      <c r="H3591">
        <v>1</v>
      </c>
      <c r="I3591">
        <v>74.48</v>
      </c>
      <c r="J3591">
        <v>0.28299999999999997</v>
      </c>
      <c r="K3591">
        <v>33.6</v>
      </c>
      <c r="L3591" t="s">
        <v>57</v>
      </c>
    </row>
    <row r="3592" spans="1:12" x14ac:dyDescent="0.3">
      <c r="A3592" t="s">
        <v>843</v>
      </c>
      <c r="B3592" t="s">
        <v>7025</v>
      </c>
      <c r="C3592" t="s">
        <v>84</v>
      </c>
      <c r="D3592" t="s">
        <v>6834</v>
      </c>
      <c r="E3592" t="s">
        <v>107</v>
      </c>
      <c r="F3592" t="s">
        <v>139</v>
      </c>
      <c r="G3592" t="s">
        <v>68</v>
      </c>
      <c r="H3592">
        <v>11</v>
      </c>
      <c r="I3592">
        <v>13.05</v>
      </c>
      <c r="J3592">
        <v>7.6999999999999999E-2</v>
      </c>
      <c r="K3592">
        <v>5.33</v>
      </c>
      <c r="L3592" t="s">
        <v>57</v>
      </c>
    </row>
    <row r="3593" spans="1:12" x14ac:dyDescent="0.3">
      <c r="A3593" t="s">
        <v>4720</v>
      </c>
      <c r="B3593" t="s">
        <v>8328</v>
      </c>
      <c r="C3593" t="s">
        <v>84</v>
      </c>
      <c r="D3593" t="s">
        <v>572</v>
      </c>
      <c r="E3593" t="s">
        <v>60</v>
      </c>
      <c r="F3593" t="s">
        <v>76</v>
      </c>
      <c r="G3593" t="s">
        <v>68</v>
      </c>
      <c r="H3593">
        <v>14</v>
      </c>
      <c r="I3593">
        <v>27.87</v>
      </c>
      <c r="J3593">
        <v>5.3999999999999999E-2</v>
      </c>
      <c r="K3593">
        <v>14.25</v>
      </c>
      <c r="L3593" t="s">
        <v>57</v>
      </c>
    </row>
    <row r="3594" spans="1:12" x14ac:dyDescent="0.3">
      <c r="A3594" t="s">
        <v>5182</v>
      </c>
      <c r="B3594" t="s">
        <v>7904</v>
      </c>
      <c r="C3594" t="s">
        <v>84</v>
      </c>
      <c r="D3594" t="s">
        <v>171</v>
      </c>
      <c r="E3594" t="s">
        <v>93</v>
      </c>
      <c r="F3594" t="s">
        <v>141</v>
      </c>
      <c r="G3594" t="s">
        <v>56</v>
      </c>
      <c r="H3594">
        <v>1</v>
      </c>
      <c r="I3594">
        <v>77.3</v>
      </c>
      <c r="J3594">
        <v>4.1000000000000002E-2</v>
      </c>
      <c r="K3594">
        <v>32.47</v>
      </c>
      <c r="L3594" t="s">
        <v>104</v>
      </c>
    </row>
    <row r="3595" spans="1:12" x14ac:dyDescent="0.3">
      <c r="A3595" t="s">
        <v>3276</v>
      </c>
      <c r="B3595" t="s">
        <v>8329</v>
      </c>
      <c r="C3595" t="s">
        <v>88</v>
      </c>
      <c r="D3595" t="s">
        <v>270</v>
      </c>
      <c r="E3595" t="s">
        <v>71</v>
      </c>
      <c r="F3595" t="s">
        <v>126</v>
      </c>
      <c r="G3595" t="s">
        <v>56</v>
      </c>
      <c r="H3595">
        <v>2</v>
      </c>
      <c r="I3595">
        <v>277.60000000000002</v>
      </c>
      <c r="J3595">
        <v>6.2E-2</v>
      </c>
      <c r="K3595">
        <v>217.58</v>
      </c>
      <c r="L3595" t="s">
        <v>57</v>
      </c>
    </row>
    <row r="3596" spans="1:12" x14ac:dyDescent="0.3">
      <c r="A3596" t="s">
        <v>4489</v>
      </c>
      <c r="B3596" t="s">
        <v>7146</v>
      </c>
      <c r="C3596" t="s">
        <v>52</v>
      </c>
      <c r="D3596" t="s">
        <v>216</v>
      </c>
      <c r="E3596" t="s">
        <v>71</v>
      </c>
      <c r="F3596" t="s">
        <v>7153</v>
      </c>
      <c r="G3596" t="s">
        <v>68</v>
      </c>
      <c r="H3596">
        <v>5</v>
      </c>
      <c r="I3596">
        <v>38.22</v>
      </c>
      <c r="J3596">
        <v>4.2000000000000003E-2</v>
      </c>
      <c r="K3596">
        <v>26.84</v>
      </c>
      <c r="L3596" t="s">
        <v>6720</v>
      </c>
    </row>
    <row r="3597" spans="1:12" x14ac:dyDescent="0.3">
      <c r="A3597" t="s">
        <v>4172</v>
      </c>
      <c r="B3597" t="s">
        <v>7984</v>
      </c>
      <c r="C3597" t="s">
        <v>84</v>
      </c>
      <c r="D3597" t="s">
        <v>169</v>
      </c>
      <c r="E3597" t="s">
        <v>93</v>
      </c>
      <c r="F3597" t="s">
        <v>94</v>
      </c>
      <c r="G3597" t="s">
        <v>68</v>
      </c>
      <c r="H3597">
        <v>9</v>
      </c>
      <c r="I3597">
        <v>43.08</v>
      </c>
      <c r="J3597">
        <v>0</v>
      </c>
      <c r="K3597">
        <v>15.84</v>
      </c>
      <c r="L3597" t="s">
        <v>6738</v>
      </c>
    </row>
    <row r="3598" spans="1:12" x14ac:dyDescent="0.3">
      <c r="A3598" t="s">
        <v>1853</v>
      </c>
      <c r="B3598" t="s">
        <v>7888</v>
      </c>
      <c r="C3598" t="s">
        <v>63</v>
      </c>
      <c r="D3598" t="s">
        <v>64</v>
      </c>
      <c r="E3598" t="s">
        <v>54</v>
      </c>
      <c r="F3598" t="s">
        <v>156</v>
      </c>
      <c r="G3598" t="s">
        <v>56</v>
      </c>
      <c r="H3598">
        <v>2</v>
      </c>
      <c r="I3598">
        <v>15.61</v>
      </c>
      <c r="J3598">
        <v>0.123</v>
      </c>
      <c r="K3598">
        <v>9.09</v>
      </c>
      <c r="L3598" t="s">
        <v>104</v>
      </c>
    </row>
    <row r="3599" spans="1:12" x14ac:dyDescent="0.3">
      <c r="A3599" t="s">
        <v>1632</v>
      </c>
      <c r="B3599" t="s">
        <v>8330</v>
      </c>
      <c r="C3599" t="s">
        <v>84</v>
      </c>
      <c r="D3599" t="s">
        <v>572</v>
      </c>
      <c r="E3599" t="s">
        <v>60</v>
      </c>
      <c r="F3599" t="s">
        <v>67</v>
      </c>
      <c r="G3599" t="s">
        <v>68</v>
      </c>
      <c r="H3599">
        <v>2</v>
      </c>
      <c r="I3599">
        <v>16.64</v>
      </c>
      <c r="J3599">
        <v>4.7E-2</v>
      </c>
      <c r="K3599">
        <v>6.76</v>
      </c>
      <c r="L3599" t="s">
        <v>57</v>
      </c>
    </row>
    <row r="3600" spans="1:12" x14ac:dyDescent="0.3">
      <c r="A3600" t="s">
        <v>4755</v>
      </c>
      <c r="B3600" t="s">
        <v>8331</v>
      </c>
      <c r="C3600" t="s">
        <v>84</v>
      </c>
      <c r="D3600" t="s">
        <v>147</v>
      </c>
      <c r="E3600" t="s">
        <v>54</v>
      </c>
      <c r="F3600" t="s">
        <v>114</v>
      </c>
      <c r="G3600" t="s">
        <v>56</v>
      </c>
      <c r="H3600">
        <v>7</v>
      </c>
      <c r="I3600">
        <v>9.39</v>
      </c>
      <c r="J3600">
        <v>7.3999999999999996E-2</v>
      </c>
      <c r="K3600">
        <v>5.67</v>
      </c>
      <c r="L3600" t="s">
        <v>57</v>
      </c>
    </row>
    <row r="3601" spans="1:12" x14ac:dyDescent="0.3">
      <c r="A3601" t="s">
        <v>5037</v>
      </c>
      <c r="B3601" t="s">
        <v>8332</v>
      </c>
      <c r="C3601" t="s">
        <v>84</v>
      </c>
      <c r="D3601" t="s">
        <v>6834</v>
      </c>
      <c r="E3601" t="s">
        <v>60</v>
      </c>
      <c r="F3601" t="s">
        <v>67</v>
      </c>
      <c r="G3601" t="s">
        <v>56</v>
      </c>
      <c r="H3601">
        <v>9</v>
      </c>
      <c r="I3601">
        <v>29.01</v>
      </c>
      <c r="J3601">
        <v>9.7000000000000003E-2</v>
      </c>
      <c r="K3601">
        <v>12.73</v>
      </c>
      <c r="L3601" t="s">
        <v>57</v>
      </c>
    </row>
    <row r="3602" spans="1:12" x14ac:dyDescent="0.3">
      <c r="A3602" t="s">
        <v>1442</v>
      </c>
      <c r="B3602" t="s">
        <v>7784</v>
      </c>
      <c r="C3602" t="s">
        <v>63</v>
      </c>
      <c r="D3602" t="s">
        <v>7233</v>
      </c>
      <c r="E3602" t="s">
        <v>71</v>
      </c>
      <c r="F3602" t="s">
        <v>78</v>
      </c>
      <c r="G3602" t="s">
        <v>68</v>
      </c>
      <c r="H3602">
        <v>6</v>
      </c>
      <c r="I3602">
        <v>166.26</v>
      </c>
      <c r="J3602">
        <v>0.26100000000000001</v>
      </c>
      <c r="K3602">
        <v>131.82</v>
      </c>
      <c r="L3602" t="s">
        <v>57</v>
      </c>
    </row>
    <row r="3603" spans="1:12" x14ac:dyDescent="0.3">
      <c r="A3603" t="s">
        <v>5039</v>
      </c>
      <c r="B3603" t="s">
        <v>8131</v>
      </c>
      <c r="C3603" t="s">
        <v>88</v>
      </c>
      <c r="D3603" t="s">
        <v>234</v>
      </c>
      <c r="E3603" t="s">
        <v>60</v>
      </c>
      <c r="F3603" t="s">
        <v>61</v>
      </c>
      <c r="G3603" t="s">
        <v>68</v>
      </c>
      <c r="H3603">
        <v>7</v>
      </c>
      <c r="I3603">
        <v>110.07</v>
      </c>
      <c r="J3603">
        <v>0.106</v>
      </c>
      <c r="K3603">
        <v>49.6</v>
      </c>
      <c r="L3603" t="s">
        <v>57</v>
      </c>
    </row>
    <row r="3604" spans="1:12" x14ac:dyDescent="0.3">
      <c r="A3604" t="s">
        <v>738</v>
      </c>
      <c r="B3604" t="s">
        <v>7522</v>
      </c>
      <c r="C3604" t="s">
        <v>52</v>
      </c>
      <c r="D3604" t="s">
        <v>200</v>
      </c>
      <c r="E3604" t="s">
        <v>93</v>
      </c>
      <c r="F3604" t="s">
        <v>255</v>
      </c>
      <c r="G3604" t="s">
        <v>56</v>
      </c>
      <c r="H3604">
        <v>4</v>
      </c>
      <c r="I3604">
        <v>75.010000000000005</v>
      </c>
      <c r="J3604">
        <v>0</v>
      </c>
      <c r="K3604">
        <v>32.770000000000003</v>
      </c>
      <c r="L3604" t="s">
        <v>57</v>
      </c>
    </row>
    <row r="3605" spans="1:12" x14ac:dyDescent="0.3">
      <c r="A3605" t="s">
        <v>1671</v>
      </c>
      <c r="B3605" t="s">
        <v>6995</v>
      </c>
      <c r="C3605" t="s">
        <v>63</v>
      </c>
      <c r="D3605" t="s">
        <v>302</v>
      </c>
      <c r="E3605" t="s">
        <v>71</v>
      </c>
      <c r="F3605" t="s">
        <v>126</v>
      </c>
      <c r="G3605" t="s">
        <v>56</v>
      </c>
      <c r="H3605">
        <v>9</v>
      </c>
      <c r="I3605">
        <v>197</v>
      </c>
      <c r="J3605">
        <v>0.245</v>
      </c>
      <c r="K3605">
        <v>153.88</v>
      </c>
      <c r="L3605" t="s">
        <v>57</v>
      </c>
    </row>
    <row r="3606" spans="1:12" x14ac:dyDescent="0.3">
      <c r="A3606" t="s">
        <v>5836</v>
      </c>
      <c r="B3606" t="s">
        <v>7560</v>
      </c>
      <c r="C3606" t="s">
        <v>88</v>
      </c>
      <c r="D3606" t="s">
        <v>162</v>
      </c>
      <c r="E3606" t="s">
        <v>93</v>
      </c>
      <c r="F3606" t="s">
        <v>141</v>
      </c>
      <c r="G3606" t="s">
        <v>68</v>
      </c>
      <c r="H3606">
        <v>1</v>
      </c>
      <c r="I3606">
        <v>15.19</v>
      </c>
      <c r="J3606">
        <v>3.7999999999999999E-2</v>
      </c>
      <c r="K3606">
        <v>5.61</v>
      </c>
      <c r="L3606" t="s">
        <v>57</v>
      </c>
    </row>
    <row r="3607" spans="1:12" x14ac:dyDescent="0.3">
      <c r="A3607" t="s">
        <v>688</v>
      </c>
      <c r="B3607" t="s">
        <v>8042</v>
      </c>
      <c r="C3607" t="s">
        <v>63</v>
      </c>
      <c r="D3607" t="s">
        <v>263</v>
      </c>
      <c r="E3607" t="s">
        <v>93</v>
      </c>
      <c r="F3607" t="s">
        <v>124</v>
      </c>
      <c r="G3607" t="s">
        <v>56</v>
      </c>
      <c r="H3607">
        <v>8</v>
      </c>
      <c r="I3607">
        <v>71.39</v>
      </c>
      <c r="J3607">
        <v>0.27700000000000002</v>
      </c>
      <c r="K3607">
        <v>31.41</v>
      </c>
      <c r="L3607" t="s">
        <v>57</v>
      </c>
    </row>
    <row r="3608" spans="1:12" x14ac:dyDescent="0.3">
      <c r="A3608" t="s">
        <v>4833</v>
      </c>
      <c r="B3608" t="s">
        <v>6807</v>
      </c>
      <c r="C3608" t="s">
        <v>52</v>
      </c>
      <c r="D3608" t="s">
        <v>113</v>
      </c>
      <c r="E3608" t="s">
        <v>71</v>
      </c>
      <c r="F3608" t="s">
        <v>7153</v>
      </c>
      <c r="G3608" t="s">
        <v>56</v>
      </c>
      <c r="H3608">
        <v>2</v>
      </c>
      <c r="I3608">
        <v>109.77</v>
      </c>
      <c r="J3608">
        <v>0.152</v>
      </c>
      <c r="K3608">
        <v>81.540000000000006</v>
      </c>
      <c r="L3608" t="s">
        <v>57</v>
      </c>
    </row>
    <row r="3609" spans="1:12" x14ac:dyDescent="0.3">
      <c r="A3609" t="s">
        <v>5897</v>
      </c>
      <c r="B3609" t="s">
        <v>7308</v>
      </c>
      <c r="C3609" t="s">
        <v>52</v>
      </c>
      <c r="D3609" t="s">
        <v>237</v>
      </c>
      <c r="E3609" t="s">
        <v>60</v>
      </c>
      <c r="F3609" t="s">
        <v>90</v>
      </c>
      <c r="G3609" t="s">
        <v>68</v>
      </c>
      <c r="H3609">
        <v>8</v>
      </c>
      <c r="I3609">
        <v>106.22</v>
      </c>
      <c r="J3609">
        <v>0.121</v>
      </c>
      <c r="K3609">
        <v>56.37</v>
      </c>
      <c r="L3609" t="s">
        <v>57</v>
      </c>
    </row>
    <row r="3610" spans="1:12" x14ac:dyDescent="0.3">
      <c r="A3610" t="s">
        <v>1590</v>
      </c>
      <c r="B3610" t="s">
        <v>8333</v>
      </c>
      <c r="C3610" t="s">
        <v>84</v>
      </c>
      <c r="D3610" t="s">
        <v>103</v>
      </c>
      <c r="E3610" t="s">
        <v>71</v>
      </c>
      <c r="F3610" t="s">
        <v>126</v>
      </c>
      <c r="G3610" t="s">
        <v>56</v>
      </c>
      <c r="H3610">
        <v>3</v>
      </c>
      <c r="I3610">
        <v>114.89</v>
      </c>
      <c r="J3610">
        <v>4.7E-2</v>
      </c>
      <c r="K3610">
        <v>81.28</v>
      </c>
      <c r="L3610" t="s">
        <v>57</v>
      </c>
    </row>
    <row r="3611" spans="1:12" x14ac:dyDescent="0.3">
      <c r="A3611" t="s">
        <v>503</v>
      </c>
      <c r="B3611" t="s">
        <v>8080</v>
      </c>
      <c r="C3611" t="s">
        <v>52</v>
      </c>
      <c r="D3611" t="s">
        <v>113</v>
      </c>
      <c r="E3611" t="s">
        <v>54</v>
      </c>
      <c r="F3611" t="s">
        <v>156</v>
      </c>
      <c r="G3611" t="s">
        <v>56</v>
      </c>
      <c r="H3611">
        <v>12</v>
      </c>
      <c r="I3611">
        <v>6.66</v>
      </c>
      <c r="J3611">
        <v>0.17399999999999999</v>
      </c>
      <c r="K3611">
        <v>4.28</v>
      </c>
      <c r="L3611" t="s">
        <v>57</v>
      </c>
    </row>
    <row r="3612" spans="1:12" x14ac:dyDescent="0.3">
      <c r="A3612" t="s">
        <v>2860</v>
      </c>
      <c r="B3612" t="s">
        <v>7263</v>
      </c>
      <c r="C3612" t="s">
        <v>63</v>
      </c>
      <c r="D3612" t="s">
        <v>137</v>
      </c>
      <c r="E3612" t="s">
        <v>93</v>
      </c>
      <c r="F3612" t="s">
        <v>94</v>
      </c>
      <c r="G3612" t="s">
        <v>68</v>
      </c>
      <c r="H3612">
        <v>9</v>
      </c>
      <c r="I3612">
        <v>28.33</v>
      </c>
      <c r="J3612">
        <v>0.40899999999999997</v>
      </c>
      <c r="K3612">
        <v>12.29</v>
      </c>
      <c r="L3612" t="s">
        <v>57</v>
      </c>
    </row>
    <row r="3613" spans="1:12" x14ac:dyDescent="0.3">
      <c r="A3613" t="s">
        <v>2318</v>
      </c>
      <c r="B3613" t="s">
        <v>7626</v>
      </c>
      <c r="C3613" t="s">
        <v>84</v>
      </c>
      <c r="D3613" t="s">
        <v>171</v>
      </c>
      <c r="E3613" t="s">
        <v>60</v>
      </c>
      <c r="F3613" t="s">
        <v>99</v>
      </c>
      <c r="G3613" t="s">
        <v>56</v>
      </c>
      <c r="H3613">
        <v>5</v>
      </c>
      <c r="I3613">
        <v>98.23</v>
      </c>
      <c r="J3613">
        <v>0.14899999999999999</v>
      </c>
      <c r="K3613">
        <v>45.66</v>
      </c>
      <c r="L3613" t="s">
        <v>57</v>
      </c>
    </row>
    <row r="3614" spans="1:12" x14ac:dyDescent="0.3">
      <c r="A3614" t="s">
        <v>4300</v>
      </c>
      <c r="B3614" t="s">
        <v>8076</v>
      </c>
      <c r="C3614" t="s">
        <v>84</v>
      </c>
      <c r="D3614" t="s">
        <v>243</v>
      </c>
      <c r="E3614" t="s">
        <v>93</v>
      </c>
      <c r="F3614" t="s">
        <v>94</v>
      </c>
      <c r="G3614" t="s">
        <v>68</v>
      </c>
      <c r="H3614">
        <v>2</v>
      </c>
      <c r="I3614">
        <v>52.94</v>
      </c>
      <c r="J3614">
        <v>6.2E-2</v>
      </c>
      <c r="K3614">
        <v>25.17</v>
      </c>
      <c r="L3614" t="s">
        <v>57</v>
      </c>
    </row>
    <row r="3615" spans="1:12" x14ac:dyDescent="0.3">
      <c r="A3615" t="s">
        <v>1443</v>
      </c>
      <c r="B3615" t="s">
        <v>7504</v>
      </c>
      <c r="C3615" t="s">
        <v>88</v>
      </c>
      <c r="D3615" t="s">
        <v>89</v>
      </c>
      <c r="E3615" t="s">
        <v>60</v>
      </c>
      <c r="F3615" t="s">
        <v>61</v>
      </c>
      <c r="G3615" t="s">
        <v>56</v>
      </c>
      <c r="H3615">
        <v>2</v>
      </c>
      <c r="I3615">
        <v>86.3</v>
      </c>
      <c r="J3615">
        <v>0.122</v>
      </c>
      <c r="K3615">
        <v>45.29</v>
      </c>
      <c r="L3615" t="s">
        <v>57</v>
      </c>
    </row>
    <row r="3616" spans="1:12" x14ac:dyDescent="0.3">
      <c r="A3616" t="s">
        <v>100</v>
      </c>
      <c r="B3616" t="s">
        <v>7029</v>
      </c>
      <c r="C3616" t="s">
        <v>52</v>
      </c>
      <c r="D3616" t="s">
        <v>101</v>
      </c>
      <c r="E3616" t="s">
        <v>54</v>
      </c>
      <c r="F3616" t="s">
        <v>65</v>
      </c>
      <c r="G3616" t="s">
        <v>68</v>
      </c>
      <c r="H3616">
        <v>2</v>
      </c>
      <c r="I3616">
        <v>19.52</v>
      </c>
      <c r="J3616">
        <v>0.1</v>
      </c>
      <c r="K3616">
        <v>12.99</v>
      </c>
      <c r="L3616" t="s">
        <v>57</v>
      </c>
    </row>
    <row r="3617" spans="1:12" x14ac:dyDescent="0.3">
      <c r="A3617" t="s">
        <v>1154</v>
      </c>
      <c r="B3617" t="s">
        <v>7210</v>
      </c>
      <c r="C3617" t="s">
        <v>52</v>
      </c>
      <c r="D3617" t="s">
        <v>155</v>
      </c>
      <c r="E3617" t="s">
        <v>71</v>
      </c>
      <c r="F3617" t="s">
        <v>78</v>
      </c>
      <c r="G3617" t="s">
        <v>68</v>
      </c>
      <c r="H3617">
        <v>1</v>
      </c>
      <c r="I3617">
        <v>162.28</v>
      </c>
      <c r="J3617">
        <v>7.6999999999999999E-2</v>
      </c>
      <c r="K3617">
        <v>129.18</v>
      </c>
      <c r="L3617" t="s">
        <v>57</v>
      </c>
    </row>
    <row r="3618" spans="1:12" x14ac:dyDescent="0.3">
      <c r="A3618" t="s">
        <v>2863</v>
      </c>
      <c r="B3618" t="s">
        <v>7608</v>
      </c>
      <c r="C3618" t="s">
        <v>88</v>
      </c>
      <c r="D3618" t="s">
        <v>179</v>
      </c>
      <c r="E3618" t="s">
        <v>60</v>
      </c>
      <c r="F3618" t="s">
        <v>61</v>
      </c>
      <c r="G3618" t="s">
        <v>68</v>
      </c>
      <c r="H3618">
        <v>3</v>
      </c>
      <c r="I3618">
        <v>47.95</v>
      </c>
      <c r="J3618">
        <v>0</v>
      </c>
      <c r="K3618">
        <v>21.17</v>
      </c>
      <c r="L3618" t="s">
        <v>57</v>
      </c>
    </row>
    <row r="3619" spans="1:12" x14ac:dyDescent="0.3">
      <c r="A3619" t="s">
        <v>4631</v>
      </c>
      <c r="B3619" t="s">
        <v>8334</v>
      </c>
      <c r="C3619" t="s">
        <v>84</v>
      </c>
      <c r="D3619" t="s">
        <v>372</v>
      </c>
      <c r="E3619" t="s">
        <v>60</v>
      </c>
      <c r="F3619" t="s">
        <v>99</v>
      </c>
      <c r="G3619" t="s">
        <v>68</v>
      </c>
      <c r="H3619">
        <v>13</v>
      </c>
      <c r="I3619">
        <v>59.91</v>
      </c>
      <c r="J3619">
        <v>0</v>
      </c>
      <c r="K3619">
        <v>26.92</v>
      </c>
      <c r="L3619" t="s">
        <v>57</v>
      </c>
    </row>
    <row r="3620" spans="1:12" x14ac:dyDescent="0.3">
      <c r="A3620" t="s">
        <v>1765</v>
      </c>
      <c r="B3620" t="s">
        <v>8263</v>
      </c>
      <c r="C3620" t="s">
        <v>88</v>
      </c>
      <c r="D3620" t="s">
        <v>270</v>
      </c>
      <c r="E3620" t="s">
        <v>71</v>
      </c>
      <c r="F3620" t="s">
        <v>86</v>
      </c>
      <c r="G3620" t="s">
        <v>56</v>
      </c>
      <c r="H3620">
        <v>9</v>
      </c>
      <c r="I3620">
        <v>191.34</v>
      </c>
      <c r="J3620">
        <v>0.19</v>
      </c>
      <c r="K3620">
        <v>128.72999999999999</v>
      </c>
    </row>
    <row r="3621" spans="1:12" x14ac:dyDescent="0.3">
      <c r="A3621" t="s">
        <v>6612</v>
      </c>
      <c r="B3621" t="s">
        <v>7010</v>
      </c>
      <c r="C3621" t="s">
        <v>52</v>
      </c>
      <c r="D3621" t="s">
        <v>53</v>
      </c>
      <c r="E3621" t="s">
        <v>71</v>
      </c>
      <c r="F3621" t="s">
        <v>126</v>
      </c>
      <c r="G3621" t="s">
        <v>68</v>
      </c>
      <c r="H3621">
        <v>1</v>
      </c>
      <c r="I3621">
        <v>287.06</v>
      </c>
      <c r="J3621">
        <v>0.04</v>
      </c>
      <c r="K3621">
        <v>206.77</v>
      </c>
      <c r="L3621" t="s">
        <v>57</v>
      </c>
    </row>
    <row r="3622" spans="1:12" x14ac:dyDescent="0.3">
      <c r="A3622" t="s">
        <v>2905</v>
      </c>
      <c r="B3622" t="s">
        <v>6773</v>
      </c>
      <c r="C3622" t="s">
        <v>63</v>
      </c>
      <c r="D3622" t="s">
        <v>281</v>
      </c>
      <c r="E3622" t="s">
        <v>60</v>
      </c>
      <c r="F3622" t="s">
        <v>67</v>
      </c>
      <c r="G3622" t="s">
        <v>56</v>
      </c>
      <c r="H3622">
        <v>1</v>
      </c>
      <c r="I3622">
        <v>34.229999999999997</v>
      </c>
      <c r="J3622">
        <v>0.27400000000000002</v>
      </c>
      <c r="K3622">
        <v>15.78</v>
      </c>
      <c r="L3622" t="s">
        <v>57</v>
      </c>
    </row>
    <row r="3623" spans="1:12" x14ac:dyDescent="0.3">
      <c r="A3623" t="s">
        <v>1221</v>
      </c>
      <c r="B3623" t="s">
        <v>7418</v>
      </c>
      <c r="C3623" t="s">
        <v>88</v>
      </c>
      <c r="D3623" t="s">
        <v>179</v>
      </c>
      <c r="E3623" t="s">
        <v>60</v>
      </c>
      <c r="F3623" t="s">
        <v>99</v>
      </c>
      <c r="G3623" t="s">
        <v>68</v>
      </c>
      <c r="H3623">
        <v>8</v>
      </c>
      <c r="I3623">
        <v>114.52</v>
      </c>
      <c r="J3623">
        <v>9.0999999999999998E-2</v>
      </c>
      <c r="K3623">
        <v>58.38</v>
      </c>
      <c r="L3623" t="s">
        <v>57</v>
      </c>
    </row>
    <row r="3624" spans="1:12" x14ac:dyDescent="0.3">
      <c r="A3624" t="s">
        <v>4375</v>
      </c>
      <c r="B3624" t="s">
        <v>6969</v>
      </c>
      <c r="C3624" t="s">
        <v>88</v>
      </c>
      <c r="D3624" t="s">
        <v>7776</v>
      </c>
      <c r="E3624" t="s">
        <v>93</v>
      </c>
      <c r="F3624" t="s">
        <v>94</v>
      </c>
      <c r="G3624" t="s">
        <v>56</v>
      </c>
      <c r="H3624">
        <v>9</v>
      </c>
      <c r="I3624">
        <v>15.4</v>
      </c>
      <c r="J3624">
        <v>0.16300000000000001</v>
      </c>
      <c r="K3624">
        <v>7.61</v>
      </c>
      <c r="L3624" t="s">
        <v>57</v>
      </c>
    </row>
    <row r="3625" spans="1:12" x14ac:dyDescent="0.3">
      <c r="A3625" t="s">
        <v>5773</v>
      </c>
      <c r="B3625" t="s">
        <v>7120</v>
      </c>
      <c r="C3625" t="s">
        <v>63</v>
      </c>
      <c r="D3625" t="s">
        <v>159</v>
      </c>
      <c r="E3625" t="s">
        <v>71</v>
      </c>
      <c r="F3625" t="s">
        <v>97</v>
      </c>
      <c r="G3625" t="s">
        <v>56</v>
      </c>
      <c r="H3625">
        <v>4</v>
      </c>
      <c r="I3625">
        <v>242.95</v>
      </c>
      <c r="J3625">
        <v>0.20499999999999999</v>
      </c>
      <c r="K3625">
        <v>159.88</v>
      </c>
      <c r="L3625" t="s">
        <v>57</v>
      </c>
    </row>
    <row r="3626" spans="1:12" x14ac:dyDescent="0.3">
      <c r="A3626" t="s">
        <v>4046</v>
      </c>
      <c r="B3626" t="s">
        <v>7321</v>
      </c>
      <c r="C3626" t="s">
        <v>84</v>
      </c>
      <c r="D3626" t="s">
        <v>196</v>
      </c>
      <c r="E3626" t="s">
        <v>93</v>
      </c>
      <c r="F3626" t="s">
        <v>219</v>
      </c>
      <c r="G3626" t="s">
        <v>56</v>
      </c>
      <c r="H3626">
        <v>4</v>
      </c>
      <c r="I3626">
        <v>41.93</v>
      </c>
      <c r="J3626">
        <v>0.09</v>
      </c>
      <c r="K3626">
        <v>20.84</v>
      </c>
      <c r="L3626" t="s">
        <v>57</v>
      </c>
    </row>
    <row r="3627" spans="1:12" x14ac:dyDescent="0.3">
      <c r="A3627" t="s">
        <v>2838</v>
      </c>
      <c r="B3627" t="s">
        <v>7222</v>
      </c>
      <c r="C3627" t="s">
        <v>52</v>
      </c>
      <c r="D3627" t="s">
        <v>53</v>
      </c>
      <c r="E3627" t="s">
        <v>71</v>
      </c>
      <c r="F3627" t="s">
        <v>6884</v>
      </c>
      <c r="G3627" t="s">
        <v>56</v>
      </c>
      <c r="H3627">
        <v>1</v>
      </c>
      <c r="I3627">
        <v>158.06</v>
      </c>
      <c r="J3627">
        <v>6.4000000000000001E-2</v>
      </c>
      <c r="K3627">
        <v>118.92</v>
      </c>
      <c r="L3627" t="s">
        <v>57</v>
      </c>
    </row>
    <row r="3628" spans="1:12" x14ac:dyDescent="0.3">
      <c r="A3628" t="s">
        <v>2182</v>
      </c>
      <c r="B3628" t="s">
        <v>7598</v>
      </c>
      <c r="C3628" t="s">
        <v>52</v>
      </c>
      <c r="D3628" t="s">
        <v>113</v>
      </c>
      <c r="E3628" t="s">
        <v>71</v>
      </c>
      <c r="F3628" t="s">
        <v>97</v>
      </c>
      <c r="G3628" t="s">
        <v>68</v>
      </c>
      <c r="H3628">
        <v>3</v>
      </c>
      <c r="I3628">
        <v>150.04</v>
      </c>
      <c r="J3628">
        <v>0.10100000000000001</v>
      </c>
      <c r="K3628">
        <v>114.38</v>
      </c>
      <c r="L3628" t="s">
        <v>57</v>
      </c>
    </row>
    <row r="3629" spans="1:12" x14ac:dyDescent="0.3">
      <c r="A3629" t="s">
        <v>1477</v>
      </c>
      <c r="B3629" t="s">
        <v>7289</v>
      </c>
      <c r="C3629" t="s">
        <v>63</v>
      </c>
      <c r="D3629" t="s">
        <v>165</v>
      </c>
      <c r="E3629" t="s">
        <v>107</v>
      </c>
      <c r="F3629" t="s">
        <v>148</v>
      </c>
      <c r="G3629" t="s">
        <v>56</v>
      </c>
      <c r="H3629">
        <v>7</v>
      </c>
      <c r="I3629">
        <v>41.41</v>
      </c>
      <c r="J3629">
        <v>0.35199999999999998</v>
      </c>
      <c r="K3629">
        <v>13.97</v>
      </c>
      <c r="L3629" t="s">
        <v>57</v>
      </c>
    </row>
    <row r="3630" spans="1:12" x14ac:dyDescent="0.3">
      <c r="A3630" t="s">
        <v>3710</v>
      </c>
      <c r="B3630" t="s">
        <v>7728</v>
      </c>
      <c r="C3630" t="s">
        <v>52</v>
      </c>
      <c r="D3630" t="s">
        <v>200</v>
      </c>
      <c r="E3630" t="s">
        <v>60</v>
      </c>
      <c r="F3630" t="s">
        <v>67</v>
      </c>
      <c r="G3630" t="s">
        <v>68</v>
      </c>
      <c r="H3630">
        <v>1</v>
      </c>
      <c r="I3630">
        <v>32.19</v>
      </c>
      <c r="J3630">
        <v>2.4E-2</v>
      </c>
      <c r="L3630" t="s">
        <v>57</v>
      </c>
    </row>
    <row r="3631" spans="1:12" x14ac:dyDescent="0.3">
      <c r="A3631" t="s">
        <v>3462</v>
      </c>
      <c r="B3631" t="s">
        <v>8335</v>
      </c>
      <c r="C3631" t="s">
        <v>52</v>
      </c>
      <c r="D3631" t="s">
        <v>59</v>
      </c>
      <c r="E3631" t="s">
        <v>54</v>
      </c>
      <c r="F3631" t="s">
        <v>156</v>
      </c>
      <c r="G3631" t="s">
        <v>68</v>
      </c>
      <c r="H3631">
        <v>4</v>
      </c>
      <c r="I3631">
        <v>20.91</v>
      </c>
      <c r="J3631">
        <v>5.3999999999999999E-2</v>
      </c>
      <c r="K3631">
        <v>11.55</v>
      </c>
      <c r="L3631" t="s">
        <v>57</v>
      </c>
    </row>
    <row r="3632" spans="1:12" x14ac:dyDescent="0.3">
      <c r="A3632" t="s">
        <v>2259</v>
      </c>
      <c r="B3632" t="s">
        <v>7196</v>
      </c>
      <c r="C3632" t="s">
        <v>88</v>
      </c>
      <c r="D3632" t="s">
        <v>270</v>
      </c>
      <c r="E3632" t="s">
        <v>107</v>
      </c>
      <c r="F3632" t="s">
        <v>193</v>
      </c>
      <c r="G3632" t="s">
        <v>68</v>
      </c>
      <c r="H3632">
        <v>1</v>
      </c>
      <c r="I3632">
        <v>11.52</v>
      </c>
      <c r="J3632">
        <v>0</v>
      </c>
      <c r="K3632">
        <v>4.03</v>
      </c>
    </row>
    <row r="3633" spans="1:12" x14ac:dyDescent="0.3">
      <c r="A3633" t="s">
        <v>2659</v>
      </c>
      <c r="B3633" t="s">
        <v>8208</v>
      </c>
      <c r="C3633" t="s">
        <v>84</v>
      </c>
      <c r="D3633" t="s">
        <v>150</v>
      </c>
      <c r="E3633" t="s">
        <v>71</v>
      </c>
      <c r="F3633" t="s">
        <v>6737</v>
      </c>
      <c r="G3633" t="s">
        <v>56</v>
      </c>
      <c r="H3633">
        <v>2</v>
      </c>
      <c r="I3633">
        <v>53.51</v>
      </c>
      <c r="J3633">
        <v>5.5E-2</v>
      </c>
      <c r="K3633">
        <v>36.200000000000003</v>
      </c>
      <c r="L3633" t="s">
        <v>57</v>
      </c>
    </row>
    <row r="3634" spans="1:12" x14ac:dyDescent="0.3">
      <c r="A3634" t="s">
        <v>1475</v>
      </c>
      <c r="B3634" t="s">
        <v>7062</v>
      </c>
      <c r="C3634" t="s">
        <v>88</v>
      </c>
      <c r="D3634" t="s">
        <v>116</v>
      </c>
      <c r="E3634" t="s">
        <v>54</v>
      </c>
      <c r="F3634" t="s">
        <v>65</v>
      </c>
      <c r="G3634" t="s">
        <v>68</v>
      </c>
      <c r="H3634">
        <v>6</v>
      </c>
      <c r="I3634">
        <v>21.75</v>
      </c>
      <c r="J3634">
        <v>0</v>
      </c>
      <c r="K3634">
        <v>12.93</v>
      </c>
      <c r="L3634" t="s">
        <v>6720</v>
      </c>
    </row>
    <row r="3635" spans="1:12" x14ac:dyDescent="0.3">
      <c r="A3635" t="s">
        <v>6197</v>
      </c>
      <c r="B3635" t="s">
        <v>7288</v>
      </c>
      <c r="C3635" t="s">
        <v>88</v>
      </c>
      <c r="D3635" t="s">
        <v>116</v>
      </c>
      <c r="E3635" t="s">
        <v>93</v>
      </c>
      <c r="F3635" t="s">
        <v>94</v>
      </c>
      <c r="G3635" t="s">
        <v>68</v>
      </c>
      <c r="H3635">
        <v>1</v>
      </c>
      <c r="I3635">
        <v>81.790000000000006</v>
      </c>
      <c r="J3635">
        <v>0.152</v>
      </c>
      <c r="K3635">
        <v>35.18</v>
      </c>
      <c r="L3635" t="s">
        <v>57</v>
      </c>
    </row>
    <row r="3636" spans="1:12" x14ac:dyDescent="0.3">
      <c r="A3636" t="s">
        <v>2252</v>
      </c>
      <c r="B3636" t="s">
        <v>8097</v>
      </c>
      <c r="C3636" t="s">
        <v>63</v>
      </c>
      <c r="D3636" t="s">
        <v>119</v>
      </c>
      <c r="E3636" t="s">
        <v>93</v>
      </c>
      <c r="F3636" t="s">
        <v>94</v>
      </c>
      <c r="G3636" t="s">
        <v>56</v>
      </c>
      <c r="H3636">
        <v>2</v>
      </c>
      <c r="I3636">
        <v>77.36</v>
      </c>
      <c r="J3636">
        <v>0.16700000000000001</v>
      </c>
      <c r="K3636">
        <v>28.42</v>
      </c>
      <c r="L3636" t="s">
        <v>57</v>
      </c>
    </row>
    <row r="3637" spans="1:12" x14ac:dyDescent="0.3">
      <c r="A3637" t="s">
        <v>475</v>
      </c>
      <c r="B3637" t="s">
        <v>7217</v>
      </c>
      <c r="C3637" t="s">
        <v>84</v>
      </c>
      <c r="D3637" t="s">
        <v>169</v>
      </c>
      <c r="E3637" t="s">
        <v>60</v>
      </c>
      <c r="F3637" t="s">
        <v>99</v>
      </c>
      <c r="G3637" t="s">
        <v>68</v>
      </c>
      <c r="H3637">
        <v>7</v>
      </c>
      <c r="I3637">
        <v>115.73</v>
      </c>
      <c r="J3637">
        <v>5.6000000000000001E-2</v>
      </c>
      <c r="K3637">
        <v>54.26</v>
      </c>
      <c r="L3637" t="s">
        <v>6720</v>
      </c>
    </row>
    <row r="3638" spans="1:12" x14ac:dyDescent="0.3">
      <c r="A3638" t="s">
        <v>6350</v>
      </c>
      <c r="B3638" t="s">
        <v>6743</v>
      </c>
      <c r="C3638" t="s">
        <v>88</v>
      </c>
      <c r="D3638" t="s">
        <v>183</v>
      </c>
      <c r="E3638" t="s">
        <v>107</v>
      </c>
      <c r="F3638" t="s">
        <v>193</v>
      </c>
      <c r="G3638" t="s">
        <v>56</v>
      </c>
      <c r="H3638">
        <v>3</v>
      </c>
      <c r="I3638">
        <v>52.26</v>
      </c>
      <c r="J3638">
        <v>0.09</v>
      </c>
      <c r="K3638">
        <v>19.95</v>
      </c>
      <c r="L3638" t="s">
        <v>57</v>
      </c>
    </row>
    <row r="3639" spans="1:12" x14ac:dyDescent="0.3">
      <c r="A3639" t="s">
        <v>1720</v>
      </c>
      <c r="B3639" t="s">
        <v>7601</v>
      </c>
      <c r="C3639" t="s">
        <v>88</v>
      </c>
      <c r="D3639" t="s">
        <v>167</v>
      </c>
      <c r="E3639" t="s">
        <v>60</v>
      </c>
      <c r="F3639" t="s">
        <v>76</v>
      </c>
      <c r="G3639" t="s">
        <v>68</v>
      </c>
      <c r="H3639">
        <v>3</v>
      </c>
      <c r="I3639">
        <v>45.77</v>
      </c>
      <c r="J3639">
        <v>8.1000000000000003E-2</v>
      </c>
      <c r="K3639">
        <v>19.98</v>
      </c>
      <c r="L3639" t="s">
        <v>57</v>
      </c>
    </row>
    <row r="3640" spans="1:12" x14ac:dyDescent="0.3">
      <c r="A3640" t="s">
        <v>5401</v>
      </c>
      <c r="B3640" t="s">
        <v>7470</v>
      </c>
      <c r="C3640" t="s">
        <v>52</v>
      </c>
      <c r="D3640" t="s">
        <v>53</v>
      </c>
      <c r="E3640" t="s">
        <v>107</v>
      </c>
      <c r="F3640" t="s">
        <v>148</v>
      </c>
      <c r="G3640" t="s">
        <v>68</v>
      </c>
      <c r="H3640">
        <v>1</v>
      </c>
      <c r="I3640">
        <v>17.739999999999998</v>
      </c>
      <c r="J3640">
        <v>0.13300000000000001</v>
      </c>
      <c r="K3640">
        <v>7.94</v>
      </c>
      <c r="L3640" t="s">
        <v>57</v>
      </c>
    </row>
    <row r="3641" spans="1:12" x14ac:dyDescent="0.3">
      <c r="A3641" t="s">
        <v>1604</v>
      </c>
      <c r="B3641" t="s">
        <v>7130</v>
      </c>
      <c r="C3641" t="s">
        <v>88</v>
      </c>
      <c r="D3641" t="s">
        <v>123</v>
      </c>
      <c r="E3641" t="s">
        <v>7244</v>
      </c>
      <c r="F3641" t="s">
        <v>94</v>
      </c>
      <c r="G3641" t="s">
        <v>56</v>
      </c>
      <c r="H3641">
        <v>1</v>
      </c>
      <c r="I3641">
        <v>57.24</v>
      </c>
      <c r="J3641">
        <v>0.126</v>
      </c>
      <c r="K3641">
        <v>24.56</v>
      </c>
      <c r="L3641" t="s">
        <v>57</v>
      </c>
    </row>
    <row r="3642" spans="1:12" x14ac:dyDescent="0.3">
      <c r="A3642" t="s">
        <v>1697</v>
      </c>
      <c r="B3642" t="s">
        <v>6756</v>
      </c>
      <c r="C3642" t="s">
        <v>84</v>
      </c>
      <c r="D3642" t="s">
        <v>171</v>
      </c>
      <c r="E3642" t="s">
        <v>7244</v>
      </c>
      <c r="F3642" t="s">
        <v>94</v>
      </c>
      <c r="G3642" t="s">
        <v>56</v>
      </c>
      <c r="H3642">
        <v>2</v>
      </c>
      <c r="I3642">
        <v>84.98</v>
      </c>
      <c r="J3642">
        <v>2.4E-2</v>
      </c>
      <c r="K3642">
        <v>41.34</v>
      </c>
      <c r="L3642" t="s">
        <v>57</v>
      </c>
    </row>
    <row r="3643" spans="1:12" x14ac:dyDescent="0.3">
      <c r="A3643" t="s">
        <v>2417</v>
      </c>
      <c r="B3643" t="s">
        <v>7810</v>
      </c>
      <c r="C3643" t="s">
        <v>52</v>
      </c>
      <c r="D3643" t="s">
        <v>216</v>
      </c>
      <c r="E3643" t="s">
        <v>71</v>
      </c>
      <c r="F3643" t="s">
        <v>97</v>
      </c>
      <c r="G3643" t="s">
        <v>68</v>
      </c>
      <c r="H3643">
        <v>3</v>
      </c>
      <c r="I3643">
        <v>277.49</v>
      </c>
      <c r="J3643">
        <v>0.112</v>
      </c>
      <c r="K3643">
        <v>205.84</v>
      </c>
      <c r="L3643" t="s">
        <v>57</v>
      </c>
    </row>
    <row r="3644" spans="1:12" x14ac:dyDescent="0.3">
      <c r="A3644" t="s">
        <v>3178</v>
      </c>
      <c r="B3644" t="s">
        <v>8048</v>
      </c>
      <c r="C3644" t="s">
        <v>88</v>
      </c>
      <c r="D3644" t="s">
        <v>135</v>
      </c>
      <c r="E3644" t="s">
        <v>93</v>
      </c>
      <c r="F3644" t="s">
        <v>255</v>
      </c>
      <c r="G3644" t="s">
        <v>56</v>
      </c>
      <c r="H3644">
        <v>2</v>
      </c>
      <c r="I3644">
        <v>52.84</v>
      </c>
      <c r="J3644">
        <v>5.8999999999999997E-2</v>
      </c>
      <c r="K3644">
        <v>22.34</v>
      </c>
      <c r="L3644" t="s">
        <v>57</v>
      </c>
    </row>
    <row r="3645" spans="1:12" x14ac:dyDescent="0.3">
      <c r="A3645" t="s">
        <v>1640</v>
      </c>
      <c r="B3645" t="s">
        <v>8336</v>
      </c>
      <c r="C3645" t="s">
        <v>88</v>
      </c>
      <c r="D3645" t="s">
        <v>116</v>
      </c>
      <c r="E3645" t="s">
        <v>71</v>
      </c>
      <c r="F3645" t="s">
        <v>126</v>
      </c>
      <c r="G3645" t="s">
        <v>56</v>
      </c>
      <c r="H3645">
        <v>-2</v>
      </c>
      <c r="I3645">
        <v>51.41</v>
      </c>
      <c r="J3645">
        <v>0.115</v>
      </c>
      <c r="K3645">
        <v>37.479999999999997</v>
      </c>
      <c r="L3645" t="s">
        <v>57</v>
      </c>
    </row>
    <row r="3646" spans="1:12" x14ac:dyDescent="0.3">
      <c r="A3646" t="s">
        <v>6581</v>
      </c>
      <c r="B3646" t="s">
        <v>7103</v>
      </c>
      <c r="C3646" t="s">
        <v>52</v>
      </c>
      <c r="D3646" t="s">
        <v>272</v>
      </c>
      <c r="E3646" t="s">
        <v>93</v>
      </c>
      <c r="F3646" t="s">
        <v>94</v>
      </c>
      <c r="G3646" t="s">
        <v>68</v>
      </c>
      <c r="H3646">
        <v>5</v>
      </c>
      <c r="I3646">
        <v>70.95</v>
      </c>
      <c r="J3646">
        <v>0.184</v>
      </c>
      <c r="K3646">
        <v>30.65</v>
      </c>
      <c r="L3646" t="s">
        <v>57</v>
      </c>
    </row>
    <row r="3647" spans="1:12" x14ac:dyDescent="0.3">
      <c r="A3647" t="s">
        <v>3664</v>
      </c>
      <c r="B3647" t="s">
        <v>8192</v>
      </c>
      <c r="C3647" t="s">
        <v>63</v>
      </c>
      <c r="D3647" t="s">
        <v>137</v>
      </c>
      <c r="E3647" t="s">
        <v>60</v>
      </c>
      <c r="F3647" t="s">
        <v>6730</v>
      </c>
      <c r="G3647" t="s">
        <v>56</v>
      </c>
      <c r="H3647">
        <v>1</v>
      </c>
      <c r="I3647">
        <v>67.260000000000005</v>
      </c>
      <c r="J3647">
        <v>0.21099999999999999</v>
      </c>
      <c r="K3647">
        <v>36.11</v>
      </c>
      <c r="L3647" t="s">
        <v>57</v>
      </c>
    </row>
    <row r="3648" spans="1:12" x14ac:dyDescent="0.3">
      <c r="A3648" t="s">
        <v>5920</v>
      </c>
      <c r="B3648" t="s">
        <v>7421</v>
      </c>
      <c r="C3648" t="s">
        <v>63</v>
      </c>
      <c r="E3648" t="s">
        <v>107</v>
      </c>
      <c r="F3648" t="s">
        <v>108</v>
      </c>
      <c r="G3648" t="s">
        <v>56</v>
      </c>
      <c r="H3648">
        <v>2</v>
      </c>
      <c r="I3648">
        <v>58.86</v>
      </c>
      <c r="J3648">
        <v>0.155</v>
      </c>
      <c r="K3648">
        <v>23.39</v>
      </c>
      <c r="L3648" t="s">
        <v>57</v>
      </c>
    </row>
    <row r="3649" spans="1:12" x14ac:dyDescent="0.3">
      <c r="A3649" t="s">
        <v>5131</v>
      </c>
      <c r="B3649" t="s">
        <v>7855</v>
      </c>
      <c r="C3649" t="s">
        <v>52</v>
      </c>
      <c r="D3649" t="s">
        <v>113</v>
      </c>
      <c r="E3649" t="s">
        <v>107</v>
      </c>
      <c r="F3649" t="s">
        <v>132</v>
      </c>
      <c r="G3649" t="s">
        <v>68</v>
      </c>
      <c r="H3649">
        <v>1</v>
      </c>
      <c r="I3649">
        <v>34.61</v>
      </c>
      <c r="J3649">
        <v>7.6999999999999999E-2</v>
      </c>
      <c r="K3649">
        <v>14.37</v>
      </c>
      <c r="L3649" t="s">
        <v>57</v>
      </c>
    </row>
    <row r="3650" spans="1:12" x14ac:dyDescent="0.3">
      <c r="A3650" t="s">
        <v>5257</v>
      </c>
      <c r="B3650" t="s">
        <v>8015</v>
      </c>
      <c r="C3650" t="s">
        <v>63</v>
      </c>
      <c r="D3650" t="s">
        <v>263</v>
      </c>
      <c r="E3650" t="s">
        <v>71</v>
      </c>
      <c r="F3650" t="s">
        <v>86</v>
      </c>
      <c r="G3650" t="s">
        <v>68</v>
      </c>
      <c r="H3650">
        <v>3</v>
      </c>
      <c r="I3650">
        <v>287.64999999999998</v>
      </c>
      <c r="J3650">
        <v>0.28499999999999998</v>
      </c>
      <c r="K3650">
        <v>206.57</v>
      </c>
      <c r="L3650" t="s">
        <v>57</v>
      </c>
    </row>
    <row r="3651" spans="1:12" x14ac:dyDescent="0.3">
      <c r="A3651" t="s">
        <v>4120</v>
      </c>
      <c r="B3651" t="s">
        <v>8337</v>
      </c>
      <c r="C3651" t="s">
        <v>52</v>
      </c>
      <c r="D3651" t="s">
        <v>130</v>
      </c>
      <c r="E3651" t="s">
        <v>71</v>
      </c>
      <c r="F3651" t="s">
        <v>86</v>
      </c>
      <c r="G3651" t="s">
        <v>68</v>
      </c>
      <c r="H3651">
        <v>1</v>
      </c>
      <c r="I3651">
        <v>173.04</v>
      </c>
      <c r="J3651">
        <v>0.10199999999999999</v>
      </c>
      <c r="K3651">
        <v>119.49</v>
      </c>
      <c r="L3651" t="s">
        <v>57</v>
      </c>
    </row>
    <row r="3652" spans="1:12" x14ac:dyDescent="0.3">
      <c r="A3652" t="s">
        <v>6456</v>
      </c>
      <c r="B3652" t="s">
        <v>7096</v>
      </c>
      <c r="C3652" t="s">
        <v>84</v>
      </c>
      <c r="D3652" t="s">
        <v>144</v>
      </c>
      <c r="E3652" t="s">
        <v>93</v>
      </c>
      <c r="F3652" t="s">
        <v>255</v>
      </c>
      <c r="G3652" t="s">
        <v>68</v>
      </c>
      <c r="H3652">
        <v>1</v>
      </c>
      <c r="I3652">
        <v>19.97</v>
      </c>
      <c r="J3652">
        <v>2.3E-2</v>
      </c>
      <c r="K3652">
        <v>8.6300000000000008</v>
      </c>
      <c r="L3652" t="s">
        <v>57</v>
      </c>
    </row>
    <row r="3653" spans="1:12" x14ac:dyDescent="0.3">
      <c r="A3653" t="s">
        <v>1762</v>
      </c>
      <c r="B3653" t="s">
        <v>6841</v>
      </c>
      <c r="C3653" t="s">
        <v>52</v>
      </c>
      <c r="D3653" t="s">
        <v>53</v>
      </c>
      <c r="E3653" t="s">
        <v>107</v>
      </c>
      <c r="F3653" t="s">
        <v>139</v>
      </c>
      <c r="G3653" t="s">
        <v>68</v>
      </c>
      <c r="H3653">
        <v>4</v>
      </c>
      <c r="I3653">
        <v>28.69</v>
      </c>
      <c r="J3653">
        <v>5.5E-2</v>
      </c>
      <c r="K3653">
        <v>10.69</v>
      </c>
      <c r="L3653" t="s">
        <v>57</v>
      </c>
    </row>
    <row r="3654" spans="1:12" x14ac:dyDescent="0.3">
      <c r="A3654" t="s">
        <v>4285</v>
      </c>
      <c r="B3654" t="s">
        <v>7734</v>
      </c>
      <c r="C3654" t="s">
        <v>52</v>
      </c>
      <c r="D3654" t="s">
        <v>272</v>
      </c>
      <c r="E3654" t="s">
        <v>107</v>
      </c>
      <c r="F3654" t="s">
        <v>148</v>
      </c>
      <c r="G3654" t="s">
        <v>68</v>
      </c>
      <c r="H3654">
        <v>4</v>
      </c>
      <c r="I3654">
        <v>38.479999999999997</v>
      </c>
      <c r="J3654">
        <v>0.19600000000000001</v>
      </c>
      <c r="K3654">
        <v>14.72</v>
      </c>
      <c r="L3654" t="s">
        <v>57</v>
      </c>
    </row>
    <row r="3655" spans="1:12" x14ac:dyDescent="0.3">
      <c r="A3655" t="s">
        <v>6397</v>
      </c>
      <c r="B3655" t="s">
        <v>7085</v>
      </c>
      <c r="C3655" t="s">
        <v>88</v>
      </c>
      <c r="D3655" t="s">
        <v>167</v>
      </c>
      <c r="E3655" t="s">
        <v>71</v>
      </c>
      <c r="F3655" t="s">
        <v>72</v>
      </c>
      <c r="G3655" t="s">
        <v>68</v>
      </c>
      <c r="H3655">
        <v>9</v>
      </c>
      <c r="I3655">
        <v>91.32</v>
      </c>
      <c r="J3655">
        <v>0.13600000000000001</v>
      </c>
      <c r="K3655">
        <v>61.02</v>
      </c>
      <c r="L3655" t="s">
        <v>57</v>
      </c>
    </row>
    <row r="3656" spans="1:12" x14ac:dyDescent="0.3">
      <c r="A3656" t="s">
        <v>3722</v>
      </c>
      <c r="B3656" t="s">
        <v>7395</v>
      </c>
      <c r="C3656" t="s">
        <v>6820</v>
      </c>
      <c r="D3656" t="s">
        <v>181</v>
      </c>
      <c r="E3656" t="s">
        <v>107</v>
      </c>
      <c r="F3656" t="s">
        <v>193</v>
      </c>
      <c r="G3656" t="s">
        <v>56</v>
      </c>
      <c r="H3656">
        <v>4</v>
      </c>
      <c r="I3656">
        <v>45.6</v>
      </c>
      <c r="J3656">
        <v>4.8000000000000001E-2</v>
      </c>
      <c r="K3656">
        <v>16.850000000000001</v>
      </c>
      <c r="L3656" t="s">
        <v>57</v>
      </c>
    </row>
    <row r="3657" spans="1:12" x14ac:dyDescent="0.3">
      <c r="A3657" t="s">
        <v>2842</v>
      </c>
      <c r="B3657" t="s">
        <v>7550</v>
      </c>
      <c r="C3657" t="s">
        <v>52</v>
      </c>
      <c r="D3657" t="s">
        <v>121</v>
      </c>
      <c r="E3657" t="s">
        <v>60</v>
      </c>
      <c r="F3657" t="s">
        <v>67</v>
      </c>
      <c r="G3657" t="s">
        <v>56</v>
      </c>
      <c r="H3657">
        <v>3</v>
      </c>
      <c r="I3657">
        <v>51.86</v>
      </c>
      <c r="J3657">
        <v>7.5999999999999998E-2</v>
      </c>
      <c r="K3657">
        <v>21.94</v>
      </c>
      <c r="L3657" t="s">
        <v>57</v>
      </c>
    </row>
    <row r="3658" spans="1:12" x14ac:dyDescent="0.3">
      <c r="A3658" t="s">
        <v>3222</v>
      </c>
      <c r="B3658" t="s">
        <v>7304</v>
      </c>
      <c r="C3658" t="s">
        <v>63</v>
      </c>
      <c r="D3658" t="s">
        <v>137</v>
      </c>
      <c r="E3658" t="s">
        <v>54</v>
      </c>
      <c r="F3658" t="s">
        <v>55</v>
      </c>
      <c r="G3658" t="s">
        <v>68</v>
      </c>
      <c r="H3658">
        <v>4</v>
      </c>
      <c r="I3658">
        <v>16.57</v>
      </c>
      <c r="J3658">
        <v>0.23400000000000001</v>
      </c>
      <c r="K3658">
        <v>10.46</v>
      </c>
      <c r="L3658" t="s">
        <v>57</v>
      </c>
    </row>
    <row r="3659" spans="1:12" x14ac:dyDescent="0.3">
      <c r="A3659" t="s">
        <v>2936</v>
      </c>
      <c r="B3659" t="s">
        <v>7374</v>
      </c>
      <c r="C3659" t="s">
        <v>84</v>
      </c>
      <c r="D3659" t="s">
        <v>169</v>
      </c>
      <c r="E3659" t="s">
        <v>60</v>
      </c>
      <c r="F3659" t="s">
        <v>90</v>
      </c>
      <c r="G3659" t="s">
        <v>56</v>
      </c>
      <c r="H3659">
        <v>4</v>
      </c>
      <c r="I3659">
        <v>26.86</v>
      </c>
      <c r="J3659">
        <v>0.16800000000000001</v>
      </c>
      <c r="K3659">
        <v>11.45</v>
      </c>
      <c r="L3659" t="s">
        <v>57</v>
      </c>
    </row>
    <row r="3660" spans="1:12" x14ac:dyDescent="0.3">
      <c r="A3660" t="s">
        <v>3668</v>
      </c>
      <c r="B3660" t="s">
        <v>6889</v>
      </c>
      <c r="C3660" t="s">
        <v>84</v>
      </c>
      <c r="E3660" t="s">
        <v>107</v>
      </c>
      <c r="F3660" t="s">
        <v>108</v>
      </c>
      <c r="G3660" t="s">
        <v>56</v>
      </c>
      <c r="H3660">
        <v>2</v>
      </c>
      <c r="I3660">
        <v>38.799999999999997</v>
      </c>
      <c r="J3660">
        <v>6.5000000000000002E-2</v>
      </c>
      <c r="K3660">
        <v>13.42</v>
      </c>
      <c r="L3660" t="s">
        <v>57</v>
      </c>
    </row>
    <row r="3661" spans="1:12" x14ac:dyDescent="0.3">
      <c r="A3661" t="s">
        <v>3671</v>
      </c>
      <c r="B3661" t="s">
        <v>7323</v>
      </c>
      <c r="C3661" t="s">
        <v>52</v>
      </c>
      <c r="E3661" t="s">
        <v>71</v>
      </c>
      <c r="F3661" t="s">
        <v>72</v>
      </c>
      <c r="G3661" t="s">
        <v>68</v>
      </c>
      <c r="H3661">
        <v>5</v>
      </c>
      <c r="I3661">
        <v>91.16</v>
      </c>
      <c r="J3661">
        <v>9.9000000000000005E-2</v>
      </c>
      <c r="K3661">
        <v>65.44</v>
      </c>
      <c r="L3661" t="s">
        <v>57</v>
      </c>
    </row>
    <row r="3662" spans="1:12" x14ac:dyDescent="0.3">
      <c r="A3662" t="s">
        <v>3089</v>
      </c>
      <c r="B3662" t="s">
        <v>7431</v>
      </c>
      <c r="C3662" t="s">
        <v>63</v>
      </c>
      <c r="D3662" t="s">
        <v>159</v>
      </c>
      <c r="E3662" t="s">
        <v>6924</v>
      </c>
      <c r="F3662" t="s">
        <v>86</v>
      </c>
      <c r="G3662" t="s">
        <v>68</v>
      </c>
      <c r="H3662">
        <v>3</v>
      </c>
      <c r="I3662">
        <v>252.82</v>
      </c>
      <c r="J3662">
        <v>0.19600000000000001</v>
      </c>
      <c r="K3662">
        <v>166.29</v>
      </c>
      <c r="L3662" t="s">
        <v>104</v>
      </c>
    </row>
    <row r="3663" spans="1:12" x14ac:dyDescent="0.3">
      <c r="A3663" t="s">
        <v>5366</v>
      </c>
      <c r="B3663" t="s">
        <v>8267</v>
      </c>
      <c r="C3663" t="s">
        <v>88</v>
      </c>
      <c r="D3663" t="s">
        <v>270</v>
      </c>
      <c r="E3663" t="s">
        <v>93</v>
      </c>
      <c r="F3663" t="s">
        <v>255</v>
      </c>
      <c r="G3663" t="s">
        <v>68</v>
      </c>
      <c r="H3663">
        <v>4</v>
      </c>
      <c r="I3663">
        <v>45.99</v>
      </c>
      <c r="J3663">
        <v>8.4000000000000005E-2</v>
      </c>
      <c r="K3663">
        <v>18.21</v>
      </c>
      <c r="L3663" t="s">
        <v>57</v>
      </c>
    </row>
    <row r="3664" spans="1:12" x14ac:dyDescent="0.3">
      <c r="A3664" t="s">
        <v>2909</v>
      </c>
      <c r="B3664" t="s">
        <v>6944</v>
      </c>
      <c r="C3664" t="s">
        <v>52</v>
      </c>
      <c r="D3664" t="s">
        <v>237</v>
      </c>
      <c r="E3664" t="s">
        <v>107</v>
      </c>
      <c r="F3664" t="s">
        <v>148</v>
      </c>
      <c r="G3664" t="s">
        <v>68</v>
      </c>
      <c r="H3664">
        <v>1</v>
      </c>
      <c r="I3664">
        <v>41.62</v>
      </c>
      <c r="J3664">
        <v>0.151</v>
      </c>
      <c r="K3664">
        <v>18.559999999999999</v>
      </c>
      <c r="L3664" t="s">
        <v>6720</v>
      </c>
    </row>
    <row r="3665" spans="1:12" x14ac:dyDescent="0.3">
      <c r="A3665" t="s">
        <v>6029</v>
      </c>
      <c r="B3665" t="s">
        <v>8338</v>
      </c>
      <c r="C3665" t="s">
        <v>88</v>
      </c>
      <c r="D3665" t="s">
        <v>116</v>
      </c>
      <c r="E3665" t="s">
        <v>54</v>
      </c>
      <c r="F3665" t="s">
        <v>156</v>
      </c>
      <c r="G3665" t="s">
        <v>68</v>
      </c>
      <c r="H3665">
        <v>2</v>
      </c>
      <c r="I3665">
        <v>19.100000000000001</v>
      </c>
      <c r="J3665">
        <v>0.14099999999999999</v>
      </c>
      <c r="K3665">
        <v>12.04</v>
      </c>
      <c r="L3665" t="s">
        <v>57</v>
      </c>
    </row>
    <row r="3666" spans="1:12" x14ac:dyDescent="0.3">
      <c r="A3666" t="s">
        <v>4063</v>
      </c>
      <c r="B3666" t="s">
        <v>6938</v>
      </c>
      <c r="C3666" t="s">
        <v>63</v>
      </c>
      <c r="D3666" t="s">
        <v>175</v>
      </c>
      <c r="E3666" t="s">
        <v>71</v>
      </c>
      <c r="F3666" t="s">
        <v>126</v>
      </c>
      <c r="G3666" t="s">
        <v>68</v>
      </c>
      <c r="H3666">
        <v>3</v>
      </c>
      <c r="I3666">
        <v>272.02999999999997</v>
      </c>
      <c r="J3666">
        <v>0.12</v>
      </c>
      <c r="K3666">
        <v>197.8</v>
      </c>
      <c r="L3666" t="s">
        <v>57</v>
      </c>
    </row>
    <row r="3667" spans="1:12" x14ac:dyDescent="0.3">
      <c r="A3667" t="s">
        <v>714</v>
      </c>
      <c r="B3667" t="s">
        <v>7363</v>
      </c>
      <c r="C3667" t="s">
        <v>63</v>
      </c>
      <c r="D3667" t="s">
        <v>82</v>
      </c>
      <c r="E3667" t="s">
        <v>60</v>
      </c>
      <c r="F3667" t="s">
        <v>67</v>
      </c>
      <c r="G3667" t="s">
        <v>56</v>
      </c>
      <c r="H3667">
        <v>1</v>
      </c>
      <c r="I3667">
        <v>45.83</v>
      </c>
      <c r="J3667">
        <v>0.33400000000000002</v>
      </c>
      <c r="K3667">
        <v>24.86</v>
      </c>
      <c r="L3667" t="s">
        <v>57</v>
      </c>
    </row>
    <row r="3668" spans="1:12" x14ac:dyDescent="0.3">
      <c r="A3668" t="s">
        <v>1142</v>
      </c>
      <c r="B3668" t="s">
        <v>7130</v>
      </c>
      <c r="C3668" t="s">
        <v>63</v>
      </c>
      <c r="D3668" t="s">
        <v>258</v>
      </c>
      <c r="E3668" t="s">
        <v>71</v>
      </c>
      <c r="F3668" t="s">
        <v>126</v>
      </c>
      <c r="G3668" t="s">
        <v>68</v>
      </c>
      <c r="H3668">
        <v>2</v>
      </c>
      <c r="I3668">
        <v>217.85</v>
      </c>
      <c r="K3668">
        <v>147.12</v>
      </c>
      <c r="L3668" t="s">
        <v>57</v>
      </c>
    </row>
    <row r="3669" spans="1:12" x14ac:dyDescent="0.3">
      <c r="A3669" t="s">
        <v>5177</v>
      </c>
      <c r="B3669" t="s">
        <v>7511</v>
      </c>
      <c r="C3669" t="s">
        <v>6820</v>
      </c>
      <c r="D3669" t="s">
        <v>200</v>
      </c>
      <c r="E3669" t="s">
        <v>107</v>
      </c>
      <c r="F3669" t="s">
        <v>6973</v>
      </c>
      <c r="G3669" t="s">
        <v>68</v>
      </c>
      <c r="H3669">
        <v>2</v>
      </c>
      <c r="I3669">
        <v>10.14</v>
      </c>
      <c r="J3669">
        <v>0.156</v>
      </c>
      <c r="K3669">
        <v>3.25</v>
      </c>
      <c r="L3669" t="s">
        <v>57</v>
      </c>
    </row>
    <row r="3670" spans="1:12" x14ac:dyDescent="0.3">
      <c r="A3670" t="s">
        <v>5044</v>
      </c>
      <c r="B3670" t="s">
        <v>6887</v>
      </c>
      <c r="C3670" t="s">
        <v>63</v>
      </c>
      <c r="D3670" t="s">
        <v>188</v>
      </c>
      <c r="E3670" t="s">
        <v>71</v>
      </c>
      <c r="F3670" t="s">
        <v>86</v>
      </c>
      <c r="G3670" t="s">
        <v>68</v>
      </c>
      <c r="H3670">
        <v>1</v>
      </c>
      <c r="I3670">
        <v>262.27</v>
      </c>
      <c r="J3670">
        <v>0.19900000000000001</v>
      </c>
      <c r="K3670">
        <v>195.78</v>
      </c>
      <c r="L3670" t="s">
        <v>6738</v>
      </c>
    </row>
    <row r="3671" spans="1:12" x14ac:dyDescent="0.3">
      <c r="A3671" t="s">
        <v>5364</v>
      </c>
      <c r="B3671" t="s">
        <v>7544</v>
      </c>
      <c r="C3671" t="s">
        <v>84</v>
      </c>
      <c r="D3671" t="s">
        <v>169</v>
      </c>
      <c r="E3671" t="s">
        <v>107</v>
      </c>
      <c r="F3671" t="s">
        <v>193</v>
      </c>
      <c r="G3671" t="s">
        <v>68</v>
      </c>
      <c r="H3671">
        <v>1</v>
      </c>
      <c r="I3671">
        <v>44.15</v>
      </c>
      <c r="J3671">
        <v>8.8999999999999996E-2</v>
      </c>
      <c r="K3671">
        <v>16.32</v>
      </c>
      <c r="L3671" t="s">
        <v>57</v>
      </c>
    </row>
    <row r="3672" spans="1:12" x14ac:dyDescent="0.3">
      <c r="A3672" t="s">
        <v>6126</v>
      </c>
      <c r="B3672" t="s">
        <v>7428</v>
      </c>
      <c r="C3672" t="s">
        <v>52</v>
      </c>
      <c r="D3672" t="s">
        <v>181</v>
      </c>
      <c r="E3672" t="s">
        <v>71</v>
      </c>
      <c r="F3672" t="s">
        <v>97</v>
      </c>
      <c r="G3672" t="s">
        <v>68</v>
      </c>
      <c r="H3672">
        <v>6</v>
      </c>
      <c r="I3672">
        <v>147.44999999999999</v>
      </c>
      <c r="J3672">
        <v>0.18</v>
      </c>
      <c r="K3672">
        <v>104.29</v>
      </c>
      <c r="L3672" t="s">
        <v>57</v>
      </c>
    </row>
    <row r="3673" spans="1:12" x14ac:dyDescent="0.3">
      <c r="A3673" t="s">
        <v>1270</v>
      </c>
      <c r="B3673" t="s">
        <v>8339</v>
      </c>
      <c r="C3673" t="s">
        <v>52</v>
      </c>
      <c r="D3673" t="s">
        <v>96</v>
      </c>
      <c r="E3673" t="s">
        <v>71</v>
      </c>
      <c r="F3673" t="s">
        <v>126</v>
      </c>
      <c r="G3673" t="s">
        <v>68</v>
      </c>
      <c r="H3673">
        <v>1</v>
      </c>
      <c r="I3673">
        <v>192.95</v>
      </c>
      <c r="J3673">
        <v>5.5E-2</v>
      </c>
      <c r="K3673">
        <v>137.91999999999999</v>
      </c>
    </row>
    <row r="3674" spans="1:12" x14ac:dyDescent="0.3">
      <c r="A3674" t="s">
        <v>6587</v>
      </c>
      <c r="B3674" t="s">
        <v>7121</v>
      </c>
      <c r="C3674" t="s">
        <v>88</v>
      </c>
      <c r="D3674" t="s">
        <v>167</v>
      </c>
      <c r="E3674" t="s">
        <v>93</v>
      </c>
      <c r="F3674" t="s">
        <v>94</v>
      </c>
      <c r="G3674" t="s">
        <v>56</v>
      </c>
      <c r="H3674">
        <v>5</v>
      </c>
      <c r="I3674">
        <v>14.28</v>
      </c>
      <c r="J3674">
        <v>5.7000000000000002E-2</v>
      </c>
      <c r="K3674">
        <v>6.24</v>
      </c>
      <c r="L3674" t="s">
        <v>57</v>
      </c>
    </row>
    <row r="3675" spans="1:12" x14ac:dyDescent="0.3">
      <c r="A3675" t="s">
        <v>2395</v>
      </c>
      <c r="B3675" t="s">
        <v>7705</v>
      </c>
      <c r="C3675" t="s">
        <v>63</v>
      </c>
      <c r="D3675" t="s">
        <v>302</v>
      </c>
      <c r="E3675" t="s">
        <v>93</v>
      </c>
      <c r="F3675" t="s">
        <v>255</v>
      </c>
      <c r="G3675" t="s">
        <v>68</v>
      </c>
      <c r="H3675">
        <v>7</v>
      </c>
      <c r="I3675">
        <v>54.2</v>
      </c>
      <c r="J3675">
        <v>0.33500000000000002</v>
      </c>
      <c r="K3675">
        <v>19.29</v>
      </c>
      <c r="L3675" t="s">
        <v>57</v>
      </c>
    </row>
    <row r="3676" spans="1:12" x14ac:dyDescent="0.3">
      <c r="A3676" t="s">
        <v>6382</v>
      </c>
      <c r="B3676" t="s">
        <v>6715</v>
      </c>
      <c r="C3676" t="s">
        <v>52</v>
      </c>
      <c r="D3676" t="s">
        <v>75</v>
      </c>
      <c r="E3676" t="s">
        <v>71</v>
      </c>
      <c r="F3676" t="s">
        <v>97</v>
      </c>
      <c r="G3676" t="s">
        <v>68</v>
      </c>
      <c r="H3676">
        <v>5</v>
      </c>
      <c r="I3676">
        <v>151.41</v>
      </c>
      <c r="J3676">
        <v>0.153</v>
      </c>
      <c r="K3676">
        <v>113.38</v>
      </c>
      <c r="L3676" t="s">
        <v>57</v>
      </c>
    </row>
    <row r="3677" spans="1:12" x14ac:dyDescent="0.3">
      <c r="A3677" t="s">
        <v>6590</v>
      </c>
      <c r="B3677" t="s">
        <v>7447</v>
      </c>
      <c r="C3677" t="s">
        <v>84</v>
      </c>
      <c r="D3677" t="s">
        <v>572</v>
      </c>
      <c r="E3677" t="s">
        <v>107</v>
      </c>
      <c r="F3677" t="s">
        <v>132</v>
      </c>
      <c r="G3677" t="s">
        <v>56</v>
      </c>
      <c r="H3677">
        <v>1</v>
      </c>
      <c r="I3677">
        <v>10.15</v>
      </c>
      <c r="J3677">
        <v>7.6999999999999999E-2</v>
      </c>
      <c r="K3677">
        <v>3.5</v>
      </c>
      <c r="L3677" t="s">
        <v>57</v>
      </c>
    </row>
    <row r="3678" spans="1:12" x14ac:dyDescent="0.3">
      <c r="A3678" t="s">
        <v>3418</v>
      </c>
      <c r="B3678" t="s">
        <v>8340</v>
      </c>
      <c r="C3678" t="s">
        <v>88</v>
      </c>
      <c r="D3678" t="s">
        <v>270</v>
      </c>
      <c r="E3678" t="s">
        <v>71</v>
      </c>
      <c r="F3678" t="s">
        <v>126</v>
      </c>
      <c r="G3678" t="s">
        <v>68</v>
      </c>
      <c r="H3678">
        <v>3</v>
      </c>
      <c r="I3678">
        <v>120.92</v>
      </c>
      <c r="J3678">
        <v>0.14799999999999999</v>
      </c>
      <c r="K3678">
        <v>93.38</v>
      </c>
      <c r="L3678" t="s">
        <v>57</v>
      </c>
    </row>
    <row r="3679" spans="1:12" x14ac:dyDescent="0.3">
      <c r="A3679" t="s">
        <v>4884</v>
      </c>
      <c r="B3679" t="s">
        <v>8341</v>
      </c>
      <c r="C3679" t="s">
        <v>52</v>
      </c>
      <c r="D3679" t="s">
        <v>96</v>
      </c>
      <c r="E3679" t="s">
        <v>107</v>
      </c>
      <c r="F3679" t="s">
        <v>193</v>
      </c>
      <c r="G3679" t="s">
        <v>56</v>
      </c>
      <c r="H3679">
        <v>2</v>
      </c>
      <c r="I3679">
        <v>56.53</v>
      </c>
      <c r="J3679">
        <v>2E-3</v>
      </c>
      <c r="K3679">
        <v>18.03</v>
      </c>
      <c r="L3679" t="s">
        <v>57</v>
      </c>
    </row>
    <row r="3680" spans="1:12" x14ac:dyDescent="0.3">
      <c r="A3680" t="s">
        <v>6032</v>
      </c>
      <c r="B3680" t="s">
        <v>7431</v>
      </c>
      <c r="C3680" t="s">
        <v>52</v>
      </c>
      <c r="D3680" t="s">
        <v>216</v>
      </c>
      <c r="E3680" t="s">
        <v>93</v>
      </c>
      <c r="F3680" t="s">
        <v>94</v>
      </c>
      <c r="G3680" t="s">
        <v>68</v>
      </c>
      <c r="H3680">
        <v>1</v>
      </c>
      <c r="I3680">
        <v>69.08</v>
      </c>
      <c r="J3680">
        <v>2.1000000000000001E-2</v>
      </c>
      <c r="K3680">
        <v>25.1</v>
      </c>
      <c r="L3680" t="s">
        <v>6720</v>
      </c>
    </row>
    <row r="3681" spans="1:12" x14ac:dyDescent="0.3">
      <c r="A3681" t="s">
        <v>2393</v>
      </c>
      <c r="B3681" t="s">
        <v>7429</v>
      </c>
      <c r="C3681" t="s">
        <v>84</v>
      </c>
      <c r="D3681" t="s">
        <v>225</v>
      </c>
      <c r="E3681" t="s">
        <v>71</v>
      </c>
      <c r="F3681" t="s">
        <v>126</v>
      </c>
      <c r="G3681" t="s">
        <v>68</v>
      </c>
      <c r="H3681">
        <v>1</v>
      </c>
      <c r="I3681">
        <v>179.83</v>
      </c>
      <c r="J3681">
        <v>0.16900000000000001</v>
      </c>
      <c r="K3681">
        <v>123.25</v>
      </c>
      <c r="L3681" t="s">
        <v>57</v>
      </c>
    </row>
    <row r="3682" spans="1:12" x14ac:dyDescent="0.3">
      <c r="A3682" t="s">
        <v>3997</v>
      </c>
      <c r="B3682" t="s">
        <v>7140</v>
      </c>
      <c r="C3682" t="s">
        <v>52</v>
      </c>
      <c r="D3682" t="s">
        <v>113</v>
      </c>
      <c r="E3682" t="s">
        <v>71</v>
      </c>
      <c r="F3682" t="s">
        <v>78</v>
      </c>
      <c r="G3682" t="s">
        <v>56</v>
      </c>
      <c r="H3682">
        <v>4</v>
      </c>
      <c r="I3682">
        <v>249.11</v>
      </c>
      <c r="J3682">
        <v>0</v>
      </c>
      <c r="K3682">
        <v>183.78</v>
      </c>
      <c r="L3682" t="s">
        <v>57</v>
      </c>
    </row>
    <row r="3683" spans="1:12" x14ac:dyDescent="0.3">
      <c r="A3683" t="s">
        <v>2858</v>
      </c>
      <c r="B3683" t="s">
        <v>7587</v>
      </c>
      <c r="C3683" t="s">
        <v>88</v>
      </c>
      <c r="D3683" t="s">
        <v>123</v>
      </c>
      <c r="E3683" t="s">
        <v>107</v>
      </c>
      <c r="F3683" t="s">
        <v>193</v>
      </c>
      <c r="G3683" t="s">
        <v>56</v>
      </c>
      <c r="H3683">
        <v>1</v>
      </c>
      <c r="I3683">
        <v>52.95</v>
      </c>
      <c r="J3683">
        <v>0</v>
      </c>
      <c r="K3683">
        <v>17.829999999999998</v>
      </c>
      <c r="L3683" t="s">
        <v>57</v>
      </c>
    </row>
    <row r="3684" spans="1:12" x14ac:dyDescent="0.3">
      <c r="A3684" t="s">
        <v>1850</v>
      </c>
      <c r="B3684" t="s">
        <v>8342</v>
      </c>
      <c r="C3684" t="s">
        <v>52</v>
      </c>
      <c r="D3684" t="s">
        <v>237</v>
      </c>
      <c r="E3684" t="s">
        <v>93</v>
      </c>
      <c r="F3684" t="s">
        <v>255</v>
      </c>
      <c r="G3684" t="s">
        <v>56</v>
      </c>
      <c r="H3684">
        <v>5</v>
      </c>
      <c r="I3684">
        <v>88.42</v>
      </c>
      <c r="J3684">
        <v>2.4E-2</v>
      </c>
      <c r="K3684">
        <v>31.99</v>
      </c>
      <c r="L3684" t="s">
        <v>57</v>
      </c>
    </row>
    <row r="3685" spans="1:12" x14ac:dyDescent="0.3">
      <c r="A3685" t="s">
        <v>4602</v>
      </c>
      <c r="B3685" t="s">
        <v>7349</v>
      </c>
      <c r="C3685" t="s">
        <v>6930</v>
      </c>
      <c r="D3685" t="s">
        <v>144</v>
      </c>
      <c r="E3685" t="s">
        <v>107</v>
      </c>
      <c r="F3685" t="s">
        <v>193</v>
      </c>
      <c r="G3685" t="s">
        <v>68</v>
      </c>
      <c r="H3685">
        <v>6</v>
      </c>
      <c r="I3685">
        <v>25.56</v>
      </c>
      <c r="J3685">
        <v>2.8000000000000001E-2</v>
      </c>
      <c r="K3685">
        <v>9.7200000000000006</v>
      </c>
      <c r="L3685" t="s">
        <v>57</v>
      </c>
    </row>
    <row r="3686" spans="1:12" x14ac:dyDescent="0.3">
      <c r="A3686" t="s">
        <v>6074</v>
      </c>
      <c r="B3686" t="s">
        <v>7173</v>
      </c>
      <c r="C3686" t="s">
        <v>63</v>
      </c>
      <c r="D3686" t="s">
        <v>137</v>
      </c>
      <c r="E3686" t="s">
        <v>93</v>
      </c>
      <c r="F3686" t="s">
        <v>255</v>
      </c>
      <c r="G3686" t="s">
        <v>68</v>
      </c>
      <c r="H3686">
        <v>6</v>
      </c>
      <c r="I3686">
        <v>11.69</v>
      </c>
      <c r="J3686">
        <v>0.251</v>
      </c>
      <c r="K3686">
        <v>4.2</v>
      </c>
      <c r="L3686" t="s">
        <v>57</v>
      </c>
    </row>
    <row r="3687" spans="1:12" x14ac:dyDescent="0.3">
      <c r="A3687" t="s">
        <v>6195</v>
      </c>
      <c r="B3687" t="s">
        <v>7639</v>
      </c>
      <c r="C3687" t="s">
        <v>88</v>
      </c>
      <c r="D3687" t="s">
        <v>6949</v>
      </c>
      <c r="E3687" t="s">
        <v>60</v>
      </c>
      <c r="F3687" t="s">
        <v>90</v>
      </c>
      <c r="G3687" t="s">
        <v>68</v>
      </c>
      <c r="H3687">
        <v>3</v>
      </c>
      <c r="I3687">
        <v>73.55</v>
      </c>
      <c r="J3687">
        <v>5.2999999999999999E-2</v>
      </c>
      <c r="K3687">
        <v>35.28</v>
      </c>
      <c r="L3687" t="s">
        <v>57</v>
      </c>
    </row>
    <row r="3688" spans="1:12" x14ac:dyDescent="0.3">
      <c r="A3688" t="s">
        <v>1305</v>
      </c>
      <c r="B3688" t="s">
        <v>7504</v>
      </c>
      <c r="C3688" t="s">
        <v>88</v>
      </c>
      <c r="D3688" t="s">
        <v>202</v>
      </c>
      <c r="E3688" t="s">
        <v>93</v>
      </c>
      <c r="F3688" t="s">
        <v>255</v>
      </c>
      <c r="G3688" t="s">
        <v>68</v>
      </c>
      <c r="H3688">
        <v>16</v>
      </c>
      <c r="I3688">
        <v>51.01</v>
      </c>
      <c r="J3688">
        <v>1.4E-2</v>
      </c>
      <c r="K3688">
        <v>23.68</v>
      </c>
      <c r="L3688" t="s">
        <v>104</v>
      </c>
    </row>
    <row r="3689" spans="1:12" x14ac:dyDescent="0.3">
      <c r="A3689" t="s">
        <v>3358</v>
      </c>
      <c r="B3689" t="s">
        <v>7792</v>
      </c>
      <c r="C3689" t="s">
        <v>88</v>
      </c>
      <c r="E3689" t="s">
        <v>107</v>
      </c>
      <c r="F3689" t="s">
        <v>139</v>
      </c>
      <c r="G3689" t="s">
        <v>68</v>
      </c>
      <c r="H3689">
        <v>6</v>
      </c>
      <c r="I3689">
        <v>34.770000000000003</v>
      </c>
      <c r="J3689">
        <v>0.108</v>
      </c>
      <c r="K3689">
        <v>14.13</v>
      </c>
      <c r="L3689" t="s">
        <v>6720</v>
      </c>
    </row>
    <row r="3690" spans="1:12" x14ac:dyDescent="0.3">
      <c r="A3690" t="s">
        <v>3380</v>
      </c>
      <c r="B3690" t="s">
        <v>8066</v>
      </c>
      <c r="C3690" t="s">
        <v>63</v>
      </c>
      <c r="D3690" t="s">
        <v>106</v>
      </c>
      <c r="E3690" t="s">
        <v>93</v>
      </c>
      <c r="F3690" t="s">
        <v>141</v>
      </c>
      <c r="G3690" t="s">
        <v>56</v>
      </c>
      <c r="H3690">
        <v>1</v>
      </c>
      <c r="I3690">
        <v>46.77</v>
      </c>
      <c r="J3690">
        <v>0.161</v>
      </c>
      <c r="L3690" t="s">
        <v>104</v>
      </c>
    </row>
    <row r="3691" spans="1:12" x14ac:dyDescent="0.3">
      <c r="A3691" t="s">
        <v>6139</v>
      </c>
      <c r="B3691" t="s">
        <v>7962</v>
      </c>
      <c r="C3691" t="s">
        <v>88</v>
      </c>
      <c r="D3691" t="s">
        <v>179</v>
      </c>
      <c r="E3691" t="s">
        <v>107</v>
      </c>
      <c r="F3691" t="s">
        <v>193</v>
      </c>
      <c r="G3691" t="s">
        <v>56</v>
      </c>
      <c r="H3691">
        <v>10</v>
      </c>
      <c r="I3691">
        <v>38.729999999999997</v>
      </c>
      <c r="J3691">
        <v>8.8999999999999996E-2</v>
      </c>
      <c r="K3691">
        <v>16.54</v>
      </c>
      <c r="L3691" t="s">
        <v>57</v>
      </c>
    </row>
    <row r="3692" spans="1:12" x14ac:dyDescent="0.3">
      <c r="A3692" t="s">
        <v>3264</v>
      </c>
      <c r="B3692" t="s">
        <v>8343</v>
      </c>
      <c r="C3692" t="s">
        <v>63</v>
      </c>
      <c r="D3692" t="s">
        <v>64</v>
      </c>
      <c r="E3692" t="s">
        <v>107</v>
      </c>
      <c r="F3692" t="s">
        <v>148</v>
      </c>
      <c r="G3692" t="s">
        <v>68</v>
      </c>
      <c r="H3692">
        <v>3</v>
      </c>
      <c r="I3692">
        <v>23.73</v>
      </c>
      <c r="J3692">
        <v>0.248</v>
      </c>
      <c r="K3692">
        <v>9.0500000000000007</v>
      </c>
      <c r="L3692" t="s">
        <v>57</v>
      </c>
    </row>
    <row r="3693" spans="1:12" x14ac:dyDescent="0.3">
      <c r="A3693" t="s">
        <v>3182</v>
      </c>
      <c r="B3693" t="s">
        <v>8001</v>
      </c>
      <c r="C3693" t="s">
        <v>63</v>
      </c>
      <c r="D3693" t="s">
        <v>281</v>
      </c>
      <c r="E3693" t="s">
        <v>107</v>
      </c>
      <c r="F3693" t="s">
        <v>132</v>
      </c>
      <c r="G3693" t="s">
        <v>68</v>
      </c>
      <c r="H3693">
        <v>1</v>
      </c>
      <c r="I3693">
        <v>16.440000000000001</v>
      </c>
      <c r="J3693">
        <v>0.28999999999999998</v>
      </c>
      <c r="K3693">
        <v>6.96</v>
      </c>
      <c r="L3693" t="s">
        <v>57</v>
      </c>
    </row>
    <row r="3694" spans="1:12" x14ac:dyDescent="0.3">
      <c r="A3694" t="s">
        <v>3272</v>
      </c>
      <c r="B3694" t="s">
        <v>8344</v>
      </c>
      <c r="C3694" t="s">
        <v>63</v>
      </c>
      <c r="D3694" t="s">
        <v>175</v>
      </c>
      <c r="E3694" t="s">
        <v>54</v>
      </c>
      <c r="F3694" t="s">
        <v>268</v>
      </c>
      <c r="G3694" t="s">
        <v>68</v>
      </c>
      <c r="H3694">
        <v>15</v>
      </c>
      <c r="I3694">
        <v>6.7</v>
      </c>
      <c r="J3694">
        <v>2.5000000000000001E-2</v>
      </c>
      <c r="K3694">
        <v>4.57</v>
      </c>
      <c r="L3694" t="s">
        <v>57</v>
      </c>
    </row>
    <row r="3695" spans="1:12" x14ac:dyDescent="0.3">
      <c r="A3695" t="s">
        <v>1102</v>
      </c>
      <c r="B3695" t="s">
        <v>8208</v>
      </c>
      <c r="C3695" t="s">
        <v>6817</v>
      </c>
      <c r="D3695" t="s">
        <v>162</v>
      </c>
      <c r="E3695" t="s">
        <v>54</v>
      </c>
      <c r="F3695" t="s">
        <v>156</v>
      </c>
      <c r="G3695" t="s">
        <v>68</v>
      </c>
      <c r="H3695">
        <v>1</v>
      </c>
      <c r="I3695">
        <v>10.050000000000001</v>
      </c>
      <c r="J3695">
        <v>0.10199999999999999</v>
      </c>
      <c r="K3695">
        <v>5.57</v>
      </c>
      <c r="L3695" t="s">
        <v>57</v>
      </c>
    </row>
    <row r="3696" spans="1:12" x14ac:dyDescent="0.3">
      <c r="A3696" t="s">
        <v>3430</v>
      </c>
      <c r="B3696" t="s">
        <v>8345</v>
      </c>
      <c r="C3696" t="s">
        <v>52</v>
      </c>
      <c r="D3696" t="s">
        <v>121</v>
      </c>
      <c r="E3696" t="s">
        <v>71</v>
      </c>
      <c r="F3696" t="s">
        <v>72</v>
      </c>
      <c r="G3696" t="s">
        <v>68</v>
      </c>
      <c r="H3696">
        <v>6</v>
      </c>
      <c r="I3696">
        <v>109.59</v>
      </c>
      <c r="J3696">
        <v>4.7E-2</v>
      </c>
      <c r="K3696">
        <v>80.56</v>
      </c>
      <c r="L3696" t="s">
        <v>57</v>
      </c>
    </row>
    <row r="3697" spans="1:12" x14ac:dyDescent="0.3">
      <c r="A3697" t="s">
        <v>269</v>
      </c>
      <c r="B3697" t="s">
        <v>8346</v>
      </c>
      <c r="C3697" t="s">
        <v>88</v>
      </c>
      <c r="D3697" t="s">
        <v>270</v>
      </c>
      <c r="E3697" t="s">
        <v>71</v>
      </c>
      <c r="F3697" t="s">
        <v>86</v>
      </c>
      <c r="G3697" t="s">
        <v>56</v>
      </c>
      <c r="H3697">
        <v>5</v>
      </c>
      <c r="I3697">
        <v>116.3</v>
      </c>
      <c r="J3697">
        <v>0.105</v>
      </c>
      <c r="K3697">
        <v>77.349999999999994</v>
      </c>
      <c r="L3697" t="s">
        <v>57</v>
      </c>
    </row>
    <row r="3698" spans="1:12" x14ac:dyDescent="0.3">
      <c r="A3698" t="s">
        <v>3496</v>
      </c>
      <c r="B3698" t="s">
        <v>7555</v>
      </c>
      <c r="C3698" t="s">
        <v>84</v>
      </c>
      <c r="D3698" t="s">
        <v>147</v>
      </c>
      <c r="E3698" t="s">
        <v>71</v>
      </c>
      <c r="F3698" t="s">
        <v>97</v>
      </c>
      <c r="G3698" t="s">
        <v>68</v>
      </c>
      <c r="H3698">
        <v>2</v>
      </c>
      <c r="J3698">
        <v>0.104</v>
      </c>
      <c r="K3698">
        <v>128.86000000000001</v>
      </c>
      <c r="L3698" t="s">
        <v>104</v>
      </c>
    </row>
    <row r="3699" spans="1:12" x14ac:dyDescent="0.3">
      <c r="A3699" t="s">
        <v>3111</v>
      </c>
      <c r="B3699" t="s">
        <v>7489</v>
      </c>
      <c r="C3699" t="s">
        <v>52</v>
      </c>
      <c r="D3699" t="s">
        <v>59</v>
      </c>
      <c r="E3699" t="s">
        <v>71</v>
      </c>
      <c r="F3699" t="s">
        <v>72</v>
      </c>
      <c r="G3699" t="s">
        <v>68</v>
      </c>
      <c r="H3699">
        <v>1</v>
      </c>
      <c r="I3699">
        <v>195.42</v>
      </c>
      <c r="J3699">
        <v>6.7000000000000004E-2</v>
      </c>
      <c r="K3699">
        <v>143.65</v>
      </c>
      <c r="L3699" t="s">
        <v>6720</v>
      </c>
    </row>
    <row r="3700" spans="1:12" x14ac:dyDescent="0.3">
      <c r="A3700" t="s">
        <v>2391</v>
      </c>
      <c r="B3700" t="s">
        <v>7713</v>
      </c>
      <c r="C3700" t="s">
        <v>52</v>
      </c>
      <c r="D3700" t="s">
        <v>155</v>
      </c>
      <c r="E3700" t="s">
        <v>60</v>
      </c>
      <c r="F3700" t="s">
        <v>61</v>
      </c>
      <c r="G3700" t="s">
        <v>68</v>
      </c>
      <c r="H3700">
        <v>1</v>
      </c>
      <c r="I3700">
        <v>68.25</v>
      </c>
      <c r="J3700">
        <v>0</v>
      </c>
      <c r="K3700">
        <v>32.08</v>
      </c>
      <c r="L3700" t="s">
        <v>57</v>
      </c>
    </row>
    <row r="3701" spans="1:12" x14ac:dyDescent="0.3">
      <c r="A3701" t="s">
        <v>6258</v>
      </c>
      <c r="B3701" t="s">
        <v>7717</v>
      </c>
      <c r="C3701" t="s">
        <v>88</v>
      </c>
      <c r="D3701" t="s">
        <v>270</v>
      </c>
      <c r="E3701" t="s">
        <v>93</v>
      </c>
      <c r="F3701" t="s">
        <v>94</v>
      </c>
      <c r="G3701" t="s">
        <v>56</v>
      </c>
      <c r="H3701">
        <v>13</v>
      </c>
      <c r="I3701">
        <v>78.459999999999994</v>
      </c>
      <c r="J3701">
        <v>0</v>
      </c>
      <c r="K3701">
        <v>32.69</v>
      </c>
      <c r="L3701" t="s">
        <v>57</v>
      </c>
    </row>
    <row r="3702" spans="1:12" x14ac:dyDescent="0.3">
      <c r="A3702" t="s">
        <v>3298</v>
      </c>
      <c r="B3702" t="s">
        <v>7586</v>
      </c>
      <c r="C3702" t="s">
        <v>84</v>
      </c>
      <c r="D3702" t="s">
        <v>144</v>
      </c>
      <c r="E3702" t="s">
        <v>93</v>
      </c>
      <c r="F3702" t="s">
        <v>94</v>
      </c>
      <c r="G3702" t="s">
        <v>56</v>
      </c>
      <c r="H3702">
        <v>2</v>
      </c>
      <c r="I3702">
        <v>60.07</v>
      </c>
      <c r="J3702">
        <v>5.7000000000000002E-2</v>
      </c>
      <c r="K3702">
        <v>23.84</v>
      </c>
      <c r="L3702" t="s">
        <v>104</v>
      </c>
    </row>
    <row r="3703" spans="1:12" x14ac:dyDescent="0.3">
      <c r="A3703" t="s">
        <v>1267</v>
      </c>
      <c r="B3703" t="s">
        <v>7029</v>
      </c>
      <c r="C3703" t="s">
        <v>84</v>
      </c>
      <c r="D3703" t="s">
        <v>169</v>
      </c>
      <c r="E3703" t="s">
        <v>60</v>
      </c>
      <c r="F3703" t="s">
        <v>61</v>
      </c>
      <c r="G3703" t="s">
        <v>56</v>
      </c>
      <c r="H3703">
        <v>1</v>
      </c>
      <c r="J3703">
        <v>7.0999999999999994E-2</v>
      </c>
      <c r="K3703">
        <v>35.200000000000003</v>
      </c>
      <c r="L3703" t="s">
        <v>57</v>
      </c>
    </row>
    <row r="3704" spans="1:12" x14ac:dyDescent="0.3">
      <c r="A3704" t="s">
        <v>3110</v>
      </c>
      <c r="B3704" t="s">
        <v>8347</v>
      </c>
      <c r="C3704" t="s">
        <v>6750</v>
      </c>
      <c r="D3704" t="s">
        <v>8096</v>
      </c>
      <c r="E3704" t="s">
        <v>71</v>
      </c>
      <c r="F3704" t="s">
        <v>78</v>
      </c>
      <c r="G3704" t="s">
        <v>56</v>
      </c>
      <c r="H3704">
        <v>4</v>
      </c>
      <c r="I3704">
        <v>145.54</v>
      </c>
      <c r="J3704">
        <v>0</v>
      </c>
      <c r="K3704">
        <v>108.95</v>
      </c>
      <c r="L3704" t="s">
        <v>6720</v>
      </c>
    </row>
    <row r="3705" spans="1:12" x14ac:dyDescent="0.3">
      <c r="A3705" t="s">
        <v>1104</v>
      </c>
      <c r="B3705" t="s">
        <v>6907</v>
      </c>
      <c r="C3705" t="s">
        <v>52</v>
      </c>
      <c r="D3705" t="s">
        <v>70</v>
      </c>
      <c r="E3705" t="s">
        <v>60</v>
      </c>
      <c r="F3705" t="s">
        <v>67</v>
      </c>
      <c r="G3705" t="s">
        <v>68</v>
      </c>
      <c r="H3705">
        <v>1</v>
      </c>
      <c r="I3705">
        <v>20.93</v>
      </c>
      <c r="J3705">
        <v>3.5000000000000003E-2</v>
      </c>
      <c r="K3705">
        <v>9.14</v>
      </c>
      <c r="L3705" t="s">
        <v>57</v>
      </c>
    </row>
    <row r="3706" spans="1:12" x14ac:dyDescent="0.3">
      <c r="A3706" t="s">
        <v>5173</v>
      </c>
      <c r="B3706" t="s">
        <v>8303</v>
      </c>
      <c r="C3706" t="s">
        <v>84</v>
      </c>
      <c r="D3706" t="s">
        <v>147</v>
      </c>
      <c r="E3706" t="s">
        <v>54</v>
      </c>
      <c r="F3706" t="s">
        <v>65</v>
      </c>
      <c r="G3706" t="s">
        <v>68</v>
      </c>
      <c r="H3706">
        <v>4</v>
      </c>
      <c r="I3706">
        <v>24.5</v>
      </c>
      <c r="J3706">
        <v>1.9E-2</v>
      </c>
      <c r="K3706">
        <v>16.96</v>
      </c>
      <c r="L3706" t="s">
        <v>57</v>
      </c>
    </row>
    <row r="3707" spans="1:12" x14ac:dyDescent="0.3">
      <c r="A3707" t="s">
        <v>3366</v>
      </c>
      <c r="B3707" t="s">
        <v>6873</v>
      </c>
      <c r="C3707" t="s">
        <v>63</v>
      </c>
      <c r="D3707" t="s">
        <v>258</v>
      </c>
      <c r="E3707" t="s">
        <v>54</v>
      </c>
      <c r="F3707" t="s">
        <v>6830</v>
      </c>
      <c r="G3707" t="s">
        <v>56</v>
      </c>
      <c r="H3707">
        <v>3</v>
      </c>
      <c r="I3707">
        <v>13.34</v>
      </c>
      <c r="J3707">
        <v>0.221</v>
      </c>
      <c r="K3707">
        <v>7.4</v>
      </c>
      <c r="L3707" t="s">
        <v>57</v>
      </c>
    </row>
    <row r="3708" spans="1:12" x14ac:dyDescent="0.3">
      <c r="A3708" t="s">
        <v>517</v>
      </c>
      <c r="B3708" t="s">
        <v>7856</v>
      </c>
      <c r="C3708" t="s">
        <v>63</v>
      </c>
      <c r="D3708" t="s">
        <v>106</v>
      </c>
      <c r="E3708" t="s">
        <v>93</v>
      </c>
      <c r="F3708" t="s">
        <v>124</v>
      </c>
      <c r="G3708" t="s">
        <v>68</v>
      </c>
      <c r="H3708">
        <v>1</v>
      </c>
      <c r="I3708">
        <v>21.03</v>
      </c>
      <c r="J3708">
        <v>0.28799999999999998</v>
      </c>
      <c r="K3708">
        <v>8.57</v>
      </c>
      <c r="L3708" t="s">
        <v>57</v>
      </c>
    </row>
    <row r="3709" spans="1:12" x14ac:dyDescent="0.3">
      <c r="A3709" t="s">
        <v>4435</v>
      </c>
      <c r="B3709" t="s">
        <v>7083</v>
      </c>
      <c r="C3709" t="s">
        <v>52</v>
      </c>
      <c r="D3709" t="s">
        <v>70</v>
      </c>
      <c r="E3709" t="s">
        <v>93</v>
      </c>
      <c r="F3709" t="s">
        <v>94</v>
      </c>
      <c r="G3709" t="s">
        <v>68</v>
      </c>
      <c r="H3709">
        <v>8</v>
      </c>
      <c r="I3709">
        <v>89.68</v>
      </c>
      <c r="J3709">
        <v>4.1000000000000002E-2</v>
      </c>
      <c r="K3709">
        <v>34.32</v>
      </c>
      <c r="L3709" t="s">
        <v>57</v>
      </c>
    </row>
    <row r="3710" spans="1:12" x14ac:dyDescent="0.3">
      <c r="A3710" t="s">
        <v>1322</v>
      </c>
      <c r="B3710" t="s">
        <v>8006</v>
      </c>
      <c r="C3710" t="s">
        <v>84</v>
      </c>
      <c r="D3710" t="s">
        <v>103</v>
      </c>
      <c r="E3710" t="s">
        <v>93</v>
      </c>
      <c r="F3710" t="s">
        <v>141</v>
      </c>
      <c r="G3710" t="s">
        <v>56</v>
      </c>
      <c r="H3710">
        <v>5</v>
      </c>
      <c r="I3710">
        <v>43.2</v>
      </c>
      <c r="J3710">
        <v>0.1</v>
      </c>
      <c r="K3710">
        <v>16.28</v>
      </c>
      <c r="L3710" t="s">
        <v>57</v>
      </c>
    </row>
    <row r="3711" spans="1:12" x14ac:dyDescent="0.3">
      <c r="A3711" t="s">
        <v>6562</v>
      </c>
      <c r="B3711" t="s">
        <v>7739</v>
      </c>
      <c r="C3711" t="s">
        <v>63</v>
      </c>
      <c r="D3711" t="s">
        <v>159</v>
      </c>
      <c r="E3711" t="s">
        <v>71</v>
      </c>
      <c r="F3711" t="s">
        <v>97</v>
      </c>
      <c r="G3711" t="s">
        <v>56</v>
      </c>
      <c r="H3711">
        <v>3</v>
      </c>
      <c r="I3711">
        <v>45.93</v>
      </c>
      <c r="J3711">
        <v>0.251</v>
      </c>
      <c r="K3711">
        <v>34</v>
      </c>
      <c r="L3711" t="s">
        <v>57</v>
      </c>
    </row>
    <row r="3712" spans="1:12" x14ac:dyDescent="0.3">
      <c r="A3712" t="s">
        <v>3050</v>
      </c>
      <c r="B3712" t="s">
        <v>7103</v>
      </c>
      <c r="C3712" t="s">
        <v>84</v>
      </c>
      <c r="D3712" t="s">
        <v>144</v>
      </c>
      <c r="E3712" t="s">
        <v>71</v>
      </c>
      <c r="F3712" t="s">
        <v>126</v>
      </c>
      <c r="G3712" t="s">
        <v>68</v>
      </c>
      <c r="H3712">
        <v>8</v>
      </c>
      <c r="I3712">
        <v>30.49</v>
      </c>
      <c r="J3712">
        <v>6.2E-2</v>
      </c>
      <c r="K3712">
        <v>23.22</v>
      </c>
      <c r="L3712" t="s">
        <v>6738</v>
      </c>
    </row>
    <row r="3713" spans="1:12" x14ac:dyDescent="0.3">
      <c r="A3713" t="s">
        <v>5356</v>
      </c>
      <c r="B3713" t="s">
        <v>7135</v>
      </c>
      <c r="C3713" t="s">
        <v>52</v>
      </c>
      <c r="D3713" t="s">
        <v>96</v>
      </c>
      <c r="E3713" t="s">
        <v>71</v>
      </c>
      <c r="F3713" t="s">
        <v>78</v>
      </c>
      <c r="G3713" t="s">
        <v>68</v>
      </c>
      <c r="H3713">
        <v>4</v>
      </c>
      <c r="I3713">
        <v>95.3</v>
      </c>
      <c r="J3713">
        <v>0.105</v>
      </c>
      <c r="K3713">
        <v>68.05</v>
      </c>
      <c r="L3713" t="s">
        <v>57</v>
      </c>
    </row>
    <row r="3714" spans="1:12" x14ac:dyDescent="0.3">
      <c r="A3714" t="s">
        <v>6086</v>
      </c>
      <c r="B3714" t="s">
        <v>7834</v>
      </c>
      <c r="C3714" t="s">
        <v>63</v>
      </c>
      <c r="D3714" t="s">
        <v>263</v>
      </c>
      <c r="E3714" t="s">
        <v>60</v>
      </c>
      <c r="F3714" t="s">
        <v>90</v>
      </c>
      <c r="G3714" t="s">
        <v>68</v>
      </c>
      <c r="H3714">
        <v>2</v>
      </c>
      <c r="I3714">
        <v>86.8</v>
      </c>
      <c r="J3714">
        <v>0.35699999999999998</v>
      </c>
      <c r="K3714">
        <v>35.75</v>
      </c>
      <c r="L3714" t="s">
        <v>104</v>
      </c>
    </row>
    <row r="3715" spans="1:12" x14ac:dyDescent="0.3">
      <c r="A3715" t="s">
        <v>5387</v>
      </c>
      <c r="B3715" t="s">
        <v>8348</v>
      </c>
      <c r="C3715" t="s">
        <v>52</v>
      </c>
      <c r="D3715" t="s">
        <v>75</v>
      </c>
      <c r="E3715" t="s">
        <v>93</v>
      </c>
      <c r="F3715" t="s">
        <v>219</v>
      </c>
      <c r="G3715" t="s">
        <v>68</v>
      </c>
      <c r="H3715">
        <v>2</v>
      </c>
      <c r="I3715">
        <v>61.33</v>
      </c>
      <c r="J3715">
        <v>0.11600000000000001</v>
      </c>
      <c r="K3715">
        <v>23.06</v>
      </c>
      <c r="L3715" t="s">
        <v>57</v>
      </c>
    </row>
    <row r="3716" spans="1:12" x14ac:dyDescent="0.3">
      <c r="A3716" t="s">
        <v>4669</v>
      </c>
      <c r="B3716" t="s">
        <v>7252</v>
      </c>
      <c r="C3716" t="s">
        <v>88</v>
      </c>
      <c r="D3716" t="s">
        <v>116</v>
      </c>
      <c r="E3716" t="s">
        <v>60</v>
      </c>
      <c r="F3716" t="s">
        <v>90</v>
      </c>
      <c r="G3716" t="s">
        <v>68</v>
      </c>
      <c r="H3716">
        <v>8</v>
      </c>
      <c r="I3716">
        <v>43.54</v>
      </c>
      <c r="J3716">
        <v>0.11600000000000001</v>
      </c>
      <c r="K3716">
        <v>20.03</v>
      </c>
      <c r="L3716" t="s">
        <v>57</v>
      </c>
    </row>
    <row r="3717" spans="1:12" x14ac:dyDescent="0.3">
      <c r="A3717" t="s">
        <v>490</v>
      </c>
      <c r="B3717" t="s">
        <v>7960</v>
      </c>
      <c r="C3717" t="s">
        <v>88</v>
      </c>
      <c r="D3717" t="s">
        <v>270</v>
      </c>
      <c r="E3717" t="s">
        <v>6911</v>
      </c>
      <c r="F3717" t="s">
        <v>99</v>
      </c>
      <c r="G3717" t="s">
        <v>56</v>
      </c>
      <c r="H3717">
        <v>3</v>
      </c>
      <c r="I3717">
        <v>96.81</v>
      </c>
      <c r="J3717">
        <v>0.105</v>
      </c>
      <c r="K3717">
        <v>49.25</v>
      </c>
      <c r="L3717" t="s">
        <v>57</v>
      </c>
    </row>
    <row r="3718" spans="1:12" x14ac:dyDescent="0.3">
      <c r="A3718" t="s">
        <v>1526</v>
      </c>
      <c r="B3718" t="s">
        <v>8349</v>
      </c>
      <c r="C3718" t="s">
        <v>84</v>
      </c>
      <c r="D3718" t="s">
        <v>572</v>
      </c>
      <c r="E3718" t="s">
        <v>54</v>
      </c>
      <c r="F3718" t="s">
        <v>156</v>
      </c>
      <c r="G3718" t="s">
        <v>56</v>
      </c>
      <c r="H3718">
        <v>4</v>
      </c>
      <c r="I3718">
        <v>9.4</v>
      </c>
      <c r="J3718">
        <v>0.108</v>
      </c>
      <c r="K3718">
        <v>6.05</v>
      </c>
      <c r="L3718" t="s">
        <v>57</v>
      </c>
    </row>
    <row r="3719" spans="1:12" x14ac:dyDescent="0.3">
      <c r="A3719" t="s">
        <v>6616</v>
      </c>
      <c r="B3719" t="s">
        <v>7024</v>
      </c>
      <c r="C3719" t="s">
        <v>63</v>
      </c>
      <c r="D3719" t="s">
        <v>159</v>
      </c>
      <c r="E3719" t="s">
        <v>107</v>
      </c>
      <c r="F3719" t="s">
        <v>132</v>
      </c>
      <c r="G3719" t="s">
        <v>56</v>
      </c>
      <c r="H3719">
        <v>3</v>
      </c>
      <c r="I3719">
        <v>53.01</v>
      </c>
      <c r="J3719">
        <v>0.13600000000000001</v>
      </c>
      <c r="K3719">
        <v>20.23</v>
      </c>
      <c r="L3719" t="s">
        <v>6720</v>
      </c>
    </row>
    <row r="3720" spans="1:12" x14ac:dyDescent="0.3">
      <c r="A3720" t="s">
        <v>1332</v>
      </c>
      <c r="B3720" t="s">
        <v>8350</v>
      </c>
      <c r="C3720" t="s">
        <v>63</v>
      </c>
      <c r="D3720" t="s">
        <v>119</v>
      </c>
      <c r="E3720" t="s">
        <v>54</v>
      </c>
      <c r="F3720" t="s">
        <v>114</v>
      </c>
      <c r="G3720" t="s">
        <v>68</v>
      </c>
      <c r="H3720">
        <v>1</v>
      </c>
      <c r="I3720">
        <v>17.899999999999999</v>
      </c>
      <c r="J3720">
        <v>0.26600000000000001</v>
      </c>
      <c r="K3720">
        <v>10.26</v>
      </c>
      <c r="L3720" t="s">
        <v>57</v>
      </c>
    </row>
    <row r="3721" spans="1:12" x14ac:dyDescent="0.3">
      <c r="A3721" t="s">
        <v>564</v>
      </c>
      <c r="B3721" t="s">
        <v>6813</v>
      </c>
      <c r="C3721" t="s">
        <v>63</v>
      </c>
      <c r="D3721" t="s">
        <v>281</v>
      </c>
      <c r="E3721" t="s">
        <v>54</v>
      </c>
      <c r="F3721" t="s">
        <v>114</v>
      </c>
      <c r="G3721" t="s">
        <v>68</v>
      </c>
      <c r="H3721">
        <v>1</v>
      </c>
      <c r="I3721">
        <v>23.99</v>
      </c>
      <c r="J3721">
        <v>0.151</v>
      </c>
      <c r="K3721">
        <v>13.44</v>
      </c>
      <c r="L3721" t="s">
        <v>104</v>
      </c>
    </row>
    <row r="3722" spans="1:12" x14ac:dyDescent="0.3">
      <c r="A3722" t="s">
        <v>5186</v>
      </c>
      <c r="B3722" t="s">
        <v>6783</v>
      </c>
      <c r="C3722" t="s">
        <v>88</v>
      </c>
      <c r="D3722" t="s">
        <v>116</v>
      </c>
      <c r="E3722" t="s">
        <v>54</v>
      </c>
      <c r="F3722" t="s">
        <v>114</v>
      </c>
      <c r="G3722" t="s">
        <v>68</v>
      </c>
      <c r="H3722">
        <v>7</v>
      </c>
      <c r="I3722">
        <v>16.36</v>
      </c>
      <c r="J3722">
        <v>0</v>
      </c>
      <c r="K3722">
        <v>10.16</v>
      </c>
      <c r="L3722" t="s">
        <v>57</v>
      </c>
    </row>
    <row r="3723" spans="1:12" x14ac:dyDescent="0.3">
      <c r="A3723" t="s">
        <v>448</v>
      </c>
      <c r="B3723" t="s">
        <v>6833</v>
      </c>
      <c r="C3723" t="s">
        <v>88</v>
      </c>
      <c r="D3723" t="s">
        <v>116</v>
      </c>
      <c r="E3723" t="s">
        <v>71</v>
      </c>
      <c r="F3723" t="s">
        <v>78</v>
      </c>
      <c r="G3723" t="s">
        <v>56</v>
      </c>
      <c r="H3723">
        <v>7</v>
      </c>
      <c r="I3723">
        <v>254.58</v>
      </c>
      <c r="J3723">
        <v>0.108</v>
      </c>
      <c r="K3723">
        <v>194.35</v>
      </c>
      <c r="L3723" t="s">
        <v>57</v>
      </c>
    </row>
    <row r="3724" spans="1:12" x14ac:dyDescent="0.3">
      <c r="A3724" t="s">
        <v>4879</v>
      </c>
      <c r="B3724" t="s">
        <v>6749</v>
      </c>
      <c r="C3724" t="s">
        <v>52</v>
      </c>
      <c r="D3724" t="s">
        <v>59</v>
      </c>
      <c r="E3724" t="s">
        <v>107</v>
      </c>
      <c r="F3724" t="s">
        <v>132</v>
      </c>
      <c r="G3724" t="s">
        <v>56</v>
      </c>
      <c r="H3724">
        <v>2</v>
      </c>
      <c r="I3724">
        <v>55.33</v>
      </c>
      <c r="J3724">
        <v>5.7000000000000002E-2</v>
      </c>
      <c r="K3724">
        <v>19.57</v>
      </c>
      <c r="L3724" t="s">
        <v>57</v>
      </c>
    </row>
    <row r="3725" spans="1:12" x14ac:dyDescent="0.3">
      <c r="A3725" t="s">
        <v>5578</v>
      </c>
      <c r="B3725" t="s">
        <v>7950</v>
      </c>
      <c r="C3725" t="s">
        <v>63</v>
      </c>
      <c r="D3725" t="s">
        <v>302</v>
      </c>
      <c r="E3725" t="s">
        <v>54</v>
      </c>
      <c r="F3725" t="s">
        <v>156</v>
      </c>
      <c r="G3725" t="s">
        <v>56</v>
      </c>
      <c r="H3725">
        <v>2</v>
      </c>
      <c r="I3725">
        <v>4.3099999999999996</v>
      </c>
      <c r="J3725">
        <v>0.16400000000000001</v>
      </c>
      <c r="K3725">
        <v>2.64</v>
      </c>
      <c r="L3725" t="s">
        <v>57</v>
      </c>
    </row>
    <row r="3726" spans="1:12" x14ac:dyDescent="0.3">
      <c r="A3726" t="s">
        <v>2577</v>
      </c>
      <c r="B3726" t="s">
        <v>8351</v>
      </c>
      <c r="C3726" t="s">
        <v>6820</v>
      </c>
      <c r="D3726" t="s">
        <v>181</v>
      </c>
      <c r="E3726" t="s">
        <v>107</v>
      </c>
      <c r="F3726" t="s">
        <v>132</v>
      </c>
      <c r="G3726" t="s">
        <v>56</v>
      </c>
      <c r="H3726">
        <v>1</v>
      </c>
      <c r="I3726">
        <v>9.33</v>
      </c>
      <c r="J3726">
        <v>6.4000000000000001E-2</v>
      </c>
      <c r="K3726">
        <v>4.18</v>
      </c>
      <c r="L3726" t="s">
        <v>57</v>
      </c>
    </row>
    <row r="3727" spans="1:12" x14ac:dyDescent="0.3">
      <c r="A3727" t="s">
        <v>5905</v>
      </c>
      <c r="B3727" t="s">
        <v>7184</v>
      </c>
      <c r="C3727" t="s">
        <v>52</v>
      </c>
      <c r="D3727" t="s">
        <v>70</v>
      </c>
      <c r="E3727" t="s">
        <v>71</v>
      </c>
      <c r="F3727" t="s">
        <v>97</v>
      </c>
      <c r="G3727" t="s">
        <v>68</v>
      </c>
      <c r="H3727">
        <v>3</v>
      </c>
      <c r="I3727">
        <v>170.58</v>
      </c>
      <c r="J3727">
        <v>4.8000000000000001E-2</v>
      </c>
      <c r="L3727" t="s">
        <v>57</v>
      </c>
    </row>
    <row r="3728" spans="1:12" x14ac:dyDescent="0.3">
      <c r="A3728" t="s">
        <v>2995</v>
      </c>
      <c r="B3728" t="s">
        <v>7553</v>
      </c>
      <c r="C3728" t="s">
        <v>6820</v>
      </c>
      <c r="D3728" t="s">
        <v>53</v>
      </c>
      <c r="E3728" t="s">
        <v>107</v>
      </c>
      <c r="F3728" t="s">
        <v>132</v>
      </c>
      <c r="G3728" t="s">
        <v>68</v>
      </c>
      <c r="H3728">
        <v>4</v>
      </c>
      <c r="I3728">
        <v>22.07</v>
      </c>
      <c r="J3728">
        <v>0.11899999999999999</v>
      </c>
      <c r="K3728">
        <v>9.3800000000000008</v>
      </c>
      <c r="L3728" t="s">
        <v>57</v>
      </c>
    </row>
    <row r="3729" spans="1:12" x14ac:dyDescent="0.3">
      <c r="A3729" t="s">
        <v>2672</v>
      </c>
      <c r="B3729" t="s">
        <v>6926</v>
      </c>
      <c r="C3729" t="s">
        <v>88</v>
      </c>
      <c r="D3729" t="s">
        <v>179</v>
      </c>
      <c r="E3729" t="s">
        <v>107</v>
      </c>
      <c r="F3729" t="s">
        <v>148</v>
      </c>
      <c r="G3729" t="s">
        <v>68</v>
      </c>
      <c r="H3729">
        <v>1</v>
      </c>
      <c r="I3729">
        <v>31.44</v>
      </c>
      <c r="J3729">
        <v>0.17299999999999999</v>
      </c>
      <c r="K3729">
        <v>13.68</v>
      </c>
    </row>
    <row r="3730" spans="1:12" x14ac:dyDescent="0.3">
      <c r="A3730" t="s">
        <v>5445</v>
      </c>
      <c r="B3730" t="s">
        <v>8027</v>
      </c>
      <c r="C3730" t="s">
        <v>63</v>
      </c>
      <c r="D3730" t="s">
        <v>281</v>
      </c>
      <c r="E3730" t="s">
        <v>54</v>
      </c>
      <c r="F3730" t="s">
        <v>55</v>
      </c>
      <c r="G3730" t="s">
        <v>68</v>
      </c>
      <c r="H3730">
        <v>3</v>
      </c>
      <c r="I3730">
        <v>17.36</v>
      </c>
      <c r="J3730">
        <v>0.19800000000000001</v>
      </c>
      <c r="K3730">
        <v>11.84</v>
      </c>
      <c r="L3730" t="s">
        <v>6720</v>
      </c>
    </row>
    <row r="3731" spans="1:12" x14ac:dyDescent="0.3">
      <c r="A3731" t="s">
        <v>3044</v>
      </c>
      <c r="B3731" t="s">
        <v>7029</v>
      </c>
      <c r="C3731" t="s">
        <v>63</v>
      </c>
      <c r="E3731" t="s">
        <v>60</v>
      </c>
      <c r="F3731" t="s">
        <v>6800</v>
      </c>
      <c r="G3731" t="s">
        <v>56</v>
      </c>
      <c r="H3731">
        <v>13</v>
      </c>
      <c r="I3731">
        <v>37.04</v>
      </c>
      <c r="J3731">
        <v>0.36799999999999999</v>
      </c>
      <c r="K3731">
        <v>17.61</v>
      </c>
      <c r="L3731" t="s">
        <v>57</v>
      </c>
    </row>
    <row r="3732" spans="1:12" x14ac:dyDescent="0.3">
      <c r="A3732" t="s">
        <v>5095</v>
      </c>
      <c r="B3732" t="s">
        <v>8107</v>
      </c>
      <c r="C3732" t="s">
        <v>63</v>
      </c>
      <c r="D3732" t="s">
        <v>188</v>
      </c>
      <c r="E3732" t="s">
        <v>54</v>
      </c>
      <c r="F3732" t="s">
        <v>156</v>
      </c>
      <c r="G3732" t="s">
        <v>56</v>
      </c>
      <c r="H3732">
        <v>9</v>
      </c>
      <c r="I3732">
        <v>15.49</v>
      </c>
      <c r="J3732">
        <v>0.34</v>
      </c>
      <c r="K3732">
        <v>9.85</v>
      </c>
      <c r="L3732" t="s">
        <v>57</v>
      </c>
    </row>
    <row r="3733" spans="1:12" x14ac:dyDescent="0.3">
      <c r="A3733" t="s">
        <v>1094</v>
      </c>
      <c r="B3733" t="s">
        <v>8352</v>
      </c>
      <c r="C3733" t="s">
        <v>6865</v>
      </c>
      <c r="D3733" t="s">
        <v>137</v>
      </c>
      <c r="E3733" t="s">
        <v>71</v>
      </c>
      <c r="F3733" t="s">
        <v>97</v>
      </c>
      <c r="G3733" t="s">
        <v>68</v>
      </c>
      <c r="H3733">
        <v>4</v>
      </c>
      <c r="I3733">
        <v>253.34</v>
      </c>
      <c r="J3733">
        <v>0.16</v>
      </c>
      <c r="K3733">
        <v>183.6</v>
      </c>
      <c r="L3733" t="s">
        <v>57</v>
      </c>
    </row>
    <row r="3734" spans="1:12" x14ac:dyDescent="0.3">
      <c r="A3734" t="s">
        <v>6549</v>
      </c>
      <c r="B3734" t="s">
        <v>7786</v>
      </c>
      <c r="C3734" t="s">
        <v>84</v>
      </c>
      <c r="D3734" t="s">
        <v>144</v>
      </c>
      <c r="E3734" t="s">
        <v>107</v>
      </c>
      <c r="F3734" t="s">
        <v>108</v>
      </c>
      <c r="G3734" t="s">
        <v>68</v>
      </c>
      <c r="H3734">
        <v>3</v>
      </c>
      <c r="I3734">
        <v>9.35</v>
      </c>
      <c r="J3734">
        <v>0.108</v>
      </c>
      <c r="K3734">
        <v>3.69</v>
      </c>
      <c r="L3734" t="s">
        <v>57</v>
      </c>
    </row>
    <row r="3735" spans="1:12" x14ac:dyDescent="0.3">
      <c r="A3735" t="s">
        <v>2734</v>
      </c>
      <c r="B3735" t="s">
        <v>7462</v>
      </c>
      <c r="C3735" t="s">
        <v>52</v>
      </c>
      <c r="D3735" t="s">
        <v>59</v>
      </c>
      <c r="E3735" t="s">
        <v>54</v>
      </c>
      <c r="F3735" t="s">
        <v>65</v>
      </c>
      <c r="G3735" t="s">
        <v>68</v>
      </c>
      <c r="H3735">
        <v>4</v>
      </c>
      <c r="I3735">
        <v>23.37</v>
      </c>
      <c r="J3735">
        <v>7.6999999999999999E-2</v>
      </c>
      <c r="K3735">
        <v>16.28</v>
      </c>
      <c r="L3735" t="s">
        <v>57</v>
      </c>
    </row>
    <row r="3736" spans="1:12" x14ac:dyDescent="0.3">
      <c r="A3736" t="s">
        <v>6588</v>
      </c>
      <c r="B3736" t="s">
        <v>6756</v>
      </c>
      <c r="C3736" t="s">
        <v>6865</v>
      </c>
      <c r="D3736" t="s">
        <v>137</v>
      </c>
      <c r="E3736" t="s">
        <v>93</v>
      </c>
      <c r="F3736" t="s">
        <v>141</v>
      </c>
      <c r="G3736" t="s">
        <v>56</v>
      </c>
      <c r="H3736">
        <v>1</v>
      </c>
      <c r="I3736">
        <v>13.65</v>
      </c>
      <c r="J3736">
        <v>0.25900000000000001</v>
      </c>
      <c r="K3736">
        <v>5.6</v>
      </c>
      <c r="L3736" t="s">
        <v>57</v>
      </c>
    </row>
    <row r="3737" spans="1:12" x14ac:dyDescent="0.3">
      <c r="A3737" t="s">
        <v>2130</v>
      </c>
      <c r="B3737" t="s">
        <v>8051</v>
      </c>
      <c r="C3737" t="s">
        <v>88</v>
      </c>
      <c r="D3737" t="s">
        <v>234</v>
      </c>
      <c r="E3737" t="s">
        <v>60</v>
      </c>
      <c r="F3737" t="s">
        <v>90</v>
      </c>
      <c r="G3737" t="s">
        <v>68</v>
      </c>
      <c r="H3737">
        <v>2</v>
      </c>
      <c r="I3737">
        <v>61.9</v>
      </c>
      <c r="J3737">
        <v>4.9000000000000002E-2</v>
      </c>
      <c r="K3737">
        <v>28.31</v>
      </c>
      <c r="L3737" t="s">
        <v>57</v>
      </c>
    </row>
    <row r="3738" spans="1:12" x14ac:dyDescent="0.3">
      <c r="A3738" t="s">
        <v>1889</v>
      </c>
      <c r="B3738" t="s">
        <v>7911</v>
      </c>
      <c r="C3738" t="s">
        <v>88</v>
      </c>
      <c r="D3738" t="s">
        <v>183</v>
      </c>
      <c r="E3738" t="s">
        <v>54</v>
      </c>
      <c r="F3738" t="s">
        <v>55</v>
      </c>
      <c r="G3738" t="s">
        <v>56</v>
      </c>
      <c r="H3738">
        <v>2</v>
      </c>
      <c r="I3738">
        <v>24.39</v>
      </c>
      <c r="J3738">
        <v>0</v>
      </c>
      <c r="K3738">
        <v>15.77</v>
      </c>
      <c r="L3738" t="s">
        <v>57</v>
      </c>
    </row>
    <row r="3739" spans="1:12" x14ac:dyDescent="0.3">
      <c r="A3739" t="s">
        <v>1774</v>
      </c>
      <c r="B3739" t="s">
        <v>7292</v>
      </c>
      <c r="C3739" t="s">
        <v>88</v>
      </c>
      <c r="D3739" t="s">
        <v>135</v>
      </c>
      <c r="E3739" t="s">
        <v>54</v>
      </c>
      <c r="F3739" t="s">
        <v>55</v>
      </c>
      <c r="G3739" t="s">
        <v>56</v>
      </c>
      <c r="H3739">
        <v>2</v>
      </c>
      <c r="I3739">
        <v>3.8</v>
      </c>
      <c r="J3739">
        <v>7.8E-2</v>
      </c>
      <c r="K3739">
        <v>2.48</v>
      </c>
      <c r="L3739" t="s">
        <v>57</v>
      </c>
    </row>
    <row r="3740" spans="1:12" x14ac:dyDescent="0.3">
      <c r="A3740" t="s">
        <v>4738</v>
      </c>
      <c r="B3740" t="s">
        <v>6918</v>
      </c>
      <c r="C3740" t="s">
        <v>84</v>
      </c>
      <c r="D3740" t="s">
        <v>103</v>
      </c>
      <c r="E3740" t="s">
        <v>71</v>
      </c>
      <c r="F3740" t="s">
        <v>126</v>
      </c>
      <c r="G3740" t="s">
        <v>68</v>
      </c>
      <c r="H3740">
        <v>2</v>
      </c>
      <c r="I3740">
        <v>95.09</v>
      </c>
      <c r="J3740">
        <v>5.2999999999999999E-2</v>
      </c>
      <c r="K3740">
        <v>61.91</v>
      </c>
      <c r="L3740" t="s">
        <v>57</v>
      </c>
    </row>
    <row r="3741" spans="1:12" x14ac:dyDescent="0.3">
      <c r="A3741" t="s">
        <v>5059</v>
      </c>
      <c r="B3741" t="s">
        <v>8353</v>
      </c>
      <c r="C3741" t="s">
        <v>88</v>
      </c>
      <c r="D3741" t="s">
        <v>270</v>
      </c>
      <c r="E3741" t="s">
        <v>60</v>
      </c>
      <c r="F3741" t="s">
        <v>90</v>
      </c>
      <c r="G3741" t="s">
        <v>56</v>
      </c>
      <c r="H3741">
        <v>9</v>
      </c>
      <c r="I3741">
        <v>91.83</v>
      </c>
      <c r="J3741">
        <v>7.2999999999999995E-2</v>
      </c>
      <c r="K3741">
        <v>45.71</v>
      </c>
    </row>
    <row r="3742" spans="1:12" x14ac:dyDescent="0.3">
      <c r="A3742" t="s">
        <v>2107</v>
      </c>
      <c r="B3742" t="s">
        <v>7075</v>
      </c>
      <c r="C3742" t="s">
        <v>84</v>
      </c>
      <c r="D3742" t="s">
        <v>243</v>
      </c>
      <c r="E3742" t="s">
        <v>107</v>
      </c>
      <c r="F3742" t="s">
        <v>108</v>
      </c>
      <c r="G3742" t="s">
        <v>68</v>
      </c>
      <c r="H3742">
        <v>3</v>
      </c>
      <c r="I3742">
        <v>33.979999999999997</v>
      </c>
      <c r="J3742">
        <v>0.10100000000000001</v>
      </c>
      <c r="K3742">
        <v>14.09</v>
      </c>
      <c r="L3742" t="s">
        <v>57</v>
      </c>
    </row>
    <row r="3743" spans="1:12" x14ac:dyDescent="0.3">
      <c r="A3743" t="s">
        <v>2935</v>
      </c>
      <c r="B3743" t="s">
        <v>7678</v>
      </c>
      <c r="C3743" t="s">
        <v>88</v>
      </c>
      <c r="D3743" t="s">
        <v>198</v>
      </c>
      <c r="E3743" t="s">
        <v>54</v>
      </c>
      <c r="F3743" t="s">
        <v>55</v>
      </c>
      <c r="G3743" t="s">
        <v>68</v>
      </c>
      <c r="H3743">
        <v>2</v>
      </c>
      <c r="I3743">
        <v>7.85</v>
      </c>
      <c r="J3743">
        <v>2.3E-2</v>
      </c>
      <c r="K3743">
        <v>4.8499999999999996</v>
      </c>
      <c r="L3743" t="s">
        <v>57</v>
      </c>
    </row>
    <row r="3744" spans="1:12" x14ac:dyDescent="0.3">
      <c r="A3744" t="s">
        <v>2043</v>
      </c>
      <c r="B3744" t="s">
        <v>7249</v>
      </c>
      <c r="C3744" t="s">
        <v>63</v>
      </c>
      <c r="D3744" t="s">
        <v>251</v>
      </c>
      <c r="E3744" t="s">
        <v>54</v>
      </c>
      <c r="F3744" t="s">
        <v>268</v>
      </c>
      <c r="G3744" t="s">
        <v>56</v>
      </c>
      <c r="H3744">
        <v>2</v>
      </c>
      <c r="I3744">
        <v>17.97</v>
      </c>
      <c r="J3744">
        <v>0.25800000000000001</v>
      </c>
      <c r="K3744">
        <v>11.8</v>
      </c>
      <c r="L3744" t="s">
        <v>57</v>
      </c>
    </row>
    <row r="3745" spans="1:12" x14ac:dyDescent="0.3">
      <c r="A3745" t="s">
        <v>673</v>
      </c>
      <c r="B3745" t="s">
        <v>8354</v>
      </c>
      <c r="C3745" t="s">
        <v>52</v>
      </c>
      <c r="D3745" t="s">
        <v>113</v>
      </c>
      <c r="E3745" t="s">
        <v>107</v>
      </c>
      <c r="F3745" t="s">
        <v>148</v>
      </c>
      <c r="G3745" t="s">
        <v>68</v>
      </c>
      <c r="H3745">
        <v>2</v>
      </c>
      <c r="I3745">
        <v>15.2</v>
      </c>
      <c r="J3745">
        <v>8.8999999999999996E-2</v>
      </c>
      <c r="K3745">
        <v>6.04</v>
      </c>
      <c r="L3745" t="s">
        <v>57</v>
      </c>
    </row>
    <row r="3746" spans="1:12" x14ac:dyDescent="0.3">
      <c r="A3746" t="s">
        <v>3962</v>
      </c>
      <c r="B3746" t="s">
        <v>8355</v>
      </c>
      <c r="C3746" t="s">
        <v>88</v>
      </c>
      <c r="D3746" t="s">
        <v>162</v>
      </c>
      <c r="E3746" t="s">
        <v>71</v>
      </c>
      <c r="F3746" t="s">
        <v>72</v>
      </c>
      <c r="G3746" t="s">
        <v>68</v>
      </c>
      <c r="H3746">
        <v>9</v>
      </c>
      <c r="I3746">
        <v>195.84</v>
      </c>
      <c r="J3746">
        <v>0.13200000000000001</v>
      </c>
      <c r="K3746">
        <v>153.97</v>
      </c>
      <c r="L3746" t="s">
        <v>57</v>
      </c>
    </row>
    <row r="3747" spans="1:12" x14ac:dyDescent="0.3">
      <c r="A3747" t="s">
        <v>224</v>
      </c>
      <c r="B3747" t="s">
        <v>6986</v>
      </c>
      <c r="C3747" t="s">
        <v>84</v>
      </c>
      <c r="D3747" t="s">
        <v>225</v>
      </c>
      <c r="E3747" t="s">
        <v>71</v>
      </c>
      <c r="F3747" t="s">
        <v>78</v>
      </c>
      <c r="G3747" t="s">
        <v>68</v>
      </c>
      <c r="H3747">
        <v>1</v>
      </c>
      <c r="I3747">
        <v>48.54</v>
      </c>
      <c r="J3747">
        <v>6.7000000000000004E-2</v>
      </c>
      <c r="K3747">
        <v>36.79</v>
      </c>
      <c r="L3747" t="s">
        <v>57</v>
      </c>
    </row>
    <row r="3748" spans="1:12" x14ac:dyDescent="0.3">
      <c r="A3748" t="s">
        <v>3494</v>
      </c>
      <c r="B3748" t="s">
        <v>8100</v>
      </c>
      <c r="C3748" t="s">
        <v>63</v>
      </c>
      <c r="D3748" t="s">
        <v>82</v>
      </c>
      <c r="E3748" t="s">
        <v>107</v>
      </c>
      <c r="F3748" t="s">
        <v>148</v>
      </c>
      <c r="G3748" t="s">
        <v>68</v>
      </c>
      <c r="H3748">
        <v>9</v>
      </c>
      <c r="I3748">
        <v>49.67</v>
      </c>
      <c r="J3748">
        <v>0.23100000000000001</v>
      </c>
      <c r="K3748">
        <v>22.12</v>
      </c>
      <c r="L3748" t="s">
        <v>57</v>
      </c>
    </row>
    <row r="3749" spans="1:12" x14ac:dyDescent="0.3">
      <c r="A3749" t="s">
        <v>6300</v>
      </c>
      <c r="B3749" t="s">
        <v>7398</v>
      </c>
      <c r="C3749" t="s">
        <v>84</v>
      </c>
      <c r="D3749" t="s">
        <v>150</v>
      </c>
      <c r="E3749" t="s">
        <v>71</v>
      </c>
      <c r="F3749" t="s">
        <v>97</v>
      </c>
      <c r="G3749" t="s">
        <v>56</v>
      </c>
      <c r="H3749">
        <v>4</v>
      </c>
      <c r="I3749">
        <v>57.9</v>
      </c>
      <c r="J3749">
        <v>1.7000000000000001E-2</v>
      </c>
      <c r="K3749">
        <v>43.34</v>
      </c>
      <c r="L3749" t="s">
        <v>57</v>
      </c>
    </row>
    <row r="3750" spans="1:12" x14ac:dyDescent="0.3">
      <c r="A3750" t="s">
        <v>5015</v>
      </c>
      <c r="B3750" t="s">
        <v>7332</v>
      </c>
      <c r="C3750" t="s">
        <v>52</v>
      </c>
      <c r="D3750" t="s">
        <v>96</v>
      </c>
      <c r="E3750" t="s">
        <v>71</v>
      </c>
      <c r="F3750" t="s">
        <v>72</v>
      </c>
      <c r="G3750" t="s">
        <v>56</v>
      </c>
      <c r="H3750">
        <v>4</v>
      </c>
      <c r="I3750">
        <v>248.06</v>
      </c>
      <c r="J3750">
        <v>4.5999999999999999E-2</v>
      </c>
      <c r="K3750">
        <v>177.59</v>
      </c>
      <c r="L3750" t="s">
        <v>6738</v>
      </c>
    </row>
    <row r="3751" spans="1:12" x14ac:dyDescent="0.3">
      <c r="A3751" t="s">
        <v>1716</v>
      </c>
      <c r="B3751" t="s">
        <v>6969</v>
      </c>
      <c r="C3751" t="s">
        <v>52</v>
      </c>
      <c r="D3751" t="s">
        <v>113</v>
      </c>
      <c r="E3751" t="s">
        <v>93</v>
      </c>
      <c r="F3751" t="s">
        <v>94</v>
      </c>
      <c r="G3751" t="s">
        <v>68</v>
      </c>
      <c r="H3751">
        <v>5</v>
      </c>
      <c r="I3751">
        <v>50.86</v>
      </c>
      <c r="J3751">
        <v>5.0999999999999997E-2</v>
      </c>
      <c r="K3751">
        <v>23.76</v>
      </c>
      <c r="L3751" t="s">
        <v>57</v>
      </c>
    </row>
    <row r="3752" spans="1:12" x14ac:dyDescent="0.3">
      <c r="A3752" t="s">
        <v>592</v>
      </c>
      <c r="B3752" t="s">
        <v>8356</v>
      </c>
      <c r="C3752" t="s">
        <v>63</v>
      </c>
      <c r="D3752" t="s">
        <v>251</v>
      </c>
      <c r="E3752" t="s">
        <v>107</v>
      </c>
      <c r="F3752" t="s">
        <v>193</v>
      </c>
      <c r="G3752" t="s">
        <v>56</v>
      </c>
      <c r="H3752">
        <v>4</v>
      </c>
      <c r="I3752">
        <v>26.45</v>
      </c>
      <c r="J3752">
        <v>0.14399999999999999</v>
      </c>
      <c r="K3752">
        <v>11.26</v>
      </c>
      <c r="L3752" t="s">
        <v>57</v>
      </c>
    </row>
    <row r="3753" spans="1:12" x14ac:dyDescent="0.3">
      <c r="A3753" t="s">
        <v>1768</v>
      </c>
      <c r="B3753" t="s">
        <v>7449</v>
      </c>
      <c r="C3753" t="s">
        <v>84</v>
      </c>
      <c r="D3753" t="s">
        <v>103</v>
      </c>
      <c r="E3753" t="s">
        <v>71</v>
      </c>
      <c r="F3753" t="s">
        <v>126</v>
      </c>
      <c r="G3753" t="s">
        <v>56</v>
      </c>
      <c r="H3753">
        <v>3</v>
      </c>
      <c r="I3753">
        <v>179.27</v>
      </c>
      <c r="J3753">
        <v>0</v>
      </c>
      <c r="K3753">
        <v>129.52000000000001</v>
      </c>
      <c r="L3753" t="s">
        <v>57</v>
      </c>
    </row>
    <row r="3754" spans="1:12" x14ac:dyDescent="0.3">
      <c r="A3754" t="s">
        <v>1699</v>
      </c>
      <c r="B3754" t="s">
        <v>7118</v>
      </c>
      <c r="C3754" t="s">
        <v>84</v>
      </c>
      <c r="D3754" t="s">
        <v>243</v>
      </c>
      <c r="E3754" t="s">
        <v>107</v>
      </c>
      <c r="F3754" t="s">
        <v>193</v>
      </c>
      <c r="G3754" t="s">
        <v>56</v>
      </c>
      <c r="H3754">
        <v>4</v>
      </c>
      <c r="J3754">
        <v>0.115</v>
      </c>
      <c r="K3754">
        <v>22.13</v>
      </c>
      <c r="L3754" t="s">
        <v>57</v>
      </c>
    </row>
    <row r="3755" spans="1:12" x14ac:dyDescent="0.3">
      <c r="A3755" t="s">
        <v>1970</v>
      </c>
      <c r="B3755" t="s">
        <v>7254</v>
      </c>
      <c r="C3755" t="s">
        <v>84</v>
      </c>
      <c r="D3755" t="s">
        <v>147</v>
      </c>
      <c r="E3755" t="s">
        <v>71</v>
      </c>
      <c r="F3755" t="s">
        <v>78</v>
      </c>
      <c r="G3755" t="s">
        <v>68</v>
      </c>
      <c r="H3755">
        <v>5</v>
      </c>
      <c r="I3755">
        <v>199.6</v>
      </c>
      <c r="J3755">
        <v>9.4E-2</v>
      </c>
      <c r="K3755">
        <v>155.46</v>
      </c>
      <c r="L3755" t="s">
        <v>57</v>
      </c>
    </row>
    <row r="3756" spans="1:12" x14ac:dyDescent="0.3">
      <c r="A3756" t="s">
        <v>1611</v>
      </c>
      <c r="B3756" t="s">
        <v>8357</v>
      </c>
      <c r="C3756" t="s">
        <v>88</v>
      </c>
      <c r="D3756" t="s">
        <v>123</v>
      </c>
      <c r="E3756" t="s">
        <v>60</v>
      </c>
      <c r="F3756" t="s">
        <v>99</v>
      </c>
      <c r="G3756" t="s">
        <v>68</v>
      </c>
      <c r="H3756">
        <v>4</v>
      </c>
      <c r="I3756">
        <v>43.97</v>
      </c>
      <c r="J3756">
        <v>0</v>
      </c>
      <c r="K3756">
        <v>21.59</v>
      </c>
      <c r="L3756" t="s">
        <v>57</v>
      </c>
    </row>
    <row r="3757" spans="1:12" x14ac:dyDescent="0.3">
      <c r="A3757" t="s">
        <v>1255</v>
      </c>
      <c r="B3757" t="s">
        <v>8358</v>
      </c>
      <c r="C3757" t="s">
        <v>52</v>
      </c>
      <c r="D3757" t="s">
        <v>121</v>
      </c>
      <c r="E3757" t="s">
        <v>54</v>
      </c>
      <c r="F3757" t="s">
        <v>156</v>
      </c>
      <c r="G3757" t="s">
        <v>68</v>
      </c>
      <c r="H3757">
        <v>1</v>
      </c>
      <c r="I3757">
        <v>17.97</v>
      </c>
      <c r="J3757">
        <v>0</v>
      </c>
      <c r="K3757">
        <v>11.8</v>
      </c>
      <c r="L3757" t="s">
        <v>57</v>
      </c>
    </row>
    <row r="3758" spans="1:12" x14ac:dyDescent="0.3">
      <c r="A3758" t="s">
        <v>5112</v>
      </c>
      <c r="B3758" t="s">
        <v>8359</v>
      </c>
      <c r="C3758" t="s">
        <v>84</v>
      </c>
      <c r="D3758" t="s">
        <v>196</v>
      </c>
      <c r="E3758" t="s">
        <v>60</v>
      </c>
      <c r="F3758" t="s">
        <v>67</v>
      </c>
      <c r="G3758" t="s">
        <v>56</v>
      </c>
      <c r="H3758">
        <v>2</v>
      </c>
      <c r="I3758">
        <v>78.099999999999994</v>
      </c>
      <c r="J3758">
        <v>8.5000000000000006E-2</v>
      </c>
      <c r="K3758">
        <v>40.229999999999997</v>
      </c>
      <c r="L3758" t="s">
        <v>57</v>
      </c>
    </row>
    <row r="3759" spans="1:12" x14ac:dyDescent="0.3">
      <c r="A3759" t="s">
        <v>1836</v>
      </c>
      <c r="B3759" t="s">
        <v>6858</v>
      </c>
      <c r="C3759" t="s">
        <v>88</v>
      </c>
      <c r="D3759" t="s">
        <v>234</v>
      </c>
      <c r="E3759" t="s">
        <v>60</v>
      </c>
      <c r="F3759" t="s">
        <v>90</v>
      </c>
      <c r="G3759" t="s">
        <v>68</v>
      </c>
      <c r="H3759">
        <v>1</v>
      </c>
      <c r="I3759">
        <v>59.7</v>
      </c>
      <c r="J3759">
        <v>3.7999999999999999E-2</v>
      </c>
      <c r="K3759">
        <v>26.43</v>
      </c>
      <c r="L3759" t="s">
        <v>57</v>
      </c>
    </row>
    <row r="3760" spans="1:12" x14ac:dyDescent="0.3">
      <c r="A3760" t="s">
        <v>3538</v>
      </c>
      <c r="B3760" t="s">
        <v>7542</v>
      </c>
      <c r="C3760" t="s">
        <v>63</v>
      </c>
      <c r="D3760" t="s">
        <v>64</v>
      </c>
      <c r="E3760" t="s">
        <v>71</v>
      </c>
      <c r="F3760" t="s">
        <v>86</v>
      </c>
      <c r="G3760" t="s">
        <v>68</v>
      </c>
      <c r="H3760">
        <v>5</v>
      </c>
      <c r="I3760">
        <v>253.21</v>
      </c>
      <c r="J3760">
        <v>0.32700000000000001</v>
      </c>
      <c r="K3760">
        <v>177.17</v>
      </c>
      <c r="L3760" t="s">
        <v>104</v>
      </c>
    </row>
    <row r="3761" spans="1:12" x14ac:dyDescent="0.3">
      <c r="A3761" t="s">
        <v>3401</v>
      </c>
      <c r="B3761" t="s">
        <v>8360</v>
      </c>
      <c r="C3761" t="s">
        <v>63</v>
      </c>
      <c r="D3761" t="s">
        <v>302</v>
      </c>
      <c r="E3761" t="s">
        <v>60</v>
      </c>
      <c r="F3761" t="s">
        <v>61</v>
      </c>
      <c r="G3761" t="s">
        <v>56</v>
      </c>
      <c r="H3761">
        <v>4</v>
      </c>
      <c r="I3761">
        <v>25.11</v>
      </c>
      <c r="J3761">
        <v>0.33700000000000002</v>
      </c>
      <c r="K3761">
        <v>12.07</v>
      </c>
      <c r="L3761" t="s">
        <v>6720</v>
      </c>
    </row>
    <row r="3762" spans="1:12" x14ac:dyDescent="0.3">
      <c r="A3762" t="s">
        <v>6530</v>
      </c>
      <c r="B3762" t="s">
        <v>7821</v>
      </c>
      <c r="C3762" t="s">
        <v>88</v>
      </c>
      <c r="D3762" t="s">
        <v>123</v>
      </c>
      <c r="E3762" t="s">
        <v>93</v>
      </c>
      <c r="F3762" t="s">
        <v>255</v>
      </c>
      <c r="G3762" t="s">
        <v>68</v>
      </c>
      <c r="H3762">
        <v>1</v>
      </c>
      <c r="I3762">
        <v>88.95</v>
      </c>
      <c r="J3762">
        <v>0</v>
      </c>
      <c r="K3762">
        <v>35.1</v>
      </c>
      <c r="L3762" t="s">
        <v>6714</v>
      </c>
    </row>
    <row r="3763" spans="1:12" x14ac:dyDescent="0.3">
      <c r="A3763" t="s">
        <v>977</v>
      </c>
      <c r="B3763" t="s">
        <v>8361</v>
      </c>
      <c r="C3763" t="s">
        <v>84</v>
      </c>
      <c r="D3763" t="s">
        <v>169</v>
      </c>
      <c r="E3763" t="s">
        <v>93</v>
      </c>
      <c r="F3763" t="s">
        <v>94</v>
      </c>
      <c r="G3763" t="s">
        <v>68</v>
      </c>
      <c r="H3763">
        <v>4</v>
      </c>
      <c r="I3763">
        <v>36.799999999999997</v>
      </c>
      <c r="J3763">
        <v>0.03</v>
      </c>
      <c r="K3763">
        <v>14.35</v>
      </c>
      <c r="L3763" t="s">
        <v>57</v>
      </c>
    </row>
    <row r="3764" spans="1:12" x14ac:dyDescent="0.3">
      <c r="A3764" t="s">
        <v>3592</v>
      </c>
      <c r="B3764" t="s">
        <v>7492</v>
      </c>
      <c r="C3764" t="s">
        <v>84</v>
      </c>
      <c r="D3764" t="s">
        <v>147</v>
      </c>
      <c r="E3764" t="s">
        <v>54</v>
      </c>
      <c r="F3764" t="s">
        <v>55</v>
      </c>
      <c r="G3764" t="s">
        <v>68</v>
      </c>
      <c r="H3764">
        <v>1</v>
      </c>
      <c r="I3764">
        <v>10.84</v>
      </c>
      <c r="J3764">
        <v>4.5999999999999999E-2</v>
      </c>
      <c r="K3764">
        <v>7.32</v>
      </c>
      <c r="L3764" t="s">
        <v>57</v>
      </c>
    </row>
    <row r="3765" spans="1:12" x14ac:dyDescent="0.3">
      <c r="A3765" t="s">
        <v>4373</v>
      </c>
      <c r="B3765" t="s">
        <v>7282</v>
      </c>
      <c r="C3765" t="s">
        <v>52</v>
      </c>
      <c r="D3765" t="s">
        <v>237</v>
      </c>
      <c r="E3765" t="s">
        <v>54</v>
      </c>
      <c r="F3765" t="s">
        <v>156</v>
      </c>
      <c r="G3765" t="s">
        <v>56</v>
      </c>
      <c r="H3765">
        <v>1</v>
      </c>
      <c r="I3765">
        <v>17.47</v>
      </c>
      <c r="J3765">
        <v>8.5999999999999993E-2</v>
      </c>
      <c r="K3765">
        <v>11.15</v>
      </c>
      <c r="L3765" t="s">
        <v>57</v>
      </c>
    </row>
    <row r="3766" spans="1:12" x14ac:dyDescent="0.3">
      <c r="A3766" t="s">
        <v>463</v>
      </c>
      <c r="B3766" t="s">
        <v>7172</v>
      </c>
      <c r="C3766" t="s">
        <v>88</v>
      </c>
      <c r="D3766" t="s">
        <v>92</v>
      </c>
      <c r="E3766" t="s">
        <v>71</v>
      </c>
      <c r="F3766" t="s">
        <v>86</v>
      </c>
      <c r="G3766" t="s">
        <v>68</v>
      </c>
      <c r="H3766">
        <v>3</v>
      </c>
      <c r="I3766">
        <v>218.54</v>
      </c>
      <c r="J3766">
        <v>0.14199999999999999</v>
      </c>
      <c r="K3766">
        <v>155.05000000000001</v>
      </c>
      <c r="L3766" t="s">
        <v>57</v>
      </c>
    </row>
    <row r="3767" spans="1:12" x14ac:dyDescent="0.3">
      <c r="A3767" t="s">
        <v>4598</v>
      </c>
      <c r="B3767" t="s">
        <v>6937</v>
      </c>
      <c r="C3767" t="s">
        <v>88</v>
      </c>
      <c r="D3767" t="s">
        <v>198</v>
      </c>
      <c r="E3767" t="s">
        <v>107</v>
      </c>
      <c r="F3767" t="s">
        <v>148</v>
      </c>
      <c r="G3767" t="s">
        <v>68</v>
      </c>
      <c r="H3767">
        <v>3</v>
      </c>
      <c r="I3767">
        <v>8.7100000000000009</v>
      </c>
      <c r="J3767">
        <v>0.12</v>
      </c>
      <c r="K3767">
        <v>3.39</v>
      </c>
      <c r="L3767" t="s">
        <v>57</v>
      </c>
    </row>
    <row r="3768" spans="1:12" x14ac:dyDescent="0.3">
      <c r="A3768" t="s">
        <v>955</v>
      </c>
      <c r="B3768" t="s">
        <v>7613</v>
      </c>
      <c r="C3768" t="s">
        <v>88</v>
      </c>
      <c r="D3768" t="s">
        <v>206</v>
      </c>
      <c r="E3768" t="s">
        <v>93</v>
      </c>
      <c r="F3768" t="s">
        <v>94</v>
      </c>
      <c r="G3768" t="s">
        <v>68</v>
      </c>
      <c r="H3768">
        <v>7</v>
      </c>
      <c r="I3768">
        <v>66.94</v>
      </c>
      <c r="J3768">
        <v>0.05</v>
      </c>
      <c r="K3768">
        <v>27.51</v>
      </c>
      <c r="L3768" t="s">
        <v>57</v>
      </c>
    </row>
    <row r="3769" spans="1:12" x14ac:dyDescent="0.3">
      <c r="A3769" t="s">
        <v>4686</v>
      </c>
      <c r="B3769" t="s">
        <v>6839</v>
      </c>
      <c r="C3769" t="s">
        <v>84</v>
      </c>
      <c r="D3769" t="s">
        <v>243</v>
      </c>
      <c r="E3769" t="s">
        <v>107</v>
      </c>
      <c r="F3769" t="s">
        <v>139</v>
      </c>
      <c r="G3769" t="s">
        <v>56</v>
      </c>
      <c r="H3769">
        <v>1</v>
      </c>
      <c r="I3769">
        <v>59.59</v>
      </c>
      <c r="J3769">
        <v>0.114</v>
      </c>
      <c r="K3769">
        <v>19.78</v>
      </c>
      <c r="L3769" t="s">
        <v>57</v>
      </c>
    </row>
    <row r="3770" spans="1:12" x14ac:dyDescent="0.3">
      <c r="A3770" t="s">
        <v>6262</v>
      </c>
      <c r="B3770" t="s">
        <v>7906</v>
      </c>
      <c r="C3770" t="s">
        <v>63</v>
      </c>
      <c r="D3770" t="s">
        <v>204</v>
      </c>
      <c r="E3770" t="s">
        <v>54</v>
      </c>
      <c r="F3770" t="s">
        <v>6830</v>
      </c>
      <c r="G3770" t="s">
        <v>68</v>
      </c>
      <c r="H3770">
        <v>1</v>
      </c>
      <c r="I3770">
        <v>13.97</v>
      </c>
      <c r="J3770">
        <v>0.193</v>
      </c>
      <c r="K3770">
        <v>9.07</v>
      </c>
      <c r="L3770" t="s">
        <v>57</v>
      </c>
    </row>
    <row r="3771" spans="1:12" x14ac:dyDescent="0.3">
      <c r="A3771" t="s">
        <v>1933</v>
      </c>
      <c r="B3771" t="s">
        <v>8362</v>
      </c>
      <c r="C3771" t="s">
        <v>84</v>
      </c>
      <c r="E3771" t="s">
        <v>60</v>
      </c>
      <c r="F3771" t="s">
        <v>90</v>
      </c>
      <c r="G3771" t="s">
        <v>56</v>
      </c>
      <c r="H3771">
        <v>8</v>
      </c>
      <c r="I3771">
        <v>75.319999999999993</v>
      </c>
      <c r="J3771">
        <v>0.13900000000000001</v>
      </c>
      <c r="K3771">
        <v>34.130000000000003</v>
      </c>
      <c r="L3771" t="s">
        <v>57</v>
      </c>
    </row>
    <row r="3772" spans="1:12" x14ac:dyDescent="0.3">
      <c r="A3772" t="s">
        <v>3404</v>
      </c>
      <c r="B3772" t="s">
        <v>7836</v>
      </c>
      <c r="C3772" t="s">
        <v>52</v>
      </c>
      <c r="D3772" t="s">
        <v>155</v>
      </c>
      <c r="E3772" t="s">
        <v>71</v>
      </c>
      <c r="F3772" t="s">
        <v>126</v>
      </c>
      <c r="G3772" t="s">
        <v>56</v>
      </c>
      <c r="H3772">
        <v>5</v>
      </c>
      <c r="I3772">
        <v>211.48</v>
      </c>
      <c r="J3772">
        <v>0</v>
      </c>
      <c r="K3772">
        <v>152.56</v>
      </c>
      <c r="L3772" t="s">
        <v>57</v>
      </c>
    </row>
    <row r="3773" spans="1:12" x14ac:dyDescent="0.3">
      <c r="A3773" t="s">
        <v>6332</v>
      </c>
      <c r="B3773" t="s">
        <v>7964</v>
      </c>
      <c r="C3773" t="s">
        <v>88</v>
      </c>
      <c r="D3773" t="s">
        <v>270</v>
      </c>
      <c r="E3773" t="s">
        <v>93</v>
      </c>
      <c r="F3773" t="s">
        <v>7353</v>
      </c>
      <c r="G3773" t="s">
        <v>68</v>
      </c>
      <c r="H3773">
        <v>1</v>
      </c>
      <c r="I3773">
        <v>34.479999999999997</v>
      </c>
      <c r="J3773">
        <v>5.0999999999999997E-2</v>
      </c>
      <c r="K3773">
        <v>15.58</v>
      </c>
      <c r="L3773" t="s">
        <v>57</v>
      </c>
    </row>
    <row r="3774" spans="1:12" x14ac:dyDescent="0.3">
      <c r="A3774" t="s">
        <v>586</v>
      </c>
      <c r="B3774" t="s">
        <v>6804</v>
      </c>
      <c r="C3774" t="s">
        <v>88</v>
      </c>
      <c r="D3774" t="s">
        <v>198</v>
      </c>
      <c r="E3774" t="s">
        <v>107</v>
      </c>
      <c r="F3774" t="s">
        <v>193</v>
      </c>
      <c r="G3774" t="s">
        <v>68</v>
      </c>
      <c r="H3774">
        <v>3</v>
      </c>
      <c r="I3774">
        <v>11.17</v>
      </c>
      <c r="J3774">
        <v>0.05</v>
      </c>
      <c r="K3774">
        <v>3.82</v>
      </c>
      <c r="L3774" t="s">
        <v>57</v>
      </c>
    </row>
    <row r="3775" spans="1:12" x14ac:dyDescent="0.3">
      <c r="A3775" t="s">
        <v>2158</v>
      </c>
      <c r="B3775" t="s">
        <v>8363</v>
      </c>
      <c r="C3775" t="s">
        <v>84</v>
      </c>
      <c r="D3775" t="s">
        <v>171</v>
      </c>
      <c r="E3775" t="s">
        <v>54</v>
      </c>
      <c r="F3775" t="s">
        <v>268</v>
      </c>
      <c r="G3775" t="s">
        <v>68</v>
      </c>
      <c r="H3775">
        <v>1</v>
      </c>
      <c r="I3775">
        <v>4.3899999999999997</v>
      </c>
      <c r="J3775">
        <v>7.3999999999999996E-2</v>
      </c>
      <c r="K3775">
        <v>2.87</v>
      </c>
      <c r="L3775" t="s">
        <v>57</v>
      </c>
    </row>
    <row r="3776" spans="1:12" x14ac:dyDescent="0.3">
      <c r="A3776" t="s">
        <v>2487</v>
      </c>
      <c r="B3776" t="s">
        <v>7263</v>
      </c>
      <c r="C3776" t="s">
        <v>88</v>
      </c>
      <c r="D3776" t="s">
        <v>162</v>
      </c>
      <c r="E3776" t="s">
        <v>71</v>
      </c>
      <c r="F3776" t="s">
        <v>97</v>
      </c>
      <c r="G3776" t="s">
        <v>68</v>
      </c>
      <c r="H3776">
        <v>9</v>
      </c>
      <c r="I3776">
        <v>168.78</v>
      </c>
      <c r="J3776">
        <v>0.13100000000000001</v>
      </c>
      <c r="K3776">
        <v>129.19999999999999</v>
      </c>
      <c r="L3776" t="s">
        <v>57</v>
      </c>
    </row>
    <row r="3777" spans="1:12" x14ac:dyDescent="0.3">
      <c r="A3777" t="s">
        <v>3338</v>
      </c>
      <c r="B3777" t="s">
        <v>6985</v>
      </c>
      <c r="C3777" t="s">
        <v>52</v>
      </c>
      <c r="D3777" t="s">
        <v>216</v>
      </c>
      <c r="E3777" t="s">
        <v>54</v>
      </c>
      <c r="F3777" t="s">
        <v>268</v>
      </c>
      <c r="G3777" t="s">
        <v>68</v>
      </c>
      <c r="H3777">
        <v>6</v>
      </c>
      <c r="I3777">
        <v>21.89</v>
      </c>
      <c r="J3777">
        <v>0.108</v>
      </c>
      <c r="K3777">
        <v>12.6</v>
      </c>
      <c r="L3777" t="s">
        <v>57</v>
      </c>
    </row>
    <row r="3778" spans="1:12" x14ac:dyDescent="0.3">
      <c r="A3778" t="s">
        <v>5280</v>
      </c>
      <c r="B3778" t="s">
        <v>7717</v>
      </c>
      <c r="C3778" t="s">
        <v>88</v>
      </c>
      <c r="D3778" t="s">
        <v>179</v>
      </c>
      <c r="E3778" t="s">
        <v>71</v>
      </c>
      <c r="F3778" t="s">
        <v>78</v>
      </c>
      <c r="G3778" t="s">
        <v>68</v>
      </c>
      <c r="H3778">
        <v>2</v>
      </c>
      <c r="I3778">
        <v>34.24</v>
      </c>
      <c r="J3778">
        <v>0.16600000000000001</v>
      </c>
      <c r="K3778">
        <v>27.01</v>
      </c>
      <c r="L3778" t="s">
        <v>57</v>
      </c>
    </row>
    <row r="3779" spans="1:12" x14ac:dyDescent="0.3">
      <c r="A3779" t="s">
        <v>4465</v>
      </c>
      <c r="B3779" t="s">
        <v>8175</v>
      </c>
      <c r="C3779" t="s">
        <v>63</v>
      </c>
      <c r="D3779" t="s">
        <v>258</v>
      </c>
      <c r="E3779" t="s">
        <v>6846</v>
      </c>
      <c r="F3779" t="s">
        <v>78</v>
      </c>
      <c r="G3779" t="s">
        <v>68</v>
      </c>
      <c r="H3779">
        <v>3</v>
      </c>
      <c r="I3779">
        <v>204.4</v>
      </c>
      <c r="J3779">
        <v>0.28299999999999997</v>
      </c>
      <c r="K3779">
        <v>146.49</v>
      </c>
      <c r="L3779" t="s">
        <v>57</v>
      </c>
    </row>
    <row r="3780" spans="1:12" x14ac:dyDescent="0.3">
      <c r="A3780" t="s">
        <v>2173</v>
      </c>
      <c r="B3780" t="s">
        <v>8364</v>
      </c>
      <c r="C3780" t="s">
        <v>88</v>
      </c>
      <c r="D3780" t="s">
        <v>206</v>
      </c>
      <c r="E3780" t="s">
        <v>54</v>
      </c>
      <c r="F3780" t="s">
        <v>114</v>
      </c>
      <c r="G3780" t="s">
        <v>68</v>
      </c>
      <c r="H3780">
        <v>1</v>
      </c>
      <c r="I3780">
        <v>7.97</v>
      </c>
      <c r="J3780">
        <v>2.3E-2</v>
      </c>
      <c r="K3780">
        <v>5.15</v>
      </c>
      <c r="L3780" t="s">
        <v>57</v>
      </c>
    </row>
    <row r="3781" spans="1:12" x14ac:dyDescent="0.3">
      <c r="A3781" t="s">
        <v>4954</v>
      </c>
      <c r="B3781" t="s">
        <v>8075</v>
      </c>
      <c r="C3781" t="s">
        <v>52</v>
      </c>
      <c r="D3781" t="s">
        <v>155</v>
      </c>
      <c r="E3781" t="s">
        <v>107</v>
      </c>
      <c r="F3781" t="s">
        <v>193</v>
      </c>
      <c r="G3781" t="s">
        <v>68</v>
      </c>
      <c r="H3781">
        <v>4</v>
      </c>
      <c r="I3781">
        <v>17.37</v>
      </c>
      <c r="J3781">
        <v>5.8000000000000003E-2</v>
      </c>
      <c r="K3781">
        <v>6.82</v>
      </c>
      <c r="L3781" t="s">
        <v>57</v>
      </c>
    </row>
    <row r="3782" spans="1:12" x14ac:dyDescent="0.3">
      <c r="A3782" t="s">
        <v>308</v>
      </c>
      <c r="B3782" t="s">
        <v>7789</v>
      </c>
      <c r="C3782" t="s">
        <v>88</v>
      </c>
      <c r="E3782" t="s">
        <v>107</v>
      </c>
      <c r="F3782" t="s">
        <v>148</v>
      </c>
      <c r="G3782" t="s">
        <v>68</v>
      </c>
      <c r="H3782">
        <v>7</v>
      </c>
      <c r="I3782">
        <v>59.93</v>
      </c>
      <c r="J3782">
        <v>1.9E-2</v>
      </c>
      <c r="K3782">
        <v>25.6</v>
      </c>
      <c r="L3782" t="s">
        <v>57</v>
      </c>
    </row>
    <row r="3783" spans="1:12" x14ac:dyDescent="0.3">
      <c r="A3783" t="s">
        <v>4971</v>
      </c>
      <c r="B3783" t="s">
        <v>6842</v>
      </c>
      <c r="C3783" t="s">
        <v>63</v>
      </c>
      <c r="D3783" t="s">
        <v>159</v>
      </c>
      <c r="E3783" t="s">
        <v>54</v>
      </c>
      <c r="F3783" t="s">
        <v>268</v>
      </c>
      <c r="G3783" t="s">
        <v>56</v>
      </c>
      <c r="H3783">
        <v>3</v>
      </c>
      <c r="I3783">
        <v>19.5</v>
      </c>
      <c r="J3783">
        <v>0.26100000000000001</v>
      </c>
      <c r="K3783">
        <v>13.02</v>
      </c>
      <c r="L3783" t="s">
        <v>57</v>
      </c>
    </row>
    <row r="3784" spans="1:12" x14ac:dyDescent="0.3">
      <c r="A3784" t="s">
        <v>2219</v>
      </c>
      <c r="B3784" t="s">
        <v>7759</v>
      </c>
      <c r="C3784" t="s">
        <v>84</v>
      </c>
      <c r="D3784" t="s">
        <v>225</v>
      </c>
      <c r="E3784" t="s">
        <v>93</v>
      </c>
      <c r="F3784" t="s">
        <v>141</v>
      </c>
      <c r="G3784" t="s">
        <v>56</v>
      </c>
      <c r="H3784">
        <v>3</v>
      </c>
      <c r="I3784">
        <v>31.26</v>
      </c>
      <c r="J3784">
        <v>0.121</v>
      </c>
      <c r="K3784">
        <v>15.54</v>
      </c>
      <c r="L3784" t="s">
        <v>57</v>
      </c>
    </row>
    <row r="3785" spans="1:12" x14ac:dyDescent="0.3">
      <c r="A3785" t="s">
        <v>3976</v>
      </c>
      <c r="B3785" t="s">
        <v>8326</v>
      </c>
      <c r="C3785" t="s">
        <v>52</v>
      </c>
      <c r="D3785" t="s">
        <v>200</v>
      </c>
      <c r="E3785" t="s">
        <v>54</v>
      </c>
      <c r="F3785" t="s">
        <v>268</v>
      </c>
      <c r="G3785" t="s">
        <v>68</v>
      </c>
      <c r="H3785">
        <v>2</v>
      </c>
      <c r="I3785">
        <v>15.08</v>
      </c>
      <c r="J3785">
        <v>7.1999999999999995E-2</v>
      </c>
      <c r="K3785">
        <v>9.15</v>
      </c>
      <c r="L3785" t="s">
        <v>57</v>
      </c>
    </row>
    <row r="3786" spans="1:12" x14ac:dyDescent="0.3">
      <c r="A3786" t="s">
        <v>2786</v>
      </c>
      <c r="B3786" t="s">
        <v>7222</v>
      </c>
      <c r="C3786" t="s">
        <v>84</v>
      </c>
      <c r="D3786" t="s">
        <v>169</v>
      </c>
      <c r="E3786" t="s">
        <v>71</v>
      </c>
      <c r="F3786" t="s">
        <v>97</v>
      </c>
      <c r="G3786" t="s">
        <v>56</v>
      </c>
      <c r="H3786">
        <v>2</v>
      </c>
      <c r="I3786">
        <v>298.74</v>
      </c>
      <c r="J3786">
        <v>7.6999999999999999E-2</v>
      </c>
      <c r="K3786">
        <v>200.37</v>
      </c>
      <c r="L3786" t="s">
        <v>57</v>
      </c>
    </row>
    <row r="3787" spans="1:12" x14ac:dyDescent="0.3">
      <c r="A3787" t="s">
        <v>5516</v>
      </c>
      <c r="B3787" t="s">
        <v>7812</v>
      </c>
      <c r="C3787" t="s">
        <v>63</v>
      </c>
      <c r="D3787" t="s">
        <v>137</v>
      </c>
      <c r="E3787" t="s">
        <v>107</v>
      </c>
      <c r="F3787" t="s">
        <v>132</v>
      </c>
      <c r="G3787" t="s">
        <v>56</v>
      </c>
      <c r="H3787">
        <v>2</v>
      </c>
      <c r="I3787">
        <v>56.17</v>
      </c>
      <c r="J3787">
        <v>0.30299999999999999</v>
      </c>
      <c r="K3787">
        <v>22.85</v>
      </c>
      <c r="L3787" t="s">
        <v>57</v>
      </c>
    </row>
    <row r="3788" spans="1:12" x14ac:dyDescent="0.3">
      <c r="A3788" t="s">
        <v>462</v>
      </c>
      <c r="B3788" t="s">
        <v>7397</v>
      </c>
      <c r="C3788" t="s">
        <v>84</v>
      </c>
      <c r="D3788" t="s">
        <v>372</v>
      </c>
      <c r="E3788" t="s">
        <v>107</v>
      </c>
      <c r="F3788" t="s">
        <v>148</v>
      </c>
      <c r="G3788" t="s">
        <v>56</v>
      </c>
      <c r="H3788">
        <v>1</v>
      </c>
      <c r="I3788">
        <v>19.010000000000002</v>
      </c>
      <c r="J3788">
        <v>7.9000000000000001E-2</v>
      </c>
      <c r="K3788">
        <v>6.24</v>
      </c>
      <c r="L3788" t="s">
        <v>57</v>
      </c>
    </row>
    <row r="3789" spans="1:12" x14ac:dyDescent="0.3">
      <c r="A3789" t="s">
        <v>4997</v>
      </c>
      <c r="B3789" t="s">
        <v>6988</v>
      </c>
      <c r="C3789" t="s">
        <v>88</v>
      </c>
      <c r="D3789" t="s">
        <v>183</v>
      </c>
      <c r="E3789" t="s">
        <v>71</v>
      </c>
      <c r="F3789" t="s">
        <v>72</v>
      </c>
      <c r="G3789" t="s">
        <v>56</v>
      </c>
      <c r="H3789">
        <v>1</v>
      </c>
      <c r="I3789">
        <v>289.48</v>
      </c>
      <c r="J3789">
        <v>0.19400000000000001</v>
      </c>
      <c r="K3789">
        <v>203.88</v>
      </c>
      <c r="L3789" t="s">
        <v>57</v>
      </c>
    </row>
    <row r="3790" spans="1:12" x14ac:dyDescent="0.3">
      <c r="A3790" t="s">
        <v>4729</v>
      </c>
      <c r="B3790" t="s">
        <v>6739</v>
      </c>
      <c r="C3790" t="s">
        <v>84</v>
      </c>
      <c r="D3790" t="s">
        <v>150</v>
      </c>
      <c r="E3790" t="s">
        <v>93</v>
      </c>
      <c r="F3790" t="s">
        <v>124</v>
      </c>
      <c r="G3790" t="s">
        <v>56</v>
      </c>
      <c r="H3790">
        <v>3</v>
      </c>
      <c r="I3790">
        <v>19.27</v>
      </c>
      <c r="J3790">
        <v>0.28100000000000003</v>
      </c>
      <c r="K3790">
        <v>9.3800000000000008</v>
      </c>
      <c r="L3790" t="s">
        <v>57</v>
      </c>
    </row>
    <row r="3791" spans="1:12" x14ac:dyDescent="0.3">
      <c r="A3791" t="s">
        <v>4666</v>
      </c>
      <c r="B3791" t="s">
        <v>7484</v>
      </c>
      <c r="C3791" t="s">
        <v>63</v>
      </c>
      <c r="D3791" t="s">
        <v>159</v>
      </c>
      <c r="E3791" t="s">
        <v>93</v>
      </c>
      <c r="F3791" t="s">
        <v>141</v>
      </c>
      <c r="G3791" t="s">
        <v>56</v>
      </c>
      <c r="H3791">
        <v>1</v>
      </c>
      <c r="I3791">
        <v>14.67</v>
      </c>
      <c r="J3791">
        <v>9.5000000000000001E-2</v>
      </c>
      <c r="K3791">
        <v>5.41</v>
      </c>
      <c r="L3791" t="s">
        <v>57</v>
      </c>
    </row>
    <row r="3792" spans="1:12" x14ac:dyDescent="0.3">
      <c r="A3792" t="s">
        <v>5981</v>
      </c>
      <c r="B3792" t="s">
        <v>8184</v>
      </c>
      <c r="C3792" t="s">
        <v>52</v>
      </c>
      <c r="D3792" t="s">
        <v>101</v>
      </c>
      <c r="E3792" t="s">
        <v>107</v>
      </c>
      <c r="F3792" t="s">
        <v>132</v>
      </c>
      <c r="G3792" t="s">
        <v>68</v>
      </c>
      <c r="H3792">
        <v>1</v>
      </c>
      <c r="I3792">
        <v>8.6199999999999992</v>
      </c>
      <c r="J3792">
        <v>1.9E-2</v>
      </c>
      <c r="K3792">
        <v>2.91</v>
      </c>
      <c r="L3792" t="s">
        <v>57</v>
      </c>
    </row>
    <row r="3793" spans="1:12" x14ac:dyDescent="0.3">
      <c r="A3793" t="s">
        <v>4903</v>
      </c>
      <c r="B3793" t="s">
        <v>8365</v>
      </c>
      <c r="C3793" t="s">
        <v>84</v>
      </c>
      <c r="D3793" t="s">
        <v>196</v>
      </c>
      <c r="E3793" t="s">
        <v>60</v>
      </c>
      <c r="F3793" t="s">
        <v>67</v>
      </c>
      <c r="G3793" t="s">
        <v>56</v>
      </c>
      <c r="H3793">
        <v>2</v>
      </c>
      <c r="I3793">
        <v>72.48</v>
      </c>
      <c r="J3793">
        <v>4.3999999999999997E-2</v>
      </c>
      <c r="K3793">
        <v>32.369999999999997</v>
      </c>
      <c r="L3793" t="s">
        <v>6714</v>
      </c>
    </row>
    <row r="3794" spans="1:12" x14ac:dyDescent="0.3">
      <c r="A3794" t="s">
        <v>3539</v>
      </c>
      <c r="B3794" t="s">
        <v>6856</v>
      </c>
      <c r="C3794" t="s">
        <v>84</v>
      </c>
      <c r="D3794" t="s">
        <v>177</v>
      </c>
      <c r="E3794" t="s">
        <v>71</v>
      </c>
      <c r="F3794" t="s">
        <v>78</v>
      </c>
      <c r="G3794" t="s">
        <v>68</v>
      </c>
      <c r="H3794">
        <v>1</v>
      </c>
      <c r="I3794">
        <v>87.33</v>
      </c>
      <c r="J3794">
        <v>0.13500000000000001</v>
      </c>
      <c r="K3794">
        <v>60.7</v>
      </c>
      <c r="L3794" t="s">
        <v>57</v>
      </c>
    </row>
    <row r="3795" spans="1:12" x14ac:dyDescent="0.3">
      <c r="A3795" t="s">
        <v>2930</v>
      </c>
      <c r="B3795" t="s">
        <v>7220</v>
      </c>
      <c r="C3795" t="s">
        <v>63</v>
      </c>
      <c r="D3795" t="s">
        <v>7518</v>
      </c>
      <c r="E3795" t="s">
        <v>71</v>
      </c>
      <c r="F3795" t="s">
        <v>97</v>
      </c>
      <c r="H3795">
        <v>1</v>
      </c>
      <c r="I3795">
        <v>294.31</v>
      </c>
      <c r="J3795">
        <v>0.17399999999999999</v>
      </c>
      <c r="K3795">
        <v>196.56</v>
      </c>
      <c r="L3795" t="s">
        <v>57</v>
      </c>
    </row>
    <row r="3796" spans="1:12" x14ac:dyDescent="0.3">
      <c r="A3796" t="s">
        <v>772</v>
      </c>
      <c r="B3796" t="s">
        <v>8039</v>
      </c>
      <c r="C3796" t="s">
        <v>84</v>
      </c>
      <c r="D3796" t="s">
        <v>144</v>
      </c>
      <c r="E3796" t="s">
        <v>71</v>
      </c>
      <c r="F3796" t="s">
        <v>86</v>
      </c>
      <c r="G3796" t="s">
        <v>56</v>
      </c>
      <c r="H3796">
        <v>1</v>
      </c>
      <c r="I3796">
        <v>165.4</v>
      </c>
      <c r="J3796">
        <v>7.0999999999999994E-2</v>
      </c>
      <c r="K3796">
        <v>124.84</v>
      </c>
      <c r="L3796" t="s">
        <v>57</v>
      </c>
    </row>
    <row r="3797" spans="1:12" x14ac:dyDescent="0.3">
      <c r="A3797" t="s">
        <v>2603</v>
      </c>
      <c r="B3797" t="s">
        <v>7085</v>
      </c>
      <c r="C3797" t="s">
        <v>88</v>
      </c>
      <c r="D3797" t="s">
        <v>179</v>
      </c>
      <c r="E3797" t="s">
        <v>60</v>
      </c>
      <c r="F3797" t="s">
        <v>61</v>
      </c>
      <c r="G3797" t="s">
        <v>56</v>
      </c>
      <c r="H3797">
        <v>5</v>
      </c>
      <c r="I3797">
        <v>76.98</v>
      </c>
      <c r="J3797">
        <v>5.1999999999999998E-2</v>
      </c>
      <c r="K3797">
        <v>38.700000000000003</v>
      </c>
      <c r="L3797" t="s">
        <v>57</v>
      </c>
    </row>
    <row r="3798" spans="1:12" x14ac:dyDescent="0.3">
      <c r="A3798" t="s">
        <v>3118</v>
      </c>
      <c r="B3798" t="s">
        <v>7433</v>
      </c>
      <c r="C3798" t="s">
        <v>52</v>
      </c>
      <c r="D3798" t="s">
        <v>53</v>
      </c>
      <c r="E3798" t="s">
        <v>71</v>
      </c>
      <c r="F3798" t="s">
        <v>86</v>
      </c>
      <c r="G3798" t="s">
        <v>56</v>
      </c>
      <c r="H3798">
        <v>3</v>
      </c>
      <c r="I3798">
        <v>128.65</v>
      </c>
      <c r="J3798">
        <v>0.151</v>
      </c>
      <c r="K3798">
        <v>98.93</v>
      </c>
      <c r="L3798" t="s">
        <v>57</v>
      </c>
    </row>
    <row r="3799" spans="1:12" x14ac:dyDescent="0.3">
      <c r="A3799" t="s">
        <v>4758</v>
      </c>
      <c r="B3799" t="s">
        <v>7868</v>
      </c>
      <c r="C3799" t="s">
        <v>63</v>
      </c>
      <c r="D3799" t="s">
        <v>137</v>
      </c>
      <c r="E3799" t="s">
        <v>6924</v>
      </c>
      <c r="F3799" t="s">
        <v>72</v>
      </c>
      <c r="H3799">
        <v>2</v>
      </c>
      <c r="I3799">
        <v>161.22999999999999</v>
      </c>
      <c r="J3799">
        <v>0.34499999999999997</v>
      </c>
      <c r="K3799">
        <v>117.48</v>
      </c>
      <c r="L3799" t="s">
        <v>6720</v>
      </c>
    </row>
    <row r="3800" spans="1:12" x14ac:dyDescent="0.3">
      <c r="A3800" t="s">
        <v>2616</v>
      </c>
      <c r="B3800" t="s">
        <v>7993</v>
      </c>
      <c r="C3800" t="s">
        <v>88</v>
      </c>
      <c r="D3800" t="s">
        <v>183</v>
      </c>
      <c r="E3800" t="s">
        <v>60</v>
      </c>
      <c r="F3800" t="s">
        <v>61</v>
      </c>
      <c r="G3800" t="s">
        <v>68</v>
      </c>
      <c r="H3800">
        <v>2</v>
      </c>
      <c r="I3800">
        <v>102.03</v>
      </c>
      <c r="J3800">
        <v>5.5E-2</v>
      </c>
      <c r="K3800">
        <v>43.56</v>
      </c>
      <c r="L3800" t="s">
        <v>57</v>
      </c>
    </row>
    <row r="3801" spans="1:12" x14ac:dyDescent="0.3">
      <c r="A3801" t="s">
        <v>4024</v>
      </c>
      <c r="B3801" t="s">
        <v>7158</v>
      </c>
      <c r="C3801" t="s">
        <v>6930</v>
      </c>
      <c r="D3801" t="s">
        <v>150</v>
      </c>
      <c r="E3801" t="s">
        <v>93</v>
      </c>
      <c r="F3801" t="s">
        <v>141</v>
      </c>
      <c r="G3801" t="s">
        <v>56</v>
      </c>
      <c r="H3801">
        <v>-2</v>
      </c>
      <c r="I3801">
        <v>88.25</v>
      </c>
      <c r="J3801">
        <v>6.9000000000000006E-2</v>
      </c>
      <c r="K3801">
        <v>42.1</v>
      </c>
      <c r="L3801" t="s">
        <v>57</v>
      </c>
    </row>
    <row r="3802" spans="1:12" x14ac:dyDescent="0.3">
      <c r="A3802" t="s">
        <v>1441</v>
      </c>
      <c r="B3802" t="s">
        <v>6958</v>
      </c>
      <c r="C3802" t="s">
        <v>52</v>
      </c>
      <c r="D3802" t="s">
        <v>59</v>
      </c>
      <c r="E3802" t="s">
        <v>6901</v>
      </c>
      <c r="F3802" t="s">
        <v>90</v>
      </c>
      <c r="G3802" t="s">
        <v>68</v>
      </c>
      <c r="H3802">
        <v>1</v>
      </c>
      <c r="I3802">
        <v>85.82</v>
      </c>
      <c r="J3802">
        <v>7.8E-2</v>
      </c>
      <c r="K3802">
        <v>45.68</v>
      </c>
      <c r="L3802" t="s">
        <v>6720</v>
      </c>
    </row>
    <row r="3803" spans="1:12" x14ac:dyDescent="0.3">
      <c r="A3803" t="s">
        <v>5843</v>
      </c>
      <c r="B3803" t="s">
        <v>7788</v>
      </c>
      <c r="C3803" t="s">
        <v>52</v>
      </c>
      <c r="D3803" t="s">
        <v>75</v>
      </c>
      <c r="E3803" t="s">
        <v>60</v>
      </c>
      <c r="F3803" t="s">
        <v>99</v>
      </c>
      <c r="G3803" t="s">
        <v>56</v>
      </c>
      <c r="H3803">
        <v>2</v>
      </c>
      <c r="I3803">
        <v>54</v>
      </c>
      <c r="J3803">
        <v>4.9000000000000002E-2</v>
      </c>
      <c r="K3803">
        <v>29.17</v>
      </c>
      <c r="L3803" t="s">
        <v>57</v>
      </c>
    </row>
    <row r="3804" spans="1:12" x14ac:dyDescent="0.3">
      <c r="A3804" t="s">
        <v>1368</v>
      </c>
      <c r="B3804" t="s">
        <v>7415</v>
      </c>
      <c r="C3804" t="s">
        <v>52</v>
      </c>
      <c r="D3804" t="s">
        <v>101</v>
      </c>
      <c r="E3804" t="s">
        <v>93</v>
      </c>
      <c r="F3804" t="s">
        <v>94</v>
      </c>
      <c r="G3804" t="s">
        <v>68</v>
      </c>
      <c r="H3804">
        <v>7</v>
      </c>
      <c r="I3804">
        <v>75.14</v>
      </c>
      <c r="J3804">
        <v>6.6000000000000003E-2</v>
      </c>
      <c r="K3804">
        <v>29.33</v>
      </c>
      <c r="L3804" t="s">
        <v>57</v>
      </c>
    </row>
    <row r="3805" spans="1:12" x14ac:dyDescent="0.3">
      <c r="A3805" t="s">
        <v>5876</v>
      </c>
      <c r="B3805" t="s">
        <v>7511</v>
      </c>
      <c r="C3805" t="s">
        <v>63</v>
      </c>
      <c r="D3805" t="s">
        <v>302</v>
      </c>
      <c r="E3805" t="s">
        <v>93</v>
      </c>
      <c r="F3805" t="s">
        <v>141</v>
      </c>
      <c r="G3805" t="s">
        <v>56</v>
      </c>
      <c r="H3805">
        <v>12</v>
      </c>
      <c r="I3805">
        <v>45.54</v>
      </c>
      <c r="J3805">
        <v>0.17299999999999999</v>
      </c>
      <c r="K3805">
        <v>20</v>
      </c>
      <c r="L3805" t="s">
        <v>57</v>
      </c>
    </row>
    <row r="3806" spans="1:12" x14ac:dyDescent="0.3">
      <c r="A3806" t="s">
        <v>5870</v>
      </c>
      <c r="B3806" t="s">
        <v>6992</v>
      </c>
      <c r="C3806" t="s">
        <v>88</v>
      </c>
      <c r="D3806" t="s">
        <v>234</v>
      </c>
      <c r="E3806" t="s">
        <v>107</v>
      </c>
      <c r="F3806" t="s">
        <v>148</v>
      </c>
      <c r="G3806" t="s">
        <v>56</v>
      </c>
      <c r="H3806">
        <v>1</v>
      </c>
      <c r="I3806">
        <v>54.48</v>
      </c>
      <c r="J3806">
        <v>0.122</v>
      </c>
      <c r="K3806">
        <v>17.75</v>
      </c>
    </row>
    <row r="3807" spans="1:12" x14ac:dyDescent="0.3">
      <c r="A3807" t="s">
        <v>1827</v>
      </c>
      <c r="B3807" t="s">
        <v>6860</v>
      </c>
      <c r="C3807" t="s">
        <v>52</v>
      </c>
      <c r="D3807" t="s">
        <v>181</v>
      </c>
      <c r="E3807" t="s">
        <v>54</v>
      </c>
      <c r="F3807" t="s">
        <v>55</v>
      </c>
      <c r="G3807" t="s">
        <v>68</v>
      </c>
      <c r="H3807">
        <v>6</v>
      </c>
      <c r="I3807">
        <v>20.63</v>
      </c>
      <c r="J3807">
        <v>4.4999999999999998E-2</v>
      </c>
      <c r="K3807">
        <v>12.77</v>
      </c>
      <c r="L3807" t="s">
        <v>57</v>
      </c>
    </row>
    <row r="3808" spans="1:12" x14ac:dyDescent="0.3">
      <c r="A3808" t="s">
        <v>4605</v>
      </c>
      <c r="B3808" t="s">
        <v>7240</v>
      </c>
      <c r="C3808" t="s">
        <v>84</v>
      </c>
      <c r="D3808" t="s">
        <v>196</v>
      </c>
      <c r="E3808" t="s">
        <v>93</v>
      </c>
      <c r="F3808" t="s">
        <v>141</v>
      </c>
      <c r="G3808" t="s">
        <v>68</v>
      </c>
      <c r="H3808">
        <v>2</v>
      </c>
      <c r="J3808">
        <v>7.2999999999999995E-2</v>
      </c>
      <c r="K3808">
        <v>21.65</v>
      </c>
      <c r="L3808" t="s">
        <v>57</v>
      </c>
    </row>
    <row r="3809" spans="1:12" x14ac:dyDescent="0.3">
      <c r="A3809" t="s">
        <v>5479</v>
      </c>
      <c r="B3809" t="s">
        <v>7894</v>
      </c>
      <c r="C3809" t="s">
        <v>63</v>
      </c>
      <c r="D3809" t="s">
        <v>302</v>
      </c>
      <c r="E3809" t="s">
        <v>60</v>
      </c>
      <c r="F3809" t="s">
        <v>76</v>
      </c>
      <c r="G3809" t="s">
        <v>68</v>
      </c>
      <c r="H3809">
        <v>2</v>
      </c>
      <c r="I3809">
        <v>91.84</v>
      </c>
      <c r="J3809">
        <v>0.30399999999999999</v>
      </c>
      <c r="K3809">
        <v>42.55</v>
      </c>
      <c r="L3809" t="s">
        <v>57</v>
      </c>
    </row>
    <row r="3810" spans="1:12" x14ac:dyDescent="0.3">
      <c r="A3810" t="s">
        <v>4830</v>
      </c>
      <c r="B3810" t="s">
        <v>7718</v>
      </c>
      <c r="C3810" t="s">
        <v>63</v>
      </c>
      <c r="D3810" t="s">
        <v>82</v>
      </c>
      <c r="E3810" t="s">
        <v>71</v>
      </c>
      <c r="F3810" t="s">
        <v>72</v>
      </c>
      <c r="G3810" t="s">
        <v>56</v>
      </c>
      <c r="H3810">
        <v>13</v>
      </c>
      <c r="I3810">
        <v>131.41</v>
      </c>
      <c r="J3810">
        <v>0.17</v>
      </c>
      <c r="K3810">
        <v>96.57</v>
      </c>
      <c r="L3810" t="s">
        <v>104</v>
      </c>
    </row>
    <row r="3811" spans="1:12" x14ac:dyDescent="0.3">
      <c r="A3811" t="s">
        <v>1209</v>
      </c>
      <c r="B3811" t="s">
        <v>7333</v>
      </c>
      <c r="C3811" t="s">
        <v>84</v>
      </c>
      <c r="D3811" t="s">
        <v>243</v>
      </c>
      <c r="E3811" t="s">
        <v>54</v>
      </c>
      <c r="F3811" t="s">
        <v>156</v>
      </c>
      <c r="G3811" t="s">
        <v>68</v>
      </c>
      <c r="H3811">
        <v>2</v>
      </c>
      <c r="I3811">
        <v>3.17</v>
      </c>
      <c r="J3811">
        <v>7.0000000000000007E-2</v>
      </c>
      <c r="K3811">
        <v>1.88</v>
      </c>
      <c r="L3811" t="s">
        <v>57</v>
      </c>
    </row>
    <row r="3812" spans="1:12" x14ac:dyDescent="0.3">
      <c r="A3812" t="s">
        <v>4916</v>
      </c>
      <c r="B3812" t="s">
        <v>7490</v>
      </c>
      <c r="C3812" t="s">
        <v>63</v>
      </c>
      <c r="D3812" t="s">
        <v>281</v>
      </c>
      <c r="E3812" t="s">
        <v>60</v>
      </c>
      <c r="F3812" t="s">
        <v>99</v>
      </c>
      <c r="G3812" t="s">
        <v>56</v>
      </c>
      <c r="H3812">
        <v>9</v>
      </c>
      <c r="I3812">
        <v>96.74</v>
      </c>
      <c r="J3812">
        <v>0.11</v>
      </c>
      <c r="K3812">
        <v>47.64</v>
      </c>
    </row>
    <row r="3813" spans="1:12" x14ac:dyDescent="0.3">
      <c r="A3813" t="s">
        <v>5775</v>
      </c>
      <c r="B3813" t="s">
        <v>7307</v>
      </c>
      <c r="C3813" t="s">
        <v>52</v>
      </c>
      <c r="D3813" t="s">
        <v>200</v>
      </c>
      <c r="E3813" t="s">
        <v>60</v>
      </c>
      <c r="F3813" t="s">
        <v>7318</v>
      </c>
      <c r="G3813" t="s">
        <v>56</v>
      </c>
      <c r="H3813">
        <v>8</v>
      </c>
      <c r="I3813">
        <v>26.35</v>
      </c>
      <c r="J3813">
        <v>0.13300000000000001</v>
      </c>
      <c r="K3813">
        <v>11.35</v>
      </c>
      <c r="L3813" t="s">
        <v>57</v>
      </c>
    </row>
    <row r="3814" spans="1:12" x14ac:dyDescent="0.3">
      <c r="A3814" t="s">
        <v>4760</v>
      </c>
      <c r="B3814" t="s">
        <v>6993</v>
      </c>
      <c r="C3814" t="s">
        <v>63</v>
      </c>
      <c r="D3814" t="s">
        <v>302</v>
      </c>
      <c r="E3814" t="s">
        <v>7021</v>
      </c>
      <c r="F3814" t="s">
        <v>193</v>
      </c>
      <c r="G3814" t="s">
        <v>56</v>
      </c>
      <c r="H3814">
        <v>1</v>
      </c>
      <c r="I3814">
        <v>14.73</v>
      </c>
      <c r="J3814">
        <v>0.159</v>
      </c>
      <c r="K3814">
        <v>6.2</v>
      </c>
      <c r="L3814" t="s">
        <v>57</v>
      </c>
    </row>
    <row r="3815" spans="1:12" x14ac:dyDescent="0.3">
      <c r="A3815" t="s">
        <v>875</v>
      </c>
      <c r="B3815" t="s">
        <v>7036</v>
      </c>
      <c r="C3815" t="s">
        <v>84</v>
      </c>
      <c r="D3815" t="s">
        <v>229</v>
      </c>
      <c r="E3815" t="s">
        <v>6996</v>
      </c>
      <c r="F3815" t="s">
        <v>141</v>
      </c>
      <c r="G3815" t="s">
        <v>68</v>
      </c>
      <c r="H3815">
        <v>1</v>
      </c>
      <c r="I3815">
        <v>11.47</v>
      </c>
      <c r="J3815">
        <v>5.2999999999999999E-2</v>
      </c>
      <c r="K3815">
        <v>5.19</v>
      </c>
      <c r="L3815" t="s">
        <v>57</v>
      </c>
    </row>
    <row r="3816" spans="1:12" x14ac:dyDescent="0.3">
      <c r="A3816" t="s">
        <v>2048</v>
      </c>
      <c r="B3816" t="s">
        <v>8020</v>
      </c>
      <c r="C3816" t="s">
        <v>84</v>
      </c>
      <c r="D3816" t="s">
        <v>177</v>
      </c>
      <c r="E3816" t="s">
        <v>54</v>
      </c>
      <c r="F3816" t="s">
        <v>6763</v>
      </c>
      <c r="G3816" t="s">
        <v>56</v>
      </c>
      <c r="H3816">
        <v>4</v>
      </c>
      <c r="I3816">
        <v>9.27</v>
      </c>
      <c r="J3816">
        <v>5.3999999999999999E-2</v>
      </c>
      <c r="K3816">
        <v>5.5</v>
      </c>
      <c r="L3816" t="s">
        <v>57</v>
      </c>
    </row>
    <row r="3817" spans="1:12" x14ac:dyDescent="0.3">
      <c r="A3817" t="s">
        <v>1168</v>
      </c>
      <c r="B3817" t="s">
        <v>8366</v>
      </c>
      <c r="C3817" t="s">
        <v>88</v>
      </c>
      <c r="D3817" t="s">
        <v>135</v>
      </c>
      <c r="E3817" t="s">
        <v>7039</v>
      </c>
      <c r="F3817" t="s">
        <v>55</v>
      </c>
      <c r="G3817" t="s">
        <v>68</v>
      </c>
      <c r="H3817">
        <v>4</v>
      </c>
      <c r="I3817">
        <v>5.65</v>
      </c>
      <c r="J3817">
        <v>6.4000000000000001E-2</v>
      </c>
      <c r="K3817">
        <v>3.52</v>
      </c>
      <c r="L3817" t="s">
        <v>57</v>
      </c>
    </row>
    <row r="3818" spans="1:12" x14ac:dyDescent="0.3">
      <c r="A3818" t="s">
        <v>2944</v>
      </c>
      <c r="B3818" t="s">
        <v>7281</v>
      </c>
      <c r="C3818" t="s">
        <v>63</v>
      </c>
      <c r="D3818" t="s">
        <v>258</v>
      </c>
      <c r="E3818" t="s">
        <v>60</v>
      </c>
      <c r="F3818" t="s">
        <v>90</v>
      </c>
      <c r="G3818" t="s">
        <v>68</v>
      </c>
      <c r="H3818">
        <v>1</v>
      </c>
      <c r="I3818">
        <v>23.46</v>
      </c>
      <c r="J3818">
        <v>0.17599999999999999</v>
      </c>
      <c r="K3818">
        <v>10.79</v>
      </c>
      <c r="L3818" t="s">
        <v>57</v>
      </c>
    </row>
    <row r="3819" spans="1:12" x14ac:dyDescent="0.3">
      <c r="A3819" t="s">
        <v>4901</v>
      </c>
      <c r="B3819" t="s">
        <v>8160</v>
      </c>
      <c r="C3819" t="s">
        <v>84</v>
      </c>
      <c r="D3819" t="s">
        <v>196</v>
      </c>
      <c r="E3819" t="s">
        <v>54</v>
      </c>
      <c r="F3819" t="s">
        <v>55</v>
      </c>
      <c r="G3819" t="s">
        <v>56</v>
      </c>
      <c r="H3819">
        <v>2</v>
      </c>
      <c r="I3819">
        <v>7.77</v>
      </c>
      <c r="J3819">
        <v>9.4E-2</v>
      </c>
      <c r="K3819">
        <v>4.79</v>
      </c>
      <c r="L3819" t="s">
        <v>57</v>
      </c>
    </row>
    <row r="3820" spans="1:12" x14ac:dyDescent="0.3">
      <c r="A3820" t="s">
        <v>1409</v>
      </c>
      <c r="B3820" t="s">
        <v>7645</v>
      </c>
      <c r="C3820" t="s">
        <v>6755</v>
      </c>
      <c r="D3820" t="s">
        <v>150</v>
      </c>
      <c r="E3820" t="s">
        <v>93</v>
      </c>
      <c r="F3820" t="s">
        <v>141</v>
      </c>
      <c r="G3820" t="s">
        <v>68</v>
      </c>
      <c r="H3820">
        <v>8</v>
      </c>
      <c r="I3820">
        <v>60.16</v>
      </c>
      <c r="J3820">
        <v>4.0000000000000001E-3</v>
      </c>
      <c r="K3820">
        <v>24.7</v>
      </c>
      <c r="L3820" t="s">
        <v>57</v>
      </c>
    </row>
    <row r="3821" spans="1:12" x14ac:dyDescent="0.3">
      <c r="A3821" t="s">
        <v>807</v>
      </c>
      <c r="B3821" t="s">
        <v>7870</v>
      </c>
      <c r="C3821" t="s">
        <v>52</v>
      </c>
      <c r="D3821" t="s">
        <v>113</v>
      </c>
      <c r="E3821" t="s">
        <v>60</v>
      </c>
      <c r="F3821" t="s">
        <v>90</v>
      </c>
      <c r="G3821" t="s">
        <v>68</v>
      </c>
      <c r="H3821">
        <v>1</v>
      </c>
      <c r="I3821">
        <v>112.82</v>
      </c>
      <c r="J3821">
        <v>0.11600000000000001</v>
      </c>
      <c r="K3821">
        <v>51.73</v>
      </c>
      <c r="L3821" t="s">
        <v>57</v>
      </c>
    </row>
    <row r="3822" spans="1:12" x14ac:dyDescent="0.3">
      <c r="A3822" t="s">
        <v>3611</v>
      </c>
      <c r="B3822" t="s">
        <v>7043</v>
      </c>
      <c r="C3822" t="s">
        <v>84</v>
      </c>
      <c r="D3822" t="s">
        <v>229</v>
      </c>
      <c r="E3822" t="s">
        <v>54</v>
      </c>
      <c r="F3822" t="s">
        <v>55</v>
      </c>
      <c r="G3822" t="s">
        <v>68</v>
      </c>
      <c r="H3822">
        <v>6</v>
      </c>
      <c r="I3822">
        <v>23.18</v>
      </c>
      <c r="J3822">
        <v>0</v>
      </c>
      <c r="K3822">
        <v>13.41</v>
      </c>
      <c r="L3822" t="s">
        <v>57</v>
      </c>
    </row>
    <row r="3823" spans="1:12" x14ac:dyDescent="0.3">
      <c r="A3823" t="s">
        <v>4029</v>
      </c>
      <c r="B3823" t="s">
        <v>7532</v>
      </c>
      <c r="C3823" t="s">
        <v>52</v>
      </c>
      <c r="D3823" t="s">
        <v>75</v>
      </c>
      <c r="E3823" t="s">
        <v>71</v>
      </c>
      <c r="F3823" t="s">
        <v>126</v>
      </c>
      <c r="G3823" t="s">
        <v>56</v>
      </c>
      <c r="H3823">
        <v>4</v>
      </c>
      <c r="I3823">
        <v>124.15</v>
      </c>
      <c r="J3823">
        <v>0.13100000000000001</v>
      </c>
      <c r="K3823">
        <v>90.92</v>
      </c>
      <c r="L3823" t="s">
        <v>57</v>
      </c>
    </row>
    <row r="3824" spans="1:12" x14ac:dyDescent="0.3">
      <c r="A3824" t="s">
        <v>1372</v>
      </c>
      <c r="B3824" t="s">
        <v>7135</v>
      </c>
      <c r="C3824" t="s">
        <v>63</v>
      </c>
      <c r="D3824" t="s">
        <v>281</v>
      </c>
      <c r="E3824" t="s">
        <v>71</v>
      </c>
      <c r="F3824" t="s">
        <v>78</v>
      </c>
      <c r="G3824" t="s">
        <v>56</v>
      </c>
      <c r="H3824">
        <v>1</v>
      </c>
      <c r="I3824">
        <v>247.52</v>
      </c>
      <c r="J3824">
        <v>0.26500000000000001</v>
      </c>
      <c r="K3824">
        <v>168.01</v>
      </c>
      <c r="L3824" t="s">
        <v>57</v>
      </c>
    </row>
    <row r="3825" spans="1:12" x14ac:dyDescent="0.3">
      <c r="A3825" t="s">
        <v>3527</v>
      </c>
      <c r="B3825" t="s">
        <v>7662</v>
      </c>
      <c r="C3825" t="s">
        <v>63</v>
      </c>
      <c r="D3825" t="s">
        <v>106</v>
      </c>
      <c r="E3825" t="s">
        <v>60</v>
      </c>
      <c r="F3825" t="s">
        <v>67</v>
      </c>
      <c r="G3825" t="s">
        <v>68</v>
      </c>
      <c r="H3825">
        <v>6</v>
      </c>
      <c r="I3825">
        <v>47.67</v>
      </c>
      <c r="J3825">
        <v>0.13300000000000001</v>
      </c>
      <c r="K3825">
        <v>26.09</v>
      </c>
      <c r="L3825" t="s">
        <v>104</v>
      </c>
    </row>
    <row r="3826" spans="1:12" x14ac:dyDescent="0.3">
      <c r="A3826" t="s">
        <v>2970</v>
      </c>
      <c r="B3826" t="s">
        <v>7047</v>
      </c>
      <c r="C3826" t="s">
        <v>6750</v>
      </c>
      <c r="E3826" t="s">
        <v>71</v>
      </c>
      <c r="F3826" t="s">
        <v>78</v>
      </c>
      <c r="G3826" t="s">
        <v>56</v>
      </c>
      <c r="H3826">
        <v>8</v>
      </c>
      <c r="I3826">
        <v>73.760000000000005</v>
      </c>
      <c r="J3826">
        <v>8.5999999999999993E-2</v>
      </c>
      <c r="K3826">
        <v>54.09</v>
      </c>
      <c r="L3826" t="s">
        <v>57</v>
      </c>
    </row>
    <row r="3827" spans="1:12" x14ac:dyDescent="0.3">
      <c r="A3827" t="s">
        <v>1654</v>
      </c>
      <c r="B3827" t="s">
        <v>8367</v>
      </c>
      <c r="C3827" t="s">
        <v>52</v>
      </c>
      <c r="D3827" t="s">
        <v>59</v>
      </c>
      <c r="E3827" t="s">
        <v>6996</v>
      </c>
      <c r="F3827" t="s">
        <v>94</v>
      </c>
      <c r="G3827" t="s">
        <v>68</v>
      </c>
      <c r="H3827">
        <v>3</v>
      </c>
      <c r="I3827">
        <v>41.3</v>
      </c>
      <c r="J3827">
        <v>8.8999999999999996E-2</v>
      </c>
      <c r="K3827">
        <v>18.78</v>
      </c>
      <c r="L3827" t="s">
        <v>57</v>
      </c>
    </row>
    <row r="3828" spans="1:12" x14ac:dyDescent="0.3">
      <c r="A3828" t="s">
        <v>831</v>
      </c>
      <c r="B3828" t="s">
        <v>7314</v>
      </c>
      <c r="C3828" t="s">
        <v>63</v>
      </c>
      <c r="D3828" t="s">
        <v>175</v>
      </c>
      <c r="E3828" t="s">
        <v>107</v>
      </c>
      <c r="F3828" t="s">
        <v>108</v>
      </c>
      <c r="G3828" t="s">
        <v>68</v>
      </c>
      <c r="H3828">
        <v>7</v>
      </c>
      <c r="I3828">
        <v>49.89</v>
      </c>
      <c r="J3828">
        <v>4.4999999999999998E-2</v>
      </c>
      <c r="K3828">
        <v>18.25</v>
      </c>
      <c r="L3828" t="s">
        <v>57</v>
      </c>
    </row>
    <row r="3829" spans="1:12" x14ac:dyDescent="0.3">
      <c r="A3829" t="s">
        <v>1881</v>
      </c>
      <c r="B3829" t="s">
        <v>6890</v>
      </c>
      <c r="C3829" t="s">
        <v>52</v>
      </c>
      <c r="E3829" t="s">
        <v>107</v>
      </c>
      <c r="F3829" t="s">
        <v>139</v>
      </c>
      <c r="G3829" t="s">
        <v>68</v>
      </c>
      <c r="H3829">
        <v>7</v>
      </c>
      <c r="I3829">
        <v>47.19</v>
      </c>
      <c r="J3829">
        <v>7.6999999999999999E-2</v>
      </c>
      <c r="K3829">
        <v>14.95</v>
      </c>
      <c r="L3829" t="s">
        <v>57</v>
      </c>
    </row>
    <row r="3830" spans="1:12" x14ac:dyDescent="0.3">
      <c r="A3830" t="s">
        <v>4978</v>
      </c>
      <c r="B3830" t="s">
        <v>7388</v>
      </c>
      <c r="C3830" t="s">
        <v>88</v>
      </c>
      <c r="D3830" t="s">
        <v>270</v>
      </c>
      <c r="E3830" t="s">
        <v>107</v>
      </c>
      <c r="F3830" t="s">
        <v>108</v>
      </c>
      <c r="G3830" t="s">
        <v>68</v>
      </c>
      <c r="H3830">
        <v>5</v>
      </c>
      <c r="I3830">
        <v>30.92</v>
      </c>
      <c r="J3830">
        <v>0.10100000000000001</v>
      </c>
      <c r="K3830">
        <v>9.7899999999999991</v>
      </c>
      <c r="L3830" t="s">
        <v>57</v>
      </c>
    </row>
    <row r="3831" spans="1:12" x14ac:dyDescent="0.3">
      <c r="A3831" t="s">
        <v>4717</v>
      </c>
      <c r="B3831" t="s">
        <v>8368</v>
      </c>
      <c r="C3831" t="s">
        <v>52</v>
      </c>
      <c r="E3831" t="s">
        <v>107</v>
      </c>
      <c r="F3831" t="s">
        <v>108</v>
      </c>
      <c r="G3831" t="s">
        <v>68</v>
      </c>
      <c r="H3831">
        <v>3</v>
      </c>
      <c r="I3831">
        <v>28.22</v>
      </c>
      <c r="J3831">
        <v>2.5000000000000001E-2</v>
      </c>
      <c r="K3831">
        <v>11.95</v>
      </c>
      <c r="L3831" t="s">
        <v>57</v>
      </c>
    </row>
    <row r="3832" spans="1:12" x14ac:dyDescent="0.3">
      <c r="A3832" t="s">
        <v>3944</v>
      </c>
      <c r="B3832" t="s">
        <v>7903</v>
      </c>
      <c r="C3832" t="s">
        <v>63</v>
      </c>
      <c r="D3832" t="s">
        <v>64</v>
      </c>
      <c r="E3832" t="s">
        <v>93</v>
      </c>
      <c r="F3832" t="s">
        <v>141</v>
      </c>
      <c r="G3832" t="s">
        <v>68</v>
      </c>
      <c r="H3832">
        <v>10</v>
      </c>
      <c r="I3832">
        <v>12.82</v>
      </c>
      <c r="J3832">
        <v>0.28699999999999998</v>
      </c>
      <c r="K3832">
        <v>6.33</v>
      </c>
      <c r="L3832" t="s">
        <v>57</v>
      </c>
    </row>
    <row r="3833" spans="1:12" x14ac:dyDescent="0.3">
      <c r="A3833" t="s">
        <v>1046</v>
      </c>
      <c r="B3833" t="s">
        <v>7839</v>
      </c>
      <c r="C3833" t="s">
        <v>63</v>
      </c>
      <c r="D3833" t="s">
        <v>188</v>
      </c>
      <c r="E3833" t="s">
        <v>60</v>
      </c>
      <c r="F3833" t="s">
        <v>61</v>
      </c>
      <c r="G3833" t="s">
        <v>68</v>
      </c>
      <c r="H3833">
        <v>4</v>
      </c>
      <c r="I3833">
        <v>119.35</v>
      </c>
      <c r="J3833">
        <v>0.32600000000000001</v>
      </c>
      <c r="K3833">
        <v>58.03</v>
      </c>
      <c r="L3833" t="s">
        <v>57</v>
      </c>
    </row>
    <row r="3834" spans="1:12" x14ac:dyDescent="0.3">
      <c r="A3834" t="s">
        <v>4021</v>
      </c>
      <c r="B3834" t="s">
        <v>7677</v>
      </c>
      <c r="C3834" t="s">
        <v>52</v>
      </c>
      <c r="D3834" t="s">
        <v>59</v>
      </c>
      <c r="E3834" t="s">
        <v>71</v>
      </c>
      <c r="F3834" t="s">
        <v>86</v>
      </c>
      <c r="G3834" t="s">
        <v>68</v>
      </c>
      <c r="H3834">
        <v>1</v>
      </c>
      <c r="I3834">
        <v>234.61</v>
      </c>
      <c r="J3834">
        <v>4.5999999999999999E-2</v>
      </c>
      <c r="K3834">
        <v>172.62</v>
      </c>
      <c r="L3834" t="s">
        <v>57</v>
      </c>
    </row>
    <row r="3835" spans="1:12" x14ac:dyDescent="0.3">
      <c r="A3835" t="s">
        <v>6439</v>
      </c>
      <c r="B3835" t="s">
        <v>7798</v>
      </c>
      <c r="C3835" t="s">
        <v>84</v>
      </c>
      <c r="D3835" t="s">
        <v>144</v>
      </c>
      <c r="E3835" t="s">
        <v>93</v>
      </c>
      <c r="F3835" t="s">
        <v>219</v>
      </c>
      <c r="G3835" t="s">
        <v>68</v>
      </c>
      <c r="H3835">
        <v>10</v>
      </c>
      <c r="I3835">
        <v>54.18</v>
      </c>
      <c r="J3835">
        <v>5.2999999999999999E-2</v>
      </c>
      <c r="K3835">
        <v>21.44</v>
      </c>
      <c r="L3835" t="s">
        <v>57</v>
      </c>
    </row>
    <row r="3836" spans="1:12" x14ac:dyDescent="0.3">
      <c r="A3836" t="s">
        <v>6034</v>
      </c>
      <c r="B3836" t="s">
        <v>7988</v>
      </c>
      <c r="C3836" t="s">
        <v>6741</v>
      </c>
      <c r="D3836" t="s">
        <v>155</v>
      </c>
      <c r="E3836" t="s">
        <v>93</v>
      </c>
      <c r="F3836" t="s">
        <v>124</v>
      </c>
      <c r="G3836" t="s">
        <v>68</v>
      </c>
      <c r="H3836">
        <v>5</v>
      </c>
      <c r="I3836">
        <v>11.8</v>
      </c>
      <c r="J3836">
        <v>0.152</v>
      </c>
      <c r="K3836">
        <v>4.5599999999999996</v>
      </c>
      <c r="L3836" t="s">
        <v>57</v>
      </c>
    </row>
    <row r="3837" spans="1:12" x14ac:dyDescent="0.3">
      <c r="A3837" t="s">
        <v>6022</v>
      </c>
      <c r="B3837" t="s">
        <v>8369</v>
      </c>
      <c r="C3837" t="s">
        <v>84</v>
      </c>
      <c r="D3837" t="s">
        <v>171</v>
      </c>
      <c r="E3837" t="s">
        <v>107</v>
      </c>
      <c r="F3837" t="s">
        <v>108</v>
      </c>
      <c r="G3837" t="s">
        <v>56</v>
      </c>
      <c r="H3837">
        <v>4</v>
      </c>
      <c r="I3837">
        <v>55.02</v>
      </c>
      <c r="J3837">
        <v>0.13300000000000001</v>
      </c>
      <c r="K3837">
        <v>24.54</v>
      </c>
      <c r="L3837" t="s">
        <v>57</v>
      </c>
    </row>
    <row r="3838" spans="1:12" x14ac:dyDescent="0.3">
      <c r="A3838" t="s">
        <v>6369</v>
      </c>
      <c r="C3838" t="s">
        <v>88</v>
      </c>
      <c r="D3838" t="s">
        <v>116</v>
      </c>
      <c r="E3838" t="s">
        <v>71</v>
      </c>
      <c r="F3838" t="s">
        <v>7153</v>
      </c>
      <c r="G3838" t="s">
        <v>68</v>
      </c>
      <c r="H3838">
        <v>1</v>
      </c>
      <c r="I3838">
        <v>294.93</v>
      </c>
      <c r="J3838">
        <v>0.03</v>
      </c>
      <c r="K3838">
        <v>221.01</v>
      </c>
      <c r="L3838" t="s">
        <v>57</v>
      </c>
    </row>
    <row r="3839" spans="1:12" x14ac:dyDescent="0.3">
      <c r="A3839" t="s">
        <v>626</v>
      </c>
      <c r="B3839" t="s">
        <v>8370</v>
      </c>
      <c r="C3839" t="s">
        <v>88</v>
      </c>
      <c r="D3839" t="s">
        <v>135</v>
      </c>
      <c r="E3839" t="s">
        <v>60</v>
      </c>
      <c r="F3839" t="s">
        <v>99</v>
      </c>
      <c r="G3839" t="s">
        <v>68</v>
      </c>
      <c r="H3839">
        <v>1</v>
      </c>
      <c r="I3839">
        <v>75.06</v>
      </c>
      <c r="J3839">
        <v>0</v>
      </c>
      <c r="K3839">
        <v>35.35</v>
      </c>
      <c r="L3839" t="s">
        <v>57</v>
      </c>
    </row>
    <row r="3840" spans="1:12" x14ac:dyDescent="0.3">
      <c r="A3840" t="s">
        <v>3455</v>
      </c>
      <c r="B3840" t="s">
        <v>7079</v>
      </c>
      <c r="C3840" t="s">
        <v>52</v>
      </c>
      <c r="D3840" t="s">
        <v>237</v>
      </c>
      <c r="E3840" t="s">
        <v>107</v>
      </c>
      <c r="F3840" t="s">
        <v>108</v>
      </c>
      <c r="G3840" t="s">
        <v>68</v>
      </c>
      <c r="H3840">
        <v>3</v>
      </c>
      <c r="I3840">
        <v>8.9600000000000009</v>
      </c>
      <c r="J3840">
        <v>0.183</v>
      </c>
      <c r="K3840">
        <v>3.56</v>
      </c>
      <c r="L3840" t="s">
        <v>57</v>
      </c>
    </row>
    <row r="3841" spans="1:12" x14ac:dyDescent="0.3">
      <c r="A3841" t="s">
        <v>2782</v>
      </c>
      <c r="B3841" t="s">
        <v>8339</v>
      </c>
      <c r="C3841" t="s">
        <v>52</v>
      </c>
      <c r="D3841" t="s">
        <v>216</v>
      </c>
      <c r="E3841" t="s">
        <v>93</v>
      </c>
      <c r="F3841" t="s">
        <v>94</v>
      </c>
      <c r="G3841" t="s">
        <v>68</v>
      </c>
      <c r="H3841">
        <v>1</v>
      </c>
      <c r="I3841">
        <v>47.1</v>
      </c>
      <c r="J3841">
        <v>0.11799999999999999</v>
      </c>
      <c r="K3841">
        <v>23.36</v>
      </c>
      <c r="L3841" t="s">
        <v>57</v>
      </c>
    </row>
    <row r="3842" spans="1:12" x14ac:dyDescent="0.3">
      <c r="A3842" t="s">
        <v>5682</v>
      </c>
      <c r="B3842" t="s">
        <v>8224</v>
      </c>
      <c r="C3842" t="s">
        <v>63</v>
      </c>
      <c r="D3842" t="s">
        <v>251</v>
      </c>
      <c r="E3842" t="s">
        <v>107</v>
      </c>
      <c r="F3842" t="s">
        <v>148</v>
      </c>
      <c r="G3842" t="s">
        <v>56</v>
      </c>
      <c r="H3842">
        <v>3</v>
      </c>
      <c r="I3842">
        <v>37.229999999999997</v>
      </c>
      <c r="J3842">
        <v>0.20599999999999999</v>
      </c>
      <c r="K3842">
        <v>14.14</v>
      </c>
      <c r="L3842" t="s">
        <v>57</v>
      </c>
    </row>
    <row r="3843" spans="1:12" x14ac:dyDescent="0.3">
      <c r="A3843" t="s">
        <v>4679</v>
      </c>
      <c r="B3843" t="s">
        <v>7911</v>
      </c>
      <c r="C3843" t="s">
        <v>84</v>
      </c>
      <c r="D3843" t="s">
        <v>103</v>
      </c>
      <c r="E3843" t="s">
        <v>54</v>
      </c>
      <c r="F3843" t="s">
        <v>114</v>
      </c>
      <c r="G3843" t="s">
        <v>56</v>
      </c>
      <c r="H3843">
        <v>14</v>
      </c>
      <c r="I3843">
        <v>5.81</v>
      </c>
      <c r="J3843">
        <v>4.1000000000000002E-2</v>
      </c>
      <c r="K3843">
        <v>3.76</v>
      </c>
      <c r="L3843" t="s">
        <v>57</v>
      </c>
    </row>
    <row r="3844" spans="1:12" x14ac:dyDescent="0.3">
      <c r="A3844" t="s">
        <v>2894</v>
      </c>
      <c r="B3844" t="s">
        <v>7023</v>
      </c>
      <c r="C3844" t="s">
        <v>88</v>
      </c>
      <c r="D3844" t="s">
        <v>89</v>
      </c>
      <c r="E3844" t="s">
        <v>71</v>
      </c>
      <c r="F3844" t="s">
        <v>78</v>
      </c>
      <c r="G3844" t="s">
        <v>68</v>
      </c>
      <c r="H3844">
        <v>4</v>
      </c>
      <c r="I3844">
        <v>56.66</v>
      </c>
      <c r="J3844">
        <v>0.11799999999999999</v>
      </c>
      <c r="K3844">
        <v>40.9</v>
      </c>
      <c r="L3844" t="s">
        <v>104</v>
      </c>
    </row>
    <row r="3845" spans="1:12" x14ac:dyDescent="0.3">
      <c r="A3845" t="s">
        <v>3315</v>
      </c>
      <c r="B3845" t="s">
        <v>8371</v>
      </c>
      <c r="C3845" t="s">
        <v>88</v>
      </c>
      <c r="D3845" t="s">
        <v>198</v>
      </c>
      <c r="E3845" t="s">
        <v>71</v>
      </c>
      <c r="F3845" t="s">
        <v>72</v>
      </c>
      <c r="G3845" t="s">
        <v>56</v>
      </c>
      <c r="H3845">
        <v>1</v>
      </c>
      <c r="I3845">
        <v>244.68</v>
      </c>
      <c r="J3845">
        <v>6.9000000000000006E-2</v>
      </c>
      <c r="K3845">
        <v>182.45</v>
      </c>
      <c r="L3845" t="s">
        <v>57</v>
      </c>
    </row>
    <row r="3846" spans="1:12" x14ac:dyDescent="0.3">
      <c r="A3846" t="s">
        <v>5711</v>
      </c>
      <c r="B3846" t="s">
        <v>8372</v>
      </c>
      <c r="C3846" t="s">
        <v>84</v>
      </c>
      <c r="D3846" t="s">
        <v>144</v>
      </c>
      <c r="E3846" t="s">
        <v>7039</v>
      </c>
      <c r="F3846" t="s">
        <v>55</v>
      </c>
      <c r="G3846" t="s">
        <v>68</v>
      </c>
      <c r="H3846">
        <v>1</v>
      </c>
      <c r="I3846">
        <v>19.91</v>
      </c>
      <c r="K3846">
        <v>13.48</v>
      </c>
      <c r="L3846" t="s">
        <v>57</v>
      </c>
    </row>
    <row r="3847" spans="1:12" x14ac:dyDescent="0.3">
      <c r="A3847" t="s">
        <v>5197</v>
      </c>
      <c r="B3847" t="s">
        <v>7587</v>
      </c>
      <c r="C3847" t="s">
        <v>88</v>
      </c>
      <c r="D3847" t="s">
        <v>89</v>
      </c>
      <c r="E3847" t="s">
        <v>7244</v>
      </c>
      <c r="F3847" t="s">
        <v>94</v>
      </c>
      <c r="G3847" t="s">
        <v>68</v>
      </c>
      <c r="H3847">
        <v>2</v>
      </c>
      <c r="I3847">
        <v>18.350000000000001</v>
      </c>
      <c r="J3847">
        <v>5.8000000000000003E-2</v>
      </c>
      <c r="K3847">
        <v>8.93</v>
      </c>
      <c r="L3847" t="s">
        <v>57</v>
      </c>
    </row>
    <row r="3848" spans="1:12" x14ac:dyDescent="0.3">
      <c r="A3848" t="s">
        <v>1871</v>
      </c>
      <c r="B3848" t="s">
        <v>8373</v>
      </c>
      <c r="C3848" t="s">
        <v>63</v>
      </c>
      <c r="D3848" t="s">
        <v>188</v>
      </c>
      <c r="E3848" t="s">
        <v>93</v>
      </c>
      <c r="F3848" t="s">
        <v>124</v>
      </c>
      <c r="G3848" t="s">
        <v>56</v>
      </c>
      <c r="H3848">
        <v>3</v>
      </c>
      <c r="I3848">
        <v>89.91</v>
      </c>
      <c r="J3848">
        <v>0.16500000000000001</v>
      </c>
      <c r="K3848">
        <v>39.549999999999997</v>
      </c>
      <c r="L3848" t="s">
        <v>6738</v>
      </c>
    </row>
    <row r="3849" spans="1:12" x14ac:dyDescent="0.3">
      <c r="A3849" t="s">
        <v>4980</v>
      </c>
      <c r="B3849" t="s">
        <v>6876</v>
      </c>
      <c r="C3849" t="s">
        <v>88</v>
      </c>
      <c r="D3849" t="s">
        <v>234</v>
      </c>
      <c r="E3849" t="s">
        <v>93</v>
      </c>
      <c r="F3849" t="s">
        <v>124</v>
      </c>
      <c r="G3849" t="s">
        <v>56</v>
      </c>
      <c r="H3849">
        <v>3</v>
      </c>
      <c r="I3849">
        <v>52.33</v>
      </c>
      <c r="J3849">
        <v>3.9E-2</v>
      </c>
      <c r="K3849">
        <v>21.88</v>
      </c>
      <c r="L3849" t="s">
        <v>57</v>
      </c>
    </row>
    <row r="3850" spans="1:12" x14ac:dyDescent="0.3">
      <c r="A3850" t="s">
        <v>6432</v>
      </c>
      <c r="B3850" t="s">
        <v>6945</v>
      </c>
      <c r="C3850" t="s">
        <v>52</v>
      </c>
      <c r="D3850" t="s">
        <v>96</v>
      </c>
      <c r="E3850" t="s">
        <v>60</v>
      </c>
      <c r="F3850" t="s">
        <v>76</v>
      </c>
      <c r="G3850" t="s">
        <v>56</v>
      </c>
      <c r="H3850">
        <v>2</v>
      </c>
      <c r="I3850">
        <v>104.91</v>
      </c>
      <c r="J3850">
        <v>5.0000000000000001E-3</v>
      </c>
      <c r="K3850">
        <v>54.7</v>
      </c>
      <c r="L3850" t="s">
        <v>57</v>
      </c>
    </row>
    <row r="3851" spans="1:12" x14ac:dyDescent="0.3">
      <c r="A3851" t="s">
        <v>3786</v>
      </c>
      <c r="B3851" t="s">
        <v>8027</v>
      </c>
      <c r="C3851" t="s">
        <v>63</v>
      </c>
      <c r="D3851" t="s">
        <v>302</v>
      </c>
      <c r="E3851" t="s">
        <v>71</v>
      </c>
      <c r="F3851" t="s">
        <v>97</v>
      </c>
      <c r="G3851" t="s">
        <v>68</v>
      </c>
      <c r="H3851">
        <v>2</v>
      </c>
      <c r="I3851">
        <v>40.64</v>
      </c>
      <c r="J3851">
        <v>0.26300000000000001</v>
      </c>
      <c r="K3851">
        <v>26.65</v>
      </c>
      <c r="L3851" t="s">
        <v>57</v>
      </c>
    </row>
    <row r="3852" spans="1:12" x14ac:dyDescent="0.3">
      <c r="A3852" t="s">
        <v>3144</v>
      </c>
      <c r="C3852" t="s">
        <v>84</v>
      </c>
      <c r="D3852" t="s">
        <v>372</v>
      </c>
      <c r="E3852" t="s">
        <v>60</v>
      </c>
      <c r="F3852" t="s">
        <v>61</v>
      </c>
      <c r="H3852">
        <v>4</v>
      </c>
      <c r="I3852">
        <v>116.92</v>
      </c>
      <c r="J3852">
        <v>5.1999999999999998E-2</v>
      </c>
      <c r="K3852">
        <v>52.13</v>
      </c>
      <c r="L3852" t="s">
        <v>57</v>
      </c>
    </row>
    <row r="3853" spans="1:12" x14ac:dyDescent="0.3">
      <c r="A3853" t="s">
        <v>2447</v>
      </c>
      <c r="B3853" t="s">
        <v>7884</v>
      </c>
      <c r="C3853" t="s">
        <v>88</v>
      </c>
      <c r="D3853" t="s">
        <v>162</v>
      </c>
      <c r="E3853" t="s">
        <v>54</v>
      </c>
      <c r="F3853" t="s">
        <v>65</v>
      </c>
      <c r="G3853" t="s">
        <v>68</v>
      </c>
      <c r="H3853">
        <v>9</v>
      </c>
      <c r="J3853">
        <v>9.0999999999999998E-2</v>
      </c>
      <c r="K3853">
        <v>8.18</v>
      </c>
      <c r="L3853" t="s">
        <v>57</v>
      </c>
    </row>
    <row r="3854" spans="1:12" x14ac:dyDescent="0.3">
      <c r="A3854" t="s">
        <v>5107</v>
      </c>
      <c r="B3854" t="s">
        <v>7417</v>
      </c>
      <c r="C3854" t="s">
        <v>84</v>
      </c>
      <c r="D3854" t="s">
        <v>229</v>
      </c>
      <c r="E3854" t="s">
        <v>54</v>
      </c>
      <c r="F3854" t="s">
        <v>268</v>
      </c>
      <c r="G3854" t="s">
        <v>68</v>
      </c>
      <c r="H3854">
        <v>5</v>
      </c>
      <c r="I3854">
        <v>23.45</v>
      </c>
      <c r="J3854">
        <v>7.6999999999999999E-2</v>
      </c>
      <c r="K3854">
        <v>15.74</v>
      </c>
      <c r="L3854" t="s">
        <v>104</v>
      </c>
    </row>
    <row r="3855" spans="1:12" x14ac:dyDescent="0.3">
      <c r="A3855" t="s">
        <v>3965</v>
      </c>
      <c r="B3855" t="s">
        <v>6906</v>
      </c>
      <c r="C3855" t="s">
        <v>88</v>
      </c>
      <c r="D3855" t="s">
        <v>270</v>
      </c>
      <c r="E3855" t="s">
        <v>7039</v>
      </c>
      <c r="F3855" t="s">
        <v>268</v>
      </c>
      <c r="G3855" t="s">
        <v>56</v>
      </c>
      <c r="H3855">
        <v>3</v>
      </c>
      <c r="I3855">
        <v>13.81</v>
      </c>
      <c r="J3855">
        <v>0.14199999999999999</v>
      </c>
      <c r="K3855">
        <v>8.1999999999999993</v>
      </c>
      <c r="L3855" t="s">
        <v>57</v>
      </c>
    </row>
    <row r="3856" spans="1:12" x14ac:dyDescent="0.3">
      <c r="A3856" t="s">
        <v>2377</v>
      </c>
      <c r="B3856" t="s">
        <v>8063</v>
      </c>
      <c r="C3856" t="s">
        <v>52</v>
      </c>
      <c r="D3856" t="s">
        <v>121</v>
      </c>
      <c r="E3856" t="s">
        <v>60</v>
      </c>
      <c r="F3856" t="s">
        <v>99</v>
      </c>
      <c r="G3856" t="s">
        <v>68</v>
      </c>
      <c r="H3856">
        <v>1</v>
      </c>
      <c r="I3856">
        <v>96.12</v>
      </c>
      <c r="J3856">
        <v>0.158</v>
      </c>
      <c r="K3856">
        <v>45.15</v>
      </c>
      <c r="L3856" t="s">
        <v>57</v>
      </c>
    </row>
    <row r="3857" spans="1:12" x14ac:dyDescent="0.3">
      <c r="A3857" t="s">
        <v>2596</v>
      </c>
      <c r="B3857" t="s">
        <v>7007</v>
      </c>
      <c r="C3857" t="s">
        <v>88</v>
      </c>
      <c r="D3857" t="s">
        <v>202</v>
      </c>
      <c r="E3857" t="s">
        <v>71</v>
      </c>
      <c r="F3857" t="s">
        <v>72</v>
      </c>
      <c r="G3857" t="s">
        <v>56</v>
      </c>
      <c r="H3857">
        <v>5</v>
      </c>
      <c r="I3857">
        <v>169.27</v>
      </c>
      <c r="J3857">
        <v>6.3E-2</v>
      </c>
      <c r="K3857">
        <v>131.12</v>
      </c>
      <c r="L3857" t="s">
        <v>57</v>
      </c>
    </row>
    <row r="3858" spans="1:12" x14ac:dyDescent="0.3">
      <c r="A3858" t="s">
        <v>748</v>
      </c>
      <c r="B3858" t="s">
        <v>8374</v>
      </c>
      <c r="C3858" t="s">
        <v>88</v>
      </c>
      <c r="D3858" t="s">
        <v>92</v>
      </c>
      <c r="E3858" t="s">
        <v>54</v>
      </c>
      <c r="F3858" t="s">
        <v>65</v>
      </c>
      <c r="G3858" t="s">
        <v>68</v>
      </c>
      <c r="H3858">
        <v>11</v>
      </c>
      <c r="I3858">
        <v>22.4</v>
      </c>
      <c r="J3858">
        <v>0.13100000000000001</v>
      </c>
      <c r="K3858">
        <v>13.8</v>
      </c>
      <c r="L3858" t="s">
        <v>57</v>
      </c>
    </row>
    <row r="3859" spans="1:12" x14ac:dyDescent="0.3">
      <c r="A3859" t="s">
        <v>5689</v>
      </c>
      <c r="B3859" t="s">
        <v>6869</v>
      </c>
      <c r="C3859" t="s">
        <v>84</v>
      </c>
      <c r="D3859" t="s">
        <v>225</v>
      </c>
      <c r="E3859" t="s">
        <v>54</v>
      </c>
      <c r="F3859" t="s">
        <v>114</v>
      </c>
      <c r="G3859" t="s">
        <v>56</v>
      </c>
      <c r="H3859">
        <v>3</v>
      </c>
      <c r="I3859">
        <v>16.739999999999998</v>
      </c>
      <c r="J3859">
        <v>4.3999999999999997E-2</v>
      </c>
      <c r="K3859">
        <v>10.44</v>
      </c>
      <c r="L3859" t="s">
        <v>57</v>
      </c>
    </row>
    <row r="3860" spans="1:12" x14ac:dyDescent="0.3">
      <c r="A3860" t="s">
        <v>3907</v>
      </c>
      <c r="B3860" t="s">
        <v>7908</v>
      </c>
      <c r="C3860" t="s">
        <v>84</v>
      </c>
      <c r="D3860" t="s">
        <v>147</v>
      </c>
      <c r="E3860" t="s">
        <v>107</v>
      </c>
      <c r="F3860" t="s">
        <v>132</v>
      </c>
      <c r="G3860" t="s">
        <v>68</v>
      </c>
      <c r="H3860">
        <v>2</v>
      </c>
      <c r="I3860">
        <v>13.54</v>
      </c>
      <c r="J3860">
        <v>0.10100000000000001</v>
      </c>
      <c r="K3860">
        <v>4.3099999999999996</v>
      </c>
      <c r="L3860" t="s">
        <v>57</v>
      </c>
    </row>
    <row r="3861" spans="1:12" x14ac:dyDescent="0.3">
      <c r="A3861" t="s">
        <v>4559</v>
      </c>
      <c r="B3861" t="s">
        <v>7505</v>
      </c>
      <c r="C3861" t="s">
        <v>88</v>
      </c>
      <c r="D3861" t="s">
        <v>89</v>
      </c>
      <c r="E3861" t="s">
        <v>6996</v>
      </c>
      <c r="F3861" t="s">
        <v>7530</v>
      </c>
      <c r="G3861" t="s">
        <v>68</v>
      </c>
      <c r="H3861">
        <v>16</v>
      </c>
      <c r="I3861">
        <v>38.47</v>
      </c>
      <c r="J3861">
        <v>0.10299999999999999</v>
      </c>
      <c r="K3861">
        <v>16.64</v>
      </c>
      <c r="L3861" t="s">
        <v>57</v>
      </c>
    </row>
    <row r="3862" spans="1:12" x14ac:dyDescent="0.3">
      <c r="A3862" t="s">
        <v>2062</v>
      </c>
      <c r="B3862" t="s">
        <v>7535</v>
      </c>
      <c r="C3862" t="s">
        <v>63</v>
      </c>
      <c r="D3862" t="s">
        <v>82</v>
      </c>
      <c r="E3862" t="s">
        <v>93</v>
      </c>
      <c r="F3862" t="s">
        <v>94</v>
      </c>
      <c r="G3862" t="s">
        <v>68</v>
      </c>
      <c r="H3862">
        <v>5</v>
      </c>
      <c r="I3862">
        <v>37.61</v>
      </c>
      <c r="J3862">
        <v>0.253</v>
      </c>
      <c r="K3862">
        <v>18.739999999999998</v>
      </c>
      <c r="L3862" t="s">
        <v>57</v>
      </c>
    </row>
    <row r="3863" spans="1:12" x14ac:dyDescent="0.3">
      <c r="A3863" t="s">
        <v>1973</v>
      </c>
      <c r="B3863" t="s">
        <v>7002</v>
      </c>
      <c r="C3863" t="s">
        <v>84</v>
      </c>
      <c r="D3863" t="s">
        <v>171</v>
      </c>
      <c r="E3863" t="s">
        <v>71</v>
      </c>
      <c r="F3863" t="s">
        <v>86</v>
      </c>
      <c r="G3863" t="s">
        <v>56</v>
      </c>
      <c r="H3863">
        <v>7</v>
      </c>
      <c r="I3863">
        <v>208.73</v>
      </c>
      <c r="J3863">
        <v>4.1000000000000002E-2</v>
      </c>
      <c r="K3863">
        <v>142.21</v>
      </c>
      <c r="L3863" t="s">
        <v>57</v>
      </c>
    </row>
    <row r="3864" spans="1:12" x14ac:dyDescent="0.3">
      <c r="A3864" t="s">
        <v>4556</v>
      </c>
      <c r="B3864" t="s">
        <v>7929</v>
      </c>
      <c r="C3864" t="s">
        <v>84</v>
      </c>
      <c r="D3864" t="s">
        <v>7845</v>
      </c>
      <c r="E3864" t="s">
        <v>60</v>
      </c>
      <c r="F3864" t="s">
        <v>61</v>
      </c>
      <c r="G3864" t="s">
        <v>56</v>
      </c>
      <c r="H3864">
        <v>1</v>
      </c>
      <c r="I3864">
        <v>66.260000000000005</v>
      </c>
      <c r="J3864">
        <v>0.14499999999999999</v>
      </c>
      <c r="K3864">
        <v>26.74</v>
      </c>
      <c r="L3864" t="s">
        <v>57</v>
      </c>
    </row>
    <row r="3865" spans="1:12" x14ac:dyDescent="0.3">
      <c r="A3865" t="s">
        <v>352</v>
      </c>
      <c r="B3865" t="s">
        <v>7212</v>
      </c>
      <c r="C3865" t="s">
        <v>88</v>
      </c>
      <c r="D3865" t="s">
        <v>92</v>
      </c>
      <c r="E3865" t="s">
        <v>107</v>
      </c>
      <c r="F3865" t="s">
        <v>108</v>
      </c>
      <c r="G3865" t="s">
        <v>68</v>
      </c>
      <c r="H3865">
        <v>4</v>
      </c>
      <c r="I3865">
        <v>43.27</v>
      </c>
      <c r="J3865">
        <v>7.2999999999999995E-2</v>
      </c>
      <c r="L3865" t="s">
        <v>104</v>
      </c>
    </row>
    <row r="3866" spans="1:12" x14ac:dyDescent="0.3">
      <c r="A3866" t="s">
        <v>2387</v>
      </c>
      <c r="B3866" t="s">
        <v>7809</v>
      </c>
      <c r="C3866" t="s">
        <v>52</v>
      </c>
      <c r="D3866" t="s">
        <v>130</v>
      </c>
      <c r="E3866" t="s">
        <v>54</v>
      </c>
      <c r="F3866" t="s">
        <v>65</v>
      </c>
      <c r="G3866" t="s">
        <v>56</v>
      </c>
      <c r="H3866">
        <v>4</v>
      </c>
      <c r="I3866">
        <v>4.26</v>
      </c>
      <c r="J3866">
        <v>9.8000000000000004E-2</v>
      </c>
      <c r="K3866">
        <v>2.75</v>
      </c>
      <c r="L3866" t="s">
        <v>57</v>
      </c>
    </row>
    <row r="3867" spans="1:12" x14ac:dyDescent="0.3">
      <c r="A3867" t="s">
        <v>1997</v>
      </c>
      <c r="B3867" t="s">
        <v>7134</v>
      </c>
      <c r="C3867" t="s">
        <v>84</v>
      </c>
      <c r="D3867" t="s">
        <v>110</v>
      </c>
      <c r="E3867" t="s">
        <v>93</v>
      </c>
      <c r="F3867" t="s">
        <v>94</v>
      </c>
      <c r="G3867" t="s">
        <v>68</v>
      </c>
      <c r="H3867">
        <v>5</v>
      </c>
      <c r="I3867">
        <v>86.74</v>
      </c>
      <c r="J3867">
        <v>0.124</v>
      </c>
      <c r="K3867">
        <v>34.56</v>
      </c>
      <c r="L3867" t="s">
        <v>57</v>
      </c>
    </row>
    <row r="3868" spans="1:12" x14ac:dyDescent="0.3">
      <c r="A3868" t="s">
        <v>3608</v>
      </c>
      <c r="B3868" t="s">
        <v>8375</v>
      </c>
      <c r="C3868" t="s">
        <v>88</v>
      </c>
      <c r="D3868" t="s">
        <v>206</v>
      </c>
      <c r="E3868" t="s">
        <v>60</v>
      </c>
      <c r="F3868" t="s">
        <v>6981</v>
      </c>
      <c r="G3868" t="s">
        <v>56</v>
      </c>
      <c r="H3868">
        <v>4</v>
      </c>
      <c r="I3868">
        <v>27.37</v>
      </c>
      <c r="J3868">
        <v>6.9000000000000006E-2</v>
      </c>
      <c r="K3868">
        <v>14.97</v>
      </c>
      <c r="L3868" t="s">
        <v>57</v>
      </c>
    </row>
    <row r="3869" spans="1:12" x14ac:dyDescent="0.3">
      <c r="A3869" t="s">
        <v>2627</v>
      </c>
      <c r="B3869" t="s">
        <v>6889</v>
      </c>
      <c r="C3869" t="s">
        <v>84</v>
      </c>
      <c r="D3869" t="s">
        <v>150</v>
      </c>
      <c r="E3869" t="s">
        <v>54</v>
      </c>
      <c r="F3869" t="s">
        <v>268</v>
      </c>
      <c r="G3869" t="s">
        <v>68</v>
      </c>
      <c r="H3869">
        <v>2</v>
      </c>
      <c r="I3869">
        <v>9.0500000000000007</v>
      </c>
      <c r="J3869">
        <v>7.2999999999999995E-2</v>
      </c>
      <c r="K3869">
        <v>5.72</v>
      </c>
      <c r="L3869" t="s">
        <v>57</v>
      </c>
    </row>
    <row r="3870" spans="1:12" x14ac:dyDescent="0.3">
      <c r="A3870" t="s">
        <v>6191</v>
      </c>
      <c r="B3870" t="s">
        <v>7323</v>
      </c>
      <c r="C3870" t="s">
        <v>52</v>
      </c>
      <c r="D3870" t="s">
        <v>75</v>
      </c>
      <c r="E3870" t="s">
        <v>60</v>
      </c>
      <c r="F3870" t="s">
        <v>76</v>
      </c>
      <c r="G3870" t="s">
        <v>56</v>
      </c>
      <c r="H3870">
        <v>3</v>
      </c>
      <c r="I3870">
        <v>16.45</v>
      </c>
      <c r="J3870">
        <v>3.1E-2</v>
      </c>
      <c r="K3870">
        <v>8.49</v>
      </c>
      <c r="L3870" t="s">
        <v>57</v>
      </c>
    </row>
    <row r="3871" spans="1:12" x14ac:dyDescent="0.3">
      <c r="A3871" t="s">
        <v>6476</v>
      </c>
      <c r="B3871" t="s">
        <v>7071</v>
      </c>
      <c r="C3871" t="s">
        <v>88</v>
      </c>
      <c r="D3871" t="s">
        <v>162</v>
      </c>
      <c r="E3871" t="s">
        <v>93</v>
      </c>
      <c r="F3871" t="s">
        <v>141</v>
      </c>
      <c r="G3871" t="s">
        <v>68</v>
      </c>
      <c r="H3871">
        <v>7</v>
      </c>
      <c r="I3871">
        <v>29.44</v>
      </c>
      <c r="J3871">
        <v>2.1999999999999999E-2</v>
      </c>
      <c r="K3871">
        <v>14.57</v>
      </c>
      <c r="L3871" t="s">
        <v>57</v>
      </c>
    </row>
    <row r="3872" spans="1:12" x14ac:dyDescent="0.3">
      <c r="A3872" t="s">
        <v>5785</v>
      </c>
      <c r="B3872" t="s">
        <v>8120</v>
      </c>
      <c r="C3872" t="s">
        <v>52</v>
      </c>
      <c r="D3872" t="s">
        <v>130</v>
      </c>
      <c r="E3872" t="s">
        <v>60</v>
      </c>
      <c r="F3872" t="s">
        <v>67</v>
      </c>
      <c r="G3872" t="s">
        <v>68</v>
      </c>
      <c r="H3872">
        <v>1</v>
      </c>
      <c r="I3872">
        <v>50.28</v>
      </c>
      <c r="J3872">
        <v>5.8999999999999997E-2</v>
      </c>
      <c r="K3872">
        <v>24.64</v>
      </c>
      <c r="L3872" t="s">
        <v>57</v>
      </c>
    </row>
    <row r="3873" spans="1:12" x14ac:dyDescent="0.3">
      <c r="A3873" t="s">
        <v>4167</v>
      </c>
      <c r="B3873" t="s">
        <v>6796</v>
      </c>
      <c r="C3873" t="s">
        <v>52</v>
      </c>
      <c r="D3873" t="s">
        <v>101</v>
      </c>
      <c r="E3873" t="s">
        <v>54</v>
      </c>
      <c r="F3873" t="s">
        <v>55</v>
      </c>
      <c r="G3873" t="s">
        <v>68</v>
      </c>
      <c r="H3873">
        <v>4</v>
      </c>
      <c r="I3873">
        <v>3.98</v>
      </c>
      <c r="J3873">
        <v>0.106</v>
      </c>
      <c r="K3873">
        <v>2.3199999999999998</v>
      </c>
      <c r="L3873" t="s">
        <v>6720</v>
      </c>
    </row>
    <row r="3874" spans="1:12" x14ac:dyDescent="0.3">
      <c r="A3874" t="s">
        <v>1158</v>
      </c>
      <c r="B3874" t="s">
        <v>7720</v>
      </c>
      <c r="C3874" t="s">
        <v>88</v>
      </c>
      <c r="D3874" t="s">
        <v>198</v>
      </c>
      <c r="E3874" t="s">
        <v>71</v>
      </c>
      <c r="F3874" t="s">
        <v>126</v>
      </c>
      <c r="G3874" t="s">
        <v>68</v>
      </c>
      <c r="H3874">
        <v>6</v>
      </c>
      <c r="I3874">
        <v>123.04</v>
      </c>
      <c r="J3874">
        <v>0.152</v>
      </c>
      <c r="K3874">
        <v>93.06</v>
      </c>
      <c r="L3874" t="s">
        <v>104</v>
      </c>
    </row>
    <row r="3875" spans="1:12" x14ac:dyDescent="0.3">
      <c r="A3875" t="s">
        <v>3585</v>
      </c>
      <c r="B3875" t="s">
        <v>8076</v>
      </c>
      <c r="C3875" t="s">
        <v>52</v>
      </c>
      <c r="D3875" t="s">
        <v>200</v>
      </c>
      <c r="E3875" t="s">
        <v>71</v>
      </c>
      <c r="F3875" t="s">
        <v>78</v>
      </c>
      <c r="G3875" t="s">
        <v>68</v>
      </c>
      <c r="H3875">
        <v>2</v>
      </c>
      <c r="J3875">
        <v>6.4000000000000001E-2</v>
      </c>
      <c r="K3875">
        <v>66.41</v>
      </c>
      <c r="L3875" t="s">
        <v>57</v>
      </c>
    </row>
    <row r="3876" spans="1:12" x14ac:dyDescent="0.3">
      <c r="A3876" t="s">
        <v>1089</v>
      </c>
      <c r="B3876" t="s">
        <v>7107</v>
      </c>
      <c r="C3876" t="s">
        <v>88</v>
      </c>
      <c r="D3876" t="s">
        <v>116</v>
      </c>
      <c r="E3876" t="s">
        <v>54</v>
      </c>
      <c r="F3876" t="s">
        <v>114</v>
      </c>
      <c r="G3876" t="s">
        <v>56</v>
      </c>
      <c r="H3876">
        <v>6</v>
      </c>
      <c r="I3876">
        <v>5.62</v>
      </c>
      <c r="J3876">
        <v>0.05</v>
      </c>
      <c r="K3876">
        <v>3.42</v>
      </c>
      <c r="L3876" t="s">
        <v>57</v>
      </c>
    </row>
    <row r="3877" spans="1:12" x14ac:dyDescent="0.3">
      <c r="A3877" t="s">
        <v>1024</v>
      </c>
      <c r="B3877" t="s">
        <v>8376</v>
      </c>
      <c r="C3877" t="s">
        <v>88</v>
      </c>
      <c r="E3877" t="s">
        <v>71</v>
      </c>
      <c r="F3877" t="s">
        <v>126</v>
      </c>
      <c r="G3877" t="s">
        <v>68</v>
      </c>
      <c r="H3877">
        <v>2</v>
      </c>
      <c r="I3877">
        <v>227.45</v>
      </c>
      <c r="J3877">
        <v>8.9999999999999993E-3</v>
      </c>
      <c r="K3877">
        <v>156.26</v>
      </c>
      <c r="L3877" t="s">
        <v>57</v>
      </c>
    </row>
    <row r="3878" spans="1:12" x14ac:dyDescent="0.3">
      <c r="A3878" t="s">
        <v>6054</v>
      </c>
      <c r="B3878" t="s">
        <v>7235</v>
      </c>
      <c r="C3878" t="s">
        <v>88</v>
      </c>
      <c r="D3878" t="s">
        <v>206</v>
      </c>
      <c r="E3878" t="s">
        <v>54</v>
      </c>
      <c r="F3878" t="s">
        <v>65</v>
      </c>
      <c r="G3878" t="s">
        <v>68</v>
      </c>
      <c r="H3878">
        <v>2</v>
      </c>
      <c r="I3878">
        <v>17.350000000000001</v>
      </c>
      <c r="J3878">
        <v>0.13400000000000001</v>
      </c>
      <c r="K3878">
        <v>11.69</v>
      </c>
      <c r="L3878" t="s">
        <v>57</v>
      </c>
    </row>
    <row r="3879" spans="1:12" x14ac:dyDescent="0.3">
      <c r="A3879" t="s">
        <v>3464</v>
      </c>
      <c r="B3879" t="s">
        <v>7664</v>
      </c>
      <c r="C3879" t="s">
        <v>84</v>
      </c>
      <c r="D3879" t="s">
        <v>196</v>
      </c>
      <c r="E3879" t="s">
        <v>60</v>
      </c>
      <c r="F3879" t="s">
        <v>90</v>
      </c>
      <c r="G3879" t="s">
        <v>56</v>
      </c>
      <c r="H3879">
        <v>1</v>
      </c>
      <c r="I3879">
        <v>90.45</v>
      </c>
      <c r="J3879">
        <v>0.13800000000000001</v>
      </c>
      <c r="K3879">
        <v>44.13</v>
      </c>
      <c r="L3879" t="s">
        <v>57</v>
      </c>
    </row>
    <row r="3880" spans="1:12" x14ac:dyDescent="0.3">
      <c r="A3880" t="s">
        <v>1943</v>
      </c>
      <c r="B3880" t="s">
        <v>8377</v>
      </c>
      <c r="C3880" t="s">
        <v>84</v>
      </c>
      <c r="D3880" t="s">
        <v>229</v>
      </c>
      <c r="E3880" t="s">
        <v>107</v>
      </c>
      <c r="F3880" t="s">
        <v>148</v>
      </c>
      <c r="G3880" t="s">
        <v>68</v>
      </c>
      <c r="H3880">
        <v>2</v>
      </c>
      <c r="I3880">
        <v>30.58</v>
      </c>
      <c r="J3880">
        <v>0.217</v>
      </c>
      <c r="K3880">
        <v>13.06</v>
      </c>
      <c r="L3880" t="s">
        <v>57</v>
      </c>
    </row>
    <row r="3881" spans="1:12" x14ac:dyDescent="0.3">
      <c r="A3881" t="s">
        <v>5349</v>
      </c>
      <c r="B3881" t="s">
        <v>6838</v>
      </c>
      <c r="C3881" t="s">
        <v>84</v>
      </c>
      <c r="D3881" t="s">
        <v>171</v>
      </c>
      <c r="E3881" t="s">
        <v>93</v>
      </c>
      <c r="F3881" t="s">
        <v>94</v>
      </c>
      <c r="G3881" t="s">
        <v>68</v>
      </c>
      <c r="H3881">
        <v>2</v>
      </c>
      <c r="I3881">
        <v>10.210000000000001</v>
      </c>
      <c r="J3881">
        <v>0.161</v>
      </c>
      <c r="K3881">
        <v>3.97</v>
      </c>
      <c r="L3881" t="s">
        <v>57</v>
      </c>
    </row>
    <row r="3882" spans="1:12" x14ac:dyDescent="0.3">
      <c r="A3882" t="s">
        <v>2638</v>
      </c>
      <c r="B3882" t="s">
        <v>6897</v>
      </c>
      <c r="C3882" t="s">
        <v>6718</v>
      </c>
      <c r="D3882" t="s">
        <v>96</v>
      </c>
      <c r="E3882" t="s">
        <v>93</v>
      </c>
      <c r="F3882" t="s">
        <v>94</v>
      </c>
      <c r="G3882" t="s">
        <v>68</v>
      </c>
      <c r="H3882">
        <v>5</v>
      </c>
      <c r="I3882">
        <v>55.86</v>
      </c>
      <c r="J3882">
        <v>0</v>
      </c>
      <c r="K3882">
        <v>24.13</v>
      </c>
      <c r="L3882" t="s">
        <v>57</v>
      </c>
    </row>
    <row r="3883" spans="1:12" x14ac:dyDescent="0.3">
      <c r="A3883" t="s">
        <v>1556</v>
      </c>
      <c r="B3883" t="s">
        <v>7870</v>
      </c>
      <c r="C3883" t="s">
        <v>52</v>
      </c>
      <c r="D3883" t="s">
        <v>113</v>
      </c>
      <c r="E3883" t="s">
        <v>54</v>
      </c>
      <c r="F3883" t="s">
        <v>65</v>
      </c>
      <c r="G3883" t="s">
        <v>56</v>
      </c>
      <c r="H3883">
        <v>4</v>
      </c>
      <c r="I3883">
        <v>5.28</v>
      </c>
      <c r="J3883">
        <v>9.8000000000000004E-2</v>
      </c>
      <c r="K3883">
        <v>3.5</v>
      </c>
      <c r="L3883" t="s">
        <v>57</v>
      </c>
    </row>
    <row r="3884" spans="1:12" x14ac:dyDescent="0.3">
      <c r="A3884" t="s">
        <v>1010</v>
      </c>
      <c r="B3884" t="s">
        <v>6748</v>
      </c>
      <c r="C3884" t="s">
        <v>63</v>
      </c>
      <c r="D3884" t="s">
        <v>251</v>
      </c>
      <c r="E3884" t="s">
        <v>54</v>
      </c>
      <c r="F3884" t="s">
        <v>65</v>
      </c>
      <c r="G3884" t="s">
        <v>56</v>
      </c>
      <c r="H3884">
        <v>2</v>
      </c>
      <c r="I3884">
        <v>6.96</v>
      </c>
      <c r="J3884">
        <v>0.28599999999999998</v>
      </c>
      <c r="K3884">
        <v>4.3499999999999996</v>
      </c>
      <c r="L3884" t="s">
        <v>104</v>
      </c>
    </row>
    <row r="3885" spans="1:12" x14ac:dyDescent="0.3">
      <c r="A3885" t="s">
        <v>5739</v>
      </c>
      <c r="B3885" t="s">
        <v>8378</v>
      </c>
      <c r="C3885" t="s">
        <v>63</v>
      </c>
      <c r="D3885" t="s">
        <v>82</v>
      </c>
      <c r="E3885" t="s">
        <v>93</v>
      </c>
      <c r="F3885" t="s">
        <v>124</v>
      </c>
      <c r="G3885" t="s">
        <v>68</v>
      </c>
      <c r="H3885">
        <v>2</v>
      </c>
      <c r="I3885">
        <v>20.46</v>
      </c>
      <c r="J3885">
        <v>0.442</v>
      </c>
      <c r="K3885">
        <v>9.1199999999999992</v>
      </c>
      <c r="L3885" t="s">
        <v>57</v>
      </c>
    </row>
    <row r="3886" spans="1:12" x14ac:dyDescent="0.3">
      <c r="A3886" t="s">
        <v>2392</v>
      </c>
      <c r="B3886" t="s">
        <v>7513</v>
      </c>
      <c r="C3886" t="s">
        <v>52</v>
      </c>
      <c r="D3886" t="s">
        <v>53</v>
      </c>
      <c r="E3886" t="s">
        <v>54</v>
      </c>
      <c r="F3886" t="s">
        <v>55</v>
      </c>
      <c r="G3886" t="s">
        <v>68</v>
      </c>
      <c r="H3886">
        <v>7</v>
      </c>
      <c r="I3886">
        <v>11.31</v>
      </c>
      <c r="J3886">
        <v>0.104</v>
      </c>
      <c r="K3886">
        <v>7.3</v>
      </c>
      <c r="L3886" t="s">
        <v>57</v>
      </c>
    </row>
    <row r="3887" spans="1:12" x14ac:dyDescent="0.3">
      <c r="A3887" t="s">
        <v>4699</v>
      </c>
      <c r="B3887" t="s">
        <v>8379</v>
      </c>
      <c r="C3887" t="s">
        <v>52</v>
      </c>
      <c r="D3887" t="s">
        <v>53</v>
      </c>
      <c r="E3887" t="s">
        <v>54</v>
      </c>
      <c r="F3887" t="s">
        <v>268</v>
      </c>
      <c r="G3887" t="s">
        <v>68</v>
      </c>
      <c r="H3887">
        <v>5</v>
      </c>
      <c r="I3887">
        <v>23.68</v>
      </c>
      <c r="J3887">
        <v>0.156</v>
      </c>
      <c r="L3887" t="s">
        <v>57</v>
      </c>
    </row>
    <row r="3888" spans="1:12" x14ac:dyDescent="0.3">
      <c r="A3888" t="s">
        <v>5319</v>
      </c>
      <c r="B3888" t="s">
        <v>8380</v>
      </c>
      <c r="C3888" t="s">
        <v>63</v>
      </c>
      <c r="D3888" t="s">
        <v>165</v>
      </c>
      <c r="E3888" t="s">
        <v>107</v>
      </c>
      <c r="F3888" t="s">
        <v>139</v>
      </c>
      <c r="G3888" t="s">
        <v>68</v>
      </c>
      <c r="H3888">
        <v>6</v>
      </c>
      <c r="I3888">
        <v>54.49</v>
      </c>
      <c r="J3888">
        <v>0.15</v>
      </c>
      <c r="K3888">
        <v>18.43</v>
      </c>
      <c r="L3888" t="s">
        <v>57</v>
      </c>
    </row>
    <row r="3889" spans="1:12" x14ac:dyDescent="0.3">
      <c r="A3889" t="s">
        <v>4677</v>
      </c>
      <c r="B3889" t="s">
        <v>8381</v>
      </c>
      <c r="C3889" t="s">
        <v>6741</v>
      </c>
      <c r="D3889" t="s">
        <v>121</v>
      </c>
      <c r="E3889" t="s">
        <v>7039</v>
      </c>
      <c r="F3889" t="s">
        <v>114</v>
      </c>
      <c r="G3889" t="s">
        <v>56</v>
      </c>
      <c r="H3889">
        <v>1</v>
      </c>
      <c r="I3889">
        <v>8.8800000000000008</v>
      </c>
      <c r="J3889">
        <v>0.125</v>
      </c>
      <c r="K3889">
        <v>5.14</v>
      </c>
      <c r="L3889" t="s">
        <v>57</v>
      </c>
    </row>
    <row r="3890" spans="1:12" x14ac:dyDescent="0.3">
      <c r="A3890" t="s">
        <v>2399</v>
      </c>
      <c r="B3890" t="s">
        <v>7036</v>
      </c>
      <c r="C3890" t="s">
        <v>52</v>
      </c>
      <c r="D3890" t="s">
        <v>181</v>
      </c>
      <c r="E3890" t="s">
        <v>54</v>
      </c>
      <c r="F3890" t="s">
        <v>156</v>
      </c>
      <c r="G3890" t="s">
        <v>68</v>
      </c>
      <c r="H3890">
        <v>1</v>
      </c>
      <c r="I3890">
        <v>24.17</v>
      </c>
      <c r="J3890">
        <v>3.1E-2</v>
      </c>
      <c r="K3890">
        <v>15.63</v>
      </c>
      <c r="L3890" t="s">
        <v>57</v>
      </c>
    </row>
    <row r="3891" spans="1:12" x14ac:dyDescent="0.3">
      <c r="A3891" t="s">
        <v>2309</v>
      </c>
      <c r="B3891" t="s">
        <v>8382</v>
      </c>
      <c r="C3891" t="s">
        <v>84</v>
      </c>
      <c r="D3891" t="s">
        <v>110</v>
      </c>
      <c r="E3891" t="s">
        <v>71</v>
      </c>
      <c r="F3891" t="s">
        <v>78</v>
      </c>
      <c r="G3891" t="s">
        <v>56</v>
      </c>
      <c r="H3891">
        <v>5</v>
      </c>
      <c r="I3891">
        <v>279.55</v>
      </c>
      <c r="J3891">
        <v>0.127</v>
      </c>
      <c r="L3891" t="s">
        <v>57</v>
      </c>
    </row>
    <row r="3892" spans="1:12" x14ac:dyDescent="0.3">
      <c r="A3892" t="s">
        <v>5439</v>
      </c>
      <c r="B3892" t="s">
        <v>6984</v>
      </c>
      <c r="C3892" t="s">
        <v>88</v>
      </c>
      <c r="D3892" t="s">
        <v>7528</v>
      </c>
      <c r="E3892" t="s">
        <v>93</v>
      </c>
      <c r="F3892" t="s">
        <v>255</v>
      </c>
      <c r="G3892" t="s">
        <v>68</v>
      </c>
      <c r="H3892">
        <v>1</v>
      </c>
      <c r="I3892">
        <v>68.489999999999995</v>
      </c>
      <c r="J3892">
        <v>0.05</v>
      </c>
      <c r="K3892">
        <v>31</v>
      </c>
      <c r="L3892" t="s">
        <v>57</v>
      </c>
    </row>
    <row r="3893" spans="1:12" x14ac:dyDescent="0.3">
      <c r="A3893" t="s">
        <v>1449</v>
      </c>
      <c r="B3893" t="s">
        <v>6876</v>
      </c>
      <c r="C3893" t="s">
        <v>84</v>
      </c>
      <c r="D3893" t="s">
        <v>144</v>
      </c>
      <c r="E3893" t="s">
        <v>93</v>
      </c>
      <c r="F3893" t="s">
        <v>94</v>
      </c>
      <c r="G3893" t="s">
        <v>56</v>
      </c>
      <c r="H3893">
        <v>2</v>
      </c>
      <c r="I3893">
        <v>44.27</v>
      </c>
      <c r="J3893">
        <v>4.4999999999999998E-2</v>
      </c>
      <c r="K3893">
        <v>16.7</v>
      </c>
      <c r="L3893" t="s">
        <v>57</v>
      </c>
    </row>
    <row r="3894" spans="1:12" x14ac:dyDescent="0.3">
      <c r="A3894" t="s">
        <v>1003</v>
      </c>
      <c r="B3894" t="s">
        <v>7227</v>
      </c>
      <c r="C3894" t="s">
        <v>52</v>
      </c>
      <c r="D3894" t="s">
        <v>96</v>
      </c>
      <c r="E3894" t="s">
        <v>71</v>
      </c>
      <c r="F3894" t="s">
        <v>72</v>
      </c>
      <c r="G3894" t="s">
        <v>56</v>
      </c>
      <c r="H3894">
        <v>1</v>
      </c>
      <c r="I3894">
        <v>248.17</v>
      </c>
      <c r="J3894">
        <v>0.128</v>
      </c>
      <c r="K3894">
        <v>197.87</v>
      </c>
      <c r="L3894" t="s">
        <v>57</v>
      </c>
    </row>
    <row r="3895" spans="1:12" x14ac:dyDescent="0.3">
      <c r="A3895" t="s">
        <v>5386</v>
      </c>
      <c r="B3895" t="s">
        <v>6900</v>
      </c>
      <c r="C3895" t="s">
        <v>84</v>
      </c>
      <c r="D3895" t="s">
        <v>103</v>
      </c>
      <c r="E3895" t="s">
        <v>60</v>
      </c>
      <c r="F3895" t="s">
        <v>61</v>
      </c>
      <c r="G3895" t="s">
        <v>56</v>
      </c>
      <c r="H3895">
        <v>2</v>
      </c>
      <c r="I3895">
        <v>109.42</v>
      </c>
      <c r="J3895">
        <v>4.5999999999999999E-2</v>
      </c>
      <c r="K3895">
        <v>44.99</v>
      </c>
      <c r="L3895" t="s">
        <v>57</v>
      </c>
    </row>
    <row r="3896" spans="1:12" x14ac:dyDescent="0.3">
      <c r="A3896" t="s">
        <v>5418</v>
      </c>
      <c r="B3896" t="s">
        <v>8039</v>
      </c>
      <c r="C3896" t="s">
        <v>6755</v>
      </c>
      <c r="D3896" t="s">
        <v>196</v>
      </c>
      <c r="E3896" t="s">
        <v>71</v>
      </c>
      <c r="F3896" t="s">
        <v>97</v>
      </c>
      <c r="G3896" t="s">
        <v>68</v>
      </c>
      <c r="H3896">
        <v>1</v>
      </c>
      <c r="I3896">
        <v>266.02</v>
      </c>
      <c r="J3896">
        <v>0.03</v>
      </c>
      <c r="K3896">
        <v>178.13</v>
      </c>
      <c r="L3896" t="s">
        <v>6738</v>
      </c>
    </row>
    <row r="3897" spans="1:12" x14ac:dyDescent="0.3">
      <c r="A3897" t="s">
        <v>2769</v>
      </c>
      <c r="B3897" t="s">
        <v>8383</v>
      </c>
      <c r="C3897" t="s">
        <v>63</v>
      </c>
      <c r="D3897" t="s">
        <v>165</v>
      </c>
      <c r="E3897" t="s">
        <v>60</v>
      </c>
      <c r="F3897" t="s">
        <v>61</v>
      </c>
      <c r="G3897" t="s">
        <v>68</v>
      </c>
      <c r="H3897">
        <v>13</v>
      </c>
      <c r="I3897">
        <v>22.32</v>
      </c>
      <c r="J3897">
        <v>0.26800000000000002</v>
      </c>
      <c r="K3897">
        <v>11.4</v>
      </c>
      <c r="L3897" t="s">
        <v>6720</v>
      </c>
    </row>
    <row r="3898" spans="1:12" x14ac:dyDescent="0.3">
      <c r="A3898" t="s">
        <v>2149</v>
      </c>
      <c r="B3898" t="s">
        <v>6856</v>
      </c>
      <c r="C3898" t="s">
        <v>84</v>
      </c>
      <c r="D3898" t="s">
        <v>229</v>
      </c>
      <c r="E3898" t="s">
        <v>93</v>
      </c>
      <c r="F3898" t="s">
        <v>141</v>
      </c>
      <c r="G3898" t="s">
        <v>68</v>
      </c>
      <c r="H3898">
        <v>10</v>
      </c>
      <c r="I3898">
        <v>55.35</v>
      </c>
      <c r="J3898">
        <v>1.6E-2</v>
      </c>
      <c r="K3898">
        <v>26.72</v>
      </c>
      <c r="L3898" t="s">
        <v>57</v>
      </c>
    </row>
    <row r="3899" spans="1:12" x14ac:dyDescent="0.3">
      <c r="A3899" t="s">
        <v>523</v>
      </c>
      <c r="B3899" t="s">
        <v>7141</v>
      </c>
      <c r="C3899" t="s">
        <v>84</v>
      </c>
      <c r="D3899" t="s">
        <v>6824</v>
      </c>
      <c r="E3899" t="s">
        <v>107</v>
      </c>
      <c r="F3899" t="s">
        <v>148</v>
      </c>
      <c r="G3899" t="s">
        <v>68</v>
      </c>
      <c r="H3899">
        <v>5</v>
      </c>
      <c r="I3899">
        <v>47.52</v>
      </c>
      <c r="J3899">
        <v>0.14599999999999999</v>
      </c>
      <c r="K3899">
        <v>17.399999999999999</v>
      </c>
      <c r="L3899" t="s">
        <v>104</v>
      </c>
    </row>
    <row r="3900" spans="1:12" x14ac:dyDescent="0.3">
      <c r="A3900" t="s">
        <v>5991</v>
      </c>
      <c r="B3900" t="s">
        <v>8384</v>
      </c>
      <c r="C3900" t="s">
        <v>63</v>
      </c>
      <c r="D3900" t="s">
        <v>263</v>
      </c>
      <c r="E3900" t="s">
        <v>54</v>
      </c>
      <c r="F3900" t="s">
        <v>7434</v>
      </c>
      <c r="G3900" t="s">
        <v>68</v>
      </c>
      <c r="H3900">
        <v>7</v>
      </c>
      <c r="J3900">
        <v>0.16500000000000001</v>
      </c>
      <c r="K3900">
        <v>4.62</v>
      </c>
      <c r="L3900" t="s">
        <v>57</v>
      </c>
    </row>
    <row r="3901" spans="1:12" x14ac:dyDescent="0.3">
      <c r="A3901" t="s">
        <v>3541</v>
      </c>
      <c r="B3901" t="s">
        <v>7025</v>
      </c>
      <c r="C3901" t="s">
        <v>52</v>
      </c>
      <c r="D3901" t="s">
        <v>130</v>
      </c>
      <c r="E3901" t="s">
        <v>107</v>
      </c>
      <c r="F3901" t="s">
        <v>108</v>
      </c>
      <c r="G3901" t="s">
        <v>68</v>
      </c>
      <c r="H3901">
        <v>1</v>
      </c>
      <c r="I3901">
        <v>23.17</v>
      </c>
      <c r="J3901">
        <v>0.11</v>
      </c>
      <c r="K3901">
        <v>8.2899999999999991</v>
      </c>
      <c r="L3901" t="s">
        <v>6738</v>
      </c>
    </row>
    <row r="3902" spans="1:12" x14ac:dyDescent="0.3">
      <c r="A3902" t="s">
        <v>2753</v>
      </c>
      <c r="B3902" t="s">
        <v>7126</v>
      </c>
      <c r="C3902" t="s">
        <v>52</v>
      </c>
      <c r="D3902" t="s">
        <v>130</v>
      </c>
      <c r="E3902" t="s">
        <v>60</v>
      </c>
      <c r="F3902" t="s">
        <v>99</v>
      </c>
      <c r="G3902" t="s">
        <v>68</v>
      </c>
      <c r="H3902">
        <v>7</v>
      </c>
      <c r="I3902">
        <v>25.49</v>
      </c>
      <c r="J3902">
        <v>0</v>
      </c>
      <c r="K3902">
        <v>11.89</v>
      </c>
      <c r="L3902" t="s">
        <v>57</v>
      </c>
    </row>
    <row r="3903" spans="1:12" x14ac:dyDescent="0.3">
      <c r="A3903" t="s">
        <v>3448</v>
      </c>
      <c r="B3903" t="s">
        <v>7954</v>
      </c>
      <c r="C3903" t="s">
        <v>52</v>
      </c>
      <c r="D3903" t="s">
        <v>121</v>
      </c>
      <c r="E3903" t="s">
        <v>93</v>
      </c>
      <c r="F3903" t="s">
        <v>7530</v>
      </c>
      <c r="G3903" t="s">
        <v>56</v>
      </c>
      <c r="H3903">
        <v>3</v>
      </c>
      <c r="I3903">
        <v>19.95</v>
      </c>
      <c r="J3903">
        <v>6.8000000000000005E-2</v>
      </c>
      <c r="K3903">
        <v>6.99</v>
      </c>
      <c r="L3903" t="s">
        <v>57</v>
      </c>
    </row>
    <row r="3904" spans="1:12" x14ac:dyDescent="0.3">
      <c r="A3904" t="s">
        <v>1669</v>
      </c>
      <c r="B3904" t="s">
        <v>7944</v>
      </c>
      <c r="C3904" t="s">
        <v>84</v>
      </c>
      <c r="D3904" t="s">
        <v>110</v>
      </c>
      <c r="E3904" t="s">
        <v>93</v>
      </c>
      <c r="F3904" t="s">
        <v>124</v>
      </c>
      <c r="H3904">
        <v>10</v>
      </c>
      <c r="J3904">
        <v>1.4E-2</v>
      </c>
      <c r="K3904">
        <v>31.75</v>
      </c>
      <c r="L3904" t="s">
        <v>57</v>
      </c>
    </row>
    <row r="3905" spans="1:12" x14ac:dyDescent="0.3">
      <c r="A3905" t="s">
        <v>1684</v>
      </c>
      <c r="B3905" t="s">
        <v>8385</v>
      </c>
      <c r="C3905" t="s">
        <v>84</v>
      </c>
      <c r="D3905" t="s">
        <v>144</v>
      </c>
      <c r="E3905" t="s">
        <v>60</v>
      </c>
      <c r="F3905" t="s">
        <v>61</v>
      </c>
      <c r="G3905" t="s">
        <v>68</v>
      </c>
      <c r="H3905">
        <v>3</v>
      </c>
      <c r="I3905">
        <v>40.01</v>
      </c>
      <c r="J3905">
        <v>0</v>
      </c>
      <c r="K3905">
        <v>16.559999999999999</v>
      </c>
      <c r="L3905" t="s">
        <v>57</v>
      </c>
    </row>
    <row r="3906" spans="1:12" x14ac:dyDescent="0.3">
      <c r="A3906" t="s">
        <v>1960</v>
      </c>
      <c r="B3906" t="s">
        <v>8017</v>
      </c>
      <c r="C3906" t="s">
        <v>6741</v>
      </c>
      <c r="D3906" t="s">
        <v>200</v>
      </c>
      <c r="E3906" t="s">
        <v>54</v>
      </c>
      <c r="F3906" t="s">
        <v>55</v>
      </c>
      <c r="G3906" t="s">
        <v>56</v>
      </c>
      <c r="H3906">
        <v>1</v>
      </c>
      <c r="I3906">
        <v>3.26</v>
      </c>
      <c r="J3906">
        <v>3.3000000000000002E-2</v>
      </c>
      <c r="K3906">
        <v>2.0299999999999998</v>
      </c>
      <c r="L3906" t="s">
        <v>57</v>
      </c>
    </row>
    <row r="3907" spans="1:12" x14ac:dyDescent="0.3">
      <c r="A3907" t="s">
        <v>1536</v>
      </c>
      <c r="B3907" t="s">
        <v>7501</v>
      </c>
      <c r="C3907" t="s">
        <v>88</v>
      </c>
      <c r="D3907" t="s">
        <v>202</v>
      </c>
      <c r="E3907" t="s">
        <v>6846</v>
      </c>
      <c r="F3907" t="s">
        <v>126</v>
      </c>
      <c r="G3907" t="s">
        <v>68</v>
      </c>
      <c r="H3907">
        <v>7</v>
      </c>
      <c r="I3907">
        <v>209.02</v>
      </c>
      <c r="J3907">
        <v>8.5999999999999993E-2</v>
      </c>
      <c r="K3907">
        <v>146.80000000000001</v>
      </c>
      <c r="L3907" t="s">
        <v>57</v>
      </c>
    </row>
    <row r="3908" spans="1:12" x14ac:dyDescent="0.3">
      <c r="A3908" t="s">
        <v>5147</v>
      </c>
      <c r="B3908" t="s">
        <v>8386</v>
      </c>
      <c r="C3908" t="s">
        <v>84</v>
      </c>
      <c r="D3908" t="s">
        <v>225</v>
      </c>
      <c r="E3908" t="s">
        <v>71</v>
      </c>
      <c r="F3908" t="s">
        <v>78</v>
      </c>
      <c r="G3908" t="s">
        <v>56</v>
      </c>
      <c r="H3908">
        <v>200</v>
      </c>
      <c r="I3908">
        <v>285.98</v>
      </c>
      <c r="J3908">
        <v>0.10299999999999999</v>
      </c>
      <c r="K3908">
        <v>217.49</v>
      </c>
      <c r="L3908" t="s">
        <v>6720</v>
      </c>
    </row>
    <row r="3909" spans="1:12" x14ac:dyDescent="0.3">
      <c r="A3909" t="s">
        <v>2286</v>
      </c>
      <c r="B3909" t="s">
        <v>8387</v>
      </c>
      <c r="C3909" t="s">
        <v>84</v>
      </c>
      <c r="D3909" t="s">
        <v>147</v>
      </c>
      <c r="E3909" t="s">
        <v>71</v>
      </c>
      <c r="F3909" t="s">
        <v>86</v>
      </c>
      <c r="G3909" t="s">
        <v>56</v>
      </c>
      <c r="H3909">
        <v>1</v>
      </c>
      <c r="I3909">
        <v>259.41000000000003</v>
      </c>
      <c r="J3909">
        <v>9.1999999999999998E-2</v>
      </c>
      <c r="K3909">
        <v>174.74</v>
      </c>
      <c r="L3909" t="s">
        <v>57</v>
      </c>
    </row>
    <row r="3910" spans="1:12" x14ac:dyDescent="0.3">
      <c r="A3910" t="s">
        <v>2728</v>
      </c>
      <c r="B3910" t="s">
        <v>8073</v>
      </c>
      <c r="C3910" t="s">
        <v>52</v>
      </c>
      <c r="D3910" t="s">
        <v>200</v>
      </c>
      <c r="E3910" t="s">
        <v>54</v>
      </c>
      <c r="F3910" t="s">
        <v>156</v>
      </c>
      <c r="G3910" t="s">
        <v>56</v>
      </c>
      <c r="H3910">
        <v>2</v>
      </c>
      <c r="I3910">
        <v>7.09</v>
      </c>
      <c r="J3910">
        <v>4.2000000000000003E-2</v>
      </c>
      <c r="K3910">
        <v>3.99</v>
      </c>
      <c r="L3910" t="s">
        <v>57</v>
      </c>
    </row>
    <row r="3911" spans="1:12" x14ac:dyDescent="0.3">
      <c r="A3911" t="s">
        <v>4162</v>
      </c>
      <c r="B3911" t="s">
        <v>7606</v>
      </c>
      <c r="C3911" t="s">
        <v>84</v>
      </c>
      <c r="D3911" t="s">
        <v>103</v>
      </c>
      <c r="E3911" t="s">
        <v>93</v>
      </c>
      <c r="F3911" t="s">
        <v>255</v>
      </c>
      <c r="G3911" t="s">
        <v>56</v>
      </c>
      <c r="H3911">
        <v>4</v>
      </c>
      <c r="I3911">
        <v>34.28</v>
      </c>
      <c r="J3911">
        <v>0.13200000000000001</v>
      </c>
      <c r="K3911">
        <v>12.66</v>
      </c>
      <c r="L3911" t="s">
        <v>57</v>
      </c>
    </row>
    <row r="3912" spans="1:12" x14ac:dyDescent="0.3">
      <c r="A3912" t="s">
        <v>3707</v>
      </c>
      <c r="B3912" t="s">
        <v>8388</v>
      </c>
      <c r="C3912" t="s">
        <v>88</v>
      </c>
      <c r="D3912" t="s">
        <v>198</v>
      </c>
      <c r="E3912" t="s">
        <v>93</v>
      </c>
      <c r="F3912" t="s">
        <v>141</v>
      </c>
      <c r="G3912" t="s">
        <v>68</v>
      </c>
      <c r="H3912">
        <v>1</v>
      </c>
      <c r="I3912">
        <v>70.400000000000006</v>
      </c>
      <c r="J3912">
        <v>8.1000000000000003E-2</v>
      </c>
      <c r="K3912">
        <v>30.29</v>
      </c>
      <c r="L3912" t="s">
        <v>57</v>
      </c>
    </row>
    <row r="3913" spans="1:12" x14ac:dyDescent="0.3">
      <c r="A3913" t="s">
        <v>4094</v>
      </c>
      <c r="B3913" t="s">
        <v>7948</v>
      </c>
      <c r="C3913" t="s">
        <v>63</v>
      </c>
      <c r="D3913" t="s">
        <v>106</v>
      </c>
      <c r="E3913" t="s">
        <v>54</v>
      </c>
      <c r="F3913" t="s">
        <v>55</v>
      </c>
      <c r="G3913" t="s">
        <v>56</v>
      </c>
      <c r="H3913">
        <v>2</v>
      </c>
      <c r="I3913">
        <v>14.38</v>
      </c>
      <c r="J3913">
        <v>0.28000000000000003</v>
      </c>
      <c r="K3913">
        <v>9.3000000000000007</v>
      </c>
      <c r="L3913" t="s">
        <v>6714</v>
      </c>
    </row>
    <row r="3914" spans="1:12" x14ac:dyDescent="0.3">
      <c r="A3914" t="s">
        <v>2353</v>
      </c>
      <c r="B3914" t="s">
        <v>8389</v>
      </c>
      <c r="C3914" t="s">
        <v>63</v>
      </c>
      <c r="D3914" t="s">
        <v>119</v>
      </c>
      <c r="E3914" t="s">
        <v>60</v>
      </c>
      <c r="F3914" t="s">
        <v>67</v>
      </c>
      <c r="G3914" t="s">
        <v>68</v>
      </c>
      <c r="H3914">
        <v>1</v>
      </c>
      <c r="I3914">
        <v>69.81</v>
      </c>
      <c r="J3914">
        <v>0.35499999999999998</v>
      </c>
      <c r="K3914">
        <v>35.15</v>
      </c>
      <c r="L3914" t="s">
        <v>57</v>
      </c>
    </row>
    <row r="3915" spans="1:12" x14ac:dyDescent="0.3">
      <c r="A3915" t="s">
        <v>2914</v>
      </c>
      <c r="B3915" t="s">
        <v>6767</v>
      </c>
      <c r="C3915" t="s">
        <v>63</v>
      </c>
      <c r="D3915" t="s">
        <v>137</v>
      </c>
      <c r="E3915" t="s">
        <v>6846</v>
      </c>
      <c r="F3915" t="s">
        <v>126</v>
      </c>
      <c r="G3915" t="s">
        <v>68</v>
      </c>
      <c r="H3915">
        <v>1</v>
      </c>
      <c r="I3915">
        <v>182.74</v>
      </c>
      <c r="J3915">
        <v>0.123</v>
      </c>
      <c r="K3915">
        <v>121.74</v>
      </c>
      <c r="L3915" t="s">
        <v>6738</v>
      </c>
    </row>
    <row r="3916" spans="1:12" x14ac:dyDescent="0.3">
      <c r="A3916" t="s">
        <v>1328</v>
      </c>
      <c r="B3916" t="s">
        <v>7417</v>
      </c>
      <c r="C3916" t="s">
        <v>88</v>
      </c>
      <c r="D3916" t="s">
        <v>198</v>
      </c>
      <c r="E3916" t="s">
        <v>60</v>
      </c>
      <c r="F3916" t="s">
        <v>99</v>
      </c>
      <c r="G3916" t="s">
        <v>68</v>
      </c>
      <c r="H3916">
        <v>10</v>
      </c>
      <c r="I3916">
        <v>104.86</v>
      </c>
      <c r="J3916">
        <v>5.6000000000000001E-2</v>
      </c>
      <c r="K3916">
        <v>48.18</v>
      </c>
      <c r="L3916" t="s">
        <v>57</v>
      </c>
    </row>
    <row r="3917" spans="1:12" x14ac:dyDescent="0.3">
      <c r="A3917" t="s">
        <v>2555</v>
      </c>
      <c r="B3917" t="s">
        <v>7547</v>
      </c>
      <c r="C3917" t="s">
        <v>52</v>
      </c>
      <c r="D3917" t="s">
        <v>272</v>
      </c>
      <c r="E3917" t="s">
        <v>71</v>
      </c>
      <c r="F3917" t="s">
        <v>97</v>
      </c>
      <c r="G3917" t="s">
        <v>56</v>
      </c>
      <c r="H3917">
        <v>4</v>
      </c>
      <c r="I3917">
        <v>267.93</v>
      </c>
      <c r="J3917">
        <v>4.7E-2</v>
      </c>
      <c r="K3917">
        <v>184.82</v>
      </c>
      <c r="L3917" t="s">
        <v>57</v>
      </c>
    </row>
    <row r="3918" spans="1:12" x14ac:dyDescent="0.3">
      <c r="A3918" t="s">
        <v>943</v>
      </c>
      <c r="B3918" t="s">
        <v>8390</v>
      </c>
      <c r="C3918" t="s">
        <v>84</v>
      </c>
      <c r="D3918" t="s">
        <v>225</v>
      </c>
      <c r="E3918" t="s">
        <v>54</v>
      </c>
      <c r="F3918" t="s">
        <v>156</v>
      </c>
      <c r="G3918" t="s">
        <v>68</v>
      </c>
      <c r="H3918">
        <v>2</v>
      </c>
      <c r="I3918">
        <v>14.72</v>
      </c>
      <c r="J3918">
        <v>0.109</v>
      </c>
      <c r="K3918">
        <v>8.98</v>
      </c>
      <c r="L3918" t="s">
        <v>57</v>
      </c>
    </row>
    <row r="3919" spans="1:12" x14ac:dyDescent="0.3">
      <c r="A3919" t="s">
        <v>6009</v>
      </c>
      <c r="B3919" t="s">
        <v>7255</v>
      </c>
      <c r="C3919" t="s">
        <v>52</v>
      </c>
      <c r="D3919" t="s">
        <v>113</v>
      </c>
      <c r="E3919" t="s">
        <v>7021</v>
      </c>
      <c r="F3919" t="s">
        <v>139</v>
      </c>
      <c r="G3919" t="s">
        <v>68</v>
      </c>
      <c r="H3919">
        <v>3</v>
      </c>
      <c r="I3919">
        <v>25.28</v>
      </c>
      <c r="J3919">
        <v>7.9000000000000001E-2</v>
      </c>
      <c r="K3919">
        <v>10.4</v>
      </c>
      <c r="L3919" t="s">
        <v>57</v>
      </c>
    </row>
    <row r="3920" spans="1:12" x14ac:dyDescent="0.3">
      <c r="A3920" t="s">
        <v>3488</v>
      </c>
      <c r="B3920" t="s">
        <v>7151</v>
      </c>
      <c r="C3920" t="s">
        <v>52</v>
      </c>
      <c r="D3920" t="s">
        <v>59</v>
      </c>
      <c r="E3920" t="s">
        <v>54</v>
      </c>
      <c r="F3920" t="s">
        <v>114</v>
      </c>
      <c r="G3920" t="s">
        <v>68</v>
      </c>
      <c r="H3920">
        <v>1</v>
      </c>
      <c r="I3920">
        <v>21.12</v>
      </c>
      <c r="J3920">
        <v>1.7999999999999999E-2</v>
      </c>
      <c r="K3920">
        <v>13.12</v>
      </c>
      <c r="L3920" t="s">
        <v>57</v>
      </c>
    </row>
    <row r="3921" spans="1:12" x14ac:dyDescent="0.3">
      <c r="A3921" t="s">
        <v>1642</v>
      </c>
      <c r="B3921" t="s">
        <v>7742</v>
      </c>
      <c r="C3921" t="s">
        <v>6741</v>
      </c>
      <c r="D3921" t="s">
        <v>96</v>
      </c>
      <c r="E3921" t="s">
        <v>6901</v>
      </c>
      <c r="F3921" t="s">
        <v>90</v>
      </c>
      <c r="G3921" t="s">
        <v>68</v>
      </c>
      <c r="H3921">
        <v>1</v>
      </c>
      <c r="I3921">
        <v>79.599999999999994</v>
      </c>
      <c r="J3921">
        <v>9.7000000000000003E-2</v>
      </c>
      <c r="K3921">
        <v>35.450000000000003</v>
      </c>
      <c r="L3921" t="s">
        <v>57</v>
      </c>
    </row>
    <row r="3922" spans="1:12" x14ac:dyDescent="0.3">
      <c r="A3922" t="s">
        <v>936</v>
      </c>
      <c r="B3922" t="s">
        <v>8046</v>
      </c>
      <c r="C3922" t="s">
        <v>63</v>
      </c>
      <c r="D3922" t="s">
        <v>64</v>
      </c>
      <c r="E3922" t="s">
        <v>93</v>
      </c>
      <c r="F3922" t="s">
        <v>124</v>
      </c>
      <c r="G3922" t="s">
        <v>68</v>
      </c>
      <c r="H3922">
        <v>2</v>
      </c>
      <c r="I3922">
        <v>65.209999999999994</v>
      </c>
      <c r="J3922">
        <v>0.17499999999999999</v>
      </c>
      <c r="K3922">
        <v>27.18</v>
      </c>
      <c r="L3922" t="s">
        <v>6738</v>
      </c>
    </row>
    <row r="3923" spans="1:12" x14ac:dyDescent="0.3">
      <c r="A3923" t="s">
        <v>5236</v>
      </c>
      <c r="B3923" t="s">
        <v>6881</v>
      </c>
      <c r="C3923" t="s">
        <v>84</v>
      </c>
      <c r="D3923" t="s">
        <v>196</v>
      </c>
      <c r="E3923" t="s">
        <v>60</v>
      </c>
      <c r="F3923" t="s">
        <v>90</v>
      </c>
      <c r="G3923" t="s">
        <v>68</v>
      </c>
      <c r="H3923">
        <v>5</v>
      </c>
      <c r="I3923">
        <v>22.41</v>
      </c>
      <c r="J3923">
        <v>5.7000000000000002E-2</v>
      </c>
      <c r="K3923">
        <v>10.19</v>
      </c>
      <c r="L3923" t="s">
        <v>57</v>
      </c>
    </row>
    <row r="3924" spans="1:12" x14ac:dyDescent="0.3">
      <c r="A3924" t="s">
        <v>5209</v>
      </c>
      <c r="B3924" t="s">
        <v>6821</v>
      </c>
      <c r="C3924" t="s">
        <v>63</v>
      </c>
      <c r="D3924" t="s">
        <v>159</v>
      </c>
      <c r="E3924" t="s">
        <v>107</v>
      </c>
      <c r="F3924" t="s">
        <v>139</v>
      </c>
      <c r="G3924" t="s">
        <v>56</v>
      </c>
      <c r="H3924">
        <v>5</v>
      </c>
      <c r="I3924">
        <v>15.26</v>
      </c>
      <c r="J3924">
        <v>0.247</v>
      </c>
      <c r="K3924">
        <v>4.6900000000000004</v>
      </c>
      <c r="L3924" t="s">
        <v>57</v>
      </c>
    </row>
    <row r="3925" spans="1:12" x14ac:dyDescent="0.3">
      <c r="A3925" t="s">
        <v>4984</v>
      </c>
      <c r="B3925" t="s">
        <v>6721</v>
      </c>
      <c r="C3925" t="s">
        <v>63</v>
      </c>
      <c r="D3925" t="s">
        <v>258</v>
      </c>
      <c r="E3925" t="s">
        <v>60</v>
      </c>
      <c r="F3925" t="s">
        <v>99</v>
      </c>
      <c r="G3925" t="s">
        <v>56</v>
      </c>
      <c r="H3925">
        <v>1</v>
      </c>
      <c r="I3925">
        <v>78.23</v>
      </c>
      <c r="J3925">
        <v>0.38800000000000001</v>
      </c>
      <c r="K3925">
        <v>40.869999999999997</v>
      </c>
      <c r="L3925" t="s">
        <v>57</v>
      </c>
    </row>
    <row r="3926" spans="1:12" x14ac:dyDescent="0.3">
      <c r="A3926" t="s">
        <v>6500</v>
      </c>
      <c r="B3926" t="s">
        <v>8337</v>
      </c>
      <c r="C3926" t="s">
        <v>6865</v>
      </c>
      <c r="D3926" t="s">
        <v>82</v>
      </c>
      <c r="E3926" t="s">
        <v>71</v>
      </c>
      <c r="F3926" t="s">
        <v>78</v>
      </c>
      <c r="G3926" t="s">
        <v>56</v>
      </c>
      <c r="H3926">
        <v>4</v>
      </c>
      <c r="I3926">
        <v>196.18</v>
      </c>
      <c r="J3926">
        <v>0.40200000000000002</v>
      </c>
      <c r="K3926">
        <v>128.47</v>
      </c>
    </row>
    <row r="3927" spans="1:12" x14ac:dyDescent="0.3">
      <c r="A3927" t="s">
        <v>1381</v>
      </c>
      <c r="B3927" t="s">
        <v>6849</v>
      </c>
      <c r="C3927" t="s">
        <v>84</v>
      </c>
      <c r="D3927" t="s">
        <v>7939</v>
      </c>
      <c r="E3927" t="s">
        <v>54</v>
      </c>
      <c r="F3927" t="s">
        <v>268</v>
      </c>
      <c r="G3927" t="s">
        <v>68</v>
      </c>
      <c r="H3927">
        <v>2</v>
      </c>
      <c r="I3927">
        <v>14.33</v>
      </c>
      <c r="J3927">
        <v>6.3E-2</v>
      </c>
      <c r="K3927">
        <v>9.3000000000000007</v>
      </c>
      <c r="L3927" t="s">
        <v>57</v>
      </c>
    </row>
    <row r="3928" spans="1:12" x14ac:dyDescent="0.3">
      <c r="A3928" t="s">
        <v>1648</v>
      </c>
      <c r="B3928" t="s">
        <v>7762</v>
      </c>
      <c r="C3928" t="s">
        <v>63</v>
      </c>
      <c r="D3928" t="s">
        <v>165</v>
      </c>
      <c r="E3928" t="s">
        <v>54</v>
      </c>
      <c r="F3928" t="s">
        <v>114</v>
      </c>
      <c r="G3928" t="s">
        <v>68</v>
      </c>
      <c r="H3928">
        <v>5</v>
      </c>
      <c r="I3928">
        <v>20.72</v>
      </c>
      <c r="J3928">
        <v>0.33900000000000002</v>
      </c>
      <c r="K3928">
        <v>13.33</v>
      </c>
      <c r="L3928" t="s">
        <v>57</v>
      </c>
    </row>
    <row r="3929" spans="1:12" x14ac:dyDescent="0.3">
      <c r="A3929" t="s">
        <v>6501</v>
      </c>
      <c r="B3929" t="s">
        <v>6783</v>
      </c>
      <c r="C3929" t="s">
        <v>84</v>
      </c>
      <c r="D3929" t="s">
        <v>150</v>
      </c>
      <c r="E3929" t="s">
        <v>60</v>
      </c>
      <c r="F3929" t="s">
        <v>67</v>
      </c>
      <c r="G3929" t="s">
        <v>56</v>
      </c>
      <c r="H3929">
        <v>4</v>
      </c>
      <c r="I3929">
        <v>109.69</v>
      </c>
      <c r="J3929">
        <v>8.9999999999999993E-3</v>
      </c>
      <c r="K3929">
        <v>44.96</v>
      </c>
      <c r="L3929" t="s">
        <v>104</v>
      </c>
    </row>
    <row r="3930" spans="1:12" x14ac:dyDescent="0.3">
      <c r="A3930" t="s">
        <v>5529</v>
      </c>
      <c r="B3930" t="s">
        <v>7376</v>
      </c>
      <c r="C3930" t="s">
        <v>52</v>
      </c>
      <c r="D3930" t="s">
        <v>53</v>
      </c>
      <c r="E3930" t="s">
        <v>71</v>
      </c>
      <c r="F3930" t="s">
        <v>86</v>
      </c>
      <c r="G3930" t="s">
        <v>56</v>
      </c>
      <c r="H3930">
        <v>3</v>
      </c>
      <c r="I3930">
        <v>209.67</v>
      </c>
      <c r="J3930">
        <v>7.0000000000000007E-2</v>
      </c>
      <c r="K3930">
        <v>166.67</v>
      </c>
      <c r="L3930" t="s">
        <v>57</v>
      </c>
    </row>
    <row r="3931" spans="1:12" x14ac:dyDescent="0.3">
      <c r="A3931" t="s">
        <v>4649</v>
      </c>
      <c r="B3931" t="s">
        <v>7746</v>
      </c>
      <c r="C3931" t="s">
        <v>84</v>
      </c>
      <c r="D3931" t="s">
        <v>147</v>
      </c>
      <c r="E3931" t="s">
        <v>54</v>
      </c>
      <c r="F3931" t="s">
        <v>156</v>
      </c>
      <c r="G3931" t="s">
        <v>56</v>
      </c>
      <c r="H3931">
        <v>3</v>
      </c>
      <c r="I3931">
        <v>22.21</v>
      </c>
      <c r="J3931">
        <v>6.6000000000000003E-2</v>
      </c>
      <c r="K3931">
        <v>13.85</v>
      </c>
      <c r="L3931" t="s">
        <v>6720</v>
      </c>
    </row>
    <row r="3932" spans="1:12" x14ac:dyDescent="0.3">
      <c r="A3932" t="s">
        <v>2189</v>
      </c>
      <c r="B3932" t="s">
        <v>7227</v>
      </c>
      <c r="C3932" t="s">
        <v>63</v>
      </c>
      <c r="D3932" t="s">
        <v>302</v>
      </c>
      <c r="E3932" t="s">
        <v>60</v>
      </c>
      <c r="F3932" t="s">
        <v>67</v>
      </c>
      <c r="G3932" t="s">
        <v>56</v>
      </c>
      <c r="H3932">
        <v>4</v>
      </c>
      <c r="I3932">
        <v>34.18</v>
      </c>
      <c r="J3932">
        <v>0.16800000000000001</v>
      </c>
      <c r="K3932">
        <v>15.42</v>
      </c>
      <c r="L3932" t="s">
        <v>57</v>
      </c>
    </row>
    <row r="3933" spans="1:12" x14ac:dyDescent="0.3">
      <c r="A3933" t="s">
        <v>3243</v>
      </c>
      <c r="B3933" t="s">
        <v>8391</v>
      </c>
      <c r="C3933" t="s">
        <v>52</v>
      </c>
      <c r="D3933" t="s">
        <v>237</v>
      </c>
      <c r="E3933" t="s">
        <v>60</v>
      </c>
      <c r="F3933" t="s">
        <v>61</v>
      </c>
      <c r="G3933" t="s">
        <v>56</v>
      </c>
      <c r="H3933">
        <v>2</v>
      </c>
      <c r="I3933">
        <v>19.28</v>
      </c>
      <c r="K3933">
        <v>10.050000000000001</v>
      </c>
      <c r="L3933" t="s">
        <v>57</v>
      </c>
    </row>
    <row r="3934" spans="1:12" x14ac:dyDescent="0.3">
      <c r="A3934" t="s">
        <v>1668</v>
      </c>
      <c r="B3934" t="s">
        <v>7282</v>
      </c>
      <c r="C3934" t="s">
        <v>63</v>
      </c>
      <c r="E3934" t="s">
        <v>93</v>
      </c>
      <c r="F3934" t="s">
        <v>255</v>
      </c>
      <c r="G3934" t="s">
        <v>56</v>
      </c>
      <c r="H3934">
        <v>1</v>
      </c>
      <c r="I3934">
        <v>26.28</v>
      </c>
      <c r="J3934">
        <v>0.18</v>
      </c>
      <c r="K3934">
        <v>12.39</v>
      </c>
      <c r="L3934" t="s">
        <v>57</v>
      </c>
    </row>
    <row r="3935" spans="1:12" x14ac:dyDescent="0.3">
      <c r="A3935" t="s">
        <v>4528</v>
      </c>
      <c r="B3935" t="s">
        <v>6937</v>
      </c>
      <c r="C3935" t="s">
        <v>88</v>
      </c>
      <c r="D3935" t="s">
        <v>234</v>
      </c>
      <c r="E3935" t="s">
        <v>93</v>
      </c>
      <c r="F3935" t="s">
        <v>141</v>
      </c>
      <c r="G3935" t="s">
        <v>56</v>
      </c>
      <c r="H3935">
        <v>8</v>
      </c>
      <c r="I3935">
        <v>32.74</v>
      </c>
      <c r="J3935">
        <v>6.9000000000000006E-2</v>
      </c>
      <c r="K3935">
        <v>13.7</v>
      </c>
      <c r="L3935" t="s">
        <v>57</v>
      </c>
    </row>
    <row r="3936" spans="1:12" x14ac:dyDescent="0.3">
      <c r="A3936" t="s">
        <v>2074</v>
      </c>
      <c r="B3936" t="s">
        <v>7948</v>
      </c>
      <c r="C3936" t="s">
        <v>63</v>
      </c>
      <c r="D3936" t="s">
        <v>159</v>
      </c>
      <c r="E3936" t="s">
        <v>6901</v>
      </c>
      <c r="F3936" t="s">
        <v>90</v>
      </c>
      <c r="G3936" t="s">
        <v>56</v>
      </c>
      <c r="H3936">
        <v>5</v>
      </c>
      <c r="I3936">
        <v>106.14</v>
      </c>
      <c r="J3936">
        <v>0.10100000000000001</v>
      </c>
      <c r="K3936">
        <v>44.53</v>
      </c>
      <c r="L3936" t="s">
        <v>57</v>
      </c>
    </row>
    <row r="3937" spans="1:12" x14ac:dyDescent="0.3">
      <c r="A3937" t="s">
        <v>4504</v>
      </c>
      <c r="B3937" t="s">
        <v>7570</v>
      </c>
      <c r="C3937" t="s">
        <v>52</v>
      </c>
      <c r="D3937" t="s">
        <v>216</v>
      </c>
      <c r="E3937" t="s">
        <v>107</v>
      </c>
      <c r="F3937" t="s">
        <v>139</v>
      </c>
      <c r="G3937" t="s">
        <v>68</v>
      </c>
      <c r="H3937">
        <v>1</v>
      </c>
      <c r="I3937">
        <v>27.34</v>
      </c>
      <c r="J3937">
        <v>5.5E-2</v>
      </c>
      <c r="K3937">
        <v>11.04</v>
      </c>
      <c r="L3937" t="s">
        <v>57</v>
      </c>
    </row>
    <row r="3938" spans="1:12" x14ac:dyDescent="0.3">
      <c r="A3938" t="s">
        <v>2458</v>
      </c>
      <c r="B3938" t="s">
        <v>7092</v>
      </c>
      <c r="C3938" t="s">
        <v>52</v>
      </c>
      <c r="D3938" t="s">
        <v>200</v>
      </c>
      <c r="E3938" t="s">
        <v>107</v>
      </c>
      <c r="F3938" t="s">
        <v>193</v>
      </c>
      <c r="G3938" t="s">
        <v>56</v>
      </c>
      <c r="H3938">
        <v>3</v>
      </c>
      <c r="I3938">
        <v>47.12</v>
      </c>
      <c r="J3938">
        <v>0.13400000000000001</v>
      </c>
      <c r="K3938">
        <v>14.14</v>
      </c>
      <c r="L3938" t="s">
        <v>104</v>
      </c>
    </row>
    <row r="3939" spans="1:12" x14ac:dyDescent="0.3">
      <c r="A3939" t="s">
        <v>3620</v>
      </c>
      <c r="B3939" t="s">
        <v>7792</v>
      </c>
      <c r="C3939" t="s">
        <v>84</v>
      </c>
      <c r="D3939" t="s">
        <v>171</v>
      </c>
      <c r="E3939" t="s">
        <v>107</v>
      </c>
      <c r="F3939" t="s">
        <v>139</v>
      </c>
      <c r="G3939" t="s">
        <v>56</v>
      </c>
      <c r="H3939">
        <v>1</v>
      </c>
      <c r="I3939">
        <v>49.45</v>
      </c>
      <c r="J3939">
        <v>0.111</v>
      </c>
      <c r="K3939">
        <v>16.8</v>
      </c>
      <c r="L3939" t="s">
        <v>57</v>
      </c>
    </row>
    <row r="3940" spans="1:12" x14ac:dyDescent="0.3">
      <c r="A3940" t="s">
        <v>5799</v>
      </c>
      <c r="B3940" t="s">
        <v>8392</v>
      </c>
      <c r="C3940" t="s">
        <v>63</v>
      </c>
      <c r="D3940" t="s">
        <v>188</v>
      </c>
      <c r="E3940" t="s">
        <v>54</v>
      </c>
      <c r="F3940" t="s">
        <v>268</v>
      </c>
      <c r="G3940" t="s">
        <v>68</v>
      </c>
      <c r="H3940">
        <v>4</v>
      </c>
      <c r="I3940">
        <v>23.24</v>
      </c>
      <c r="J3940">
        <v>0.33</v>
      </c>
      <c r="K3940">
        <v>13.38</v>
      </c>
      <c r="L3940" t="s">
        <v>57</v>
      </c>
    </row>
    <row r="3941" spans="1:12" x14ac:dyDescent="0.3">
      <c r="A3941" t="s">
        <v>1254</v>
      </c>
      <c r="B3941" t="s">
        <v>6948</v>
      </c>
      <c r="C3941" t="s">
        <v>84</v>
      </c>
      <c r="D3941" t="s">
        <v>103</v>
      </c>
      <c r="E3941" t="s">
        <v>71</v>
      </c>
      <c r="F3941" t="s">
        <v>97</v>
      </c>
      <c r="G3941" t="s">
        <v>68</v>
      </c>
      <c r="H3941">
        <v>1</v>
      </c>
      <c r="I3941">
        <v>59.31</v>
      </c>
      <c r="J3941">
        <v>8.2000000000000003E-2</v>
      </c>
      <c r="K3941">
        <v>41.85</v>
      </c>
      <c r="L3941" t="s">
        <v>6738</v>
      </c>
    </row>
    <row r="3942" spans="1:12" x14ac:dyDescent="0.3">
      <c r="A3942" t="s">
        <v>5163</v>
      </c>
      <c r="B3942" t="s">
        <v>6921</v>
      </c>
      <c r="C3942" t="s">
        <v>63</v>
      </c>
      <c r="D3942" t="s">
        <v>204</v>
      </c>
      <c r="E3942" t="s">
        <v>93</v>
      </c>
      <c r="F3942" t="s">
        <v>94</v>
      </c>
      <c r="G3942" t="s">
        <v>68</v>
      </c>
      <c r="H3942">
        <v>1</v>
      </c>
      <c r="I3942">
        <v>22.42</v>
      </c>
      <c r="J3942">
        <v>0.251</v>
      </c>
      <c r="K3942">
        <v>10.96</v>
      </c>
    </row>
    <row r="3943" spans="1:12" x14ac:dyDescent="0.3">
      <c r="A3943" t="s">
        <v>3039</v>
      </c>
      <c r="B3943" t="s">
        <v>8393</v>
      </c>
      <c r="C3943" t="s">
        <v>6865</v>
      </c>
      <c r="D3943" t="s">
        <v>106</v>
      </c>
      <c r="E3943" t="s">
        <v>54</v>
      </c>
      <c r="F3943" t="s">
        <v>65</v>
      </c>
      <c r="G3943" t="s">
        <v>56</v>
      </c>
      <c r="H3943">
        <v>1</v>
      </c>
      <c r="I3943">
        <v>6.16</v>
      </c>
      <c r="J3943">
        <v>0.23699999999999999</v>
      </c>
      <c r="K3943">
        <v>3.8</v>
      </c>
      <c r="L3943" t="s">
        <v>57</v>
      </c>
    </row>
    <row r="3944" spans="1:12" x14ac:dyDescent="0.3">
      <c r="A3944" t="s">
        <v>3831</v>
      </c>
      <c r="B3944" t="s">
        <v>7076</v>
      </c>
      <c r="C3944" t="s">
        <v>52</v>
      </c>
      <c r="D3944" t="s">
        <v>155</v>
      </c>
      <c r="E3944" t="s">
        <v>71</v>
      </c>
      <c r="F3944" t="s">
        <v>72</v>
      </c>
      <c r="G3944" t="s">
        <v>56</v>
      </c>
      <c r="H3944">
        <v>1</v>
      </c>
      <c r="I3944">
        <v>112.76</v>
      </c>
      <c r="J3944">
        <v>8.1000000000000003E-2</v>
      </c>
      <c r="K3944">
        <v>74.3</v>
      </c>
      <c r="L3944" t="s">
        <v>57</v>
      </c>
    </row>
    <row r="3945" spans="1:12" x14ac:dyDescent="0.3">
      <c r="A3945" t="s">
        <v>4329</v>
      </c>
      <c r="B3945" t="s">
        <v>8355</v>
      </c>
      <c r="C3945" t="s">
        <v>6865</v>
      </c>
      <c r="D3945" t="s">
        <v>281</v>
      </c>
      <c r="E3945" t="s">
        <v>71</v>
      </c>
      <c r="F3945" t="s">
        <v>86</v>
      </c>
      <c r="G3945" t="s">
        <v>68</v>
      </c>
      <c r="H3945">
        <v>4</v>
      </c>
      <c r="I3945">
        <v>108.34</v>
      </c>
      <c r="J3945">
        <v>0.254</v>
      </c>
      <c r="K3945">
        <v>79.599999999999994</v>
      </c>
      <c r="L3945" t="s">
        <v>57</v>
      </c>
    </row>
    <row r="3946" spans="1:12" x14ac:dyDescent="0.3">
      <c r="A3946" t="s">
        <v>1474</v>
      </c>
      <c r="B3946" t="s">
        <v>6758</v>
      </c>
      <c r="C3946" t="s">
        <v>63</v>
      </c>
      <c r="D3946" t="s">
        <v>188</v>
      </c>
      <c r="E3946" t="s">
        <v>71</v>
      </c>
      <c r="F3946" t="s">
        <v>86</v>
      </c>
      <c r="G3946" t="s">
        <v>56</v>
      </c>
      <c r="H3946">
        <v>5</v>
      </c>
      <c r="I3946">
        <v>84.9</v>
      </c>
      <c r="K3946">
        <v>64.06</v>
      </c>
      <c r="L3946" t="s">
        <v>57</v>
      </c>
    </row>
    <row r="3947" spans="1:12" x14ac:dyDescent="0.3">
      <c r="A3947" t="s">
        <v>1949</v>
      </c>
      <c r="B3947" t="s">
        <v>8394</v>
      </c>
      <c r="C3947" t="s">
        <v>52</v>
      </c>
      <c r="E3947" t="s">
        <v>71</v>
      </c>
      <c r="F3947" t="s">
        <v>126</v>
      </c>
      <c r="G3947" t="s">
        <v>68</v>
      </c>
      <c r="H3947">
        <v>1</v>
      </c>
      <c r="I3947">
        <v>196.96</v>
      </c>
      <c r="J3947">
        <v>9.0999999999999998E-2</v>
      </c>
      <c r="K3947">
        <v>154.88</v>
      </c>
      <c r="L3947" t="s">
        <v>57</v>
      </c>
    </row>
    <row r="3948" spans="1:12" x14ac:dyDescent="0.3">
      <c r="A3948" t="s">
        <v>4261</v>
      </c>
      <c r="B3948" t="s">
        <v>8395</v>
      </c>
      <c r="C3948" t="s">
        <v>52</v>
      </c>
      <c r="D3948" t="s">
        <v>155</v>
      </c>
      <c r="E3948" t="s">
        <v>71</v>
      </c>
      <c r="F3948" t="s">
        <v>78</v>
      </c>
      <c r="G3948" t="s">
        <v>56</v>
      </c>
      <c r="H3948">
        <v>1</v>
      </c>
      <c r="I3948">
        <v>40.049999999999997</v>
      </c>
      <c r="J3948">
        <v>0.10100000000000001</v>
      </c>
      <c r="K3948">
        <v>29.68</v>
      </c>
      <c r="L3948" t="s">
        <v>57</v>
      </c>
    </row>
    <row r="3949" spans="1:12" x14ac:dyDescent="0.3">
      <c r="A3949" t="s">
        <v>1980</v>
      </c>
      <c r="B3949" t="s">
        <v>8396</v>
      </c>
      <c r="C3949" t="s">
        <v>84</v>
      </c>
      <c r="D3949" t="s">
        <v>171</v>
      </c>
      <c r="E3949" t="s">
        <v>60</v>
      </c>
      <c r="F3949" t="s">
        <v>67</v>
      </c>
      <c r="G3949" t="s">
        <v>56</v>
      </c>
      <c r="H3949">
        <v>4</v>
      </c>
      <c r="I3949">
        <v>26.85</v>
      </c>
      <c r="J3949">
        <v>0.106</v>
      </c>
      <c r="K3949">
        <v>12.62</v>
      </c>
      <c r="L3949" t="s">
        <v>57</v>
      </c>
    </row>
    <row r="3950" spans="1:12" x14ac:dyDescent="0.3">
      <c r="A3950" t="s">
        <v>4723</v>
      </c>
      <c r="B3950" t="s">
        <v>6805</v>
      </c>
      <c r="C3950" t="s">
        <v>52</v>
      </c>
      <c r="D3950" t="s">
        <v>101</v>
      </c>
      <c r="E3950" t="s">
        <v>93</v>
      </c>
      <c r="F3950" t="s">
        <v>255</v>
      </c>
      <c r="G3950" t="s">
        <v>68</v>
      </c>
      <c r="H3950">
        <v>3</v>
      </c>
      <c r="I3950">
        <v>13.39</v>
      </c>
      <c r="J3950">
        <v>0.112</v>
      </c>
      <c r="K3950">
        <v>6.35</v>
      </c>
      <c r="L3950" t="s">
        <v>57</v>
      </c>
    </row>
    <row r="3951" spans="1:12" x14ac:dyDescent="0.3">
      <c r="A3951" t="s">
        <v>6394</v>
      </c>
      <c r="B3951" t="s">
        <v>8310</v>
      </c>
      <c r="C3951" t="s">
        <v>88</v>
      </c>
      <c r="D3951" t="s">
        <v>198</v>
      </c>
      <c r="E3951" t="s">
        <v>60</v>
      </c>
      <c r="F3951" t="s">
        <v>90</v>
      </c>
      <c r="G3951" t="s">
        <v>68</v>
      </c>
      <c r="H3951">
        <v>5</v>
      </c>
      <c r="I3951">
        <v>74.16</v>
      </c>
      <c r="J3951">
        <v>0.10299999999999999</v>
      </c>
      <c r="K3951">
        <v>32.14</v>
      </c>
      <c r="L3951" t="s">
        <v>57</v>
      </c>
    </row>
    <row r="3952" spans="1:12" x14ac:dyDescent="0.3">
      <c r="A3952" t="s">
        <v>1179</v>
      </c>
      <c r="B3952" t="s">
        <v>7581</v>
      </c>
      <c r="C3952" t="s">
        <v>63</v>
      </c>
      <c r="D3952" t="s">
        <v>281</v>
      </c>
      <c r="E3952" t="s">
        <v>71</v>
      </c>
      <c r="F3952" t="s">
        <v>86</v>
      </c>
      <c r="G3952" t="s">
        <v>68</v>
      </c>
      <c r="H3952">
        <v>1</v>
      </c>
      <c r="I3952">
        <v>96.31</v>
      </c>
      <c r="J3952">
        <v>0.19400000000000001</v>
      </c>
      <c r="K3952">
        <v>72.33</v>
      </c>
    </row>
    <row r="3953" spans="1:12" x14ac:dyDescent="0.3">
      <c r="A3953" t="s">
        <v>6502</v>
      </c>
      <c r="B3953" t="s">
        <v>7499</v>
      </c>
      <c r="C3953" t="s">
        <v>84</v>
      </c>
      <c r="D3953" t="s">
        <v>572</v>
      </c>
      <c r="E3953" t="s">
        <v>60</v>
      </c>
      <c r="F3953" t="s">
        <v>67</v>
      </c>
      <c r="G3953" t="s">
        <v>68</v>
      </c>
      <c r="H3953">
        <v>10</v>
      </c>
      <c r="I3953">
        <v>69.75</v>
      </c>
      <c r="J3953">
        <v>3.6999999999999998E-2</v>
      </c>
      <c r="K3953">
        <v>30.12</v>
      </c>
      <c r="L3953" t="s">
        <v>57</v>
      </c>
    </row>
    <row r="3954" spans="1:12" x14ac:dyDescent="0.3">
      <c r="A3954" t="s">
        <v>5140</v>
      </c>
      <c r="B3954" t="s">
        <v>8397</v>
      </c>
      <c r="C3954" t="s">
        <v>84</v>
      </c>
      <c r="D3954" t="s">
        <v>372</v>
      </c>
      <c r="E3954" t="s">
        <v>71</v>
      </c>
      <c r="F3954" t="s">
        <v>126</v>
      </c>
      <c r="G3954" t="s">
        <v>56</v>
      </c>
      <c r="H3954">
        <v>1</v>
      </c>
      <c r="I3954">
        <v>240.65</v>
      </c>
      <c r="J3954">
        <v>0.122</v>
      </c>
      <c r="K3954">
        <v>172.22</v>
      </c>
      <c r="L3954" t="s">
        <v>57</v>
      </c>
    </row>
    <row r="3955" spans="1:12" x14ac:dyDescent="0.3">
      <c r="A3955" t="s">
        <v>1839</v>
      </c>
      <c r="B3955" t="s">
        <v>8398</v>
      </c>
      <c r="C3955" t="s">
        <v>63</v>
      </c>
      <c r="D3955" t="s">
        <v>175</v>
      </c>
      <c r="E3955" t="s">
        <v>71</v>
      </c>
      <c r="F3955" t="s">
        <v>86</v>
      </c>
      <c r="G3955" t="s">
        <v>56</v>
      </c>
      <c r="H3955">
        <v>3</v>
      </c>
      <c r="I3955">
        <v>150.04</v>
      </c>
      <c r="J3955">
        <v>0.191</v>
      </c>
      <c r="K3955">
        <v>108.47</v>
      </c>
      <c r="L3955" t="s">
        <v>57</v>
      </c>
    </row>
    <row r="3956" spans="1:12" x14ac:dyDescent="0.3">
      <c r="A3956" t="s">
        <v>2610</v>
      </c>
      <c r="B3956" t="s">
        <v>8399</v>
      </c>
      <c r="C3956" t="s">
        <v>84</v>
      </c>
      <c r="D3956" t="s">
        <v>85</v>
      </c>
      <c r="E3956" t="s">
        <v>107</v>
      </c>
      <c r="F3956" t="s">
        <v>139</v>
      </c>
      <c r="G3956" t="s">
        <v>68</v>
      </c>
      <c r="H3956">
        <v>2</v>
      </c>
      <c r="I3956">
        <v>57.07</v>
      </c>
      <c r="J3956">
        <v>0.15</v>
      </c>
      <c r="K3956">
        <v>23.96</v>
      </c>
      <c r="L3956" t="s">
        <v>57</v>
      </c>
    </row>
    <row r="3957" spans="1:12" x14ac:dyDescent="0.3">
      <c r="A3957" t="s">
        <v>3654</v>
      </c>
      <c r="B3957" t="s">
        <v>8298</v>
      </c>
      <c r="C3957" t="s">
        <v>6755</v>
      </c>
      <c r="D3957" t="s">
        <v>150</v>
      </c>
      <c r="E3957" t="s">
        <v>93</v>
      </c>
      <c r="F3957" t="s">
        <v>94</v>
      </c>
      <c r="G3957" t="s">
        <v>68</v>
      </c>
      <c r="H3957">
        <v>4</v>
      </c>
      <c r="I3957">
        <v>12.56</v>
      </c>
      <c r="J3957">
        <v>2E-3</v>
      </c>
      <c r="K3957">
        <v>4.91</v>
      </c>
      <c r="L3957" t="s">
        <v>57</v>
      </c>
    </row>
    <row r="3958" spans="1:12" x14ac:dyDescent="0.3">
      <c r="A3958" t="s">
        <v>2267</v>
      </c>
      <c r="B3958" t="s">
        <v>7548</v>
      </c>
      <c r="C3958" t="s">
        <v>63</v>
      </c>
      <c r="D3958" t="s">
        <v>159</v>
      </c>
      <c r="E3958" t="s">
        <v>93</v>
      </c>
      <c r="F3958" t="s">
        <v>94</v>
      </c>
      <c r="G3958" t="s">
        <v>56</v>
      </c>
      <c r="H3958">
        <v>1</v>
      </c>
      <c r="I3958">
        <v>89.23</v>
      </c>
      <c r="J3958">
        <v>0.28299999999999997</v>
      </c>
      <c r="K3958">
        <v>34.049999999999997</v>
      </c>
      <c r="L3958" t="s">
        <v>57</v>
      </c>
    </row>
    <row r="3959" spans="1:12" x14ac:dyDescent="0.3">
      <c r="A3959" t="s">
        <v>4979</v>
      </c>
      <c r="B3959" t="s">
        <v>7133</v>
      </c>
      <c r="C3959" t="s">
        <v>63</v>
      </c>
      <c r="D3959" t="s">
        <v>106</v>
      </c>
      <c r="E3959" t="s">
        <v>107</v>
      </c>
      <c r="F3959" t="s">
        <v>132</v>
      </c>
      <c r="G3959" t="s">
        <v>56</v>
      </c>
      <c r="H3959">
        <v>1</v>
      </c>
      <c r="I3959">
        <v>55.86</v>
      </c>
      <c r="J3959">
        <v>0.314</v>
      </c>
      <c r="K3959">
        <v>22.02</v>
      </c>
      <c r="L3959" t="s">
        <v>57</v>
      </c>
    </row>
    <row r="3960" spans="1:12" x14ac:dyDescent="0.3">
      <c r="A3960" t="s">
        <v>730</v>
      </c>
      <c r="B3960" t="s">
        <v>8400</v>
      </c>
      <c r="C3960" t="s">
        <v>84</v>
      </c>
      <c r="D3960" t="s">
        <v>144</v>
      </c>
      <c r="E3960" t="s">
        <v>71</v>
      </c>
      <c r="F3960" t="s">
        <v>86</v>
      </c>
      <c r="G3960" t="s">
        <v>56</v>
      </c>
      <c r="H3960">
        <v>1</v>
      </c>
      <c r="I3960">
        <v>259.37</v>
      </c>
      <c r="J3960">
        <v>6.7000000000000004E-2</v>
      </c>
      <c r="K3960">
        <v>201.71</v>
      </c>
      <c r="L3960" t="s">
        <v>57</v>
      </c>
    </row>
    <row r="3961" spans="1:12" x14ac:dyDescent="0.3">
      <c r="A3961" t="s">
        <v>5665</v>
      </c>
      <c r="B3961" t="s">
        <v>8127</v>
      </c>
      <c r="C3961" t="s">
        <v>52</v>
      </c>
      <c r="D3961" t="s">
        <v>130</v>
      </c>
      <c r="E3961" t="s">
        <v>7244</v>
      </c>
      <c r="F3961" t="s">
        <v>94</v>
      </c>
      <c r="G3961" t="s">
        <v>56</v>
      </c>
      <c r="H3961">
        <v>3</v>
      </c>
      <c r="J3961">
        <v>0.08</v>
      </c>
      <c r="K3961">
        <v>5.17</v>
      </c>
      <c r="L3961" t="s">
        <v>57</v>
      </c>
    </row>
    <row r="3962" spans="1:12" x14ac:dyDescent="0.3">
      <c r="A3962" t="s">
        <v>5433</v>
      </c>
      <c r="B3962" t="s">
        <v>6935</v>
      </c>
      <c r="C3962" t="s">
        <v>84</v>
      </c>
      <c r="D3962" t="s">
        <v>147</v>
      </c>
      <c r="E3962" t="s">
        <v>71</v>
      </c>
      <c r="F3962" t="s">
        <v>78</v>
      </c>
      <c r="G3962" t="s">
        <v>68</v>
      </c>
      <c r="H3962">
        <v>2</v>
      </c>
      <c r="I3962">
        <v>268.41000000000003</v>
      </c>
      <c r="J3962">
        <v>4.8000000000000001E-2</v>
      </c>
      <c r="K3962">
        <v>177.54</v>
      </c>
      <c r="L3962" t="s">
        <v>57</v>
      </c>
    </row>
    <row r="3963" spans="1:12" x14ac:dyDescent="0.3">
      <c r="A3963" t="s">
        <v>4787</v>
      </c>
      <c r="B3963" t="s">
        <v>7484</v>
      </c>
      <c r="C3963" t="s">
        <v>88</v>
      </c>
      <c r="D3963" t="s">
        <v>167</v>
      </c>
      <c r="E3963" t="s">
        <v>71</v>
      </c>
      <c r="F3963" t="s">
        <v>78</v>
      </c>
      <c r="G3963" t="s">
        <v>68</v>
      </c>
      <c r="H3963">
        <v>9</v>
      </c>
      <c r="I3963">
        <v>222.12</v>
      </c>
      <c r="J3963">
        <v>7.0000000000000007E-2</v>
      </c>
      <c r="K3963">
        <v>157.37</v>
      </c>
      <c r="L3963" t="s">
        <v>57</v>
      </c>
    </row>
    <row r="3964" spans="1:12" x14ac:dyDescent="0.3">
      <c r="A3964" t="s">
        <v>6019</v>
      </c>
      <c r="B3964" t="s">
        <v>7561</v>
      </c>
      <c r="C3964" t="s">
        <v>63</v>
      </c>
      <c r="D3964" t="s">
        <v>175</v>
      </c>
      <c r="E3964" t="s">
        <v>54</v>
      </c>
      <c r="F3964" t="s">
        <v>156</v>
      </c>
      <c r="G3964" t="s">
        <v>68</v>
      </c>
      <c r="H3964">
        <v>5</v>
      </c>
      <c r="I3964">
        <v>3.25</v>
      </c>
      <c r="J3964">
        <v>0.13800000000000001</v>
      </c>
      <c r="K3964">
        <v>2.2599999999999998</v>
      </c>
      <c r="L3964" t="s">
        <v>57</v>
      </c>
    </row>
    <row r="3965" spans="1:12" x14ac:dyDescent="0.3">
      <c r="A3965" t="s">
        <v>260</v>
      </c>
      <c r="B3965" t="s">
        <v>8401</v>
      </c>
      <c r="C3965" t="s">
        <v>52</v>
      </c>
      <c r="D3965" t="s">
        <v>130</v>
      </c>
      <c r="E3965" t="s">
        <v>107</v>
      </c>
      <c r="F3965" t="s">
        <v>132</v>
      </c>
      <c r="G3965" t="s">
        <v>68</v>
      </c>
      <c r="H3965">
        <v>3</v>
      </c>
      <c r="I3965">
        <v>33.92</v>
      </c>
      <c r="J3965">
        <v>0.105</v>
      </c>
      <c r="K3965">
        <v>13.82</v>
      </c>
      <c r="L3965" t="s">
        <v>57</v>
      </c>
    </row>
    <row r="3966" spans="1:12" x14ac:dyDescent="0.3">
      <c r="A3966" t="s">
        <v>3673</v>
      </c>
      <c r="B3966" t="s">
        <v>7157</v>
      </c>
      <c r="C3966" t="s">
        <v>52</v>
      </c>
      <c r="D3966" t="s">
        <v>181</v>
      </c>
      <c r="E3966" t="s">
        <v>93</v>
      </c>
      <c r="F3966" t="s">
        <v>124</v>
      </c>
      <c r="G3966" t="s">
        <v>56</v>
      </c>
      <c r="H3966">
        <v>2</v>
      </c>
      <c r="I3966">
        <v>14.69</v>
      </c>
      <c r="J3966">
        <v>1.4999999999999999E-2</v>
      </c>
      <c r="K3966">
        <v>5.93</v>
      </c>
      <c r="L3966" t="s">
        <v>6720</v>
      </c>
    </row>
    <row r="3967" spans="1:12" x14ac:dyDescent="0.3">
      <c r="A3967" t="s">
        <v>4380</v>
      </c>
      <c r="B3967" t="s">
        <v>7779</v>
      </c>
      <c r="C3967" t="s">
        <v>84</v>
      </c>
      <c r="D3967" t="s">
        <v>103</v>
      </c>
      <c r="E3967" t="s">
        <v>107</v>
      </c>
      <c r="F3967" t="s">
        <v>148</v>
      </c>
      <c r="G3967" t="s">
        <v>68</v>
      </c>
      <c r="H3967">
        <v>5</v>
      </c>
      <c r="I3967">
        <v>46.64</v>
      </c>
      <c r="J3967">
        <v>4.7E-2</v>
      </c>
      <c r="K3967">
        <v>17.55</v>
      </c>
      <c r="L3967" t="s">
        <v>57</v>
      </c>
    </row>
    <row r="3968" spans="1:12" x14ac:dyDescent="0.3">
      <c r="A3968" t="s">
        <v>1558</v>
      </c>
      <c r="B3968" t="s">
        <v>6886</v>
      </c>
      <c r="C3968" t="s">
        <v>88</v>
      </c>
      <c r="D3968" t="s">
        <v>7278</v>
      </c>
      <c r="E3968" t="s">
        <v>60</v>
      </c>
      <c r="F3968" t="s">
        <v>90</v>
      </c>
      <c r="G3968" t="s">
        <v>68</v>
      </c>
      <c r="H3968">
        <v>4</v>
      </c>
      <c r="I3968">
        <v>104.92</v>
      </c>
      <c r="J3968">
        <v>0.17699999999999999</v>
      </c>
      <c r="K3968">
        <v>56.93</v>
      </c>
      <c r="L3968" t="s">
        <v>104</v>
      </c>
    </row>
    <row r="3969" spans="1:12" x14ac:dyDescent="0.3">
      <c r="A3969" t="s">
        <v>327</v>
      </c>
      <c r="B3969" t="s">
        <v>8402</v>
      </c>
      <c r="C3969" t="s">
        <v>88</v>
      </c>
      <c r="D3969" t="s">
        <v>206</v>
      </c>
      <c r="E3969" t="s">
        <v>93</v>
      </c>
      <c r="F3969" t="s">
        <v>141</v>
      </c>
      <c r="G3969" t="s">
        <v>68</v>
      </c>
      <c r="H3969">
        <v>6</v>
      </c>
      <c r="I3969">
        <v>40.42</v>
      </c>
      <c r="J3969">
        <v>4.1000000000000002E-2</v>
      </c>
      <c r="K3969">
        <v>18.41</v>
      </c>
      <c r="L3969" t="s">
        <v>57</v>
      </c>
    </row>
    <row r="3970" spans="1:12" x14ac:dyDescent="0.3">
      <c r="A3970" t="s">
        <v>2959</v>
      </c>
      <c r="B3970" t="s">
        <v>7248</v>
      </c>
      <c r="C3970" t="s">
        <v>88</v>
      </c>
      <c r="D3970" t="s">
        <v>206</v>
      </c>
      <c r="E3970" t="s">
        <v>71</v>
      </c>
      <c r="F3970" t="s">
        <v>72</v>
      </c>
      <c r="G3970" t="s">
        <v>56</v>
      </c>
      <c r="H3970">
        <v>8</v>
      </c>
      <c r="I3970">
        <v>55.74</v>
      </c>
      <c r="J3970">
        <v>2.9000000000000001E-2</v>
      </c>
      <c r="K3970">
        <v>37.409999999999997</v>
      </c>
      <c r="L3970" t="s">
        <v>57</v>
      </c>
    </row>
    <row r="3971" spans="1:12" x14ac:dyDescent="0.3">
      <c r="A3971" t="s">
        <v>4639</v>
      </c>
      <c r="B3971" t="s">
        <v>6825</v>
      </c>
      <c r="C3971" t="s">
        <v>52</v>
      </c>
      <c r="D3971" t="s">
        <v>216</v>
      </c>
      <c r="E3971" t="s">
        <v>54</v>
      </c>
      <c r="F3971" t="s">
        <v>114</v>
      </c>
      <c r="G3971" t="s">
        <v>56</v>
      </c>
      <c r="H3971">
        <v>3</v>
      </c>
      <c r="I3971">
        <v>21.84</v>
      </c>
      <c r="J3971">
        <v>0.13200000000000001</v>
      </c>
      <c r="K3971">
        <v>14.88</v>
      </c>
      <c r="L3971" t="s">
        <v>57</v>
      </c>
    </row>
    <row r="3972" spans="1:12" x14ac:dyDescent="0.3">
      <c r="A3972" t="s">
        <v>4227</v>
      </c>
      <c r="B3972" t="s">
        <v>8403</v>
      </c>
      <c r="C3972" t="s">
        <v>84</v>
      </c>
      <c r="D3972" t="s">
        <v>572</v>
      </c>
      <c r="E3972" t="s">
        <v>71</v>
      </c>
      <c r="F3972" t="s">
        <v>126</v>
      </c>
      <c r="G3972" t="s">
        <v>68</v>
      </c>
      <c r="H3972">
        <v>6</v>
      </c>
      <c r="I3972">
        <v>60.05</v>
      </c>
      <c r="J3972">
        <v>0.106</v>
      </c>
      <c r="K3972">
        <v>46.95</v>
      </c>
      <c r="L3972" t="s">
        <v>57</v>
      </c>
    </row>
    <row r="3973" spans="1:12" x14ac:dyDescent="0.3">
      <c r="A3973" t="s">
        <v>1517</v>
      </c>
      <c r="B3973" t="s">
        <v>8404</v>
      </c>
      <c r="C3973" t="s">
        <v>63</v>
      </c>
      <c r="D3973" t="s">
        <v>137</v>
      </c>
      <c r="E3973" t="s">
        <v>54</v>
      </c>
      <c r="F3973" t="s">
        <v>268</v>
      </c>
      <c r="G3973" t="s">
        <v>68</v>
      </c>
      <c r="H3973">
        <v>1</v>
      </c>
      <c r="I3973">
        <v>7.28</v>
      </c>
      <c r="J3973">
        <v>0.19500000000000001</v>
      </c>
      <c r="K3973">
        <v>4.12</v>
      </c>
      <c r="L3973" t="s">
        <v>57</v>
      </c>
    </row>
    <row r="3974" spans="1:12" x14ac:dyDescent="0.3">
      <c r="A3974" t="s">
        <v>2204</v>
      </c>
      <c r="B3974" t="s">
        <v>7640</v>
      </c>
      <c r="C3974" t="s">
        <v>63</v>
      </c>
      <c r="D3974" t="s">
        <v>204</v>
      </c>
      <c r="E3974" t="s">
        <v>93</v>
      </c>
      <c r="F3974" t="s">
        <v>124</v>
      </c>
      <c r="G3974" t="s">
        <v>56</v>
      </c>
      <c r="H3974">
        <v>1</v>
      </c>
      <c r="I3974">
        <v>81.099999999999994</v>
      </c>
      <c r="J3974">
        <v>0.252</v>
      </c>
      <c r="K3974">
        <v>36.24</v>
      </c>
      <c r="L3974" t="s">
        <v>6738</v>
      </c>
    </row>
    <row r="3975" spans="1:12" x14ac:dyDescent="0.3">
      <c r="A3975" t="s">
        <v>4388</v>
      </c>
      <c r="C3975" t="s">
        <v>84</v>
      </c>
      <c r="D3975" t="s">
        <v>196</v>
      </c>
      <c r="E3975" t="s">
        <v>71</v>
      </c>
      <c r="F3975" t="s">
        <v>86</v>
      </c>
      <c r="G3975" t="s">
        <v>68</v>
      </c>
      <c r="H3975">
        <v>7</v>
      </c>
      <c r="I3975">
        <v>56.58</v>
      </c>
      <c r="J3975">
        <v>0</v>
      </c>
      <c r="K3975">
        <v>39.35</v>
      </c>
      <c r="L3975" t="s">
        <v>57</v>
      </c>
    </row>
    <row r="3976" spans="1:12" x14ac:dyDescent="0.3">
      <c r="A3976" t="s">
        <v>3010</v>
      </c>
      <c r="B3976" t="s">
        <v>8166</v>
      </c>
      <c r="C3976" t="s">
        <v>88</v>
      </c>
      <c r="D3976" t="s">
        <v>92</v>
      </c>
      <c r="E3976" t="s">
        <v>60</v>
      </c>
      <c r="F3976" t="s">
        <v>76</v>
      </c>
      <c r="G3976" t="s">
        <v>68</v>
      </c>
      <c r="H3976">
        <v>2</v>
      </c>
      <c r="I3976">
        <v>45.3</v>
      </c>
      <c r="J3976">
        <v>3.4000000000000002E-2</v>
      </c>
      <c r="K3976">
        <v>23.46</v>
      </c>
      <c r="L3976" t="s">
        <v>57</v>
      </c>
    </row>
    <row r="3977" spans="1:12" x14ac:dyDescent="0.3">
      <c r="A3977" t="s">
        <v>4418</v>
      </c>
      <c r="B3977" t="s">
        <v>7885</v>
      </c>
      <c r="C3977" t="s">
        <v>52</v>
      </c>
      <c r="D3977" t="s">
        <v>53</v>
      </c>
      <c r="E3977" t="s">
        <v>107</v>
      </c>
      <c r="F3977" t="s">
        <v>132</v>
      </c>
      <c r="G3977" t="s">
        <v>56</v>
      </c>
      <c r="H3977">
        <v>4</v>
      </c>
      <c r="I3977">
        <v>22.16</v>
      </c>
      <c r="J3977">
        <v>7.8E-2</v>
      </c>
      <c r="K3977">
        <v>8.09</v>
      </c>
      <c r="L3977" t="s">
        <v>57</v>
      </c>
    </row>
    <row r="3978" spans="1:12" x14ac:dyDescent="0.3">
      <c r="A3978" t="s">
        <v>957</v>
      </c>
      <c r="B3978" t="s">
        <v>7466</v>
      </c>
      <c r="C3978" t="s">
        <v>88</v>
      </c>
      <c r="D3978" t="s">
        <v>89</v>
      </c>
      <c r="E3978" t="s">
        <v>71</v>
      </c>
      <c r="F3978" t="s">
        <v>78</v>
      </c>
      <c r="G3978" t="s">
        <v>56</v>
      </c>
      <c r="H3978">
        <v>9</v>
      </c>
      <c r="I3978">
        <v>44.73</v>
      </c>
      <c r="J3978">
        <v>9.8000000000000004E-2</v>
      </c>
      <c r="K3978">
        <v>29.18</v>
      </c>
      <c r="L3978" t="s">
        <v>57</v>
      </c>
    </row>
    <row r="3979" spans="1:12" x14ac:dyDescent="0.3">
      <c r="A3979" t="s">
        <v>3797</v>
      </c>
      <c r="B3979" t="s">
        <v>8405</v>
      </c>
      <c r="C3979" t="s">
        <v>84</v>
      </c>
      <c r="D3979" t="s">
        <v>177</v>
      </c>
      <c r="E3979" t="s">
        <v>71</v>
      </c>
      <c r="F3979" t="s">
        <v>97</v>
      </c>
      <c r="G3979" t="s">
        <v>68</v>
      </c>
      <c r="H3979">
        <v>7</v>
      </c>
      <c r="I3979">
        <v>136.52000000000001</v>
      </c>
      <c r="J3979">
        <v>0.01</v>
      </c>
      <c r="K3979">
        <v>98.69</v>
      </c>
      <c r="L3979" t="s">
        <v>57</v>
      </c>
    </row>
    <row r="3980" spans="1:12" x14ac:dyDescent="0.3">
      <c r="A3980" t="s">
        <v>3407</v>
      </c>
      <c r="B3980" t="s">
        <v>8142</v>
      </c>
      <c r="C3980" t="s">
        <v>52</v>
      </c>
      <c r="D3980" t="s">
        <v>200</v>
      </c>
      <c r="E3980" t="s">
        <v>93</v>
      </c>
      <c r="F3980" t="s">
        <v>94</v>
      </c>
      <c r="G3980" t="s">
        <v>68</v>
      </c>
      <c r="H3980">
        <v>100</v>
      </c>
      <c r="I3980">
        <v>68.34</v>
      </c>
      <c r="J3980">
        <v>0.13400000000000001</v>
      </c>
      <c r="K3980">
        <v>29.83</v>
      </c>
      <c r="L3980" t="s">
        <v>57</v>
      </c>
    </row>
    <row r="3981" spans="1:12" x14ac:dyDescent="0.3">
      <c r="A3981" t="s">
        <v>3979</v>
      </c>
      <c r="B3981" t="s">
        <v>7120</v>
      </c>
      <c r="C3981" t="s">
        <v>84</v>
      </c>
      <c r="D3981" t="s">
        <v>103</v>
      </c>
      <c r="E3981" t="s">
        <v>71</v>
      </c>
      <c r="F3981" t="s">
        <v>78</v>
      </c>
      <c r="G3981" t="s">
        <v>68</v>
      </c>
      <c r="H3981">
        <v>3</v>
      </c>
      <c r="I3981">
        <v>230.52</v>
      </c>
      <c r="J3981">
        <v>0.121</v>
      </c>
      <c r="K3981">
        <v>157.29</v>
      </c>
      <c r="L3981" t="s">
        <v>57</v>
      </c>
    </row>
    <row r="3982" spans="1:12" x14ac:dyDescent="0.3">
      <c r="A3982" t="s">
        <v>3266</v>
      </c>
      <c r="B3982" t="s">
        <v>8406</v>
      </c>
      <c r="C3982" t="s">
        <v>88</v>
      </c>
      <c r="D3982" t="s">
        <v>167</v>
      </c>
      <c r="E3982" t="s">
        <v>71</v>
      </c>
      <c r="F3982" t="s">
        <v>6814</v>
      </c>
      <c r="G3982" t="s">
        <v>68</v>
      </c>
      <c r="H3982">
        <v>11</v>
      </c>
      <c r="I3982">
        <v>284.26</v>
      </c>
      <c r="J3982">
        <v>0.115</v>
      </c>
      <c r="K3982">
        <v>191.84</v>
      </c>
      <c r="L3982" t="s">
        <v>57</v>
      </c>
    </row>
    <row r="3983" spans="1:12" x14ac:dyDescent="0.3">
      <c r="A3983" t="s">
        <v>5357</v>
      </c>
      <c r="B3983" t="s">
        <v>7647</v>
      </c>
      <c r="C3983" t="s">
        <v>88</v>
      </c>
      <c r="D3983" t="s">
        <v>116</v>
      </c>
      <c r="E3983" t="s">
        <v>71</v>
      </c>
      <c r="F3983" t="s">
        <v>6814</v>
      </c>
      <c r="G3983" t="s">
        <v>68</v>
      </c>
      <c r="H3983">
        <v>7</v>
      </c>
      <c r="I3983">
        <v>189.05</v>
      </c>
      <c r="J3983">
        <v>2.7E-2</v>
      </c>
      <c r="K3983">
        <v>133.19999999999999</v>
      </c>
      <c r="L3983" t="s">
        <v>6738</v>
      </c>
    </row>
    <row r="3984" spans="1:12" x14ac:dyDescent="0.3">
      <c r="A3984" t="s">
        <v>1532</v>
      </c>
      <c r="B3984" t="s">
        <v>7365</v>
      </c>
      <c r="C3984" t="s">
        <v>84</v>
      </c>
      <c r="D3984" t="s">
        <v>169</v>
      </c>
      <c r="E3984" t="s">
        <v>60</v>
      </c>
      <c r="F3984" t="s">
        <v>99</v>
      </c>
      <c r="G3984" t="s">
        <v>68</v>
      </c>
      <c r="H3984">
        <v>1</v>
      </c>
      <c r="I3984">
        <v>104.99</v>
      </c>
      <c r="J3984">
        <v>8.2000000000000003E-2</v>
      </c>
      <c r="K3984">
        <v>56.44</v>
      </c>
      <c r="L3984" t="s">
        <v>57</v>
      </c>
    </row>
    <row r="3985" spans="1:12" x14ac:dyDescent="0.3">
      <c r="A3985" t="s">
        <v>191</v>
      </c>
      <c r="B3985" t="s">
        <v>8407</v>
      </c>
      <c r="C3985" t="s">
        <v>88</v>
      </c>
      <c r="D3985" t="s">
        <v>162</v>
      </c>
      <c r="E3985" t="s">
        <v>107</v>
      </c>
      <c r="F3985" t="s">
        <v>139</v>
      </c>
      <c r="G3985" t="s">
        <v>68</v>
      </c>
      <c r="H3985">
        <v>2</v>
      </c>
      <c r="I3985">
        <v>30.19</v>
      </c>
      <c r="J3985">
        <v>5.2999999999999999E-2</v>
      </c>
      <c r="K3985">
        <v>13.16</v>
      </c>
      <c r="L3985" t="s">
        <v>57</v>
      </c>
    </row>
    <row r="3986" spans="1:12" x14ac:dyDescent="0.3">
      <c r="A3986" t="s">
        <v>2503</v>
      </c>
      <c r="B3986" t="s">
        <v>8240</v>
      </c>
      <c r="C3986" t="s">
        <v>84</v>
      </c>
      <c r="D3986" t="s">
        <v>372</v>
      </c>
      <c r="E3986" t="s">
        <v>71</v>
      </c>
      <c r="F3986" t="s">
        <v>86</v>
      </c>
      <c r="G3986" t="s">
        <v>68</v>
      </c>
      <c r="H3986">
        <v>4</v>
      </c>
      <c r="I3986">
        <v>133.12</v>
      </c>
      <c r="J3986">
        <v>0</v>
      </c>
      <c r="K3986">
        <v>98.38</v>
      </c>
      <c r="L3986" t="s">
        <v>57</v>
      </c>
    </row>
    <row r="3987" spans="1:12" x14ac:dyDescent="0.3">
      <c r="A3987" t="s">
        <v>1009</v>
      </c>
      <c r="B3987" t="s">
        <v>7094</v>
      </c>
      <c r="C3987" t="s">
        <v>88</v>
      </c>
      <c r="D3987" t="s">
        <v>206</v>
      </c>
      <c r="E3987" t="s">
        <v>71</v>
      </c>
      <c r="F3987" t="s">
        <v>78</v>
      </c>
      <c r="G3987" t="s">
        <v>68</v>
      </c>
      <c r="H3987">
        <v>1</v>
      </c>
      <c r="I3987">
        <v>200.95</v>
      </c>
      <c r="J3987">
        <v>0.14000000000000001</v>
      </c>
      <c r="K3987">
        <v>146.38</v>
      </c>
      <c r="L3987" t="s">
        <v>57</v>
      </c>
    </row>
    <row r="3988" spans="1:12" x14ac:dyDescent="0.3">
      <c r="A3988" t="s">
        <v>153</v>
      </c>
      <c r="B3988" t="s">
        <v>7185</v>
      </c>
      <c r="C3988" t="s">
        <v>88</v>
      </c>
      <c r="D3988" t="s">
        <v>135</v>
      </c>
      <c r="E3988" t="s">
        <v>7021</v>
      </c>
      <c r="F3988" t="s">
        <v>148</v>
      </c>
      <c r="G3988" t="s">
        <v>68</v>
      </c>
      <c r="H3988">
        <v>4</v>
      </c>
      <c r="I3988">
        <v>12.8</v>
      </c>
      <c r="J3988">
        <v>3.9E-2</v>
      </c>
      <c r="K3988">
        <v>4.6500000000000004</v>
      </c>
      <c r="L3988" t="s">
        <v>57</v>
      </c>
    </row>
    <row r="3989" spans="1:12" x14ac:dyDescent="0.3">
      <c r="A3989" t="s">
        <v>3302</v>
      </c>
      <c r="B3989" t="s">
        <v>7154</v>
      </c>
      <c r="C3989" t="s">
        <v>84</v>
      </c>
      <c r="D3989" t="s">
        <v>372</v>
      </c>
      <c r="E3989" t="s">
        <v>71</v>
      </c>
      <c r="F3989" t="s">
        <v>97</v>
      </c>
      <c r="G3989" t="s">
        <v>68</v>
      </c>
      <c r="H3989">
        <v>5</v>
      </c>
      <c r="I3989">
        <v>133.94999999999999</v>
      </c>
      <c r="J3989">
        <v>0</v>
      </c>
      <c r="K3989">
        <v>94.61</v>
      </c>
      <c r="L3989" t="s">
        <v>57</v>
      </c>
    </row>
    <row r="3990" spans="1:12" x14ac:dyDescent="0.3">
      <c r="A3990" t="s">
        <v>5530</v>
      </c>
      <c r="B3990" t="s">
        <v>8031</v>
      </c>
      <c r="C3990" t="s">
        <v>6817</v>
      </c>
      <c r="D3990" t="s">
        <v>123</v>
      </c>
      <c r="E3990" t="s">
        <v>93</v>
      </c>
      <c r="F3990" t="s">
        <v>94</v>
      </c>
      <c r="G3990" t="s">
        <v>56</v>
      </c>
      <c r="H3990">
        <v>4</v>
      </c>
      <c r="I3990">
        <v>30.61</v>
      </c>
      <c r="J3990">
        <v>8.3000000000000004E-2</v>
      </c>
      <c r="K3990">
        <v>12.74</v>
      </c>
      <c r="L3990" t="s">
        <v>57</v>
      </c>
    </row>
    <row r="3991" spans="1:12" x14ac:dyDescent="0.3">
      <c r="A3991" t="s">
        <v>3678</v>
      </c>
      <c r="B3991" t="s">
        <v>7718</v>
      </c>
      <c r="C3991" t="s">
        <v>84</v>
      </c>
      <c r="D3991" t="s">
        <v>6895</v>
      </c>
      <c r="E3991" t="s">
        <v>60</v>
      </c>
      <c r="F3991" t="s">
        <v>99</v>
      </c>
      <c r="G3991" t="s">
        <v>68</v>
      </c>
      <c r="H3991">
        <v>2</v>
      </c>
      <c r="I3991">
        <v>49.4</v>
      </c>
      <c r="J3991">
        <v>3.5000000000000003E-2</v>
      </c>
      <c r="K3991">
        <v>22.26</v>
      </c>
      <c r="L3991" t="s">
        <v>57</v>
      </c>
    </row>
    <row r="3992" spans="1:12" x14ac:dyDescent="0.3">
      <c r="A3992" t="s">
        <v>250</v>
      </c>
      <c r="B3992" t="s">
        <v>8290</v>
      </c>
      <c r="C3992" t="s">
        <v>63</v>
      </c>
      <c r="D3992" t="s">
        <v>251</v>
      </c>
      <c r="E3992" t="s">
        <v>60</v>
      </c>
      <c r="F3992" t="s">
        <v>99</v>
      </c>
      <c r="G3992" t="s">
        <v>68</v>
      </c>
      <c r="H3992">
        <v>6</v>
      </c>
      <c r="I3992">
        <v>116.75</v>
      </c>
      <c r="J3992">
        <v>0.217</v>
      </c>
      <c r="K3992">
        <v>54.93</v>
      </c>
      <c r="L3992" t="s">
        <v>57</v>
      </c>
    </row>
    <row r="3993" spans="1:12" x14ac:dyDescent="0.3">
      <c r="A3993" t="s">
        <v>6626</v>
      </c>
      <c r="B3993" t="s">
        <v>6977</v>
      </c>
      <c r="C3993" t="s">
        <v>84</v>
      </c>
      <c r="D3993" t="s">
        <v>147</v>
      </c>
      <c r="E3993" t="s">
        <v>60</v>
      </c>
      <c r="F3993" t="s">
        <v>99</v>
      </c>
      <c r="G3993" t="s">
        <v>56</v>
      </c>
      <c r="H3993">
        <v>6</v>
      </c>
      <c r="I3993">
        <v>112.17</v>
      </c>
      <c r="J3993">
        <v>0.112</v>
      </c>
      <c r="K3993">
        <v>53.93</v>
      </c>
      <c r="L3993" t="s">
        <v>57</v>
      </c>
    </row>
    <row r="3994" spans="1:12" x14ac:dyDescent="0.3">
      <c r="A3994" t="s">
        <v>4479</v>
      </c>
      <c r="B3994" t="s">
        <v>8408</v>
      </c>
      <c r="C3994" t="s">
        <v>88</v>
      </c>
      <c r="D3994" t="s">
        <v>198</v>
      </c>
      <c r="E3994" t="s">
        <v>60</v>
      </c>
      <c r="F3994" t="s">
        <v>99</v>
      </c>
      <c r="G3994" t="s">
        <v>68</v>
      </c>
      <c r="H3994">
        <v>1</v>
      </c>
      <c r="I3994">
        <v>75.61</v>
      </c>
      <c r="J3994">
        <v>0.114</v>
      </c>
      <c r="K3994">
        <v>34.409999999999997</v>
      </c>
      <c r="L3994" t="s">
        <v>57</v>
      </c>
    </row>
    <row r="3995" spans="1:12" x14ac:dyDescent="0.3">
      <c r="A3995" t="s">
        <v>2303</v>
      </c>
      <c r="B3995" t="s">
        <v>7710</v>
      </c>
      <c r="C3995" t="s">
        <v>88</v>
      </c>
      <c r="D3995" t="s">
        <v>202</v>
      </c>
      <c r="E3995" t="s">
        <v>107</v>
      </c>
      <c r="F3995" t="s">
        <v>193</v>
      </c>
      <c r="G3995" t="s">
        <v>68</v>
      </c>
      <c r="H3995">
        <v>-4</v>
      </c>
      <c r="I3995">
        <v>55.53</v>
      </c>
      <c r="J3995">
        <v>8.3000000000000004E-2</v>
      </c>
      <c r="K3995">
        <v>21.73</v>
      </c>
      <c r="L3995" t="s">
        <v>6738</v>
      </c>
    </row>
    <row r="3996" spans="1:12" x14ac:dyDescent="0.3">
      <c r="A3996" t="s">
        <v>5813</v>
      </c>
      <c r="B3996" t="s">
        <v>6979</v>
      </c>
      <c r="C3996" t="s">
        <v>63</v>
      </c>
      <c r="D3996" t="s">
        <v>7233</v>
      </c>
      <c r="E3996" t="s">
        <v>54</v>
      </c>
      <c r="F3996" t="s">
        <v>65</v>
      </c>
      <c r="G3996" t="s">
        <v>56</v>
      </c>
      <c r="H3996">
        <v>4</v>
      </c>
      <c r="I3996">
        <v>3.89</v>
      </c>
      <c r="J3996">
        <v>0.154</v>
      </c>
      <c r="L3996" t="s">
        <v>104</v>
      </c>
    </row>
    <row r="3997" spans="1:12" x14ac:dyDescent="0.3">
      <c r="A3997" t="s">
        <v>4345</v>
      </c>
      <c r="B3997" t="s">
        <v>8409</v>
      </c>
      <c r="C3997" t="s">
        <v>63</v>
      </c>
      <c r="D3997" t="s">
        <v>165</v>
      </c>
      <c r="E3997" t="s">
        <v>54</v>
      </c>
      <c r="F3997" t="s">
        <v>268</v>
      </c>
      <c r="G3997" t="s">
        <v>56</v>
      </c>
      <c r="H3997">
        <v>1</v>
      </c>
      <c r="I3997">
        <v>18.3</v>
      </c>
      <c r="J3997">
        <v>0.19</v>
      </c>
      <c r="K3997">
        <v>12.76</v>
      </c>
      <c r="L3997" t="s">
        <v>57</v>
      </c>
    </row>
    <row r="3998" spans="1:12" x14ac:dyDescent="0.3">
      <c r="A3998" t="s">
        <v>3185</v>
      </c>
      <c r="B3998" t="s">
        <v>6721</v>
      </c>
      <c r="C3998" t="s">
        <v>84</v>
      </c>
      <c r="D3998" t="s">
        <v>85</v>
      </c>
      <c r="E3998" t="s">
        <v>93</v>
      </c>
      <c r="F3998" t="s">
        <v>255</v>
      </c>
      <c r="G3998" t="s">
        <v>68</v>
      </c>
      <c r="H3998">
        <v>1</v>
      </c>
      <c r="I3998">
        <v>77.98</v>
      </c>
      <c r="J3998">
        <v>5.5E-2</v>
      </c>
      <c r="K3998">
        <v>37.99</v>
      </c>
      <c r="L3998" t="s">
        <v>57</v>
      </c>
    </row>
    <row r="3999" spans="1:12" x14ac:dyDescent="0.3">
      <c r="A3999" t="s">
        <v>3659</v>
      </c>
      <c r="B3999" t="s">
        <v>7267</v>
      </c>
      <c r="C3999" t="s">
        <v>52</v>
      </c>
      <c r="E3999" t="s">
        <v>54</v>
      </c>
      <c r="F3999" t="s">
        <v>65</v>
      </c>
      <c r="G3999" t="s">
        <v>68</v>
      </c>
      <c r="H3999">
        <v>4</v>
      </c>
      <c r="I3999">
        <v>8.2899999999999991</v>
      </c>
      <c r="J3999">
        <v>5.5E-2</v>
      </c>
      <c r="K3999">
        <v>4.72</v>
      </c>
      <c r="L3999" t="s">
        <v>57</v>
      </c>
    </row>
    <row r="4000" spans="1:12" x14ac:dyDescent="0.3">
      <c r="A4000" t="s">
        <v>5545</v>
      </c>
      <c r="B4000" t="s">
        <v>8410</v>
      </c>
      <c r="C4000" t="s">
        <v>52</v>
      </c>
      <c r="D4000" t="s">
        <v>130</v>
      </c>
      <c r="E4000" t="s">
        <v>71</v>
      </c>
      <c r="F4000" t="s">
        <v>72</v>
      </c>
      <c r="G4000" t="s">
        <v>68</v>
      </c>
      <c r="H4000">
        <v>1</v>
      </c>
      <c r="I4000">
        <v>176.51</v>
      </c>
      <c r="J4000">
        <v>0.107</v>
      </c>
      <c r="K4000">
        <v>117.84</v>
      </c>
      <c r="L4000" t="s">
        <v>57</v>
      </c>
    </row>
    <row r="4001" spans="1:12" x14ac:dyDescent="0.3">
      <c r="A4001" t="s">
        <v>1652</v>
      </c>
      <c r="B4001" t="s">
        <v>7409</v>
      </c>
      <c r="C4001" t="s">
        <v>52</v>
      </c>
      <c r="D4001" t="s">
        <v>70</v>
      </c>
      <c r="E4001" t="s">
        <v>71</v>
      </c>
      <c r="F4001" t="s">
        <v>97</v>
      </c>
      <c r="G4001" t="s">
        <v>56</v>
      </c>
      <c r="H4001">
        <v>2</v>
      </c>
      <c r="I4001">
        <v>75.819999999999993</v>
      </c>
      <c r="J4001">
        <v>8.3000000000000004E-2</v>
      </c>
      <c r="K4001">
        <v>58.59</v>
      </c>
      <c r="L4001" t="s">
        <v>57</v>
      </c>
    </row>
    <row r="4002" spans="1:12" x14ac:dyDescent="0.3">
      <c r="A4002" t="s">
        <v>5636</v>
      </c>
      <c r="B4002" t="s">
        <v>8411</v>
      </c>
      <c r="C4002" t="s">
        <v>84</v>
      </c>
      <c r="D4002" t="s">
        <v>150</v>
      </c>
      <c r="E4002" t="s">
        <v>93</v>
      </c>
      <c r="F4002" t="s">
        <v>219</v>
      </c>
      <c r="G4002" t="s">
        <v>68</v>
      </c>
      <c r="H4002">
        <v>1</v>
      </c>
      <c r="I4002">
        <v>40.799999999999997</v>
      </c>
      <c r="J4002">
        <v>0.02</v>
      </c>
      <c r="K4002">
        <v>19.05</v>
      </c>
      <c r="L4002" t="s">
        <v>57</v>
      </c>
    </row>
    <row r="4003" spans="1:12" x14ac:dyDescent="0.3">
      <c r="A4003" t="s">
        <v>5882</v>
      </c>
      <c r="B4003" t="s">
        <v>6765</v>
      </c>
      <c r="C4003" t="s">
        <v>52</v>
      </c>
      <c r="D4003" t="s">
        <v>59</v>
      </c>
      <c r="E4003" t="s">
        <v>54</v>
      </c>
      <c r="F4003" t="s">
        <v>156</v>
      </c>
      <c r="G4003" t="s">
        <v>56</v>
      </c>
      <c r="H4003">
        <v>-8</v>
      </c>
      <c r="I4003">
        <v>23.45</v>
      </c>
      <c r="J4003">
        <v>3.5000000000000003E-2</v>
      </c>
      <c r="K4003">
        <v>15.96</v>
      </c>
      <c r="L4003" t="s">
        <v>57</v>
      </c>
    </row>
    <row r="4004" spans="1:12" x14ac:dyDescent="0.3">
      <c r="A4004" t="s">
        <v>1731</v>
      </c>
      <c r="B4004" t="s">
        <v>7581</v>
      </c>
      <c r="C4004" t="s">
        <v>88</v>
      </c>
      <c r="D4004" t="s">
        <v>135</v>
      </c>
      <c r="E4004" t="s">
        <v>54</v>
      </c>
      <c r="F4004" t="s">
        <v>55</v>
      </c>
      <c r="G4004" t="s">
        <v>56</v>
      </c>
      <c r="H4004">
        <v>1</v>
      </c>
      <c r="I4004">
        <v>19.14</v>
      </c>
      <c r="J4004">
        <v>2.1000000000000001E-2</v>
      </c>
      <c r="K4004">
        <v>12.6</v>
      </c>
      <c r="L4004" t="s">
        <v>57</v>
      </c>
    </row>
    <row r="4005" spans="1:12" x14ac:dyDescent="0.3">
      <c r="A4005" t="s">
        <v>1293</v>
      </c>
      <c r="B4005" t="s">
        <v>8412</v>
      </c>
      <c r="C4005" t="s">
        <v>88</v>
      </c>
      <c r="D4005" t="s">
        <v>123</v>
      </c>
      <c r="E4005" t="s">
        <v>54</v>
      </c>
      <c r="F4005" t="s">
        <v>268</v>
      </c>
      <c r="G4005" t="s">
        <v>68</v>
      </c>
      <c r="H4005">
        <v>2</v>
      </c>
      <c r="I4005">
        <v>20.399999999999999</v>
      </c>
      <c r="J4005">
        <v>2.1000000000000001E-2</v>
      </c>
      <c r="K4005">
        <v>13.1</v>
      </c>
      <c r="L4005" t="s">
        <v>57</v>
      </c>
    </row>
    <row r="4006" spans="1:12" x14ac:dyDescent="0.3">
      <c r="A4006" t="s">
        <v>3247</v>
      </c>
      <c r="B4006" t="s">
        <v>7257</v>
      </c>
      <c r="C4006" t="s">
        <v>63</v>
      </c>
      <c r="D4006" t="s">
        <v>165</v>
      </c>
      <c r="E4006" t="s">
        <v>107</v>
      </c>
      <c r="F4006" t="s">
        <v>193</v>
      </c>
      <c r="G4006" t="s">
        <v>68</v>
      </c>
      <c r="H4006">
        <v>12</v>
      </c>
      <c r="I4006">
        <v>55.8</v>
      </c>
      <c r="J4006">
        <v>0.29899999999999999</v>
      </c>
      <c r="K4006">
        <v>21.7</v>
      </c>
      <c r="L4006" t="s">
        <v>57</v>
      </c>
    </row>
    <row r="4007" spans="1:12" x14ac:dyDescent="0.3">
      <c r="A4007" t="s">
        <v>2833</v>
      </c>
      <c r="B4007" t="s">
        <v>8413</v>
      </c>
      <c r="C4007" t="s">
        <v>88</v>
      </c>
      <c r="D4007" t="s">
        <v>270</v>
      </c>
      <c r="E4007" t="s">
        <v>71</v>
      </c>
      <c r="F4007" t="s">
        <v>78</v>
      </c>
      <c r="G4007" t="s">
        <v>56</v>
      </c>
      <c r="H4007">
        <v>1</v>
      </c>
      <c r="I4007">
        <v>201.77</v>
      </c>
      <c r="J4007">
        <v>5.8000000000000003E-2</v>
      </c>
      <c r="K4007">
        <v>136.1</v>
      </c>
      <c r="L4007" t="s">
        <v>57</v>
      </c>
    </row>
    <row r="4008" spans="1:12" x14ac:dyDescent="0.3">
      <c r="A4008" t="s">
        <v>5909</v>
      </c>
      <c r="B4008" t="s">
        <v>6879</v>
      </c>
      <c r="C4008" t="s">
        <v>6820</v>
      </c>
      <c r="D4008" t="s">
        <v>96</v>
      </c>
      <c r="E4008" t="s">
        <v>60</v>
      </c>
      <c r="F4008" t="s">
        <v>90</v>
      </c>
      <c r="G4008" t="s">
        <v>56</v>
      </c>
      <c r="H4008">
        <v>1</v>
      </c>
      <c r="I4008">
        <v>26.94</v>
      </c>
      <c r="J4008">
        <v>7.8E-2</v>
      </c>
      <c r="K4008">
        <v>10.95</v>
      </c>
      <c r="L4008" t="s">
        <v>57</v>
      </c>
    </row>
    <row r="4009" spans="1:12" x14ac:dyDescent="0.3">
      <c r="A4009" t="s">
        <v>3463</v>
      </c>
      <c r="B4009" t="s">
        <v>7467</v>
      </c>
      <c r="C4009" t="s">
        <v>63</v>
      </c>
      <c r="D4009" t="s">
        <v>188</v>
      </c>
      <c r="E4009" t="s">
        <v>107</v>
      </c>
      <c r="F4009" t="s">
        <v>193</v>
      </c>
      <c r="G4009" t="s">
        <v>56</v>
      </c>
      <c r="H4009">
        <v>2</v>
      </c>
      <c r="I4009">
        <v>23.42</v>
      </c>
      <c r="J4009">
        <v>0.153</v>
      </c>
      <c r="K4009">
        <v>7.47</v>
      </c>
      <c r="L4009" t="s">
        <v>104</v>
      </c>
    </row>
    <row r="4010" spans="1:12" x14ac:dyDescent="0.3">
      <c r="A4010" t="s">
        <v>5808</v>
      </c>
      <c r="B4010" t="s">
        <v>7001</v>
      </c>
      <c r="C4010" t="s">
        <v>84</v>
      </c>
      <c r="D4010" t="s">
        <v>572</v>
      </c>
      <c r="E4010" t="s">
        <v>71</v>
      </c>
      <c r="F4010" t="s">
        <v>6737</v>
      </c>
      <c r="G4010" t="s">
        <v>68</v>
      </c>
      <c r="H4010">
        <v>5</v>
      </c>
      <c r="I4010">
        <v>193.32</v>
      </c>
      <c r="J4010">
        <v>0.10199999999999999</v>
      </c>
      <c r="K4010">
        <v>133</v>
      </c>
      <c r="L4010" t="s">
        <v>6720</v>
      </c>
    </row>
    <row r="4011" spans="1:12" x14ac:dyDescent="0.3">
      <c r="A4011" t="s">
        <v>4500</v>
      </c>
      <c r="B4011" t="s">
        <v>8015</v>
      </c>
      <c r="C4011" t="s">
        <v>52</v>
      </c>
      <c r="D4011" t="s">
        <v>181</v>
      </c>
      <c r="E4011" t="s">
        <v>60</v>
      </c>
      <c r="F4011" t="s">
        <v>76</v>
      </c>
      <c r="G4011" t="s">
        <v>56</v>
      </c>
      <c r="H4011">
        <v>3</v>
      </c>
      <c r="I4011">
        <v>18.66</v>
      </c>
      <c r="J4011">
        <v>8.4000000000000005E-2</v>
      </c>
      <c r="K4011">
        <v>7.63</v>
      </c>
      <c r="L4011" t="s">
        <v>57</v>
      </c>
    </row>
    <row r="4012" spans="1:12" x14ac:dyDescent="0.3">
      <c r="A4012" t="s">
        <v>6129</v>
      </c>
      <c r="B4012" t="s">
        <v>7165</v>
      </c>
      <c r="C4012" t="s">
        <v>88</v>
      </c>
      <c r="D4012" t="s">
        <v>206</v>
      </c>
      <c r="E4012" t="s">
        <v>71</v>
      </c>
      <c r="F4012" t="s">
        <v>97</v>
      </c>
      <c r="G4012" t="s">
        <v>68</v>
      </c>
      <c r="H4012">
        <v>2</v>
      </c>
      <c r="I4012">
        <v>111.04</v>
      </c>
      <c r="J4012">
        <v>8.5999999999999993E-2</v>
      </c>
      <c r="L4012" t="s">
        <v>57</v>
      </c>
    </row>
    <row r="4013" spans="1:12" x14ac:dyDescent="0.3">
      <c r="A4013" t="s">
        <v>6518</v>
      </c>
      <c r="B4013" t="s">
        <v>6897</v>
      </c>
      <c r="C4013" t="s">
        <v>63</v>
      </c>
      <c r="D4013" t="s">
        <v>119</v>
      </c>
      <c r="E4013" t="s">
        <v>54</v>
      </c>
      <c r="F4013" t="s">
        <v>156</v>
      </c>
      <c r="G4013" t="s">
        <v>68</v>
      </c>
      <c r="H4013">
        <v>1</v>
      </c>
      <c r="I4013">
        <v>18.690000000000001</v>
      </c>
      <c r="J4013">
        <v>0.32100000000000001</v>
      </c>
      <c r="K4013">
        <v>11.21</v>
      </c>
      <c r="L4013" t="s">
        <v>57</v>
      </c>
    </row>
    <row r="4014" spans="1:12" x14ac:dyDescent="0.3">
      <c r="A4014" t="s">
        <v>476</v>
      </c>
      <c r="B4014" t="s">
        <v>8414</v>
      </c>
      <c r="C4014" t="s">
        <v>63</v>
      </c>
      <c r="D4014" t="s">
        <v>6872</v>
      </c>
      <c r="E4014" t="s">
        <v>54</v>
      </c>
      <c r="F4014" t="s">
        <v>114</v>
      </c>
      <c r="G4014" t="s">
        <v>56</v>
      </c>
      <c r="H4014">
        <v>5</v>
      </c>
      <c r="I4014">
        <v>17.38</v>
      </c>
      <c r="J4014">
        <v>0.317</v>
      </c>
      <c r="K4014">
        <v>11.8</v>
      </c>
      <c r="L4014" t="s">
        <v>57</v>
      </c>
    </row>
    <row r="4015" spans="1:12" x14ac:dyDescent="0.3">
      <c r="A4015" t="s">
        <v>1734</v>
      </c>
      <c r="B4015" t="s">
        <v>7612</v>
      </c>
      <c r="C4015" t="s">
        <v>88</v>
      </c>
      <c r="D4015" t="s">
        <v>167</v>
      </c>
      <c r="E4015" t="s">
        <v>71</v>
      </c>
      <c r="F4015" t="s">
        <v>86</v>
      </c>
      <c r="G4015" t="s">
        <v>56</v>
      </c>
      <c r="H4015">
        <v>4</v>
      </c>
      <c r="I4015">
        <v>271.76</v>
      </c>
      <c r="J4015">
        <v>0.108</v>
      </c>
      <c r="L4015" t="s">
        <v>6720</v>
      </c>
    </row>
    <row r="4016" spans="1:12" x14ac:dyDescent="0.3">
      <c r="A4016" t="s">
        <v>2201</v>
      </c>
      <c r="B4016" t="s">
        <v>7002</v>
      </c>
      <c r="C4016" t="s">
        <v>6820</v>
      </c>
      <c r="D4016" t="s">
        <v>59</v>
      </c>
      <c r="E4016" t="s">
        <v>6846</v>
      </c>
      <c r="F4016" t="s">
        <v>126</v>
      </c>
      <c r="G4016" t="s">
        <v>68</v>
      </c>
      <c r="H4016">
        <v>2</v>
      </c>
      <c r="I4016">
        <v>255.94</v>
      </c>
      <c r="J4016">
        <v>8.5999999999999993E-2</v>
      </c>
      <c r="K4016">
        <v>180.25</v>
      </c>
      <c r="L4016" t="s">
        <v>57</v>
      </c>
    </row>
    <row r="4017" spans="1:12" x14ac:dyDescent="0.3">
      <c r="A4017" t="s">
        <v>2797</v>
      </c>
      <c r="B4017" t="s">
        <v>8415</v>
      </c>
      <c r="C4017" t="s">
        <v>63</v>
      </c>
      <c r="D4017" t="s">
        <v>188</v>
      </c>
      <c r="E4017" t="s">
        <v>7039</v>
      </c>
      <c r="F4017" t="s">
        <v>6917</v>
      </c>
      <c r="G4017" t="s">
        <v>68</v>
      </c>
      <c r="H4017">
        <v>4</v>
      </c>
      <c r="I4017">
        <v>17.34</v>
      </c>
      <c r="J4017">
        <v>0.114</v>
      </c>
      <c r="K4017">
        <v>12.11</v>
      </c>
      <c r="L4017" t="s">
        <v>57</v>
      </c>
    </row>
    <row r="4018" spans="1:12" x14ac:dyDescent="0.3">
      <c r="A4018" t="s">
        <v>5842</v>
      </c>
      <c r="B4018" t="s">
        <v>8403</v>
      </c>
      <c r="C4018" t="s">
        <v>6741</v>
      </c>
      <c r="D4018" t="s">
        <v>70</v>
      </c>
      <c r="E4018" t="s">
        <v>60</v>
      </c>
      <c r="F4018" t="s">
        <v>90</v>
      </c>
      <c r="G4018" t="s">
        <v>56</v>
      </c>
      <c r="H4018">
        <v>3</v>
      </c>
      <c r="I4018">
        <v>71.25</v>
      </c>
      <c r="J4018">
        <v>0.04</v>
      </c>
      <c r="K4018">
        <v>33.049999999999997</v>
      </c>
      <c r="L4018" t="s">
        <v>57</v>
      </c>
    </row>
    <row r="4019" spans="1:12" x14ac:dyDescent="0.3">
      <c r="A4019" t="s">
        <v>5146</v>
      </c>
      <c r="B4019" t="s">
        <v>7937</v>
      </c>
      <c r="C4019" t="s">
        <v>84</v>
      </c>
      <c r="D4019" t="s">
        <v>171</v>
      </c>
      <c r="E4019" t="s">
        <v>71</v>
      </c>
      <c r="F4019" t="s">
        <v>78</v>
      </c>
      <c r="G4019" t="s">
        <v>68</v>
      </c>
      <c r="H4019">
        <v>2</v>
      </c>
      <c r="I4019">
        <v>120.52</v>
      </c>
      <c r="J4019">
        <v>0.21299999999999999</v>
      </c>
      <c r="K4019">
        <v>85.03</v>
      </c>
      <c r="L4019" t="s">
        <v>57</v>
      </c>
    </row>
    <row r="4020" spans="1:12" x14ac:dyDescent="0.3">
      <c r="A4020" t="s">
        <v>326</v>
      </c>
      <c r="B4020" t="s">
        <v>8416</v>
      </c>
      <c r="C4020" t="s">
        <v>63</v>
      </c>
      <c r="D4020" t="s">
        <v>165</v>
      </c>
      <c r="E4020" t="s">
        <v>107</v>
      </c>
      <c r="F4020" t="s">
        <v>132</v>
      </c>
      <c r="G4020" t="s">
        <v>68</v>
      </c>
      <c r="H4020">
        <v>3</v>
      </c>
      <c r="I4020">
        <v>47.74</v>
      </c>
      <c r="J4020">
        <v>0.23499999999999999</v>
      </c>
      <c r="K4020">
        <v>16.39</v>
      </c>
      <c r="L4020" t="s">
        <v>104</v>
      </c>
    </row>
    <row r="4021" spans="1:12" x14ac:dyDescent="0.3">
      <c r="A4021" t="s">
        <v>2241</v>
      </c>
      <c r="B4021" t="s">
        <v>8417</v>
      </c>
      <c r="C4021" t="s">
        <v>84</v>
      </c>
      <c r="D4021" t="s">
        <v>147</v>
      </c>
      <c r="E4021" t="s">
        <v>93</v>
      </c>
      <c r="F4021" t="s">
        <v>141</v>
      </c>
      <c r="G4021" t="s">
        <v>56</v>
      </c>
      <c r="H4021">
        <v>3</v>
      </c>
      <c r="I4021">
        <v>79.739999999999995</v>
      </c>
      <c r="J4021">
        <v>7.4999999999999997E-2</v>
      </c>
      <c r="K4021">
        <v>35.340000000000003</v>
      </c>
      <c r="L4021" t="s">
        <v>57</v>
      </c>
    </row>
    <row r="4022" spans="1:12" x14ac:dyDescent="0.3">
      <c r="A4022" t="s">
        <v>3143</v>
      </c>
      <c r="B4022" t="s">
        <v>6804</v>
      </c>
      <c r="C4022" t="s">
        <v>84</v>
      </c>
      <c r="D4022" t="s">
        <v>171</v>
      </c>
      <c r="E4022" t="s">
        <v>93</v>
      </c>
      <c r="F4022" t="s">
        <v>219</v>
      </c>
      <c r="G4022" t="s">
        <v>56</v>
      </c>
      <c r="H4022">
        <v>6</v>
      </c>
      <c r="I4022">
        <v>44.82</v>
      </c>
      <c r="J4022">
        <v>0.05</v>
      </c>
      <c r="K4022">
        <v>17.87</v>
      </c>
      <c r="L4022" t="s">
        <v>57</v>
      </c>
    </row>
    <row r="4023" spans="1:12" x14ac:dyDescent="0.3">
      <c r="A4023" t="s">
        <v>2731</v>
      </c>
      <c r="B4023" t="s">
        <v>6806</v>
      </c>
      <c r="C4023" t="s">
        <v>52</v>
      </c>
      <c r="D4023" t="s">
        <v>75</v>
      </c>
      <c r="E4023" t="s">
        <v>93</v>
      </c>
      <c r="F4023" t="s">
        <v>94</v>
      </c>
      <c r="G4023" t="s">
        <v>68</v>
      </c>
      <c r="H4023">
        <v>2</v>
      </c>
      <c r="I4023">
        <v>54.94</v>
      </c>
      <c r="J4023">
        <v>0.03</v>
      </c>
      <c r="K4023">
        <v>21.93</v>
      </c>
      <c r="L4023" t="s">
        <v>57</v>
      </c>
    </row>
    <row r="4024" spans="1:12" x14ac:dyDescent="0.3">
      <c r="A4024" t="s">
        <v>425</v>
      </c>
      <c r="B4024" t="s">
        <v>6922</v>
      </c>
      <c r="C4024" t="s">
        <v>88</v>
      </c>
      <c r="D4024" t="s">
        <v>179</v>
      </c>
      <c r="E4024" t="s">
        <v>107</v>
      </c>
      <c r="F4024" t="s">
        <v>193</v>
      </c>
      <c r="G4024" t="s">
        <v>56</v>
      </c>
      <c r="H4024">
        <v>4</v>
      </c>
      <c r="I4024">
        <v>32.83</v>
      </c>
      <c r="J4024">
        <v>0.13400000000000001</v>
      </c>
      <c r="K4024">
        <v>10.83</v>
      </c>
      <c r="L4024" t="s">
        <v>57</v>
      </c>
    </row>
    <row r="4025" spans="1:12" x14ac:dyDescent="0.3">
      <c r="A4025" t="s">
        <v>4926</v>
      </c>
      <c r="B4025" t="s">
        <v>7196</v>
      </c>
      <c r="C4025" t="s">
        <v>63</v>
      </c>
      <c r="D4025" t="s">
        <v>7981</v>
      </c>
      <c r="E4025" t="s">
        <v>54</v>
      </c>
      <c r="F4025" t="s">
        <v>268</v>
      </c>
      <c r="G4025" t="s">
        <v>56</v>
      </c>
      <c r="H4025">
        <v>3</v>
      </c>
      <c r="I4025">
        <v>9.43</v>
      </c>
      <c r="J4025">
        <v>0.25700000000000001</v>
      </c>
      <c r="K4025">
        <v>5.58</v>
      </c>
      <c r="L4025" t="s">
        <v>57</v>
      </c>
    </row>
    <row r="4026" spans="1:12" x14ac:dyDescent="0.3">
      <c r="A4026" t="s">
        <v>5267</v>
      </c>
      <c r="B4026" t="s">
        <v>7410</v>
      </c>
      <c r="C4026" t="s">
        <v>88</v>
      </c>
      <c r="D4026" t="s">
        <v>270</v>
      </c>
      <c r="E4026" t="s">
        <v>71</v>
      </c>
      <c r="F4026" t="s">
        <v>72</v>
      </c>
      <c r="G4026" t="s">
        <v>68</v>
      </c>
      <c r="H4026">
        <v>4</v>
      </c>
      <c r="I4026">
        <v>26.08</v>
      </c>
      <c r="J4026">
        <v>5.3999999999999999E-2</v>
      </c>
      <c r="K4026">
        <v>20.58</v>
      </c>
      <c r="L4026" t="s">
        <v>57</v>
      </c>
    </row>
    <row r="4027" spans="1:12" x14ac:dyDescent="0.3">
      <c r="A4027" t="s">
        <v>3775</v>
      </c>
      <c r="B4027" t="s">
        <v>7510</v>
      </c>
      <c r="C4027" t="s">
        <v>63</v>
      </c>
      <c r="D4027" t="s">
        <v>281</v>
      </c>
      <c r="E4027" t="s">
        <v>60</v>
      </c>
      <c r="F4027" t="s">
        <v>76</v>
      </c>
      <c r="G4027" t="s">
        <v>68</v>
      </c>
      <c r="H4027">
        <v>2</v>
      </c>
      <c r="I4027">
        <v>67.540000000000006</v>
      </c>
      <c r="J4027">
        <v>0.216</v>
      </c>
      <c r="K4027">
        <v>29.11</v>
      </c>
      <c r="L4027" t="s">
        <v>57</v>
      </c>
    </row>
    <row r="4028" spans="1:12" x14ac:dyDescent="0.3">
      <c r="A4028" t="s">
        <v>2893</v>
      </c>
      <c r="B4028" t="s">
        <v>7469</v>
      </c>
      <c r="C4028" t="s">
        <v>84</v>
      </c>
      <c r="D4028" t="s">
        <v>85</v>
      </c>
      <c r="E4028" t="s">
        <v>60</v>
      </c>
      <c r="F4028" t="s">
        <v>61</v>
      </c>
      <c r="G4028" t="s">
        <v>56</v>
      </c>
      <c r="H4028">
        <v>6</v>
      </c>
      <c r="I4028">
        <v>116.57</v>
      </c>
      <c r="J4028">
        <v>1.2E-2</v>
      </c>
      <c r="K4028">
        <v>64.069999999999993</v>
      </c>
      <c r="L4028" t="s">
        <v>57</v>
      </c>
    </row>
    <row r="4029" spans="1:12" x14ac:dyDescent="0.3">
      <c r="A4029" t="s">
        <v>669</v>
      </c>
      <c r="B4029" t="s">
        <v>6946</v>
      </c>
      <c r="C4029" t="s">
        <v>63</v>
      </c>
      <c r="D4029" t="s">
        <v>64</v>
      </c>
      <c r="E4029" t="s">
        <v>107</v>
      </c>
      <c r="F4029" t="s">
        <v>108</v>
      </c>
      <c r="G4029" t="s">
        <v>68</v>
      </c>
      <c r="H4029">
        <v>3</v>
      </c>
      <c r="I4029">
        <v>20.190000000000001</v>
      </c>
      <c r="J4029">
        <v>0.155</v>
      </c>
      <c r="K4029">
        <v>6.1</v>
      </c>
      <c r="L4029" t="s">
        <v>57</v>
      </c>
    </row>
    <row r="4030" spans="1:12" x14ac:dyDescent="0.3">
      <c r="A4030" t="s">
        <v>3456</v>
      </c>
      <c r="B4030" t="s">
        <v>7970</v>
      </c>
      <c r="C4030" t="s">
        <v>84</v>
      </c>
      <c r="D4030" t="s">
        <v>225</v>
      </c>
      <c r="E4030" t="s">
        <v>71</v>
      </c>
      <c r="F4030" t="s">
        <v>126</v>
      </c>
      <c r="G4030" t="s">
        <v>56</v>
      </c>
      <c r="H4030">
        <v>4</v>
      </c>
      <c r="I4030">
        <v>140.57</v>
      </c>
      <c r="J4030">
        <v>1.0999999999999999E-2</v>
      </c>
      <c r="K4030">
        <v>99.2</v>
      </c>
      <c r="L4030" t="s">
        <v>57</v>
      </c>
    </row>
    <row r="4031" spans="1:12" x14ac:dyDescent="0.3">
      <c r="A4031" t="s">
        <v>3365</v>
      </c>
      <c r="B4031" t="s">
        <v>6733</v>
      </c>
      <c r="C4031" t="s">
        <v>52</v>
      </c>
      <c r="D4031" t="s">
        <v>121</v>
      </c>
      <c r="E4031" t="s">
        <v>60</v>
      </c>
      <c r="F4031" t="s">
        <v>61</v>
      </c>
      <c r="G4031" t="s">
        <v>68</v>
      </c>
      <c r="H4031">
        <v>3</v>
      </c>
      <c r="I4031">
        <v>36.43</v>
      </c>
      <c r="J4031">
        <v>2.7E-2</v>
      </c>
      <c r="K4031">
        <v>19.010000000000002</v>
      </c>
      <c r="L4031" t="s">
        <v>57</v>
      </c>
    </row>
    <row r="4032" spans="1:12" x14ac:dyDescent="0.3">
      <c r="A4032" t="s">
        <v>3931</v>
      </c>
      <c r="B4032" t="s">
        <v>6772</v>
      </c>
      <c r="C4032" t="s">
        <v>52</v>
      </c>
      <c r="D4032" t="s">
        <v>113</v>
      </c>
      <c r="E4032" t="s">
        <v>107</v>
      </c>
      <c r="F4032" t="s">
        <v>132</v>
      </c>
      <c r="G4032" t="s">
        <v>56</v>
      </c>
      <c r="H4032">
        <v>13</v>
      </c>
      <c r="I4032">
        <v>58.08</v>
      </c>
      <c r="J4032">
        <v>5.0000000000000001E-3</v>
      </c>
      <c r="K4032">
        <v>21.52</v>
      </c>
      <c r="L4032" t="s">
        <v>57</v>
      </c>
    </row>
    <row r="4033" spans="1:12" x14ac:dyDescent="0.3">
      <c r="A4033" t="s">
        <v>437</v>
      </c>
      <c r="B4033" t="s">
        <v>7912</v>
      </c>
      <c r="C4033" t="s">
        <v>84</v>
      </c>
      <c r="D4033" t="s">
        <v>243</v>
      </c>
      <c r="E4033" t="s">
        <v>71</v>
      </c>
      <c r="F4033" t="s">
        <v>72</v>
      </c>
      <c r="G4033" t="s">
        <v>56</v>
      </c>
      <c r="H4033">
        <v>5</v>
      </c>
      <c r="I4033">
        <v>126.07</v>
      </c>
      <c r="J4033">
        <v>0.14000000000000001</v>
      </c>
      <c r="K4033">
        <v>86.12</v>
      </c>
      <c r="L4033" t="s">
        <v>57</v>
      </c>
    </row>
    <row r="4034" spans="1:12" x14ac:dyDescent="0.3">
      <c r="A4034" t="s">
        <v>3368</v>
      </c>
      <c r="B4034" t="s">
        <v>7061</v>
      </c>
      <c r="C4034" t="s">
        <v>63</v>
      </c>
      <c r="D4034" t="s">
        <v>165</v>
      </c>
      <c r="E4034" t="s">
        <v>107</v>
      </c>
      <c r="F4034" t="s">
        <v>108</v>
      </c>
      <c r="G4034" t="s">
        <v>68</v>
      </c>
      <c r="H4034">
        <v>2</v>
      </c>
      <c r="I4034">
        <v>40.299999999999997</v>
      </c>
      <c r="J4034">
        <v>0.28599999999999998</v>
      </c>
      <c r="K4034">
        <v>16.38</v>
      </c>
      <c r="L4034" t="s">
        <v>57</v>
      </c>
    </row>
    <row r="4035" spans="1:12" x14ac:dyDescent="0.3">
      <c r="A4035" t="s">
        <v>6249</v>
      </c>
      <c r="B4035" t="s">
        <v>8418</v>
      </c>
      <c r="C4035" t="s">
        <v>63</v>
      </c>
      <c r="D4035" t="s">
        <v>165</v>
      </c>
      <c r="E4035" t="s">
        <v>93</v>
      </c>
      <c r="F4035" t="s">
        <v>255</v>
      </c>
      <c r="G4035" t="s">
        <v>68</v>
      </c>
      <c r="H4035">
        <v>9</v>
      </c>
      <c r="J4035">
        <v>0.187</v>
      </c>
      <c r="K4035">
        <v>4.53</v>
      </c>
      <c r="L4035" t="s">
        <v>57</v>
      </c>
    </row>
    <row r="4036" spans="1:12" x14ac:dyDescent="0.3">
      <c r="A4036" t="s">
        <v>5857</v>
      </c>
      <c r="B4036" t="s">
        <v>7669</v>
      </c>
      <c r="C4036" t="s">
        <v>63</v>
      </c>
      <c r="D4036" t="s">
        <v>281</v>
      </c>
      <c r="E4036" t="s">
        <v>60</v>
      </c>
      <c r="F4036" t="s">
        <v>67</v>
      </c>
      <c r="G4036" t="s">
        <v>68</v>
      </c>
      <c r="H4036">
        <v>3</v>
      </c>
      <c r="I4036">
        <v>106.47</v>
      </c>
      <c r="J4036">
        <v>0.16800000000000001</v>
      </c>
      <c r="K4036">
        <v>53.25</v>
      </c>
      <c r="L4036" t="s">
        <v>57</v>
      </c>
    </row>
    <row r="4037" spans="1:12" x14ac:dyDescent="0.3">
      <c r="A4037" t="s">
        <v>5208</v>
      </c>
      <c r="B4037" t="s">
        <v>7953</v>
      </c>
      <c r="C4037" t="s">
        <v>63</v>
      </c>
      <c r="D4037" t="s">
        <v>159</v>
      </c>
      <c r="E4037" t="s">
        <v>60</v>
      </c>
      <c r="F4037" t="s">
        <v>76</v>
      </c>
      <c r="G4037" t="s">
        <v>56</v>
      </c>
      <c r="H4037">
        <v>1</v>
      </c>
      <c r="I4037">
        <v>102.99</v>
      </c>
      <c r="J4037">
        <v>0.28899999999999998</v>
      </c>
      <c r="K4037">
        <v>46.96</v>
      </c>
      <c r="L4037" t="s">
        <v>57</v>
      </c>
    </row>
    <row r="4038" spans="1:12" x14ac:dyDescent="0.3">
      <c r="A4038" t="s">
        <v>5743</v>
      </c>
      <c r="B4038" t="s">
        <v>8339</v>
      </c>
      <c r="C4038" t="s">
        <v>84</v>
      </c>
      <c r="D4038" t="s">
        <v>110</v>
      </c>
      <c r="E4038" t="s">
        <v>54</v>
      </c>
      <c r="F4038" t="s">
        <v>6830</v>
      </c>
      <c r="G4038" t="s">
        <v>56</v>
      </c>
      <c r="H4038">
        <v>1</v>
      </c>
      <c r="I4038">
        <v>24.39</v>
      </c>
      <c r="J4038">
        <v>0.121</v>
      </c>
      <c r="K4038">
        <v>13.83</v>
      </c>
      <c r="L4038" t="s">
        <v>57</v>
      </c>
    </row>
    <row r="4039" spans="1:12" x14ac:dyDescent="0.3">
      <c r="A4039" t="s">
        <v>2563</v>
      </c>
      <c r="B4039" t="s">
        <v>6838</v>
      </c>
      <c r="C4039" t="s">
        <v>6820</v>
      </c>
      <c r="D4039" t="s">
        <v>121</v>
      </c>
      <c r="E4039" t="s">
        <v>54</v>
      </c>
      <c r="F4039" t="s">
        <v>268</v>
      </c>
      <c r="G4039" t="s">
        <v>68</v>
      </c>
      <c r="H4039">
        <v>2</v>
      </c>
      <c r="I4039">
        <v>5.04</v>
      </c>
      <c r="J4039">
        <v>1.7000000000000001E-2</v>
      </c>
      <c r="K4039">
        <v>3.5</v>
      </c>
    </row>
    <row r="4040" spans="1:12" x14ac:dyDescent="0.3">
      <c r="A4040" t="s">
        <v>3331</v>
      </c>
      <c r="B4040" t="s">
        <v>8419</v>
      </c>
      <c r="C4040" t="s">
        <v>63</v>
      </c>
      <c r="D4040" t="s">
        <v>258</v>
      </c>
      <c r="E4040" t="s">
        <v>107</v>
      </c>
      <c r="F4040" t="s">
        <v>139</v>
      </c>
      <c r="G4040" t="s">
        <v>56</v>
      </c>
      <c r="H4040">
        <v>7</v>
      </c>
      <c r="I4040">
        <v>12.84</v>
      </c>
      <c r="J4040">
        <v>0.11799999999999999</v>
      </c>
      <c r="K4040">
        <v>3.85</v>
      </c>
      <c r="L4040" t="s">
        <v>57</v>
      </c>
    </row>
    <row r="4041" spans="1:12" x14ac:dyDescent="0.3">
      <c r="A4041" t="s">
        <v>931</v>
      </c>
      <c r="B4041" t="s">
        <v>8420</v>
      </c>
      <c r="C4041" t="s">
        <v>63</v>
      </c>
      <c r="D4041" t="s">
        <v>175</v>
      </c>
      <c r="E4041" t="s">
        <v>6846</v>
      </c>
      <c r="F4041" t="s">
        <v>72</v>
      </c>
      <c r="H4041">
        <v>1</v>
      </c>
      <c r="I4041">
        <v>101.08</v>
      </c>
      <c r="J4041">
        <v>0.33600000000000002</v>
      </c>
      <c r="K4041">
        <v>70.540000000000006</v>
      </c>
      <c r="L4041" t="s">
        <v>57</v>
      </c>
    </row>
    <row r="4042" spans="1:12" x14ac:dyDescent="0.3">
      <c r="A4042" t="s">
        <v>2496</v>
      </c>
      <c r="B4042" t="s">
        <v>7101</v>
      </c>
      <c r="C4042" t="s">
        <v>88</v>
      </c>
      <c r="D4042" t="s">
        <v>135</v>
      </c>
      <c r="E4042" t="s">
        <v>60</v>
      </c>
      <c r="F4042" t="s">
        <v>61</v>
      </c>
      <c r="G4042" t="s">
        <v>56</v>
      </c>
      <c r="H4042">
        <v>14</v>
      </c>
      <c r="I4042">
        <v>21.67</v>
      </c>
      <c r="J4042">
        <v>9.9000000000000005E-2</v>
      </c>
      <c r="K4042">
        <v>10.71</v>
      </c>
      <c r="L4042" t="s">
        <v>6720</v>
      </c>
    </row>
    <row r="4043" spans="1:12" x14ac:dyDescent="0.3">
      <c r="A4043" t="s">
        <v>3688</v>
      </c>
      <c r="B4043" t="s">
        <v>7943</v>
      </c>
      <c r="C4043" t="s">
        <v>84</v>
      </c>
      <c r="D4043" t="s">
        <v>171</v>
      </c>
      <c r="E4043" t="s">
        <v>71</v>
      </c>
      <c r="F4043" t="s">
        <v>97</v>
      </c>
      <c r="G4043" t="s">
        <v>68</v>
      </c>
      <c r="H4043">
        <v>7</v>
      </c>
      <c r="I4043">
        <v>139.94999999999999</v>
      </c>
      <c r="K4043">
        <v>105.06</v>
      </c>
      <c r="L4043" t="s">
        <v>57</v>
      </c>
    </row>
    <row r="4044" spans="1:12" x14ac:dyDescent="0.3">
      <c r="A4044" t="s">
        <v>1272</v>
      </c>
      <c r="B4044" t="s">
        <v>7114</v>
      </c>
      <c r="C4044" t="s">
        <v>52</v>
      </c>
      <c r="D4044" t="s">
        <v>130</v>
      </c>
      <c r="E4044" t="s">
        <v>60</v>
      </c>
      <c r="F4044" t="s">
        <v>99</v>
      </c>
      <c r="G4044" t="s">
        <v>68</v>
      </c>
      <c r="H4044">
        <v>1</v>
      </c>
      <c r="I4044">
        <v>107.39</v>
      </c>
      <c r="J4044">
        <v>0.09</v>
      </c>
      <c r="K4044">
        <v>52.93</v>
      </c>
      <c r="L4044" t="s">
        <v>57</v>
      </c>
    </row>
    <row r="4045" spans="1:12" x14ac:dyDescent="0.3">
      <c r="A4045" t="s">
        <v>349</v>
      </c>
      <c r="B4045" t="s">
        <v>8280</v>
      </c>
      <c r="C4045" t="s">
        <v>52</v>
      </c>
      <c r="D4045" t="s">
        <v>101</v>
      </c>
      <c r="E4045" t="s">
        <v>60</v>
      </c>
      <c r="F4045" t="s">
        <v>76</v>
      </c>
      <c r="G4045" t="s">
        <v>68</v>
      </c>
      <c r="H4045">
        <v>4</v>
      </c>
      <c r="I4045">
        <v>28.76</v>
      </c>
      <c r="J4045">
        <v>0.105</v>
      </c>
      <c r="K4045">
        <v>13.13</v>
      </c>
      <c r="L4045" t="s">
        <v>57</v>
      </c>
    </row>
    <row r="4046" spans="1:12" x14ac:dyDescent="0.3">
      <c r="A4046" t="s">
        <v>1951</v>
      </c>
      <c r="B4046" t="s">
        <v>7300</v>
      </c>
      <c r="C4046" t="s">
        <v>63</v>
      </c>
      <c r="D4046" t="s">
        <v>258</v>
      </c>
      <c r="E4046" t="s">
        <v>60</v>
      </c>
      <c r="F4046" t="s">
        <v>76</v>
      </c>
      <c r="G4046" t="s">
        <v>68</v>
      </c>
      <c r="H4046">
        <v>12</v>
      </c>
      <c r="I4046">
        <v>54.59</v>
      </c>
      <c r="J4046">
        <v>0.20200000000000001</v>
      </c>
      <c r="K4046">
        <v>26.74</v>
      </c>
      <c r="L4046" t="s">
        <v>57</v>
      </c>
    </row>
    <row r="4047" spans="1:12" x14ac:dyDescent="0.3">
      <c r="A4047" t="s">
        <v>1746</v>
      </c>
      <c r="B4047" t="s">
        <v>7966</v>
      </c>
      <c r="C4047" t="s">
        <v>84</v>
      </c>
      <c r="D4047" t="s">
        <v>572</v>
      </c>
      <c r="E4047" t="s">
        <v>71</v>
      </c>
      <c r="F4047" t="s">
        <v>78</v>
      </c>
      <c r="G4047" t="s">
        <v>68</v>
      </c>
      <c r="H4047">
        <v>1</v>
      </c>
      <c r="I4047">
        <v>226.73</v>
      </c>
      <c r="J4047">
        <v>0</v>
      </c>
      <c r="K4047">
        <v>156.99</v>
      </c>
      <c r="L4047" t="s">
        <v>104</v>
      </c>
    </row>
    <row r="4048" spans="1:12" x14ac:dyDescent="0.3">
      <c r="A4048" t="s">
        <v>203</v>
      </c>
      <c r="B4048" t="s">
        <v>7409</v>
      </c>
      <c r="C4048" t="s">
        <v>6865</v>
      </c>
      <c r="D4048" t="s">
        <v>204</v>
      </c>
      <c r="E4048" t="s">
        <v>6924</v>
      </c>
      <c r="F4048" t="s">
        <v>126</v>
      </c>
      <c r="G4048" t="s">
        <v>56</v>
      </c>
      <c r="H4048">
        <v>2</v>
      </c>
      <c r="I4048">
        <v>158.55000000000001</v>
      </c>
      <c r="J4048">
        <v>0.28000000000000003</v>
      </c>
      <c r="K4048">
        <v>112.31</v>
      </c>
      <c r="L4048" t="s">
        <v>57</v>
      </c>
    </row>
    <row r="4049" spans="1:12" x14ac:dyDescent="0.3">
      <c r="A4049" t="s">
        <v>5000</v>
      </c>
      <c r="B4049" t="s">
        <v>6771</v>
      </c>
      <c r="C4049" t="s">
        <v>88</v>
      </c>
      <c r="D4049" t="s">
        <v>429</v>
      </c>
      <c r="E4049" t="s">
        <v>71</v>
      </c>
      <c r="F4049" t="s">
        <v>86</v>
      </c>
      <c r="G4049" t="s">
        <v>68</v>
      </c>
      <c r="H4049">
        <v>7</v>
      </c>
      <c r="I4049">
        <v>240.17</v>
      </c>
      <c r="J4049">
        <v>5.3999999999999999E-2</v>
      </c>
      <c r="K4049">
        <v>178.08</v>
      </c>
      <c r="L4049" t="s">
        <v>57</v>
      </c>
    </row>
    <row r="4050" spans="1:12" x14ac:dyDescent="0.3">
      <c r="A4050" t="s">
        <v>149</v>
      </c>
      <c r="B4050" t="s">
        <v>7715</v>
      </c>
      <c r="C4050" t="s">
        <v>84</v>
      </c>
      <c r="D4050" t="s">
        <v>150</v>
      </c>
      <c r="E4050" t="s">
        <v>107</v>
      </c>
      <c r="F4050" t="s">
        <v>6863</v>
      </c>
      <c r="G4050" t="s">
        <v>68</v>
      </c>
      <c r="H4050">
        <v>4</v>
      </c>
      <c r="I4050">
        <v>8.41</v>
      </c>
      <c r="J4050">
        <v>8.3000000000000004E-2</v>
      </c>
      <c r="K4050">
        <v>3.55</v>
      </c>
      <c r="L4050" t="s">
        <v>6738</v>
      </c>
    </row>
    <row r="4051" spans="1:12" x14ac:dyDescent="0.3">
      <c r="A4051" t="s">
        <v>880</v>
      </c>
      <c r="B4051" t="s">
        <v>7410</v>
      </c>
      <c r="C4051" t="s">
        <v>88</v>
      </c>
      <c r="D4051" t="s">
        <v>116</v>
      </c>
      <c r="E4051" t="s">
        <v>6924</v>
      </c>
      <c r="F4051" t="s">
        <v>78</v>
      </c>
      <c r="G4051" t="s">
        <v>68</v>
      </c>
      <c r="H4051">
        <v>2</v>
      </c>
      <c r="J4051">
        <v>0.126</v>
      </c>
      <c r="K4051">
        <v>139.07</v>
      </c>
    </row>
    <row r="4052" spans="1:12" x14ac:dyDescent="0.3">
      <c r="A4052" t="s">
        <v>2796</v>
      </c>
      <c r="B4052" t="s">
        <v>8015</v>
      </c>
      <c r="C4052" t="s">
        <v>63</v>
      </c>
      <c r="D4052" t="s">
        <v>258</v>
      </c>
      <c r="E4052" t="s">
        <v>107</v>
      </c>
      <c r="F4052" t="s">
        <v>193</v>
      </c>
      <c r="H4052">
        <v>4</v>
      </c>
      <c r="I4052">
        <v>31.9</v>
      </c>
      <c r="J4052">
        <v>0.245</v>
      </c>
      <c r="K4052">
        <v>11.47</v>
      </c>
      <c r="L4052" t="s">
        <v>57</v>
      </c>
    </row>
    <row r="4053" spans="1:12" x14ac:dyDescent="0.3">
      <c r="A4053" t="s">
        <v>247</v>
      </c>
      <c r="B4053" t="s">
        <v>8184</v>
      </c>
      <c r="C4053" t="s">
        <v>88</v>
      </c>
      <c r="D4053" t="s">
        <v>7445</v>
      </c>
      <c r="E4053" t="s">
        <v>71</v>
      </c>
      <c r="F4053" t="s">
        <v>97</v>
      </c>
      <c r="G4053" t="s">
        <v>56</v>
      </c>
      <c r="H4053">
        <v>2</v>
      </c>
      <c r="I4053">
        <v>269.58999999999997</v>
      </c>
      <c r="J4053">
        <v>0.111</v>
      </c>
      <c r="K4053">
        <v>204.94</v>
      </c>
      <c r="L4053" t="s">
        <v>57</v>
      </c>
    </row>
    <row r="4054" spans="1:12" x14ac:dyDescent="0.3">
      <c r="A4054" t="s">
        <v>6055</v>
      </c>
      <c r="B4054" t="s">
        <v>7163</v>
      </c>
      <c r="C4054" t="s">
        <v>52</v>
      </c>
      <c r="D4054" t="s">
        <v>101</v>
      </c>
      <c r="E4054" t="s">
        <v>6911</v>
      </c>
      <c r="F4054" t="s">
        <v>67</v>
      </c>
      <c r="G4054" t="s">
        <v>68</v>
      </c>
      <c r="H4054">
        <v>3</v>
      </c>
      <c r="I4054">
        <v>97.44</v>
      </c>
      <c r="J4054">
        <v>2E-3</v>
      </c>
      <c r="K4054">
        <v>45.95</v>
      </c>
      <c r="L4054" t="s">
        <v>57</v>
      </c>
    </row>
    <row r="4055" spans="1:12" x14ac:dyDescent="0.3">
      <c r="A4055" t="s">
        <v>5653</v>
      </c>
      <c r="B4055" t="s">
        <v>7084</v>
      </c>
      <c r="C4055" t="s">
        <v>88</v>
      </c>
      <c r="D4055" t="s">
        <v>8096</v>
      </c>
      <c r="E4055" t="s">
        <v>107</v>
      </c>
      <c r="F4055" t="s">
        <v>148</v>
      </c>
      <c r="G4055" t="s">
        <v>56</v>
      </c>
      <c r="H4055">
        <v>3</v>
      </c>
      <c r="I4055">
        <v>59.58</v>
      </c>
      <c r="J4055">
        <v>1.7000000000000001E-2</v>
      </c>
      <c r="K4055">
        <v>22.22</v>
      </c>
      <c r="L4055" t="s">
        <v>57</v>
      </c>
    </row>
    <row r="4056" spans="1:12" x14ac:dyDescent="0.3">
      <c r="A4056" t="s">
        <v>339</v>
      </c>
      <c r="B4056" t="s">
        <v>7520</v>
      </c>
      <c r="C4056" t="s">
        <v>52</v>
      </c>
      <c r="D4056" t="s">
        <v>130</v>
      </c>
      <c r="E4056" t="s">
        <v>107</v>
      </c>
      <c r="F4056" t="s">
        <v>139</v>
      </c>
      <c r="G4056" t="s">
        <v>68</v>
      </c>
      <c r="H4056">
        <v>2</v>
      </c>
      <c r="I4056">
        <v>41.9</v>
      </c>
      <c r="J4056">
        <v>3.5999999999999997E-2</v>
      </c>
      <c r="K4056">
        <v>14.59</v>
      </c>
      <c r="L4056" t="s">
        <v>57</v>
      </c>
    </row>
    <row r="4057" spans="1:12" x14ac:dyDescent="0.3">
      <c r="A4057" t="s">
        <v>6292</v>
      </c>
      <c r="B4057" t="s">
        <v>7328</v>
      </c>
      <c r="C4057" t="s">
        <v>84</v>
      </c>
      <c r="D4057" t="s">
        <v>85</v>
      </c>
      <c r="E4057" t="s">
        <v>54</v>
      </c>
      <c r="F4057" t="s">
        <v>156</v>
      </c>
      <c r="G4057" t="s">
        <v>56</v>
      </c>
      <c r="H4057">
        <v>1</v>
      </c>
      <c r="I4057">
        <v>3.06</v>
      </c>
      <c r="J4057">
        <v>0.14699999999999999</v>
      </c>
      <c r="K4057">
        <v>1.92</v>
      </c>
      <c r="L4057" t="s">
        <v>57</v>
      </c>
    </row>
    <row r="4058" spans="1:12" x14ac:dyDescent="0.3">
      <c r="A4058" t="s">
        <v>3155</v>
      </c>
      <c r="B4058" t="s">
        <v>6965</v>
      </c>
      <c r="C4058" t="s">
        <v>6930</v>
      </c>
      <c r="D4058" t="s">
        <v>110</v>
      </c>
      <c r="E4058" t="s">
        <v>71</v>
      </c>
      <c r="F4058" t="s">
        <v>97</v>
      </c>
      <c r="G4058" t="s">
        <v>68</v>
      </c>
      <c r="H4058">
        <v>8</v>
      </c>
      <c r="I4058">
        <v>140.30000000000001</v>
      </c>
      <c r="J4058">
        <v>2.4E-2</v>
      </c>
      <c r="K4058">
        <v>106.75</v>
      </c>
      <c r="L4058" t="s">
        <v>57</v>
      </c>
    </row>
    <row r="4059" spans="1:12" x14ac:dyDescent="0.3">
      <c r="A4059" t="s">
        <v>6173</v>
      </c>
      <c r="B4059" t="s">
        <v>7495</v>
      </c>
      <c r="C4059" t="s">
        <v>52</v>
      </c>
      <c r="D4059" t="s">
        <v>237</v>
      </c>
      <c r="E4059" t="s">
        <v>60</v>
      </c>
      <c r="F4059" t="s">
        <v>61</v>
      </c>
      <c r="G4059" t="s">
        <v>56</v>
      </c>
      <c r="H4059">
        <v>1</v>
      </c>
      <c r="I4059">
        <v>36.54</v>
      </c>
      <c r="J4059">
        <v>1.7999999999999999E-2</v>
      </c>
      <c r="K4059">
        <v>19.25</v>
      </c>
      <c r="L4059" t="s">
        <v>57</v>
      </c>
    </row>
    <row r="4060" spans="1:12" x14ac:dyDescent="0.3">
      <c r="A4060" t="s">
        <v>5985</v>
      </c>
      <c r="B4060" t="s">
        <v>6961</v>
      </c>
      <c r="C4060" t="s">
        <v>88</v>
      </c>
      <c r="D4060" t="s">
        <v>183</v>
      </c>
      <c r="E4060" t="s">
        <v>93</v>
      </c>
      <c r="F4060" t="s">
        <v>124</v>
      </c>
      <c r="G4060" t="s">
        <v>56</v>
      </c>
      <c r="H4060">
        <v>4</v>
      </c>
      <c r="I4060">
        <v>27.9</v>
      </c>
      <c r="J4060">
        <v>6.0000000000000001E-3</v>
      </c>
      <c r="K4060">
        <v>11</v>
      </c>
      <c r="L4060" t="s">
        <v>6720</v>
      </c>
    </row>
    <row r="4061" spans="1:12" x14ac:dyDescent="0.3">
      <c r="A4061" t="s">
        <v>5587</v>
      </c>
      <c r="B4061" t="s">
        <v>8035</v>
      </c>
      <c r="C4061" t="s">
        <v>52</v>
      </c>
      <c r="D4061" t="s">
        <v>121</v>
      </c>
      <c r="E4061" t="s">
        <v>107</v>
      </c>
      <c r="F4061" t="s">
        <v>148</v>
      </c>
      <c r="G4061" t="s">
        <v>68</v>
      </c>
      <c r="H4061">
        <v>4</v>
      </c>
      <c r="I4061">
        <v>43.86</v>
      </c>
      <c r="J4061">
        <v>7.4999999999999997E-2</v>
      </c>
      <c r="K4061">
        <v>15.71</v>
      </c>
      <c r="L4061" t="s">
        <v>57</v>
      </c>
    </row>
    <row r="4062" spans="1:12" x14ac:dyDescent="0.3">
      <c r="A4062" t="s">
        <v>4913</v>
      </c>
      <c r="B4062" t="s">
        <v>8421</v>
      </c>
      <c r="C4062" t="s">
        <v>52</v>
      </c>
      <c r="D4062" t="s">
        <v>272</v>
      </c>
      <c r="E4062" t="s">
        <v>107</v>
      </c>
      <c r="F4062" t="s">
        <v>139</v>
      </c>
      <c r="G4062" t="s">
        <v>56</v>
      </c>
      <c r="H4062">
        <v>1</v>
      </c>
      <c r="I4062">
        <v>26.52</v>
      </c>
      <c r="J4062">
        <v>9.2999999999999999E-2</v>
      </c>
      <c r="K4062">
        <v>7.99</v>
      </c>
      <c r="L4062" t="s">
        <v>57</v>
      </c>
    </row>
    <row r="4063" spans="1:12" x14ac:dyDescent="0.3">
      <c r="A4063" t="s">
        <v>1518</v>
      </c>
      <c r="B4063" t="s">
        <v>7225</v>
      </c>
      <c r="C4063" t="s">
        <v>84</v>
      </c>
      <c r="D4063" t="s">
        <v>171</v>
      </c>
      <c r="E4063" t="s">
        <v>60</v>
      </c>
      <c r="F4063" t="s">
        <v>90</v>
      </c>
      <c r="G4063" t="s">
        <v>56</v>
      </c>
      <c r="H4063">
        <v>1</v>
      </c>
      <c r="I4063">
        <v>21.86</v>
      </c>
      <c r="K4063">
        <v>10.7</v>
      </c>
      <c r="L4063" t="s">
        <v>57</v>
      </c>
    </row>
    <row r="4064" spans="1:12" x14ac:dyDescent="0.3">
      <c r="A4064" t="s">
        <v>4932</v>
      </c>
      <c r="C4064" t="s">
        <v>84</v>
      </c>
      <c r="D4064" t="s">
        <v>229</v>
      </c>
      <c r="E4064" t="s">
        <v>54</v>
      </c>
      <c r="F4064" t="s">
        <v>268</v>
      </c>
      <c r="G4064" t="s">
        <v>56</v>
      </c>
      <c r="H4064">
        <v>3</v>
      </c>
      <c r="I4064">
        <v>9.84</v>
      </c>
      <c r="J4064">
        <v>7.0000000000000007E-2</v>
      </c>
      <c r="K4064">
        <v>5.62</v>
      </c>
      <c r="L4064" t="s">
        <v>57</v>
      </c>
    </row>
    <row r="4065" spans="1:12" x14ac:dyDescent="0.3">
      <c r="A4065" t="s">
        <v>1859</v>
      </c>
      <c r="B4065" t="s">
        <v>8122</v>
      </c>
      <c r="C4065" t="s">
        <v>52</v>
      </c>
      <c r="D4065" t="s">
        <v>155</v>
      </c>
      <c r="E4065" t="s">
        <v>60</v>
      </c>
      <c r="F4065" t="s">
        <v>67</v>
      </c>
      <c r="G4065" t="s">
        <v>56</v>
      </c>
      <c r="H4065">
        <v>1</v>
      </c>
      <c r="I4065">
        <v>101.38</v>
      </c>
      <c r="J4065">
        <v>6.9000000000000006E-2</v>
      </c>
      <c r="K4065">
        <v>42.86</v>
      </c>
      <c r="L4065" t="s">
        <v>57</v>
      </c>
    </row>
    <row r="4066" spans="1:12" x14ac:dyDescent="0.3">
      <c r="A4066" t="s">
        <v>5923</v>
      </c>
      <c r="B4066" t="s">
        <v>6988</v>
      </c>
      <c r="C4066" t="s">
        <v>63</v>
      </c>
      <c r="D4066" t="s">
        <v>119</v>
      </c>
      <c r="E4066" t="s">
        <v>93</v>
      </c>
      <c r="F4066" t="s">
        <v>255</v>
      </c>
      <c r="G4066" t="s">
        <v>56</v>
      </c>
      <c r="H4066">
        <v>9</v>
      </c>
      <c r="I4066">
        <v>73.489999999999995</v>
      </c>
      <c r="J4066">
        <v>0.245</v>
      </c>
      <c r="K4066">
        <v>34.159999999999997</v>
      </c>
      <c r="L4066" t="s">
        <v>57</v>
      </c>
    </row>
    <row r="4067" spans="1:12" x14ac:dyDescent="0.3">
      <c r="A4067" t="s">
        <v>3838</v>
      </c>
      <c r="B4067" t="s">
        <v>6870</v>
      </c>
      <c r="C4067" t="s">
        <v>52</v>
      </c>
      <c r="D4067" t="s">
        <v>181</v>
      </c>
      <c r="E4067" t="s">
        <v>71</v>
      </c>
      <c r="F4067" t="s">
        <v>78</v>
      </c>
      <c r="G4067" t="s">
        <v>68</v>
      </c>
      <c r="H4067">
        <v>5</v>
      </c>
      <c r="I4067">
        <v>268.3</v>
      </c>
      <c r="J4067">
        <v>2.4E-2</v>
      </c>
      <c r="K4067">
        <v>180</v>
      </c>
      <c r="L4067" t="s">
        <v>57</v>
      </c>
    </row>
    <row r="4068" spans="1:12" x14ac:dyDescent="0.3">
      <c r="A4068" t="s">
        <v>4173</v>
      </c>
      <c r="B4068" t="s">
        <v>7092</v>
      </c>
      <c r="C4068" t="s">
        <v>88</v>
      </c>
      <c r="D4068" t="s">
        <v>6949</v>
      </c>
      <c r="E4068" t="s">
        <v>93</v>
      </c>
      <c r="F4068" t="s">
        <v>7493</v>
      </c>
      <c r="G4068" t="s">
        <v>56</v>
      </c>
      <c r="H4068">
        <v>2</v>
      </c>
      <c r="I4068">
        <v>80.489999999999995</v>
      </c>
      <c r="J4068">
        <v>8.7999999999999995E-2</v>
      </c>
      <c r="K4068">
        <v>32.54</v>
      </c>
      <c r="L4068" t="s">
        <v>57</v>
      </c>
    </row>
    <row r="4069" spans="1:12" x14ac:dyDescent="0.3">
      <c r="A4069" t="s">
        <v>152</v>
      </c>
      <c r="B4069" t="s">
        <v>7488</v>
      </c>
      <c r="C4069" t="s">
        <v>84</v>
      </c>
      <c r="D4069" t="s">
        <v>150</v>
      </c>
      <c r="E4069" t="s">
        <v>71</v>
      </c>
      <c r="F4069" t="s">
        <v>72</v>
      </c>
      <c r="G4069" t="s">
        <v>68</v>
      </c>
      <c r="H4069">
        <v>1</v>
      </c>
      <c r="I4069">
        <v>80.989999999999995</v>
      </c>
      <c r="J4069">
        <v>5.0999999999999997E-2</v>
      </c>
      <c r="K4069">
        <v>60.35</v>
      </c>
      <c r="L4069" t="s">
        <v>57</v>
      </c>
    </row>
    <row r="4070" spans="1:12" x14ac:dyDescent="0.3">
      <c r="A4070" t="s">
        <v>2878</v>
      </c>
      <c r="B4070" t="s">
        <v>7273</v>
      </c>
      <c r="C4070" t="s">
        <v>88</v>
      </c>
      <c r="D4070" t="s">
        <v>116</v>
      </c>
      <c r="E4070" t="s">
        <v>93</v>
      </c>
      <c r="F4070" t="s">
        <v>94</v>
      </c>
      <c r="G4070" t="s">
        <v>68</v>
      </c>
      <c r="H4070">
        <v>1</v>
      </c>
      <c r="I4070">
        <v>34.729999999999997</v>
      </c>
      <c r="J4070">
        <v>7.0999999999999994E-2</v>
      </c>
      <c r="K4070">
        <v>15.62</v>
      </c>
      <c r="L4070" t="s">
        <v>6738</v>
      </c>
    </row>
    <row r="4071" spans="1:12" x14ac:dyDescent="0.3">
      <c r="A4071" t="s">
        <v>558</v>
      </c>
      <c r="B4071" t="s">
        <v>6868</v>
      </c>
      <c r="C4071" t="s">
        <v>84</v>
      </c>
      <c r="D4071" t="s">
        <v>110</v>
      </c>
      <c r="E4071" t="s">
        <v>60</v>
      </c>
      <c r="F4071" t="s">
        <v>76</v>
      </c>
      <c r="G4071" t="s">
        <v>56</v>
      </c>
      <c r="H4071">
        <v>1</v>
      </c>
      <c r="I4071">
        <v>21.71</v>
      </c>
      <c r="J4071">
        <v>0.16700000000000001</v>
      </c>
      <c r="K4071">
        <v>11</v>
      </c>
      <c r="L4071" t="s">
        <v>57</v>
      </c>
    </row>
    <row r="4072" spans="1:12" x14ac:dyDescent="0.3">
      <c r="A4072" t="s">
        <v>4603</v>
      </c>
      <c r="B4072" t="s">
        <v>6841</v>
      </c>
      <c r="C4072" t="s">
        <v>84</v>
      </c>
      <c r="D4072" t="s">
        <v>196</v>
      </c>
      <c r="E4072" t="s">
        <v>54</v>
      </c>
      <c r="F4072" t="s">
        <v>65</v>
      </c>
      <c r="G4072" t="s">
        <v>68</v>
      </c>
      <c r="H4072">
        <v>2</v>
      </c>
      <c r="I4072">
        <v>16.71</v>
      </c>
      <c r="J4072">
        <v>2.5999999999999999E-2</v>
      </c>
      <c r="K4072">
        <v>10.82</v>
      </c>
      <c r="L4072" t="s">
        <v>104</v>
      </c>
    </row>
    <row r="4073" spans="1:12" x14ac:dyDescent="0.3">
      <c r="A4073" t="s">
        <v>1823</v>
      </c>
      <c r="B4073" t="s">
        <v>8422</v>
      </c>
      <c r="C4073" t="s">
        <v>63</v>
      </c>
      <c r="D4073" t="s">
        <v>165</v>
      </c>
      <c r="E4073" t="s">
        <v>54</v>
      </c>
      <c r="F4073" t="s">
        <v>65</v>
      </c>
      <c r="G4073" t="s">
        <v>68</v>
      </c>
      <c r="H4073">
        <v>7</v>
      </c>
      <c r="I4073">
        <v>10.43</v>
      </c>
      <c r="J4073">
        <v>0.23899999999999999</v>
      </c>
      <c r="K4073">
        <v>6.8</v>
      </c>
      <c r="L4073" t="s">
        <v>57</v>
      </c>
    </row>
    <row r="4074" spans="1:12" x14ac:dyDescent="0.3">
      <c r="A4074" t="s">
        <v>1164</v>
      </c>
      <c r="B4074" t="s">
        <v>7229</v>
      </c>
      <c r="C4074" t="s">
        <v>88</v>
      </c>
      <c r="D4074" t="s">
        <v>7445</v>
      </c>
      <c r="E4074" t="s">
        <v>54</v>
      </c>
      <c r="F4074" t="s">
        <v>6878</v>
      </c>
      <c r="G4074" t="s">
        <v>56</v>
      </c>
      <c r="H4074">
        <v>8</v>
      </c>
      <c r="I4074">
        <v>16.07</v>
      </c>
      <c r="J4074">
        <v>5.5E-2</v>
      </c>
      <c r="K4074">
        <v>8.85</v>
      </c>
      <c r="L4074" t="s">
        <v>57</v>
      </c>
    </row>
    <row r="4075" spans="1:12" x14ac:dyDescent="0.3">
      <c r="A4075" t="s">
        <v>2967</v>
      </c>
      <c r="B4075" t="s">
        <v>7348</v>
      </c>
      <c r="C4075" t="s">
        <v>84</v>
      </c>
      <c r="D4075" t="s">
        <v>110</v>
      </c>
      <c r="E4075" t="s">
        <v>71</v>
      </c>
      <c r="F4075" t="s">
        <v>78</v>
      </c>
      <c r="G4075" t="s">
        <v>68</v>
      </c>
      <c r="H4075">
        <v>1</v>
      </c>
      <c r="J4075">
        <v>0.109</v>
      </c>
      <c r="K4075">
        <v>210.92</v>
      </c>
      <c r="L4075" t="s">
        <v>57</v>
      </c>
    </row>
    <row r="4076" spans="1:12" x14ac:dyDescent="0.3">
      <c r="A4076" t="s">
        <v>1066</v>
      </c>
      <c r="B4076" t="s">
        <v>8423</v>
      </c>
      <c r="C4076" t="s">
        <v>88</v>
      </c>
      <c r="D4076" t="s">
        <v>206</v>
      </c>
      <c r="E4076" t="s">
        <v>107</v>
      </c>
      <c r="F4076" t="s">
        <v>108</v>
      </c>
      <c r="G4076" t="s">
        <v>56</v>
      </c>
      <c r="H4076">
        <v>1</v>
      </c>
      <c r="I4076">
        <v>34.65</v>
      </c>
      <c r="J4076">
        <v>0.10299999999999999</v>
      </c>
      <c r="K4076">
        <v>13.38</v>
      </c>
      <c r="L4076" t="s">
        <v>104</v>
      </c>
    </row>
    <row r="4077" spans="1:12" x14ac:dyDescent="0.3">
      <c r="A4077" t="s">
        <v>6379</v>
      </c>
      <c r="B4077" t="s">
        <v>7044</v>
      </c>
      <c r="C4077" t="s">
        <v>84</v>
      </c>
      <c r="D4077" t="s">
        <v>225</v>
      </c>
      <c r="E4077" t="s">
        <v>93</v>
      </c>
      <c r="F4077" t="s">
        <v>255</v>
      </c>
      <c r="G4077" t="s">
        <v>56</v>
      </c>
      <c r="H4077">
        <v>1</v>
      </c>
      <c r="I4077">
        <v>79.83</v>
      </c>
      <c r="J4077">
        <v>0.10100000000000001</v>
      </c>
      <c r="K4077">
        <v>34.32</v>
      </c>
      <c r="L4077" t="s">
        <v>57</v>
      </c>
    </row>
    <row r="4078" spans="1:12" x14ac:dyDescent="0.3">
      <c r="A4078" t="s">
        <v>3428</v>
      </c>
      <c r="B4078" t="s">
        <v>8424</v>
      </c>
      <c r="C4078" t="s">
        <v>52</v>
      </c>
      <c r="D4078" t="s">
        <v>130</v>
      </c>
      <c r="E4078" t="s">
        <v>6911</v>
      </c>
      <c r="F4078" t="s">
        <v>61</v>
      </c>
      <c r="G4078" t="s">
        <v>68</v>
      </c>
      <c r="H4078">
        <v>1</v>
      </c>
      <c r="I4078">
        <v>59.43</v>
      </c>
      <c r="J4078">
        <v>2.5999999999999999E-2</v>
      </c>
      <c r="K4078">
        <v>30.98</v>
      </c>
      <c r="L4078" t="s">
        <v>57</v>
      </c>
    </row>
    <row r="4079" spans="1:12" x14ac:dyDescent="0.3">
      <c r="A4079" t="s">
        <v>2042</v>
      </c>
      <c r="B4079" t="s">
        <v>8257</v>
      </c>
      <c r="C4079" t="s">
        <v>84</v>
      </c>
      <c r="D4079" t="s">
        <v>147</v>
      </c>
      <c r="E4079" t="s">
        <v>107</v>
      </c>
      <c r="F4079" t="s">
        <v>132</v>
      </c>
      <c r="G4079" t="s">
        <v>68</v>
      </c>
      <c r="H4079">
        <v>3</v>
      </c>
      <c r="I4079">
        <v>51.56</v>
      </c>
      <c r="J4079">
        <v>0.13100000000000001</v>
      </c>
      <c r="K4079">
        <v>15.81</v>
      </c>
      <c r="L4079" t="s">
        <v>57</v>
      </c>
    </row>
    <row r="4080" spans="1:12" x14ac:dyDescent="0.3">
      <c r="A4080" t="s">
        <v>2131</v>
      </c>
      <c r="B4080" t="s">
        <v>8425</v>
      </c>
      <c r="C4080" t="s">
        <v>88</v>
      </c>
      <c r="D4080" t="s">
        <v>429</v>
      </c>
      <c r="E4080" t="s">
        <v>60</v>
      </c>
      <c r="F4080" t="s">
        <v>67</v>
      </c>
      <c r="G4080" t="s">
        <v>56</v>
      </c>
      <c r="H4080">
        <v>6</v>
      </c>
      <c r="I4080">
        <v>62.87</v>
      </c>
      <c r="J4080">
        <v>0.115</v>
      </c>
      <c r="K4080">
        <v>27.01</v>
      </c>
      <c r="L4080" t="s">
        <v>57</v>
      </c>
    </row>
    <row r="4081" spans="1:12" x14ac:dyDescent="0.3">
      <c r="A4081" t="s">
        <v>2364</v>
      </c>
      <c r="B4081" t="s">
        <v>6780</v>
      </c>
      <c r="C4081" t="s">
        <v>88</v>
      </c>
      <c r="D4081" t="s">
        <v>234</v>
      </c>
      <c r="E4081" t="s">
        <v>7012</v>
      </c>
      <c r="F4081" t="s">
        <v>139</v>
      </c>
      <c r="G4081" t="s">
        <v>56</v>
      </c>
      <c r="H4081">
        <v>9</v>
      </c>
      <c r="I4081">
        <v>54.44</v>
      </c>
      <c r="J4081">
        <v>0.14699999999999999</v>
      </c>
      <c r="K4081">
        <v>17.100000000000001</v>
      </c>
      <c r="L4081" t="s">
        <v>57</v>
      </c>
    </row>
    <row r="4082" spans="1:12" x14ac:dyDescent="0.3">
      <c r="A4082" t="s">
        <v>5185</v>
      </c>
      <c r="B4082" t="s">
        <v>7997</v>
      </c>
      <c r="C4082" t="s">
        <v>88</v>
      </c>
      <c r="D4082" t="s">
        <v>179</v>
      </c>
      <c r="E4082" t="s">
        <v>107</v>
      </c>
      <c r="F4082" t="s">
        <v>108</v>
      </c>
      <c r="G4082" t="s">
        <v>68</v>
      </c>
      <c r="H4082">
        <v>9</v>
      </c>
      <c r="I4082">
        <v>51.13</v>
      </c>
      <c r="J4082">
        <v>5.0000000000000001E-3</v>
      </c>
      <c r="K4082">
        <v>20.68</v>
      </c>
      <c r="L4082" t="s">
        <v>57</v>
      </c>
    </row>
    <row r="4083" spans="1:12" x14ac:dyDescent="0.3">
      <c r="A4083" t="s">
        <v>1472</v>
      </c>
      <c r="B4083" t="s">
        <v>8426</v>
      </c>
      <c r="C4083" t="s">
        <v>63</v>
      </c>
      <c r="D4083" t="s">
        <v>64</v>
      </c>
      <c r="E4083" t="s">
        <v>107</v>
      </c>
      <c r="F4083" t="s">
        <v>193</v>
      </c>
      <c r="G4083" t="s">
        <v>56</v>
      </c>
      <c r="H4083">
        <v>2</v>
      </c>
      <c r="I4083">
        <v>43.6</v>
      </c>
      <c r="J4083">
        <v>0.34</v>
      </c>
      <c r="K4083">
        <v>18.77</v>
      </c>
      <c r="L4083" t="s">
        <v>57</v>
      </c>
    </row>
    <row r="4084" spans="1:12" x14ac:dyDescent="0.3">
      <c r="A4084" t="s">
        <v>6134</v>
      </c>
      <c r="B4084" t="s">
        <v>8427</v>
      </c>
      <c r="C4084" t="s">
        <v>88</v>
      </c>
      <c r="D4084" t="s">
        <v>183</v>
      </c>
      <c r="E4084" t="s">
        <v>71</v>
      </c>
      <c r="F4084" t="s">
        <v>97</v>
      </c>
      <c r="G4084" t="s">
        <v>56</v>
      </c>
      <c r="H4084">
        <v>3</v>
      </c>
      <c r="I4084">
        <v>191.13</v>
      </c>
      <c r="J4084">
        <v>0</v>
      </c>
      <c r="K4084">
        <v>128.80000000000001</v>
      </c>
      <c r="L4084" t="s">
        <v>57</v>
      </c>
    </row>
    <row r="4085" spans="1:12" x14ac:dyDescent="0.3">
      <c r="A4085" t="s">
        <v>3633</v>
      </c>
      <c r="B4085" t="s">
        <v>7255</v>
      </c>
      <c r="C4085" t="s">
        <v>84</v>
      </c>
      <c r="D4085" t="s">
        <v>147</v>
      </c>
      <c r="E4085" t="s">
        <v>107</v>
      </c>
      <c r="F4085" t="s">
        <v>148</v>
      </c>
      <c r="G4085" t="s">
        <v>56</v>
      </c>
      <c r="H4085">
        <v>4</v>
      </c>
      <c r="I4085">
        <v>48.18</v>
      </c>
      <c r="J4085">
        <v>0.121</v>
      </c>
      <c r="K4085">
        <v>18.84</v>
      </c>
      <c r="L4085" t="s">
        <v>57</v>
      </c>
    </row>
    <row r="4086" spans="1:12" x14ac:dyDescent="0.3">
      <c r="A4086" t="s">
        <v>3477</v>
      </c>
      <c r="B4086" t="s">
        <v>7540</v>
      </c>
      <c r="C4086" t="s">
        <v>84</v>
      </c>
      <c r="D4086" t="s">
        <v>7616</v>
      </c>
      <c r="E4086" t="s">
        <v>93</v>
      </c>
      <c r="F4086" t="s">
        <v>124</v>
      </c>
      <c r="G4086" t="s">
        <v>68</v>
      </c>
      <c r="H4086">
        <v>3</v>
      </c>
      <c r="I4086">
        <v>42.51</v>
      </c>
      <c r="K4086">
        <v>16.649999999999999</v>
      </c>
      <c r="L4086" t="s">
        <v>57</v>
      </c>
    </row>
    <row r="4087" spans="1:12" x14ac:dyDescent="0.3">
      <c r="A4087" t="s">
        <v>4660</v>
      </c>
      <c r="C4087" t="s">
        <v>84</v>
      </c>
      <c r="D4087" t="s">
        <v>225</v>
      </c>
      <c r="E4087" t="s">
        <v>60</v>
      </c>
      <c r="F4087" t="s">
        <v>90</v>
      </c>
      <c r="G4087" t="s">
        <v>68</v>
      </c>
      <c r="H4087">
        <v>1</v>
      </c>
      <c r="I4087">
        <v>85.6</v>
      </c>
      <c r="J4087">
        <v>6.2E-2</v>
      </c>
      <c r="K4087">
        <v>43.12</v>
      </c>
      <c r="L4087" t="s">
        <v>57</v>
      </c>
    </row>
    <row r="4088" spans="1:12" x14ac:dyDescent="0.3">
      <c r="A4088" t="s">
        <v>4442</v>
      </c>
      <c r="B4088" t="s">
        <v>7746</v>
      </c>
      <c r="C4088" t="s">
        <v>88</v>
      </c>
      <c r="D4088" t="s">
        <v>167</v>
      </c>
      <c r="E4088" t="s">
        <v>71</v>
      </c>
      <c r="F4088" t="s">
        <v>126</v>
      </c>
      <c r="G4088" t="s">
        <v>56</v>
      </c>
      <c r="H4088">
        <v>6</v>
      </c>
      <c r="I4088">
        <v>90.42</v>
      </c>
      <c r="J4088">
        <v>6.2E-2</v>
      </c>
      <c r="K4088">
        <v>68.19</v>
      </c>
      <c r="L4088" t="s">
        <v>57</v>
      </c>
    </row>
    <row r="4089" spans="1:12" x14ac:dyDescent="0.3">
      <c r="A4089" t="s">
        <v>2877</v>
      </c>
      <c r="B4089" t="s">
        <v>7520</v>
      </c>
      <c r="C4089" t="s">
        <v>84</v>
      </c>
      <c r="D4089" t="s">
        <v>150</v>
      </c>
      <c r="E4089" t="s">
        <v>54</v>
      </c>
      <c r="F4089" t="s">
        <v>156</v>
      </c>
      <c r="G4089" t="s">
        <v>68</v>
      </c>
      <c r="H4089">
        <v>5</v>
      </c>
      <c r="I4089">
        <v>13.56</v>
      </c>
      <c r="J4089">
        <v>7.4999999999999997E-2</v>
      </c>
      <c r="K4089">
        <v>8.9</v>
      </c>
      <c r="L4089" t="s">
        <v>57</v>
      </c>
    </row>
    <row r="4090" spans="1:12" x14ac:dyDescent="0.3">
      <c r="A4090" t="s">
        <v>4366</v>
      </c>
      <c r="B4090" t="s">
        <v>7390</v>
      </c>
      <c r="C4090" t="s">
        <v>52</v>
      </c>
      <c r="D4090" t="s">
        <v>200</v>
      </c>
      <c r="E4090" t="s">
        <v>107</v>
      </c>
      <c r="F4090" t="s">
        <v>148</v>
      </c>
      <c r="G4090" t="s">
        <v>68</v>
      </c>
      <c r="H4090">
        <v>1</v>
      </c>
      <c r="I4090">
        <v>11.87</v>
      </c>
      <c r="J4090">
        <v>8.9999999999999993E-3</v>
      </c>
      <c r="K4090">
        <v>4.96</v>
      </c>
      <c r="L4090" t="s">
        <v>6714</v>
      </c>
    </row>
    <row r="4091" spans="1:12" x14ac:dyDescent="0.3">
      <c r="A4091" t="s">
        <v>1019</v>
      </c>
      <c r="B4091" t="s">
        <v>6766</v>
      </c>
      <c r="C4091" t="s">
        <v>88</v>
      </c>
      <c r="E4091" t="s">
        <v>93</v>
      </c>
      <c r="F4091" t="s">
        <v>219</v>
      </c>
      <c r="G4091" t="s">
        <v>68</v>
      </c>
      <c r="H4091">
        <v>7</v>
      </c>
      <c r="I4091">
        <v>84.23</v>
      </c>
      <c r="J4091">
        <v>2.8000000000000001E-2</v>
      </c>
      <c r="K4091">
        <v>35.229999999999997</v>
      </c>
      <c r="L4091" t="s">
        <v>57</v>
      </c>
    </row>
    <row r="4092" spans="1:12" x14ac:dyDescent="0.3">
      <c r="A4092" t="s">
        <v>1756</v>
      </c>
      <c r="B4092" t="s">
        <v>7027</v>
      </c>
      <c r="C4092" t="s">
        <v>88</v>
      </c>
      <c r="D4092" t="s">
        <v>198</v>
      </c>
      <c r="E4092" t="s">
        <v>60</v>
      </c>
      <c r="F4092" t="s">
        <v>6800</v>
      </c>
      <c r="G4092" t="s">
        <v>68</v>
      </c>
      <c r="H4092">
        <v>1</v>
      </c>
      <c r="I4092">
        <v>43.17</v>
      </c>
      <c r="J4092">
        <v>6.9000000000000006E-2</v>
      </c>
      <c r="K4092">
        <v>21.98</v>
      </c>
      <c r="L4092" t="s">
        <v>57</v>
      </c>
    </row>
    <row r="4093" spans="1:12" x14ac:dyDescent="0.3">
      <c r="A4093" t="s">
        <v>2452</v>
      </c>
      <c r="B4093" t="s">
        <v>8428</v>
      </c>
      <c r="C4093" t="s">
        <v>63</v>
      </c>
      <c r="D4093" t="s">
        <v>258</v>
      </c>
      <c r="E4093" t="s">
        <v>54</v>
      </c>
      <c r="F4093" t="s">
        <v>65</v>
      </c>
      <c r="G4093" t="s">
        <v>56</v>
      </c>
      <c r="H4093">
        <v>5</v>
      </c>
      <c r="I4093">
        <v>12.55</v>
      </c>
      <c r="J4093">
        <v>0.221</v>
      </c>
      <c r="K4093">
        <v>6.96</v>
      </c>
      <c r="L4093" t="s">
        <v>57</v>
      </c>
    </row>
    <row r="4094" spans="1:12" x14ac:dyDescent="0.3">
      <c r="A4094" t="s">
        <v>4958</v>
      </c>
      <c r="B4094" t="s">
        <v>8073</v>
      </c>
      <c r="C4094" t="s">
        <v>63</v>
      </c>
      <c r="D4094" t="s">
        <v>119</v>
      </c>
      <c r="E4094" t="s">
        <v>60</v>
      </c>
      <c r="F4094" t="s">
        <v>76</v>
      </c>
      <c r="G4094" t="s">
        <v>56</v>
      </c>
      <c r="H4094">
        <v>6</v>
      </c>
      <c r="I4094">
        <v>62.86</v>
      </c>
      <c r="J4094">
        <v>0.20200000000000001</v>
      </c>
      <c r="K4094">
        <v>28.34</v>
      </c>
      <c r="L4094" t="s">
        <v>57</v>
      </c>
    </row>
    <row r="4095" spans="1:12" x14ac:dyDescent="0.3">
      <c r="A4095" t="s">
        <v>4744</v>
      </c>
      <c r="B4095" t="s">
        <v>7483</v>
      </c>
      <c r="C4095" t="s">
        <v>84</v>
      </c>
      <c r="D4095" t="s">
        <v>150</v>
      </c>
      <c r="E4095" t="s">
        <v>107</v>
      </c>
      <c r="F4095" t="s">
        <v>139</v>
      </c>
      <c r="G4095" t="s">
        <v>56</v>
      </c>
      <c r="H4095">
        <v>10</v>
      </c>
      <c r="I4095">
        <v>47.99</v>
      </c>
      <c r="J4095">
        <v>0.105</v>
      </c>
      <c r="K4095">
        <v>18.579999999999998</v>
      </c>
      <c r="L4095" t="s">
        <v>57</v>
      </c>
    </row>
    <row r="4096" spans="1:12" x14ac:dyDescent="0.3">
      <c r="A4096" t="s">
        <v>4919</v>
      </c>
      <c r="B4096" t="s">
        <v>6974</v>
      </c>
      <c r="C4096" t="s">
        <v>63</v>
      </c>
      <c r="D4096" t="s">
        <v>251</v>
      </c>
      <c r="E4096" t="s">
        <v>71</v>
      </c>
      <c r="F4096" t="s">
        <v>97</v>
      </c>
      <c r="G4096" t="s">
        <v>68</v>
      </c>
      <c r="H4096">
        <v>7</v>
      </c>
      <c r="I4096">
        <v>126.59</v>
      </c>
      <c r="J4096">
        <v>0.26</v>
      </c>
      <c r="K4096">
        <v>86.17</v>
      </c>
      <c r="L4096" t="s">
        <v>57</v>
      </c>
    </row>
    <row r="4097" spans="1:12" x14ac:dyDescent="0.3">
      <c r="A4097" t="s">
        <v>324</v>
      </c>
      <c r="B4097" t="s">
        <v>8429</v>
      </c>
      <c r="C4097" t="s">
        <v>84</v>
      </c>
      <c r="D4097" t="s">
        <v>144</v>
      </c>
      <c r="E4097" t="s">
        <v>54</v>
      </c>
      <c r="F4097" t="s">
        <v>114</v>
      </c>
      <c r="G4097" t="s">
        <v>56</v>
      </c>
      <c r="H4097">
        <v>3</v>
      </c>
      <c r="I4097">
        <v>10.59</v>
      </c>
      <c r="J4097">
        <v>8.7999999999999995E-2</v>
      </c>
      <c r="K4097">
        <v>6</v>
      </c>
      <c r="L4097" t="s">
        <v>57</v>
      </c>
    </row>
    <row r="4098" spans="1:12" x14ac:dyDescent="0.3">
      <c r="A4098" t="s">
        <v>6329</v>
      </c>
      <c r="B4098" t="s">
        <v>6918</v>
      </c>
      <c r="C4098" t="s">
        <v>84</v>
      </c>
      <c r="D4098" t="s">
        <v>150</v>
      </c>
      <c r="E4098" t="s">
        <v>107</v>
      </c>
      <c r="F4098" t="s">
        <v>108</v>
      </c>
      <c r="G4098" t="s">
        <v>68</v>
      </c>
      <c r="H4098">
        <v>4</v>
      </c>
      <c r="I4098">
        <v>52.92</v>
      </c>
      <c r="J4098">
        <v>0.04</v>
      </c>
      <c r="K4098">
        <v>23.28</v>
      </c>
      <c r="L4098" t="s">
        <v>57</v>
      </c>
    </row>
    <row r="4099" spans="1:12" x14ac:dyDescent="0.3">
      <c r="A4099" t="s">
        <v>482</v>
      </c>
      <c r="B4099" t="s">
        <v>6811</v>
      </c>
      <c r="C4099" t="s">
        <v>88</v>
      </c>
      <c r="D4099" t="s">
        <v>179</v>
      </c>
      <c r="E4099" t="s">
        <v>107</v>
      </c>
      <c r="F4099" t="s">
        <v>108</v>
      </c>
      <c r="G4099" t="s">
        <v>56</v>
      </c>
      <c r="H4099">
        <v>1</v>
      </c>
      <c r="I4099">
        <v>46.47</v>
      </c>
      <c r="J4099">
        <v>0.09</v>
      </c>
      <c r="K4099">
        <v>19.45</v>
      </c>
      <c r="L4099" t="s">
        <v>57</v>
      </c>
    </row>
    <row r="4100" spans="1:12" x14ac:dyDescent="0.3">
      <c r="A4100" t="s">
        <v>3189</v>
      </c>
      <c r="B4100" t="s">
        <v>8131</v>
      </c>
      <c r="C4100" t="s">
        <v>63</v>
      </c>
      <c r="D4100" t="s">
        <v>251</v>
      </c>
      <c r="E4100" t="s">
        <v>71</v>
      </c>
      <c r="F4100" t="s">
        <v>86</v>
      </c>
      <c r="G4100" t="s">
        <v>68</v>
      </c>
      <c r="H4100">
        <v>1</v>
      </c>
      <c r="I4100">
        <v>260.2</v>
      </c>
      <c r="J4100">
        <v>8.1000000000000003E-2</v>
      </c>
      <c r="K4100">
        <v>188.78</v>
      </c>
      <c r="L4100" t="s">
        <v>57</v>
      </c>
    </row>
    <row r="4101" spans="1:12" x14ac:dyDescent="0.3">
      <c r="A4101" t="s">
        <v>6153</v>
      </c>
      <c r="B4101" t="s">
        <v>8430</v>
      </c>
      <c r="C4101" t="s">
        <v>63</v>
      </c>
      <c r="D4101" t="s">
        <v>263</v>
      </c>
      <c r="E4101" t="s">
        <v>54</v>
      </c>
      <c r="F4101" t="s">
        <v>65</v>
      </c>
      <c r="G4101" t="s">
        <v>68</v>
      </c>
      <c r="H4101">
        <v>1</v>
      </c>
      <c r="I4101">
        <v>8.09</v>
      </c>
      <c r="J4101">
        <v>0.17699999999999999</v>
      </c>
      <c r="K4101">
        <v>4.4800000000000004</v>
      </c>
      <c r="L4101" t="s">
        <v>57</v>
      </c>
    </row>
    <row r="4102" spans="1:12" x14ac:dyDescent="0.3">
      <c r="A4102" t="s">
        <v>3945</v>
      </c>
      <c r="B4102" t="s">
        <v>8431</v>
      </c>
      <c r="C4102" t="s">
        <v>88</v>
      </c>
      <c r="D4102" t="s">
        <v>206</v>
      </c>
      <c r="E4102" t="s">
        <v>60</v>
      </c>
      <c r="F4102" t="s">
        <v>76</v>
      </c>
      <c r="G4102" t="s">
        <v>56</v>
      </c>
      <c r="H4102">
        <v>1</v>
      </c>
      <c r="I4102">
        <v>84.72</v>
      </c>
      <c r="J4102">
        <v>0.14299999999999999</v>
      </c>
      <c r="K4102">
        <v>46.58</v>
      </c>
      <c r="L4102" t="s">
        <v>57</v>
      </c>
    </row>
    <row r="4103" spans="1:12" x14ac:dyDescent="0.3">
      <c r="A4103" t="s">
        <v>5908</v>
      </c>
      <c r="B4103" t="s">
        <v>7948</v>
      </c>
      <c r="C4103" t="s">
        <v>88</v>
      </c>
      <c r="D4103" t="s">
        <v>116</v>
      </c>
      <c r="E4103" t="s">
        <v>60</v>
      </c>
      <c r="F4103" t="s">
        <v>67</v>
      </c>
      <c r="G4103" t="s">
        <v>68</v>
      </c>
      <c r="H4103">
        <v>3</v>
      </c>
      <c r="I4103">
        <v>20.21</v>
      </c>
      <c r="J4103">
        <v>0.14399999999999999</v>
      </c>
      <c r="K4103">
        <v>9.6999999999999993</v>
      </c>
      <c r="L4103" t="s">
        <v>57</v>
      </c>
    </row>
    <row r="4104" spans="1:12" x14ac:dyDescent="0.3">
      <c r="A4104" t="s">
        <v>3523</v>
      </c>
      <c r="B4104" t="s">
        <v>6995</v>
      </c>
      <c r="C4104" t="s">
        <v>88</v>
      </c>
      <c r="D4104" t="s">
        <v>202</v>
      </c>
      <c r="E4104" t="s">
        <v>93</v>
      </c>
      <c r="F4104" t="s">
        <v>141</v>
      </c>
      <c r="G4104" t="s">
        <v>68</v>
      </c>
      <c r="H4104">
        <v>9</v>
      </c>
      <c r="I4104">
        <v>89.72</v>
      </c>
      <c r="J4104">
        <v>7.8E-2</v>
      </c>
      <c r="K4104">
        <v>33.97</v>
      </c>
      <c r="L4104" t="s">
        <v>57</v>
      </c>
    </row>
    <row r="4105" spans="1:12" x14ac:dyDescent="0.3">
      <c r="A4105" t="s">
        <v>2757</v>
      </c>
      <c r="B4105" t="s">
        <v>7933</v>
      </c>
      <c r="C4105" t="s">
        <v>63</v>
      </c>
      <c r="D4105" t="s">
        <v>64</v>
      </c>
      <c r="E4105" t="s">
        <v>107</v>
      </c>
      <c r="F4105" t="s">
        <v>148</v>
      </c>
      <c r="G4105" t="s">
        <v>56</v>
      </c>
      <c r="H4105">
        <v>4</v>
      </c>
      <c r="I4105">
        <v>26.11</v>
      </c>
      <c r="J4105">
        <v>0.222</v>
      </c>
      <c r="K4105">
        <v>11.51</v>
      </c>
      <c r="L4105" t="s">
        <v>57</v>
      </c>
    </row>
    <row r="4106" spans="1:12" x14ac:dyDescent="0.3">
      <c r="A4106" t="s">
        <v>1700</v>
      </c>
      <c r="B4106" t="s">
        <v>7393</v>
      </c>
      <c r="C4106" t="s">
        <v>52</v>
      </c>
      <c r="D4106" t="s">
        <v>96</v>
      </c>
      <c r="E4106" t="s">
        <v>71</v>
      </c>
      <c r="F4106" t="s">
        <v>126</v>
      </c>
      <c r="G4106" t="s">
        <v>68</v>
      </c>
      <c r="H4106">
        <v>3</v>
      </c>
      <c r="I4106">
        <v>286.93</v>
      </c>
      <c r="J4106">
        <v>0.114</v>
      </c>
      <c r="K4106">
        <v>226.64</v>
      </c>
      <c r="L4106" t="s">
        <v>57</v>
      </c>
    </row>
    <row r="4107" spans="1:12" x14ac:dyDescent="0.3">
      <c r="A4107" t="s">
        <v>3519</v>
      </c>
      <c r="B4107" t="s">
        <v>7062</v>
      </c>
      <c r="C4107" t="s">
        <v>88</v>
      </c>
      <c r="D4107" t="s">
        <v>206</v>
      </c>
      <c r="E4107" t="s">
        <v>54</v>
      </c>
      <c r="F4107" t="s">
        <v>6830</v>
      </c>
      <c r="G4107" t="s">
        <v>68</v>
      </c>
      <c r="H4107">
        <v>5</v>
      </c>
      <c r="I4107">
        <v>5.61</v>
      </c>
      <c r="J4107">
        <v>4.2000000000000003E-2</v>
      </c>
      <c r="K4107">
        <v>3.47</v>
      </c>
      <c r="L4107" t="s">
        <v>57</v>
      </c>
    </row>
    <row r="4108" spans="1:12" x14ac:dyDescent="0.3">
      <c r="A4108" t="s">
        <v>1113</v>
      </c>
      <c r="B4108" t="s">
        <v>7248</v>
      </c>
      <c r="C4108" t="s">
        <v>84</v>
      </c>
      <c r="D4108" t="s">
        <v>225</v>
      </c>
      <c r="E4108" t="s">
        <v>54</v>
      </c>
      <c r="F4108" t="s">
        <v>268</v>
      </c>
      <c r="G4108" t="s">
        <v>68</v>
      </c>
      <c r="H4108">
        <v>4</v>
      </c>
      <c r="I4108">
        <v>9.89</v>
      </c>
      <c r="J4108">
        <v>0.17599999999999999</v>
      </c>
      <c r="K4108">
        <v>6.05</v>
      </c>
      <c r="L4108" t="s">
        <v>57</v>
      </c>
    </row>
    <row r="4109" spans="1:12" x14ac:dyDescent="0.3">
      <c r="A4109" t="s">
        <v>2538</v>
      </c>
      <c r="B4109" t="s">
        <v>8130</v>
      </c>
      <c r="C4109" t="s">
        <v>84</v>
      </c>
      <c r="D4109" t="s">
        <v>171</v>
      </c>
      <c r="E4109" t="s">
        <v>93</v>
      </c>
      <c r="F4109" t="s">
        <v>219</v>
      </c>
      <c r="G4109" t="s">
        <v>68</v>
      </c>
      <c r="H4109">
        <v>6</v>
      </c>
      <c r="I4109">
        <v>66.489999999999995</v>
      </c>
      <c r="J4109">
        <v>1.4E-2</v>
      </c>
      <c r="K4109">
        <v>29.91</v>
      </c>
      <c r="L4109" t="s">
        <v>57</v>
      </c>
    </row>
    <row r="4110" spans="1:12" x14ac:dyDescent="0.3">
      <c r="A4110" t="s">
        <v>3521</v>
      </c>
      <c r="B4110" t="s">
        <v>7235</v>
      </c>
      <c r="C4110" t="s">
        <v>6865</v>
      </c>
      <c r="D4110" t="s">
        <v>165</v>
      </c>
      <c r="E4110" t="s">
        <v>107</v>
      </c>
      <c r="F4110" t="s">
        <v>139</v>
      </c>
      <c r="G4110" t="s">
        <v>56</v>
      </c>
      <c r="H4110">
        <v>5</v>
      </c>
      <c r="I4110">
        <v>42.46</v>
      </c>
      <c r="J4110">
        <v>0.245</v>
      </c>
      <c r="K4110">
        <v>18.149999999999999</v>
      </c>
      <c r="L4110" t="s">
        <v>57</v>
      </c>
    </row>
    <row r="4111" spans="1:12" x14ac:dyDescent="0.3">
      <c r="A4111" t="s">
        <v>380</v>
      </c>
      <c r="B4111" t="s">
        <v>8432</v>
      </c>
      <c r="C4111" t="s">
        <v>88</v>
      </c>
      <c r="D4111" t="s">
        <v>167</v>
      </c>
      <c r="E4111" t="s">
        <v>60</v>
      </c>
      <c r="F4111" t="s">
        <v>61</v>
      </c>
      <c r="G4111" t="s">
        <v>68</v>
      </c>
      <c r="H4111">
        <v>2</v>
      </c>
      <c r="I4111">
        <v>75.260000000000005</v>
      </c>
      <c r="K4111">
        <v>36.08</v>
      </c>
      <c r="L4111" t="s">
        <v>57</v>
      </c>
    </row>
    <row r="4112" spans="1:12" x14ac:dyDescent="0.3">
      <c r="A4112" t="s">
        <v>1451</v>
      </c>
      <c r="B4112" t="s">
        <v>6999</v>
      </c>
      <c r="C4112" t="s">
        <v>84</v>
      </c>
      <c r="D4112" t="s">
        <v>196</v>
      </c>
      <c r="E4112" t="s">
        <v>107</v>
      </c>
      <c r="F4112" t="s">
        <v>132</v>
      </c>
      <c r="G4112" t="s">
        <v>68</v>
      </c>
      <c r="H4112">
        <v>1</v>
      </c>
      <c r="I4112">
        <v>13.75</v>
      </c>
      <c r="J4112">
        <v>9.2999999999999999E-2</v>
      </c>
      <c r="K4112">
        <v>4.71</v>
      </c>
      <c r="L4112" t="s">
        <v>57</v>
      </c>
    </row>
    <row r="4113" spans="1:12" x14ac:dyDescent="0.3">
      <c r="A4113" t="s">
        <v>207</v>
      </c>
      <c r="B4113" t="s">
        <v>8414</v>
      </c>
      <c r="C4113" t="s">
        <v>52</v>
      </c>
      <c r="D4113" t="s">
        <v>113</v>
      </c>
      <c r="E4113" t="s">
        <v>54</v>
      </c>
      <c r="F4113" t="s">
        <v>55</v>
      </c>
      <c r="G4113" t="s">
        <v>68</v>
      </c>
      <c r="H4113">
        <v>5</v>
      </c>
      <c r="I4113">
        <v>22.07</v>
      </c>
      <c r="J4113">
        <v>0</v>
      </c>
      <c r="K4113">
        <v>12.74</v>
      </c>
      <c r="L4113" t="s">
        <v>57</v>
      </c>
    </row>
    <row r="4114" spans="1:12" x14ac:dyDescent="0.3">
      <c r="A4114" t="s">
        <v>6112</v>
      </c>
      <c r="B4114" t="s">
        <v>7991</v>
      </c>
      <c r="C4114" t="s">
        <v>88</v>
      </c>
      <c r="D4114" t="s">
        <v>270</v>
      </c>
      <c r="E4114" t="s">
        <v>107</v>
      </c>
      <c r="F4114" t="s">
        <v>132</v>
      </c>
      <c r="G4114" t="s">
        <v>68</v>
      </c>
      <c r="H4114">
        <v>3</v>
      </c>
      <c r="I4114">
        <v>33.06</v>
      </c>
      <c r="J4114">
        <v>8.5999999999999993E-2</v>
      </c>
      <c r="K4114">
        <v>12.9</v>
      </c>
      <c r="L4114" t="s">
        <v>57</v>
      </c>
    </row>
    <row r="4115" spans="1:12" x14ac:dyDescent="0.3">
      <c r="A4115" t="s">
        <v>381</v>
      </c>
      <c r="B4115" t="s">
        <v>6810</v>
      </c>
      <c r="C4115" t="s">
        <v>84</v>
      </c>
      <c r="D4115" t="s">
        <v>144</v>
      </c>
      <c r="E4115" t="s">
        <v>107</v>
      </c>
      <c r="F4115" t="s">
        <v>148</v>
      </c>
      <c r="G4115" t="s">
        <v>68</v>
      </c>
      <c r="H4115">
        <v>3</v>
      </c>
      <c r="I4115">
        <v>46.26</v>
      </c>
      <c r="J4115">
        <v>0.14499999999999999</v>
      </c>
      <c r="K4115">
        <v>17.34</v>
      </c>
      <c r="L4115" t="s">
        <v>57</v>
      </c>
    </row>
    <row r="4116" spans="1:12" x14ac:dyDescent="0.3">
      <c r="A4116" t="s">
        <v>404</v>
      </c>
      <c r="B4116" t="s">
        <v>7253</v>
      </c>
      <c r="C4116" t="s">
        <v>84</v>
      </c>
      <c r="D4116" t="s">
        <v>225</v>
      </c>
      <c r="E4116" t="s">
        <v>71</v>
      </c>
      <c r="F4116" t="s">
        <v>97</v>
      </c>
      <c r="G4116" t="s">
        <v>56</v>
      </c>
      <c r="H4116">
        <v>6</v>
      </c>
      <c r="I4116">
        <v>143.51</v>
      </c>
      <c r="J4116">
        <v>9.4E-2</v>
      </c>
      <c r="K4116">
        <v>112.28</v>
      </c>
      <c r="L4116" t="s">
        <v>57</v>
      </c>
    </row>
    <row r="4117" spans="1:12" x14ac:dyDescent="0.3">
      <c r="A4117" t="s">
        <v>5691</v>
      </c>
      <c r="B4117" t="s">
        <v>6721</v>
      </c>
      <c r="C4117" t="s">
        <v>52</v>
      </c>
      <c r="D4117" t="s">
        <v>155</v>
      </c>
      <c r="E4117" t="s">
        <v>71</v>
      </c>
      <c r="F4117" t="s">
        <v>126</v>
      </c>
      <c r="G4117" t="s">
        <v>68</v>
      </c>
      <c r="H4117">
        <v>2</v>
      </c>
      <c r="I4117">
        <v>93.27</v>
      </c>
      <c r="J4117">
        <v>1.2E-2</v>
      </c>
      <c r="K4117">
        <v>71.989999999999995</v>
      </c>
      <c r="L4117" t="s">
        <v>6720</v>
      </c>
    </row>
    <row r="4118" spans="1:12" x14ac:dyDescent="0.3">
      <c r="A4118" t="s">
        <v>3031</v>
      </c>
      <c r="B4118" t="s">
        <v>7322</v>
      </c>
      <c r="C4118" t="s">
        <v>88</v>
      </c>
      <c r="D4118" t="s">
        <v>183</v>
      </c>
      <c r="E4118" t="s">
        <v>54</v>
      </c>
      <c r="F4118" t="s">
        <v>55</v>
      </c>
      <c r="G4118" t="s">
        <v>56</v>
      </c>
      <c r="H4118">
        <v>6</v>
      </c>
      <c r="I4118">
        <v>16.03</v>
      </c>
      <c r="J4118">
        <v>0.14000000000000001</v>
      </c>
      <c r="K4118">
        <v>9.77</v>
      </c>
      <c r="L4118" t="s">
        <v>57</v>
      </c>
    </row>
    <row r="4119" spans="1:12" x14ac:dyDescent="0.3">
      <c r="A4119" t="s">
        <v>3736</v>
      </c>
      <c r="B4119" t="s">
        <v>7634</v>
      </c>
      <c r="C4119" t="s">
        <v>52</v>
      </c>
      <c r="D4119" t="s">
        <v>7050</v>
      </c>
      <c r="E4119" t="s">
        <v>71</v>
      </c>
      <c r="F4119" t="s">
        <v>72</v>
      </c>
      <c r="G4119" t="s">
        <v>68</v>
      </c>
      <c r="H4119">
        <v>2</v>
      </c>
      <c r="I4119">
        <v>105.24</v>
      </c>
      <c r="J4119">
        <v>8.6999999999999994E-2</v>
      </c>
      <c r="K4119">
        <v>70.14</v>
      </c>
      <c r="L4119" t="s">
        <v>57</v>
      </c>
    </row>
    <row r="4120" spans="1:12" x14ac:dyDescent="0.3">
      <c r="A4120" t="s">
        <v>300</v>
      </c>
      <c r="B4120" t="s">
        <v>8228</v>
      </c>
      <c r="C4120" t="s">
        <v>52</v>
      </c>
      <c r="D4120" t="s">
        <v>101</v>
      </c>
      <c r="E4120" t="s">
        <v>71</v>
      </c>
      <c r="F4120" t="s">
        <v>86</v>
      </c>
      <c r="G4120" t="s">
        <v>68</v>
      </c>
      <c r="H4120">
        <v>2</v>
      </c>
      <c r="I4120">
        <v>292.05</v>
      </c>
      <c r="J4120">
        <v>0.184</v>
      </c>
      <c r="K4120">
        <v>192.05</v>
      </c>
      <c r="L4120" t="s">
        <v>57</v>
      </c>
    </row>
    <row r="4121" spans="1:12" x14ac:dyDescent="0.3">
      <c r="A4121" t="s">
        <v>4664</v>
      </c>
      <c r="B4121" t="s">
        <v>7534</v>
      </c>
      <c r="C4121" t="s">
        <v>63</v>
      </c>
      <c r="D4121" t="s">
        <v>106</v>
      </c>
      <c r="E4121" t="s">
        <v>71</v>
      </c>
      <c r="F4121" t="s">
        <v>86</v>
      </c>
      <c r="G4121" t="s">
        <v>68</v>
      </c>
      <c r="H4121">
        <v>1</v>
      </c>
      <c r="I4121">
        <v>99.65</v>
      </c>
      <c r="J4121">
        <v>0.219</v>
      </c>
      <c r="K4121">
        <v>71.900000000000006</v>
      </c>
      <c r="L4121" t="s">
        <v>57</v>
      </c>
    </row>
    <row r="4122" spans="1:12" x14ac:dyDescent="0.3">
      <c r="A4122" t="s">
        <v>1004</v>
      </c>
      <c r="B4122" t="s">
        <v>7665</v>
      </c>
      <c r="C4122" t="s">
        <v>84</v>
      </c>
      <c r="D4122" t="s">
        <v>6834</v>
      </c>
      <c r="E4122" t="s">
        <v>107</v>
      </c>
      <c r="F4122" t="s">
        <v>139</v>
      </c>
      <c r="G4122" t="s">
        <v>56</v>
      </c>
      <c r="H4122">
        <v>1</v>
      </c>
      <c r="I4122">
        <v>36.39</v>
      </c>
      <c r="J4122">
        <v>7.9000000000000001E-2</v>
      </c>
      <c r="K4122">
        <v>12.67</v>
      </c>
      <c r="L4122" t="s">
        <v>57</v>
      </c>
    </row>
    <row r="4123" spans="1:12" x14ac:dyDescent="0.3">
      <c r="A4123" t="s">
        <v>5254</v>
      </c>
      <c r="B4123" t="s">
        <v>7879</v>
      </c>
      <c r="C4123" t="s">
        <v>88</v>
      </c>
      <c r="D4123" t="s">
        <v>162</v>
      </c>
      <c r="E4123" t="s">
        <v>93</v>
      </c>
      <c r="F4123" t="s">
        <v>219</v>
      </c>
      <c r="G4123" t="s">
        <v>56</v>
      </c>
      <c r="H4123">
        <v>3</v>
      </c>
      <c r="I4123">
        <v>48.51</v>
      </c>
      <c r="J4123">
        <v>2.8000000000000001E-2</v>
      </c>
      <c r="K4123">
        <v>22.27</v>
      </c>
      <c r="L4123" t="s">
        <v>57</v>
      </c>
    </row>
    <row r="4124" spans="1:12" x14ac:dyDescent="0.3">
      <c r="A4124" t="s">
        <v>6158</v>
      </c>
      <c r="B4124" t="s">
        <v>7259</v>
      </c>
      <c r="C4124" t="s">
        <v>63</v>
      </c>
      <c r="D4124" t="s">
        <v>263</v>
      </c>
      <c r="E4124" t="s">
        <v>93</v>
      </c>
      <c r="F4124" t="s">
        <v>94</v>
      </c>
      <c r="G4124" t="s">
        <v>68</v>
      </c>
      <c r="H4124">
        <v>1</v>
      </c>
      <c r="I4124">
        <v>39.47</v>
      </c>
      <c r="J4124">
        <v>0.14799999999999999</v>
      </c>
      <c r="K4124">
        <v>19.72</v>
      </c>
      <c r="L4124" t="s">
        <v>104</v>
      </c>
    </row>
    <row r="4125" spans="1:12" x14ac:dyDescent="0.3">
      <c r="A4125" t="s">
        <v>3630</v>
      </c>
      <c r="B4125" t="s">
        <v>8414</v>
      </c>
      <c r="C4125" t="s">
        <v>52</v>
      </c>
      <c r="D4125" t="s">
        <v>121</v>
      </c>
      <c r="E4125" t="s">
        <v>107</v>
      </c>
      <c r="F4125" t="s">
        <v>148</v>
      </c>
      <c r="G4125" t="s">
        <v>56</v>
      </c>
      <c r="H4125">
        <v>3</v>
      </c>
      <c r="I4125">
        <v>38.31</v>
      </c>
      <c r="J4125">
        <v>0.11799999999999999</v>
      </c>
      <c r="K4125">
        <v>13.27</v>
      </c>
      <c r="L4125" t="s">
        <v>57</v>
      </c>
    </row>
    <row r="4126" spans="1:12" x14ac:dyDescent="0.3">
      <c r="A4126" t="s">
        <v>1544</v>
      </c>
      <c r="C4126" t="s">
        <v>88</v>
      </c>
      <c r="D4126" t="s">
        <v>167</v>
      </c>
      <c r="E4126" t="s">
        <v>107</v>
      </c>
      <c r="F4126" t="s">
        <v>108</v>
      </c>
      <c r="G4126" t="s">
        <v>68</v>
      </c>
      <c r="H4126">
        <v>1</v>
      </c>
      <c r="I4126">
        <v>16.559999999999999</v>
      </c>
      <c r="J4126">
        <v>2.9000000000000001E-2</v>
      </c>
      <c r="K4126">
        <v>5.84</v>
      </c>
      <c r="L4126" t="s">
        <v>57</v>
      </c>
    </row>
    <row r="4127" spans="1:12" x14ac:dyDescent="0.3">
      <c r="A4127" t="s">
        <v>2711</v>
      </c>
      <c r="B4127" t="s">
        <v>7063</v>
      </c>
      <c r="C4127" t="s">
        <v>88</v>
      </c>
      <c r="D4127" t="s">
        <v>202</v>
      </c>
      <c r="E4127" t="s">
        <v>107</v>
      </c>
      <c r="F4127" t="s">
        <v>139</v>
      </c>
      <c r="G4127" t="s">
        <v>68</v>
      </c>
      <c r="H4127">
        <v>4</v>
      </c>
      <c r="I4127">
        <v>38.020000000000003</v>
      </c>
      <c r="J4127">
        <v>4.3999999999999997E-2</v>
      </c>
      <c r="K4127">
        <v>16.149999999999999</v>
      </c>
      <c r="L4127" t="s">
        <v>57</v>
      </c>
    </row>
    <row r="4128" spans="1:12" x14ac:dyDescent="0.3">
      <c r="A4128" t="s">
        <v>5628</v>
      </c>
      <c r="B4128" t="s">
        <v>7954</v>
      </c>
      <c r="C4128" t="s">
        <v>52</v>
      </c>
      <c r="D4128" t="s">
        <v>121</v>
      </c>
      <c r="E4128" t="s">
        <v>60</v>
      </c>
      <c r="F4128" t="s">
        <v>99</v>
      </c>
      <c r="G4128" t="s">
        <v>56</v>
      </c>
      <c r="H4128">
        <v>2</v>
      </c>
      <c r="I4128">
        <v>55.47</v>
      </c>
      <c r="J4128">
        <v>0.13300000000000001</v>
      </c>
      <c r="K4128">
        <v>24.41</v>
      </c>
      <c r="L4128" t="s">
        <v>57</v>
      </c>
    </row>
    <row r="4129" spans="1:12" x14ac:dyDescent="0.3">
      <c r="A4129" t="s">
        <v>6473</v>
      </c>
      <c r="B4129" t="s">
        <v>7525</v>
      </c>
      <c r="C4129" t="s">
        <v>63</v>
      </c>
      <c r="D4129" t="s">
        <v>251</v>
      </c>
      <c r="E4129" t="s">
        <v>54</v>
      </c>
      <c r="F4129" t="s">
        <v>156</v>
      </c>
      <c r="G4129" t="s">
        <v>56</v>
      </c>
      <c r="H4129">
        <v>2</v>
      </c>
      <c r="I4129">
        <v>22.93</v>
      </c>
      <c r="J4129">
        <v>0.219</v>
      </c>
      <c r="K4129">
        <v>14.56</v>
      </c>
      <c r="L4129" t="s">
        <v>57</v>
      </c>
    </row>
    <row r="4130" spans="1:12" x14ac:dyDescent="0.3">
      <c r="A4130" t="s">
        <v>535</v>
      </c>
      <c r="B4130" t="s">
        <v>6948</v>
      </c>
      <c r="C4130" t="s">
        <v>63</v>
      </c>
      <c r="D4130" t="s">
        <v>251</v>
      </c>
      <c r="E4130" t="s">
        <v>107</v>
      </c>
      <c r="F4130" t="s">
        <v>108</v>
      </c>
      <c r="G4130" t="s">
        <v>68</v>
      </c>
      <c r="H4130">
        <v>4</v>
      </c>
      <c r="I4130">
        <v>54.5</v>
      </c>
      <c r="J4130">
        <v>0.124</v>
      </c>
      <c r="K4130">
        <v>22.58</v>
      </c>
      <c r="L4130" t="s">
        <v>57</v>
      </c>
    </row>
    <row r="4131" spans="1:12" x14ac:dyDescent="0.3">
      <c r="A4131" t="s">
        <v>2867</v>
      </c>
      <c r="B4131" t="s">
        <v>7202</v>
      </c>
      <c r="C4131" t="s">
        <v>84</v>
      </c>
      <c r="D4131" t="s">
        <v>572</v>
      </c>
      <c r="E4131" t="s">
        <v>93</v>
      </c>
      <c r="F4131" t="s">
        <v>94</v>
      </c>
      <c r="G4131" t="s">
        <v>56</v>
      </c>
      <c r="H4131">
        <v>1</v>
      </c>
      <c r="I4131">
        <v>74.39</v>
      </c>
      <c r="J4131">
        <v>8.2000000000000003E-2</v>
      </c>
      <c r="K4131">
        <v>26.71</v>
      </c>
      <c r="L4131" t="s">
        <v>57</v>
      </c>
    </row>
    <row r="4132" spans="1:12" x14ac:dyDescent="0.3">
      <c r="A4132" t="s">
        <v>6200</v>
      </c>
      <c r="B4132" t="s">
        <v>7656</v>
      </c>
      <c r="C4132" t="s">
        <v>88</v>
      </c>
      <c r="D4132" t="s">
        <v>206</v>
      </c>
      <c r="E4132" t="s">
        <v>54</v>
      </c>
      <c r="F4132" t="s">
        <v>156</v>
      </c>
      <c r="G4132" t="s">
        <v>56</v>
      </c>
      <c r="H4132">
        <v>2</v>
      </c>
      <c r="I4132">
        <v>23.28</v>
      </c>
      <c r="J4132">
        <v>0.13</v>
      </c>
      <c r="K4132">
        <v>14.92</v>
      </c>
      <c r="L4132" t="s">
        <v>57</v>
      </c>
    </row>
    <row r="4133" spans="1:12" x14ac:dyDescent="0.3">
      <c r="A4133" t="s">
        <v>4158</v>
      </c>
      <c r="B4133" t="s">
        <v>6809</v>
      </c>
      <c r="C4133" t="s">
        <v>84</v>
      </c>
      <c r="D4133" t="s">
        <v>85</v>
      </c>
      <c r="E4133" t="s">
        <v>71</v>
      </c>
      <c r="F4133" t="s">
        <v>78</v>
      </c>
      <c r="G4133" t="s">
        <v>56</v>
      </c>
      <c r="H4133">
        <v>1</v>
      </c>
      <c r="I4133">
        <v>226.96</v>
      </c>
      <c r="J4133">
        <v>0.15</v>
      </c>
      <c r="K4133">
        <v>157.88</v>
      </c>
      <c r="L4133" t="s">
        <v>57</v>
      </c>
    </row>
    <row r="4134" spans="1:12" x14ac:dyDescent="0.3">
      <c r="A4134" t="s">
        <v>1555</v>
      </c>
      <c r="B4134" t="s">
        <v>8433</v>
      </c>
      <c r="C4134" t="s">
        <v>88</v>
      </c>
      <c r="D4134" t="s">
        <v>179</v>
      </c>
      <c r="E4134" t="s">
        <v>60</v>
      </c>
      <c r="F4134" t="s">
        <v>76</v>
      </c>
      <c r="G4134" t="s">
        <v>68</v>
      </c>
      <c r="H4134">
        <v>4</v>
      </c>
      <c r="I4134">
        <v>110.12</v>
      </c>
      <c r="J4134">
        <v>7.0000000000000007E-2</v>
      </c>
      <c r="K4134">
        <v>45.69</v>
      </c>
      <c r="L4134" t="s">
        <v>57</v>
      </c>
    </row>
    <row r="4135" spans="1:12" x14ac:dyDescent="0.3">
      <c r="A4135" t="s">
        <v>5120</v>
      </c>
      <c r="B4135" t="s">
        <v>7163</v>
      </c>
      <c r="C4135" t="s">
        <v>84</v>
      </c>
      <c r="D4135" t="s">
        <v>7939</v>
      </c>
      <c r="E4135" t="s">
        <v>54</v>
      </c>
      <c r="F4135" t="s">
        <v>114</v>
      </c>
      <c r="G4135" t="s">
        <v>68</v>
      </c>
      <c r="H4135">
        <v>4</v>
      </c>
      <c r="I4135">
        <v>24.72</v>
      </c>
      <c r="J4135">
        <v>3.5000000000000003E-2</v>
      </c>
      <c r="K4135">
        <v>16.5</v>
      </c>
      <c r="L4135" t="s">
        <v>57</v>
      </c>
    </row>
    <row r="4136" spans="1:12" x14ac:dyDescent="0.3">
      <c r="A4136" t="s">
        <v>1618</v>
      </c>
      <c r="B4136" t="s">
        <v>7064</v>
      </c>
      <c r="C4136" t="s">
        <v>6820</v>
      </c>
      <c r="D4136" t="s">
        <v>101</v>
      </c>
      <c r="E4136" t="s">
        <v>93</v>
      </c>
      <c r="F4136" t="s">
        <v>94</v>
      </c>
      <c r="G4136" t="s">
        <v>56</v>
      </c>
      <c r="H4136">
        <v>1</v>
      </c>
      <c r="I4136">
        <v>11.67</v>
      </c>
      <c r="J4136">
        <v>4.2000000000000003E-2</v>
      </c>
      <c r="K4136">
        <v>5.79</v>
      </c>
      <c r="L4136" t="s">
        <v>57</v>
      </c>
    </row>
    <row r="4137" spans="1:12" x14ac:dyDescent="0.3">
      <c r="A4137" t="s">
        <v>929</v>
      </c>
      <c r="B4137" t="s">
        <v>7219</v>
      </c>
      <c r="C4137" t="s">
        <v>84</v>
      </c>
      <c r="D4137" t="s">
        <v>196</v>
      </c>
      <c r="E4137" t="s">
        <v>71</v>
      </c>
      <c r="F4137" t="s">
        <v>86</v>
      </c>
      <c r="G4137" t="s">
        <v>56</v>
      </c>
      <c r="H4137">
        <v>6</v>
      </c>
      <c r="I4137">
        <v>264.77</v>
      </c>
      <c r="J4137">
        <v>4.1000000000000002E-2</v>
      </c>
      <c r="K4137">
        <v>185.34</v>
      </c>
      <c r="L4137" t="s">
        <v>57</v>
      </c>
    </row>
    <row r="4138" spans="1:12" x14ac:dyDescent="0.3">
      <c r="A4138" t="s">
        <v>1638</v>
      </c>
      <c r="B4138" t="s">
        <v>6852</v>
      </c>
      <c r="C4138" t="s">
        <v>63</v>
      </c>
      <c r="D4138" t="s">
        <v>251</v>
      </c>
      <c r="E4138" t="s">
        <v>93</v>
      </c>
      <c r="F4138" t="s">
        <v>94</v>
      </c>
      <c r="G4138" t="s">
        <v>56</v>
      </c>
      <c r="H4138">
        <v>1</v>
      </c>
      <c r="I4138">
        <v>74.349999999999994</v>
      </c>
      <c r="J4138">
        <v>0.24099999999999999</v>
      </c>
      <c r="K4138">
        <v>27.57</v>
      </c>
      <c r="L4138" t="s">
        <v>57</v>
      </c>
    </row>
    <row r="4139" spans="1:12" x14ac:dyDescent="0.3">
      <c r="A4139" t="s">
        <v>4378</v>
      </c>
      <c r="B4139" t="s">
        <v>7938</v>
      </c>
      <c r="C4139" t="s">
        <v>88</v>
      </c>
      <c r="D4139" t="s">
        <v>179</v>
      </c>
      <c r="E4139" t="s">
        <v>93</v>
      </c>
      <c r="F4139" t="s">
        <v>219</v>
      </c>
      <c r="G4139" t="s">
        <v>56</v>
      </c>
      <c r="H4139">
        <v>3</v>
      </c>
      <c r="I4139">
        <v>18.329999999999998</v>
      </c>
      <c r="J4139">
        <v>0.13300000000000001</v>
      </c>
      <c r="K4139">
        <v>6.86</v>
      </c>
      <c r="L4139" t="s">
        <v>57</v>
      </c>
    </row>
    <row r="4140" spans="1:12" x14ac:dyDescent="0.3">
      <c r="A4140" t="s">
        <v>1656</v>
      </c>
      <c r="B4140" t="s">
        <v>6900</v>
      </c>
      <c r="C4140" t="s">
        <v>84</v>
      </c>
      <c r="D4140" t="s">
        <v>171</v>
      </c>
      <c r="E4140" t="s">
        <v>54</v>
      </c>
      <c r="F4140" t="s">
        <v>65</v>
      </c>
      <c r="G4140" t="s">
        <v>68</v>
      </c>
      <c r="H4140">
        <v>2</v>
      </c>
      <c r="I4140">
        <v>12.78</v>
      </c>
      <c r="J4140">
        <v>6.7000000000000004E-2</v>
      </c>
      <c r="K4140">
        <v>8.77</v>
      </c>
      <c r="L4140" t="s">
        <v>57</v>
      </c>
    </row>
    <row r="4141" spans="1:12" x14ac:dyDescent="0.3">
      <c r="A4141" t="s">
        <v>1303</v>
      </c>
      <c r="B4141" t="s">
        <v>7429</v>
      </c>
      <c r="C4141" t="s">
        <v>84</v>
      </c>
      <c r="D4141" t="s">
        <v>372</v>
      </c>
      <c r="E4141" t="s">
        <v>54</v>
      </c>
      <c r="F4141" t="s">
        <v>156</v>
      </c>
      <c r="G4141" t="s">
        <v>68</v>
      </c>
      <c r="H4141">
        <v>5</v>
      </c>
      <c r="I4141">
        <v>7.19</v>
      </c>
      <c r="J4141">
        <v>0.121</v>
      </c>
      <c r="K4141">
        <v>4.6100000000000003</v>
      </c>
      <c r="L4141" t="s">
        <v>57</v>
      </c>
    </row>
    <row r="4142" spans="1:12" x14ac:dyDescent="0.3">
      <c r="A4142" t="s">
        <v>2632</v>
      </c>
      <c r="B4142" t="s">
        <v>8434</v>
      </c>
      <c r="C4142" t="s">
        <v>84</v>
      </c>
      <c r="D4142" t="s">
        <v>177</v>
      </c>
      <c r="E4142" t="s">
        <v>54</v>
      </c>
      <c r="F4142" t="s">
        <v>65</v>
      </c>
      <c r="G4142" t="s">
        <v>56</v>
      </c>
      <c r="H4142">
        <v>2</v>
      </c>
      <c r="I4142">
        <v>17.079999999999998</v>
      </c>
      <c r="J4142">
        <v>0</v>
      </c>
      <c r="K4142">
        <v>9.81</v>
      </c>
      <c r="L4142" t="s">
        <v>57</v>
      </c>
    </row>
    <row r="4143" spans="1:12" x14ac:dyDescent="0.3">
      <c r="A4143" t="s">
        <v>5926</v>
      </c>
      <c r="B4143" t="s">
        <v>7200</v>
      </c>
      <c r="C4143" t="s">
        <v>63</v>
      </c>
      <c r="D4143" t="s">
        <v>258</v>
      </c>
      <c r="E4143" t="s">
        <v>107</v>
      </c>
      <c r="F4143" t="s">
        <v>108</v>
      </c>
      <c r="G4143" t="s">
        <v>68</v>
      </c>
      <c r="H4143">
        <v>1</v>
      </c>
      <c r="I4143">
        <v>17.649999999999999</v>
      </c>
      <c r="J4143">
        <v>0.32100000000000001</v>
      </c>
      <c r="K4143">
        <v>7.54</v>
      </c>
      <c r="L4143" t="s">
        <v>104</v>
      </c>
    </row>
    <row r="4144" spans="1:12" x14ac:dyDescent="0.3">
      <c r="A4144" t="s">
        <v>2372</v>
      </c>
      <c r="B4144" t="s">
        <v>7953</v>
      </c>
      <c r="C4144" t="s">
        <v>88</v>
      </c>
      <c r="D4144" t="s">
        <v>89</v>
      </c>
      <c r="E4144" t="s">
        <v>54</v>
      </c>
      <c r="F4144" t="s">
        <v>55</v>
      </c>
      <c r="G4144" t="s">
        <v>68</v>
      </c>
      <c r="H4144">
        <v>3</v>
      </c>
      <c r="I4144">
        <v>13.42</v>
      </c>
      <c r="J4144">
        <v>0.183</v>
      </c>
      <c r="K4144">
        <v>7.4</v>
      </c>
      <c r="L4144" t="s">
        <v>57</v>
      </c>
    </row>
    <row r="4145" spans="1:12" x14ac:dyDescent="0.3">
      <c r="A4145" t="s">
        <v>4247</v>
      </c>
      <c r="B4145" t="s">
        <v>8435</v>
      </c>
      <c r="C4145" t="s">
        <v>6865</v>
      </c>
      <c r="D4145" t="s">
        <v>281</v>
      </c>
      <c r="E4145" t="s">
        <v>93</v>
      </c>
      <c r="F4145" t="s">
        <v>255</v>
      </c>
      <c r="G4145" t="s">
        <v>56</v>
      </c>
      <c r="H4145">
        <v>1</v>
      </c>
      <c r="I4145">
        <v>22.2</v>
      </c>
      <c r="J4145">
        <v>0.26700000000000002</v>
      </c>
      <c r="K4145">
        <v>10.29</v>
      </c>
      <c r="L4145" t="s">
        <v>57</v>
      </c>
    </row>
    <row r="4146" spans="1:12" x14ac:dyDescent="0.3">
      <c r="A4146" t="s">
        <v>1629</v>
      </c>
      <c r="B4146" t="s">
        <v>7746</v>
      </c>
      <c r="C4146" t="s">
        <v>84</v>
      </c>
      <c r="D4146" t="s">
        <v>372</v>
      </c>
      <c r="E4146" t="s">
        <v>71</v>
      </c>
      <c r="F4146" t="s">
        <v>6814</v>
      </c>
      <c r="G4146" t="s">
        <v>56</v>
      </c>
      <c r="H4146">
        <v>8</v>
      </c>
      <c r="I4146">
        <v>168.02</v>
      </c>
      <c r="J4146">
        <v>0.10100000000000001</v>
      </c>
      <c r="K4146">
        <v>117.86</v>
      </c>
      <c r="L4146" t="s">
        <v>57</v>
      </c>
    </row>
    <row r="4147" spans="1:12" x14ac:dyDescent="0.3">
      <c r="A4147" t="s">
        <v>2160</v>
      </c>
      <c r="B4147" t="s">
        <v>7223</v>
      </c>
      <c r="C4147" t="s">
        <v>52</v>
      </c>
      <c r="D4147" t="s">
        <v>59</v>
      </c>
      <c r="E4147" t="s">
        <v>107</v>
      </c>
      <c r="F4147" t="s">
        <v>148</v>
      </c>
      <c r="G4147" t="s">
        <v>56</v>
      </c>
      <c r="H4147">
        <v>5</v>
      </c>
      <c r="I4147">
        <v>57.89</v>
      </c>
      <c r="J4147">
        <v>0.121</v>
      </c>
      <c r="K4147">
        <v>24.98</v>
      </c>
      <c r="L4147" t="s">
        <v>57</v>
      </c>
    </row>
    <row r="4148" spans="1:12" x14ac:dyDescent="0.3">
      <c r="A4148" t="s">
        <v>6107</v>
      </c>
      <c r="B4148" t="s">
        <v>8056</v>
      </c>
      <c r="C4148" t="s">
        <v>84</v>
      </c>
      <c r="D4148" t="s">
        <v>171</v>
      </c>
      <c r="E4148" t="s">
        <v>107</v>
      </c>
      <c r="F4148" t="s">
        <v>193</v>
      </c>
      <c r="G4148" t="s">
        <v>68</v>
      </c>
      <c r="H4148">
        <v>1</v>
      </c>
      <c r="I4148">
        <v>12.02</v>
      </c>
      <c r="J4148">
        <v>3.2000000000000001E-2</v>
      </c>
      <c r="K4148">
        <v>4.55</v>
      </c>
      <c r="L4148" t="s">
        <v>57</v>
      </c>
    </row>
    <row r="4149" spans="1:12" x14ac:dyDescent="0.3">
      <c r="A4149" t="s">
        <v>6211</v>
      </c>
      <c r="B4149" t="s">
        <v>7269</v>
      </c>
      <c r="C4149" t="s">
        <v>88</v>
      </c>
      <c r="D4149" t="s">
        <v>116</v>
      </c>
      <c r="E4149" t="s">
        <v>7039</v>
      </c>
      <c r="F4149" t="s">
        <v>268</v>
      </c>
      <c r="G4149" t="s">
        <v>56</v>
      </c>
      <c r="H4149">
        <v>1</v>
      </c>
      <c r="I4149">
        <v>5.75</v>
      </c>
      <c r="J4149">
        <v>0.16900000000000001</v>
      </c>
      <c r="K4149">
        <v>3.94</v>
      </c>
      <c r="L4149" t="s">
        <v>57</v>
      </c>
    </row>
    <row r="4150" spans="1:12" x14ac:dyDescent="0.3">
      <c r="A4150" t="s">
        <v>5392</v>
      </c>
      <c r="B4150" t="s">
        <v>6945</v>
      </c>
      <c r="C4150" t="s">
        <v>63</v>
      </c>
      <c r="D4150" t="s">
        <v>258</v>
      </c>
      <c r="E4150" t="s">
        <v>54</v>
      </c>
      <c r="F4150" t="s">
        <v>55</v>
      </c>
      <c r="G4150" t="s">
        <v>56</v>
      </c>
      <c r="H4150">
        <v>1</v>
      </c>
      <c r="I4150">
        <v>4.07</v>
      </c>
      <c r="J4150">
        <v>0.34399999999999997</v>
      </c>
      <c r="K4150">
        <v>2.82</v>
      </c>
      <c r="L4150" t="s">
        <v>57</v>
      </c>
    </row>
    <row r="4151" spans="1:12" x14ac:dyDescent="0.3">
      <c r="A4151" t="s">
        <v>1858</v>
      </c>
      <c r="B4151" t="s">
        <v>7429</v>
      </c>
      <c r="C4151" t="s">
        <v>88</v>
      </c>
      <c r="D4151" t="s">
        <v>162</v>
      </c>
      <c r="E4151" t="s">
        <v>60</v>
      </c>
      <c r="F4151" t="s">
        <v>76</v>
      </c>
      <c r="G4151" t="s">
        <v>56</v>
      </c>
      <c r="H4151">
        <v>2</v>
      </c>
      <c r="I4151">
        <v>49.52</v>
      </c>
      <c r="J4151">
        <v>0.104</v>
      </c>
      <c r="K4151">
        <v>22.7</v>
      </c>
      <c r="L4151" t="s">
        <v>104</v>
      </c>
    </row>
    <row r="4152" spans="1:12" x14ac:dyDescent="0.3">
      <c r="A4152" t="s">
        <v>2337</v>
      </c>
      <c r="B4152" t="s">
        <v>6947</v>
      </c>
      <c r="C4152" t="s">
        <v>6817</v>
      </c>
      <c r="D4152" t="s">
        <v>270</v>
      </c>
      <c r="E4152" t="s">
        <v>54</v>
      </c>
      <c r="F4152" t="s">
        <v>156</v>
      </c>
      <c r="G4152" t="s">
        <v>56</v>
      </c>
      <c r="H4152">
        <v>1</v>
      </c>
      <c r="I4152">
        <v>15.69</v>
      </c>
      <c r="J4152">
        <v>8.8999999999999996E-2</v>
      </c>
      <c r="K4152">
        <v>10.35</v>
      </c>
      <c r="L4152" t="s">
        <v>57</v>
      </c>
    </row>
    <row r="4153" spans="1:12" x14ac:dyDescent="0.3">
      <c r="A4153" t="s">
        <v>6600</v>
      </c>
      <c r="B4153" t="s">
        <v>8436</v>
      </c>
      <c r="C4153" t="s">
        <v>88</v>
      </c>
      <c r="D4153" t="s">
        <v>183</v>
      </c>
      <c r="E4153" t="s">
        <v>6924</v>
      </c>
      <c r="F4153" t="s">
        <v>78</v>
      </c>
      <c r="G4153" t="s">
        <v>56</v>
      </c>
      <c r="H4153">
        <v>2</v>
      </c>
      <c r="I4153">
        <v>259.11</v>
      </c>
      <c r="J4153">
        <v>0.11700000000000001</v>
      </c>
      <c r="K4153">
        <v>180.11</v>
      </c>
      <c r="L4153" t="s">
        <v>57</v>
      </c>
    </row>
    <row r="4154" spans="1:12" x14ac:dyDescent="0.3">
      <c r="A4154" t="s">
        <v>3319</v>
      </c>
      <c r="B4154" t="s">
        <v>7734</v>
      </c>
      <c r="C4154" t="s">
        <v>63</v>
      </c>
      <c r="D4154" t="s">
        <v>251</v>
      </c>
      <c r="E4154" t="s">
        <v>107</v>
      </c>
      <c r="F4154" t="s">
        <v>148</v>
      </c>
      <c r="G4154" t="s">
        <v>68</v>
      </c>
      <c r="H4154">
        <v>8</v>
      </c>
      <c r="I4154">
        <v>57.06</v>
      </c>
      <c r="J4154">
        <v>0.25</v>
      </c>
      <c r="K4154">
        <v>22.08</v>
      </c>
      <c r="L4154" t="s">
        <v>57</v>
      </c>
    </row>
    <row r="4155" spans="1:12" x14ac:dyDescent="0.3">
      <c r="A4155" t="s">
        <v>1931</v>
      </c>
      <c r="B4155" t="s">
        <v>8437</v>
      </c>
      <c r="C4155" t="s">
        <v>88</v>
      </c>
      <c r="D4155" t="s">
        <v>92</v>
      </c>
      <c r="E4155" t="s">
        <v>71</v>
      </c>
      <c r="F4155" t="s">
        <v>86</v>
      </c>
      <c r="G4155" t="s">
        <v>68</v>
      </c>
      <c r="H4155">
        <v>1</v>
      </c>
      <c r="I4155">
        <v>105.8</v>
      </c>
      <c r="J4155">
        <v>2.3E-2</v>
      </c>
      <c r="K4155">
        <v>78.67</v>
      </c>
      <c r="L4155" t="s">
        <v>57</v>
      </c>
    </row>
    <row r="4156" spans="1:12" x14ac:dyDescent="0.3">
      <c r="A4156" t="s">
        <v>2895</v>
      </c>
      <c r="B4156" t="s">
        <v>7980</v>
      </c>
      <c r="C4156" t="s">
        <v>84</v>
      </c>
      <c r="D4156" t="s">
        <v>372</v>
      </c>
      <c r="E4156" t="s">
        <v>107</v>
      </c>
      <c r="F4156" t="s">
        <v>139</v>
      </c>
      <c r="G4156" t="s">
        <v>56</v>
      </c>
      <c r="H4156">
        <v>10</v>
      </c>
      <c r="I4156">
        <v>26.08</v>
      </c>
      <c r="J4156">
        <v>3.2000000000000001E-2</v>
      </c>
      <c r="K4156">
        <v>8.9499999999999993</v>
      </c>
      <c r="L4156" t="s">
        <v>57</v>
      </c>
    </row>
    <row r="4157" spans="1:12" x14ac:dyDescent="0.3">
      <c r="A4157" t="s">
        <v>1005</v>
      </c>
      <c r="B4157" t="s">
        <v>8438</v>
      </c>
      <c r="C4157" t="s">
        <v>63</v>
      </c>
      <c r="D4157" t="s">
        <v>302</v>
      </c>
      <c r="E4157" t="s">
        <v>71</v>
      </c>
      <c r="F4157" t="s">
        <v>78</v>
      </c>
      <c r="G4157" t="s">
        <v>68</v>
      </c>
      <c r="H4157">
        <v>1</v>
      </c>
      <c r="I4157">
        <v>117.26</v>
      </c>
      <c r="J4157">
        <v>3.0000000000000001E-3</v>
      </c>
      <c r="K4157">
        <v>78.34</v>
      </c>
      <c r="L4157" t="s">
        <v>57</v>
      </c>
    </row>
    <row r="4158" spans="1:12" x14ac:dyDescent="0.3">
      <c r="A4158" t="s">
        <v>4136</v>
      </c>
      <c r="B4158" t="s">
        <v>7250</v>
      </c>
      <c r="C4158" t="s">
        <v>6750</v>
      </c>
      <c r="D4158" t="s">
        <v>116</v>
      </c>
      <c r="E4158" t="s">
        <v>60</v>
      </c>
      <c r="F4158" t="s">
        <v>61</v>
      </c>
      <c r="G4158" t="s">
        <v>56</v>
      </c>
      <c r="H4158">
        <v>4</v>
      </c>
      <c r="I4158">
        <v>109.27</v>
      </c>
      <c r="J4158">
        <v>0.123</v>
      </c>
      <c r="K4158">
        <v>57.84</v>
      </c>
      <c r="L4158" t="s">
        <v>57</v>
      </c>
    </row>
    <row r="4159" spans="1:12" x14ac:dyDescent="0.3">
      <c r="A4159" t="s">
        <v>430</v>
      </c>
      <c r="B4159" t="s">
        <v>7321</v>
      </c>
      <c r="C4159" t="s">
        <v>6755</v>
      </c>
      <c r="D4159" t="s">
        <v>372</v>
      </c>
      <c r="E4159" t="s">
        <v>60</v>
      </c>
      <c r="F4159" t="s">
        <v>76</v>
      </c>
      <c r="G4159" t="s">
        <v>68</v>
      </c>
      <c r="H4159">
        <v>10</v>
      </c>
      <c r="I4159">
        <v>108.37</v>
      </c>
      <c r="J4159">
        <v>1.4999999999999999E-2</v>
      </c>
      <c r="K4159">
        <v>45.53</v>
      </c>
      <c r="L4159" t="s">
        <v>57</v>
      </c>
    </row>
    <row r="4160" spans="1:12" x14ac:dyDescent="0.3">
      <c r="A4160" t="s">
        <v>5522</v>
      </c>
      <c r="B4160" t="s">
        <v>8208</v>
      </c>
      <c r="C4160" t="s">
        <v>84</v>
      </c>
      <c r="D4160" t="s">
        <v>103</v>
      </c>
      <c r="E4160" t="s">
        <v>107</v>
      </c>
      <c r="F4160" t="s">
        <v>132</v>
      </c>
      <c r="G4160" t="s">
        <v>68</v>
      </c>
      <c r="H4160">
        <v>6</v>
      </c>
      <c r="I4160">
        <v>39.25</v>
      </c>
      <c r="J4160">
        <v>7.0999999999999994E-2</v>
      </c>
      <c r="K4160">
        <v>12.22</v>
      </c>
      <c r="L4160" t="s">
        <v>57</v>
      </c>
    </row>
    <row r="4161" spans="1:12" x14ac:dyDescent="0.3">
      <c r="A4161" t="s">
        <v>4210</v>
      </c>
      <c r="B4161" t="s">
        <v>7953</v>
      </c>
      <c r="C4161" t="s">
        <v>88</v>
      </c>
      <c r="D4161" t="s">
        <v>7399</v>
      </c>
      <c r="E4161" t="s">
        <v>60</v>
      </c>
      <c r="F4161" t="s">
        <v>76</v>
      </c>
      <c r="G4161" t="s">
        <v>56</v>
      </c>
      <c r="H4161">
        <v>9</v>
      </c>
      <c r="I4161">
        <v>50.94</v>
      </c>
      <c r="J4161">
        <v>0</v>
      </c>
      <c r="K4161">
        <v>25.75</v>
      </c>
      <c r="L4161" t="s">
        <v>57</v>
      </c>
    </row>
    <row r="4162" spans="1:12" x14ac:dyDescent="0.3">
      <c r="A4162" t="s">
        <v>6152</v>
      </c>
      <c r="B4162" t="s">
        <v>6984</v>
      </c>
      <c r="C4162" t="s">
        <v>88</v>
      </c>
      <c r="D4162" t="s">
        <v>198</v>
      </c>
      <c r="E4162" t="s">
        <v>6911</v>
      </c>
      <c r="F4162" t="s">
        <v>67</v>
      </c>
      <c r="G4162" t="s">
        <v>56</v>
      </c>
      <c r="H4162">
        <v>2</v>
      </c>
      <c r="I4162">
        <v>69.099999999999994</v>
      </c>
      <c r="J4162">
        <v>9.0999999999999998E-2</v>
      </c>
      <c r="K4162">
        <v>37.93</v>
      </c>
      <c r="L4162" t="s">
        <v>57</v>
      </c>
    </row>
    <row r="4163" spans="1:12" x14ac:dyDescent="0.3">
      <c r="A4163" t="s">
        <v>733</v>
      </c>
      <c r="B4163" t="s">
        <v>8086</v>
      </c>
      <c r="C4163" t="s">
        <v>84</v>
      </c>
      <c r="D4163" t="s">
        <v>572</v>
      </c>
      <c r="E4163" t="s">
        <v>93</v>
      </c>
      <c r="F4163" t="s">
        <v>124</v>
      </c>
      <c r="G4163" t="s">
        <v>68</v>
      </c>
      <c r="H4163">
        <v>7</v>
      </c>
      <c r="I4163">
        <v>62.75</v>
      </c>
      <c r="J4163">
        <v>0.17299999999999999</v>
      </c>
      <c r="K4163">
        <v>28.49</v>
      </c>
      <c r="L4163" t="s">
        <v>57</v>
      </c>
    </row>
    <row r="4164" spans="1:12" x14ac:dyDescent="0.3">
      <c r="A4164" t="s">
        <v>2119</v>
      </c>
      <c r="B4164" t="s">
        <v>7890</v>
      </c>
      <c r="C4164" t="s">
        <v>88</v>
      </c>
      <c r="D4164" t="s">
        <v>234</v>
      </c>
      <c r="E4164" t="s">
        <v>71</v>
      </c>
      <c r="F4164" t="s">
        <v>72</v>
      </c>
      <c r="G4164" t="s">
        <v>68</v>
      </c>
      <c r="H4164">
        <v>2</v>
      </c>
      <c r="I4164">
        <v>139.68</v>
      </c>
      <c r="J4164">
        <v>9.4E-2</v>
      </c>
      <c r="K4164">
        <v>95.18</v>
      </c>
      <c r="L4164" t="s">
        <v>57</v>
      </c>
    </row>
    <row r="4165" spans="1:12" x14ac:dyDescent="0.3">
      <c r="A4165" t="s">
        <v>3675</v>
      </c>
      <c r="B4165" t="s">
        <v>7951</v>
      </c>
      <c r="C4165" t="s">
        <v>84</v>
      </c>
      <c r="D4165" t="s">
        <v>372</v>
      </c>
      <c r="E4165" t="s">
        <v>93</v>
      </c>
      <c r="F4165" t="s">
        <v>219</v>
      </c>
      <c r="G4165" t="s">
        <v>56</v>
      </c>
      <c r="H4165">
        <v>1</v>
      </c>
      <c r="I4165">
        <v>78.77</v>
      </c>
      <c r="J4165">
        <v>0.05</v>
      </c>
      <c r="K4165">
        <v>29.7</v>
      </c>
      <c r="L4165" t="s">
        <v>57</v>
      </c>
    </row>
    <row r="4166" spans="1:12" x14ac:dyDescent="0.3">
      <c r="A4166" t="s">
        <v>4039</v>
      </c>
      <c r="B4166" t="s">
        <v>7410</v>
      </c>
      <c r="C4166" t="s">
        <v>52</v>
      </c>
      <c r="D4166" t="s">
        <v>53</v>
      </c>
      <c r="E4166" t="s">
        <v>60</v>
      </c>
      <c r="F4166" t="s">
        <v>90</v>
      </c>
      <c r="G4166" t="s">
        <v>56</v>
      </c>
      <c r="H4166">
        <v>1</v>
      </c>
      <c r="I4166">
        <v>29.61</v>
      </c>
      <c r="J4166">
        <v>3.4000000000000002E-2</v>
      </c>
      <c r="K4166">
        <v>15.4</v>
      </c>
      <c r="L4166" t="s">
        <v>57</v>
      </c>
    </row>
    <row r="4167" spans="1:12" x14ac:dyDescent="0.3">
      <c r="A4167" t="s">
        <v>2410</v>
      </c>
      <c r="B4167" t="s">
        <v>7377</v>
      </c>
      <c r="C4167" t="s">
        <v>63</v>
      </c>
      <c r="D4167" t="s">
        <v>7081</v>
      </c>
      <c r="E4167" t="s">
        <v>107</v>
      </c>
      <c r="F4167" t="s">
        <v>108</v>
      </c>
      <c r="G4167" t="s">
        <v>56</v>
      </c>
      <c r="H4167">
        <v>7</v>
      </c>
      <c r="I4167">
        <v>45.73</v>
      </c>
      <c r="K4167">
        <v>14.64</v>
      </c>
      <c r="L4167" t="s">
        <v>57</v>
      </c>
    </row>
    <row r="4168" spans="1:12" x14ac:dyDescent="0.3">
      <c r="A4168" t="s">
        <v>665</v>
      </c>
      <c r="B4168" t="s">
        <v>7743</v>
      </c>
      <c r="C4168" t="s">
        <v>52</v>
      </c>
      <c r="D4168" t="s">
        <v>272</v>
      </c>
      <c r="E4168" t="s">
        <v>60</v>
      </c>
      <c r="F4168" t="s">
        <v>90</v>
      </c>
      <c r="G4168" t="s">
        <v>68</v>
      </c>
      <c r="H4168">
        <v>3</v>
      </c>
      <c r="I4168">
        <v>36.58</v>
      </c>
      <c r="J4168">
        <v>6.0999999999999999E-2</v>
      </c>
      <c r="K4168">
        <v>18.39</v>
      </c>
      <c r="L4168" t="s">
        <v>57</v>
      </c>
    </row>
    <row r="4169" spans="1:12" x14ac:dyDescent="0.3">
      <c r="A4169" t="s">
        <v>2901</v>
      </c>
      <c r="B4169" t="s">
        <v>6850</v>
      </c>
      <c r="C4169" t="s">
        <v>88</v>
      </c>
      <c r="D4169" t="s">
        <v>429</v>
      </c>
      <c r="E4169" t="s">
        <v>71</v>
      </c>
      <c r="F4169" t="s">
        <v>86</v>
      </c>
      <c r="G4169" t="s">
        <v>68</v>
      </c>
      <c r="H4169">
        <v>1</v>
      </c>
      <c r="I4169">
        <v>192.61</v>
      </c>
      <c r="J4169">
        <v>0.20100000000000001</v>
      </c>
      <c r="K4169">
        <v>152.47999999999999</v>
      </c>
      <c r="L4169" t="s">
        <v>57</v>
      </c>
    </row>
    <row r="4170" spans="1:12" x14ac:dyDescent="0.3">
      <c r="A4170" t="s">
        <v>4681</v>
      </c>
      <c r="B4170" t="s">
        <v>6843</v>
      </c>
      <c r="C4170" t="s">
        <v>84</v>
      </c>
      <c r="D4170" t="s">
        <v>110</v>
      </c>
      <c r="E4170" t="s">
        <v>107</v>
      </c>
      <c r="F4170" t="s">
        <v>148</v>
      </c>
      <c r="G4170" t="s">
        <v>56</v>
      </c>
      <c r="H4170">
        <v>1</v>
      </c>
      <c r="I4170">
        <v>32.83</v>
      </c>
      <c r="J4170">
        <v>0.15</v>
      </c>
      <c r="K4170">
        <v>11.92</v>
      </c>
      <c r="L4170" t="s">
        <v>57</v>
      </c>
    </row>
    <row r="4171" spans="1:12" x14ac:dyDescent="0.3">
      <c r="A4171" t="s">
        <v>2729</v>
      </c>
      <c r="B4171" t="s">
        <v>7239</v>
      </c>
      <c r="C4171" t="s">
        <v>84</v>
      </c>
      <c r="D4171" t="s">
        <v>144</v>
      </c>
      <c r="E4171" t="s">
        <v>107</v>
      </c>
      <c r="F4171" t="s">
        <v>193</v>
      </c>
      <c r="G4171" t="s">
        <v>68</v>
      </c>
      <c r="H4171">
        <v>2</v>
      </c>
      <c r="I4171">
        <v>10.77</v>
      </c>
      <c r="J4171">
        <v>0.126</v>
      </c>
      <c r="K4171">
        <v>4.1500000000000004</v>
      </c>
      <c r="L4171" t="s">
        <v>57</v>
      </c>
    </row>
    <row r="4172" spans="1:12" x14ac:dyDescent="0.3">
      <c r="A4172" t="s">
        <v>3992</v>
      </c>
      <c r="B4172" t="s">
        <v>8439</v>
      </c>
      <c r="C4172" t="s">
        <v>6741</v>
      </c>
      <c r="D4172" t="s">
        <v>96</v>
      </c>
      <c r="E4172" t="s">
        <v>71</v>
      </c>
      <c r="F4172" t="s">
        <v>97</v>
      </c>
      <c r="G4172" t="s">
        <v>68</v>
      </c>
      <c r="H4172">
        <v>4</v>
      </c>
      <c r="I4172">
        <v>182.02</v>
      </c>
      <c r="J4172">
        <v>0.154</v>
      </c>
      <c r="K4172">
        <v>125.9</v>
      </c>
      <c r="L4172" t="s">
        <v>57</v>
      </c>
    </row>
    <row r="4173" spans="1:12" x14ac:dyDescent="0.3">
      <c r="A4173" t="s">
        <v>5852</v>
      </c>
      <c r="B4173" t="s">
        <v>6736</v>
      </c>
      <c r="C4173" t="s">
        <v>84</v>
      </c>
      <c r="D4173" t="s">
        <v>171</v>
      </c>
      <c r="E4173" t="s">
        <v>107</v>
      </c>
      <c r="F4173" t="s">
        <v>139</v>
      </c>
      <c r="G4173" t="s">
        <v>68</v>
      </c>
      <c r="H4173">
        <v>2</v>
      </c>
      <c r="I4173">
        <v>38.53</v>
      </c>
      <c r="J4173">
        <v>0.2</v>
      </c>
      <c r="L4173" t="s">
        <v>57</v>
      </c>
    </row>
    <row r="4174" spans="1:12" x14ac:dyDescent="0.3">
      <c r="A4174" t="s">
        <v>1610</v>
      </c>
      <c r="B4174" t="s">
        <v>7703</v>
      </c>
      <c r="C4174" t="s">
        <v>88</v>
      </c>
      <c r="D4174" t="s">
        <v>116</v>
      </c>
      <c r="E4174" t="s">
        <v>60</v>
      </c>
      <c r="F4174" t="s">
        <v>8163</v>
      </c>
      <c r="G4174" t="s">
        <v>56</v>
      </c>
      <c r="H4174">
        <v>2</v>
      </c>
      <c r="I4174">
        <v>43.62</v>
      </c>
      <c r="J4174">
        <v>2E-3</v>
      </c>
      <c r="K4174">
        <v>18.09</v>
      </c>
      <c r="L4174" t="s">
        <v>57</v>
      </c>
    </row>
    <row r="4175" spans="1:12" x14ac:dyDescent="0.3">
      <c r="A4175" t="s">
        <v>979</v>
      </c>
      <c r="B4175" t="s">
        <v>6966</v>
      </c>
      <c r="C4175" t="s">
        <v>63</v>
      </c>
      <c r="D4175" t="s">
        <v>175</v>
      </c>
      <c r="E4175" t="s">
        <v>93</v>
      </c>
      <c r="F4175" t="s">
        <v>255</v>
      </c>
      <c r="G4175" t="s">
        <v>68</v>
      </c>
      <c r="H4175">
        <v>5</v>
      </c>
      <c r="I4175">
        <v>76.540000000000006</v>
      </c>
      <c r="K4175">
        <v>26.93</v>
      </c>
      <c r="L4175" t="s">
        <v>57</v>
      </c>
    </row>
    <row r="4176" spans="1:12" x14ac:dyDescent="0.3">
      <c r="A4176" t="s">
        <v>1772</v>
      </c>
      <c r="B4176" t="s">
        <v>7834</v>
      </c>
      <c r="C4176" t="s">
        <v>63</v>
      </c>
      <c r="D4176" t="s">
        <v>281</v>
      </c>
      <c r="E4176" t="s">
        <v>107</v>
      </c>
      <c r="F4176" t="s">
        <v>193</v>
      </c>
      <c r="G4176" t="s">
        <v>68</v>
      </c>
      <c r="H4176">
        <v>8</v>
      </c>
      <c r="I4176">
        <v>38.86</v>
      </c>
      <c r="J4176">
        <v>0.29099999999999998</v>
      </c>
      <c r="K4176">
        <v>12.15</v>
      </c>
      <c r="L4176" t="s">
        <v>57</v>
      </c>
    </row>
    <row r="4177" spans="1:12" x14ac:dyDescent="0.3">
      <c r="A4177" t="s">
        <v>1080</v>
      </c>
      <c r="B4177" t="s">
        <v>6839</v>
      </c>
      <c r="C4177" t="s">
        <v>6930</v>
      </c>
      <c r="D4177" t="s">
        <v>171</v>
      </c>
      <c r="E4177" t="s">
        <v>71</v>
      </c>
      <c r="F4177" t="s">
        <v>72</v>
      </c>
      <c r="G4177" t="s">
        <v>68</v>
      </c>
      <c r="H4177">
        <v>2</v>
      </c>
      <c r="I4177">
        <v>285.92</v>
      </c>
      <c r="J4177">
        <v>0.14000000000000001</v>
      </c>
      <c r="K4177">
        <v>200.77</v>
      </c>
      <c r="L4177" t="s">
        <v>6720</v>
      </c>
    </row>
    <row r="4178" spans="1:12" x14ac:dyDescent="0.3">
      <c r="A4178" t="s">
        <v>3259</v>
      </c>
      <c r="B4178" t="s">
        <v>7405</v>
      </c>
      <c r="C4178" t="s">
        <v>63</v>
      </c>
      <c r="D4178" t="s">
        <v>263</v>
      </c>
      <c r="E4178" t="s">
        <v>60</v>
      </c>
      <c r="F4178" t="s">
        <v>61</v>
      </c>
      <c r="G4178" t="s">
        <v>56</v>
      </c>
      <c r="H4178">
        <v>3</v>
      </c>
      <c r="I4178">
        <v>48.37</v>
      </c>
      <c r="J4178">
        <v>0.17399999999999999</v>
      </c>
      <c r="K4178">
        <v>21.31</v>
      </c>
      <c r="L4178" t="s">
        <v>57</v>
      </c>
    </row>
    <row r="4179" spans="1:12" x14ac:dyDescent="0.3">
      <c r="A4179" t="s">
        <v>194</v>
      </c>
      <c r="B4179" t="s">
        <v>7717</v>
      </c>
      <c r="C4179" t="s">
        <v>88</v>
      </c>
      <c r="D4179" t="s">
        <v>179</v>
      </c>
      <c r="E4179" t="s">
        <v>71</v>
      </c>
      <c r="F4179" t="s">
        <v>126</v>
      </c>
      <c r="G4179" t="s">
        <v>68</v>
      </c>
      <c r="H4179">
        <v>1</v>
      </c>
      <c r="I4179">
        <v>46.31</v>
      </c>
      <c r="J4179">
        <v>4.2000000000000003E-2</v>
      </c>
      <c r="K4179">
        <v>32.090000000000003</v>
      </c>
      <c r="L4179" t="s">
        <v>104</v>
      </c>
    </row>
    <row r="4180" spans="1:12" x14ac:dyDescent="0.3">
      <c r="A4180" t="s">
        <v>537</v>
      </c>
      <c r="B4180" t="s">
        <v>6806</v>
      </c>
      <c r="C4180" t="s">
        <v>63</v>
      </c>
      <c r="D4180" t="s">
        <v>64</v>
      </c>
      <c r="E4180" t="s">
        <v>7021</v>
      </c>
      <c r="F4180" t="s">
        <v>108</v>
      </c>
      <c r="G4180" t="s">
        <v>68</v>
      </c>
      <c r="H4180">
        <v>1</v>
      </c>
      <c r="I4180">
        <v>16.27</v>
      </c>
      <c r="J4180">
        <v>0.191</v>
      </c>
      <c r="K4180">
        <v>7.16</v>
      </c>
      <c r="L4180" t="s">
        <v>57</v>
      </c>
    </row>
    <row r="4181" spans="1:12" x14ac:dyDescent="0.3">
      <c r="A4181" t="s">
        <v>3636</v>
      </c>
      <c r="B4181" t="s">
        <v>7076</v>
      </c>
      <c r="C4181" t="s">
        <v>52</v>
      </c>
      <c r="D4181" t="s">
        <v>101</v>
      </c>
      <c r="E4181" t="s">
        <v>107</v>
      </c>
      <c r="F4181" t="s">
        <v>148</v>
      </c>
      <c r="G4181" t="s">
        <v>68</v>
      </c>
      <c r="H4181">
        <v>3</v>
      </c>
      <c r="I4181">
        <v>48.69</v>
      </c>
      <c r="J4181">
        <v>0.123</v>
      </c>
      <c r="K4181">
        <v>21.9</v>
      </c>
      <c r="L4181" t="s">
        <v>57</v>
      </c>
    </row>
    <row r="4182" spans="1:12" x14ac:dyDescent="0.3">
      <c r="A4182" t="s">
        <v>2121</v>
      </c>
      <c r="B4182" t="s">
        <v>7827</v>
      </c>
      <c r="C4182" t="s">
        <v>84</v>
      </c>
      <c r="D4182" t="s">
        <v>225</v>
      </c>
      <c r="E4182" t="s">
        <v>60</v>
      </c>
      <c r="F4182" t="s">
        <v>67</v>
      </c>
      <c r="G4182" t="s">
        <v>56</v>
      </c>
      <c r="H4182">
        <v>6</v>
      </c>
      <c r="I4182">
        <v>88.32</v>
      </c>
      <c r="J4182">
        <v>0</v>
      </c>
      <c r="K4182">
        <v>47.28</v>
      </c>
      <c r="L4182" t="s">
        <v>6714</v>
      </c>
    </row>
    <row r="4183" spans="1:12" x14ac:dyDescent="0.3">
      <c r="A4183" t="s">
        <v>848</v>
      </c>
      <c r="B4183" t="s">
        <v>7015</v>
      </c>
      <c r="C4183" t="s">
        <v>88</v>
      </c>
      <c r="D4183" t="s">
        <v>7066</v>
      </c>
      <c r="E4183" t="s">
        <v>54</v>
      </c>
      <c r="F4183" t="s">
        <v>156</v>
      </c>
      <c r="G4183" t="s">
        <v>56</v>
      </c>
      <c r="H4183">
        <v>5</v>
      </c>
      <c r="I4183">
        <v>15.39</v>
      </c>
      <c r="J4183">
        <v>1.9E-2</v>
      </c>
      <c r="K4183">
        <v>8.9600000000000009</v>
      </c>
      <c r="L4183" t="s">
        <v>57</v>
      </c>
    </row>
    <row r="4184" spans="1:12" x14ac:dyDescent="0.3">
      <c r="A4184" t="s">
        <v>3187</v>
      </c>
      <c r="B4184" t="s">
        <v>8440</v>
      </c>
      <c r="C4184" t="s">
        <v>52</v>
      </c>
      <c r="D4184" t="s">
        <v>130</v>
      </c>
      <c r="E4184" t="s">
        <v>107</v>
      </c>
      <c r="F4184" t="s">
        <v>132</v>
      </c>
      <c r="G4184" t="s">
        <v>56</v>
      </c>
      <c r="H4184">
        <v>5</v>
      </c>
      <c r="I4184">
        <v>18.28</v>
      </c>
      <c r="J4184">
        <v>2E-3</v>
      </c>
      <c r="K4184">
        <v>5.61</v>
      </c>
      <c r="L4184" t="s">
        <v>104</v>
      </c>
    </row>
    <row r="4185" spans="1:12" x14ac:dyDescent="0.3">
      <c r="A4185" t="s">
        <v>897</v>
      </c>
      <c r="B4185" t="s">
        <v>6921</v>
      </c>
      <c r="C4185" t="s">
        <v>88</v>
      </c>
      <c r="D4185" t="s">
        <v>167</v>
      </c>
      <c r="E4185" t="s">
        <v>6996</v>
      </c>
      <c r="F4185" t="s">
        <v>141</v>
      </c>
      <c r="G4185" t="s">
        <v>56</v>
      </c>
      <c r="H4185">
        <v>1</v>
      </c>
      <c r="I4185">
        <v>46.29</v>
      </c>
      <c r="J4185">
        <v>9.6000000000000002E-2</v>
      </c>
      <c r="K4185">
        <v>22.43</v>
      </c>
      <c r="L4185" t="s">
        <v>57</v>
      </c>
    </row>
    <row r="4186" spans="1:12" x14ac:dyDescent="0.3">
      <c r="A4186" t="s">
        <v>3789</v>
      </c>
      <c r="B4186" t="s">
        <v>7676</v>
      </c>
      <c r="C4186" t="s">
        <v>63</v>
      </c>
      <c r="D4186" t="s">
        <v>251</v>
      </c>
      <c r="E4186" t="s">
        <v>54</v>
      </c>
      <c r="F4186" t="s">
        <v>65</v>
      </c>
      <c r="G4186" t="s">
        <v>68</v>
      </c>
      <c r="H4186">
        <v>4</v>
      </c>
      <c r="I4186">
        <v>4.09</v>
      </c>
      <c r="J4186">
        <v>0.28699999999999998</v>
      </c>
      <c r="K4186">
        <v>2.41</v>
      </c>
      <c r="L4186" t="s">
        <v>104</v>
      </c>
    </row>
    <row r="4187" spans="1:12" x14ac:dyDescent="0.3">
      <c r="A4187" t="s">
        <v>4114</v>
      </c>
      <c r="B4187" t="s">
        <v>8441</v>
      </c>
      <c r="C4187" t="s">
        <v>6718</v>
      </c>
      <c r="D4187" t="s">
        <v>96</v>
      </c>
      <c r="E4187" t="s">
        <v>71</v>
      </c>
      <c r="F4187" t="s">
        <v>97</v>
      </c>
      <c r="G4187" t="s">
        <v>56</v>
      </c>
      <c r="H4187">
        <v>4</v>
      </c>
      <c r="I4187">
        <v>283.52999999999997</v>
      </c>
      <c r="J4187">
        <v>8.1000000000000003E-2</v>
      </c>
      <c r="K4187">
        <v>203.86</v>
      </c>
      <c r="L4187" t="s">
        <v>57</v>
      </c>
    </row>
    <row r="4188" spans="1:12" x14ac:dyDescent="0.3">
      <c r="A4188" t="s">
        <v>2386</v>
      </c>
      <c r="B4188" t="s">
        <v>7852</v>
      </c>
      <c r="C4188" t="s">
        <v>52</v>
      </c>
      <c r="D4188" t="s">
        <v>7050</v>
      </c>
      <c r="E4188" t="s">
        <v>60</v>
      </c>
      <c r="F4188" t="s">
        <v>76</v>
      </c>
      <c r="G4188" t="s">
        <v>68</v>
      </c>
      <c r="H4188">
        <v>1</v>
      </c>
      <c r="I4188">
        <v>23.51</v>
      </c>
      <c r="J4188">
        <v>5.6000000000000001E-2</v>
      </c>
      <c r="K4188">
        <v>11.83</v>
      </c>
      <c r="L4188" t="s">
        <v>57</v>
      </c>
    </row>
    <row r="4189" spans="1:12" x14ac:dyDescent="0.3">
      <c r="A4189" t="s">
        <v>5375</v>
      </c>
      <c r="B4189" t="s">
        <v>6942</v>
      </c>
      <c r="C4189" t="s">
        <v>6930</v>
      </c>
      <c r="D4189" t="s">
        <v>372</v>
      </c>
      <c r="E4189" t="s">
        <v>71</v>
      </c>
      <c r="F4189" t="s">
        <v>126</v>
      </c>
      <c r="G4189" t="s">
        <v>68</v>
      </c>
      <c r="H4189">
        <v>1</v>
      </c>
      <c r="I4189">
        <v>93.33</v>
      </c>
      <c r="J4189">
        <v>0.105</v>
      </c>
      <c r="K4189">
        <v>68.47</v>
      </c>
      <c r="L4189" t="s">
        <v>104</v>
      </c>
    </row>
    <row r="4190" spans="1:12" x14ac:dyDescent="0.3">
      <c r="A4190" t="s">
        <v>1185</v>
      </c>
      <c r="B4190" t="s">
        <v>7110</v>
      </c>
      <c r="C4190" t="s">
        <v>63</v>
      </c>
      <c r="D4190" t="s">
        <v>64</v>
      </c>
      <c r="E4190" t="s">
        <v>54</v>
      </c>
      <c r="F4190" t="s">
        <v>268</v>
      </c>
      <c r="G4190" t="s">
        <v>56</v>
      </c>
      <c r="H4190">
        <v>2</v>
      </c>
      <c r="I4190">
        <v>13.37</v>
      </c>
      <c r="J4190">
        <v>0.23699999999999999</v>
      </c>
      <c r="K4190">
        <v>9.08</v>
      </c>
      <c r="L4190" t="s">
        <v>57</v>
      </c>
    </row>
    <row r="4191" spans="1:12" x14ac:dyDescent="0.3">
      <c r="A4191" t="s">
        <v>3699</v>
      </c>
      <c r="B4191" t="s">
        <v>7078</v>
      </c>
      <c r="C4191" t="s">
        <v>6820</v>
      </c>
      <c r="D4191" t="s">
        <v>200</v>
      </c>
      <c r="E4191" t="s">
        <v>54</v>
      </c>
      <c r="F4191" t="s">
        <v>156</v>
      </c>
      <c r="G4191" t="s">
        <v>56</v>
      </c>
      <c r="H4191">
        <v>1</v>
      </c>
      <c r="I4191">
        <v>4.21</v>
      </c>
      <c r="J4191">
        <v>8.6999999999999994E-2</v>
      </c>
      <c r="K4191">
        <v>2.73</v>
      </c>
      <c r="L4191" t="s">
        <v>57</v>
      </c>
    </row>
    <row r="4192" spans="1:12" x14ac:dyDescent="0.3">
      <c r="A4192" t="s">
        <v>3391</v>
      </c>
      <c r="B4192" t="s">
        <v>7020</v>
      </c>
      <c r="C4192" t="s">
        <v>84</v>
      </c>
      <c r="D4192" t="s">
        <v>6895</v>
      </c>
      <c r="E4192" t="s">
        <v>107</v>
      </c>
      <c r="F4192" t="s">
        <v>148</v>
      </c>
      <c r="G4192" t="s">
        <v>68</v>
      </c>
      <c r="H4192">
        <v>6</v>
      </c>
      <c r="I4192">
        <v>59.21</v>
      </c>
      <c r="J4192">
        <v>7.8E-2</v>
      </c>
      <c r="K4192">
        <v>26.6</v>
      </c>
      <c r="L4192" t="s">
        <v>57</v>
      </c>
    </row>
    <row r="4193" spans="1:12" x14ac:dyDescent="0.3">
      <c r="A4193" t="s">
        <v>4943</v>
      </c>
      <c r="B4193" t="s">
        <v>6837</v>
      </c>
      <c r="C4193" t="s">
        <v>84</v>
      </c>
      <c r="D4193" t="s">
        <v>150</v>
      </c>
      <c r="E4193" t="s">
        <v>60</v>
      </c>
      <c r="F4193" t="s">
        <v>99</v>
      </c>
      <c r="G4193" t="s">
        <v>68</v>
      </c>
      <c r="H4193">
        <v>1</v>
      </c>
      <c r="I4193">
        <v>111.13</v>
      </c>
      <c r="J4193">
        <v>5.8999999999999997E-2</v>
      </c>
      <c r="K4193">
        <v>47.21</v>
      </c>
      <c r="L4193" t="s">
        <v>57</v>
      </c>
    </row>
    <row r="4194" spans="1:12" x14ac:dyDescent="0.3">
      <c r="A4194" t="s">
        <v>1245</v>
      </c>
      <c r="B4194" t="s">
        <v>7899</v>
      </c>
      <c r="C4194" t="s">
        <v>88</v>
      </c>
      <c r="D4194" t="s">
        <v>270</v>
      </c>
      <c r="E4194" t="s">
        <v>71</v>
      </c>
      <c r="F4194" t="s">
        <v>6893</v>
      </c>
      <c r="G4194" t="s">
        <v>56</v>
      </c>
      <c r="H4194">
        <v>2</v>
      </c>
      <c r="I4194">
        <v>289.31</v>
      </c>
      <c r="J4194">
        <v>0.06</v>
      </c>
      <c r="K4194">
        <v>214.99</v>
      </c>
      <c r="L4194" t="s">
        <v>57</v>
      </c>
    </row>
    <row r="4195" spans="1:12" x14ac:dyDescent="0.3">
      <c r="A4195" t="s">
        <v>4769</v>
      </c>
      <c r="B4195" t="s">
        <v>7477</v>
      </c>
      <c r="C4195" t="s">
        <v>52</v>
      </c>
      <c r="D4195" t="s">
        <v>121</v>
      </c>
      <c r="E4195" t="s">
        <v>54</v>
      </c>
      <c r="F4195" t="s">
        <v>65</v>
      </c>
      <c r="G4195" t="s">
        <v>68</v>
      </c>
      <c r="H4195">
        <v>6</v>
      </c>
      <c r="I4195">
        <v>8.99</v>
      </c>
      <c r="J4195">
        <v>8.4000000000000005E-2</v>
      </c>
      <c r="K4195">
        <v>6.18</v>
      </c>
      <c r="L4195" t="s">
        <v>57</v>
      </c>
    </row>
    <row r="4196" spans="1:12" x14ac:dyDescent="0.3">
      <c r="A4196" t="s">
        <v>4163</v>
      </c>
      <c r="B4196" t="s">
        <v>6989</v>
      </c>
      <c r="C4196" t="s">
        <v>6750</v>
      </c>
      <c r="D4196" t="s">
        <v>270</v>
      </c>
      <c r="E4196" t="s">
        <v>60</v>
      </c>
      <c r="F4196" t="s">
        <v>99</v>
      </c>
      <c r="G4196" t="s">
        <v>56</v>
      </c>
      <c r="H4196">
        <v>4</v>
      </c>
      <c r="I4196">
        <v>41.6</v>
      </c>
      <c r="J4196">
        <v>0.06</v>
      </c>
      <c r="K4196">
        <v>21.69</v>
      </c>
      <c r="L4196" t="s">
        <v>57</v>
      </c>
    </row>
    <row r="4197" spans="1:12" x14ac:dyDescent="0.3">
      <c r="A4197" t="s">
        <v>336</v>
      </c>
      <c r="B4197" t="s">
        <v>8442</v>
      </c>
      <c r="C4197" t="s">
        <v>84</v>
      </c>
      <c r="D4197" t="s">
        <v>169</v>
      </c>
      <c r="E4197" t="s">
        <v>107</v>
      </c>
      <c r="F4197" t="s">
        <v>6797</v>
      </c>
      <c r="G4197" t="s">
        <v>68</v>
      </c>
      <c r="H4197">
        <v>1</v>
      </c>
      <c r="I4197">
        <v>11.55</v>
      </c>
      <c r="J4197">
        <v>6.9000000000000006E-2</v>
      </c>
      <c r="K4197">
        <v>4.2300000000000004</v>
      </c>
      <c r="L4197" t="s">
        <v>57</v>
      </c>
    </row>
    <row r="4198" spans="1:12" x14ac:dyDescent="0.3">
      <c r="A4198" t="s">
        <v>1096</v>
      </c>
      <c r="B4198" t="s">
        <v>7568</v>
      </c>
      <c r="C4198" t="s">
        <v>52</v>
      </c>
      <c r="D4198" t="s">
        <v>101</v>
      </c>
      <c r="E4198" t="s">
        <v>54</v>
      </c>
      <c r="F4198" t="s">
        <v>268</v>
      </c>
      <c r="G4198" t="s">
        <v>68</v>
      </c>
      <c r="H4198">
        <v>5</v>
      </c>
      <c r="I4198">
        <v>7.44</v>
      </c>
      <c r="J4198">
        <v>0.20599999999999999</v>
      </c>
      <c r="K4198">
        <v>4.83</v>
      </c>
      <c r="L4198" t="s">
        <v>57</v>
      </c>
    </row>
    <row r="4199" spans="1:12" x14ac:dyDescent="0.3">
      <c r="A4199" t="s">
        <v>1204</v>
      </c>
      <c r="B4199" t="s">
        <v>8443</v>
      </c>
      <c r="C4199" t="s">
        <v>52</v>
      </c>
      <c r="D4199" t="s">
        <v>181</v>
      </c>
      <c r="E4199" t="s">
        <v>60</v>
      </c>
      <c r="F4199" t="s">
        <v>99</v>
      </c>
      <c r="G4199" t="s">
        <v>68</v>
      </c>
      <c r="H4199">
        <v>1</v>
      </c>
      <c r="I4199">
        <v>52.87</v>
      </c>
      <c r="J4199">
        <v>2.7E-2</v>
      </c>
      <c r="K4199">
        <v>26.42</v>
      </c>
      <c r="L4199" t="s">
        <v>57</v>
      </c>
    </row>
    <row r="4200" spans="1:12" x14ac:dyDescent="0.3">
      <c r="A4200" t="s">
        <v>3443</v>
      </c>
      <c r="B4200" t="s">
        <v>6739</v>
      </c>
      <c r="C4200" t="s">
        <v>63</v>
      </c>
      <c r="D4200" t="s">
        <v>137</v>
      </c>
      <c r="E4200" t="s">
        <v>71</v>
      </c>
      <c r="F4200" t="s">
        <v>78</v>
      </c>
      <c r="G4200" t="s">
        <v>56</v>
      </c>
      <c r="H4200">
        <v>7</v>
      </c>
      <c r="I4200">
        <v>30.97</v>
      </c>
      <c r="J4200">
        <v>0.253</v>
      </c>
      <c r="K4200">
        <v>20.57</v>
      </c>
      <c r="L4200" t="s">
        <v>57</v>
      </c>
    </row>
    <row r="4201" spans="1:12" x14ac:dyDescent="0.3">
      <c r="A4201" t="s">
        <v>2983</v>
      </c>
      <c r="B4201" t="s">
        <v>7060</v>
      </c>
      <c r="C4201" t="s">
        <v>84</v>
      </c>
      <c r="D4201" t="s">
        <v>150</v>
      </c>
      <c r="E4201" t="s">
        <v>107</v>
      </c>
      <c r="F4201" t="s">
        <v>132</v>
      </c>
      <c r="G4201" t="s">
        <v>56</v>
      </c>
      <c r="H4201">
        <v>1</v>
      </c>
      <c r="I4201">
        <v>24.83</v>
      </c>
      <c r="J4201">
        <v>0.184</v>
      </c>
      <c r="K4201">
        <v>8.2100000000000009</v>
      </c>
      <c r="L4201" t="s">
        <v>57</v>
      </c>
    </row>
    <row r="4202" spans="1:12" x14ac:dyDescent="0.3">
      <c r="A4202" t="s">
        <v>2405</v>
      </c>
      <c r="B4202" t="s">
        <v>6864</v>
      </c>
      <c r="C4202" t="s">
        <v>84</v>
      </c>
      <c r="D4202" t="s">
        <v>177</v>
      </c>
      <c r="E4202" t="s">
        <v>60</v>
      </c>
      <c r="F4202" t="s">
        <v>67</v>
      </c>
      <c r="G4202" t="s">
        <v>68</v>
      </c>
      <c r="H4202">
        <v>5</v>
      </c>
      <c r="I4202">
        <v>114.34</v>
      </c>
      <c r="J4202">
        <v>5.0999999999999997E-2</v>
      </c>
      <c r="K4202">
        <v>52.14</v>
      </c>
    </row>
    <row r="4203" spans="1:12" x14ac:dyDescent="0.3">
      <c r="A4203" t="s">
        <v>419</v>
      </c>
      <c r="B4203" t="s">
        <v>7242</v>
      </c>
      <c r="C4203" t="s">
        <v>84</v>
      </c>
      <c r="D4203" t="s">
        <v>6789</v>
      </c>
      <c r="E4203" t="s">
        <v>60</v>
      </c>
      <c r="F4203" t="s">
        <v>90</v>
      </c>
      <c r="G4203" t="s">
        <v>56</v>
      </c>
      <c r="H4203">
        <v>4</v>
      </c>
      <c r="I4203">
        <v>66.349999999999994</v>
      </c>
      <c r="K4203">
        <v>31.32</v>
      </c>
      <c r="L4203" t="s">
        <v>57</v>
      </c>
    </row>
    <row r="4204" spans="1:12" x14ac:dyDescent="0.3">
      <c r="A4204" t="s">
        <v>3807</v>
      </c>
      <c r="B4204" t="s">
        <v>7184</v>
      </c>
      <c r="C4204" t="s">
        <v>52</v>
      </c>
      <c r="D4204" t="s">
        <v>155</v>
      </c>
      <c r="E4204" t="s">
        <v>71</v>
      </c>
      <c r="F4204" t="s">
        <v>97</v>
      </c>
      <c r="G4204" t="s">
        <v>68</v>
      </c>
      <c r="H4204">
        <v>1</v>
      </c>
      <c r="I4204">
        <v>277.58</v>
      </c>
      <c r="J4204">
        <v>3.5999999999999997E-2</v>
      </c>
      <c r="K4204">
        <v>219.62</v>
      </c>
      <c r="L4204" t="s">
        <v>57</v>
      </c>
    </row>
    <row r="4205" spans="1:12" x14ac:dyDescent="0.3">
      <c r="A4205" t="s">
        <v>5478</v>
      </c>
      <c r="B4205" t="s">
        <v>7672</v>
      </c>
      <c r="C4205" t="s">
        <v>88</v>
      </c>
      <c r="D4205" t="s">
        <v>179</v>
      </c>
      <c r="E4205" t="s">
        <v>71</v>
      </c>
      <c r="F4205" t="s">
        <v>78</v>
      </c>
      <c r="G4205" t="s">
        <v>56</v>
      </c>
      <c r="H4205">
        <v>3</v>
      </c>
      <c r="I4205">
        <v>131.88999999999999</v>
      </c>
      <c r="J4205">
        <v>0.109</v>
      </c>
      <c r="K4205">
        <v>103.04</v>
      </c>
      <c r="L4205" t="s">
        <v>57</v>
      </c>
    </row>
    <row r="4206" spans="1:12" x14ac:dyDescent="0.3">
      <c r="A4206" t="s">
        <v>5121</v>
      </c>
      <c r="B4206" t="s">
        <v>7067</v>
      </c>
      <c r="C4206" t="s">
        <v>52</v>
      </c>
      <c r="D4206" t="s">
        <v>7214</v>
      </c>
      <c r="E4206" t="s">
        <v>60</v>
      </c>
      <c r="F4206" t="s">
        <v>99</v>
      </c>
      <c r="G4206" t="s">
        <v>56</v>
      </c>
      <c r="H4206">
        <v>4</v>
      </c>
      <c r="I4206">
        <v>71.430000000000007</v>
      </c>
      <c r="J4206">
        <v>1.4E-2</v>
      </c>
      <c r="K4206">
        <v>28.74</v>
      </c>
      <c r="L4206" t="s">
        <v>6720</v>
      </c>
    </row>
    <row r="4207" spans="1:12" x14ac:dyDescent="0.3">
      <c r="A4207" t="s">
        <v>864</v>
      </c>
      <c r="B4207" t="s">
        <v>7283</v>
      </c>
      <c r="C4207" t="s">
        <v>88</v>
      </c>
      <c r="D4207" t="s">
        <v>167</v>
      </c>
      <c r="E4207" t="s">
        <v>60</v>
      </c>
      <c r="F4207" t="s">
        <v>67</v>
      </c>
      <c r="G4207" t="s">
        <v>56</v>
      </c>
      <c r="H4207">
        <v>2</v>
      </c>
      <c r="I4207">
        <v>51.18</v>
      </c>
      <c r="J4207">
        <v>7.1999999999999995E-2</v>
      </c>
      <c r="K4207">
        <v>25.5</v>
      </c>
      <c r="L4207" t="s">
        <v>57</v>
      </c>
    </row>
    <row r="4208" spans="1:12" x14ac:dyDescent="0.3">
      <c r="A4208" t="s">
        <v>2558</v>
      </c>
      <c r="B4208" t="s">
        <v>7007</v>
      </c>
      <c r="C4208" t="s">
        <v>52</v>
      </c>
      <c r="D4208" t="s">
        <v>121</v>
      </c>
      <c r="E4208" t="s">
        <v>71</v>
      </c>
      <c r="F4208" t="s">
        <v>72</v>
      </c>
      <c r="H4208">
        <v>7</v>
      </c>
      <c r="I4208">
        <v>131.66</v>
      </c>
      <c r="K4208">
        <v>87.2</v>
      </c>
      <c r="L4208" t="s">
        <v>57</v>
      </c>
    </row>
    <row r="4209" spans="1:12" x14ac:dyDescent="0.3">
      <c r="A4209" t="s">
        <v>1510</v>
      </c>
      <c r="B4209" t="s">
        <v>8071</v>
      </c>
      <c r="C4209" t="s">
        <v>88</v>
      </c>
      <c r="D4209" t="s">
        <v>89</v>
      </c>
      <c r="E4209" t="s">
        <v>54</v>
      </c>
      <c r="F4209" t="s">
        <v>268</v>
      </c>
      <c r="G4209" t="s">
        <v>56</v>
      </c>
      <c r="H4209">
        <v>1</v>
      </c>
      <c r="I4209">
        <v>19.36</v>
      </c>
      <c r="J4209">
        <v>4.5999999999999999E-2</v>
      </c>
      <c r="K4209">
        <v>12.82</v>
      </c>
      <c r="L4209" t="s">
        <v>6720</v>
      </c>
    </row>
    <row r="4210" spans="1:12" x14ac:dyDescent="0.3">
      <c r="A4210" t="s">
        <v>5604</v>
      </c>
      <c r="B4210" t="s">
        <v>6715</v>
      </c>
      <c r="C4210" t="s">
        <v>52</v>
      </c>
      <c r="D4210" t="s">
        <v>155</v>
      </c>
      <c r="E4210" t="s">
        <v>54</v>
      </c>
      <c r="F4210" t="s">
        <v>55</v>
      </c>
      <c r="G4210" t="s">
        <v>56</v>
      </c>
      <c r="H4210">
        <v>3</v>
      </c>
      <c r="I4210">
        <v>4.05</v>
      </c>
      <c r="J4210">
        <v>8.9999999999999993E-3</v>
      </c>
      <c r="K4210">
        <v>2.58</v>
      </c>
      <c r="L4210" t="s">
        <v>57</v>
      </c>
    </row>
    <row r="4211" spans="1:12" x14ac:dyDescent="0.3">
      <c r="A4211" t="s">
        <v>1022</v>
      </c>
      <c r="B4211" t="s">
        <v>6998</v>
      </c>
      <c r="C4211" t="s">
        <v>84</v>
      </c>
      <c r="D4211" t="s">
        <v>150</v>
      </c>
      <c r="E4211" t="s">
        <v>71</v>
      </c>
      <c r="F4211" t="s">
        <v>86</v>
      </c>
      <c r="G4211" t="s">
        <v>56</v>
      </c>
      <c r="H4211">
        <v>3</v>
      </c>
      <c r="I4211">
        <v>274.02999999999997</v>
      </c>
      <c r="J4211">
        <v>8.1000000000000003E-2</v>
      </c>
      <c r="K4211">
        <v>201.88</v>
      </c>
      <c r="L4211" t="s">
        <v>6720</v>
      </c>
    </row>
    <row r="4212" spans="1:12" x14ac:dyDescent="0.3">
      <c r="A4212" t="s">
        <v>3896</v>
      </c>
      <c r="B4212" t="s">
        <v>7970</v>
      </c>
      <c r="C4212" t="s">
        <v>63</v>
      </c>
      <c r="D4212" t="s">
        <v>7518</v>
      </c>
      <c r="E4212" t="s">
        <v>54</v>
      </c>
      <c r="F4212" t="s">
        <v>65</v>
      </c>
      <c r="G4212" t="s">
        <v>56</v>
      </c>
      <c r="H4212">
        <v>3</v>
      </c>
      <c r="I4212">
        <v>19.22</v>
      </c>
      <c r="J4212">
        <v>0.29499999999999998</v>
      </c>
      <c r="K4212">
        <v>11.17</v>
      </c>
      <c r="L4212" t="s">
        <v>57</v>
      </c>
    </row>
    <row r="4213" spans="1:12" x14ac:dyDescent="0.3">
      <c r="A4213" t="s">
        <v>1078</v>
      </c>
      <c r="B4213" t="s">
        <v>7467</v>
      </c>
      <c r="C4213" t="s">
        <v>52</v>
      </c>
      <c r="D4213" t="s">
        <v>130</v>
      </c>
      <c r="E4213" t="s">
        <v>71</v>
      </c>
      <c r="F4213" t="s">
        <v>72</v>
      </c>
      <c r="G4213" t="s">
        <v>68</v>
      </c>
      <c r="H4213">
        <v>8</v>
      </c>
      <c r="I4213">
        <v>36.9</v>
      </c>
      <c r="J4213">
        <v>6.5000000000000002E-2</v>
      </c>
      <c r="K4213">
        <v>25.65</v>
      </c>
      <c r="L4213" t="s">
        <v>57</v>
      </c>
    </row>
    <row r="4214" spans="1:12" x14ac:dyDescent="0.3">
      <c r="A4214" t="s">
        <v>6208</v>
      </c>
      <c r="C4214" t="s">
        <v>52</v>
      </c>
      <c r="D4214" t="s">
        <v>155</v>
      </c>
      <c r="E4214" t="s">
        <v>54</v>
      </c>
      <c r="F4214" t="s">
        <v>65</v>
      </c>
      <c r="G4214" t="s">
        <v>68</v>
      </c>
      <c r="H4214">
        <v>3</v>
      </c>
      <c r="I4214">
        <v>13.51</v>
      </c>
      <c r="J4214">
        <v>7.4999999999999997E-2</v>
      </c>
      <c r="K4214">
        <v>8.31</v>
      </c>
      <c r="L4214" t="s">
        <v>57</v>
      </c>
    </row>
    <row r="4215" spans="1:12" x14ac:dyDescent="0.3">
      <c r="A4215" t="s">
        <v>1130</v>
      </c>
      <c r="B4215" t="s">
        <v>7695</v>
      </c>
      <c r="C4215" t="s">
        <v>52</v>
      </c>
      <c r="D4215" t="s">
        <v>216</v>
      </c>
      <c r="E4215" t="s">
        <v>107</v>
      </c>
      <c r="F4215" t="s">
        <v>132</v>
      </c>
      <c r="G4215" t="s">
        <v>56</v>
      </c>
      <c r="H4215">
        <v>3</v>
      </c>
      <c r="I4215">
        <v>21.16</v>
      </c>
      <c r="J4215">
        <v>6.9000000000000006E-2</v>
      </c>
      <c r="K4215">
        <v>7.57</v>
      </c>
      <c r="L4215" t="s">
        <v>57</v>
      </c>
    </row>
    <row r="4216" spans="1:12" x14ac:dyDescent="0.3">
      <c r="A4216" t="s">
        <v>4972</v>
      </c>
      <c r="B4216" t="s">
        <v>7229</v>
      </c>
      <c r="C4216" t="s">
        <v>84</v>
      </c>
      <c r="D4216" t="s">
        <v>243</v>
      </c>
      <c r="E4216" t="s">
        <v>71</v>
      </c>
      <c r="F4216" t="s">
        <v>6737</v>
      </c>
      <c r="G4216" t="s">
        <v>68</v>
      </c>
      <c r="H4216">
        <v>5</v>
      </c>
      <c r="I4216">
        <v>64.239999999999995</v>
      </c>
      <c r="J4216">
        <v>5.8000000000000003E-2</v>
      </c>
      <c r="K4216">
        <v>42.09</v>
      </c>
      <c r="L4216" t="s">
        <v>57</v>
      </c>
    </row>
    <row r="4217" spans="1:12" x14ac:dyDescent="0.3">
      <c r="A4217" t="s">
        <v>2792</v>
      </c>
      <c r="B4217" t="s">
        <v>7293</v>
      </c>
      <c r="C4217" t="s">
        <v>84</v>
      </c>
      <c r="D4217" t="s">
        <v>196</v>
      </c>
      <c r="E4217" t="s">
        <v>54</v>
      </c>
      <c r="F4217" t="s">
        <v>55</v>
      </c>
      <c r="G4217" t="s">
        <v>56</v>
      </c>
      <c r="H4217">
        <v>6</v>
      </c>
      <c r="I4217">
        <v>7.82</v>
      </c>
      <c r="J4217">
        <v>0</v>
      </c>
      <c r="K4217">
        <v>4.45</v>
      </c>
      <c r="L4217" t="s">
        <v>57</v>
      </c>
    </row>
    <row r="4218" spans="1:12" x14ac:dyDescent="0.3">
      <c r="A4218" t="s">
        <v>1219</v>
      </c>
      <c r="B4218" t="s">
        <v>7082</v>
      </c>
      <c r="C4218" t="s">
        <v>88</v>
      </c>
      <c r="D4218" t="s">
        <v>202</v>
      </c>
      <c r="E4218" t="s">
        <v>60</v>
      </c>
      <c r="F4218" t="s">
        <v>61</v>
      </c>
      <c r="G4218" t="s">
        <v>68</v>
      </c>
      <c r="H4218">
        <v>10</v>
      </c>
      <c r="I4218">
        <v>108.29</v>
      </c>
      <c r="J4218">
        <v>0.09</v>
      </c>
      <c r="K4218">
        <v>51.05</v>
      </c>
      <c r="L4218" t="s">
        <v>57</v>
      </c>
    </row>
    <row r="4219" spans="1:12" x14ac:dyDescent="0.3">
      <c r="A4219" t="s">
        <v>6561</v>
      </c>
      <c r="B4219" t="s">
        <v>6774</v>
      </c>
      <c r="C4219" t="s">
        <v>52</v>
      </c>
      <c r="D4219" t="s">
        <v>121</v>
      </c>
      <c r="E4219" t="s">
        <v>54</v>
      </c>
      <c r="F4219" t="s">
        <v>65</v>
      </c>
      <c r="G4219" t="s">
        <v>68</v>
      </c>
      <c r="H4219">
        <v>1</v>
      </c>
      <c r="I4219">
        <v>9.17</v>
      </c>
      <c r="J4219">
        <v>5.1999999999999998E-2</v>
      </c>
      <c r="K4219">
        <v>6.39</v>
      </c>
      <c r="L4219" t="s">
        <v>6720</v>
      </c>
    </row>
    <row r="4220" spans="1:12" x14ac:dyDescent="0.3">
      <c r="A4220" t="s">
        <v>580</v>
      </c>
      <c r="B4220" t="s">
        <v>7721</v>
      </c>
      <c r="C4220" t="s">
        <v>63</v>
      </c>
      <c r="D4220" t="s">
        <v>119</v>
      </c>
      <c r="E4220" t="s">
        <v>60</v>
      </c>
      <c r="F4220" t="s">
        <v>90</v>
      </c>
      <c r="G4220" t="s">
        <v>68</v>
      </c>
      <c r="H4220">
        <v>2</v>
      </c>
      <c r="I4220">
        <v>21.48</v>
      </c>
      <c r="J4220">
        <v>0.251</v>
      </c>
      <c r="K4220">
        <v>11.11</v>
      </c>
      <c r="L4220" t="s">
        <v>104</v>
      </c>
    </row>
    <row r="4221" spans="1:12" x14ac:dyDescent="0.3">
      <c r="A4221" t="s">
        <v>3513</v>
      </c>
      <c r="B4221" t="s">
        <v>7684</v>
      </c>
      <c r="C4221" t="s">
        <v>52</v>
      </c>
      <c r="D4221" t="s">
        <v>272</v>
      </c>
      <c r="E4221" t="s">
        <v>93</v>
      </c>
      <c r="F4221" t="s">
        <v>94</v>
      </c>
      <c r="G4221" t="s">
        <v>56</v>
      </c>
      <c r="H4221">
        <v>1</v>
      </c>
      <c r="I4221">
        <v>50.79</v>
      </c>
      <c r="J4221">
        <v>0.09</v>
      </c>
      <c r="K4221">
        <v>22.41</v>
      </c>
      <c r="L4221" t="s">
        <v>57</v>
      </c>
    </row>
    <row r="4222" spans="1:12" x14ac:dyDescent="0.3">
      <c r="A4222" t="s">
        <v>1476</v>
      </c>
      <c r="B4222" t="s">
        <v>7578</v>
      </c>
      <c r="C4222" t="s">
        <v>52</v>
      </c>
      <c r="D4222" t="s">
        <v>237</v>
      </c>
      <c r="E4222" t="s">
        <v>60</v>
      </c>
      <c r="F4222" t="s">
        <v>76</v>
      </c>
      <c r="G4222" t="s">
        <v>56</v>
      </c>
      <c r="H4222">
        <v>-2</v>
      </c>
      <c r="I4222">
        <v>19.100000000000001</v>
      </c>
      <c r="J4222">
        <v>0.06</v>
      </c>
      <c r="K4222">
        <v>8.06</v>
      </c>
      <c r="L4222" t="s">
        <v>57</v>
      </c>
    </row>
    <row r="4223" spans="1:12" x14ac:dyDescent="0.3">
      <c r="A4223" t="s">
        <v>3431</v>
      </c>
      <c r="B4223" t="s">
        <v>8444</v>
      </c>
      <c r="C4223" t="s">
        <v>88</v>
      </c>
      <c r="D4223" t="s">
        <v>135</v>
      </c>
      <c r="E4223" t="s">
        <v>54</v>
      </c>
      <c r="F4223" t="s">
        <v>156</v>
      </c>
      <c r="G4223" t="s">
        <v>56</v>
      </c>
      <c r="H4223">
        <v>2</v>
      </c>
      <c r="I4223">
        <v>17.96</v>
      </c>
      <c r="J4223">
        <v>8.5000000000000006E-2</v>
      </c>
      <c r="K4223">
        <v>10.74</v>
      </c>
      <c r="L4223" t="s">
        <v>57</v>
      </c>
    </row>
    <row r="4224" spans="1:12" x14ac:dyDescent="0.3">
      <c r="A4224" t="s">
        <v>2419</v>
      </c>
      <c r="B4224" t="s">
        <v>7109</v>
      </c>
      <c r="C4224" t="s">
        <v>52</v>
      </c>
      <c r="D4224" t="s">
        <v>53</v>
      </c>
      <c r="E4224" t="s">
        <v>107</v>
      </c>
      <c r="F4224" t="s">
        <v>132</v>
      </c>
      <c r="G4224" t="s">
        <v>68</v>
      </c>
      <c r="H4224">
        <v>4</v>
      </c>
      <c r="I4224">
        <v>50.66</v>
      </c>
      <c r="J4224">
        <v>0.107</v>
      </c>
      <c r="K4224">
        <v>22.78</v>
      </c>
      <c r="L4224" t="s">
        <v>57</v>
      </c>
    </row>
    <row r="4225" spans="1:12" x14ac:dyDescent="0.3">
      <c r="A4225" t="s">
        <v>3551</v>
      </c>
      <c r="B4225" t="s">
        <v>7148</v>
      </c>
      <c r="C4225" t="s">
        <v>88</v>
      </c>
      <c r="D4225" t="s">
        <v>206</v>
      </c>
      <c r="E4225" t="s">
        <v>107</v>
      </c>
      <c r="F4225" t="s">
        <v>148</v>
      </c>
      <c r="G4225" t="s">
        <v>68</v>
      </c>
      <c r="H4225">
        <v>1</v>
      </c>
      <c r="I4225">
        <v>37.01</v>
      </c>
      <c r="J4225">
        <v>5.3999999999999999E-2</v>
      </c>
      <c r="K4225">
        <v>12.15</v>
      </c>
      <c r="L4225" t="s">
        <v>57</v>
      </c>
    </row>
    <row r="4226" spans="1:12" x14ac:dyDescent="0.3">
      <c r="A4226" t="s">
        <v>974</v>
      </c>
      <c r="B4226" t="s">
        <v>8003</v>
      </c>
      <c r="C4226" t="s">
        <v>52</v>
      </c>
      <c r="D4226" t="s">
        <v>53</v>
      </c>
      <c r="E4226" t="s">
        <v>71</v>
      </c>
      <c r="F4226" t="s">
        <v>6893</v>
      </c>
      <c r="G4226" t="s">
        <v>56</v>
      </c>
      <c r="H4226">
        <v>4</v>
      </c>
      <c r="I4226">
        <v>155.96</v>
      </c>
      <c r="J4226">
        <v>0.05</v>
      </c>
      <c r="K4226">
        <v>112.52</v>
      </c>
      <c r="L4226" t="s">
        <v>6738</v>
      </c>
    </row>
    <row r="4227" spans="1:12" x14ac:dyDescent="0.3">
      <c r="A4227" t="s">
        <v>5789</v>
      </c>
      <c r="B4227" t="s">
        <v>7872</v>
      </c>
      <c r="C4227" t="s">
        <v>88</v>
      </c>
      <c r="D4227" t="s">
        <v>234</v>
      </c>
      <c r="E4227" t="s">
        <v>60</v>
      </c>
      <c r="F4227" t="s">
        <v>90</v>
      </c>
      <c r="G4227" t="s">
        <v>68</v>
      </c>
      <c r="H4227">
        <v>2</v>
      </c>
      <c r="I4227">
        <v>110.07</v>
      </c>
      <c r="J4227">
        <v>7.4999999999999997E-2</v>
      </c>
      <c r="K4227">
        <v>54.74</v>
      </c>
      <c r="L4227" t="s">
        <v>57</v>
      </c>
    </row>
    <row r="4228" spans="1:12" x14ac:dyDescent="0.3">
      <c r="A4228" t="s">
        <v>4673</v>
      </c>
      <c r="B4228" t="s">
        <v>8445</v>
      </c>
      <c r="C4228" t="s">
        <v>84</v>
      </c>
      <c r="D4228" t="s">
        <v>243</v>
      </c>
      <c r="E4228" t="s">
        <v>6996</v>
      </c>
      <c r="F4228" t="s">
        <v>124</v>
      </c>
      <c r="G4228" t="s">
        <v>56</v>
      </c>
      <c r="H4228">
        <v>2</v>
      </c>
      <c r="I4228">
        <v>28.47</v>
      </c>
      <c r="J4228">
        <v>4.1000000000000002E-2</v>
      </c>
      <c r="K4228">
        <v>10.56</v>
      </c>
      <c r="L4228" t="s">
        <v>57</v>
      </c>
    </row>
    <row r="4229" spans="1:12" x14ac:dyDescent="0.3">
      <c r="A4229" t="s">
        <v>3682</v>
      </c>
      <c r="B4229" t="s">
        <v>7802</v>
      </c>
      <c r="C4229" t="s">
        <v>63</v>
      </c>
      <c r="D4229" t="s">
        <v>106</v>
      </c>
      <c r="E4229" t="s">
        <v>60</v>
      </c>
      <c r="F4229" t="s">
        <v>61</v>
      </c>
      <c r="H4229">
        <v>2</v>
      </c>
      <c r="I4229">
        <v>44.35</v>
      </c>
      <c r="J4229">
        <v>0.28000000000000003</v>
      </c>
      <c r="K4229">
        <v>23.8</v>
      </c>
      <c r="L4229" t="s">
        <v>57</v>
      </c>
    </row>
    <row r="4230" spans="1:12" x14ac:dyDescent="0.3">
      <c r="A4230" t="s">
        <v>4835</v>
      </c>
      <c r="B4230" t="s">
        <v>7974</v>
      </c>
      <c r="C4230" t="s">
        <v>88</v>
      </c>
      <c r="D4230" t="s">
        <v>116</v>
      </c>
      <c r="E4230" t="s">
        <v>60</v>
      </c>
      <c r="F4230" t="s">
        <v>76</v>
      </c>
      <c r="G4230" t="s">
        <v>56</v>
      </c>
      <c r="H4230">
        <v>2</v>
      </c>
      <c r="I4230">
        <v>72.94</v>
      </c>
      <c r="J4230">
        <v>1.7999999999999999E-2</v>
      </c>
      <c r="K4230">
        <v>35.04</v>
      </c>
      <c r="L4230" t="s">
        <v>57</v>
      </c>
    </row>
    <row r="4231" spans="1:12" x14ac:dyDescent="0.3">
      <c r="A4231" t="s">
        <v>954</v>
      </c>
      <c r="B4231" t="s">
        <v>8166</v>
      </c>
      <c r="C4231" t="s">
        <v>52</v>
      </c>
      <c r="D4231" t="s">
        <v>216</v>
      </c>
      <c r="E4231" t="s">
        <v>93</v>
      </c>
      <c r="F4231" t="s">
        <v>94</v>
      </c>
      <c r="G4231" t="s">
        <v>68</v>
      </c>
      <c r="H4231">
        <v>1</v>
      </c>
      <c r="I4231">
        <v>18.78</v>
      </c>
      <c r="J4231">
        <v>0.114</v>
      </c>
      <c r="K4231">
        <v>7.37</v>
      </c>
      <c r="L4231" t="s">
        <v>57</v>
      </c>
    </row>
    <row r="4232" spans="1:12" x14ac:dyDescent="0.3">
      <c r="A4232" t="s">
        <v>5459</v>
      </c>
      <c r="B4232" t="s">
        <v>7724</v>
      </c>
      <c r="C4232" t="s">
        <v>88</v>
      </c>
      <c r="D4232" t="s">
        <v>429</v>
      </c>
      <c r="E4232" t="s">
        <v>93</v>
      </c>
      <c r="F4232" t="s">
        <v>94</v>
      </c>
      <c r="G4232" t="s">
        <v>56</v>
      </c>
      <c r="H4232">
        <v>2</v>
      </c>
      <c r="I4232">
        <v>71.16</v>
      </c>
      <c r="J4232">
        <v>9.5000000000000001E-2</v>
      </c>
      <c r="K4232">
        <v>26.24</v>
      </c>
      <c r="L4232" t="s">
        <v>57</v>
      </c>
    </row>
    <row r="4233" spans="1:12" x14ac:dyDescent="0.3">
      <c r="A4233" t="s">
        <v>6390</v>
      </c>
      <c r="B4233" t="s">
        <v>8446</v>
      </c>
      <c r="C4233" t="s">
        <v>6930</v>
      </c>
      <c r="D4233" t="s">
        <v>85</v>
      </c>
      <c r="E4233" t="s">
        <v>71</v>
      </c>
      <c r="F4233" t="s">
        <v>86</v>
      </c>
      <c r="G4233" t="s">
        <v>68</v>
      </c>
      <c r="H4233">
        <v>2</v>
      </c>
      <c r="J4233">
        <v>6.2E-2</v>
      </c>
      <c r="K4233">
        <v>78.94</v>
      </c>
      <c r="L4233" t="s">
        <v>57</v>
      </c>
    </row>
    <row r="4234" spans="1:12" x14ac:dyDescent="0.3">
      <c r="A4234" t="s">
        <v>5925</v>
      </c>
      <c r="B4234" t="s">
        <v>8379</v>
      </c>
      <c r="C4234" t="s">
        <v>84</v>
      </c>
      <c r="D4234" t="s">
        <v>171</v>
      </c>
      <c r="E4234" t="s">
        <v>71</v>
      </c>
      <c r="F4234" t="s">
        <v>97</v>
      </c>
      <c r="G4234" t="s">
        <v>56</v>
      </c>
      <c r="H4234">
        <v>6</v>
      </c>
      <c r="I4234">
        <v>110.91</v>
      </c>
      <c r="J4234">
        <v>9.8000000000000004E-2</v>
      </c>
      <c r="K4234">
        <v>72.61</v>
      </c>
      <c r="L4234" t="s">
        <v>57</v>
      </c>
    </row>
    <row r="4235" spans="1:12" x14ac:dyDescent="0.3">
      <c r="A4235" t="s">
        <v>1416</v>
      </c>
      <c r="B4235" t="s">
        <v>7821</v>
      </c>
      <c r="C4235" t="s">
        <v>6817</v>
      </c>
      <c r="D4235" t="s">
        <v>234</v>
      </c>
      <c r="E4235" t="s">
        <v>93</v>
      </c>
      <c r="F4235" t="s">
        <v>124</v>
      </c>
      <c r="H4235">
        <v>4</v>
      </c>
      <c r="I4235">
        <v>53.12</v>
      </c>
      <c r="J4235">
        <v>3.1E-2</v>
      </c>
      <c r="K4235">
        <v>25.12</v>
      </c>
      <c r="L4235" t="s">
        <v>57</v>
      </c>
    </row>
    <row r="4236" spans="1:12" x14ac:dyDescent="0.3">
      <c r="A4236" t="s">
        <v>5388</v>
      </c>
      <c r="B4236" t="s">
        <v>6890</v>
      </c>
      <c r="C4236" t="s">
        <v>88</v>
      </c>
      <c r="D4236" t="s">
        <v>135</v>
      </c>
      <c r="E4236" t="s">
        <v>71</v>
      </c>
      <c r="F4236" t="s">
        <v>86</v>
      </c>
      <c r="G4236" t="s">
        <v>68</v>
      </c>
      <c r="H4236">
        <v>10</v>
      </c>
      <c r="I4236">
        <v>266.57</v>
      </c>
      <c r="J4236">
        <v>0.125</v>
      </c>
      <c r="K4236">
        <v>212.88</v>
      </c>
      <c r="L4236" t="s">
        <v>57</v>
      </c>
    </row>
    <row r="4237" spans="1:12" x14ac:dyDescent="0.3">
      <c r="A4237" t="s">
        <v>6454</v>
      </c>
      <c r="B4237" t="s">
        <v>6944</v>
      </c>
      <c r="C4237" t="s">
        <v>84</v>
      </c>
      <c r="D4237" t="s">
        <v>572</v>
      </c>
      <c r="E4237" t="s">
        <v>107</v>
      </c>
      <c r="F4237" t="s">
        <v>132</v>
      </c>
      <c r="G4237" t="s">
        <v>68</v>
      </c>
      <c r="H4237">
        <v>4</v>
      </c>
      <c r="I4237">
        <v>11.34</v>
      </c>
      <c r="K4237">
        <v>3.57</v>
      </c>
      <c r="L4237" t="s">
        <v>57</v>
      </c>
    </row>
    <row r="4238" spans="1:12" x14ac:dyDescent="0.3">
      <c r="A4238" t="s">
        <v>3954</v>
      </c>
      <c r="B4238" t="s">
        <v>6842</v>
      </c>
      <c r="C4238" t="s">
        <v>52</v>
      </c>
      <c r="D4238" t="s">
        <v>59</v>
      </c>
      <c r="E4238" t="s">
        <v>107</v>
      </c>
      <c r="F4238" t="s">
        <v>132</v>
      </c>
      <c r="G4238" t="s">
        <v>56</v>
      </c>
      <c r="H4238">
        <v>3</v>
      </c>
      <c r="I4238">
        <v>58.65</v>
      </c>
      <c r="J4238">
        <v>7.3999999999999996E-2</v>
      </c>
      <c r="K4238">
        <v>25.1</v>
      </c>
      <c r="L4238" t="s">
        <v>57</v>
      </c>
    </row>
    <row r="4239" spans="1:12" x14ac:dyDescent="0.3">
      <c r="A4239" t="s">
        <v>2820</v>
      </c>
      <c r="B4239" t="s">
        <v>7146</v>
      </c>
      <c r="C4239" t="s">
        <v>88</v>
      </c>
      <c r="D4239" t="s">
        <v>429</v>
      </c>
      <c r="E4239" t="s">
        <v>71</v>
      </c>
      <c r="F4239" t="s">
        <v>6884</v>
      </c>
      <c r="G4239" t="s">
        <v>68</v>
      </c>
      <c r="H4239">
        <v>1</v>
      </c>
      <c r="I4239">
        <v>274.13</v>
      </c>
      <c r="J4239">
        <v>7.8E-2</v>
      </c>
      <c r="K4239">
        <v>183.39</v>
      </c>
      <c r="L4239" t="s">
        <v>57</v>
      </c>
    </row>
    <row r="4240" spans="1:12" x14ac:dyDescent="0.3">
      <c r="A4240" t="s">
        <v>4118</v>
      </c>
      <c r="B4240" t="s">
        <v>7395</v>
      </c>
      <c r="C4240" t="s">
        <v>88</v>
      </c>
      <c r="D4240" t="s">
        <v>183</v>
      </c>
      <c r="E4240" t="s">
        <v>60</v>
      </c>
      <c r="F4240" t="s">
        <v>90</v>
      </c>
      <c r="G4240" t="s">
        <v>68</v>
      </c>
      <c r="H4240">
        <v>4</v>
      </c>
      <c r="I4240">
        <v>52.06</v>
      </c>
      <c r="J4240">
        <v>0.10100000000000001</v>
      </c>
      <c r="K4240">
        <v>22.37</v>
      </c>
      <c r="L4240" t="s">
        <v>57</v>
      </c>
    </row>
    <row r="4241" spans="1:12" x14ac:dyDescent="0.3">
      <c r="A4241" t="s">
        <v>565</v>
      </c>
      <c r="B4241" t="s">
        <v>8447</v>
      </c>
      <c r="C4241" t="s">
        <v>84</v>
      </c>
      <c r="D4241" t="s">
        <v>110</v>
      </c>
      <c r="E4241" t="s">
        <v>7012</v>
      </c>
      <c r="F4241" t="s">
        <v>108</v>
      </c>
      <c r="G4241" t="s">
        <v>68</v>
      </c>
      <c r="H4241">
        <v>4</v>
      </c>
      <c r="I4241">
        <v>12.49</v>
      </c>
      <c r="J4241">
        <v>3.0000000000000001E-3</v>
      </c>
      <c r="K4241">
        <v>4.5999999999999996</v>
      </c>
      <c r="L4241" t="s">
        <v>57</v>
      </c>
    </row>
    <row r="4242" spans="1:12" x14ac:dyDescent="0.3">
      <c r="A4242" t="s">
        <v>5797</v>
      </c>
      <c r="B4242" t="s">
        <v>8448</v>
      </c>
      <c r="C4242" t="s">
        <v>84</v>
      </c>
      <c r="D4242" t="s">
        <v>103</v>
      </c>
      <c r="E4242" t="s">
        <v>54</v>
      </c>
      <c r="F4242" t="s">
        <v>55</v>
      </c>
      <c r="H4242">
        <v>10</v>
      </c>
      <c r="I4242">
        <v>23.59</v>
      </c>
      <c r="J4242">
        <v>0.13800000000000001</v>
      </c>
      <c r="K4242">
        <v>13.8</v>
      </c>
      <c r="L4242" t="s">
        <v>104</v>
      </c>
    </row>
    <row r="4243" spans="1:12" x14ac:dyDescent="0.3">
      <c r="A4243" t="s">
        <v>2774</v>
      </c>
      <c r="B4243" t="s">
        <v>8442</v>
      </c>
      <c r="C4243" t="s">
        <v>6750</v>
      </c>
      <c r="D4243" t="s">
        <v>7450</v>
      </c>
      <c r="E4243" t="s">
        <v>7012</v>
      </c>
      <c r="F4243" t="s">
        <v>132</v>
      </c>
      <c r="G4243" t="s">
        <v>68</v>
      </c>
      <c r="H4243">
        <v>5</v>
      </c>
      <c r="I4243">
        <v>38.86</v>
      </c>
      <c r="J4243">
        <v>9.9000000000000005E-2</v>
      </c>
      <c r="L4243" t="s">
        <v>57</v>
      </c>
    </row>
    <row r="4244" spans="1:12" x14ac:dyDescent="0.3">
      <c r="A4244" t="s">
        <v>2168</v>
      </c>
      <c r="B4244" t="s">
        <v>8449</v>
      </c>
      <c r="C4244" t="s">
        <v>52</v>
      </c>
      <c r="D4244" t="s">
        <v>155</v>
      </c>
      <c r="E4244" t="s">
        <v>93</v>
      </c>
      <c r="F4244" t="s">
        <v>141</v>
      </c>
      <c r="G4244" t="s">
        <v>68</v>
      </c>
      <c r="H4244">
        <v>2</v>
      </c>
      <c r="I4244">
        <v>53.22</v>
      </c>
      <c r="J4244">
        <v>0.11</v>
      </c>
      <c r="K4244">
        <v>25.27</v>
      </c>
      <c r="L4244" t="s">
        <v>57</v>
      </c>
    </row>
    <row r="4245" spans="1:12" x14ac:dyDescent="0.3">
      <c r="A4245" t="s">
        <v>6274</v>
      </c>
      <c r="B4245" t="s">
        <v>6724</v>
      </c>
      <c r="C4245" t="s">
        <v>52</v>
      </c>
      <c r="D4245" t="s">
        <v>200</v>
      </c>
      <c r="E4245" t="s">
        <v>7039</v>
      </c>
      <c r="F4245" t="s">
        <v>268</v>
      </c>
      <c r="G4245" t="s">
        <v>68</v>
      </c>
      <c r="H4245">
        <v>4</v>
      </c>
      <c r="I4245">
        <v>7.25</v>
      </c>
      <c r="J4245">
        <v>1.2999999999999999E-2</v>
      </c>
      <c r="K4245">
        <v>4.66</v>
      </c>
      <c r="L4245" t="s">
        <v>57</v>
      </c>
    </row>
    <row r="4246" spans="1:12" x14ac:dyDescent="0.3">
      <c r="A4246" t="s">
        <v>2116</v>
      </c>
      <c r="B4246" t="s">
        <v>8208</v>
      </c>
      <c r="C4246" t="s">
        <v>63</v>
      </c>
      <c r="D4246" t="s">
        <v>281</v>
      </c>
      <c r="E4246" t="s">
        <v>93</v>
      </c>
      <c r="F4246" t="s">
        <v>219</v>
      </c>
      <c r="G4246" t="s">
        <v>68</v>
      </c>
      <c r="H4246">
        <v>-8</v>
      </c>
      <c r="I4246">
        <v>74.290000000000006</v>
      </c>
      <c r="J4246">
        <v>0.247</v>
      </c>
      <c r="K4246">
        <v>30.64</v>
      </c>
      <c r="L4246" t="s">
        <v>57</v>
      </c>
    </row>
    <row r="4247" spans="1:12" x14ac:dyDescent="0.3">
      <c r="A4247" t="s">
        <v>2693</v>
      </c>
      <c r="B4247" t="s">
        <v>7520</v>
      </c>
      <c r="C4247" t="s">
        <v>52</v>
      </c>
      <c r="D4247" t="s">
        <v>7050</v>
      </c>
      <c r="E4247" t="s">
        <v>54</v>
      </c>
      <c r="F4247" t="s">
        <v>268</v>
      </c>
      <c r="G4247" t="s">
        <v>68</v>
      </c>
      <c r="H4247">
        <v>2</v>
      </c>
      <c r="I4247">
        <v>13.15</v>
      </c>
      <c r="J4247">
        <v>5.3999999999999999E-2</v>
      </c>
      <c r="K4247">
        <v>7.98</v>
      </c>
      <c r="L4247" t="s">
        <v>57</v>
      </c>
    </row>
    <row r="4248" spans="1:12" x14ac:dyDescent="0.3">
      <c r="A4248" t="s">
        <v>5733</v>
      </c>
      <c r="B4248" t="s">
        <v>7202</v>
      </c>
      <c r="C4248" t="s">
        <v>63</v>
      </c>
      <c r="D4248" t="s">
        <v>204</v>
      </c>
      <c r="E4248" t="s">
        <v>60</v>
      </c>
      <c r="F4248" t="s">
        <v>67</v>
      </c>
      <c r="G4248" t="s">
        <v>68</v>
      </c>
      <c r="H4248">
        <v>1</v>
      </c>
      <c r="I4248">
        <v>61.82</v>
      </c>
      <c r="J4248">
        <v>0.23899999999999999</v>
      </c>
      <c r="K4248">
        <v>27.87</v>
      </c>
      <c r="L4248" t="s">
        <v>57</v>
      </c>
    </row>
    <row r="4249" spans="1:12" x14ac:dyDescent="0.3">
      <c r="A4249" t="s">
        <v>4371</v>
      </c>
      <c r="B4249" t="s">
        <v>8450</v>
      </c>
      <c r="C4249" t="s">
        <v>52</v>
      </c>
      <c r="D4249" t="s">
        <v>216</v>
      </c>
      <c r="E4249" t="s">
        <v>54</v>
      </c>
      <c r="F4249" t="s">
        <v>268</v>
      </c>
      <c r="G4249" t="s">
        <v>68</v>
      </c>
      <c r="H4249">
        <v>4</v>
      </c>
      <c r="I4249">
        <v>13.3</v>
      </c>
      <c r="J4249">
        <v>6.9000000000000006E-2</v>
      </c>
      <c r="K4249">
        <v>7.55</v>
      </c>
      <c r="L4249" t="s">
        <v>57</v>
      </c>
    </row>
    <row r="4250" spans="1:12" x14ac:dyDescent="0.3">
      <c r="A4250" t="s">
        <v>1105</v>
      </c>
      <c r="B4250" t="s">
        <v>8451</v>
      </c>
      <c r="C4250" t="s">
        <v>84</v>
      </c>
      <c r="D4250" t="s">
        <v>150</v>
      </c>
      <c r="E4250" t="s">
        <v>71</v>
      </c>
      <c r="F4250" t="s">
        <v>6737</v>
      </c>
      <c r="G4250" t="s">
        <v>68</v>
      </c>
      <c r="H4250">
        <v>6</v>
      </c>
      <c r="I4250">
        <v>263.95999999999998</v>
      </c>
      <c r="J4250">
        <v>1.6E-2</v>
      </c>
      <c r="K4250">
        <v>176.11</v>
      </c>
      <c r="L4250" t="s">
        <v>57</v>
      </c>
    </row>
    <row r="4251" spans="1:12" x14ac:dyDescent="0.3">
      <c r="A4251" t="s">
        <v>214</v>
      </c>
      <c r="B4251" t="s">
        <v>7744</v>
      </c>
      <c r="C4251" t="s">
        <v>88</v>
      </c>
      <c r="D4251" t="s">
        <v>198</v>
      </c>
      <c r="E4251" t="s">
        <v>107</v>
      </c>
      <c r="F4251" t="s">
        <v>132</v>
      </c>
      <c r="G4251" t="s">
        <v>56</v>
      </c>
      <c r="H4251">
        <v>5</v>
      </c>
      <c r="I4251">
        <v>11.95</v>
      </c>
      <c r="J4251">
        <v>0.19400000000000001</v>
      </c>
      <c r="K4251">
        <v>4.82</v>
      </c>
      <c r="L4251" t="s">
        <v>6738</v>
      </c>
    </row>
    <row r="4252" spans="1:12" x14ac:dyDescent="0.3">
      <c r="A4252" t="s">
        <v>6259</v>
      </c>
      <c r="B4252" t="s">
        <v>7564</v>
      </c>
      <c r="C4252" t="s">
        <v>52</v>
      </c>
      <c r="D4252" t="s">
        <v>101</v>
      </c>
      <c r="E4252" t="s">
        <v>93</v>
      </c>
      <c r="F4252" t="s">
        <v>141</v>
      </c>
      <c r="G4252" t="s">
        <v>68</v>
      </c>
      <c r="H4252">
        <v>1</v>
      </c>
      <c r="I4252">
        <v>40.79</v>
      </c>
      <c r="J4252">
        <v>0</v>
      </c>
      <c r="K4252">
        <v>15.61</v>
      </c>
      <c r="L4252" t="s">
        <v>6720</v>
      </c>
    </row>
    <row r="4253" spans="1:12" x14ac:dyDescent="0.3">
      <c r="A4253" t="s">
        <v>1107</v>
      </c>
      <c r="B4253" t="s">
        <v>7003</v>
      </c>
      <c r="C4253" t="s">
        <v>88</v>
      </c>
      <c r="D4253" t="s">
        <v>162</v>
      </c>
      <c r="E4253" t="s">
        <v>71</v>
      </c>
      <c r="F4253" t="s">
        <v>72</v>
      </c>
      <c r="G4253" t="s">
        <v>56</v>
      </c>
      <c r="H4253">
        <v>1</v>
      </c>
      <c r="I4253">
        <v>128.88</v>
      </c>
      <c r="J4253">
        <v>0.123</v>
      </c>
      <c r="K4253">
        <v>91.32</v>
      </c>
      <c r="L4253" t="s">
        <v>57</v>
      </c>
    </row>
    <row r="4254" spans="1:12" x14ac:dyDescent="0.3">
      <c r="A4254" t="s">
        <v>5218</v>
      </c>
      <c r="B4254" t="s">
        <v>7954</v>
      </c>
      <c r="C4254" t="s">
        <v>88</v>
      </c>
      <c r="D4254" t="s">
        <v>7776</v>
      </c>
      <c r="E4254" t="s">
        <v>107</v>
      </c>
      <c r="F4254" t="s">
        <v>193</v>
      </c>
      <c r="G4254" t="s">
        <v>68</v>
      </c>
      <c r="H4254">
        <v>8</v>
      </c>
      <c r="I4254">
        <v>49.67</v>
      </c>
      <c r="J4254">
        <v>3.1E-2</v>
      </c>
      <c r="K4254">
        <v>18.079999999999998</v>
      </c>
      <c r="L4254" t="s">
        <v>57</v>
      </c>
    </row>
    <row r="4255" spans="1:12" x14ac:dyDescent="0.3">
      <c r="A4255" t="s">
        <v>1975</v>
      </c>
      <c r="B4255" t="s">
        <v>7696</v>
      </c>
      <c r="C4255" t="s">
        <v>63</v>
      </c>
      <c r="D4255" t="s">
        <v>159</v>
      </c>
      <c r="E4255" t="s">
        <v>54</v>
      </c>
      <c r="F4255" t="s">
        <v>268</v>
      </c>
      <c r="G4255" t="s">
        <v>56</v>
      </c>
      <c r="H4255">
        <v>2</v>
      </c>
      <c r="I4255">
        <v>11.6</v>
      </c>
      <c r="J4255">
        <v>0.14199999999999999</v>
      </c>
      <c r="K4255">
        <v>6.72</v>
      </c>
      <c r="L4255" t="s">
        <v>57</v>
      </c>
    </row>
    <row r="4256" spans="1:12" x14ac:dyDescent="0.3">
      <c r="A4256" t="s">
        <v>5298</v>
      </c>
      <c r="B4256" t="s">
        <v>8452</v>
      </c>
      <c r="C4256" t="s">
        <v>84</v>
      </c>
      <c r="D4256" t="s">
        <v>225</v>
      </c>
      <c r="E4256" t="s">
        <v>60</v>
      </c>
      <c r="F4256" t="s">
        <v>90</v>
      </c>
      <c r="G4256" t="s">
        <v>68</v>
      </c>
      <c r="H4256">
        <v>5</v>
      </c>
      <c r="I4256">
        <v>24.27</v>
      </c>
      <c r="J4256">
        <v>8.4000000000000005E-2</v>
      </c>
      <c r="K4256">
        <v>11.76</v>
      </c>
      <c r="L4256" t="s">
        <v>57</v>
      </c>
    </row>
    <row r="4257" spans="1:12" x14ac:dyDescent="0.3">
      <c r="A4257" t="s">
        <v>4690</v>
      </c>
      <c r="B4257" t="s">
        <v>8453</v>
      </c>
      <c r="C4257" t="s">
        <v>52</v>
      </c>
      <c r="D4257" t="s">
        <v>237</v>
      </c>
      <c r="E4257" t="s">
        <v>60</v>
      </c>
      <c r="F4257" t="s">
        <v>99</v>
      </c>
      <c r="G4257" t="s">
        <v>56</v>
      </c>
      <c r="H4257">
        <v>9</v>
      </c>
      <c r="I4257">
        <v>60.77</v>
      </c>
      <c r="J4257">
        <v>0.125</v>
      </c>
      <c r="K4257">
        <v>32.299999999999997</v>
      </c>
    </row>
    <row r="4258" spans="1:12" x14ac:dyDescent="0.3">
      <c r="A4258" t="s">
        <v>1417</v>
      </c>
      <c r="B4258" t="s">
        <v>7299</v>
      </c>
      <c r="C4258" t="s">
        <v>63</v>
      </c>
      <c r="D4258" t="s">
        <v>82</v>
      </c>
      <c r="E4258" t="s">
        <v>107</v>
      </c>
      <c r="F4258" t="s">
        <v>132</v>
      </c>
      <c r="G4258" t="s">
        <v>68</v>
      </c>
      <c r="H4258">
        <v>3</v>
      </c>
      <c r="I4258">
        <v>52.82</v>
      </c>
      <c r="J4258">
        <v>0.30499999999999999</v>
      </c>
      <c r="K4258">
        <v>21.35</v>
      </c>
      <c r="L4258" t="s">
        <v>104</v>
      </c>
    </row>
    <row r="4259" spans="1:12" x14ac:dyDescent="0.3">
      <c r="A4259" t="s">
        <v>5443</v>
      </c>
      <c r="B4259" t="s">
        <v>7486</v>
      </c>
      <c r="C4259" t="s">
        <v>84</v>
      </c>
      <c r="D4259" t="s">
        <v>144</v>
      </c>
      <c r="E4259" t="s">
        <v>60</v>
      </c>
      <c r="F4259" t="s">
        <v>61</v>
      </c>
      <c r="G4259" t="s">
        <v>68</v>
      </c>
      <c r="H4259">
        <v>11</v>
      </c>
      <c r="I4259">
        <v>26.33</v>
      </c>
      <c r="J4259">
        <v>0.13800000000000001</v>
      </c>
      <c r="K4259">
        <v>10.73</v>
      </c>
      <c r="L4259" t="s">
        <v>6720</v>
      </c>
    </row>
    <row r="4260" spans="1:12" x14ac:dyDescent="0.3">
      <c r="A4260" t="s">
        <v>3782</v>
      </c>
      <c r="B4260" t="s">
        <v>6721</v>
      </c>
      <c r="C4260" t="s">
        <v>63</v>
      </c>
      <c r="D4260" t="s">
        <v>137</v>
      </c>
      <c r="E4260" t="s">
        <v>6996</v>
      </c>
      <c r="F4260" t="s">
        <v>255</v>
      </c>
      <c r="G4260" t="s">
        <v>68</v>
      </c>
      <c r="H4260">
        <v>4</v>
      </c>
      <c r="I4260">
        <v>63.32</v>
      </c>
      <c r="J4260">
        <v>0.20899999999999999</v>
      </c>
      <c r="K4260">
        <v>25.74</v>
      </c>
      <c r="L4260" t="s">
        <v>57</v>
      </c>
    </row>
    <row r="4261" spans="1:12" x14ac:dyDescent="0.3">
      <c r="A4261" t="s">
        <v>6100</v>
      </c>
      <c r="B4261" t="s">
        <v>8454</v>
      </c>
      <c r="C4261" t="s">
        <v>84</v>
      </c>
      <c r="D4261" t="s">
        <v>229</v>
      </c>
      <c r="E4261" t="s">
        <v>93</v>
      </c>
      <c r="F4261" t="s">
        <v>141</v>
      </c>
      <c r="G4261" t="s">
        <v>68</v>
      </c>
      <c r="H4261">
        <v>1</v>
      </c>
      <c r="I4261">
        <v>86.35</v>
      </c>
      <c r="J4261">
        <v>0.157</v>
      </c>
      <c r="K4261">
        <v>31.41</v>
      </c>
      <c r="L4261" t="s">
        <v>57</v>
      </c>
    </row>
    <row r="4262" spans="1:12" x14ac:dyDescent="0.3">
      <c r="A4262" t="s">
        <v>4105</v>
      </c>
      <c r="B4262" t="s">
        <v>8455</v>
      </c>
      <c r="C4262" t="s">
        <v>84</v>
      </c>
      <c r="D4262" t="s">
        <v>147</v>
      </c>
      <c r="E4262" t="s">
        <v>71</v>
      </c>
      <c r="F4262" t="s">
        <v>78</v>
      </c>
      <c r="G4262" t="s">
        <v>68</v>
      </c>
      <c r="H4262">
        <v>4</v>
      </c>
      <c r="I4262">
        <v>290.85000000000002</v>
      </c>
      <c r="J4262">
        <v>0</v>
      </c>
      <c r="K4262">
        <v>204.3</v>
      </c>
      <c r="L4262" t="s">
        <v>57</v>
      </c>
    </row>
    <row r="4263" spans="1:12" x14ac:dyDescent="0.3">
      <c r="A4263" t="s">
        <v>5041</v>
      </c>
      <c r="B4263" t="s">
        <v>7486</v>
      </c>
      <c r="C4263" t="s">
        <v>84</v>
      </c>
      <c r="D4263" t="s">
        <v>243</v>
      </c>
      <c r="E4263" t="s">
        <v>54</v>
      </c>
      <c r="F4263" t="s">
        <v>55</v>
      </c>
      <c r="G4263" t="s">
        <v>56</v>
      </c>
      <c r="H4263">
        <v>3</v>
      </c>
      <c r="I4263">
        <v>14.39</v>
      </c>
      <c r="J4263">
        <v>0.127</v>
      </c>
      <c r="K4263">
        <v>10.029999999999999</v>
      </c>
      <c r="L4263" t="s">
        <v>57</v>
      </c>
    </row>
    <row r="4264" spans="1:12" x14ac:dyDescent="0.3">
      <c r="A4264" t="s">
        <v>5616</v>
      </c>
      <c r="B4264" t="s">
        <v>7333</v>
      </c>
      <c r="C4264" t="s">
        <v>6718</v>
      </c>
      <c r="D4264" t="s">
        <v>53</v>
      </c>
      <c r="E4264" t="s">
        <v>93</v>
      </c>
      <c r="F4264" t="s">
        <v>219</v>
      </c>
      <c r="G4264" t="s">
        <v>56</v>
      </c>
      <c r="H4264">
        <v>2</v>
      </c>
      <c r="I4264">
        <v>30.25</v>
      </c>
      <c r="J4264">
        <v>7.6999999999999999E-2</v>
      </c>
      <c r="K4264">
        <v>11.75</v>
      </c>
      <c r="L4264" t="s">
        <v>57</v>
      </c>
    </row>
    <row r="4265" spans="1:12" x14ac:dyDescent="0.3">
      <c r="A4265" t="s">
        <v>154</v>
      </c>
      <c r="B4265" t="s">
        <v>8231</v>
      </c>
      <c r="C4265" t="s">
        <v>52</v>
      </c>
      <c r="D4265" t="s">
        <v>6898</v>
      </c>
      <c r="E4265" t="s">
        <v>54</v>
      </c>
      <c r="F4265" t="s">
        <v>156</v>
      </c>
      <c r="G4265" t="s">
        <v>56</v>
      </c>
      <c r="H4265">
        <v>3</v>
      </c>
      <c r="I4265">
        <v>6.55</v>
      </c>
      <c r="J4265">
        <v>0.107</v>
      </c>
      <c r="K4265">
        <v>4.04</v>
      </c>
      <c r="L4265" t="s">
        <v>57</v>
      </c>
    </row>
    <row r="4266" spans="1:12" x14ac:dyDescent="0.3">
      <c r="A4266" t="s">
        <v>653</v>
      </c>
      <c r="B4266" t="s">
        <v>8277</v>
      </c>
      <c r="C4266" t="s">
        <v>6817</v>
      </c>
      <c r="D4266" t="s">
        <v>270</v>
      </c>
      <c r="E4266" t="s">
        <v>107</v>
      </c>
      <c r="F4266" t="s">
        <v>132</v>
      </c>
      <c r="G4266" t="s">
        <v>68</v>
      </c>
      <c r="H4266">
        <v>2</v>
      </c>
      <c r="I4266">
        <v>15.14</v>
      </c>
      <c r="J4266">
        <v>3.9E-2</v>
      </c>
      <c r="K4266">
        <v>5</v>
      </c>
      <c r="L4266" t="s">
        <v>57</v>
      </c>
    </row>
    <row r="4267" spans="1:12" x14ac:dyDescent="0.3">
      <c r="A4267" t="s">
        <v>5705</v>
      </c>
      <c r="B4267" t="s">
        <v>7458</v>
      </c>
      <c r="C4267" t="s">
        <v>88</v>
      </c>
      <c r="D4267" t="s">
        <v>202</v>
      </c>
      <c r="E4267" t="s">
        <v>54</v>
      </c>
      <c r="F4267" t="s">
        <v>65</v>
      </c>
      <c r="G4267" t="s">
        <v>56</v>
      </c>
      <c r="H4267">
        <v>2</v>
      </c>
      <c r="J4267">
        <v>8.3000000000000004E-2</v>
      </c>
      <c r="K4267">
        <v>9</v>
      </c>
      <c r="L4267" t="s">
        <v>57</v>
      </c>
    </row>
    <row r="4268" spans="1:12" x14ac:dyDescent="0.3">
      <c r="A4268" t="s">
        <v>4808</v>
      </c>
      <c r="B4268" t="s">
        <v>7669</v>
      </c>
      <c r="C4268" t="s">
        <v>88</v>
      </c>
      <c r="D4268" t="s">
        <v>162</v>
      </c>
      <c r="E4268" t="s">
        <v>71</v>
      </c>
      <c r="F4268" t="s">
        <v>97</v>
      </c>
      <c r="G4268" t="s">
        <v>56</v>
      </c>
      <c r="H4268">
        <v>2</v>
      </c>
      <c r="I4268">
        <v>272.54000000000002</v>
      </c>
      <c r="J4268">
        <v>2.9000000000000001E-2</v>
      </c>
      <c r="K4268">
        <v>193.54</v>
      </c>
      <c r="L4268" t="s">
        <v>57</v>
      </c>
    </row>
    <row r="4269" spans="1:12" x14ac:dyDescent="0.3">
      <c r="A4269" t="s">
        <v>5890</v>
      </c>
      <c r="B4269" t="s">
        <v>8042</v>
      </c>
      <c r="C4269" t="s">
        <v>88</v>
      </c>
      <c r="D4269" t="s">
        <v>7066</v>
      </c>
      <c r="E4269" t="s">
        <v>60</v>
      </c>
      <c r="F4269" t="s">
        <v>90</v>
      </c>
      <c r="G4269" t="s">
        <v>56</v>
      </c>
      <c r="H4269">
        <v>5</v>
      </c>
      <c r="I4269">
        <v>117.44</v>
      </c>
      <c r="J4269">
        <v>8.6999999999999994E-2</v>
      </c>
      <c r="K4269">
        <v>52.08</v>
      </c>
      <c r="L4269" t="s">
        <v>57</v>
      </c>
    </row>
    <row r="4270" spans="1:12" x14ac:dyDescent="0.3">
      <c r="A4270" t="s">
        <v>1450</v>
      </c>
      <c r="B4270" t="s">
        <v>8166</v>
      </c>
      <c r="C4270" t="s">
        <v>52</v>
      </c>
      <c r="D4270" t="s">
        <v>130</v>
      </c>
      <c r="E4270" t="s">
        <v>54</v>
      </c>
      <c r="F4270" t="s">
        <v>268</v>
      </c>
      <c r="G4270" t="s">
        <v>68</v>
      </c>
      <c r="H4270">
        <v>1</v>
      </c>
      <c r="I4270">
        <v>6.56</v>
      </c>
      <c r="J4270">
        <v>0.185</v>
      </c>
      <c r="K4270">
        <v>3.96</v>
      </c>
      <c r="L4270" t="s">
        <v>57</v>
      </c>
    </row>
    <row r="4271" spans="1:12" x14ac:dyDescent="0.3">
      <c r="A4271" t="s">
        <v>4235</v>
      </c>
      <c r="B4271" t="s">
        <v>6876</v>
      </c>
      <c r="C4271" t="s">
        <v>84</v>
      </c>
      <c r="D4271" t="s">
        <v>150</v>
      </c>
      <c r="E4271" t="s">
        <v>93</v>
      </c>
      <c r="F4271" t="s">
        <v>219</v>
      </c>
      <c r="G4271" t="s">
        <v>56</v>
      </c>
      <c r="H4271">
        <v>9</v>
      </c>
      <c r="I4271">
        <v>48.5</v>
      </c>
      <c r="J4271">
        <v>7.4999999999999997E-2</v>
      </c>
      <c r="K4271">
        <v>20.440000000000001</v>
      </c>
      <c r="L4271" t="s">
        <v>6720</v>
      </c>
    </row>
    <row r="4272" spans="1:12" x14ac:dyDescent="0.3">
      <c r="A4272" t="s">
        <v>1804</v>
      </c>
      <c r="B4272" t="s">
        <v>7351</v>
      </c>
      <c r="C4272" t="s">
        <v>88</v>
      </c>
      <c r="D4272" t="s">
        <v>179</v>
      </c>
      <c r="E4272" t="s">
        <v>54</v>
      </c>
      <c r="F4272" t="s">
        <v>156</v>
      </c>
      <c r="G4272" t="s">
        <v>56</v>
      </c>
      <c r="H4272">
        <v>7</v>
      </c>
      <c r="I4272">
        <v>5.14</v>
      </c>
      <c r="J4272">
        <v>0.191</v>
      </c>
      <c r="K4272">
        <v>3.25</v>
      </c>
      <c r="L4272" t="s">
        <v>57</v>
      </c>
    </row>
    <row r="4273" spans="1:12" x14ac:dyDescent="0.3">
      <c r="A4273" t="s">
        <v>3200</v>
      </c>
      <c r="B4273" t="s">
        <v>7516</v>
      </c>
      <c r="C4273" t="s">
        <v>63</v>
      </c>
      <c r="D4273" t="s">
        <v>64</v>
      </c>
      <c r="E4273" t="s">
        <v>60</v>
      </c>
      <c r="F4273" t="s">
        <v>90</v>
      </c>
      <c r="H4273">
        <v>2</v>
      </c>
      <c r="I4273">
        <v>46.04</v>
      </c>
      <c r="J4273">
        <v>0.16700000000000001</v>
      </c>
      <c r="K4273">
        <v>20.440000000000001</v>
      </c>
      <c r="L4273" t="s">
        <v>6738</v>
      </c>
    </row>
    <row r="4274" spans="1:12" x14ac:dyDescent="0.3">
      <c r="A4274" t="s">
        <v>989</v>
      </c>
      <c r="B4274" t="s">
        <v>8126</v>
      </c>
      <c r="C4274" t="s">
        <v>84</v>
      </c>
      <c r="D4274" t="s">
        <v>110</v>
      </c>
      <c r="E4274" t="s">
        <v>60</v>
      </c>
      <c r="F4274" t="s">
        <v>99</v>
      </c>
      <c r="H4274">
        <v>8</v>
      </c>
      <c r="I4274">
        <v>30.63</v>
      </c>
      <c r="J4274">
        <v>0.157</v>
      </c>
      <c r="K4274">
        <v>15.19</v>
      </c>
      <c r="L4274" t="s">
        <v>57</v>
      </c>
    </row>
    <row r="4275" spans="1:12" x14ac:dyDescent="0.3">
      <c r="A4275" t="s">
        <v>5832</v>
      </c>
      <c r="B4275" t="s">
        <v>6808</v>
      </c>
      <c r="C4275" t="s">
        <v>88</v>
      </c>
      <c r="D4275" t="s">
        <v>7026</v>
      </c>
      <c r="E4275" t="s">
        <v>71</v>
      </c>
      <c r="F4275" t="s">
        <v>86</v>
      </c>
      <c r="G4275" t="s">
        <v>68</v>
      </c>
      <c r="H4275">
        <v>2</v>
      </c>
      <c r="I4275">
        <v>209.6</v>
      </c>
      <c r="J4275">
        <v>7.3999999999999996E-2</v>
      </c>
      <c r="K4275">
        <v>145.80000000000001</v>
      </c>
      <c r="L4275" t="s">
        <v>104</v>
      </c>
    </row>
    <row r="4276" spans="1:12" x14ac:dyDescent="0.3">
      <c r="A4276" t="s">
        <v>4543</v>
      </c>
      <c r="B4276" t="s">
        <v>7225</v>
      </c>
      <c r="C4276" t="s">
        <v>88</v>
      </c>
      <c r="D4276" t="s">
        <v>89</v>
      </c>
      <c r="E4276" t="s">
        <v>7039</v>
      </c>
      <c r="F4276" t="s">
        <v>55</v>
      </c>
      <c r="G4276" t="s">
        <v>56</v>
      </c>
      <c r="H4276">
        <v>4</v>
      </c>
      <c r="I4276">
        <v>8.85</v>
      </c>
      <c r="J4276">
        <v>0.14000000000000001</v>
      </c>
      <c r="K4276">
        <v>5.71</v>
      </c>
      <c r="L4276" t="s">
        <v>57</v>
      </c>
    </row>
    <row r="4277" spans="1:12" x14ac:dyDescent="0.3">
      <c r="A4277" t="s">
        <v>1967</v>
      </c>
      <c r="B4277" t="s">
        <v>8456</v>
      </c>
      <c r="C4277" t="s">
        <v>63</v>
      </c>
      <c r="D4277" t="s">
        <v>159</v>
      </c>
      <c r="E4277" t="s">
        <v>107</v>
      </c>
      <c r="F4277" t="s">
        <v>139</v>
      </c>
      <c r="G4277" t="s">
        <v>68</v>
      </c>
      <c r="H4277">
        <v>400</v>
      </c>
      <c r="I4277">
        <v>18.13</v>
      </c>
      <c r="J4277">
        <v>0.27800000000000002</v>
      </c>
      <c r="K4277">
        <v>7.72</v>
      </c>
      <c r="L4277" t="s">
        <v>57</v>
      </c>
    </row>
    <row r="4278" spans="1:12" x14ac:dyDescent="0.3">
      <c r="A4278" t="s">
        <v>1065</v>
      </c>
      <c r="B4278" t="s">
        <v>8457</v>
      </c>
      <c r="C4278" t="s">
        <v>52</v>
      </c>
      <c r="D4278" t="s">
        <v>59</v>
      </c>
      <c r="E4278" t="s">
        <v>54</v>
      </c>
      <c r="F4278" t="s">
        <v>65</v>
      </c>
      <c r="G4278" t="s">
        <v>68</v>
      </c>
      <c r="H4278">
        <v>1</v>
      </c>
      <c r="I4278">
        <v>13.57</v>
      </c>
      <c r="J4278">
        <v>0</v>
      </c>
      <c r="K4278">
        <v>8.35</v>
      </c>
      <c r="L4278" t="s">
        <v>104</v>
      </c>
    </row>
    <row r="4279" spans="1:12" x14ac:dyDescent="0.3">
      <c r="A4279" t="s">
        <v>885</v>
      </c>
      <c r="B4279" t="s">
        <v>7914</v>
      </c>
      <c r="C4279" t="s">
        <v>52</v>
      </c>
      <c r="D4279" t="s">
        <v>96</v>
      </c>
      <c r="E4279" t="s">
        <v>107</v>
      </c>
      <c r="F4279" t="s">
        <v>139</v>
      </c>
      <c r="G4279" t="s">
        <v>68</v>
      </c>
      <c r="H4279">
        <v>6</v>
      </c>
      <c r="I4279">
        <v>21.88</v>
      </c>
      <c r="J4279">
        <v>9.0999999999999998E-2</v>
      </c>
      <c r="K4279">
        <v>8.43</v>
      </c>
      <c r="L4279" t="s">
        <v>57</v>
      </c>
    </row>
    <row r="4280" spans="1:12" x14ac:dyDescent="0.3">
      <c r="A4280" t="s">
        <v>4353</v>
      </c>
      <c r="B4280" t="s">
        <v>7065</v>
      </c>
      <c r="C4280" t="s">
        <v>63</v>
      </c>
      <c r="D4280" t="s">
        <v>119</v>
      </c>
      <c r="E4280" t="s">
        <v>6846</v>
      </c>
      <c r="F4280" t="s">
        <v>72</v>
      </c>
      <c r="G4280" t="s">
        <v>56</v>
      </c>
      <c r="H4280">
        <v>1</v>
      </c>
      <c r="I4280">
        <v>170.54</v>
      </c>
      <c r="J4280">
        <v>0.186</v>
      </c>
      <c r="K4280">
        <v>123.48</v>
      </c>
      <c r="L4280" t="s">
        <v>57</v>
      </c>
    </row>
    <row r="4281" spans="1:12" x14ac:dyDescent="0.3">
      <c r="A4281" t="s">
        <v>6469</v>
      </c>
      <c r="B4281" t="s">
        <v>7504</v>
      </c>
      <c r="C4281" t="s">
        <v>63</v>
      </c>
      <c r="D4281" t="s">
        <v>281</v>
      </c>
      <c r="E4281" t="s">
        <v>93</v>
      </c>
      <c r="F4281" t="s">
        <v>255</v>
      </c>
      <c r="G4281" t="s">
        <v>68</v>
      </c>
      <c r="H4281">
        <v>1</v>
      </c>
      <c r="I4281">
        <v>47.88</v>
      </c>
      <c r="J4281">
        <v>0.08</v>
      </c>
      <c r="K4281">
        <v>20.5</v>
      </c>
      <c r="L4281" t="s">
        <v>104</v>
      </c>
    </row>
    <row r="4282" spans="1:12" x14ac:dyDescent="0.3">
      <c r="A4282" t="s">
        <v>5287</v>
      </c>
      <c r="B4282" t="s">
        <v>7674</v>
      </c>
      <c r="C4282" t="s">
        <v>84</v>
      </c>
      <c r="D4282" t="s">
        <v>144</v>
      </c>
      <c r="E4282" t="s">
        <v>71</v>
      </c>
      <c r="F4282" t="s">
        <v>97</v>
      </c>
      <c r="G4282" t="s">
        <v>56</v>
      </c>
      <c r="H4282">
        <v>1</v>
      </c>
      <c r="I4282">
        <v>186.7</v>
      </c>
      <c r="J4282">
        <v>0.11</v>
      </c>
      <c r="K4282">
        <v>146.55000000000001</v>
      </c>
    </row>
    <row r="4283" spans="1:12" x14ac:dyDescent="0.3">
      <c r="A4283" t="s">
        <v>4915</v>
      </c>
      <c r="B4283" t="s">
        <v>8458</v>
      </c>
      <c r="C4283" t="s">
        <v>84</v>
      </c>
      <c r="D4283" t="s">
        <v>177</v>
      </c>
      <c r="E4283" t="s">
        <v>93</v>
      </c>
      <c r="F4283" t="s">
        <v>94</v>
      </c>
      <c r="G4283" t="s">
        <v>68</v>
      </c>
      <c r="H4283">
        <v>1</v>
      </c>
      <c r="I4283">
        <v>17.48</v>
      </c>
      <c r="J4283">
        <v>0.10100000000000001</v>
      </c>
      <c r="K4283">
        <v>8</v>
      </c>
      <c r="L4283" t="s">
        <v>57</v>
      </c>
    </row>
    <row r="4284" spans="1:12" x14ac:dyDescent="0.3">
      <c r="A4284" t="s">
        <v>5092</v>
      </c>
      <c r="B4284" t="s">
        <v>8459</v>
      </c>
      <c r="C4284" t="s">
        <v>84</v>
      </c>
      <c r="D4284" t="s">
        <v>225</v>
      </c>
      <c r="E4284" t="s">
        <v>107</v>
      </c>
      <c r="F4284" t="s">
        <v>148</v>
      </c>
      <c r="G4284" t="s">
        <v>68</v>
      </c>
      <c r="H4284">
        <v>4</v>
      </c>
      <c r="I4284">
        <v>43.23</v>
      </c>
      <c r="J4284">
        <v>0.152</v>
      </c>
      <c r="K4284">
        <v>18.920000000000002</v>
      </c>
      <c r="L4284" t="s">
        <v>57</v>
      </c>
    </row>
    <row r="4285" spans="1:12" x14ac:dyDescent="0.3">
      <c r="A4285" t="s">
        <v>6407</v>
      </c>
      <c r="B4285" t="s">
        <v>7858</v>
      </c>
      <c r="C4285" t="s">
        <v>63</v>
      </c>
      <c r="D4285" t="s">
        <v>258</v>
      </c>
      <c r="E4285" t="s">
        <v>71</v>
      </c>
      <c r="F4285" t="s">
        <v>86</v>
      </c>
      <c r="G4285" t="s">
        <v>68</v>
      </c>
      <c r="H4285">
        <v>2</v>
      </c>
      <c r="I4285">
        <v>294.25</v>
      </c>
      <c r="J4285">
        <v>0.29899999999999999</v>
      </c>
      <c r="K4285">
        <v>194.81</v>
      </c>
      <c r="L4285" t="s">
        <v>57</v>
      </c>
    </row>
    <row r="4286" spans="1:12" x14ac:dyDescent="0.3">
      <c r="A4286" t="s">
        <v>187</v>
      </c>
      <c r="B4286" t="s">
        <v>7144</v>
      </c>
      <c r="C4286" t="s">
        <v>63</v>
      </c>
      <c r="D4286" t="s">
        <v>188</v>
      </c>
      <c r="E4286" t="s">
        <v>54</v>
      </c>
      <c r="F4286" t="s">
        <v>114</v>
      </c>
      <c r="G4286" t="s">
        <v>56</v>
      </c>
      <c r="H4286">
        <v>1</v>
      </c>
      <c r="I4286">
        <v>22.64</v>
      </c>
      <c r="J4286">
        <v>0.215</v>
      </c>
      <c r="K4286">
        <v>15.37</v>
      </c>
      <c r="L4286" t="s">
        <v>57</v>
      </c>
    </row>
    <row r="4287" spans="1:12" x14ac:dyDescent="0.3">
      <c r="A4287" t="s">
        <v>911</v>
      </c>
      <c r="B4287" t="s">
        <v>8460</v>
      </c>
      <c r="C4287" t="s">
        <v>63</v>
      </c>
      <c r="D4287" t="s">
        <v>251</v>
      </c>
      <c r="E4287" t="s">
        <v>71</v>
      </c>
      <c r="F4287" t="s">
        <v>86</v>
      </c>
      <c r="G4287" t="s">
        <v>56</v>
      </c>
      <c r="H4287">
        <v>3</v>
      </c>
      <c r="I4287">
        <v>225.68</v>
      </c>
      <c r="J4287">
        <v>0.109</v>
      </c>
      <c r="K4287">
        <v>167.98</v>
      </c>
      <c r="L4287" t="s">
        <v>57</v>
      </c>
    </row>
    <row r="4288" spans="1:12" x14ac:dyDescent="0.3">
      <c r="A4288" t="s">
        <v>1059</v>
      </c>
      <c r="B4288" t="s">
        <v>6761</v>
      </c>
      <c r="C4288" t="s">
        <v>52</v>
      </c>
      <c r="D4288" t="s">
        <v>237</v>
      </c>
      <c r="E4288" t="s">
        <v>71</v>
      </c>
      <c r="F4288" t="s">
        <v>126</v>
      </c>
      <c r="G4288" t="s">
        <v>56</v>
      </c>
      <c r="H4288">
        <v>3</v>
      </c>
      <c r="I4288">
        <v>169.46</v>
      </c>
      <c r="J4288">
        <v>9.1999999999999998E-2</v>
      </c>
      <c r="K4288">
        <v>118.67</v>
      </c>
      <c r="L4288" t="s">
        <v>57</v>
      </c>
    </row>
    <row r="4289" spans="1:12" x14ac:dyDescent="0.3">
      <c r="A4289" t="s">
        <v>3313</v>
      </c>
      <c r="B4289" t="s">
        <v>7576</v>
      </c>
      <c r="C4289" t="s">
        <v>88</v>
      </c>
      <c r="D4289" t="s">
        <v>167</v>
      </c>
      <c r="E4289" t="s">
        <v>71</v>
      </c>
      <c r="F4289" t="s">
        <v>72</v>
      </c>
      <c r="G4289" t="s">
        <v>68</v>
      </c>
      <c r="H4289">
        <v>3</v>
      </c>
      <c r="I4289">
        <v>210.97</v>
      </c>
      <c r="J4289">
        <v>6.7000000000000004E-2</v>
      </c>
      <c r="K4289">
        <v>162.71</v>
      </c>
      <c r="L4289" t="s">
        <v>57</v>
      </c>
    </row>
    <row r="4290" spans="1:12" x14ac:dyDescent="0.3">
      <c r="A4290" t="s">
        <v>5264</v>
      </c>
      <c r="B4290" t="s">
        <v>8461</v>
      </c>
      <c r="C4290" t="s">
        <v>84</v>
      </c>
      <c r="D4290" t="s">
        <v>196</v>
      </c>
      <c r="E4290" t="s">
        <v>71</v>
      </c>
      <c r="F4290" t="s">
        <v>78</v>
      </c>
      <c r="G4290" t="s">
        <v>68</v>
      </c>
      <c r="H4290">
        <v>3</v>
      </c>
      <c r="J4290">
        <v>2.3E-2</v>
      </c>
      <c r="K4290">
        <v>195.58</v>
      </c>
      <c r="L4290" t="s">
        <v>57</v>
      </c>
    </row>
    <row r="4291" spans="1:12" x14ac:dyDescent="0.3">
      <c r="A4291" t="s">
        <v>5067</v>
      </c>
      <c r="B4291" t="s">
        <v>8462</v>
      </c>
      <c r="C4291" t="s">
        <v>52</v>
      </c>
      <c r="D4291" t="s">
        <v>96</v>
      </c>
      <c r="E4291" t="s">
        <v>93</v>
      </c>
      <c r="F4291" t="s">
        <v>124</v>
      </c>
      <c r="G4291" t="s">
        <v>56</v>
      </c>
      <c r="H4291">
        <v>8</v>
      </c>
      <c r="I4291">
        <v>82.63</v>
      </c>
      <c r="J4291">
        <v>9.6000000000000002E-2</v>
      </c>
      <c r="K4291">
        <v>36.950000000000003</v>
      </c>
      <c r="L4291" t="s">
        <v>57</v>
      </c>
    </row>
    <row r="4292" spans="1:12" x14ac:dyDescent="0.3">
      <c r="A4292" t="s">
        <v>5497</v>
      </c>
      <c r="B4292" t="s">
        <v>7113</v>
      </c>
      <c r="C4292" t="s">
        <v>84</v>
      </c>
      <c r="D4292" t="s">
        <v>144</v>
      </c>
      <c r="E4292" t="s">
        <v>60</v>
      </c>
      <c r="F4292" t="s">
        <v>90</v>
      </c>
      <c r="G4292" t="s">
        <v>68</v>
      </c>
      <c r="H4292">
        <v>6</v>
      </c>
      <c r="I4292">
        <v>84.96</v>
      </c>
      <c r="J4292">
        <v>8.1000000000000003E-2</v>
      </c>
      <c r="K4292">
        <v>35.36</v>
      </c>
      <c r="L4292" t="s">
        <v>6738</v>
      </c>
    </row>
    <row r="4293" spans="1:12" x14ac:dyDescent="0.3">
      <c r="A4293" t="s">
        <v>444</v>
      </c>
      <c r="B4293" t="s">
        <v>6825</v>
      </c>
      <c r="C4293" t="s">
        <v>84</v>
      </c>
      <c r="D4293" t="s">
        <v>169</v>
      </c>
      <c r="E4293" t="s">
        <v>71</v>
      </c>
      <c r="F4293" t="s">
        <v>78</v>
      </c>
      <c r="G4293" t="s">
        <v>68</v>
      </c>
      <c r="H4293">
        <v>5</v>
      </c>
      <c r="I4293">
        <v>184.04</v>
      </c>
      <c r="J4293">
        <v>0.11</v>
      </c>
      <c r="K4293">
        <v>120.88</v>
      </c>
      <c r="L4293" t="s">
        <v>57</v>
      </c>
    </row>
    <row r="4294" spans="1:12" x14ac:dyDescent="0.3">
      <c r="A4294" t="s">
        <v>1730</v>
      </c>
      <c r="B4294" t="s">
        <v>7106</v>
      </c>
      <c r="C4294" t="s">
        <v>52</v>
      </c>
      <c r="D4294" t="s">
        <v>216</v>
      </c>
      <c r="E4294" t="s">
        <v>71</v>
      </c>
      <c r="F4294" t="s">
        <v>72</v>
      </c>
      <c r="G4294" t="s">
        <v>56</v>
      </c>
      <c r="H4294">
        <v>7</v>
      </c>
      <c r="I4294">
        <v>286.23</v>
      </c>
      <c r="J4294">
        <v>0.10199999999999999</v>
      </c>
      <c r="K4294">
        <v>225.15</v>
      </c>
      <c r="L4294" t="s">
        <v>57</v>
      </c>
    </row>
    <row r="4295" spans="1:12" x14ac:dyDescent="0.3">
      <c r="A4295" t="s">
        <v>2236</v>
      </c>
      <c r="B4295" t="s">
        <v>7505</v>
      </c>
      <c r="C4295" t="s">
        <v>88</v>
      </c>
      <c r="D4295" t="s">
        <v>198</v>
      </c>
      <c r="E4295" t="s">
        <v>54</v>
      </c>
      <c r="F4295" t="s">
        <v>268</v>
      </c>
      <c r="G4295" t="s">
        <v>68</v>
      </c>
      <c r="H4295">
        <v>3</v>
      </c>
      <c r="I4295">
        <v>4.97</v>
      </c>
      <c r="J4295">
        <v>8.7999999999999995E-2</v>
      </c>
      <c r="K4295">
        <v>2.92</v>
      </c>
      <c r="L4295" t="s">
        <v>57</v>
      </c>
    </row>
    <row r="4296" spans="1:12" x14ac:dyDescent="0.3">
      <c r="A4296" t="s">
        <v>5962</v>
      </c>
      <c r="B4296" t="s">
        <v>8076</v>
      </c>
      <c r="C4296" t="s">
        <v>52</v>
      </c>
      <c r="D4296" t="s">
        <v>130</v>
      </c>
      <c r="E4296" t="s">
        <v>93</v>
      </c>
      <c r="F4296" t="s">
        <v>255</v>
      </c>
      <c r="G4296" t="s">
        <v>56</v>
      </c>
      <c r="H4296">
        <v>8</v>
      </c>
      <c r="I4296">
        <v>61.12</v>
      </c>
      <c r="J4296">
        <v>7.3999999999999996E-2</v>
      </c>
      <c r="K4296">
        <v>26.3</v>
      </c>
      <c r="L4296" t="s">
        <v>57</v>
      </c>
    </row>
    <row r="4297" spans="1:12" x14ac:dyDescent="0.3">
      <c r="A4297" t="s">
        <v>546</v>
      </c>
      <c r="B4297" t="s">
        <v>7025</v>
      </c>
      <c r="C4297" t="s">
        <v>84</v>
      </c>
      <c r="D4297" t="s">
        <v>7128</v>
      </c>
      <c r="E4297" t="s">
        <v>71</v>
      </c>
      <c r="F4297" t="s">
        <v>86</v>
      </c>
      <c r="G4297" t="s">
        <v>68</v>
      </c>
      <c r="H4297">
        <v>4</v>
      </c>
      <c r="I4297">
        <v>190.27</v>
      </c>
      <c r="J4297">
        <v>0.14099999999999999</v>
      </c>
      <c r="K4297">
        <v>144.26</v>
      </c>
      <c r="L4297" t="s">
        <v>57</v>
      </c>
    </row>
    <row r="4298" spans="1:12" x14ac:dyDescent="0.3">
      <c r="A4298" t="s">
        <v>4264</v>
      </c>
      <c r="C4298" t="s">
        <v>52</v>
      </c>
      <c r="D4298" t="s">
        <v>113</v>
      </c>
      <c r="E4298" t="s">
        <v>71</v>
      </c>
      <c r="F4298" t="s">
        <v>72</v>
      </c>
      <c r="G4298" t="s">
        <v>68</v>
      </c>
      <c r="H4298">
        <v>2</v>
      </c>
      <c r="I4298">
        <v>235.45</v>
      </c>
      <c r="J4298">
        <v>0.159</v>
      </c>
      <c r="K4298">
        <v>167.79</v>
      </c>
      <c r="L4298" t="s">
        <v>57</v>
      </c>
    </row>
    <row r="4299" spans="1:12" x14ac:dyDescent="0.3">
      <c r="A4299" t="s">
        <v>6536</v>
      </c>
      <c r="B4299" t="s">
        <v>7728</v>
      </c>
      <c r="C4299" t="s">
        <v>63</v>
      </c>
      <c r="D4299" t="s">
        <v>204</v>
      </c>
      <c r="E4299" t="s">
        <v>93</v>
      </c>
      <c r="F4299" t="s">
        <v>124</v>
      </c>
      <c r="G4299" t="s">
        <v>68</v>
      </c>
      <c r="H4299">
        <v>-1</v>
      </c>
      <c r="I4299">
        <v>85.25</v>
      </c>
      <c r="J4299">
        <v>0.246</v>
      </c>
      <c r="K4299">
        <v>30.23</v>
      </c>
      <c r="L4299" t="s">
        <v>57</v>
      </c>
    </row>
    <row r="4300" spans="1:12" x14ac:dyDescent="0.3">
      <c r="A4300" t="s">
        <v>865</v>
      </c>
      <c r="B4300" t="s">
        <v>8463</v>
      </c>
      <c r="C4300" t="s">
        <v>63</v>
      </c>
      <c r="D4300" t="s">
        <v>7174</v>
      </c>
      <c r="E4300" t="s">
        <v>93</v>
      </c>
      <c r="F4300" t="s">
        <v>219</v>
      </c>
      <c r="G4300" t="s">
        <v>56</v>
      </c>
      <c r="H4300">
        <v>2</v>
      </c>
      <c r="I4300">
        <v>59.85</v>
      </c>
      <c r="J4300">
        <v>0.14000000000000001</v>
      </c>
      <c r="K4300">
        <v>24.9</v>
      </c>
      <c r="L4300" t="s">
        <v>57</v>
      </c>
    </row>
    <row r="4301" spans="1:12" x14ac:dyDescent="0.3">
      <c r="A4301" t="s">
        <v>1402</v>
      </c>
      <c r="B4301" t="s">
        <v>8464</v>
      </c>
      <c r="C4301" t="s">
        <v>63</v>
      </c>
      <c r="D4301" t="s">
        <v>137</v>
      </c>
      <c r="E4301" t="s">
        <v>93</v>
      </c>
      <c r="F4301" t="s">
        <v>94</v>
      </c>
      <c r="G4301" t="s">
        <v>68</v>
      </c>
      <c r="H4301">
        <v>1</v>
      </c>
      <c r="I4301">
        <v>43.79</v>
      </c>
      <c r="J4301">
        <v>0.219</v>
      </c>
      <c r="K4301">
        <v>18.440000000000001</v>
      </c>
      <c r="L4301" t="s">
        <v>57</v>
      </c>
    </row>
    <row r="4302" spans="1:12" x14ac:dyDescent="0.3">
      <c r="A4302" t="s">
        <v>4441</v>
      </c>
      <c r="B4302" t="s">
        <v>6894</v>
      </c>
      <c r="C4302" t="s">
        <v>52</v>
      </c>
      <c r="D4302" t="s">
        <v>216</v>
      </c>
      <c r="E4302" t="s">
        <v>71</v>
      </c>
      <c r="F4302" t="s">
        <v>97</v>
      </c>
      <c r="G4302" t="s">
        <v>56</v>
      </c>
      <c r="H4302">
        <v>7</v>
      </c>
      <c r="I4302">
        <v>235.37</v>
      </c>
      <c r="J4302">
        <v>0.126</v>
      </c>
      <c r="K4302">
        <v>186.95</v>
      </c>
      <c r="L4302" t="s">
        <v>6738</v>
      </c>
    </row>
    <row r="4303" spans="1:12" x14ac:dyDescent="0.3">
      <c r="A4303" t="s">
        <v>3793</v>
      </c>
      <c r="B4303" t="s">
        <v>8465</v>
      </c>
      <c r="C4303" t="s">
        <v>63</v>
      </c>
      <c r="D4303" t="s">
        <v>119</v>
      </c>
      <c r="E4303" t="s">
        <v>107</v>
      </c>
      <c r="F4303" t="s">
        <v>148</v>
      </c>
      <c r="G4303" t="s">
        <v>68</v>
      </c>
      <c r="H4303">
        <v>1</v>
      </c>
      <c r="I4303">
        <v>9.89</v>
      </c>
      <c r="J4303">
        <v>0.307</v>
      </c>
      <c r="K4303">
        <v>3.48</v>
      </c>
      <c r="L4303" t="s">
        <v>57</v>
      </c>
    </row>
    <row r="4304" spans="1:12" x14ac:dyDescent="0.3">
      <c r="A4304" t="s">
        <v>350</v>
      </c>
      <c r="B4304" t="s">
        <v>7098</v>
      </c>
      <c r="C4304" t="s">
        <v>63</v>
      </c>
      <c r="D4304" t="s">
        <v>64</v>
      </c>
      <c r="E4304" t="s">
        <v>60</v>
      </c>
      <c r="F4304" t="s">
        <v>99</v>
      </c>
      <c r="G4304" t="s">
        <v>56</v>
      </c>
      <c r="H4304">
        <v>1</v>
      </c>
      <c r="I4304">
        <v>53.25</v>
      </c>
      <c r="J4304">
        <v>0.252</v>
      </c>
      <c r="K4304">
        <v>27.05</v>
      </c>
      <c r="L4304" t="s">
        <v>57</v>
      </c>
    </row>
    <row r="4305" spans="1:12" x14ac:dyDescent="0.3">
      <c r="A4305" t="s">
        <v>2311</v>
      </c>
      <c r="B4305" t="s">
        <v>8466</v>
      </c>
      <c r="C4305" t="s">
        <v>88</v>
      </c>
      <c r="D4305" t="s">
        <v>270</v>
      </c>
      <c r="E4305" t="s">
        <v>71</v>
      </c>
      <c r="F4305" t="s">
        <v>72</v>
      </c>
      <c r="G4305" t="s">
        <v>68</v>
      </c>
      <c r="H4305">
        <v>1</v>
      </c>
      <c r="I4305">
        <v>71.48</v>
      </c>
      <c r="J4305">
        <v>2.3E-2</v>
      </c>
      <c r="K4305">
        <v>49.6</v>
      </c>
      <c r="L4305" t="s">
        <v>57</v>
      </c>
    </row>
    <row r="4306" spans="1:12" x14ac:dyDescent="0.3">
      <c r="A4306" t="s">
        <v>4439</v>
      </c>
      <c r="B4306" t="s">
        <v>7647</v>
      </c>
      <c r="C4306" t="s">
        <v>63</v>
      </c>
      <c r="D4306" t="s">
        <v>281</v>
      </c>
      <c r="E4306" t="s">
        <v>71</v>
      </c>
      <c r="F4306" t="s">
        <v>86</v>
      </c>
      <c r="G4306" t="s">
        <v>56</v>
      </c>
      <c r="H4306">
        <v>2</v>
      </c>
      <c r="I4306">
        <v>113.43</v>
      </c>
      <c r="J4306">
        <v>0.25800000000000001</v>
      </c>
      <c r="K4306">
        <v>73.959999999999994</v>
      </c>
      <c r="L4306" t="s">
        <v>104</v>
      </c>
    </row>
    <row r="4307" spans="1:12" x14ac:dyDescent="0.3">
      <c r="A4307" t="s">
        <v>5623</v>
      </c>
      <c r="B4307" t="s">
        <v>7010</v>
      </c>
      <c r="C4307" t="s">
        <v>63</v>
      </c>
      <c r="E4307" t="s">
        <v>107</v>
      </c>
      <c r="F4307" t="s">
        <v>132</v>
      </c>
      <c r="G4307" t="s">
        <v>56</v>
      </c>
      <c r="H4307">
        <v>6</v>
      </c>
      <c r="I4307">
        <v>49.11</v>
      </c>
      <c r="J4307">
        <v>0.27</v>
      </c>
      <c r="K4307">
        <v>19.73</v>
      </c>
      <c r="L4307" t="s">
        <v>57</v>
      </c>
    </row>
    <row r="4308" spans="1:12" x14ac:dyDescent="0.3">
      <c r="A4308" t="s">
        <v>6444</v>
      </c>
      <c r="B4308" t="s">
        <v>7289</v>
      </c>
      <c r="C4308" t="s">
        <v>52</v>
      </c>
      <c r="D4308" t="s">
        <v>75</v>
      </c>
      <c r="E4308" t="s">
        <v>107</v>
      </c>
      <c r="F4308" t="s">
        <v>148</v>
      </c>
      <c r="G4308" t="s">
        <v>68</v>
      </c>
      <c r="H4308">
        <v>2</v>
      </c>
      <c r="I4308">
        <v>43.63</v>
      </c>
      <c r="J4308">
        <v>4.2000000000000003E-2</v>
      </c>
      <c r="K4308">
        <v>15.11</v>
      </c>
      <c r="L4308" t="s">
        <v>57</v>
      </c>
    </row>
    <row r="4309" spans="1:12" x14ac:dyDescent="0.3">
      <c r="A4309" t="s">
        <v>6520</v>
      </c>
      <c r="B4309" t="s">
        <v>7295</v>
      </c>
      <c r="C4309" t="s">
        <v>88</v>
      </c>
      <c r="D4309" t="s">
        <v>89</v>
      </c>
      <c r="E4309" t="s">
        <v>107</v>
      </c>
      <c r="F4309" t="s">
        <v>148</v>
      </c>
      <c r="G4309" t="s">
        <v>68</v>
      </c>
      <c r="H4309">
        <v>2</v>
      </c>
      <c r="I4309">
        <v>27.84</v>
      </c>
      <c r="J4309">
        <v>1.2999999999999999E-2</v>
      </c>
      <c r="K4309">
        <v>9.23</v>
      </c>
      <c r="L4309" t="s">
        <v>57</v>
      </c>
    </row>
    <row r="4310" spans="1:12" x14ac:dyDescent="0.3">
      <c r="A4310" t="s">
        <v>5086</v>
      </c>
      <c r="B4310" t="s">
        <v>7661</v>
      </c>
      <c r="C4310" t="s">
        <v>63</v>
      </c>
      <c r="D4310" t="s">
        <v>175</v>
      </c>
      <c r="E4310" t="s">
        <v>107</v>
      </c>
      <c r="F4310" t="s">
        <v>108</v>
      </c>
      <c r="G4310" t="s">
        <v>68</v>
      </c>
      <c r="H4310">
        <v>4</v>
      </c>
      <c r="I4310">
        <v>46.57</v>
      </c>
      <c r="J4310">
        <v>0.26</v>
      </c>
      <c r="K4310">
        <v>19.920000000000002</v>
      </c>
      <c r="L4310" t="s">
        <v>104</v>
      </c>
    </row>
    <row r="4311" spans="1:12" x14ac:dyDescent="0.3">
      <c r="A4311" t="s">
        <v>69</v>
      </c>
      <c r="B4311" t="s">
        <v>7506</v>
      </c>
      <c r="C4311" t="s">
        <v>52</v>
      </c>
      <c r="D4311" t="s">
        <v>70</v>
      </c>
      <c r="E4311" t="s">
        <v>71</v>
      </c>
      <c r="F4311" t="s">
        <v>72</v>
      </c>
      <c r="H4311">
        <v>3</v>
      </c>
      <c r="I4311">
        <v>191.02</v>
      </c>
      <c r="J4311">
        <v>2.7E-2</v>
      </c>
      <c r="K4311">
        <v>147.29</v>
      </c>
      <c r="L4311" t="s">
        <v>57</v>
      </c>
    </row>
    <row r="4312" spans="1:12" x14ac:dyDescent="0.3">
      <c r="A4312" t="s">
        <v>322</v>
      </c>
      <c r="B4312" t="s">
        <v>8052</v>
      </c>
      <c r="C4312" t="s">
        <v>84</v>
      </c>
      <c r="D4312" t="s">
        <v>243</v>
      </c>
      <c r="E4312" t="s">
        <v>60</v>
      </c>
      <c r="F4312" t="s">
        <v>76</v>
      </c>
      <c r="G4312" t="s">
        <v>68</v>
      </c>
      <c r="H4312">
        <v>1</v>
      </c>
      <c r="J4312">
        <v>9.1999999999999998E-2</v>
      </c>
      <c r="K4312">
        <v>41.32</v>
      </c>
      <c r="L4312" t="s">
        <v>57</v>
      </c>
    </row>
    <row r="4313" spans="1:12" x14ac:dyDescent="0.3">
      <c r="A4313" t="s">
        <v>561</v>
      </c>
      <c r="B4313" t="s">
        <v>7334</v>
      </c>
      <c r="C4313" t="s">
        <v>52</v>
      </c>
      <c r="D4313" t="s">
        <v>121</v>
      </c>
      <c r="E4313" t="s">
        <v>71</v>
      </c>
      <c r="F4313" t="s">
        <v>72</v>
      </c>
      <c r="G4313" t="s">
        <v>56</v>
      </c>
      <c r="H4313">
        <v>4</v>
      </c>
      <c r="I4313">
        <v>130.32</v>
      </c>
      <c r="K4313">
        <v>87.64</v>
      </c>
      <c r="L4313" t="s">
        <v>57</v>
      </c>
    </row>
    <row r="4314" spans="1:12" x14ac:dyDescent="0.3">
      <c r="A4314" t="s">
        <v>2499</v>
      </c>
      <c r="B4314" t="s">
        <v>8182</v>
      </c>
      <c r="C4314" t="s">
        <v>63</v>
      </c>
      <c r="D4314" t="s">
        <v>8467</v>
      </c>
      <c r="E4314" t="s">
        <v>107</v>
      </c>
      <c r="F4314" t="s">
        <v>148</v>
      </c>
      <c r="G4314" t="s">
        <v>56</v>
      </c>
      <c r="H4314">
        <v>12</v>
      </c>
      <c r="I4314">
        <v>49.11</v>
      </c>
      <c r="J4314">
        <v>0.32700000000000001</v>
      </c>
      <c r="K4314">
        <v>18.649999999999999</v>
      </c>
      <c r="L4314" t="s">
        <v>57</v>
      </c>
    </row>
    <row r="4315" spans="1:12" x14ac:dyDescent="0.3">
      <c r="A4315" t="s">
        <v>2140</v>
      </c>
      <c r="B4315" t="s">
        <v>8468</v>
      </c>
      <c r="C4315" t="s">
        <v>88</v>
      </c>
      <c r="D4315" t="s">
        <v>270</v>
      </c>
      <c r="E4315" t="s">
        <v>71</v>
      </c>
      <c r="F4315" t="s">
        <v>78</v>
      </c>
      <c r="G4315" t="s">
        <v>68</v>
      </c>
      <c r="H4315">
        <v>4</v>
      </c>
      <c r="I4315">
        <v>286.24</v>
      </c>
      <c r="J4315">
        <v>2.8000000000000001E-2</v>
      </c>
      <c r="K4315">
        <v>227.04</v>
      </c>
      <c r="L4315" t="s">
        <v>57</v>
      </c>
    </row>
    <row r="4316" spans="1:12" x14ac:dyDescent="0.3">
      <c r="A4316" t="s">
        <v>1580</v>
      </c>
      <c r="B4316" t="s">
        <v>7022</v>
      </c>
      <c r="C4316" t="s">
        <v>6930</v>
      </c>
      <c r="D4316" t="s">
        <v>147</v>
      </c>
      <c r="E4316" t="s">
        <v>71</v>
      </c>
      <c r="F4316" t="s">
        <v>72</v>
      </c>
      <c r="G4316" t="s">
        <v>56</v>
      </c>
      <c r="H4316">
        <v>4</v>
      </c>
      <c r="I4316">
        <v>289.51</v>
      </c>
      <c r="J4316">
        <v>0.14199999999999999</v>
      </c>
      <c r="K4316">
        <v>192.65</v>
      </c>
    </row>
    <row r="4317" spans="1:12" x14ac:dyDescent="0.3">
      <c r="A4317" t="s">
        <v>2090</v>
      </c>
      <c r="B4317" t="s">
        <v>7152</v>
      </c>
      <c r="C4317" t="s">
        <v>84</v>
      </c>
      <c r="D4317" t="s">
        <v>103</v>
      </c>
      <c r="E4317" t="s">
        <v>71</v>
      </c>
      <c r="F4317" t="s">
        <v>126</v>
      </c>
      <c r="G4317" t="s">
        <v>56</v>
      </c>
      <c r="H4317">
        <v>7</v>
      </c>
      <c r="I4317">
        <v>129.5</v>
      </c>
      <c r="J4317">
        <v>7.9000000000000001E-2</v>
      </c>
      <c r="K4317">
        <v>84.87</v>
      </c>
      <c r="L4317" t="s">
        <v>57</v>
      </c>
    </row>
    <row r="4318" spans="1:12" x14ac:dyDescent="0.3">
      <c r="A4318" t="s">
        <v>4269</v>
      </c>
      <c r="B4318" t="s">
        <v>7417</v>
      </c>
      <c r="C4318" t="s">
        <v>84</v>
      </c>
      <c r="D4318" t="s">
        <v>177</v>
      </c>
      <c r="E4318" t="s">
        <v>71</v>
      </c>
      <c r="F4318" t="s">
        <v>86</v>
      </c>
      <c r="G4318" t="s">
        <v>56</v>
      </c>
      <c r="H4318">
        <v>1</v>
      </c>
      <c r="I4318">
        <v>130</v>
      </c>
      <c r="J4318">
        <v>8.5000000000000006E-2</v>
      </c>
      <c r="K4318">
        <v>103.87</v>
      </c>
      <c r="L4318" t="s">
        <v>57</v>
      </c>
    </row>
    <row r="4319" spans="1:12" x14ac:dyDescent="0.3">
      <c r="A4319" t="s">
        <v>2442</v>
      </c>
      <c r="B4319" t="s">
        <v>7375</v>
      </c>
      <c r="C4319" t="s">
        <v>88</v>
      </c>
      <c r="D4319" t="s">
        <v>202</v>
      </c>
      <c r="E4319" t="s">
        <v>54</v>
      </c>
      <c r="F4319" t="s">
        <v>156</v>
      </c>
      <c r="G4319" t="s">
        <v>56</v>
      </c>
      <c r="H4319">
        <v>6</v>
      </c>
      <c r="I4319">
        <v>21.27</v>
      </c>
      <c r="J4319">
        <v>0.13700000000000001</v>
      </c>
      <c r="L4319" t="s">
        <v>57</v>
      </c>
    </row>
    <row r="4320" spans="1:12" x14ac:dyDescent="0.3">
      <c r="A4320" t="s">
        <v>4653</v>
      </c>
      <c r="B4320" t="s">
        <v>8469</v>
      </c>
      <c r="C4320" t="s">
        <v>52</v>
      </c>
      <c r="D4320" t="s">
        <v>272</v>
      </c>
      <c r="E4320" t="s">
        <v>107</v>
      </c>
      <c r="F4320" t="s">
        <v>132</v>
      </c>
      <c r="G4320" t="s">
        <v>56</v>
      </c>
      <c r="H4320">
        <v>1</v>
      </c>
      <c r="I4320">
        <v>37.729999999999997</v>
      </c>
      <c r="J4320">
        <v>5.7000000000000002E-2</v>
      </c>
      <c r="K4320">
        <v>14.63</v>
      </c>
      <c r="L4320" t="s">
        <v>57</v>
      </c>
    </row>
    <row r="4321" spans="1:12" x14ac:dyDescent="0.3">
      <c r="A4321" t="s">
        <v>5945</v>
      </c>
      <c r="B4321" t="s">
        <v>7950</v>
      </c>
      <c r="C4321" t="s">
        <v>6718</v>
      </c>
      <c r="D4321" t="s">
        <v>272</v>
      </c>
      <c r="E4321" t="s">
        <v>60</v>
      </c>
      <c r="F4321" t="s">
        <v>61</v>
      </c>
      <c r="G4321" t="s">
        <v>68</v>
      </c>
      <c r="H4321">
        <v>4</v>
      </c>
      <c r="I4321">
        <v>35.17</v>
      </c>
      <c r="J4321">
        <v>7.5999999999999998E-2</v>
      </c>
      <c r="K4321">
        <v>14.11</v>
      </c>
      <c r="L4321" t="s">
        <v>57</v>
      </c>
    </row>
    <row r="4322" spans="1:12" x14ac:dyDescent="0.3">
      <c r="A4322" t="s">
        <v>5588</v>
      </c>
      <c r="B4322" t="s">
        <v>7286</v>
      </c>
      <c r="C4322" t="s">
        <v>88</v>
      </c>
      <c r="D4322" t="s">
        <v>198</v>
      </c>
      <c r="E4322" t="s">
        <v>71</v>
      </c>
      <c r="F4322" t="s">
        <v>78</v>
      </c>
      <c r="G4322" t="s">
        <v>68</v>
      </c>
      <c r="H4322">
        <v>6</v>
      </c>
      <c r="I4322">
        <v>169.14</v>
      </c>
      <c r="J4322">
        <v>0.114</v>
      </c>
      <c r="K4322">
        <v>119.15</v>
      </c>
      <c r="L4322" t="s">
        <v>57</v>
      </c>
    </row>
    <row r="4323" spans="1:12" x14ac:dyDescent="0.3">
      <c r="A4323" t="s">
        <v>569</v>
      </c>
      <c r="B4323" t="s">
        <v>8470</v>
      </c>
      <c r="C4323" t="s">
        <v>84</v>
      </c>
      <c r="D4323" t="s">
        <v>85</v>
      </c>
      <c r="E4323" t="s">
        <v>71</v>
      </c>
      <c r="F4323" t="s">
        <v>78</v>
      </c>
      <c r="G4323" t="s">
        <v>68</v>
      </c>
      <c r="H4323">
        <v>5</v>
      </c>
      <c r="I4323">
        <v>289.33</v>
      </c>
      <c r="J4323">
        <v>3.2000000000000001E-2</v>
      </c>
      <c r="K4323">
        <v>230.27</v>
      </c>
      <c r="L4323" t="s">
        <v>57</v>
      </c>
    </row>
    <row r="4324" spans="1:12" x14ac:dyDescent="0.3">
      <c r="A4324" t="s">
        <v>4006</v>
      </c>
      <c r="B4324" t="s">
        <v>8376</v>
      </c>
      <c r="C4324" t="s">
        <v>63</v>
      </c>
      <c r="D4324" t="s">
        <v>204</v>
      </c>
      <c r="E4324" t="s">
        <v>60</v>
      </c>
      <c r="F4324" t="s">
        <v>6730</v>
      </c>
      <c r="G4324" t="s">
        <v>56</v>
      </c>
      <c r="H4324">
        <v>2</v>
      </c>
      <c r="I4324">
        <v>104.81</v>
      </c>
      <c r="J4324">
        <v>0.19700000000000001</v>
      </c>
      <c r="K4324">
        <v>46.88</v>
      </c>
      <c r="L4324" t="s">
        <v>6738</v>
      </c>
    </row>
    <row r="4325" spans="1:12" x14ac:dyDescent="0.3">
      <c r="A4325" t="s">
        <v>752</v>
      </c>
      <c r="B4325" t="s">
        <v>8107</v>
      </c>
      <c r="C4325" t="s">
        <v>63</v>
      </c>
      <c r="D4325" t="s">
        <v>137</v>
      </c>
      <c r="E4325" t="s">
        <v>71</v>
      </c>
      <c r="F4325" t="s">
        <v>78</v>
      </c>
      <c r="G4325" t="s">
        <v>56</v>
      </c>
      <c r="H4325">
        <v>6</v>
      </c>
      <c r="I4325">
        <v>167.08</v>
      </c>
      <c r="K4325">
        <v>118.76</v>
      </c>
      <c r="L4325" t="s">
        <v>104</v>
      </c>
    </row>
    <row r="4326" spans="1:12" x14ac:dyDescent="0.3">
      <c r="A4326" t="s">
        <v>5577</v>
      </c>
      <c r="B4326" t="s">
        <v>8355</v>
      </c>
      <c r="C4326" t="s">
        <v>88</v>
      </c>
      <c r="D4326" t="s">
        <v>202</v>
      </c>
      <c r="E4326" t="s">
        <v>54</v>
      </c>
      <c r="F4326" t="s">
        <v>65</v>
      </c>
      <c r="G4326" t="s">
        <v>68</v>
      </c>
      <c r="H4326">
        <v>4</v>
      </c>
      <c r="I4326">
        <v>18.7</v>
      </c>
      <c r="J4326">
        <v>6.6000000000000003E-2</v>
      </c>
      <c r="K4326">
        <v>12.12</v>
      </c>
      <c r="L4326" t="s">
        <v>57</v>
      </c>
    </row>
    <row r="4327" spans="1:12" x14ac:dyDescent="0.3">
      <c r="A4327" t="s">
        <v>2713</v>
      </c>
      <c r="B4327" t="s">
        <v>8471</v>
      </c>
      <c r="C4327" t="s">
        <v>84</v>
      </c>
      <c r="D4327" t="s">
        <v>196</v>
      </c>
      <c r="E4327" t="s">
        <v>6924</v>
      </c>
      <c r="F4327" t="s">
        <v>97</v>
      </c>
      <c r="G4327" t="s">
        <v>68</v>
      </c>
      <c r="H4327">
        <v>2</v>
      </c>
      <c r="I4327">
        <v>240.59</v>
      </c>
      <c r="J4327">
        <v>0.115</v>
      </c>
      <c r="K4327">
        <v>169.42</v>
      </c>
      <c r="L4327" t="s">
        <v>57</v>
      </c>
    </row>
    <row r="4328" spans="1:12" x14ac:dyDescent="0.3">
      <c r="A4328" t="s">
        <v>3476</v>
      </c>
      <c r="B4328" t="s">
        <v>8472</v>
      </c>
      <c r="C4328" t="s">
        <v>63</v>
      </c>
      <c r="D4328" t="s">
        <v>159</v>
      </c>
      <c r="E4328" t="s">
        <v>71</v>
      </c>
      <c r="F4328" t="s">
        <v>126</v>
      </c>
      <c r="G4328" t="s">
        <v>68</v>
      </c>
      <c r="H4328">
        <v>8</v>
      </c>
      <c r="I4328">
        <v>61.41</v>
      </c>
      <c r="J4328">
        <v>0.219</v>
      </c>
      <c r="K4328">
        <v>40.83</v>
      </c>
      <c r="L4328" t="s">
        <v>57</v>
      </c>
    </row>
    <row r="4329" spans="1:12" x14ac:dyDescent="0.3">
      <c r="A4329" t="s">
        <v>6316</v>
      </c>
      <c r="B4329" t="s">
        <v>7141</v>
      </c>
      <c r="C4329" t="s">
        <v>52</v>
      </c>
      <c r="D4329" t="s">
        <v>53</v>
      </c>
      <c r="E4329" t="s">
        <v>60</v>
      </c>
      <c r="F4329" t="s">
        <v>99</v>
      </c>
      <c r="G4329" t="s">
        <v>56</v>
      </c>
      <c r="H4329">
        <v>2</v>
      </c>
      <c r="I4329">
        <v>77.38</v>
      </c>
      <c r="J4329">
        <v>6.8000000000000005E-2</v>
      </c>
      <c r="K4329">
        <v>34.479999999999997</v>
      </c>
      <c r="L4329" t="s">
        <v>57</v>
      </c>
    </row>
    <row r="4330" spans="1:12" x14ac:dyDescent="0.3">
      <c r="A4330" t="s">
        <v>6383</v>
      </c>
      <c r="B4330" t="s">
        <v>6810</v>
      </c>
      <c r="C4330" t="s">
        <v>84</v>
      </c>
      <c r="D4330" t="s">
        <v>85</v>
      </c>
      <c r="E4330" t="s">
        <v>71</v>
      </c>
      <c r="F4330" t="s">
        <v>78</v>
      </c>
      <c r="G4330" t="s">
        <v>68</v>
      </c>
      <c r="H4330">
        <v>1</v>
      </c>
      <c r="I4330">
        <v>67.930000000000007</v>
      </c>
      <c r="J4330">
        <v>0.109</v>
      </c>
      <c r="K4330">
        <v>49.69</v>
      </c>
      <c r="L4330" t="s">
        <v>57</v>
      </c>
    </row>
    <row r="4331" spans="1:12" x14ac:dyDescent="0.3">
      <c r="A4331" t="s">
        <v>5050</v>
      </c>
      <c r="B4331" t="s">
        <v>7523</v>
      </c>
      <c r="C4331" t="s">
        <v>88</v>
      </c>
      <c r="D4331" t="s">
        <v>167</v>
      </c>
      <c r="E4331" t="s">
        <v>54</v>
      </c>
      <c r="F4331" t="s">
        <v>65</v>
      </c>
      <c r="G4331" t="s">
        <v>68</v>
      </c>
      <c r="H4331">
        <v>2</v>
      </c>
      <c r="I4331">
        <v>4.63</v>
      </c>
      <c r="J4331">
        <v>8.3000000000000004E-2</v>
      </c>
      <c r="K4331">
        <v>2.92</v>
      </c>
      <c r="L4331" t="s">
        <v>57</v>
      </c>
    </row>
    <row r="4332" spans="1:12" x14ac:dyDescent="0.3">
      <c r="A4332" t="s">
        <v>4576</v>
      </c>
      <c r="C4332" t="s">
        <v>52</v>
      </c>
      <c r="D4332" t="s">
        <v>200</v>
      </c>
      <c r="E4332" t="s">
        <v>93</v>
      </c>
      <c r="F4332" t="s">
        <v>255</v>
      </c>
      <c r="G4332" t="s">
        <v>68</v>
      </c>
      <c r="H4332">
        <v>2</v>
      </c>
      <c r="I4332">
        <v>38.94</v>
      </c>
      <c r="J4332">
        <v>0.14000000000000001</v>
      </c>
      <c r="K4332">
        <v>18.48</v>
      </c>
      <c r="L4332" t="s">
        <v>57</v>
      </c>
    </row>
    <row r="4333" spans="1:12" x14ac:dyDescent="0.3">
      <c r="A4333" t="s">
        <v>3591</v>
      </c>
      <c r="B4333" t="s">
        <v>7899</v>
      </c>
      <c r="C4333" t="s">
        <v>88</v>
      </c>
      <c r="D4333" t="s">
        <v>429</v>
      </c>
      <c r="E4333" t="s">
        <v>93</v>
      </c>
      <c r="F4333" t="s">
        <v>219</v>
      </c>
      <c r="G4333" t="s">
        <v>68</v>
      </c>
      <c r="H4333">
        <v>4</v>
      </c>
      <c r="I4333">
        <v>60.01</v>
      </c>
      <c r="J4333">
        <v>1.2E-2</v>
      </c>
      <c r="K4333">
        <v>28.81</v>
      </c>
      <c r="L4333" t="s">
        <v>57</v>
      </c>
    </row>
    <row r="4334" spans="1:12" x14ac:dyDescent="0.3">
      <c r="A4334" t="s">
        <v>1726</v>
      </c>
      <c r="B4334" t="s">
        <v>8473</v>
      </c>
      <c r="C4334" t="s">
        <v>63</v>
      </c>
      <c r="D4334" t="s">
        <v>258</v>
      </c>
      <c r="E4334" t="s">
        <v>71</v>
      </c>
      <c r="F4334" t="s">
        <v>126</v>
      </c>
      <c r="G4334" t="s">
        <v>56</v>
      </c>
      <c r="H4334">
        <v>1</v>
      </c>
      <c r="I4334">
        <v>58.22</v>
      </c>
      <c r="J4334">
        <v>0.154</v>
      </c>
      <c r="K4334">
        <v>40.14</v>
      </c>
    </row>
    <row r="4335" spans="1:12" x14ac:dyDescent="0.3">
      <c r="A4335" t="s">
        <v>732</v>
      </c>
      <c r="B4335" t="s">
        <v>7570</v>
      </c>
      <c r="C4335" t="s">
        <v>88</v>
      </c>
      <c r="D4335" t="s">
        <v>167</v>
      </c>
      <c r="E4335" t="s">
        <v>60</v>
      </c>
      <c r="F4335" t="s">
        <v>90</v>
      </c>
      <c r="G4335" t="s">
        <v>56</v>
      </c>
      <c r="H4335">
        <v>2</v>
      </c>
      <c r="I4335">
        <v>25.5</v>
      </c>
      <c r="J4335">
        <v>9.6000000000000002E-2</v>
      </c>
      <c r="K4335">
        <v>12.57</v>
      </c>
      <c r="L4335" t="s">
        <v>57</v>
      </c>
    </row>
    <row r="4336" spans="1:12" x14ac:dyDescent="0.3">
      <c r="A4336" t="s">
        <v>3287</v>
      </c>
      <c r="B4336" t="s">
        <v>7554</v>
      </c>
      <c r="C4336" t="s">
        <v>84</v>
      </c>
      <c r="D4336" t="s">
        <v>147</v>
      </c>
      <c r="E4336" t="s">
        <v>107</v>
      </c>
      <c r="F4336" t="s">
        <v>148</v>
      </c>
      <c r="H4336">
        <v>3</v>
      </c>
      <c r="I4336">
        <v>28.23</v>
      </c>
      <c r="J4336">
        <v>2.3E-2</v>
      </c>
      <c r="K4336">
        <v>9.64</v>
      </c>
      <c r="L4336" t="s">
        <v>57</v>
      </c>
    </row>
    <row r="4337" spans="1:12" x14ac:dyDescent="0.3">
      <c r="A4337" t="s">
        <v>1365</v>
      </c>
      <c r="B4337" t="s">
        <v>7746</v>
      </c>
      <c r="C4337" t="s">
        <v>63</v>
      </c>
      <c r="D4337" t="s">
        <v>137</v>
      </c>
      <c r="E4337" t="s">
        <v>71</v>
      </c>
      <c r="F4337" t="s">
        <v>6737</v>
      </c>
      <c r="G4337" t="s">
        <v>68</v>
      </c>
      <c r="H4337">
        <v>5</v>
      </c>
      <c r="I4337">
        <v>202.21</v>
      </c>
      <c r="J4337">
        <v>0.33100000000000002</v>
      </c>
      <c r="K4337">
        <v>159.25</v>
      </c>
      <c r="L4337" t="s">
        <v>57</v>
      </c>
    </row>
    <row r="4338" spans="1:12" x14ac:dyDescent="0.3">
      <c r="A4338" t="s">
        <v>3024</v>
      </c>
      <c r="B4338" t="s">
        <v>7191</v>
      </c>
      <c r="C4338" t="s">
        <v>63</v>
      </c>
      <c r="D4338" t="s">
        <v>281</v>
      </c>
      <c r="E4338" t="s">
        <v>71</v>
      </c>
      <c r="F4338" t="s">
        <v>78</v>
      </c>
      <c r="G4338" t="s">
        <v>68</v>
      </c>
      <c r="H4338">
        <v>2</v>
      </c>
      <c r="I4338">
        <v>140.85</v>
      </c>
      <c r="J4338">
        <v>0.16200000000000001</v>
      </c>
      <c r="K4338">
        <v>110.01</v>
      </c>
      <c r="L4338" t="s">
        <v>57</v>
      </c>
    </row>
    <row r="4339" spans="1:12" x14ac:dyDescent="0.3">
      <c r="A4339" t="s">
        <v>1376</v>
      </c>
      <c r="B4339" t="s">
        <v>6979</v>
      </c>
      <c r="C4339" t="s">
        <v>63</v>
      </c>
      <c r="D4339" t="s">
        <v>106</v>
      </c>
      <c r="E4339" t="s">
        <v>54</v>
      </c>
      <c r="F4339" t="s">
        <v>268</v>
      </c>
      <c r="G4339" t="s">
        <v>56</v>
      </c>
      <c r="H4339">
        <v>1</v>
      </c>
      <c r="I4339">
        <v>16.27</v>
      </c>
      <c r="J4339">
        <v>0.16</v>
      </c>
      <c r="K4339">
        <v>11.36</v>
      </c>
      <c r="L4339" t="s">
        <v>57</v>
      </c>
    </row>
    <row r="4340" spans="1:12" x14ac:dyDescent="0.3">
      <c r="A4340" t="s">
        <v>5142</v>
      </c>
      <c r="B4340" t="s">
        <v>8474</v>
      </c>
      <c r="C4340" t="s">
        <v>88</v>
      </c>
      <c r="D4340" t="s">
        <v>234</v>
      </c>
      <c r="E4340" t="s">
        <v>71</v>
      </c>
      <c r="F4340" t="s">
        <v>126</v>
      </c>
      <c r="G4340" t="s">
        <v>56</v>
      </c>
      <c r="H4340">
        <v>7</v>
      </c>
      <c r="I4340">
        <v>54.88</v>
      </c>
      <c r="J4340">
        <v>3.9E-2</v>
      </c>
      <c r="K4340">
        <v>41.31</v>
      </c>
      <c r="L4340" t="s">
        <v>57</v>
      </c>
    </row>
    <row r="4341" spans="1:12" x14ac:dyDescent="0.3">
      <c r="A4341" t="s">
        <v>1635</v>
      </c>
      <c r="B4341" t="s">
        <v>7818</v>
      </c>
      <c r="C4341" t="s">
        <v>63</v>
      </c>
      <c r="D4341" t="s">
        <v>119</v>
      </c>
      <c r="E4341" t="s">
        <v>54</v>
      </c>
      <c r="F4341" t="s">
        <v>55</v>
      </c>
      <c r="G4341" t="s">
        <v>56</v>
      </c>
      <c r="H4341">
        <v>1</v>
      </c>
      <c r="I4341">
        <v>24.91</v>
      </c>
      <c r="J4341">
        <v>0.313</v>
      </c>
      <c r="K4341">
        <v>14.44</v>
      </c>
      <c r="L4341" t="s">
        <v>57</v>
      </c>
    </row>
    <row r="4342" spans="1:12" x14ac:dyDescent="0.3">
      <c r="A4342" t="s">
        <v>1826</v>
      </c>
      <c r="B4342" t="s">
        <v>7684</v>
      </c>
      <c r="C4342" t="s">
        <v>63</v>
      </c>
      <c r="D4342" t="s">
        <v>251</v>
      </c>
      <c r="E4342" t="s">
        <v>54</v>
      </c>
      <c r="F4342" t="s">
        <v>55</v>
      </c>
      <c r="G4342" t="s">
        <v>68</v>
      </c>
      <c r="H4342">
        <v>8</v>
      </c>
      <c r="I4342">
        <v>17.59</v>
      </c>
      <c r="J4342">
        <v>0.20499999999999999</v>
      </c>
      <c r="K4342">
        <v>11.76</v>
      </c>
      <c r="L4342" t="s">
        <v>57</v>
      </c>
    </row>
    <row r="4343" spans="1:12" x14ac:dyDescent="0.3">
      <c r="A4343" t="s">
        <v>3301</v>
      </c>
      <c r="B4343" t="s">
        <v>6932</v>
      </c>
      <c r="C4343" t="s">
        <v>84</v>
      </c>
      <c r="E4343" t="s">
        <v>107</v>
      </c>
      <c r="F4343" t="s">
        <v>6953</v>
      </c>
      <c r="G4343" t="s">
        <v>68</v>
      </c>
      <c r="H4343">
        <v>1</v>
      </c>
      <c r="I4343">
        <v>46.33</v>
      </c>
      <c r="J4343">
        <v>0.128</v>
      </c>
      <c r="K4343">
        <v>15.94</v>
      </c>
      <c r="L4343" t="s">
        <v>57</v>
      </c>
    </row>
    <row r="4344" spans="1:12" x14ac:dyDescent="0.3">
      <c r="A4344" t="s">
        <v>4192</v>
      </c>
      <c r="B4344" t="s">
        <v>6852</v>
      </c>
      <c r="C4344" t="s">
        <v>52</v>
      </c>
      <c r="D4344" t="s">
        <v>155</v>
      </c>
      <c r="E4344" t="s">
        <v>60</v>
      </c>
      <c r="F4344" t="s">
        <v>99</v>
      </c>
      <c r="G4344" t="s">
        <v>56</v>
      </c>
      <c r="H4344">
        <v>7</v>
      </c>
      <c r="I4344">
        <v>58.07</v>
      </c>
      <c r="J4344">
        <v>0.184</v>
      </c>
      <c r="K4344">
        <v>31.88</v>
      </c>
      <c r="L4344" t="s">
        <v>57</v>
      </c>
    </row>
    <row r="4345" spans="1:12" x14ac:dyDescent="0.3">
      <c r="A4345" t="s">
        <v>3481</v>
      </c>
      <c r="B4345" t="s">
        <v>7980</v>
      </c>
      <c r="C4345" t="s">
        <v>84</v>
      </c>
      <c r="D4345" t="s">
        <v>229</v>
      </c>
      <c r="E4345" t="s">
        <v>71</v>
      </c>
      <c r="F4345" t="s">
        <v>6884</v>
      </c>
      <c r="G4345" t="s">
        <v>68</v>
      </c>
      <c r="H4345">
        <v>100</v>
      </c>
      <c r="I4345">
        <v>270.24</v>
      </c>
      <c r="J4345">
        <v>5.3999999999999999E-2</v>
      </c>
      <c r="K4345">
        <v>210.58</v>
      </c>
      <c r="L4345" t="s">
        <v>57</v>
      </c>
    </row>
    <row r="4346" spans="1:12" x14ac:dyDescent="0.3">
      <c r="A4346" t="s">
        <v>3764</v>
      </c>
      <c r="B4346" t="s">
        <v>7823</v>
      </c>
      <c r="C4346" t="s">
        <v>84</v>
      </c>
      <c r="D4346" t="s">
        <v>243</v>
      </c>
      <c r="E4346" t="s">
        <v>54</v>
      </c>
      <c r="F4346" t="s">
        <v>268</v>
      </c>
      <c r="G4346" t="s">
        <v>56</v>
      </c>
      <c r="H4346">
        <v>4</v>
      </c>
      <c r="I4346">
        <v>24.68</v>
      </c>
      <c r="J4346">
        <v>9.4E-2</v>
      </c>
      <c r="K4346">
        <v>13.92</v>
      </c>
      <c r="L4346" t="s">
        <v>57</v>
      </c>
    </row>
    <row r="4347" spans="1:12" x14ac:dyDescent="0.3">
      <c r="A4347" t="s">
        <v>2249</v>
      </c>
      <c r="B4347" t="s">
        <v>8475</v>
      </c>
      <c r="C4347" t="s">
        <v>88</v>
      </c>
      <c r="D4347" t="s">
        <v>116</v>
      </c>
      <c r="E4347" t="s">
        <v>54</v>
      </c>
      <c r="F4347" t="s">
        <v>268</v>
      </c>
      <c r="G4347" t="s">
        <v>56</v>
      </c>
      <c r="H4347">
        <v>2</v>
      </c>
      <c r="I4347">
        <v>15.11</v>
      </c>
      <c r="J4347">
        <v>0.154</v>
      </c>
      <c r="K4347">
        <v>9.9600000000000009</v>
      </c>
      <c r="L4347" t="s">
        <v>57</v>
      </c>
    </row>
    <row r="4348" spans="1:12" x14ac:dyDescent="0.3">
      <c r="A4348" t="s">
        <v>3417</v>
      </c>
      <c r="B4348" t="s">
        <v>6906</v>
      </c>
      <c r="C4348" t="s">
        <v>52</v>
      </c>
      <c r="D4348" t="s">
        <v>59</v>
      </c>
      <c r="E4348" t="s">
        <v>54</v>
      </c>
      <c r="F4348" t="s">
        <v>55</v>
      </c>
      <c r="G4348" t="s">
        <v>56</v>
      </c>
      <c r="H4348">
        <v>7</v>
      </c>
      <c r="J4348">
        <v>4.7E-2</v>
      </c>
      <c r="K4348">
        <v>13.53</v>
      </c>
      <c r="L4348" t="s">
        <v>57</v>
      </c>
    </row>
    <row r="4349" spans="1:12" x14ac:dyDescent="0.3">
      <c r="A4349" t="s">
        <v>5442</v>
      </c>
      <c r="B4349" t="s">
        <v>7016</v>
      </c>
      <c r="C4349" t="s">
        <v>52</v>
      </c>
      <c r="D4349" t="s">
        <v>8089</v>
      </c>
      <c r="E4349" t="s">
        <v>71</v>
      </c>
      <c r="F4349" t="s">
        <v>86</v>
      </c>
      <c r="G4349" t="s">
        <v>56</v>
      </c>
      <c r="H4349">
        <v>8</v>
      </c>
      <c r="I4349">
        <v>55.48</v>
      </c>
      <c r="J4349">
        <v>9.5000000000000001E-2</v>
      </c>
      <c r="K4349">
        <v>38.82</v>
      </c>
      <c r="L4349" t="s">
        <v>57</v>
      </c>
    </row>
    <row r="4350" spans="1:12" x14ac:dyDescent="0.3">
      <c r="A4350" t="s">
        <v>1950</v>
      </c>
      <c r="B4350" t="s">
        <v>6759</v>
      </c>
      <c r="C4350" t="s">
        <v>84</v>
      </c>
      <c r="D4350" t="s">
        <v>6990</v>
      </c>
      <c r="E4350" t="s">
        <v>54</v>
      </c>
      <c r="F4350" t="s">
        <v>156</v>
      </c>
      <c r="G4350" t="s">
        <v>56</v>
      </c>
      <c r="H4350">
        <v>10</v>
      </c>
      <c r="I4350">
        <v>3.63</v>
      </c>
      <c r="J4350">
        <v>7.5999999999999998E-2</v>
      </c>
      <c r="K4350">
        <v>2.25</v>
      </c>
      <c r="L4350" t="s">
        <v>57</v>
      </c>
    </row>
    <row r="4351" spans="1:12" x14ac:dyDescent="0.3">
      <c r="A4351" t="s">
        <v>1340</v>
      </c>
      <c r="B4351" t="s">
        <v>8055</v>
      </c>
      <c r="C4351" t="s">
        <v>88</v>
      </c>
      <c r="D4351" t="s">
        <v>123</v>
      </c>
      <c r="E4351" t="s">
        <v>71</v>
      </c>
      <c r="F4351" t="s">
        <v>72</v>
      </c>
      <c r="G4351" t="s">
        <v>68</v>
      </c>
      <c r="H4351">
        <v>7</v>
      </c>
      <c r="I4351">
        <v>203.73</v>
      </c>
      <c r="K4351">
        <v>143.69999999999999</v>
      </c>
      <c r="L4351" t="s">
        <v>57</v>
      </c>
    </row>
    <row r="4352" spans="1:12" x14ac:dyDescent="0.3">
      <c r="A4352" t="s">
        <v>902</v>
      </c>
      <c r="B4352" t="s">
        <v>7014</v>
      </c>
      <c r="C4352" t="s">
        <v>88</v>
      </c>
      <c r="D4352" t="s">
        <v>135</v>
      </c>
      <c r="E4352" t="s">
        <v>93</v>
      </c>
      <c r="F4352" t="s">
        <v>255</v>
      </c>
      <c r="G4352" t="s">
        <v>68</v>
      </c>
      <c r="H4352">
        <v>5</v>
      </c>
      <c r="I4352">
        <v>81.88</v>
      </c>
      <c r="J4352">
        <v>4.9000000000000002E-2</v>
      </c>
      <c r="K4352">
        <v>40.450000000000003</v>
      </c>
      <c r="L4352" t="s">
        <v>57</v>
      </c>
    </row>
    <row r="4353" spans="1:12" x14ac:dyDescent="0.3">
      <c r="A4353" t="s">
        <v>2456</v>
      </c>
      <c r="B4353" t="s">
        <v>7394</v>
      </c>
      <c r="C4353" t="s">
        <v>84</v>
      </c>
      <c r="D4353" t="s">
        <v>196</v>
      </c>
      <c r="E4353" t="s">
        <v>54</v>
      </c>
      <c r="F4353" t="s">
        <v>156</v>
      </c>
      <c r="G4353" t="s">
        <v>68</v>
      </c>
      <c r="H4353">
        <v>1</v>
      </c>
      <c r="I4353">
        <v>21.55</v>
      </c>
      <c r="J4353">
        <v>9.2999999999999999E-2</v>
      </c>
      <c r="K4353">
        <v>14.36</v>
      </c>
      <c r="L4353" t="s">
        <v>57</v>
      </c>
    </row>
    <row r="4354" spans="1:12" x14ac:dyDescent="0.3">
      <c r="A4354" t="s">
        <v>5594</v>
      </c>
      <c r="B4354" t="s">
        <v>8476</v>
      </c>
      <c r="C4354" t="s">
        <v>6741</v>
      </c>
      <c r="D4354" t="s">
        <v>75</v>
      </c>
      <c r="E4354" t="s">
        <v>107</v>
      </c>
      <c r="F4354" t="s">
        <v>193</v>
      </c>
      <c r="G4354" t="s">
        <v>68</v>
      </c>
      <c r="H4354">
        <v>1</v>
      </c>
      <c r="J4354">
        <v>0.08</v>
      </c>
      <c r="K4354">
        <v>17.399999999999999</v>
      </c>
      <c r="L4354" t="s">
        <v>57</v>
      </c>
    </row>
    <row r="4355" spans="1:12" x14ac:dyDescent="0.3">
      <c r="A4355" t="s">
        <v>4861</v>
      </c>
      <c r="B4355" t="s">
        <v>8477</v>
      </c>
      <c r="C4355" t="s">
        <v>6750</v>
      </c>
      <c r="D4355" t="s">
        <v>270</v>
      </c>
      <c r="E4355" t="s">
        <v>71</v>
      </c>
      <c r="F4355" t="s">
        <v>126</v>
      </c>
      <c r="G4355" t="s">
        <v>68</v>
      </c>
      <c r="H4355">
        <v>3</v>
      </c>
      <c r="I4355">
        <v>32.97</v>
      </c>
      <c r="J4355">
        <v>6.8000000000000005E-2</v>
      </c>
      <c r="K4355">
        <v>23.43</v>
      </c>
      <c r="L4355" t="s">
        <v>57</v>
      </c>
    </row>
    <row r="4356" spans="1:12" x14ac:dyDescent="0.3">
      <c r="A4356" t="s">
        <v>4476</v>
      </c>
      <c r="B4356" t="s">
        <v>7137</v>
      </c>
      <c r="C4356" t="s">
        <v>63</v>
      </c>
      <c r="D4356" t="s">
        <v>258</v>
      </c>
      <c r="E4356" t="s">
        <v>93</v>
      </c>
      <c r="F4356" t="s">
        <v>255</v>
      </c>
      <c r="G4356" t="s">
        <v>68</v>
      </c>
      <c r="H4356">
        <v>6</v>
      </c>
      <c r="I4356">
        <v>66.599999999999994</v>
      </c>
      <c r="J4356">
        <v>0.2</v>
      </c>
      <c r="K4356">
        <v>30.86</v>
      </c>
      <c r="L4356" t="s">
        <v>57</v>
      </c>
    </row>
    <row r="4357" spans="1:12" x14ac:dyDescent="0.3">
      <c r="A4357" t="s">
        <v>3130</v>
      </c>
      <c r="B4357" t="s">
        <v>7698</v>
      </c>
      <c r="C4357" t="s">
        <v>84</v>
      </c>
      <c r="D4357" t="s">
        <v>372</v>
      </c>
      <c r="E4357" t="s">
        <v>93</v>
      </c>
      <c r="F4357" t="s">
        <v>94</v>
      </c>
      <c r="G4357" t="s">
        <v>68</v>
      </c>
      <c r="H4357">
        <v>6</v>
      </c>
      <c r="I4357">
        <v>44.56</v>
      </c>
      <c r="J4357">
        <v>9.2999999999999999E-2</v>
      </c>
      <c r="K4357">
        <v>16.59</v>
      </c>
      <c r="L4357" t="s">
        <v>57</v>
      </c>
    </row>
    <row r="4358" spans="1:12" x14ac:dyDescent="0.3">
      <c r="A4358" t="s">
        <v>4563</v>
      </c>
      <c r="B4358" t="s">
        <v>7633</v>
      </c>
      <c r="C4358" t="s">
        <v>88</v>
      </c>
      <c r="D4358" t="s">
        <v>179</v>
      </c>
      <c r="E4358" t="s">
        <v>54</v>
      </c>
      <c r="F4358" t="s">
        <v>268</v>
      </c>
      <c r="G4358" t="s">
        <v>56</v>
      </c>
      <c r="H4358">
        <v>3</v>
      </c>
      <c r="I4358">
        <v>18.329999999999998</v>
      </c>
      <c r="J4358">
        <v>0.14699999999999999</v>
      </c>
      <c r="K4358">
        <v>11.68</v>
      </c>
      <c r="L4358" t="s">
        <v>57</v>
      </c>
    </row>
    <row r="4359" spans="1:12" x14ac:dyDescent="0.3">
      <c r="A4359" t="s">
        <v>6003</v>
      </c>
      <c r="B4359" t="s">
        <v>7466</v>
      </c>
      <c r="C4359" t="s">
        <v>6820</v>
      </c>
      <c r="D4359" t="s">
        <v>101</v>
      </c>
      <c r="E4359" t="s">
        <v>93</v>
      </c>
      <c r="F4359" t="s">
        <v>141</v>
      </c>
      <c r="G4359" t="s">
        <v>68</v>
      </c>
      <c r="H4359">
        <v>5</v>
      </c>
      <c r="I4359">
        <v>69.680000000000007</v>
      </c>
      <c r="J4359">
        <v>4.2999999999999997E-2</v>
      </c>
      <c r="K4359">
        <v>29.8</v>
      </c>
      <c r="L4359" t="s">
        <v>57</v>
      </c>
    </row>
    <row r="4360" spans="1:12" x14ac:dyDescent="0.3">
      <c r="A4360" t="s">
        <v>4119</v>
      </c>
      <c r="B4360" t="s">
        <v>7230</v>
      </c>
      <c r="C4360" t="s">
        <v>63</v>
      </c>
      <c r="D4360" t="s">
        <v>7174</v>
      </c>
      <c r="E4360" t="s">
        <v>107</v>
      </c>
      <c r="F4360" t="s">
        <v>108</v>
      </c>
      <c r="G4360" t="s">
        <v>68</v>
      </c>
      <c r="H4360">
        <v>6</v>
      </c>
      <c r="I4360">
        <v>44.57</v>
      </c>
      <c r="K4360">
        <v>17.34</v>
      </c>
      <c r="L4360" t="s">
        <v>57</v>
      </c>
    </row>
    <row r="4361" spans="1:12" x14ac:dyDescent="0.3">
      <c r="A4361" t="s">
        <v>6288</v>
      </c>
      <c r="B4361" t="s">
        <v>8106</v>
      </c>
      <c r="C4361" t="s">
        <v>6817</v>
      </c>
      <c r="D4361" t="s">
        <v>429</v>
      </c>
      <c r="E4361" t="s">
        <v>71</v>
      </c>
      <c r="F4361" t="s">
        <v>97</v>
      </c>
      <c r="G4361" t="s">
        <v>68</v>
      </c>
      <c r="H4361">
        <v>1</v>
      </c>
      <c r="I4361">
        <v>222.98</v>
      </c>
      <c r="K4361">
        <v>146.76</v>
      </c>
      <c r="L4361" t="s">
        <v>57</v>
      </c>
    </row>
    <row r="4362" spans="1:12" x14ac:dyDescent="0.3">
      <c r="A4362" t="s">
        <v>888</v>
      </c>
      <c r="B4362" t="s">
        <v>7608</v>
      </c>
      <c r="C4362" t="s">
        <v>52</v>
      </c>
      <c r="D4362" t="s">
        <v>70</v>
      </c>
      <c r="E4362" t="s">
        <v>54</v>
      </c>
      <c r="F4362" t="s">
        <v>114</v>
      </c>
      <c r="G4362" t="s">
        <v>68</v>
      </c>
      <c r="H4362">
        <v>1</v>
      </c>
      <c r="I4362">
        <v>23.36</v>
      </c>
      <c r="J4362">
        <v>0.10100000000000001</v>
      </c>
      <c r="K4362">
        <v>16.18</v>
      </c>
      <c r="L4362" t="s">
        <v>6738</v>
      </c>
    </row>
    <row r="4363" spans="1:12" x14ac:dyDescent="0.3">
      <c r="A4363" t="s">
        <v>622</v>
      </c>
      <c r="B4363" t="s">
        <v>7114</v>
      </c>
      <c r="C4363" t="s">
        <v>63</v>
      </c>
      <c r="D4363" t="s">
        <v>263</v>
      </c>
      <c r="E4363" t="s">
        <v>93</v>
      </c>
      <c r="F4363" t="s">
        <v>94</v>
      </c>
      <c r="G4363" t="s">
        <v>68</v>
      </c>
      <c r="H4363">
        <v>2</v>
      </c>
      <c r="I4363">
        <v>82.86</v>
      </c>
      <c r="K4363">
        <v>40.36</v>
      </c>
      <c r="L4363" t="s">
        <v>57</v>
      </c>
    </row>
    <row r="4364" spans="1:12" x14ac:dyDescent="0.3">
      <c r="A4364" t="s">
        <v>1801</v>
      </c>
      <c r="B4364" t="s">
        <v>8010</v>
      </c>
      <c r="C4364" t="s">
        <v>84</v>
      </c>
      <c r="D4364" t="s">
        <v>177</v>
      </c>
      <c r="E4364" t="s">
        <v>71</v>
      </c>
      <c r="F4364" t="s">
        <v>86</v>
      </c>
      <c r="G4364" t="s">
        <v>56</v>
      </c>
      <c r="H4364">
        <v>1</v>
      </c>
      <c r="I4364">
        <v>251.41</v>
      </c>
      <c r="J4364">
        <v>6.8000000000000005E-2</v>
      </c>
      <c r="K4364">
        <v>195.97</v>
      </c>
      <c r="L4364" t="s">
        <v>57</v>
      </c>
    </row>
    <row r="4365" spans="1:12" x14ac:dyDescent="0.3">
      <c r="A4365" t="s">
        <v>2507</v>
      </c>
      <c r="B4365" t="s">
        <v>8478</v>
      </c>
      <c r="C4365" t="s">
        <v>6755</v>
      </c>
      <c r="D4365" t="s">
        <v>243</v>
      </c>
      <c r="E4365" t="s">
        <v>107</v>
      </c>
      <c r="F4365" t="s">
        <v>193</v>
      </c>
      <c r="G4365" t="s">
        <v>68</v>
      </c>
      <c r="H4365">
        <v>4</v>
      </c>
      <c r="I4365">
        <v>17.25</v>
      </c>
      <c r="J4365">
        <v>0.20200000000000001</v>
      </c>
      <c r="K4365">
        <v>7.62</v>
      </c>
      <c r="L4365" t="s">
        <v>57</v>
      </c>
    </row>
    <row r="4366" spans="1:12" x14ac:dyDescent="0.3">
      <c r="A4366" t="s">
        <v>6088</v>
      </c>
      <c r="B4366" t="s">
        <v>7265</v>
      </c>
      <c r="C4366" t="s">
        <v>63</v>
      </c>
      <c r="D4366" t="s">
        <v>188</v>
      </c>
      <c r="E4366" t="s">
        <v>60</v>
      </c>
      <c r="F4366" t="s">
        <v>76</v>
      </c>
      <c r="G4366" t="s">
        <v>56</v>
      </c>
      <c r="H4366">
        <v>2</v>
      </c>
      <c r="I4366">
        <v>78.66</v>
      </c>
      <c r="J4366">
        <v>0.26700000000000002</v>
      </c>
      <c r="K4366">
        <v>34.74</v>
      </c>
      <c r="L4366" t="s">
        <v>57</v>
      </c>
    </row>
    <row r="4367" spans="1:12" x14ac:dyDescent="0.3">
      <c r="A4367" t="s">
        <v>4811</v>
      </c>
      <c r="B4367" t="s">
        <v>7363</v>
      </c>
      <c r="C4367" t="s">
        <v>6741</v>
      </c>
      <c r="D4367" t="s">
        <v>113</v>
      </c>
      <c r="E4367" t="s">
        <v>107</v>
      </c>
      <c r="F4367" t="s">
        <v>108</v>
      </c>
      <c r="G4367" t="s">
        <v>68</v>
      </c>
      <c r="H4367">
        <v>1</v>
      </c>
      <c r="I4367">
        <v>59.04</v>
      </c>
      <c r="J4367">
        <v>0.09</v>
      </c>
      <c r="K4367">
        <v>24.78</v>
      </c>
      <c r="L4367" t="s">
        <v>57</v>
      </c>
    </row>
    <row r="4368" spans="1:12" x14ac:dyDescent="0.3">
      <c r="A4368" t="s">
        <v>2471</v>
      </c>
      <c r="B4368" t="s">
        <v>7863</v>
      </c>
      <c r="C4368" t="s">
        <v>52</v>
      </c>
      <c r="D4368" t="s">
        <v>121</v>
      </c>
      <c r="E4368" t="s">
        <v>107</v>
      </c>
      <c r="F4368" t="s">
        <v>132</v>
      </c>
      <c r="G4368" t="s">
        <v>68</v>
      </c>
      <c r="H4368">
        <v>5</v>
      </c>
      <c r="I4368">
        <v>12.09</v>
      </c>
      <c r="J4368">
        <v>6.3E-2</v>
      </c>
      <c r="K4368">
        <v>3.92</v>
      </c>
      <c r="L4368" t="s">
        <v>57</v>
      </c>
    </row>
    <row r="4369" spans="1:12" x14ac:dyDescent="0.3">
      <c r="A4369" t="s">
        <v>5057</v>
      </c>
      <c r="B4369" t="s">
        <v>7114</v>
      </c>
      <c r="C4369" t="s">
        <v>52</v>
      </c>
      <c r="D4369" t="s">
        <v>101</v>
      </c>
      <c r="E4369" t="s">
        <v>71</v>
      </c>
      <c r="F4369" t="s">
        <v>78</v>
      </c>
      <c r="G4369" t="s">
        <v>68</v>
      </c>
      <c r="H4369">
        <v>4</v>
      </c>
      <c r="I4369">
        <v>27.76</v>
      </c>
      <c r="J4369">
        <v>0.10299999999999999</v>
      </c>
      <c r="K4369">
        <v>18.62</v>
      </c>
      <c r="L4369" t="s">
        <v>6714</v>
      </c>
    </row>
    <row r="4370" spans="1:12" x14ac:dyDescent="0.3">
      <c r="A4370" t="s">
        <v>775</v>
      </c>
      <c r="B4370" t="s">
        <v>8027</v>
      </c>
      <c r="C4370" t="s">
        <v>52</v>
      </c>
      <c r="D4370" t="s">
        <v>7512</v>
      </c>
      <c r="E4370" t="s">
        <v>71</v>
      </c>
      <c r="F4370" t="s">
        <v>72</v>
      </c>
      <c r="G4370" t="s">
        <v>56</v>
      </c>
      <c r="H4370">
        <v>1</v>
      </c>
      <c r="I4370">
        <v>224.69</v>
      </c>
      <c r="J4370">
        <v>0.11700000000000001</v>
      </c>
      <c r="K4370">
        <v>164.89</v>
      </c>
      <c r="L4370" t="s">
        <v>57</v>
      </c>
    </row>
    <row r="4371" spans="1:12" x14ac:dyDescent="0.3">
      <c r="A4371" t="s">
        <v>2003</v>
      </c>
      <c r="B4371" t="s">
        <v>7348</v>
      </c>
      <c r="C4371" t="s">
        <v>63</v>
      </c>
      <c r="D4371" t="s">
        <v>281</v>
      </c>
      <c r="E4371" t="s">
        <v>107</v>
      </c>
      <c r="F4371" t="s">
        <v>193</v>
      </c>
      <c r="G4371" t="s">
        <v>68</v>
      </c>
      <c r="H4371">
        <v>3</v>
      </c>
      <c r="I4371">
        <v>41.69</v>
      </c>
      <c r="J4371">
        <v>0.17799999999999999</v>
      </c>
      <c r="K4371">
        <v>13.86</v>
      </c>
      <c r="L4371" t="s">
        <v>57</v>
      </c>
    </row>
    <row r="4372" spans="1:12" x14ac:dyDescent="0.3">
      <c r="A4372" t="s">
        <v>5987</v>
      </c>
      <c r="B4372" t="s">
        <v>7486</v>
      </c>
      <c r="C4372" t="s">
        <v>52</v>
      </c>
      <c r="D4372" t="s">
        <v>70</v>
      </c>
      <c r="E4372" t="s">
        <v>7021</v>
      </c>
      <c r="F4372" t="s">
        <v>148</v>
      </c>
      <c r="G4372" t="s">
        <v>68</v>
      </c>
      <c r="H4372">
        <v>2</v>
      </c>
      <c r="I4372">
        <v>14.64</v>
      </c>
      <c r="J4372">
        <v>5.1999999999999998E-2</v>
      </c>
      <c r="K4372">
        <v>4.72</v>
      </c>
      <c r="L4372" t="s">
        <v>6720</v>
      </c>
    </row>
    <row r="4373" spans="1:12" x14ac:dyDescent="0.3">
      <c r="A4373" t="s">
        <v>528</v>
      </c>
      <c r="B4373" t="s">
        <v>7671</v>
      </c>
      <c r="C4373" t="s">
        <v>84</v>
      </c>
      <c r="D4373" t="s">
        <v>372</v>
      </c>
      <c r="E4373" t="s">
        <v>93</v>
      </c>
      <c r="F4373" t="s">
        <v>124</v>
      </c>
      <c r="G4373" t="s">
        <v>68</v>
      </c>
      <c r="H4373">
        <v>1</v>
      </c>
      <c r="I4373">
        <v>88.84</v>
      </c>
      <c r="J4373">
        <v>6.3E-2</v>
      </c>
      <c r="K4373">
        <v>40.15</v>
      </c>
      <c r="L4373" t="s">
        <v>104</v>
      </c>
    </row>
    <row r="4374" spans="1:12" x14ac:dyDescent="0.3">
      <c r="A4374" t="s">
        <v>3009</v>
      </c>
      <c r="B4374" t="s">
        <v>7351</v>
      </c>
      <c r="C4374" t="s">
        <v>52</v>
      </c>
      <c r="D4374" t="s">
        <v>6898</v>
      </c>
      <c r="E4374" t="s">
        <v>71</v>
      </c>
      <c r="F4374" t="s">
        <v>72</v>
      </c>
      <c r="G4374" t="s">
        <v>68</v>
      </c>
      <c r="H4374">
        <v>4</v>
      </c>
      <c r="I4374">
        <v>145.88</v>
      </c>
      <c r="J4374">
        <v>6.8000000000000005E-2</v>
      </c>
      <c r="K4374">
        <v>95.47</v>
      </c>
      <c r="L4374" t="s">
        <v>57</v>
      </c>
    </row>
    <row r="4375" spans="1:12" x14ac:dyDescent="0.3">
      <c r="A4375" t="s">
        <v>6338</v>
      </c>
      <c r="B4375" t="s">
        <v>7245</v>
      </c>
      <c r="C4375" t="s">
        <v>63</v>
      </c>
      <c r="D4375" t="s">
        <v>251</v>
      </c>
      <c r="E4375" t="s">
        <v>93</v>
      </c>
      <c r="F4375" t="s">
        <v>255</v>
      </c>
      <c r="G4375" t="s">
        <v>56</v>
      </c>
      <c r="H4375">
        <v>4</v>
      </c>
      <c r="I4375">
        <v>47.03</v>
      </c>
      <c r="J4375">
        <v>0.22900000000000001</v>
      </c>
      <c r="K4375">
        <v>22.79</v>
      </c>
      <c r="L4375" t="s">
        <v>57</v>
      </c>
    </row>
    <row r="4376" spans="1:12" x14ac:dyDescent="0.3">
      <c r="A4376" t="s">
        <v>4183</v>
      </c>
      <c r="B4376" t="s">
        <v>7574</v>
      </c>
      <c r="C4376" t="s">
        <v>52</v>
      </c>
      <c r="D4376" t="s">
        <v>70</v>
      </c>
      <c r="E4376" t="s">
        <v>93</v>
      </c>
      <c r="F4376" t="s">
        <v>7530</v>
      </c>
      <c r="G4376" t="s">
        <v>68</v>
      </c>
      <c r="H4376">
        <v>5</v>
      </c>
      <c r="I4376">
        <v>32.99</v>
      </c>
      <c r="J4376">
        <v>3.4000000000000002E-2</v>
      </c>
      <c r="K4376">
        <v>12.36</v>
      </c>
      <c r="L4376" t="s">
        <v>6720</v>
      </c>
    </row>
    <row r="4377" spans="1:12" x14ac:dyDescent="0.3">
      <c r="A4377" t="s">
        <v>3679</v>
      </c>
      <c r="B4377" t="s">
        <v>8121</v>
      </c>
      <c r="C4377" t="s">
        <v>52</v>
      </c>
      <c r="D4377" t="s">
        <v>70</v>
      </c>
      <c r="E4377" t="s">
        <v>71</v>
      </c>
      <c r="F4377" t="s">
        <v>126</v>
      </c>
      <c r="G4377" t="s">
        <v>68</v>
      </c>
      <c r="H4377">
        <v>1</v>
      </c>
      <c r="I4377">
        <v>179.85</v>
      </c>
      <c r="K4377">
        <v>127.12</v>
      </c>
      <c r="L4377" t="s">
        <v>57</v>
      </c>
    </row>
    <row r="4378" spans="1:12" x14ac:dyDescent="0.3">
      <c r="A4378" t="s">
        <v>4838</v>
      </c>
      <c r="B4378" t="s">
        <v>8479</v>
      </c>
      <c r="C4378" t="s">
        <v>63</v>
      </c>
      <c r="D4378" t="s">
        <v>263</v>
      </c>
      <c r="E4378" t="s">
        <v>93</v>
      </c>
      <c r="F4378" t="s">
        <v>94</v>
      </c>
      <c r="G4378" t="s">
        <v>68</v>
      </c>
      <c r="H4378">
        <v>3</v>
      </c>
      <c r="I4378">
        <v>80.7</v>
      </c>
      <c r="J4378">
        <v>0.36</v>
      </c>
      <c r="K4378">
        <v>28.86</v>
      </c>
      <c r="L4378" t="s">
        <v>104</v>
      </c>
    </row>
    <row r="4379" spans="1:12" x14ac:dyDescent="0.3">
      <c r="A4379" t="s">
        <v>2344</v>
      </c>
      <c r="B4379" t="s">
        <v>6802</v>
      </c>
      <c r="C4379" t="s">
        <v>52</v>
      </c>
      <c r="D4379" t="s">
        <v>70</v>
      </c>
      <c r="E4379" t="s">
        <v>6924</v>
      </c>
      <c r="F4379" t="s">
        <v>78</v>
      </c>
      <c r="G4379" t="s">
        <v>56</v>
      </c>
      <c r="H4379">
        <v>3</v>
      </c>
      <c r="I4379">
        <v>147.94999999999999</v>
      </c>
      <c r="J4379">
        <v>4.7E-2</v>
      </c>
      <c r="K4379">
        <v>99.43</v>
      </c>
      <c r="L4379" t="s">
        <v>57</v>
      </c>
    </row>
    <row r="4380" spans="1:12" x14ac:dyDescent="0.3">
      <c r="A4380" t="s">
        <v>295</v>
      </c>
      <c r="B4380" t="s">
        <v>7240</v>
      </c>
      <c r="C4380" t="s">
        <v>88</v>
      </c>
      <c r="D4380" t="s">
        <v>234</v>
      </c>
      <c r="E4380" t="s">
        <v>71</v>
      </c>
      <c r="F4380" t="s">
        <v>97</v>
      </c>
      <c r="G4380" t="s">
        <v>56</v>
      </c>
      <c r="H4380">
        <v>1</v>
      </c>
      <c r="I4380">
        <v>160.47</v>
      </c>
      <c r="J4380">
        <v>0.154</v>
      </c>
      <c r="K4380">
        <v>106.64</v>
      </c>
      <c r="L4380" t="s">
        <v>57</v>
      </c>
    </row>
    <row r="4381" spans="1:12" x14ac:dyDescent="0.3">
      <c r="A4381" t="s">
        <v>2390</v>
      </c>
      <c r="B4381" t="s">
        <v>7874</v>
      </c>
      <c r="C4381" t="s">
        <v>88</v>
      </c>
      <c r="D4381" t="s">
        <v>135</v>
      </c>
      <c r="E4381" t="s">
        <v>93</v>
      </c>
      <c r="F4381" t="s">
        <v>255</v>
      </c>
      <c r="G4381" t="s">
        <v>68</v>
      </c>
      <c r="H4381">
        <v>1</v>
      </c>
      <c r="I4381">
        <v>22.05</v>
      </c>
      <c r="J4381">
        <v>0</v>
      </c>
      <c r="K4381">
        <v>10.44</v>
      </c>
      <c r="L4381" t="s">
        <v>57</v>
      </c>
    </row>
    <row r="4382" spans="1:12" x14ac:dyDescent="0.3">
      <c r="A4382" t="s">
        <v>2560</v>
      </c>
      <c r="B4382" t="s">
        <v>7532</v>
      </c>
      <c r="C4382" t="s">
        <v>6718</v>
      </c>
      <c r="D4382" t="s">
        <v>53</v>
      </c>
      <c r="E4382" t="s">
        <v>54</v>
      </c>
      <c r="F4382" t="s">
        <v>65</v>
      </c>
      <c r="G4382" t="s">
        <v>56</v>
      </c>
      <c r="H4382">
        <v>1</v>
      </c>
      <c r="I4382">
        <v>6.68</v>
      </c>
      <c r="J4382">
        <v>0.121</v>
      </c>
      <c r="K4382">
        <v>4.5999999999999996</v>
      </c>
      <c r="L4382" t="s">
        <v>57</v>
      </c>
    </row>
    <row r="4383" spans="1:12" x14ac:dyDescent="0.3">
      <c r="A4383" t="s">
        <v>2639</v>
      </c>
      <c r="B4383" t="s">
        <v>7350</v>
      </c>
      <c r="C4383" t="s">
        <v>52</v>
      </c>
      <c r="D4383" t="s">
        <v>200</v>
      </c>
      <c r="E4383" t="s">
        <v>60</v>
      </c>
      <c r="F4383" t="s">
        <v>76</v>
      </c>
      <c r="G4383" t="s">
        <v>68</v>
      </c>
      <c r="H4383">
        <v>1</v>
      </c>
      <c r="I4383">
        <v>30.27</v>
      </c>
      <c r="J4383">
        <v>0.10100000000000001</v>
      </c>
      <c r="K4383">
        <v>13.34</v>
      </c>
      <c r="L4383" t="s">
        <v>6738</v>
      </c>
    </row>
    <row r="4384" spans="1:12" x14ac:dyDescent="0.3">
      <c r="A4384" t="s">
        <v>6327</v>
      </c>
      <c r="B4384" t="s">
        <v>6987</v>
      </c>
      <c r="C4384" t="s">
        <v>88</v>
      </c>
      <c r="D4384" t="s">
        <v>234</v>
      </c>
      <c r="E4384" t="s">
        <v>93</v>
      </c>
      <c r="F4384" t="s">
        <v>124</v>
      </c>
      <c r="G4384" t="s">
        <v>56</v>
      </c>
      <c r="H4384">
        <v>10</v>
      </c>
      <c r="I4384">
        <v>54.67</v>
      </c>
      <c r="J4384">
        <v>9.9000000000000005E-2</v>
      </c>
      <c r="K4384">
        <v>22.7</v>
      </c>
      <c r="L4384" t="s">
        <v>6720</v>
      </c>
    </row>
    <row r="4385" spans="1:12" x14ac:dyDescent="0.3">
      <c r="A4385" t="s">
        <v>4594</v>
      </c>
      <c r="B4385" t="s">
        <v>8480</v>
      </c>
      <c r="C4385" t="s">
        <v>63</v>
      </c>
      <c r="D4385" t="s">
        <v>7174</v>
      </c>
      <c r="E4385" t="s">
        <v>54</v>
      </c>
      <c r="F4385" t="s">
        <v>268</v>
      </c>
      <c r="G4385" t="s">
        <v>68</v>
      </c>
      <c r="H4385">
        <v>7</v>
      </c>
      <c r="J4385">
        <v>0.16600000000000001</v>
      </c>
      <c r="K4385">
        <v>3.56</v>
      </c>
      <c r="L4385" t="s">
        <v>57</v>
      </c>
    </row>
    <row r="4386" spans="1:12" x14ac:dyDescent="0.3">
      <c r="A4386" t="s">
        <v>1705</v>
      </c>
      <c r="B4386" t="s">
        <v>7197</v>
      </c>
      <c r="C4386" t="s">
        <v>52</v>
      </c>
      <c r="E4386" t="s">
        <v>7244</v>
      </c>
      <c r="F4386" t="s">
        <v>94</v>
      </c>
      <c r="G4386" t="s">
        <v>68</v>
      </c>
      <c r="H4386">
        <v>8</v>
      </c>
      <c r="I4386">
        <v>76.88</v>
      </c>
      <c r="J4386">
        <v>5.0999999999999997E-2</v>
      </c>
      <c r="K4386">
        <v>36.68</v>
      </c>
    </row>
    <row r="4387" spans="1:12" x14ac:dyDescent="0.3">
      <c r="A4387" t="s">
        <v>6602</v>
      </c>
      <c r="B4387" t="s">
        <v>8065</v>
      </c>
      <c r="C4387" t="s">
        <v>88</v>
      </c>
      <c r="D4387" t="s">
        <v>179</v>
      </c>
      <c r="E4387" t="s">
        <v>71</v>
      </c>
      <c r="F4387" t="s">
        <v>6893</v>
      </c>
      <c r="G4387" t="s">
        <v>68</v>
      </c>
      <c r="H4387">
        <v>2</v>
      </c>
      <c r="I4387">
        <v>170.3</v>
      </c>
      <c r="J4387">
        <v>0.14799999999999999</v>
      </c>
      <c r="K4387">
        <v>133.32</v>
      </c>
      <c r="L4387" t="s">
        <v>57</v>
      </c>
    </row>
    <row r="4388" spans="1:12" x14ac:dyDescent="0.3">
      <c r="A4388" t="s">
        <v>508</v>
      </c>
      <c r="B4388" t="s">
        <v>6747</v>
      </c>
      <c r="C4388" t="s">
        <v>52</v>
      </c>
      <c r="D4388" t="s">
        <v>7008</v>
      </c>
      <c r="E4388" t="s">
        <v>7039</v>
      </c>
      <c r="F4388" t="s">
        <v>268</v>
      </c>
      <c r="G4388" t="s">
        <v>56</v>
      </c>
      <c r="H4388">
        <v>-1</v>
      </c>
      <c r="I4388">
        <v>10.02</v>
      </c>
      <c r="J4388">
        <v>7.6999999999999999E-2</v>
      </c>
      <c r="K4388">
        <v>5.96</v>
      </c>
      <c r="L4388" t="s">
        <v>57</v>
      </c>
    </row>
    <row r="4389" spans="1:12" x14ac:dyDescent="0.3">
      <c r="A4389" t="s">
        <v>1412</v>
      </c>
      <c r="B4389" t="s">
        <v>7049</v>
      </c>
      <c r="C4389" t="s">
        <v>52</v>
      </c>
      <c r="D4389" t="s">
        <v>113</v>
      </c>
      <c r="E4389" t="s">
        <v>71</v>
      </c>
      <c r="F4389" t="s">
        <v>126</v>
      </c>
      <c r="G4389" t="s">
        <v>68</v>
      </c>
      <c r="H4389">
        <v>2</v>
      </c>
      <c r="I4389">
        <v>201.39</v>
      </c>
      <c r="J4389">
        <v>0.111</v>
      </c>
      <c r="K4389">
        <v>158.35</v>
      </c>
      <c r="L4389" t="s">
        <v>57</v>
      </c>
    </row>
    <row r="4390" spans="1:12" x14ac:dyDescent="0.3">
      <c r="A4390" t="s">
        <v>4667</v>
      </c>
      <c r="B4390" t="s">
        <v>7738</v>
      </c>
      <c r="C4390" t="s">
        <v>84</v>
      </c>
      <c r="D4390" t="s">
        <v>229</v>
      </c>
      <c r="E4390" t="s">
        <v>71</v>
      </c>
      <c r="F4390" t="s">
        <v>72</v>
      </c>
      <c r="G4390" t="s">
        <v>68</v>
      </c>
      <c r="H4390">
        <v>1</v>
      </c>
      <c r="I4390">
        <v>286.92</v>
      </c>
      <c r="J4390">
        <v>0</v>
      </c>
      <c r="K4390">
        <v>196.08</v>
      </c>
      <c r="L4390" t="s">
        <v>57</v>
      </c>
    </row>
    <row r="4391" spans="1:12" x14ac:dyDescent="0.3">
      <c r="A4391" t="s">
        <v>3914</v>
      </c>
      <c r="B4391" t="s">
        <v>8481</v>
      </c>
      <c r="C4391" t="s">
        <v>63</v>
      </c>
      <c r="D4391" t="s">
        <v>64</v>
      </c>
      <c r="E4391" t="s">
        <v>71</v>
      </c>
      <c r="F4391" t="s">
        <v>78</v>
      </c>
      <c r="G4391" t="s">
        <v>68</v>
      </c>
      <c r="H4391">
        <v>2</v>
      </c>
      <c r="I4391">
        <v>201.83</v>
      </c>
      <c r="J4391">
        <v>0.19700000000000001</v>
      </c>
      <c r="K4391">
        <v>131.58000000000001</v>
      </c>
      <c r="L4391" t="s">
        <v>104</v>
      </c>
    </row>
    <row r="4392" spans="1:12" x14ac:dyDescent="0.3">
      <c r="A4392" t="s">
        <v>5668</v>
      </c>
      <c r="B4392" t="s">
        <v>8482</v>
      </c>
      <c r="C4392" t="s">
        <v>63</v>
      </c>
      <c r="D4392" t="s">
        <v>7740</v>
      </c>
      <c r="E4392" t="s">
        <v>107</v>
      </c>
      <c r="F4392" t="s">
        <v>193</v>
      </c>
      <c r="G4392" t="s">
        <v>68</v>
      </c>
      <c r="H4392">
        <v>4</v>
      </c>
      <c r="I4392">
        <v>9.8000000000000007</v>
      </c>
      <c r="J4392">
        <v>7.0000000000000007E-2</v>
      </c>
      <c r="K4392">
        <v>4.03</v>
      </c>
      <c r="L4392" t="s">
        <v>57</v>
      </c>
    </row>
    <row r="4393" spans="1:12" x14ac:dyDescent="0.3">
      <c r="A4393" t="s">
        <v>2122</v>
      </c>
      <c r="B4393" t="s">
        <v>7556</v>
      </c>
      <c r="C4393" t="s">
        <v>63</v>
      </c>
      <c r="D4393" t="s">
        <v>64</v>
      </c>
      <c r="E4393" t="s">
        <v>93</v>
      </c>
      <c r="F4393" t="s">
        <v>141</v>
      </c>
      <c r="G4393" t="s">
        <v>56</v>
      </c>
      <c r="H4393">
        <v>1</v>
      </c>
      <c r="I4393">
        <v>75.069999999999993</v>
      </c>
      <c r="J4393">
        <v>0.23300000000000001</v>
      </c>
      <c r="K4393">
        <v>29.08</v>
      </c>
      <c r="L4393" t="s">
        <v>57</v>
      </c>
    </row>
    <row r="4394" spans="1:12" x14ac:dyDescent="0.3">
      <c r="A4394" t="s">
        <v>1027</v>
      </c>
      <c r="B4394" t="s">
        <v>7238</v>
      </c>
      <c r="C4394" t="s">
        <v>52</v>
      </c>
      <c r="D4394" t="s">
        <v>130</v>
      </c>
      <c r="E4394" t="s">
        <v>93</v>
      </c>
      <c r="F4394" t="s">
        <v>255</v>
      </c>
      <c r="G4394" t="s">
        <v>56</v>
      </c>
      <c r="H4394">
        <v>2</v>
      </c>
      <c r="I4394">
        <v>54.68</v>
      </c>
      <c r="J4394">
        <v>0.14399999999999999</v>
      </c>
      <c r="K4394">
        <v>19.239999999999998</v>
      </c>
      <c r="L4394" t="s">
        <v>57</v>
      </c>
    </row>
    <row r="4395" spans="1:12" x14ac:dyDescent="0.3">
      <c r="A4395" t="s">
        <v>1560</v>
      </c>
      <c r="B4395" t="s">
        <v>7899</v>
      </c>
      <c r="C4395" t="s">
        <v>84</v>
      </c>
      <c r="D4395" t="s">
        <v>372</v>
      </c>
      <c r="E4395" t="s">
        <v>107</v>
      </c>
      <c r="F4395" t="s">
        <v>108</v>
      </c>
      <c r="G4395" t="s">
        <v>56</v>
      </c>
      <c r="H4395">
        <v>2</v>
      </c>
      <c r="I4395">
        <v>23.98</v>
      </c>
      <c r="J4395">
        <v>0.14199999999999999</v>
      </c>
      <c r="K4395">
        <v>10.44</v>
      </c>
      <c r="L4395" t="s">
        <v>57</v>
      </c>
    </row>
    <row r="4396" spans="1:12" x14ac:dyDescent="0.3">
      <c r="A4396" t="s">
        <v>501</v>
      </c>
      <c r="B4396" t="s">
        <v>6975</v>
      </c>
      <c r="C4396" t="s">
        <v>88</v>
      </c>
      <c r="D4396" t="s">
        <v>234</v>
      </c>
      <c r="E4396" t="s">
        <v>6996</v>
      </c>
      <c r="F4396" t="s">
        <v>124</v>
      </c>
      <c r="G4396" t="s">
        <v>68</v>
      </c>
      <c r="H4396">
        <v>6</v>
      </c>
      <c r="I4396">
        <v>48.34</v>
      </c>
      <c r="J4396">
        <v>4.4999999999999998E-2</v>
      </c>
      <c r="K4396">
        <v>19.829999999999998</v>
      </c>
      <c r="L4396" t="s">
        <v>57</v>
      </c>
    </row>
    <row r="4397" spans="1:12" x14ac:dyDescent="0.3">
      <c r="A4397" t="s">
        <v>4883</v>
      </c>
      <c r="B4397" t="s">
        <v>7764</v>
      </c>
      <c r="C4397" t="s">
        <v>84</v>
      </c>
      <c r="D4397" t="s">
        <v>171</v>
      </c>
      <c r="E4397" t="s">
        <v>6846</v>
      </c>
      <c r="F4397" t="s">
        <v>78</v>
      </c>
      <c r="G4397" t="s">
        <v>68</v>
      </c>
      <c r="H4397">
        <v>5</v>
      </c>
      <c r="I4397">
        <v>80.13</v>
      </c>
      <c r="J4397">
        <v>7.0000000000000007E-2</v>
      </c>
      <c r="K4397">
        <v>60.07</v>
      </c>
      <c r="L4397" t="s">
        <v>57</v>
      </c>
    </row>
    <row r="4398" spans="1:12" x14ac:dyDescent="0.3">
      <c r="A4398" t="s">
        <v>4557</v>
      </c>
      <c r="B4398" t="s">
        <v>8346</v>
      </c>
      <c r="C4398" t="s">
        <v>84</v>
      </c>
      <c r="D4398" t="s">
        <v>7889</v>
      </c>
      <c r="E4398" t="s">
        <v>71</v>
      </c>
      <c r="F4398" t="s">
        <v>78</v>
      </c>
      <c r="G4398" t="s">
        <v>56</v>
      </c>
      <c r="H4398">
        <v>3</v>
      </c>
      <c r="I4398">
        <v>284.62</v>
      </c>
      <c r="J4398">
        <v>3.9E-2</v>
      </c>
      <c r="K4398">
        <v>187.02</v>
      </c>
      <c r="L4398" t="s">
        <v>57</v>
      </c>
    </row>
    <row r="4399" spans="1:12" x14ac:dyDescent="0.3">
      <c r="A4399" t="s">
        <v>5302</v>
      </c>
      <c r="B4399" t="s">
        <v>8483</v>
      </c>
      <c r="C4399" t="s">
        <v>88</v>
      </c>
      <c r="D4399" t="s">
        <v>270</v>
      </c>
      <c r="E4399" t="s">
        <v>93</v>
      </c>
      <c r="F4399" t="s">
        <v>141</v>
      </c>
      <c r="G4399" t="s">
        <v>56</v>
      </c>
      <c r="H4399">
        <v>2</v>
      </c>
      <c r="I4399">
        <v>73.209999999999994</v>
      </c>
      <c r="J4399">
        <v>0.124</v>
      </c>
      <c r="K4399">
        <v>27.33</v>
      </c>
      <c r="L4399" t="s">
        <v>6720</v>
      </c>
    </row>
    <row r="4400" spans="1:12" x14ac:dyDescent="0.3">
      <c r="A4400" t="s">
        <v>1507</v>
      </c>
      <c r="B4400" t="s">
        <v>7197</v>
      </c>
      <c r="C4400" t="s">
        <v>63</v>
      </c>
      <c r="D4400" t="s">
        <v>7074</v>
      </c>
      <c r="E4400" t="s">
        <v>54</v>
      </c>
      <c r="F4400" t="s">
        <v>114</v>
      </c>
      <c r="G4400" t="s">
        <v>68</v>
      </c>
      <c r="H4400">
        <v>6</v>
      </c>
      <c r="I4400">
        <v>24.17</v>
      </c>
      <c r="J4400">
        <v>0.245</v>
      </c>
      <c r="K4400">
        <v>15.85</v>
      </c>
      <c r="L4400" t="s">
        <v>57</v>
      </c>
    </row>
    <row r="4401" spans="1:12" x14ac:dyDescent="0.3">
      <c r="A4401" t="s">
        <v>4202</v>
      </c>
      <c r="B4401" t="s">
        <v>8484</v>
      </c>
      <c r="C4401" t="s">
        <v>84</v>
      </c>
      <c r="D4401" t="s">
        <v>6895</v>
      </c>
      <c r="E4401" t="s">
        <v>54</v>
      </c>
      <c r="F4401" t="s">
        <v>55</v>
      </c>
      <c r="G4401" t="s">
        <v>68</v>
      </c>
      <c r="H4401">
        <v>3</v>
      </c>
      <c r="I4401">
        <v>23.66</v>
      </c>
      <c r="J4401">
        <v>3.5999999999999997E-2</v>
      </c>
      <c r="K4401">
        <v>13.54</v>
      </c>
      <c r="L4401" t="s">
        <v>57</v>
      </c>
    </row>
    <row r="4402" spans="1:12" x14ac:dyDescent="0.3">
      <c r="A4402" t="s">
        <v>556</v>
      </c>
      <c r="B4402" t="s">
        <v>8051</v>
      </c>
      <c r="C4402" t="s">
        <v>63</v>
      </c>
      <c r="D4402" t="s">
        <v>119</v>
      </c>
      <c r="E4402" t="s">
        <v>71</v>
      </c>
      <c r="F4402" t="s">
        <v>78</v>
      </c>
      <c r="G4402" t="s">
        <v>56</v>
      </c>
      <c r="H4402">
        <v>2</v>
      </c>
      <c r="I4402">
        <v>217.91</v>
      </c>
      <c r="J4402">
        <v>0.27100000000000002</v>
      </c>
      <c r="K4402">
        <v>147</v>
      </c>
      <c r="L4402" t="s">
        <v>104</v>
      </c>
    </row>
    <row r="4403" spans="1:12" x14ac:dyDescent="0.3">
      <c r="A4403" t="s">
        <v>6162</v>
      </c>
      <c r="B4403" t="s">
        <v>7057</v>
      </c>
      <c r="C4403" t="s">
        <v>84</v>
      </c>
      <c r="D4403" t="s">
        <v>110</v>
      </c>
      <c r="E4403" t="s">
        <v>71</v>
      </c>
      <c r="F4403" t="s">
        <v>78</v>
      </c>
      <c r="G4403" t="s">
        <v>68</v>
      </c>
      <c r="H4403">
        <v>4</v>
      </c>
      <c r="I4403">
        <v>119.73</v>
      </c>
      <c r="J4403">
        <v>5.0999999999999997E-2</v>
      </c>
      <c r="K4403">
        <v>81.84</v>
      </c>
      <c r="L4403" t="s">
        <v>57</v>
      </c>
    </row>
    <row r="4404" spans="1:12" x14ac:dyDescent="0.3">
      <c r="A4404" t="s">
        <v>3457</v>
      </c>
      <c r="B4404" t="s">
        <v>7813</v>
      </c>
      <c r="C4404" t="s">
        <v>88</v>
      </c>
      <c r="D4404" t="s">
        <v>202</v>
      </c>
      <c r="E4404" t="s">
        <v>71</v>
      </c>
      <c r="F4404" t="s">
        <v>97</v>
      </c>
      <c r="G4404" t="s">
        <v>56</v>
      </c>
      <c r="H4404">
        <v>5</v>
      </c>
      <c r="I4404">
        <v>92.41</v>
      </c>
      <c r="J4404">
        <v>0.16600000000000001</v>
      </c>
      <c r="K4404">
        <v>65.680000000000007</v>
      </c>
      <c r="L4404" t="s">
        <v>6720</v>
      </c>
    </row>
    <row r="4405" spans="1:12" x14ac:dyDescent="0.3">
      <c r="A4405" t="s">
        <v>2750</v>
      </c>
      <c r="B4405" t="s">
        <v>7624</v>
      </c>
      <c r="C4405" t="s">
        <v>84</v>
      </c>
      <c r="D4405" t="s">
        <v>110</v>
      </c>
      <c r="E4405" t="s">
        <v>54</v>
      </c>
      <c r="F4405" t="s">
        <v>65</v>
      </c>
      <c r="G4405" t="s">
        <v>68</v>
      </c>
      <c r="H4405">
        <v>3</v>
      </c>
      <c r="J4405">
        <v>5.8999999999999997E-2</v>
      </c>
      <c r="K4405">
        <v>7.54</v>
      </c>
      <c r="L4405" t="s">
        <v>57</v>
      </c>
    </row>
    <row r="4406" spans="1:12" x14ac:dyDescent="0.3">
      <c r="A4406" t="s">
        <v>6215</v>
      </c>
      <c r="B4406" t="s">
        <v>6783</v>
      </c>
      <c r="C4406" t="s">
        <v>63</v>
      </c>
      <c r="D4406" t="s">
        <v>106</v>
      </c>
      <c r="E4406" t="s">
        <v>71</v>
      </c>
      <c r="F4406" t="s">
        <v>78</v>
      </c>
      <c r="G4406" t="s">
        <v>68</v>
      </c>
      <c r="H4406">
        <v>1</v>
      </c>
      <c r="I4406">
        <v>178.2</v>
      </c>
      <c r="J4406">
        <v>9.5000000000000001E-2</v>
      </c>
      <c r="K4406">
        <v>133.76</v>
      </c>
      <c r="L4406" t="s">
        <v>57</v>
      </c>
    </row>
    <row r="4407" spans="1:12" x14ac:dyDescent="0.3">
      <c r="A4407" t="s">
        <v>2080</v>
      </c>
      <c r="B4407" t="s">
        <v>8485</v>
      </c>
      <c r="C4407" t="s">
        <v>52</v>
      </c>
      <c r="D4407" t="s">
        <v>7571</v>
      </c>
      <c r="E4407" t="s">
        <v>107</v>
      </c>
      <c r="F4407" t="s">
        <v>193</v>
      </c>
      <c r="G4407" t="s">
        <v>56</v>
      </c>
      <c r="H4407">
        <v>1</v>
      </c>
      <c r="I4407">
        <v>36.72</v>
      </c>
      <c r="J4407">
        <v>0.128</v>
      </c>
      <c r="K4407">
        <v>13.6</v>
      </c>
      <c r="L4407" t="s">
        <v>57</v>
      </c>
    </row>
    <row r="4408" spans="1:12" x14ac:dyDescent="0.3">
      <c r="A4408" t="s">
        <v>6212</v>
      </c>
      <c r="B4408" t="s">
        <v>8486</v>
      </c>
      <c r="C4408" t="s">
        <v>84</v>
      </c>
      <c r="D4408" t="s">
        <v>147</v>
      </c>
      <c r="E4408" t="s">
        <v>60</v>
      </c>
      <c r="F4408" t="s">
        <v>7318</v>
      </c>
      <c r="G4408" t="s">
        <v>68</v>
      </c>
      <c r="H4408">
        <v>3</v>
      </c>
      <c r="I4408">
        <v>97.77</v>
      </c>
      <c r="K4408">
        <v>45</v>
      </c>
      <c r="L4408" t="s">
        <v>57</v>
      </c>
    </row>
    <row r="4409" spans="1:12" x14ac:dyDescent="0.3">
      <c r="A4409" t="s">
        <v>3493</v>
      </c>
      <c r="B4409" t="s">
        <v>7061</v>
      </c>
      <c r="C4409" t="s">
        <v>52</v>
      </c>
      <c r="D4409" t="s">
        <v>237</v>
      </c>
      <c r="E4409" t="s">
        <v>54</v>
      </c>
      <c r="F4409" t="s">
        <v>268</v>
      </c>
      <c r="G4409" t="s">
        <v>68</v>
      </c>
      <c r="H4409">
        <v>4</v>
      </c>
      <c r="I4409">
        <v>3.02</v>
      </c>
      <c r="J4409">
        <v>4.7E-2</v>
      </c>
      <c r="K4409">
        <v>1.99</v>
      </c>
      <c r="L4409" t="s">
        <v>57</v>
      </c>
    </row>
    <row r="4410" spans="1:12" x14ac:dyDescent="0.3">
      <c r="A4410" t="s">
        <v>3640</v>
      </c>
      <c r="B4410" t="s">
        <v>7488</v>
      </c>
      <c r="C4410" t="s">
        <v>88</v>
      </c>
      <c r="D4410" t="s">
        <v>206</v>
      </c>
      <c r="E4410" t="s">
        <v>60</v>
      </c>
      <c r="F4410" t="s">
        <v>61</v>
      </c>
      <c r="G4410" t="s">
        <v>68</v>
      </c>
      <c r="H4410">
        <v>4</v>
      </c>
      <c r="I4410">
        <v>15.21</v>
      </c>
      <c r="J4410">
        <v>3.2000000000000001E-2</v>
      </c>
      <c r="K4410">
        <v>7.53</v>
      </c>
      <c r="L4410" t="s">
        <v>57</v>
      </c>
    </row>
    <row r="4411" spans="1:12" x14ac:dyDescent="0.3">
      <c r="A4411" t="s">
        <v>1351</v>
      </c>
      <c r="B4411" t="s">
        <v>8384</v>
      </c>
      <c r="C4411" t="s">
        <v>52</v>
      </c>
      <c r="D4411" t="s">
        <v>101</v>
      </c>
      <c r="E4411" t="s">
        <v>107</v>
      </c>
      <c r="F4411" t="s">
        <v>132</v>
      </c>
      <c r="G4411" t="s">
        <v>68</v>
      </c>
      <c r="H4411">
        <v>1</v>
      </c>
      <c r="I4411">
        <v>14.53</v>
      </c>
      <c r="J4411">
        <v>0.107</v>
      </c>
      <c r="K4411">
        <v>4.74</v>
      </c>
      <c r="L4411" t="s">
        <v>57</v>
      </c>
    </row>
    <row r="4412" spans="1:12" x14ac:dyDescent="0.3">
      <c r="A4412" t="s">
        <v>5070</v>
      </c>
      <c r="B4412" t="s">
        <v>7387</v>
      </c>
      <c r="C4412" t="s">
        <v>63</v>
      </c>
      <c r="D4412" t="s">
        <v>119</v>
      </c>
      <c r="E4412" t="s">
        <v>93</v>
      </c>
      <c r="F4412" t="s">
        <v>124</v>
      </c>
      <c r="G4412" t="s">
        <v>56</v>
      </c>
      <c r="H4412">
        <v>2</v>
      </c>
      <c r="I4412">
        <v>28.82</v>
      </c>
      <c r="J4412">
        <v>0.13</v>
      </c>
      <c r="K4412">
        <v>13.63</v>
      </c>
      <c r="L4412" t="s">
        <v>57</v>
      </c>
    </row>
    <row r="4413" spans="1:12" x14ac:dyDescent="0.3">
      <c r="A4413" t="s">
        <v>6509</v>
      </c>
      <c r="B4413" t="s">
        <v>7287</v>
      </c>
      <c r="C4413" t="s">
        <v>88</v>
      </c>
      <c r="D4413" t="s">
        <v>202</v>
      </c>
      <c r="E4413" t="s">
        <v>93</v>
      </c>
      <c r="F4413" t="s">
        <v>219</v>
      </c>
      <c r="G4413" t="s">
        <v>56</v>
      </c>
      <c r="H4413">
        <v>4</v>
      </c>
      <c r="I4413">
        <v>36.25</v>
      </c>
      <c r="J4413">
        <v>8.2000000000000003E-2</v>
      </c>
      <c r="K4413">
        <v>14.49</v>
      </c>
      <c r="L4413" t="s">
        <v>57</v>
      </c>
    </row>
    <row r="4414" spans="1:12" x14ac:dyDescent="0.3">
      <c r="A4414" t="s">
        <v>2674</v>
      </c>
      <c r="B4414" t="s">
        <v>7964</v>
      </c>
      <c r="C4414" t="s">
        <v>88</v>
      </c>
      <c r="D4414" t="s">
        <v>179</v>
      </c>
      <c r="E4414" t="s">
        <v>71</v>
      </c>
      <c r="F4414" t="s">
        <v>97</v>
      </c>
      <c r="G4414" t="s">
        <v>68</v>
      </c>
      <c r="H4414">
        <v>4</v>
      </c>
      <c r="I4414">
        <v>271.88</v>
      </c>
      <c r="J4414">
        <v>0.153</v>
      </c>
      <c r="K4414">
        <v>191.14</v>
      </c>
      <c r="L4414" t="s">
        <v>6738</v>
      </c>
    </row>
    <row r="4415" spans="1:12" x14ac:dyDescent="0.3">
      <c r="A4415" t="s">
        <v>3840</v>
      </c>
      <c r="B4415" t="s">
        <v>7090</v>
      </c>
      <c r="C4415" t="s">
        <v>84</v>
      </c>
      <c r="D4415" t="s">
        <v>144</v>
      </c>
      <c r="E4415" t="s">
        <v>71</v>
      </c>
      <c r="F4415" t="s">
        <v>97</v>
      </c>
      <c r="G4415" t="s">
        <v>68</v>
      </c>
      <c r="H4415">
        <v>1</v>
      </c>
      <c r="I4415">
        <v>55.71</v>
      </c>
      <c r="J4415">
        <v>0.08</v>
      </c>
      <c r="K4415">
        <v>38.21</v>
      </c>
    </row>
    <row r="4416" spans="1:12" x14ac:dyDescent="0.3">
      <c r="A4416" t="s">
        <v>4627</v>
      </c>
      <c r="B4416" t="s">
        <v>8327</v>
      </c>
      <c r="C4416" t="s">
        <v>84</v>
      </c>
      <c r="D4416" t="s">
        <v>171</v>
      </c>
      <c r="E4416" t="s">
        <v>93</v>
      </c>
      <c r="F4416" t="s">
        <v>255</v>
      </c>
      <c r="G4416" t="s">
        <v>56</v>
      </c>
      <c r="H4416">
        <v>5</v>
      </c>
      <c r="I4416">
        <v>74.28</v>
      </c>
      <c r="J4416">
        <v>0.14799999999999999</v>
      </c>
      <c r="K4416">
        <v>34.81</v>
      </c>
      <c r="L4416" t="s">
        <v>57</v>
      </c>
    </row>
    <row r="4417" spans="1:12" x14ac:dyDescent="0.3">
      <c r="A4417" t="s">
        <v>4128</v>
      </c>
      <c r="B4417" t="s">
        <v>6842</v>
      </c>
      <c r="C4417" t="s">
        <v>52</v>
      </c>
      <c r="D4417" t="s">
        <v>237</v>
      </c>
      <c r="E4417" t="s">
        <v>7012</v>
      </c>
      <c r="F4417" t="s">
        <v>139</v>
      </c>
      <c r="G4417" t="s">
        <v>68</v>
      </c>
      <c r="H4417">
        <v>2</v>
      </c>
      <c r="I4417">
        <v>28.3</v>
      </c>
      <c r="J4417">
        <v>0.122</v>
      </c>
      <c r="K4417">
        <v>12.48</v>
      </c>
      <c r="L4417" t="s">
        <v>104</v>
      </c>
    </row>
    <row r="4418" spans="1:12" x14ac:dyDescent="0.3">
      <c r="A4418" t="s">
        <v>3424</v>
      </c>
      <c r="B4418" t="s">
        <v>6825</v>
      </c>
      <c r="C4418" t="s">
        <v>84</v>
      </c>
      <c r="D4418" t="s">
        <v>243</v>
      </c>
      <c r="E4418" t="s">
        <v>60</v>
      </c>
      <c r="F4418" t="s">
        <v>61</v>
      </c>
      <c r="G4418" t="s">
        <v>68</v>
      </c>
      <c r="H4418">
        <v>4</v>
      </c>
      <c r="I4418">
        <v>39.65</v>
      </c>
      <c r="J4418">
        <v>4.7E-2</v>
      </c>
      <c r="K4418">
        <v>20.69</v>
      </c>
      <c r="L4418" t="s">
        <v>57</v>
      </c>
    </row>
    <row r="4419" spans="1:12" x14ac:dyDescent="0.3">
      <c r="A4419" t="s">
        <v>1830</v>
      </c>
      <c r="B4419" t="s">
        <v>7146</v>
      </c>
      <c r="C4419" t="s">
        <v>52</v>
      </c>
      <c r="D4419" t="s">
        <v>130</v>
      </c>
      <c r="E4419" t="s">
        <v>71</v>
      </c>
      <c r="F4419" t="s">
        <v>97</v>
      </c>
      <c r="G4419" t="s">
        <v>56</v>
      </c>
      <c r="H4419">
        <v>1</v>
      </c>
      <c r="I4419">
        <v>154.47</v>
      </c>
      <c r="J4419">
        <v>8.4000000000000005E-2</v>
      </c>
      <c r="K4419">
        <v>116.32</v>
      </c>
      <c r="L4419" t="s">
        <v>57</v>
      </c>
    </row>
    <row r="4420" spans="1:12" x14ac:dyDescent="0.3">
      <c r="A4420" t="s">
        <v>4523</v>
      </c>
      <c r="B4420" t="s">
        <v>8016</v>
      </c>
      <c r="C4420" t="s">
        <v>88</v>
      </c>
      <c r="D4420" t="s">
        <v>206</v>
      </c>
      <c r="E4420" t="s">
        <v>54</v>
      </c>
      <c r="F4420" t="s">
        <v>156</v>
      </c>
      <c r="G4420" t="s">
        <v>68</v>
      </c>
      <c r="H4420">
        <v>1</v>
      </c>
      <c r="I4420">
        <v>11.96</v>
      </c>
      <c r="J4420">
        <v>8.3000000000000004E-2</v>
      </c>
      <c r="K4420">
        <v>8.23</v>
      </c>
      <c r="L4420" t="s">
        <v>57</v>
      </c>
    </row>
    <row r="4421" spans="1:12" x14ac:dyDescent="0.3">
      <c r="A4421" t="s">
        <v>5076</v>
      </c>
      <c r="B4421" t="s">
        <v>7646</v>
      </c>
      <c r="C4421" t="s">
        <v>84</v>
      </c>
      <c r="D4421" t="s">
        <v>85</v>
      </c>
      <c r="E4421" t="s">
        <v>7244</v>
      </c>
      <c r="F4421" t="s">
        <v>94</v>
      </c>
      <c r="G4421" t="s">
        <v>68</v>
      </c>
      <c r="H4421">
        <v>2</v>
      </c>
      <c r="I4421">
        <v>54.2</v>
      </c>
      <c r="J4421">
        <v>0.13100000000000001</v>
      </c>
      <c r="K4421">
        <v>24.98</v>
      </c>
      <c r="L4421" t="s">
        <v>57</v>
      </c>
    </row>
    <row r="4422" spans="1:12" x14ac:dyDescent="0.3">
      <c r="A4422" t="s">
        <v>3240</v>
      </c>
      <c r="B4422" t="s">
        <v>6779</v>
      </c>
      <c r="C4422" t="s">
        <v>52</v>
      </c>
      <c r="D4422" t="s">
        <v>59</v>
      </c>
      <c r="E4422" t="s">
        <v>107</v>
      </c>
      <c r="F4422" t="s">
        <v>132</v>
      </c>
      <c r="G4422" t="s">
        <v>56</v>
      </c>
      <c r="H4422">
        <v>16</v>
      </c>
      <c r="I4422">
        <v>16.63</v>
      </c>
      <c r="J4422">
        <v>5.5E-2</v>
      </c>
      <c r="K4422">
        <v>6.91</v>
      </c>
      <c r="L4422" t="s">
        <v>57</v>
      </c>
    </row>
    <row r="4423" spans="1:12" x14ac:dyDescent="0.3">
      <c r="A4423" t="s">
        <v>2510</v>
      </c>
      <c r="B4423" t="s">
        <v>8487</v>
      </c>
      <c r="C4423" t="s">
        <v>6718</v>
      </c>
      <c r="D4423" t="s">
        <v>101</v>
      </c>
      <c r="E4423" t="s">
        <v>93</v>
      </c>
      <c r="F4423" t="s">
        <v>94</v>
      </c>
      <c r="G4423" t="s">
        <v>56</v>
      </c>
      <c r="H4423">
        <v>5</v>
      </c>
      <c r="I4423">
        <v>86.5</v>
      </c>
      <c r="J4423">
        <v>0.10100000000000001</v>
      </c>
      <c r="K4423">
        <v>42.6</v>
      </c>
      <c r="L4423" t="s">
        <v>57</v>
      </c>
    </row>
    <row r="4424" spans="1:12" x14ac:dyDescent="0.3">
      <c r="A4424" t="s">
        <v>282</v>
      </c>
      <c r="B4424" t="s">
        <v>6994</v>
      </c>
      <c r="C4424" t="s">
        <v>6930</v>
      </c>
      <c r="D4424" t="s">
        <v>177</v>
      </c>
      <c r="E4424" t="s">
        <v>93</v>
      </c>
      <c r="F4424" t="s">
        <v>255</v>
      </c>
      <c r="G4424" t="s">
        <v>56</v>
      </c>
      <c r="H4424">
        <v>8</v>
      </c>
      <c r="I4424">
        <v>45.34</v>
      </c>
      <c r="J4424">
        <v>0.09</v>
      </c>
      <c r="K4424">
        <v>18.22</v>
      </c>
      <c r="L4424" t="s">
        <v>57</v>
      </c>
    </row>
    <row r="4425" spans="1:12" x14ac:dyDescent="0.3">
      <c r="A4425" t="s">
        <v>2532</v>
      </c>
      <c r="B4425" t="s">
        <v>7686</v>
      </c>
      <c r="C4425" t="s">
        <v>88</v>
      </c>
      <c r="D4425" t="s">
        <v>89</v>
      </c>
      <c r="E4425" t="s">
        <v>93</v>
      </c>
      <c r="F4425" t="s">
        <v>141</v>
      </c>
      <c r="G4425" t="s">
        <v>56</v>
      </c>
      <c r="H4425">
        <v>1</v>
      </c>
      <c r="I4425">
        <v>43.85</v>
      </c>
      <c r="J4425">
        <v>7.9000000000000001E-2</v>
      </c>
      <c r="K4425">
        <v>21.26</v>
      </c>
      <c r="L4425" t="s">
        <v>57</v>
      </c>
    </row>
    <row r="4426" spans="1:12" x14ac:dyDescent="0.3">
      <c r="A4426" t="s">
        <v>6322</v>
      </c>
      <c r="B4426" t="s">
        <v>7875</v>
      </c>
      <c r="C4426" t="s">
        <v>88</v>
      </c>
      <c r="D4426" t="s">
        <v>202</v>
      </c>
      <c r="E4426" t="s">
        <v>54</v>
      </c>
      <c r="F4426" t="s">
        <v>114</v>
      </c>
      <c r="G4426" t="s">
        <v>56</v>
      </c>
      <c r="H4426">
        <v>6</v>
      </c>
      <c r="I4426">
        <v>19.7</v>
      </c>
      <c r="J4426">
        <v>0.13800000000000001</v>
      </c>
      <c r="K4426">
        <v>12.86</v>
      </c>
      <c r="L4426" t="s">
        <v>57</v>
      </c>
    </row>
    <row r="4427" spans="1:12" x14ac:dyDescent="0.3">
      <c r="A4427" t="s">
        <v>4494</v>
      </c>
      <c r="B4427" t="s">
        <v>7003</v>
      </c>
      <c r="C4427" t="s">
        <v>84</v>
      </c>
      <c r="D4427" t="s">
        <v>177</v>
      </c>
      <c r="E4427" t="s">
        <v>54</v>
      </c>
      <c r="F4427" t="s">
        <v>114</v>
      </c>
      <c r="G4427" t="s">
        <v>68</v>
      </c>
      <c r="H4427">
        <v>5</v>
      </c>
      <c r="I4427">
        <v>9.19</v>
      </c>
      <c r="J4427">
        <v>0</v>
      </c>
      <c r="K4427">
        <v>5.61</v>
      </c>
      <c r="L4427" t="s">
        <v>57</v>
      </c>
    </row>
    <row r="4428" spans="1:12" x14ac:dyDescent="0.3">
      <c r="A4428" t="s">
        <v>4665</v>
      </c>
      <c r="B4428" t="s">
        <v>8253</v>
      </c>
      <c r="C4428" t="s">
        <v>52</v>
      </c>
      <c r="D4428" t="s">
        <v>121</v>
      </c>
      <c r="E4428" t="s">
        <v>60</v>
      </c>
      <c r="F4428" t="s">
        <v>90</v>
      </c>
      <c r="G4428" t="s">
        <v>68</v>
      </c>
      <c r="H4428">
        <v>1</v>
      </c>
      <c r="I4428">
        <v>94.25</v>
      </c>
      <c r="J4428">
        <v>0.11700000000000001</v>
      </c>
      <c r="K4428">
        <v>38.56</v>
      </c>
      <c r="L4428" t="s">
        <v>57</v>
      </c>
    </row>
    <row r="4429" spans="1:12" x14ac:dyDescent="0.3">
      <c r="A4429" t="s">
        <v>2198</v>
      </c>
      <c r="B4429" t="s">
        <v>7283</v>
      </c>
      <c r="C4429" t="s">
        <v>52</v>
      </c>
      <c r="D4429" t="s">
        <v>181</v>
      </c>
      <c r="E4429" t="s">
        <v>7012</v>
      </c>
      <c r="F4429" t="s">
        <v>132</v>
      </c>
      <c r="G4429" t="s">
        <v>68</v>
      </c>
      <c r="H4429">
        <v>1</v>
      </c>
      <c r="I4429">
        <v>24.62</v>
      </c>
      <c r="J4429">
        <v>0.123</v>
      </c>
      <c r="K4429">
        <v>8.2899999999999991</v>
      </c>
      <c r="L4429" t="s">
        <v>57</v>
      </c>
    </row>
    <row r="4430" spans="1:12" x14ac:dyDescent="0.3">
      <c r="A4430" t="s">
        <v>4193</v>
      </c>
      <c r="B4430" t="s">
        <v>7802</v>
      </c>
      <c r="C4430" t="s">
        <v>84</v>
      </c>
      <c r="D4430" t="s">
        <v>229</v>
      </c>
      <c r="E4430" t="s">
        <v>54</v>
      </c>
      <c r="F4430" t="s">
        <v>268</v>
      </c>
      <c r="G4430" t="s">
        <v>68</v>
      </c>
      <c r="H4430">
        <v>1</v>
      </c>
      <c r="I4430">
        <v>15.26</v>
      </c>
      <c r="J4430">
        <v>0.109</v>
      </c>
      <c r="K4430">
        <v>10.62</v>
      </c>
      <c r="L4430" t="s">
        <v>6720</v>
      </c>
    </row>
    <row r="4431" spans="1:12" x14ac:dyDescent="0.3">
      <c r="A4431" t="s">
        <v>5999</v>
      </c>
      <c r="B4431" t="s">
        <v>7196</v>
      </c>
      <c r="C4431" t="s">
        <v>63</v>
      </c>
      <c r="D4431" t="s">
        <v>106</v>
      </c>
      <c r="E4431" t="s">
        <v>71</v>
      </c>
      <c r="F4431" t="s">
        <v>78</v>
      </c>
      <c r="G4431" t="s">
        <v>56</v>
      </c>
      <c r="H4431">
        <v>2</v>
      </c>
      <c r="I4431">
        <v>243.07</v>
      </c>
      <c r="J4431">
        <v>0.23699999999999999</v>
      </c>
      <c r="K4431">
        <v>174.23</v>
      </c>
      <c r="L4431" t="s">
        <v>57</v>
      </c>
    </row>
    <row r="4432" spans="1:12" x14ac:dyDescent="0.3">
      <c r="A4432" t="s">
        <v>3957</v>
      </c>
      <c r="B4432" t="s">
        <v>6832</v>
      </c>
      <c r="C4432" t="s">
        <v>88</v>
      </c>
      <c r="D4432" t="s">
        <v>198</v>
      </c>
      <c r="E4432" t="s">
        <v>60</v>
      </c>
      <c r="F4432" t="s">
        <v>67</v>
      </c>
      <c r="G4432" t="s">
        <v>68</v>
      </c>
      <c r="H4432">
        <v>3</v>
      </c>
      <c r="I4432">
        <v>63.08</v>
      </c>
      <c r="J4432">
        <v>5.6000000000000001E-2</v>
      </c>
      <c r="K4432">
        <v>32.83</v>
      </c>
      <c r="L4432" t="s">
        <v>57</v>
      </c>
    </row>
    <row r="4433" spans="1:12" x14ac:dyDescent="0.3">
      <c r="A4433" t="s">
        <v>1995</v>
      </c>
      <c r="B4433" t="s">
        <v>7703</v>
      </c>
      <c r="C4433" t="s">
        <v>63</v>
      </c>
      <c r="D4433" t="s">
        <v>175</v>
      </c>
      <c r="E4433" t="s">
        <v>107</v>
      </c>
      <c r="F4433" t="s">
        <v>148</v>
      </c>
      <c r="G4433" t="s">
        <v>68</v>
      </c>
      <c r="H4433">
        <v>3</v>
      </c>
      <c r="I4433">
        <v>55.54</v>
      </c>
      <c r="J4433">
        <v>0.154</v>
      </c>
      <c r="K4433">
        <v>17.420000000000002</v>
      </c>
      <c r="L4433" t="s">
        <v>57</v>
      </c>
    </row>
    <row r="4434" spans="1:12" x14ac:dyDescent="0.3">
      <c r="A4434" t="s">
        <v>4710</v>
      </c>
      <c r="B4434" t="s">
        <v>6778</v>
      </c>
      <c r="C4434" t="s">
        <v>84</v>
      </c>
      <c r="D4434" t="s">
        <v>147</v>
      </c>
      <c r="E4434" t="s">
        <v>93</v>
      </c>
      <c r="F4434" t="s">
        <v>124</v>
      </c>
      <c r="G4434" t="s">
        <v>56</v>
      </c>
      <c r="H4434">
        <v>3</v>
      </c>
      <c r="I4434">
        <v>36.54</v>
      </c>
      <c r="J4434">
        <v>4.4999999999999998E-2</v>
      </c>
      <c r="K4434">
        <v>15.18</v>
      </c>
      <c r="L4434" t="s">
        <v>6738</v>
      </c>
    </row>
    <row r="4435" spans="1:12" x14ac:dyDescent="0.3">
      <c r="A4435" t="s">
        <v>5199</v>
      </c>
      <c r="B4435" t="s">
        <v>6783</v>
      </c>
      <c r="C4435" t="s">
        <v>84</v>
      </c>
      <c r="D4435" t="s">
        <v>196</v>
      </c>
      <c r="E4435" t="s">
        <v>60</v>
      </c>
      <c r="F4435" t="s">
        <v>6800</v>
      </c>
      <c r="G4435" t="s">
        <v>56</v>
      </c>
      <c r="H4435">
        <v>2</v>
      </c>
      <c r="I4435">
        <v>66.13</v>
      </c>
      <c r="J4435">
        <v>0.16200000000000001</v>
      </c>
      <c r="K4435">
        <v>30.28</v>
      </c>
      <c r="L4435" t="s">
        <v>57</v>
      </c>
    </row>
    <row r="4436" spans="1:12" x14ac:dyDescent="0.3">
      <c r="A4436" t="s">
        <v>1494</v>
      </c>
      <c r="B4436" t="s">
        <v>6956</v>
      </c>
      <c r="C4436" t="s">
        <v>52</v>
      </c>
      <c r="D4436" t="s">
        <v>8089</v>
      </c>
      <c r="E4436" t="s">
        <v>71</v>
      </c>
      <c r="F4436" t="s">
        <v>72</v>
      </c>
      <c r="G4436" t="s">
        <v>68</v>
      </c>
      <c r="H4436">
        <v>2</v>
      </c>
      <c r="I4436">
        <v>123.26</v>
      </c>
      <c r="J4436">
        <v>0.11799999999999999</v>
      </c>
      <c r="K4436">
        <v>91.5</v>
      </c>
      <c r="L4436" t="s">
        <v>57</v>
      </c>
    </row>
    <row r="4437" spans="1:12" x14ac:dyDescent="0.3">
      <c r="A4437" t="s">
        <v>1966</v>
      </c>
      <c r="B4437" t="s">
        <v>8488</v>
      </c>
      <c r="C4437" t="s">
        <v>63</v>
      </c>
      <c r="D4437" t="s">
        <v>263</v>
      </c>
      <c r="E4437" t="s">
        <v>60</v>
      </c>
      <c r="F4437" t="s">
        <v>99</v>
      </c>
      <c r="G4437" t="s">
        <v>68</v>
      </c>
      <c r="H4437">
        <v>2</v>
      </c>
      <c r="I4437">
        <v>60.8</v>
      </c>
      <c r="J4437">
        <v>0.22600000000000001</v>
      </c>
      <c r="K4437">
        <v>33.299999999999997</v>
      </c>
      <c r="L4437" t="s">
        <v>57</v>
      </c>
    </row>
    <row r="4438" spans="1:12" x14ac:dyDescent="0.3">
      <c r="A4438" t="s">
        <v>1140</v>
      </c>
      <c r="B4438" t="s">
        <v>7427</v>
      </c>
      <c r="C4438" t="s">
        <v>63</v>
      </c>
      <c r="D4438" t="s">
        <v>165</v>
      </c>
      <c r="E4438" t="s">
        <v>71</v>
      </c>
      <c r="F4438" t="s">
        <v>86</v>
      </c>
      <c r="G4438" t="s">
        <v>68</v>
      </c>
      <c r="H4438">
        <v>2</v>
      </c>
      <c r="I4438">
        <v>252.36</v>
      </c>
      <c r="J4438">
        <v>0.26800000000000002</v>
      </c>
      <c r="K4438">
        <v>194.3</v>
      </c>
      <c r="L4438" t="s">
        <v>57</v>
      </c>
    </row>
    <row r="4439" spans="1:12" x14ac:dyDescent="0.3">
      <c r="A4439" t="s">
        <v>3066</v>
      </c>
      <c r="B4439" t="s">
        <v>7504</v>
      </c>
      <c r="C4439" t="s">
        <v>84</v>
      </c>
      <c r="D4439" t="s">
        <v>103</v>
      </c>
      <c r="E4439" t="s">
        <v>7012</v>
      </c>
      <c r="F4439" t="s">
        <v>148</v>
      </c>
      <c r="G4439" t="s">
        <v>56</v>
      </c>
      <c r="H4439">
        <v>6</v>
      </c>
      <c r="I4439">
        <v>58.09</v>
      </c>
      <c r="J4439">
        <v>0.124</v>
      </c>
      <c r="K4439">
        <v>17.75</v>
      </c>
      <c r="L4439" t="s">
        <v>57</v>
      </c>
    </row>
    <row r="4440" spans="1:12" x14ac:dyDescent="0.3">
      <c r="A4440" t="s">
        <v>967</v>
      </c>
      <c r="B4440" t="s">
        <v>6818</v>
      </c>
      <c r="C4440" t="s">
        <v>84</v>
      </c>
      <c r="D4440" t="s">
        <v>243</v>
      </c>
      <c r="E4440" t="s">
        <v>7039</v>
      </c>
      <c r="F4440" t="s">
        <v>156</v>
      </c>
      <c r="G4440" t="s">
        <v>68</v>
      </c>
      <c r="H4440">
        <v>5</v>
      </c>
      <c r="I4440">
        <v>4.3499999999999996</v>
      </c>
      <c r="J4440">
        <v>2.5000000000000001E-2</v>
      </c>
      <c r="K4440">
        <v>2.7</v>
      </c>
      <c r="L4440" t="s">
        <v>57</v>
      </c>
    </row>
    <row r="4441" spans="1:12" x14ac:dyDescent="0.3">
      <c r="A4441" t="s">
        <v>1724</v>
      </c>
      <c r="B4441" t="s">
        <v>6978</v>
      </c>
      <c r="C4441" t="s">
        <v>63</v>
      </c>
      <c r="D4441" t="s">
        <v>302</v>
      </c>
      <c r="E4441" t="s">
        <v>107</v>
      </c>
      <c r="F4441" t="s">
        <v>139</v>
      </c>
      <c r="G4441" t="s">
        <v>56</v>
      </c>
      <c r="H4441">
        <v>3</v>
      </c>
      <c r="I4441">
        <v>42.63</v>
      </c>
      <c r="J4441">
        <v>0.315</v>
      </c>
      <c r="K4441">
        <v>16.66</v>
      </c>
      <c r="L4441" t="s">
        <v>57</v>
      </c>
    </row>
    <row r="4442" spans="1:12" x14ac:dyDescent="0.3">
      <c r="A4442" t="s">
        <v>4217</v>
      </c>
      <c r="B4442" t="s">
        <v>7888</v>
      </c>
      <c r="C4442" t="s">
        <v>6750</v>
      </c>
      <c r="D4442" t="s">
        <v>234</v>
      </c>
      <c r="E4442" t="s">
        <v>60</v>
      </c>
      <c r="F4442" t="s">
        <v>90</v>
      </c>
      <c r="G4442" t="s">
        <v>68</v>
      </c>
      <c r="H4442">
        <v>5</v>
      </c>
      <c r="I4442">
        <v>117.23</v>
      </c>
      <c r="J4442">
        <v>0.08</v>
      </c>
      <c r="K4442">
        <v>62.79</v>
      </c>
      <c r="L4442" t="s">
        <v>57</v>
      </c>
    </row>
    <row r="4443" spans="1:12" x14ac:dyDescent="0.3">
      <c r="A4443" t="s">
        <v>3589</v>
      </c>
      <c r="B4443" t="s">
        <v>7212</v>
      </c>
      <c r="C4443" t="s">
        <v>6930</v>
      </c>
      <c r="D4443" t="s">
        <v>150</v>
      </c>
      <c r="E4443" t="s">
        <v>60</v>
      </c>
      <c r="F4443" t="s">
        <v>61</v>
      </c>
      <c r="G4443" t="s">
        <v>68</v>
      </c>
      <c r="H4443">
        <v>2</v>
      </c>
      <c r="I4443">
        <v>33.19</v>
      </c>
      <c r="J4443">
        <v>0</v>
      </c>
      <c r="K4443">
        <v>16.18</v>
      </c>
      <c r="L4443" t="s">
        <v>6720</v>
      </c>
    </row>
    <row r="4444" spans="1:12" x14ac:dyDescent="0.3">
      <c r="A4444" t="s">
        <v>6291</v>
      </c>
      <c r="B4444" t="s">
        <v>6855</v>
      </c>
      <c r="C4444" t="s">
        <v>88</v>
      </c>
      <c r="D4444" t="s">
        <v>167</v>
      </c>
      <c r="E4444" t="s">
        <v>54</v>
      </c>
      <c r="F4444" t="s">
        <v>55</v>
      </c>
      <c r="G4444" t="s">
        <v>68</v>
      </c>
      <c r="H4444">
        <v>1</v>
      </c>
      <c r="I4444">
        <v>18.95</v>
      </c>
      <c r="J4444">
        <v>9.2999999999999999E-2</v>
      </c>
      <c r="K4444">
        <v>12.09</v>
      </c>
      <c r="L4444" t="s">
        <v>57</v>
      </c>
    </row>
    <row r="4445" spans="1:12" x14ac:dyDescent="0.3">
      <c r="A4445" t="s">
        <v>4577</v>
      </c>
      <c r="B4445" t="s">
        <v>6803</v>
      </c>
      <c r="C4445" t="s">
        <v>88</v>
      </c>
      <c r="D4445" t="s">
        <v>162</v>
      </c>
      <c r="E4445" t="s">
        <v>60</v>
      </c>
      <c r="F4445" t="s">
        <v>76</v>
      </c>
      <c r="G4445" t="s">
        <v>56</v>
      </c>
      <c r="H4445">
        <v>4</v>
      </c>
      <c r="I4445">
        <v>21.42</v>
      </c>
      <c r="J4445">
        <v>0.16</v>
      </c>
      <c r="K4445">
        <v>8.65</v>
      </c>
      <c r="L4445" t="s">
        <v>57</v>
      </c>
    </row>
    <row r="4446" spans="1:12" x14ac:dyDescent="0.3">
      <c r="A4446" t="s">
        <v>2504</v>
      </c>
      <c r="B4446" t="s">
        <v>7146</v>
      </c>
      <c r="C4446" t="s">
        <v>84</v>
      </c>
      <c r="D4446" t="s">
        <v>169</v>
      </c>
      <c r="E4446" t="s">
        <v>54</v>
      </c>
      <c r="F4446" t="s">
        <v>156</v>
      </c>
      <c r="G4446" t="s">
        <v>56</v>
      </c>
      <c r="H4446">
        <v>1</v>
      </c>
      <c r="I4446">
        <v>7.09</v>
      </c>
      <c r="J4446">
        <v>8.0000000000000002E-3</v>
      </c>
      <c r="K4446">
        <v>4.16</v>
      </c>
      <c r="L4446" t="s">
        <v>57</v>
      </c>
    </row>
    <row r="4447" spans="1:12" x14ac:dyDescent="0.3">
      <c r="A4447" t="s">
        <v>3006</v>
      </c>
      <c r="B4447" t="s">
        <v>8211</v>
      </c>
      <c r="C4447" t="s">
        <v>88</v>
      </c>
      <c r="E4447" t="s">
        <v>107</v>
      </c>
      <c r="F4447" t="s">
        <v>6953</v>
      </c>
      <c r="G4447" t="s">
        <v>68</v>
      </c>
      <c r="H4447">
        <v>4</v>
      </c>
      <c r="I4447">
        <v>27.46</v>
      </c>
      <c r="J4447">
        <v>5.8999999999999997E-2</v>
      </c>
      <c r="K4447">
        <v>9.48</v>
      </c>
      <c r="L4447" t="s">
        <v>57</v>
      </c>
    </row>
    <row r="4448" spans="1:12" x14ac:dyDescent="0.3">
      <c r="A4448" t="s">
        <v>445</v>
      </c>
      <c r="B4448" t="s">
        <v>8170</v>
      </c>
      <c r="C4448" t="s">
        <v>52</v>
      </c>
      <c r="D4448" t="s">
        <v>272</v>
      </c>
      <c r="E4448" t="s">
        <v>107</v>
      </c>
      <c r="F4448" t="s">
        <v>148</v>
      </c>
      <c r="G4448" t="s">
        <v>68</v>
      </c>
      <c r="H4448">
        <v>3</v>
      </c>
      <c r="I4448">
        <v>59.28</v>
      </c>
      <c r="J4448">
        <v>8.3000000000000004E-2</v>
      </c>
      <c r="K4448">
        <v>21.98</v>
      </c>
      <c r="L4448" t="s">
        <v>104</v>
      </c>
    </row>
    <row r="4449" spans="1:12" x14ac:dyDescent="0.3">
      <c r="A4449" t="s">
        <v>6324</v>
      </c>
      <c r="B4449" t="s">
        <v>8489</v>
      </c>
      <c r="C4449" t="s">
        <v>52</v>
      </c>
      <c r="D4449" t="s">
        <v>155</v>
      </c>
      <c r="E4449" t="s">
        <v>54</v>
      </c>
      <c r="F4449" t="s">
        <v>156</v>
      </c>
      <c r="G4449" t="s">
        <v>68</v>
      </c>
      <c r="H4449">
        <v>6</v>
      </c>
      <c r="I4449">
        <v>9.16</v>
      </c>
      <c r="J4449">
        <v>0.13800000000000001</v>
      </c>
      <c r="K4449">
        <v>5.97</v>
      </c>
      <c r="L4449" t="s">
        <v>57</v>
      </c>
    </row>
    <row r="4450" spans="1:12" x14ac:dyDescent="0.3">
      <c r="A4450" t="s">
        <v>468</v>
      </c>
      <c r="B4450" t="s">
        <v>8490</v>
      </c>
      <c r="C4450" t="s">
        <v>84</v>
      </c>
      <c r="D4450" t="s">
        <v>372</v>
      </c>
      <c r="E4450" t="s">
        <v>54</v>
      </c>
      <c r="F4450" t="s">
        <v>268</v>
      </c>
      <c r="G4450" t="s">
        <v>68</v>
      </c>
      <c r="H4450">
        <v>1</v>
      </c>
      <c r="I4450">
        <v>24.26</v>
      </c>
      <c r="J4450">
        <v>0.10100000000000001</v>
      </c>
      <c r="K4450">
        <v>15.68</v>
      </c>
      <c r="L4450" t="s">
        <v>57</v>
      </c>
    </row>
    <row r="4451" spans="1:12" x14ac:dyDescent="0.3">
      <c r="A4451" t="s">
        <v>6398</v>
      </c>
      <c r="B4451" t="s">
        <v>8006</v>
      </c>
      <c r="C4451" t="s">
        <v>52</v>
      </c>
      <c r="D4451" t="s">
        <v>200</v>
      </c>
      <c r="E4451" t="s">
        <v>54</v>
      </c>
      <c r="F4451" t="s">
        <v>55</v>
      </c>
      <c r="G4451" t="s">
        <v>56</v>
      </c>
      <c r="H4451">
        <v>2</v>
      </c>
      <c r="I4451">
        <v>15.71</v>
      </c>
      <c r="J4451">
        <v>9.9000000000000005E-2</v>
      </c>
      <c r="K4451">
        <v>10.45</v>
      </c>
      <c r="L4451" t="s">
        <v>104</v>
      </c>
    </row>
    <row r="4452" spans="1:12" x14ac:dyDescent="0.3">
      <c r="A4452" t="s">
        <v>812</v>
      </c>
      <c r="B4452" t="s">
        <v>8050</v>
      </c>
      <c r="C4452" t="s">
        <v>88</v>
      </c>
      <c r="D4452" t="s">
        <v>135</v>
      </c>
      <c r="E4452" t="s">
        <v>6901</v>
      </c>
      <c r="F4452" t="s">
        <v>6730</v>
      </c>
      <c r="G4452" t="s">
        <v>68</v>
      </c>
      <c r="H4452">
        <v>4</v>
      </c>
      <c r="I4452">
        <v>31.35</v>
      </c>
      <c r="J4452">
        <v>0</v>
      </c>
      <c r="K4452">
        <v>12.59</v>
      </c>
      <c r="L4452" t="s">
        <v>57</v>
      </c>
    </row>
    <row r="4453" spans="1:12" x14ac:dyDescent="0.3">
      <c r="A4453" t="s">
        <v>6031</v>
      </c>
      <c r="B4453" t="s">
        <v>8491</v>
      </c>
      <c r="C4453" t="s">
        <v>84</v>
      </c>
      <c r="D4453" t="s">
        <v>103</v>
      </c>
      <c r="E4453" t="s">
        <v>93</v>
      </c>
      <c r="F4453" t="s">
        <v>94</v>
      </c>
      <c r="G4453" t="s">
        <v>56</v>
      </c>
      <c r="H4453">
        <v>4</v>
      </c>
      <c r="I4453">
        <v>45.48</v>
      </c>
      <c r="J4453">
        <v>7.9000000000000001E-2</v>
      </c>
      <c r="K4453">
        <v>16.329999999999998</v>
      </c>
      <c r="L4453" t="s">
        <v>57</v>
      </c>
    </row>
    <row r="4454" spans="1:12" x14ac:dyDescent="0.3">
      <c r="A4454" t="s">
        <v>5776</v>
      </c>
      <c r="B4454" t="s">
        <v>7438</v>
      </c>
      <c r="C4454" t="s">
        <v>63</v>
      </c>
      <c r="D4454" t="s">
        <v>263</v>
      </c>
      <c r="E4454" t="s">
        <v>107</v>
      </c>
      <c r="F4454" t="s">
        <v>193</v>
      </c>
      <c r="G4454" t="s">
        <v>56</v>
      </c>
      <c r="H4454">
        <v>11</v>
      </c>
      <c r="J4454">
        <v>0.13600000000000001</v>
      </c>
      <c r="K4454">
        <v>23.55</v>
      </c>
      <c r="L4454" t="s">
        <v>57</v>
      </c>
    </row>
    <row r="4455" spans="1:12" x14ac:dyDescent="0.3">
      <c r="A4455" t="s">
        <v>2764</v>
      </c>
      <c r="B4455" t="s">
        <v>7758</v>
      </c>
      <c r="C4455" t="s">
        <v>63</v>
      </c>
      <c r="D4455" t="s">
        <v>64</v>
      </c>
      <c r="E4455" t="s">
        <v>107</v>
      </c>
      <c r="F4455" t="s">
        <v>132</v>
      </c>
      <c r="G4455" t="s">
        <v>68</v>
      </c>
      <c r="H4455">
        <v>1</v>
      </c>
      <c r="I4455">
        <v>42.44</v>
      </c>
      <c r="J4455">
        <v>0.20399999999999999</v>
      </c>
      <c r="K4455">
        <v>16.36</v>
      </c>
      <c r="L4455" t="s">
        <v>57</v>
      </c>
    </row>
    <row r="4456" spans="1:12" x14ac:dyDescent="0.3">
      <c r="A4456" t="s">
        <v>5804</v>
      </c>
      <c r="B4456" t="s">
        <v>7229</v>
      </c>
      <c r="C4456" t="s">
        <v>88</v>
      </c>
      <c r="D4456" t="s">
        <v>183</v>
      </c>
      <c r="E4456" t="s">
        <v>71</v>
      </c>
      <c r="F4456" t="s">
        <v>126</v>
      </c>
      <c r="G4456" t="s">
        <v>56</v>
      </c>
      <c r="H4456">
        <v>3</v>
      </c>
      <c r="I4456">
        <v>128.85</v>
      </c>
      <c r="J4456">
        <v>0.16200000000000001</v>
      </c>
      <c r="K4456">
        <v>94.81</v>
      </c>
      <c r="L4456" t="s">
        <v>57</v>
      </c>
    </row>
    <row r="4457" spans="1:12" x14ac:dyDescent="0.3">
      <c r="A4457" t="s">
        <v>685</v>
      </c>
      <c r="B4457" t="s">
        <v>7016</v>
      </c>
      <c r="C4457" t="s">
        <v>88</v>
      </c>
      <c r="D4457" t="s">
        <v>234</v>
      </c>
      <c r="E4457" t="s">
        <v>107</v>
      </c>
      <c r="F4457" t="s">
        <v>193</v>
      </c>
      <c r="G4457" t="s">
        <v>56</v>
      </c>
      <c r="H4457">
        <v>1</v>
      </c>
      <c r="I4457">
        <v>24.44</v>
      </c>
      <c r="J4457">
        <v>0.128</v>
      </c>
      <c r="K4457">
        <v>10.93</v>
      </c>
    </row>
    <row r="4458" spans="1:12" x14ac:dyDescent="0.3">
      <c r="A4458" t="s">
        <v>1737</v>
      </c>
      <c r="B4458" t="s">
        <v>7680</v>
      </c>
      <c r="C4458" t="s">
        <v>84</v>
      </c>
      <c r="D4458" t="s">
        <v>372</v>
      </c>
      <c r="E4458" t="s">
        <v>93</v>
      </c>
      <c r="F4458" t="s">
        <v>141</v>
      </c>
      <c r="G4458" t="s">
        <v>56</v>
      </c>
      <c r="H4458">
        <v>3</v>
      </c>
      <c r="I4458">
        <v>80.83</v>
      </c>
      <c r="J4458">
        <v>5.2999999999999999E-2</v>
      </c>
      <c r="K4458">
        <v>31.79</v>
      </c>
      <c r="L4458" t="s">
        <v>57</v>
      </c>
    </row>
    <row r="4459" spans="1:12" x14ac:dyDescent="0.3">
      <c r="A4459" t="s">
        <v>481</v>
      </c>
      <c r="B4459" t="s">
        <v>7849</v>
      </c>
      <c r="C4459" t="s">
        <v>63</v>
      </c>
      <c r="D4459" t="s">
        <v>251</v>
      </c>
      <c r="E4459" t="s">
        <v>71</v>
      </c>
      <c r="F4459" t="s">
        <v>126</v>
      </c>
      <c r="G4459" t="s">
        <v>56</v>
      </c>
      <c r="H4459">
        <v>1</v>
      </c>
      <c r="I4459">
        <v>280.44</v>
      </c>
      <c r="J4459">
        <v>7.1999999999999995E-2</v>
      </c>
      <c r="K4459">
        <v>194.88</v>
      </c>
      <c r="L4459" t="s">
        <v>57</v>
      </c>
    </row>
    <row r="4460" spans="1:12" x14ac:dyDescent="0.3">
      <c r="A4460" t="s">
        <v>1413</v>
      </c>
      <c r="B4460" t="s">
        <v>6795</v>
      </c>
      <c r="C4460" t="s">
        <v>88</v>
      </c>
      <c r="D4460" t="s">
        <v>135</v>
      </c>
      <c r="E4460" t="s">
        <v>54</v>
      </c>
      <c r="F4460" t="s">
        <v>6917</v>
      </c>
      <c r="G4460" t="s">
        <v>68</v>
      </c>
      <c r="H4460">
        <v>6</v>
      </c>
      <c r="I4460">
        <v>20.48</v>
      </c>
      <c r="J4460">
        <v>5.8999999999999997E-2</v>
      </c>
      <c r="K4460">
        <v>11.82</v>
      </c>
      <c r="L4460" t="s">
        <v>57</v>
      </c>
    </row>
    <row r="4461" spans="1:12" x14ac:dyDescent="0.3">
      <c r="A4461" t="s">
        <v>3007</v>
      </c>
      <c r="B4461" t="s">
        <v>8492</v>
      </c>
      <c r="C4461" t="s">
        <v>63</v>
      </c>
      <c r="D4461" t="s">
        <v>302</v>
      </c>
      <c r="E4461" t="s">
        <v>54</v>
      </c>
      <c r="F4461" t="s">
        <v>114</v>
      </c>
      <c r="G4461" t="s">
        <v>56</v>
      </c>
      <c r="H4461">
        <v>1</v>
      </c>
      <c r="I4461">
        <v>10.119999999999999</v>
      </c>
      <c r="J4461">
        <v>0.153</v>
      </c>
      <c r="K4461">
        <v>6.09</v>
      </c>
      <c r="L4461" t="s">
        <v>57</v>
      </c>
    </row>
    <row r="4462" spans="1:12" x14ac:dyDescent="0.3">
      <c r="A4462" t="s">
        <v>3135</v>
      </c>
      <c r="B4462" t="s">
        <v>8493</v>
      </c>
      <c r="C4462" t="s">
        <v>88</v>
      </c>
      <c r="D4462" t="s">
        <v>135</v>
      </c>
      <c r="E4462" t="s">
        <v>71</v>
      </c>
      <c r="F4462" t="s">
        <v>78</v>
      </c>
      <c r="G4462" t="s">
        <v>68</v>
      </c>
      <c r="H4462">
        <v>1</v>
      </c>
      <c r="I4462">
        <v>119.72</v>
      </c>
      <c r="J4462">
        <v>8.0000000000000002E-3</v>
      </c>
      <c r="K4462">
        <v>85.98</v>
      </c>
      <c r="L4462" t="s">
        <v>57</v>
      </c>
    </row>
    <row r="4463" spans="1:12" x14ac:dyDescent="0.3">
      <c r="A4463" t="s">
        <v>2572</v>
      </c>
      <c r="B4463" t="s">
        <v>6977</v>
      </c>
      <c r="C4463" t="s">
        <v>63</v>
      </c>
      <c r="D4463" t="s">
        <v>188</v>
      </c>
      <c r="E4463" t="s">
        <v>93</v>
      </c>
      <c r="F4463" t="s">
        <v>219</v>
      </c>
      <c r="G4463" t="s">
        <v>56</v>
      </c>
      <c r="H4463">
        <v>4</v>
      </c>
      <c r="I4463">
        <v>20.3</v>
      </c>
      <c r="J4463">
        <v>0.25700000000000001</v>
      </c>
      <c r="K4463">
        <v>9.66</v>
      </c>
      <c r="L4463" t="s">
        <v>6720</v>
      </c>
    </row>
    <row r="4464" spans="1:12" x14ac:dyDescent="0.3">
      <c r="A4464" t="s">
        <v>6422</v>
      </c>
      <c r="B4464" t="s">
        <v>8494</v>
      </c>
      <c r="C4464" t="s">
        <v>52</v>
      </c>
      <c r="D4464" t="s">
        <v>96</v>
      </c>
      <c r="E4464" t="s">
        <v>107</v>
      </c>
      <c r="F4464" t="s">
        <v>139</v>
      </c>
      <c r="G4464" t="s">
        <v>56</v>
      </c>
      <c r="H4464">
        <v>2</v>
      </c>
      <c r="I4464">
        <v>16.510000000000002</v>
      </c>
      <c r="J4464">
        <v>0.13</v>
      </c>
      <c r="K4464">
        <v>6.4</v>
      </c>
      <c r="L4464" t="s">
        <v>57</v>
      </c>
    </row>
    <row r="4465" spans="1:12" x14ac:dyDescent="0.3">
      <c r="A4465" t="s">
        <v>2718</v>
      </c>
      <c r="B4465" t="s">
        <v>8369</v>
      </c>
      <c r="C4465" t="s">
        <v>84</v>
      </c>
      <c r="D4465" t="s">
        <v>243</v>
      </c>
      <c r="E4465" t="s">
        <v>54</v>
      </c>
      <c r="F4465" t="s">
        <v>6878</v>
      </c>
      <c r="G4465" t="s">
        <v>56</v>
      </c>
      <c r="H4465">
        <v>1</v>
      </c>
      <c r="I4465">
        <v>23.16</v>
      </c>
      <c r="J4465">
        <v>0.17299999999999999</v>
      </c>
      <c r="K4465">
        <v>13.1</v>
      </c>
      <c r="L4465" t="s">
        <v>57</v>
      </c>
    </row>
    <row r="4466" spans="1:12" x14ac:dyDescent="0.3">
      <c r="A4466" t="s">
        <v>3973</v>
      </c>
      <c r="B4466" t="s">
        <v>8106</v>
      </c>
      <c r="C4466" t="s">
        <v>84</v>
      </c>
      <c r="D4466" t="s">
        <v>225</v>
      </c>
      <c r="E4466" t="s">
        <v>107</v>
      </c>
      <c r="F4466" t="s">
        <v>148</v>
      </c>
      <c r="G4466" t="s">
        <v>68</v>
      </c>
      <c r="H4466">
        <v>2</v>
      </c>
      <c r="I4466">
        <v>40.72</v>
      </c>
      <c r="J4466">
        <v>5.8000000000000003E-2</v>
      </c>
      <c r="K4466">
        <v>16.86</v>
      </c>
      <c r="L4466" t="s">
        <v>57</v>
      </c>
    </row>
    <row r="4467" spans="1:12" x14ac:dyDescent="0.3">
      <c r="A4467" t="s">
        <v>2269</v>
      </c>
      <c r="B4467" t="s">
        <v>7449</v>
      </c>
      <c r="C4467" t="s">
        <v>63</v>
      </c>
      <c r="D4467" t="s">
        <v>258</v>
      </c>
      <c r="E4467" t="s">
        <v>54</v>
      </c>
      <c r="F4467" t="s">
        <v>114</v>
      </c>
      <c r="G4467" t="s">
        <v>56</v>
      </c>
      <c r="H4467">
        <v>1</v>
      </c>
      <c r="I4467">
        <v>4.76</v>
      </c>
      <c r="J4467">
        <v>7.4999999999999997E-2</v>
      </c>
      <c r="K4467">
        <v>2.95</v>
      </c>
      <c r="L4467" t="s">
        <v>57</v>
      </c>
    </row>
    <row r="4468" spans="1:12" x14ac:dyDescent="0.3">
      <c r="A4468" t="s">
        <v>4776</v>
      </c>
      <c r="B4468" t="s">
        <v>7712</v>
      </c>
      <c r="C4468" t="s">
        <v>63</v>
      </c>
      <c r="D4468" t="s">
        <v>281</v>
      </c>
      <c r="E4468" t="s">
        <v>71</v>
      </c>
      <c r="F4468" t="s">
        <v>126</v>
      </c>
      <c r="G4468" t="s">
        <v>56</v>
      </c>
      <c r="H4468">
        <v>4</v>
      </c>
      <c r="I4468">
        <v>196.24</v>
      </c>
      <c r="J4468">
        <v>0.33</v>
      </c>
      <c r="K4468">
        <v>144.21</v>
      </c>
      <c r="L4468" t="s">
        <v>57</v>
      </c>
    </row>
    <row r="4469" spans="1:12" x14ac:dyDescent="0.3">
      <c r="A4469" t="s">
        <v>1110</v>
      </c>
      <c r="B4469" t="s">
        <v>8495</v>
      </c>
      <c r="C4469" t="s">
        <v>6820</v>
      </c>
      <c r="D4469" t="s">
        <v>200</v>
      </c>
      <c r="E4469" t="s">
        <v>7021</v>
      </c>
      <c r="F4469" t="s">
        <v>132</v>
      </c>
      <c r="G4469" t="s">
        <v>56</v>
      </c>
      <c r="H4469">
        <v>1</v>
      </c>
      <c r="I4469">
        <v>22.94</v>
      </c>
      <c r="J4469">
        <v>4.7E-2</v>
      </c>
      <c r="K4469">
        <v>7.05</v>
      </c>
      <c r="L4469" t="s">
        <v>57</v>
      </c>
    </row>
    <row r="4470" spans="1:12" x14ac:dyDescent="0.3">
      <c r="A4470" t="s">
        <v>1591</v>
      </c>
      <c r="B4470" t="s">
        <v>7934</v>
      </c>
      <c r="C4470" t="s">
        <v>84</v>
      </c>
      <c r="D4470" t="s">
        <v>171</v>
      </c>
      <c r="E4470" t="s">
        <v>93</v>
      </c>
      <c r="F4470" t="s">
        <v>124</v>
      </c>
      <c r="G4470" t="s">
        <v>56</v>
      </c>
      <c r="H4470">
        <v>7</v>
      </c>
      <c r="I4470">
        <v>82.93</v>
      </c>
      <c r="J4470">
        <v>0.10199999999999999</v>
      </c>
      <c r="K4470">
        <v>32.56</v>
      </c>
      <c r="L4470" t="s">
        <v>57</v>
      </c>
    </row>
    <row r="4471" spans="1:12" x14ac:dyDescent="0.3">
      <c r="A4471" t="s">
        <v>5063</v>
      </c>
      <c r="B4471" t="s">
        <v>8496</v>
      </c>
      <c r="C4471" t="s">
        <v>84</v>
      </c>
      <c r="D4471" t="s">
        <v>169</v>
      </c>
      <c r="E4471" t="s">
        <v>71</v>
      </c>
      <c r="F4471" t="s">
        <v>86</v>
      </c>
      <c r="G4471" t="s">
        <v>68</v>
      </c>
      <c r="H4471">
        <v>5</v>
      </c>
      <c r="I4471">
        <v>160.59</v>
      </c>
      <c r="J4471">
        <v>0.10299999999999999</v>
      </c>
      <c r="K4471">
        <v>126.48</v>
      </c>
      <c r="L4471" t="s">
        <v>57</v>
      </c>
    </row>
    <row r="4472" spans="1:12" x14ac:dyDescent="0.3">
      <c r="A4472" t="s">
        <v>2165</v>
      </c>
      <c r="B4472" t="s">
        <v>8497</v>
      </c>
      <c r="C4472" t="s">
        <v>88</v>
      </c>
      <c r="D4472" t="s">
        <v>89</v>
      </c>
      <c r="E4472" t="s">
        <v>93</v>
      </c>
      <c r="F4472" t="s">
        <v>94</v>
      </c>
      <c r="G4472" t="s">
        <v>68</v>
      </c>
      <c r="H4472">
        <v>7</v>
      </c>
      <c r="I4472">
        <v>47.4</v>
      </c>
      <c r="J4472">
        <v>7.5999999999999998E-2</v>
      </c>
      <c r="K4472">
        <v>19.059999999999999</v>
      </c>
      <c r="L4472" t="s">
        <v>57</v>
      </c>
    </row>
    <row r="4473" spans="1:12" x14ac:dyDescent="0.3">
      <c r="A4473" t="s">
        <v>1481</v>
      </c>
      <c r="B4473" t="s">
        <v>7282</v>
      </c>
      <c r="C4473" t="s">
        <v>52</v>
      </c>
      <c r="D4473" t="s">
        <v>216</v>
      </c>
      <c r="E4473" t="s">
        <v>54</v>
      </c>
      <c r="F4473" t="s">
        <v>268</v>
      </c>
      <c r="G4473" t="s">
        <v>56</v>
      </c>
      <c r="H4473">
        <v>8</v>
      </c>
      <c r="I4473">
        <v>23.8</v>
      </c>
      <c r="J4473">
        <v>0.13700000000000001</v>
      </c>
      <c r="K4473">
        <v>14.01</v>
      </c>
      <c r="L4473" t="s">
        <v>57</v>
      </c>
    </row>
    <row r="4474" spans="1:12" x14ac:dyDescent="0.3">
      <c r="A4474" t="s">
        <v>3638</v>
      </c>
      <c r="B4474" t="s">
        <v>6815</v>
      </c>
      <c r="C4474" t="s">
        <v>63</v>
      </c>
      <c r="D4474" t="s">
        <v>175</v>
      </c>
      <c r="E4474" t="s">
        <v>71</v>
      </c>
      <c r="F4474" t="s">
        <v>86</v>
      </c>
      <c r="G4474" t="s">
        <v>68</v>
      </c>
      <c r="H4474">
        <v>14</v>
      </c>
      <c r="I4474">
        <v>207.45</v>
      </c>
      <c r="J4474">
        <v>0.126</v>
      </c>
      <c r="K4474">
        <v>164.9</v>
      </c>
      <c r="L4474" t="s">
        <v>57</v>
      </c>
    </row>
    <row r="4475" spans="1:12" x14ac:dyDescent="0.3">
      <c r="A4475" t="s">
        <v>4689</v>
      </c>
      <c r="B4475" t="s">
        <v>7109</v>
      </c>
      <c r="C4475" t="s">
        <v>84</v>
      </c>
      <c r="D4475" t="s">
        <v>6789</v>
      </c>
      <c r="E4475" t="s">
        <v>93</v>
      </c>
      <c r="F4475" t="s">
        <v>219</v>
      </c>
      <c r="G4475" t="s">
        <v>56</v>
      </c>
      <c r="H4475">
        <v>3</v>
      </c>
      <c r="I4475">
        <v>87.12</v>
      </c>
      <c r="J4475">
        <v>0.04</v>
      </c>
      <c r="K4475">
        <v>40.92</v>
      </c>
      <c r="L4475" t="s">
        <v>6738</v>
      </c>
    </row>
    <row r="4476" spans="1:12" x14ac:dyDescent="0.3">
      <c r="A4476" t="s">
        <v>4262</v>
      </c>
      <c r="B4476" t="s">
        <v>7739</v>
      </c>
      <c r="C4476" t="s">
        <v>84</v>
      </c>
      <c r="D4476" t="s">
        <v>177</v>
      </c>
      <c r="E4476" t="s">
        <v>54</v>
      </c>
      <c r="F4476" t="s">
        <v>65</v>
      </c>
      <c r="G4476" t="s">
        <v>68</v>
      </c>
      <c r="H4476">
        <v>3</v>
      </c>
      <c r="I4476">
        <v>12.8</v>
      </c>
      <c r="J4476">
        <v>3.3000000000000002E-2</v>
      </c>
      <c r="K4476">
        <v>8.7200000000000006</v>
      </c>
      <c r="L4476" t="s">
        <v>57</v>
      </c>
    </row>
    <row r="4477" spans="1:12" x14ac:dyDescent="0.3">
      <c r="A4477" t="s">
        <v>3825</v>
      </c>
      <c r="B4477" t="s">
        <v>8118</v>
      </c>
      <c r="C4477" t="s">
        <v>84</v>
      </c>
      <c r="D4477" t="s">
        <v>225</v>
      </c>
      <c r="E4477" t="s">
        <v>54</v>
      </c>
      <c r="F4477" t="s">
        <v>55</v>
      </c>
      <c r="G4477" t="s">
        <v>56</v>
      </c>
      <c r="H4477">
        <v>1</v>
      </c>
      <c r="I4477">
        <v>17.55</v>
      </c>
      <c r="J4477">
        <v>0</v>
      </c>
      <c r="K4477">
        <v>12.09</v>
      </c>
      <c r="L4477" t="s">
        <v>57</v>
      </c>
    </row>
    <row r="4478" spans="1:12" x14ac:dyDescent="0.3">
      <c r="A4478" t="s">
        <v>1805</v>
      </c>
      <c r="B4478" t="s">
        <v>7875</v>
      </c>
      <c r="C4478" t="s">
        <v>63</v>
      </c>
      <c r="D4478" t="s">
        <v>82</v>
      </c>
      <c r="E4478" t="s">
        <v>54</v>
      </c>
      <c r="F4478" t="s">
        <v>114</v>
      </c>
      <c r="G4478" t="s">
        <v>56</v>
      </c>
      <c r="H4478">
        <v>10</v>
      </c>
      <c r="I4478">
        <v>17.78</v>
      </c>
      <c r="J4478">
        <v>0.27700000000000002</v>
      </c>
      <c r="K4478">
        <v>12.18</v>
      </c>
    </row>
    <row r="4479" spans="1:12" x14ac:dyDescent="0.3">
      <c r="A4479" t="s">
        <v>301</v>
      </c>
      <c r="B4479" t="s">
        <v>7048</v>
      </c>
      <c r="C4479" t="s">
        <v>63</v>
      </c>
      <c r="D4479" t="s">
        <v>302</v>
      </c>
      <c r="E4479" t="s">
        <v>93</v>
      </c>
      <c r="F4479" t="s">
        <v>255</v>
      </c>
      <c r="G4479" t="s">
        <v>56</v>
      </c>
      <c r="H4479">
        <v>3</v>
      </c>
      <c r="I4479">
        <v>76.39</v>
      </c>
      <c r="J4479">
        <v>0.217</v>
      </c>
      <c r="K4479">
        <v>33.090000000000003</v>
      </c>
      <c r="L4479" t="s">
        <v>57</v>
      </c>
    </row>
    <row r="4480" spans="1:12" x14ac:dyDescent="0.3">
      <c r="A4480" t="s">
        <v>5686</v>
      </c>
      <c r="B4480" t="s">
        <v>7961</v>
      </c>
      <c r="C4480" t="s">
        <v>88</v>
      </c>
      <c r="D4480" t="s">
        <v>429</v>
      </c>
      <c r="E4480" t="s">
        <v>54</v>
      </c>
      <c r="F4480" t="s">
        <v>6830</v>
      </c>
      <c r="G4480" t="s">
        <v>56</v>
      </c>
      <c r="H4480">
        <v>4</v>
      </c>
      <c r="I4480">
        <v>22.2</v>
      </c>
      <c r="J4480">
        <v>0</v>
      </c>
      <c r="K4480">
        <v>13.7</v>
      </c>
      <c r="L4480" t="s">
        <v>57</v>
      </c>
    </row>
    <row r="4481" spans="1:12" x14ac:dyDescent="0.3">
      <c r="A4481" t="s">
        <v>1845</v>
      </c>
      <c r="B4481" t="s">
        <v>8414</v>
      </c>
      <c r="C4481" t="s">
        <v>52</v>
      </c>
      <c r="D4481" t="s">
        <v>75</v>
      </c>
      <c r="E4481" t="s">
        <v>54</v>
      </c>
      <c r="F4481" t="s">
        <v>156</v>
      </c>
      <c r="G4481" t="s">
        <v>68</v>
      </c>
      <c r="H4481">
        <v>3</v>
      </c>
      <c r="I4481">
        <v>8.5500000000000007</v>
      </c>
      <c r="J4481">
        <v>4.7E-2</v>
      </c>
      <c r="K4481">
        <v>5.14</v>
      </c>
    </row>
    <row r="4482" spans="1:12" x14ac:dyDescent="0.3">
      <c r="A4482" t="s">
        <v>2897</v>
      </c>
      <c r="B4482" t="s">
        <v>8498</v>
      </c>
      <c r="C4482" t="s">
        <v>84</v>
      </c>
      <c r="D4482" t="s">
        <v>372</v>
      </c>
      <c r="E4482" t="s">
        <v>93</v>
      </c>
      <c r="F4482" t="s">
        <v>94</v>
      </c>
      <c r="G4482" t="s">
        <v>56</v>
      </c>
      <c r="H4482">
        <v>2</v>
      </c>
      <c r="I4482">
        <v>40.520000000000003</v>
      </c>
      <c r="J4482">
        <v>8.7999999999999995E-2</v>
      </c>
      <c r="K4482">
        <v>14.57</v>
      </c>
      <c r="L4482" t="s">
        <v>57</v>
      </c>
    </row>
    <row r="4483" spans="1:12" x14ac:dyDescent="0.3">
      <c r="A4483" t="s">
        <v>2030</v>
      </c>
      <c r="B4483" t="s">
        <v>7092</v>
      </c>
      <c r="C4483" t="s">
        <v>52</v>
      </c>
      <c r="D4483" t="s">
        <v>155</v>
      </c>
      <c r="E4483" t="s">
        <v>71</v>
      </c>
      <c r="F4483" t="s">
        <v>78</v>
      </c>
      <c r="G4483" t="s">
        <v>68</v>
      </c>
      <c r="H4483">
        <v>2</v>
      </c>
      <c r="I4483">
        <v>90.85</v>
      </c>
      <c r="J4483">
        <v>0.05</v>
      </c>
      <c r="K4483">
        <v>70.19</v>
      </c>
      <c r="L4483" t="s">
        <v>57</v>
      </c>
    </row>
    <row r="4484" spans="1:12" x14ac:dyDescent="0.3">
      <c r="A4484" t="s">
        <v>5544</v>
      </c>
      <c r="B4484" t="s">
        <v>6988</v>
      </c>
      <c r="C4484" t="s">
        <v>88</v>
      </c>
      <c r="E4484" t="s">
        <v>71</v>
      </c>
      <c r="F4484" t="s">
        <v>126</v>
      </c>
      <c r="G4484" t="s">
        <v>68</v>
      </c>
      <c r="H4484">
        <v>5</v>
      </c>
      <c r="I4484">
        <v>231.83</v>
      </c>
      <c r="J4484">
        <v>4.2000000000000003E-2</v>
      </c>
      <c r="K4484">
        <v>159.12</v>
      </c>
      <c r="L4484" t="s">
        <v>57</v>
      </c>
    </row>
    <row r="4485" spans="1:12" x14ac:dyDescent="0.3">
      <c r="A4485" t="s">
        <v>1739</v>
      </c>
      <c r="B4485" t="s">
        <v>7003</v>
      </c>
      <c r="C4485" t="s">
        <v>63</v>
      </c>
      <c r="D4485" t="s">
        <v>137</v>
      </c>
      <c r="E4485" t="s">
        <v>93</v>
      </c>
      <c r="F4485" t="s">
        <v>255</v>
      </c>
      <c r="G4485" t="s">
        <v>56</v>
      </c>
      <c r="H4485">
        <v>2</v>
      </c>
      <c r="I4485">
        <v>86.79</v>
      </c>
      <c r="J4485">
        <v>0.29199999999999998</v>
      </c>
      <c r="K4485">
        <v>37.4</v>
      </c>
      <c r="L4485" t="s">
        <v>57</v>
      </c>
    </row>
    <row r="4486" spans="1:12" x14ac:dyDescent="0.3">
      <c r="A4486" t="s">
        <v>2919</v>
      </c>
      <c r="C4486" t="s">
        <v>63</v>
      </c>
      <c r="D4486" t="s">
        <v>64</v>
      </c>
      <c r="E4486" t="s">
        <v>93</v>
      </c>
      <c r="F4486" t="s">
        <v>94</v>
      </c>
      <c r="G4486" t="s">
        <v>68</v>
      </c>
      <c r="H4486">
        <v>2</v>
      </c>
      <c r="I4486">
        <v>75.290000000000006</v>
      </c>
      <c r="J4486">
        <v>6.4000000000000001E-2</v>
      </c>
      <c r="K4486">
        <v>28.28</v>
      </c>
      <c r="L4486" t="s">
        <v>57</v>
      </c>
    </row>
    <row r="4487" spans="1:12" x14ac:dyDescent="0.3">
      <c r="A4487" t="s">
        <v>6458</v>
      </c>
      <c r="B4487" t="s">
        <v>6839</v>
      </c>
      <c r="C4487" t="s">
        <v>84</v>
      </c>
      <c r="D4487" t="s">
        <v>196</v>
      </c>
      <c r="E4487" t="s">
        <v>71</v>
      </c>
      <c r="F4487" t="s">
        <v>86</v>
      </c>
      <c r="G4487" t="s">
        <v>68</v>
      </c>
      <c r="H4487">
        <v>7</v>
      </c>
      <c r="I4487">
        <v>35.380000000000003</v>
      </c>
      <c r="J4487">
        <v>2E-3</v>
      </c>
      <c r="K4487">
        <v>28.04</v>
      </c>
      <c r="L4487" t="s">
        <v>104</v>
      </c>
    </row>
    <row r="4488" spans="1:12" x14ac:dyDescent="0.3">
      <c r="A4488" t="s">
        <v>4426</v>
      </c>
      <c r="B4488" t="s">
        <v>7547</v>
      </c>
      <c r="C4488" t="s">
        <v>63</v>
      </c>
      <c r="D4488" t="s">
        <v>137</v>
      </c>
      <c r="E4488" t="s">
        <v>54</v>
      </c>
      <c r="F4488" t="s">
        <v>65</v>
      </c>
      <c r="G4488" t="s">
        <v>68</v>
      </c>
      <c r="H4488">
        <v>4</v>
      </c>
      <c r="I4488">
        <v>3.19</v>
      </c>
      <c r="J4488">
        <v>0.16200000000000001</v>
      </c>
      <c r="K4488">
        <v>1.76</v>
      </c>
      <c r="L4488" t="s">
        <v>57</v>
      </c>
    </row>
    <row r="4489" spans="1:12" x14ac:dyDescent="0.3">
      <c r="A4489" t="s">
        <v>1781</v>
      </c>
      <c r="B4489" t="s">
        <v>7179</v>
      </c>
      <c r="C4489" t="s">
        <v>63</v>
      </c>
      <c r="D4489" t="s">
        <v>188</v>
      </c>
      <c r="E4489" t="s">
        <v>60</v>
      </c>
      <c r="F4489" t="s">
        <v>90</v>
      </c>
      <c r="G4489" t="s">
        <v>68</v>
      </c>
      <c r="H4489">
        <v>4</v>
      </c>
      <c r="I4489">
        <v>99.3</v>
      </c>
      <c r="J4489">
        <v>0.29799999999999999</v>
      </c>
      <c r="K4489">
        <v>53.9</v>
      </c>
      <c r="L4489" t="s">
        <v>6954</v>
      </c>
    </row>
    <row r="4490" spans="1:12" x14ac:dyDescent="0.3">
      <c r="A4490" t="s">
        <v>5709</v>
      </c>
      <c r="B4490" t="s">
        <v>8321</v>
      </c>
      <c r="C4490" t="s">
        <v>52</v>
      </c>
      <c r="D4490" t="s">
        <v>121</v>
      </c>
      <c r="E4490" t="s">
        <v>71</v>
      </c>
      <c r="F4490" t="s">
        <v>6814</v>
      </c>
      <c r="G4490" t="s">
        <v>68</v>
      </c>
      <c r="H4490">
        <v>3</v>
      </c>
      <c r="I4490">
        <v>196.5</v>
      </c>
      <c r="J4490">
        <v>8.7999999999999995E-2</v>
      </c>
      <c r="K4490">
        <v>152.76</v>
      </c>
      <c r="L4490" t="s">
        <v>57</v>
      </c>
    </row>
    <row r="4491" spans="1:12" x14ac:dyDescent="0.3">
      <c r="A4491" t="s">
        <v>4724</v>
      </c>
      <c r="B4491" t="s">
        <v>7622</v>
      </c>
      <c r="C4491" t="s">
        <v>63</v>
      </c>
      <c r="D4491" t="s">
        <v>281</v>
      </c>
      <c r="E4491" t="s">
        <v>71</v>
      </c>
      <c r="F4491" t="s">
        <v>78</v>
      </c>
      <c r="G4491" t="s">
        <v>56</v>
      </c>
      <c r="H4491">
        <v>6</v>
      </c>
      <c r="I4491">
        <v>257.39999999999998</v>
      </c>
      <c r="J4491">
        <v>0.22</v>
      </c>
      <c r="K4491">
        <v>183.37</v>
      </c>
      <c r="L4491" t="s">
        <v>57</v>
      </c>
    </row>
    <row r="4492" spans="1:12" x14ac:dyDescent="0.3">
      <c r="A4492" t="s">
        <v>5718</v>
      </c>
      <c r="B4492" t="s">
        <v>8273</v>
      </c>
      <c r="C4492" t="s">
        <v>88</v>
      </c>
      <c r="D4492" t="s">
        <v>162</v>
      </c>
      <c r="E4492" t="s">
        <v>71</v>
      </c>
      <c r="F4492" t="s">
        <v>72</v>
      </c>
      <c r="G4492" t="s">
        <v>56</v>
      </c>
      <c r="H4492">
        <v>2</v>
      </c>
      <c r="I4492">
        <v>189.42</v>
      </c>
      <c r="J4492">
        <v>4.4999999999999998E-2</v>
      </c>
      <c r="K4492">
        <v>146.13999999999999</v>
      </c>
      <c r="L4492" t="s">
        <v>57</v>
      </c>
    </row>
    <row r="4493" spans="1:12" x14ac:dyDescent="0.3">
      <c r="A4493" t="s">
        <v>4481</v>
      </c>
      <c r="B4493" t="s">
        <v>8499</v>
      </c>
      <c r="C4493" t="s">
        <v>84</v>
      </c>
      <c r="D4493" t="s">
        <v>144</v>
      </c>
      <c r="E4493" t="s">
        <v>107</v>
      </c>
      <c r="F4493" t="s">
        <v>108</v>
      </c>
      <c r="G4493" t="s">
        <v>56</v>
      </c>
      <c r="H4493">
        <v>1</v>
      </c>
      <c r="J4493">
        <v>5.3999999999999999E-2</v>
      </c>
      <c r="K4493">
        <v>8.6999999999999993</v>
      </c>
      <c r="L4493" t="s">
        <v>57</v>
      </c>
    </row>
    <row r="4494" spans="1:12" x14ac:dyDescent="0.3">
      <c r="A4494" t="s">
        <v>2756</v>
      </c>
      <c r="B4494" t="s">
        <v>7467</v>
      </c>
      <c r="C4494" t="s">
        <v>88</v>
      </c>
      <c r="D4494" t="s">
        <v>135</v>
      </c>
      <c r="E4494" t="s">
        <v>107</v>
      </c>
      <c r="F4494" t="s">
        <v>139</v>
      </c>
      <c r="G4494" t="s">
        <v>56</v>
      </c>
      <c r="H4494">
        <v>1</v>
      </c>
      <c r="I4494">
        <v>19.239999999999998</v>
      </c>
      <c r="J4494">
        <v>2E-3</v>
      </c>
      <c r="K4494">
        <v>6.65</v>
      </c>
      <c r="L4494" t="s">
        <v>57</v>
      </c>
    </row>
    <row r="4495" spans="1:12" x14ac:dyDescent="0.3">
      <c r="A4495" t="s">
        <v>704</v>
      </c>
      <c r="B4495" t="s">
        <v>7019</v>
      </c>
      <c r="C4495" t="s">
        <v>52</v>
      </c>
      <c r="D4495" t="s">
        <v>155</v>
      </c>
      <c r="E4495" t="s">
        <v>107</v>
      </c>
      <c r="F4495" t="s">
        <v>148</v>
      </c>
      <c r="G4495" t="s">
        <v>56</v>
      </c>
      <c r="H4495">
        <v>2</v>
      </c>
      <c r="I4495">
        <v>40.04</v>
      </c>
      <c r="J4495">
        <v>5.3999999999999999E-2</v>
      </c>
      <c r="K4495">
        <v>16.07</v>
      </c>
      <c r="L4495" t="s">
        <v>57</v>
      </c>
    </row>
    <row r="4496" spans="1:12" x14ac:dyDescent="0.3">
      <c r="A4496" t="s">
        <v>6477</v>
      </c>
      <c r="B4496" t="s">
        <v>7784</v>
      </c>
      <c r="C4496" t="s">
        <v>88</v>
      </c>
      <c r="D4496" t="s">
        <v>89</v>
      </c>
      <c r="E4496" t="s">
        <v>54</v>
      </c>
      <c r="F4496" t="s">
        <v>65</v>
      </c>
      <c r="G4496" t="s">
        <v>68</v>
      </c>
      <c r="H4496">
        <v>-2</v>
      </c>
      <c r="I4496">
        <v>12.12</v>
      </c>
      <c r="J4496">
        <v>0.155</v>
      </c>
      <c r="K4496">
        <v>8.23</v>
      </c>
      <c r="L4496" t="s">
        <v>57</v>
      </c>
    </row>
    <row r="4497" spans="1:12" x14ac:dyDescent="0.3">
      <c r="A4497" t="s">
        <v>5370</v>
      </c>
      <c r="B4497" t="s">
        <v>8375</v>
      </c>
      <c r="C4497" t="s">
        <v>84</v>
      </c>
      <c r="D4497" t="s">
        <v>177</v>
      </c>
      <c r="E4497" t="s">
        <v>93</v>
      </c>
      <c r="F4497" t="s">
        <v>141</v>
      </c>
      <c r="G4497" t="s">
        <v>56</v>
      </c>
      <c r="H4497">
        <v>16</v>
      </c>
      <c r="I4497">
        <v>52.57</v>
      </c>
      <c r="J4497">
        <v>3.6999999999999998E-2</v>
      </c>
      <c r="K4497">
        <v>22.53</v>
      </c>
      <c r="L4497" t="s">
        <v>57</v>
      </c>
    </row>
    <row r="4498" spans="1:12" x14ac:dyDescent="0.3">
      <c r="A4498" t="s">
        <v>5326</v>
      </c>
      <c r="B4498" t="s">
        <v>6887</v>
      </c>
      <c r="C4498" t="s">
        <v>6755</v>
      </c>
      <c r="D4498" t="s">
        <v>147</v>
      </c>
      <c r="E4498" t="s">
        <v>71</v>
      </c>
      <c r="F4498" t="s">
        <v>78</v>
      </c>
      <c r="G4498" t="s">
        <v>68</v>
      </c>
      <c r="H4498">
        <v>3</v>
      </c>
      <c r="I4498">
        <v>91.13</v>
      </c>
      <c r="J4498">
        <v>6.4000000000000001E-2</v>
      </c>
      <c r="K4498">
        <v>60.59</v>
      </c>
      <c r="L4498" t="s">
        <v>57</v>
      </c>
    </row>
    <row r="4499" spans="1:12" x14ac:dyDescent="0.3">
      <c r="A4499" t="s">
        <v>943</v>
      </c>
      <c r="B4499" t="s">
        <v>7141</v>
      </c>
      <c r="C4499" t="s">
        <v>84</v>
      </c>
      <c r="D4499" t="s">
        <v>225</v>
      </c>
      <c r="E4499" t="s">
        <v>54</v>
      </c>
      <c r="F4499" t="s">
        <v>156</v>
      </c>
      <c r="G4499" t="s">
        <v>68</v>
      </c>
      <c r="H4499">
        <v>2</v>
      </c>
      <c r="I4499">
        <v>14.72</v>
      </c>
      <c r="J4499">
        <v>0.109</v>
      </c>
      <c r="K4499">
        <v>8.98</v>
      </c>
      <c r="L4499" t="s">
        <v>57</v>
      </c>
    </row>
    <row r="4500" spans="1:12" x14ac:dyDescent="0.3">
      <c r="A4500" t="s">
        <v>3866</v>
      </c>
      <c r="B4500" t="s">
        <v>6787</v>
      </c>
      <c r="C4500" t="s">
        <v>88</v>
      </c>
      <c r="D4500" t="s">
        <v>123</v>
      </c>
      <c r="E4500" t="s">
        <v>54</v>
      </c>
      <c r="F4500" t="s">
        <v>55</v>
      </c>
      <c r="G4500" t="s">
        <v>56</v>
      </c>
      <c r="H4500">
        <v>7</v>
      </c>
      <c r="I4500">
        <v>16.059999999999999</v>
      </c>
      <c r="J4500">
        <v>0.13</v>
      </c>
      <c r="K4500">
        <v>9.43</v>
      </c>
      <c r="L4500" t="s">
        <v>57</v>
      </c>
    </row>
    <row r="4501" spans="1:12" x14ac:dyDescent="0.3">
      <c r="A4501" t="s">
        <v>3894</v>
      </c>
      <c r="B4501" t="s">
        <v>7798</v>
      </c>
      <c r="C4501" t="s">
        <v>63</v>
      </c>
      <c r="D4501" t="s">
        <v>204</v>
      </c>
      <c r="E4501" t="s">
        <v>60</v>
      </c>
      <c r="F4501" t="s">
        <v>90</v>
      </c>
      <c r="G4501" t="s">
        <v>56</v>
      </c>
      <c r="H4501">
        <v>4</v>
      </c>
      <c r="I4501">
        <v>114.9</v>
      </c>
      <c r="J4501">
        <v>0.33</v>
      </c>
      <c r="K4501">
        <v>47.86</v>
      </c>
      <c r="L4501" t="s">
        <v>104</v>
      </c>
    </row>
    <row r="4502" spans="1:12" x14ac:dyDescent="0.3">
      <c r="A4502" t="s">
        <v>1425</v>
      </c>
      <c r="B4502" t="s">
        <v>6856</v>
      </c>
      <c r="C4502" t="s">
        <v>88</v>
      </c>
      <c r="D4502" t="s">
        <v>206</v>
      </c>
      <c r="E4502" t="s">
        <v>71</v>
      </c>
      <c r="F4502" t="s">
        <v>78</v>
      </c>
      <c r="G4502" t="s">
        <v>56</v>
      </c>
      <c r="H4502">
        <v>6</v>
      </c>
      <c r="I4502">
        <v>44.4</v>
      </c>
      <c r="J4502">
        <v>0.125</v>
      </c>
      <c r="L4502" t="s">
        <v>57</v>
      </c>
    </row>
    <row r="4503" spans="1:12" x14ac:dyDescent="0.3">
      <c r="A4503" t="s">
        <v>317</v>
      </c>
      <c r="B4503" t="s">
        <v>7613</v>
      </c>
      <c r="C4503" t="s">
        <v>63</v>
      </c>
      <c r="D4503" t="s">
        <v>188</v>
      </c>
      <c r="E4503" t="s">
        <v>54</v>
      </c>
      <c r="F4503" t="s">
        <v>55</v>
      </c>
      <c r="G4503" t="s">
        <v>56</v>
      </c>
      <c r="H4503">
        <v>1</v>
      </c>
      <c r="I4503">
        <v>21.64</v>
      </c>
      <c r="J4503">
        <v>0.12</v>
      </c>
      <c r="K4503">
        <v>13.04</v>
      </c>
      <c r="L4503" t="s">
        <v>6738</v>
      </c>
    </row>
    <row r="4504" spans="1:12" x14ac:dyDescent="0.3">
      <c r="A4504" t="s">
        <v>836</v>
      </c>
      <c r="B4504" t="s">
        <v>7775</v>
      </c>
      <c r="C4504" t="s">
        <v>63</v>
      </c>
      <c r="D4504" t="s">
        <v>175</v>
      </c>
      <c r="E4504" t="s">
        <v>7039</v>
      </c>
      <c r="F4504" t="s">
        <v>65</v>
      </c>
      <c r="G4504" t="s">
        <v>56</v>
      </c>
      <c r="H4504">
        <v>1</v>
      </c>
      <c r="I4504">
        <v>21.02</v>
      </c>
      <c r="J4504">
        <v>0.20100000000000001</v>
      </c>
      <c r="K4504">
        <v>12.16</v>
      </c>
      <c r="L4504" t="s">
        <v>57</v>
      </c>
    </row>
    <row r="4505" spans="1:12" x14ac:dyDescent="0.3">
      <c r="A4505" t="s">
        <v>4876</v>
      </c>
      <c r="B4505" t="s">
        <v>8486</v>
      </c>
      <c r="C4505" t="s">
        <v>6750</v>
      </c>
      <c r="D4505" t="s">
        <v>179</v>
      </c>
      <c r="E4505" t="s">
        <v>107</v>
      </c>
      <c r="F4505" t="s">
        <v>6953</v>
      </c>
      <c r="G4505" t="s">
        <v>68</v>
      </c>
      <c r="H4505">
        <v>7</v>
      </c>
      <c r="I4505">
        <v>8.26</v>
      </c>
      <c r="J4505">
        <v>2.5000000000000001E-2</v>
      </c>
      <c r="K4505">
        <v>3.36</v>
      </c>
      <c r="L4505" t="s">
        <v>57</v>
      </c>
    </row>
    <row r="4506" spans="1:12" x14ac:dyDescent="0.3">
      <c r="A4506" t="s">
        <v>182</v>
      </c>
      <c r="B4506" t="s">
        <v>6745</v>
      </c>
      <c r="C4506" t="s">
        <v>88</v>
      </c>
      <c r="D4506" t="s">
        <v>183</v>
      </c>
      <c r="E4506" t="s">
        <v>54</v>
      </c>
      <c r="F4506" t="s">
        <v>65</v>
      </c>
      <c r="G4506" t="s">
        <v>56</v>
      </c>
      <c r="H4506">
        <v>3</v>
      </c>
      <c r="I4506">
        <v>13.41</v>
      </c>
      <c r="J4506">
        <v>0.183</v>
      </c>
      <c r="L4506" t="s">
        <v>57</v>
      </c>
    </row>
    <row r="4507" spans="1:12" x14ac:dyDescent="0.3">
      <c r="A4507" t="s">
        <v>3901</v>
      </c>
      <c r="C4507" t="s">
        <v>52</v>
      </c>
      <c r="D4507" t="s">
        <v>101</v>
      </c>
      <c r="E4507" t="s">
        <v>54</v>
      </c>
      <c r="F4507" t="s">
        <v>268</v>
      </c>
      <c r="G4507" t="s">
        <v>56</v>
      </c>
      <c r="H4507">
        <v>8</v>
      </c>
      <c r="I4507">
        <v>23.57</v>
      </c>
      <c r="J4507">
        <v>8.8999999999999996E-2</v>
      </c>
      <c r="K4507">
        <v>14.32</v>
      </c>
      <c r="L4507" t="s">
        <v>57</v>
      </c>
    </row>
    <row r="4508" spans="1:12" x14ac:dyDescent="0.3">
      <c r="A4508" t="s">
        <v>4767</v>
      </c>
      <c r="B4508" t="s">
        <v>8500</v>
      </c>
      <c r="C4508" t="s">
        <v>84</v>
      </c>
      <c r="D4508" t="s">
        <v>150</v>
      </c>
      <c r="E4508" t="s">
        <v>93</v>
      </c>
      <c r="F4508" t="s">
        <v>6768</v>
      </c>
      <c r="G4508" t="s">
        <v>56</v>
      </c>
      <c r="H4508">
        <v>3</v>
      </c>
      <c r="I4508">
        <v>46.21</v>
      </c>
      <c r="J4508">
        <v>0.129</v>
      </c>
      <c r="K4508">
        <v>16.920000000000002</v>
      </c>
    </row>
    <row r="4509" spans="1:12" x14ac:dyDescent="0.3">
      <c r="A4509" t="s">
        <v>5666</v>
      </c>
      <c r="B4509" t="s">
        <v>7003</v>
      </c>
      <c r="C4509" t="s">
        <v>63</v>
      </c>
      <c r="D4509" t="s">
        <v>64</v>
      </c>
      <c r="E4509" t="s">
        <v>60</v>
      </c>
      <c r="F4509" t="s">
        <v>76</v>
      </c>
      <c r="G4509" t="s">
        <v>56</v>
      </c>
      <c r="H4509">
        <v>1</v>
      </c>
      <c r="I4509">
        <v>90.67</v>
      </c>
      <c r="J4509">
        <v>0.316</v>
      </c>
      <c r="K4509">
        <v>48.74</v>
      </c>
      <c r="L4509" t="s">
        <v>57</v>
      </c>
    </row>
    <row r="4510" spans="1:12" x14ac:dyDescent="0.3">
      <c r="A4510" t="s">
        <v>5568</v>
      </c>
      <c r="B4510" t="s">
        <v>7578</v>
      </c>
      <c r="C4510" t="s">
        <v>63</v>
      </c>
      <c r="D4510" t="s">
        <v>82</v>
      </c>
      <c r="E4510" t="s">
        <v>93</v>
      </c>
      <c r="F4510" t="s">
        <v>141</v>
      </c>
      <c r="G4510" t="s">
        <v>68</v>
      </c>
      <c r="H4510">
        <v>5</v>
      </c>
      <c r="I4510">
        <v>37.56</v>
      </c>
      <c r="J4510">
        <v>0.13900000000000001</v>
      </c>
      <c r="K4510">
        <v>18.739999999999998</v>
      </c>
      <c r="L4510" t="s">
        <v>57</v>
      </c>
    </row>
    <row r="4511" spans="1:12" x14ac:dyDescent="0.3">
      <c r="A4511" t="s">
        <v>3575</v>
      </c>
      <c r="B4511" t="s">
        <v>7172</v>
      </c>
      <c r="C4511" t="s">
        <v>88</v>
      </c>
      <c r="D4511" t="s">
        <v>135</v>
      </c>
      <c r="E4511" t="s">
        <v>71</v>
      </c>
      <c r="F4511" t="s">
        <v>126</v>
      </c>
      <c r="G4511" t="s">
        <v>68</v>
      </c>
      <c r="H4511">
        <v>5</v>
      </c>
      <c r="I4511">
        <v>255.71</v>
      </c>
      <c r="J4511">
        <v>8.1000000000000003E-2</v>
      </c>
      <c r="K4511">
        <v>181.81</v>
      </c>
      <c r="L4511" t="s">
        <v>57</v>
      </c>
    </row>
    <row r="4512" spans="1:12" x14ac:dyDescent="0.3">
      <c r="A4512" t="s">
        <v>3719</v>
      </c>
      <c r="B4512" t="s">
        <v>6767</v>
      </c>
      <c r="C4512" t="s">
        <v>88</v>
      </c>
      <c r="D4512" t="s">
        <v>162</v>
      </c>
      <c r="E4512" t="s">
        <v>54</v>
      </c>
      <c r="F4512" t="s">
        <v>156</v>
      </c>
      <c r="G4512" t="s">
        <v>68</v>
      </c>
      <c r="H4512">
        <v>7</v>
      </c>
      <c r="I4512">
        <v>18.07</v>
      </c>
      <c r="J4512">
        <v>0.20899999999999999</v>
      </c>
      <c r="K4512">
        <v>10.67</v>
      </c>
      <c r="L4512" t="s">
        <v>57</v>
      </c>
    </row>
    <row r="4513" spans="1:12" x14ac:dyDescent="0.3">
      <c r="A4513" t="s">
        <v>5096</v>
      </c>
      <c r="B4513" t="s">
        <v>7365</v>
      </c>
      <c r="C4513" t="s">
        <v>52</v>
      </c>
      <c r="D4513" t="s">
        <v>121</v>
      </c>
      <c r="E4513" t="s">
        <v>54</v>
      </c>
      <c r="F4513" t="s">
        <v>6917</v>
      </c>
      <c r="G4513" t="s">
        <v>56</v>
      </c>
      <c r="H4513">
        <v>6</v>
      </c>
      <c r="I4513">
        <v>9.16</v>
      </c>
      <c r="J4513">
        <v>7.8E-2</v>
      </c>
      <c r="K4513">
        <v>5.92</v>
      </c>
      <c r="L4513" t="s">
        <v>57</v>
      </c>
    </row>
    <row r="4514" spans="1:12" x14ac:dyDescent="0.3">
      <c r="A4514" t="s">
        <v>4225</v>
      </c>
      <c r="B4514" t="s">
        <v>6809</v>
      </c>
      <c r="C4514" t="s">
        <v>63</v>
      </c>
      <c r="D4514" t="s">
        <v>165</v>
      </c>
      <c r="E4514" t="s">
        <v>107</v>
      </c>
      <c r="F4514" t="s">
        <v>148</v>
      </c>
      <c r="G4514" t="s">
        <v>68</v>
      </c>
      <c r="H4514">
        <v>1</v>
      </c>
      <c r="I4514">
        <v>41.32</v>
      </c>
      <c r="J4514">
        <v>0.187</v>
      </c>
      <c r="K4514">
        <v>13.17</v>
      </c>
      <c r="L4514" t="s">
        <v>57</v>
      </c>
    </row>
    <row r="4515" spans="1:12" x14ac:dyDescent="0.3">
      <c r="A4515" t="s">
        <v>5196</v>
      </c>
      <c r="B4515" t="s">
        <v>6731</v>
      </c>
      <c r="C4515" t="s">
        <v>88</v>
      </c>
      <c r="D4515" t="s">
        <v>89</v>
      </c>
      <c r="E4515" t="s">
        <v>107</v>
      </c>
      <c r="F4515" t="s">
        <v>193</v>
      </c>
      <c r="G4515" t="s">
        <v>68</v>
      </c>
      <c r="H4515">
        <v>4</v>
      </c>
      <c r="I4515">
        <v>29.44</v>
      </c>
      <c r="J4515">
        <v>9.6000000000000002E-2</v>
      </c>
      <c r="K4515">
        <v>10.119999999999999</v>
      </c>
      <c r="L4515" t="s">
        <v>57</v>
      </c>
    </row>
    <row r="4516" spans="1:12" x14ac:dyDescent="0.3">
      <c r="A4516" t="s">
        <v>5167</v>
      </c>
      <c r="B4516" t="s">
        <v>7078</v>
      </c>
      <c r="C4516" t="s">
        <v>63</v>
      </c>
      <c r="D4516" t="s">
        <v>204</v>
      </c>
      <c r="E4516" t="s">
        <v>54</v>
      </c>
      <c r="F4516" t="s">
        <v>65</v>
      </c>
      <c r="H4516">
        <v>13</v>
      </c>
      <c r="I4516">
        <v>21.7</v>
      </c>
      <c r="J4516">
        <v>0.13800000000000001</v>
      </c>
      <c r="K4516">
        <v>14.97</v>
      </c>
      <c r="L4516" t="s">
        <v>57</v>
      </c>
    </row>
    <row r="4517" spans="1:12" x14ac:dyDescent="0.3">
      <c r="A4517" t="s">
        <v>5819</v>
      </c>
      <c r="B4517" t="s">
        <v>7404</v>
      </c>
      <c r="C4517" t="s">
        <v>84</v>
      </c>
      <c r="D4517" t="s">
        <v>150</v>
      </c>
      <c r="E4517" t="s">
        <v>107</v>
      </c>
      <c r="F4517" t="s">
        <v>108</v>
      </c>
      <c r="G4517" t="s">
        <v>56</v>
      </c>
      <c r="H4517">
        <v>1</v>
      </c>
      <c r="I4517">
        <v>56.5</v>
      </c>
      <c r="J4517">
        <v>0.129</v>
      </c>
      <c r="K4517">
        <v>23.91</v>
      </c>
      <c r="L4517" t="s">
        <v>57</v>
      </c>
    </row>
    <row r="4518" spans="1:12" x14ac:dyDescent="0.3">
      <c r="A4518" t="s">
        <v>170</v>
      </c>
      <c r="B4518" t="s">
        <v>6967</v>
      </c>
      <c r="C4518" t="s">
        <v>84</v>
      </c>
      <c r="D4518" t="s">
        <v>171</v>
      </c>
      <c r="E4518" t="s">
        <v>6846</v>
      </c>
      <c r="F4518" t="s">
        <v>72</v>
      </c>
      <c r="G4518" t="s">
        <v>68</v>
      </c>
      <c r="H4518">
        <v>3</v>
      </c>
      <c r="I4518">
        <v>74.11</v>
      </c>
      <c r="J4518">
        <v>8.1000000000000003E-2</v>
      </c>
      <c r="K4518">
        <v>58.87</v>
      </c>
      <c r="L4518" t="s">
        <v>6720</v>
      </c>
    </row>
    <row r="4519" spans="1:12" x14ac:dyDescent="0.3">
      <c r="A4519" t="s">
        <v>3377</v>
      </c>
      <c r="B4519" t="s">
        <v>8501</v>
      </c>
      <c r="C4519" t="s">
        <v>84</v>
      </c>
      <c r="D4519" t="s">
        <v>169</v>
      </c>
      <c r="E4519" t="s">
        <v>93</v>
      </c>
      <c r="F4519" t="s">
        <v>255</v>
      </c>
      <c r="G4519" t="s">
        <v>68</v>
      </c>
      <c r="H4519">
        <v>4</v>
      </c>
      <c r="I4519">
        <v>14.15</v>
      </c>
      <c r="J4519">
        <v>0</v>
      </c>
      <c r="K4519">
        <v>5.99</v>
      </c>
      <c r="L4519" t="s">
        <v>57</v>
      </c>
    </row>
    <row r="4520" spans="1:12" x14ac:dyDescent="0.3">
      <c r="A4520" t="s">
        <v>4954</v>
      </c>
      <c r="B4520" t="s">
        <v>6874</v>
      </c>
      <c r="C4520" t="s">
        <v>52</v>
      </c>
      <c r="D4520" t="s">
        <v>155</v>
      </c>
      <c r="E4520" t="s">
        <v>107</v>
      </c>
      <c r="F4520" t="s">
        <v>193</v>
      </c>
      <c r="G4520" t="s">
        <v>68</v>
      </c>
      <c r="H4520">
        <v>4</v>
      </c>
      <c r="I4520">
        <v>17.37</v>
      </c>
      <c r="J4520">
        <v>5.8000000000000003E-2</v>
      </c>
      <c r="K4520">
        <v>6.82</v>
      </c>
      <c r="L4520" t="s">
        <v>57</v>
      </c>
    </row>
    <row r="4521" spans="1:12" x14ac:dyDescent="0.3">
      <c r="A4521" t="s">
        <v>1974</v>
      </c>
      <c r="B4521" t="s">
        <v>7019</v>
      </c>
      <c r="C4521" t="s">
        <v>52</v>
      </c>
      <c r="D4521" t="s">
        <v>7041</v>
      </c>
      <c r="E4521" t="s">
        <v>54</v>
      </c>
      <c r="F4521" t="s">
        <v>55</v>
      </c>
      <c r="G4521" t="s">
        <v>56</v>
      </c>
      <c r="H4521">
        <v>2</v>
      </c>
      <c r="I4521">
        <v>6.16</v>
      </c>
      <c r="J4521">
        <v>8.6999999999999994E-2</v>
      </c>
      <c r="K4521">
        <v>4.1500000000000004</v>
      </c>
      <c r="L4521" t="s">
        <v>57</v>
      </c>
    </row>
    <row r="4522" spans="1:12" x14ac:dyDescent="0.3">
      <c r="A4522" t="s">
        <v>1600</v>
      </c>
      <c r="B4522" t="s">
        <v>7126</v>
      </c>
      <c r="C4522" t="s">
        <v>88</v>
      </c>
      <c r="D4522" t="s">
        <v>179</v>
      </c>
      <c r="E4522" t="s">
        <v>6901</v>
      </c>
      <c r="F4522" t="s">
        <v>61</v>
      </c>
      <c r="G4522" t="s">
        <v>68</v>
      </c>
      <c r="H4522">
        <v>2</v>
      </c>
      <c r="I4522">
        <v>69.790000000000006</v>
      </c>
      <c r="K4522">
        <v>30.43</v>
      </c>
    </row>
    <row r="4523" spans="1:12" x14ac:dyDescent="0.3">
      <c r="A4523" t="s">
        <v>2120</v>
      </c>
      <c r="B4523" t="s">
        <v>6922</v>
      </c>
      <c r="C4523" t="s">
        <v>63</v>
      </c>
      <c r="D4523" t="s">
        <v>258</v>
      </c>
      <c r="E4523" t="s">
        <v>107</v>
      </c>
      <c r="F4523" t="s">
        <v>108</v>
      </c>
      <c r="G4523" t="s">
        <v>68</v>
      </c>
      <c r="H4523">
        <v>9</v>
      </c>
      <c r="I4523">
        <v>40.96</v>
      </c>
      <c r="J4523">
        <v>0.26600000000000001</v>
      </c>
      <c r="K4523">
        <v>17.829999999999998</v>
      </c>
      <c r="L4523" t="s">
        <v>104</v>
      </c>
    </row>
    <row r="4524" spans="1:12" x14ac:dyDescent="0.3">
      <c r="A4524" t="s">
        <v>6040</v>
      </c>
      <c r="B4524" t="s">
        <v>7468</v>
      </c>
      <c r="C4524" t="s">
        <v>63</v>
      </c>
      <c r="D4524" t="s">
        <v>165</v>
      </c>
      <c r="E4524" t="s">
        <v>54</v>
      </c>
      <c r="F4524" t="s">
        <v>114</v>
      </c>
      <c r="G4524" t="s">
        <v>68</v>
      </c>
      <c r="H4524">
        <v>2</v>
      </c>
      <c r="I4524">
        <v>23.71</v>
      </c>
      <c r="J4524">
        <v>0.27200000000000002</v>
      </c>
      <c r="K4524">
        <v>14.97</v>
      </c>
      <c r="L4524" t="s">
        <v>57</v>
      </c>
    </row>
    <row r="4525" spans="1:12" x14ac:dyDescent="0.3">
      <c r="A4525" t="s">
        <v>5937</v>
      </c>
      <c r="B4525" t="s">
        <v>7710</v>
      </c>
      <c r="C4525" t="s">
        <v>6817</v>
      </c>
      <c r="D4525" t="s">
        <v>183</v>
      </c>
      <c r="E4525" t="s">
        <v>60</v>
      </c>
      <c r="F4525" t="s">
        <v>61</v>
      </c>
      <c r="G4525" t="s">
        <v>68</v>
      </c>
      <c r="H4525">
        <v>2</v>
      </c>
      <c r="I4525">
        <v>84.75</v>
      </c>
      <c r="J4525">
        <v>7.3999999999999996E-2</v>
      </c>
      <c r="K4525">
        <v>41.27</v>
      </c>
      <c r="L4525" t="s">
        <v>57</v>
      </c>
    </row>
    <row r="4526" spans="1:12" x14ac:dyDescent="0.3">
      <c r="A4526" t="s">
        <v>6330</v>
      </c>
      <c r="B4526" t="s">
        <v>7911</v>
      </c>
      <c r="C4526" t="s">
        <v>84</v>
      </c>
      <c r="D4526" t="s">
        <v>85</v>
      </c>
      <c r="E4526" t="s">
        <v>93</v>
      </c>
      <c r="F4526" t="s">
        <v>255</v>
      </c>
      <c r="G4526" t="s">
        <v>56</v>
      </c>
      <c r="H4526">
        <v>5</v>
      </c>
      <c r="I4526">
        <v>16.62</v>
      </c>
      <c r="J4526">
        <v>0</v>
      </c>
      <c r="K4526">
        <v>6.16</v>
      </c>
      <c r="L4526" t="s">
        <v>57</v>
      </c>
    </row>
    <row r="4527" spans="1:12" x14ac:dyDescent="0.3">
      <c r="A4527" t="s">
        <v>1981</v>
      </c>
      <c r="B4527" t="s">
        <v>8376</v>
      </c>
      <c r="C4527" t="s">
        <v>88</v>
      </c>
      <c r="D4527" t="s">
        <v>429</v>
      </c>
      <c r="E4527" t="s">
        <v>60</v>
      </c>
      <c r="F4527" t="s">
        <v>76</v>
      </c>
      <c r="G4527" t="s">
        <v>56</v>
      </c>
      <c r="H4527">
        <v>9</v>
      </c>
      <c r="I4527">
        <v>25.82</v>
      </c>
      <c r="J4527">
        <v>9.9000000000000005E-2</v>
      </c>
      <c r="K4527">
        <v>14.19</v>
      </c>
      <c r="L4527" t="s">
        <v>57</v>
      </c>
    </row>
    <row r="4528" spans="1:12" x14ac:dyDescent="0.3">
      <c r="A4528" t="s">
        <v>5669</v>
      </c>
      <c r="B4528" t="s">
        <v>8006</v>
      </c>
      <c r="C4528" t="s">
        <v>52</v>
      </c>
      <c r="D4528" t="s">
        <v>70</v>
      </c>
      <c r="E4528" t="s">
        <v>93</v>
      </c>
      <c r="F4528" t="s">
        <v>141</v>
      </c>
      <c r="G4528" t="s">
        <v>68</v>
      </c>
      <c r="H4528">
        <v>5</v>
      </c>
      <c r="I4528">
        <v>55.96</v>
      </c>
      <c r="J4528">
        <v>0.1</v>
      </c>
      <c r="K4528">
        <v>22.26</v>
      </c>
      <c r="L4528" t="s">
        <v>57</v>
      </c>
    </row>
    <row r="4529" spans="1:12" x14ac:dyDescent="0.3">
      <c r="A4529" t="s">
        <v>6609</v>
      </c>
      <c r="B4529" t="s">
        <v>8119</v>
      </c>
      <c r="C4529" t="s">
        <v>63</v>
      </c>
      <c r="D4529" t="s">
        <v>64</v>
      </c>
      <c r="E4529" t="s">
        <v>107</v>
      </c>
      <c r="F4529" t="s">
        <v>193</v>
      </c>
      <c r="G4529" t="s">
        <v>56</v>
      </c>
      <c r="H4529">
        <v>1</v>
      </c>
      <c r="I4529">
        <v>35.520000000000003</v>
      </c>
      <c r="J4529">
        <v>0.25</v>
      </c>
      <c r="K4529">
        <v>13.53</v>
      </c>
      <c r="L4529" t="s">
        <v>57</v>
      </c>
    </row>
    <row r="4530" spans="1:12" x14ac:dyDescent="0.3">
      <c r="A4530" t="s">
        <v>1342</v>
      </c>
      <c r="B4530" t="s">
        <v>8293</v>
      </c>
      <c r="C4530" t="s">
        <v>63</v>
      </c>
      <c r="D4530" t="s">
        <v>165</v>
      </c>
      <c r="E4530" t="s">
        <v>107</v>
      </c>
      <c r="F4530" t="s">
        <v>6863</v>
      </c>
      <c r="H4530">
        <v>3</v>
      </c>
      <c r="I4530">
        <v>24.87</v>
      </c>
      <c r="J4530">
        <v>4.2000000000000003E-2</v>
      </c>
      <c r="K4530">
        <v>9.81</v>
      </c>
    </row>
    <row r="4531" spans="1:12" x14ac:dyDescent="0.3">
      <c r="A4531" t="s">
        <v>2348</v>
      </c>
      <c r="B4531" t="s">
        <v>7061</v>
      </c>
      <c r="C4531" t="s">
        <v>63</v>
      </c>
      <c r="D4531" t="s">
        <v>137</v>
      </c>
      <c r="E4531" t="s">
        <v>54</v>
      </c>
      <c r="F4531" t="s">
        <v>114</v>
      </c>
      <c r="G4531" t="s">
        <v>68</v>
      </c>
      <c r="H4531">
        <v>3</v>
      </c>
      <c r="I4531">
        <v>19.46</v>
      </c>
      <c r="J4531">
        <v>0.19700000000000001</v>
      </c>
      <c r="K4531">
        <v>12.23</v>
      </c>
      <c r="L4531" t="s">
        <v>57</v>
      </c>
    </row>
    <row r="4532" spans="1:12" x14ac:dyDescent="0.3">
      <c r="A4532" t="s">
        <v>1084</v>
      </c>
      <c r="B4532" t="s">
        <v>8290</v>
      </c>
      <c r="C4532" t="s">
        <v>84</v>
      </c>
      <c r="D4532" t="s">
        <v>103</v>
      </c>
      <c r="E4532" t="s">
        <v>60</v>
      </c>
      <c r="F4532" t="s">
        <v>76</v>
      </c>
      <c r="G4532" t="s">
        <v>56</v>
      </c>
      <c r="H4532">
        <v>1</v>
      </c>
      <c r="I4532">
        <v>38.89</v>
      </c>
      <c r="J4532">
        <v>0</v>
      </c>
      <c r="K4532">
        <v>16.21</v>
      </c>
      <c r="L4532" t="s">
        <v>57</v>
      </c>
    </row>
    <row r="4533" spans="1:12" x14ac:dyDescent="0.3">
      <c r="A4533" t="s">
        <v>6265</v>
      </c>
      <c r="B4533" t="s">
        <v>6728</v>
      </c>
      <c r="C4533" t="s">
        <v>63</v>
      </c>
      <c r="D4533" t="s">
        <v>106</v>
      </c>
      <c r="E4533" t="s">
        <v>107</v>
      </c>
      <c r="F4533" t="s">
        <v>193</v>
      </c>
      <c r="G4533" t="s">
        <v>68</v>
      </c>
      <c r="H4533">
        <v>2</v>
      </c>
      <c r="I4533">
        <v>58.6</v>
      </c>
      <c r="J4533">
        <v>0.13900000000000001</v>
      </c>
      <c r="K4533">
        <v>25.41</v>
      </c>
      <c r="L4533" t="s">
        <v>57</v>
      </c>
    </row>
    <row r="4534" spans="1:12" x14ac:dyDescent="0.3">
      <c r="A4534" t="s">
        <v>2038</v>
      </c>
      <c r="B4534" t="s">
        <v>7920</v>
      </c>
      <c r="C4534" t="s">
        <v>52</v>
      </c>
      <c r="D4534" t="s">
        <v>200</v>
      </c>
      <c r="E4534" t="s">
        <v>107</v>
      </c>
      <c r="F4534" t="s">
        <v>193</v>
      </c>
      <c r="G4534" t="s">
        <v>68</v>
      </c>
      <c r="H4534">
        <v>3</v>
      </c>
      <c r="I4534">
        <v>46.4</v>
      </c>
      <c r="J4534">
        <v>0</v>
      </c>
      <c r="K4534">
        <v>17.57</v>
      </c>
      <c r="L4534" t="s">
        <v>57</v>
      </c>
    </row>
    <row r="4535" spans="1:12" x14ac:dyDescent="0.3">
      <c r="A4535" t="s">
        <v>4788</v>
      </c>
      <c r="B4535" t="s">
        <v>6711</v>
      </c>
      <c r="C4535" t="s">
        <v>63</v>
      </c>
      <c r="D4535" t="s">
        <v>119</v>
      </c>
      <c r="E4535" t="s">
        <v>60</v>
      </c>
      <c r="F4535" t="s">
        <v>90</v>
      </c>
      <c r="G4535" t="s">
        <v>56</v>
      </c>
      <c r="H4535">
        <v>5</v>
      </c>
      <c r="I4535">
        <v>56.59</v>
      </c>
      <c r="J4535">
        <v>9.8000000000000004E-2</v>
      </c>
      <c r="K4535">
        <v>23.44</v>
      </c>
      <c r="L4535" t="s">
        <v>57</v>
      </c>
    </row>
    <row r="4536" spans="1:12" x14ac:dyDescent="0.3">
      <c r="A4536" t="s">
        <v>2414</v>
      </c>
      <c r="B4536" t="s">
        <v>7124</v>
      </c>
      <c r="C4536" t="s">
        <v>52</v>
      </c>
      <c r="D4536" t="s">
        <v>113</v>
      </c>
      <c r="E4536" t="s">
        <v>71</v>
      </c>
      <c r="F4536" t="s">
        <v>86</v>
      </c>
      <c r="G4536" t="s">
        <v>56</v>
      </c>
      <c r="H4536">
        <v>1</v>
      </c>
      <c r="I4536">
        <v>150.05000000000001</v>
      </c>
      <c r="J4536">
        <v>6.7000000000000004E-2</v>
      </c>
      <c r="K4536">
        <v>108.03</v>
      </c>
      <c r="L4536" t="s">
        <v>57</v>
      </c>
    </row>
    <row r="4537" spans="1:12" x14ac:dyDescent="0.3">
      <c r="A4537" t="s">
        <v>6260</v>
      </c>
      <c r="B4537" t="s">
        <v>7823</v>
      </c>
      <c r="C4537" t="s">
        <v>63</v>
      </c>
      <c r="D4537" t="s">
        <v>258</v>
      </c>
      <c r="E4537" t="s">
        <v>71</v>
      </c>
      <c r="F4537" t="s">
        <v>78</v>
      </c>
      <c r="G4537" t="s">
        <v>68</v>
      </c>
      <c r="H4537">
        <v>4</v>
      </c>
      <c r="I4537">
        <v>60.75</v>
      </c>
      <c r="J4537">
        <v>0.248</v>
      </c>
      <c r="K4537">
        <v>42.54</v>
      </c>
      <c r="L4537" t="s">
        <v>57</v>
      </c>
    </row>
    <row r="4538" spans="1:12" x14ac:dyDescent="0.3">
      <c r="A4538" t="s">
        <v>5560</v>
      </c>
      <c r="B4538" t="s">
        <v>6969</v>
      </c>
      <c r="C4538" t="s">
        <v>63</v>
      </c>
      <c r="D4538" t="s">
        <v>119</v>
      </c>
      <c r="E4538" t="s">
        <v>107</v>
      </c>
      <c r="F4538" t="s">
        <v>132</v>
      </c>
      <c r="G4538" t="s">
        <v>68</v>
      </c>
      <c r="H4538">
        <v>9</v>
      </c>
      <c r="I4538">
        <v>21.48</v>
      </c>
      <c r="J4538">
        <v>9.7000000000000003E-2</v>
      </c>
      <c r="K4538">
        <v>7.49</v>
      </c>
      <c r="L4538" t="s">
        <v>57</v>
      </c>
    </row>
    <row r="4539" spans="1:12" x14ac:dyDescent="0.3">
      <c r="A4539" t="s">
        <v>3467</v>
      </c>
      <c r="B4539" t="s">
        <v>8230</v>
      </c>
      <c r="C4539" t="s">
        <v>63</v>
      </c>
      <c r="D4539" t="s">
        <v>188</v>
      </c>
      <c r="E4539" t="s">
        <v>107</v>
      </c>
      <c r="F4539" t="s">
        <v>139</v>
      </c>
      <c r="G4539" t="s">
        <v>68</v>
      </c>
      <c r="H4539">
        <v>7</v>
      </c>
      <c r="I4539">
        <v>58.55</v>
      </c>
      <c r="J4539">
        <v>0.15</v>
      </c>
      <c r="K4539">
        <v>23.74</v>
      </c>
      <c r="L4539" t="s">
        <v>104</v>
      </c>
    </row>
    <row r="4540" spans="1:12" x14ac:dyDescent="0.3">
      <c r="A4540" t="s">
        <v>6346</v>
      </c>
      <c r="B4540" t="s">
        <v>7305</v>
      </c>
      <c r="C4540" t="s">
        <v>84</v>
      </c>
      <c r="D4540" t="s">
        <v>169</v>
      </c>
      <c r="E4540" t="s">
        <v>93</v>
      </c>
      <c r="F4540" t="s">
        <v>219</v>
      </c>
      <c r="G4540" t="s">
        <v>68</v>
      </c>
      <c r="H4540">
        <v>3</v>
      </c>
      <c r="I4540">
        <v>67.92</v>
      </c>
      <c r="J4540">
        <v>0.126</v>
      </c>
      <c r="K4540">
        <v>27.65</v>
      </c>
      <c r="L4540" t="s">
        <v>57</v>
      </c>
    </row>
    <row r="4541" spans="1:12" x14ac:dyDescent="0.3">
      <c r="A4541" t="s">
        <v>2200</v>
      </c>
      <c r="B4541" t="s">
        <v>7007</v>
      </c>
      <c r="C4541" t="s">
        <v>52</v>
      </c>
      <c r="D4541" t="s">
        <v>237</v>
      </c>
      <c r="E4541" t="s">
        <v>54</v>
      </c>
      <c r="F4541" t="s">
        <v>65</v>
      </c>
      <c r="G4541" t="s">
        <v>56</v>
      </c>
      <c r="H4541">
        <v>5</v>
      </c>
      <c r="J4541">
        <v>2.5000000000000001E-2</v>
      </c>
      <c r="K4541">
        <v>12.27</v>
      </c>
      <c r="L4541" t="s">
        <v>57</v>
      </c>
    </row>
    <row r="4542" spans="1:12" x14ac:dyDescent="0.3">
      <c r="A4542" t="s">
        <v>5631</v>
      </c>
      <c r="B4542" t="s">
        <v>8466</v>
      </c>
      <c r="C4542" t="s">
        <v>63</v>
      </c>
      <c r="D4542" t="s">
        <v>188</v>
      </c>
      <c r="E4542" t="s">
        <v>54</v>
      </c>
      <c r="F4542" t="s">
        <v>65</v>
      </c>
      <c r="G4542" t="s">
        <v>68</v>
      </c>
      <c r="H4542">
        <v>5</v>
      </c>
      <c r="I4542">
        <v>21.41</v>
      </c>
      <c r="J4542">
        <v>0.29499999999999998</v>
      </c>
      <c r="K4542">
        <v>14.6</v>
      </c>
      <c r="L4542" t="s">
        <v>6738</v>
      </c>
    </row>
    <row r="4543" spans="1:12" x14ac:dyDescent="0.3">
      <c r="A4543" t="s">
        <v>3515</v>
      </c>
      <c r="B4543" t="s">
        <v>8199</v>
      </c>
      <c r="C4543" t="s">
        <v>52</v>
      </c>
      <c r="D4543" t="s">
        <v>200</v>
      </c>
      <c r="E4543" t="s">
        <v>71</v>
      </c>
      <c r="F4543" t="s">
        <v>97</v>
      </c>
      <c r="G4543" t="s">
        <v>56</v>
      </c>
      <c r="H4543">
        <v>4</v>
      </c>
      <c r="I4543">
        <v>134.61000000000001</v>
      </c>
      <c r="J4543">
        <v>0.151</v>
      </c>
      <c r="K4543">
        <v>90.54</v>
      </c>
      <c r="L4543" t="s">
        <v>57</v>
      </c>
    </row>
    <row r="4544" spans="1:12" x14ac:dyDescent="0.3">
      <c r="A4544" t="s">
        <v>3971</v>
      </c>
      <c r="B4544" t="s">
        <v>7898</v>
      </c>
      <c r="C4544" t="s">
        <v>88</v>
      </c>
      <c r="D4544" t="s">
        <v>234</v>
      </c>
      <c r="E4544" t="s">
        <v>60</v>
      </c>
      <c r="F4544" t="s">
        <v>61</v>
      </c>
      <c r="G4544" t="s">
        <v>56</v>
      </c>
      <c r="H4544">
        <v>1</v>
      </c>
      <c r="I4544">
        <v>103.67</v>
      </c>
      <c r="J4544">
        <v>0.12</v>
      </c>
      <c r="K4544">
        <v>46.61</v>
      </c>
      <c r="L4544" t="s">
        <v>57</v>
      </c>
    </row>
    <row r="4545" spans="1:12" x14ac:dyDescent="0.3">
      <c r="A4545" t="s">
        <v>4293</v>
      </c>
      <c r="B4545" t="s">
        <v>6889</v>
      </c>
      <c r="C4545" t="s">
        <v>52</v>
      </c>
      <c r="D4545" t="s">
        <v>237</v>
      </c>
      <c r="E4545" t="s">
        <v>71</v>
      </c>
      <c r="F4545" t="s">
        <v>97</v>
      </c>
      <c r="G4545" t="s">
        <v>68</v>
      </c>
      <c r="H4545">
        <v>10</v>
      </c>
      <c r="I4545">
        <v>60.65</v>
      </c>
      <c r="J4545">
        <v>0.14000000000000001</v>
      </c>
      <c r="K4545">
        <v>47.58</v>
      </c>
      <c r="L4545" t="s">
        <v>57</v>
      </c>
    </row>
    <row r="4546" spans="1:12" x14ac:dyDescent="0.3">
      <c r="A4546" t="s">
        <v>755</v>
      </c>
      <c r="B4546" t="s">
        <v>8376</v>
      </c>
      <c r="C4546" t="s">
        <v>6865</v>
      </c>
      <c r="D4546" t="s">
        <v>251</v>
      </c>
      <c r="E4546" t="s">
        <v>54</v>
      </c>
      <c r="F4546" t="s">
        <v>156</v>
      </c>
      <c r="G4546" t="s">
        <v>56</v>
      </c>
      <c r="H4546">
        <v>1</v>
      </c>
      <c r="I4546">
        <v>6.69</v>
      </c>
      <c r="J4546">
        <v>0.14299999999999999</v>
      </c>
      <c r="K4546">
        <v>4.37</v>
      </c>
      <c r="L4546" t="s">
        <v>104</v>
      </c>
    </row>
    <row r="4547" spans="1:12" x14ac:dyDescent="0.3">
      <c r="A4547" t="s">
        <v>4390</v>
      </c>
      <c r="B4547" t="s">
        <v>6848</v>
      </c>
      <c r="C4547" t="s">
        <v>63</v>
      </c>
      <c r="D4547" t="s">
        <v>159</v>
      </c>
      <c r="E4547" t="s">
        <v>71</v>
      </c>
      <c r="F4547" t="s">
        <v>126</v>
      </c>
      <c r="H4547">
        <v>8</v>
      </c>
      <c r="I4547">
        <v>62.03</v>
      </c>
      <c r="J4547">
        <v>0.14899999999999999</v>
      </c>
      <c r="K4547">
        <v>42.56</v>
      </c>
      <c r="L4547" t="s">
        <v>57</v>
      </c>
    </row>
    <row r="4548" spans="1:12" x14ac:dyDescent="0.3">
      <c r="A4548" t="s">
        <v>4825</v>
      </c>
      <c r="B4548" t="s">
        <v>7271</v>
      </c>
      <c r="C4548" t="s">
        <v>52</v>
      </c>
      <c r="D4548" t="s">
        <v>113</v>
      </c>
      <c r="E4548" t="s">
        <v>71</v>
      </c>
      <c r="F4548" t="s">
        <v>86</v>
      </c>
      <c r="G4548" t="s">
        <v>56</v>
      </c>
      <c r="H4548">
        <v>11</v>
      </c>
      <c r="I4548">
        <v>286.45999999999998</v>
      </c>
      <c r="J4548">
        <v>2.9000000000000001E-2</v>
      </c>
      <c r="K4548">
        <v>190.38</v>
      </c>
      <c r="L4548" t="s">
        <v>57</v>
      </c>
    </row>
    <row r="4549" spans="1:12" x14ac:dyDescent="0.3">
      <c r="A4549" t="s">
        <v>3332</v>
      </c>
      <c r="B4549" t="s">
        <v>8165</v>
      </c>
      <c r="C4549" t="s">
        <v>52</v>
      </c>
      <c r="D4549" t="s">
        <v>113</v>
      </c>
      <c r="E4549" t="s">
        <v>93</v>
      </c>
      <c r="F4549" t="s">
        <v>124</v>
      </c>
      <c r="G4549" t="s">
        <v>68</v>
      </c>
      <c r="H4549">
        <v>1</v>
      </c>
      <c r="I4549">
        <v>88.19</v>
      </c>
      <c r="J4549">
        <v>6.5000000000000002E-2</v>
      </c>
      <c r="K4549">
        <v>36.32</v>
      </c>
    </row>
    <row r="4550" spans="1:12" x14ac:dyDescent="0.3">
      <c r="A4550" t="s">
        <v>4539</v>
      </c>
      <c r="B4550" t="s">
        <v>7042</v>
      </c>
      <c r="C4550" t="s">
        <v>88</v>
      </c>
      <c r="D4550" t="s">
        <v>198</v>
      </c>
      <c r="E4550" t="s">
        <v>93</v>
      </c>
      <c r="F4550" t="s">
        <v>94</v>
      </c>
      <c r="G4550" t="s">
        <v>68</v>
      </c>
      <c r="H4550">
        <v>3</v>
      </c>
      <c r="I4550">
        <v>45.4</v>
      </c>
      <c r="J4550">
        <v>0</v>
      </c>
      <c r="K4550">
        <v>21.83</v>
      </c>
      <c r="L4550" t="s">
        <v>57</v>
      </c>
    </row>
    <row r="4551" spans="1:12" x14ac:dyDescent="0.3">
      <c r="A4551" t="s">
        <v>822</v>
      </c>
      <c r="B4551" t="s">
        <v>7498</v>
      </c>
      <c r="C4551" t="s">
        <v>63</v>
      </c>
      <c r="D4551" t="s">
        <v>137</v>
      </c>
      <c r="E4551" t="s">
        <v>60</v>
      </c>
      <c r="F4551" t="s">
        <v>99</v>
      </c>
      <c r="G4551" t="s">
        <v>56</v>
      </c>
      <c r="H4551">
        <v>3</v>
      </c>
      <c r="I4551">
        <v>64.37</v>
      </c>
      <c r="J4551">
        <v>0.17799999999999999</v>
      </c>
      <c r="K4551">
        <v>27.6</v>
      </c>
      <c r="L4551" t="s">
        <v>57</v>
      </c>
    </row>
    <row r="4552" spans="1:12" x14ac:dyDescent="0.3">
      <c r="A4552" t="s">
        <v>637</v>
      </c>
      <c r="B4552" t="s">
        <v>7972</v>
      </c>
      <c r="C4552" t="s">
        <v>52</v>
      </c>
      <c r="D4552" t="s">
        <v>8002</v>
      </c>
      <c r="E4552" t="s">
        <v>71</v>
      </c>
      <c r="F4552" t="s">
        <v>97</v>
      </c>
      <c r="G4552" t="s">
        <v>56</v>
      </c>
      <c r="H4552">
        <v>1</v>
      </c>
      <c r="J4552">
        <v>7.4999999999999997E-2</v>
      </c>
      <c r="K4552">
        <v>51.36</v>
      </c>
      <c r="L4552" t="s">
        <v>57</v>
      </c>
    </row>
    <row r="4553" spans="1:12" x14ac:dyDescent="0.3">
      <c r="A4553" t="s">
        <v>4545</v>
      </c>
      <c r="B4553" t="s">
        <v>7097</v>
      </c>
      <c r="C4553" t="s">
        <v>88</v>
      </c>
      <c r="D4553" t="s">
        <v>183</v>
      </c>
      <c r="E4553" t="s">
        <v>54</v>
      </c>
      <c r="F4553" t="s">
        <v>114</v>
      </c>
      <c r="G4553" t="s">
        <v>68</v>
      </c>
      <c r="H4553">
        <v>2</v>
      </c>
      <c r="I4553">
        <v>4.2300000000000004</v>
      </c>
      <c r="J4553">
        <v>5.5E-2</v>
      </c>
      <c r="K4553">
        <v>2.54</v>
      </c>
      <c r="L4553" t="s">
        <v>6720</v>
      </c>
    </row>
    <row r="4554" spans="1:12" x14ac:dyDescent="0.3">
      <c r="A4554" t="s">
        <v>4195</v>
      </c>
      <c r="B4554" t="s">
        <v>8118</v>
      </c>
      <c r="C4554" t="s">
        <v>63</v>
      </c>
      <c r="D4554" t="s">
        <v>258</v>
      </c>
      <c r="E4554" t="s">
        <v>71</v>
      </c>
      <c r="F4554" t="s">
        <v>126</v>
      </c>
      <c r="G4554" t="s">
        <v>56</v>
      </c>
      <c r="H4554">
        <v>6</v>
      </c>
      <c r="I4554">
        <v>34.4</v>
      </c>
      <c r="J4554">
        <v>0.14499999999999999</v>
      </c>
      <c r="K4554">
        <v>27</v>
      </c>
      <c r="L4554" t="s">
        <v>57</v>
      </c>
    </row>
    <row r="4555" spans="1:12" x14ac:dyDescent="0.3">
      <c r="A4555" t="s">
        <v>5824</v>
      </c>
      <c r="B4555" t="s">
        <v>7504</v>
      </c>
      <c r="C4555" t="s">
        <v>63</v>
      </c>
      <c r="D4555" t="s">
        <v>263</v>
      </c>
      <c r="E4555" t="s">
        <v>93</v>
      </c>
      <c r="F4555" t="s">
        <v>219</v>
      </c>
      <c r="G4555" t="s">
        <v>56</v>
      </c>
      <c r="H4555">
        <v>2</v>
      </c>
      <c r="I4555">
        <v>55.54</v>
      </c>
      <c r="J4555">
        <v>0.20499999999999999</v>
      </c>
      <c r="K4555">
        <v>24.92</v>
      </c>
      <c r="L4555" t="s">
        <v>57</v>
      </c>
    </row>
    <row r="4556" spans="1:12" x14ac:dyDescent="0.3">
      <c r="A4556" t="s">
        <v>5494</v>
      </c>
      <c r="B4556" t="s">
        <v>6889</v>
      </c>
      <c r="C4556" t="s">
        <v>63</v>
      </c>
      <c r="D4556" t="s">
        <v>7828</v>
      </c>
      <c r="E4556" t="s">
        <v>71</v>
      </c>
      <c r="F4556" t="s">
        <v>78</v>
      </c>
      <c r="G4556" t="s">
        <v>68</v>
      </c>
      <c r="H4556">
        <v>3</v>
      </c>
      <c r="I4556">
        <v>68.55</v>
      </c>
      <c r="J4556">
        <v>0.123</v>
      </c>
      <c r="K4556">
        <v>54.34</v>
      </c>
      <c r="L4556" t="s">
        <v>57</v>
      </c>
    </row>
    <row r="4557" spans="1:12" x14ac:dyDescent="0.3">
      <c r="A4557" t="s">
        <v>3137</v>
      </c>
      <c r="B4557" t="s">
        <v>7119</v>
      </c>
      <c r="C4557" t="s">
        <v>52</v>
      </c>
      <c r="D4557" t="s">
        <v>101</v>
      </c>
      <c r="E4557" t="s">
        <v>7244</v>
      </c>
      <c r="F4557" t="s">
        <v>255</v>
      </c>
      <c r="G4557" t="s">
        <v>56</v>
      </c>
      <c r="H4557">
        <v>2</v>
      </c>
      <c r="I4557">
        <v>60.27</v>
      </c>
      <c r="J4557">
        <v>5.3999999999999999E-2</v>
      </c>
      <c r="K4557">
        <v>28.2</v>
      </c>
      <c r="L4557" t="s">
        <v>57</v>
      </c>
    </row>
    <row r="4558" spans="1:12" x14ac:dyDescent="0.3">
      <c r="A4558" t="s">
        <v>3691</v>
      </c>
      <c r="B4558" t="s">
        <v>7259</v>
      </c>
      <c r="C4558" t="s">
        <v>52</v>
      </c>
      <c r="D4558" t="s">
        <v>70</v>
      </c>
      <c r="E4558" t="s">
        <v>71</v>
      </c>
      <c r="F4558" t="s">
        <v>72</v>
      </c>
      <c r="G4558" t="s">
        <v>68</v>
      </c>
      <c r="H4558">
        <v>3</v>
      </c>
      <c r="I4558">
        <v>128.56</v>
      </c>
      <c r="J4558">
        <v>4.5999999999999999E-2</v>
      </c>
      <c r="K4558">
        <v>97.41</v>
      </c>
      <c r="L4558" t="s">
        <v>57</v>
      </c>
    </row>
    <row r="4559" spans="1:12" x14ac:dyDescent="0.3">
      <c r="A4559" t="s">
        <v>5139</v>
      </c>
      <c r="B4559" t="s">
        <v>7433</v>
      </c>
      <c r="C4559" t="s">
        <v>63</v>
      </c>
      <c r="D4559" t="s">
        <v>137</v>
      </c>
      <c r="E4559" t="s">
        <v>54</v>
      </c>
      <c r="F4559" t="s">
        <v>156</v>
      </c>
      <c r="G4559" t="s">
        <v>56</v>
      </c>
      <c r="H4559">
        <v>1</v>
      </c>
      <c r="I4559">
        <v>22.17</v>
      </c>
      <c r="J4559">
        <v>0.245</v>
      </c>
      <c r="K4559">
        <v>12.78</v>
      </c>
      <c r="L4559" t="s">
        <v>57</v>
      </c>
    </row>
    <row r="4560" spans="1:12" x14ac:dyDescent="0.3">
      <c r="A4560" t="s">
        <v>3203</v>
      </c>
      <c r="B4560" t="s">
        <v>7680</v>
      </c>
      <c r="C4560" t="s">
        <v>88</v>
      </c>
      <c r="D4560" t="s">
        <v>116</v>
      </c>
      <c r="E4560" t="s">
        <v>107</v>
      </c>
      <c r="F4560" t="s">
        <v>132</v>
      </c>
      <c r="G4560" t="s">
        <v>68</v>
      </c>
      <c r="H4560">
        <v>6</v>
      </c>
      <c r="I4560">
        <v>33.020000000000003</v>
      </c>
      <c r="J4560">
        <v>2.5999999999999999E-2</v>
      </c>
      <c r="K4560">
        <v>13.49</v>
      </c>
      <c r="L4560" t="s">
        <v>57</v>
      </c>
    </row>
    <row r="4561" spans="1:12" x14ac:dyDescent="0.3">
      <c r="A4561" t="s">
        <v>2079</v>
      </c>
      <c r="B4561" t="s">
        <v>7636</v>
      </c>
      <c r="C4561" t="s">
        <v>84</v>
      </c>
      <c r="D4561" t="s">
        <v>372</v>
      </c>
      <c r="E4561" t="s">
        <v>71</v>
      </c>
      <c r="F4561" t="s">
        <v>86</v>
      </c>
      <c r="G4561" t="s">
        <v>68</v>
      </c>
      <c r="H4561">
        <v>9</v>
      </c>
      <c r="I4561">
        <v>68.95</v>
      </c>
      <c r="J4561">
        <v>5.3999999999999999E-2</v>
      </c>
      <c r="K4561">
        <v>53.92</v>
      </c>
      <c r="L4561" t="s">
        <v>57</v>
      </c>
    </row>
    <row r="4562" spans="1:12" x14ac:dyDescent="0.3">
      <c r="A4562" t="s">
        <v>4292</v>
      </c>
      <c r="B4562" t="s">
        <v>8502</v>
      </c>
      <c r="C4562" t="s">
        <v>6817</v>
      </c>
      <c r="D4562" t="s">
        <v>89</v>
      </c>
      <c r="E4562" t="s">
        <v>71</v>
      </c>
      <c r="F4562" t="s">
        <v>78</v>
      </c>
      <c r="G4562" t="s">
        <v>68</v>
      </c>
      <c r="H4562">
        <v>7</v>
      </c>
      <c r="I4562">
        <v>149.38999999999999</v>
      </c>
      <c r="J4562">
        <v>0</v>
      </c>
      <c r="K4562">
        <v>104.44</v>
      </c>
      <c r="L4562" t="s">
        <v>57</v>
      </c>
    </row>
    <row r="4563" spans="1:12" x14ac:dyDescent="0.3">
      <c r="A4563" t="s">
        <v>1722</v>
      </c>
      <c r="B4563" t="s">
        <v>8119</v>
      </c>
      <c r="C4563" t="s">
        <v>6750</v>
      </c>
      <c r="D4563" t="s">
        <v>167</v>
      </c>
      <c r="E4563" t="s">
        <v>71</v>
      </c>
      <c r="F4563" t="s">
        <v>86</v>
      </c>
      <c r="G4563" t="s">
        <v>56</v>
      </c>
      <c r="H4563">
        <v>3</v>
      </c>
      <c r="I4563">
        <v>164.05</v>
      </c>
      <c r="J4563">
        <v>9.0999999999999998E-2</v>
      </c>
      <c r="K4563">
        <v>129.13999999999999</v>
      </c>
      <c r="L4563" t="s">
        <v>57</v>
      </c>
    </row>
    <row r="4564" spans="1:12" x14ac:dyDescent="0.3">
      <c r="A4564" t="s">
        <v>4352</v>
      </c>
      <c r="B4564" t="s">
        <v>7645</v>
      </c>
      <c r="C4564" t="s">
        <v>6741</v>
      </c>
      <c r="D4564" t="s">
        <v>7339</v>
      </c>
      <c r="E4564" t="s">
        <v>54</v>
      </c>
      <c r="F4564" t="s">
        <v>65</v>
      </c>
      <c r="G4564" t="s">
        <v>68</v>
      </c>
      <c r="H4564">
        <v>1</v>
      </c>
      <c r="I4564">
        <v>21.76</v>
      </c>
      <c r="J4564">
        <v>0.154</v>
      </c>
      <c r="K4564">
        <v>13.53</v>
      </c>
      <c r="L4564" t="s">
        <v>57</v>
      </c>
    </row>
    <row r="4565" spans="1:12" x14ac:dyDescent="0.3">
      <c r="A4565" t="s">
        <v>4148</v>
      </c>
      <c r="B4565" t="s">
        <v>7212</v>
      </c>
      <c r="C4565" t="s">
        <v>52</v>
      </c>
      <c r="D4565" t="s">
        <v>59</v>
      </c>
      <c r="E4565" t="s">
        <v>54</v>
      </c>
      <c r="F4565" t="s">
        <v>268</v>
      </c>
      <c r="G4565" t="s">
        <v>68</v>
      </c>
      <c r="H4565">
        <v>6</v>
      </c>
      <c r="I4565">
        <v>17.190000000000001</v>
      </c>
      <c r="J4565">
        <v>0.10199999999999999</v>
      </c>
      <c r="K4565">
        <v>10.050000000000001</v>
      </c>
      <c r="L4565" t="s">
        <v>57</v>
      </c>
    </row>
    <row r="4566" spans="1:12" x14ac:dyDescent="0.3">
      <c r="A4566" t="s">
        <v>756</v>
      </c>
      <c r="B4566" t="s">
        <v>7253</v>
      </c>
      <c r="C4566" t="s">
        <v>52</v>
      </c>
      <c r="D4566" t="s">
        <v>121</v>
      </c>
      <c r="E4566" t="s">
        <v>60</v>
      </c>
      <c r="F4566" t="s">
        <v>90</v>
      </c>
      <c r="G4566" t="s">
        <v>56</v>
      </c>
      <c r="H4566">
        <v>4</v>
      </c>
      <c r="I4566">
        <v>26.4</v>
      </c>
      <c r="J4566">
        <v>0.13400000000000001</v>
      </c>
      <c r="K4566">
        <v>11.36</v>
      </c>
      <c r="L4566" t="s">
        <v>57</v>
      </c>
    </row>
    <row r="4567" spans="1:12" x14ac:dyDescent="0.3">
      <c r="A4567" t="s">
        <v>6193</v>
      </c>
      <c r="B4567" t="s">
        <v>7092</v>
      </c>
      <c r="C4567" t="s">
        <v>84</v>
      </c>
      <c r="D4567" t="s">
        <v>7845</v>
      </c>
      <c r="E4567" t="s">
        <v>93</v>
      </c>
      <c r="F4567" t="s">
        <v>94</v>
      </c>
      <c r="G4567" t="s">
        <v>68</v>
      </c>
      <c r="H4567">
        <v>3</v>
      </c>
      <c r="I4567">
        <v>40.19</v>
      </c>
      <c r="J4567">
        <v>0.11</v>
      </c>
      <c r="K4567">
        <v>17.100000000000001</v>
      </c>
      <c r="L4567" t="s">
        <v>57</v>
      </c>
    </row>
    <row r="4568" spans="1:12" x14ac:dyDescent="0.3">
      <c r="A4568" t="s">
        <v>1371</v>
      </c>
      <c r="B4568" t="s">
        <v>7520</v>
      </c>
      <c r="C4568" t="s">
        <v>63</v>
      </c>
      <c r="D4568" t="s">
        <v>281</v>
      </c>
      <c r="E4568" t="s">
        <v>93</v>
      </c>
      <c r="F4568" t="s">
        <v>124</v>
      </c>
      <c r="G4568" t="s">
        <v>56</v>
      </c>
      <c r="H4568">
        <v>1</v>
      </c>
      <c r="I4568">
        <v>85.88</v>
      </c>
      <c r="J4568">
        <v>0.157</v>
      </c>
      <c r="K4568">
        <v>35.86</v>
      </c>
    </row>
    <row r="4569" spans="1:12" x14ac:dyDescent="0.3">
      <c r="A4569" t="s">
        <v>3225</v>
      </c>
      <c r="B4569" t="s">
        <v>8006</v>
      </c>
      <c r="C4569" t="s">
        <v>63</v>
      </c>
      <c r="D4569" t="s">
        <v>64</v>
      </c>
      <c r="E4569" t="s">
        <v>60</v>
      </c>
      <c r="F4569" t="s">
        <v>76</v>
      </c>
      <c r="G4569" t="s">
        <v>56</v>
      </c>
      <c r="H4569">
        <v>3</v>
      </c>
      <c r="I4569">
        <v>98.44</v>
      </c>
      <c r="J4569">
        <v>0.19</v>
      </c>
      <c r="K4569">
        <v>39.58</v>
      </c>
      <c r="L4569" t="s">
        <v>57</v>
      </c>
    </row>
    <row r="4570" spans="1:12" x14ac:dyDescent="0.3">
      <c r="A4570" t="s">
        <v>6320</v>
      </c>
      <c r="B4570" t="s">
        <v>8503</v>
      </c>
      <c r="C4570" t="s">
        <v>52</v>
      </c>
      <c r="D4570" t="s">
        <v>59</v>
      </c>
      <c r="E4570" t="s">
        <v>93</v>
      </c>
      <c r="F4570" t="s">
        <v>219</v>
      </c>
      <c r="G4570" t="s">
        <v>68</v>
      </c>
      <c r="H4570">
        <v>1</v>
      </c>
      <c r="I4570">
        <v>86.58</v>
      </c>
      <c r="J4570">
        <v>0.127</v>
      </c>
      <c r="K4570">
        <v>30.95</v>
      </c>
      <c r="L4570" t="s">
        <v>57</v>
      </c>
    </row>
    <row r="4571" spans="1:12" x14ac:dyDescent="0.3">
      <c r="A4571" t="s">
        <v>5229</v>
      </c>
      <c r="B4571" t="s">
        <v>8504</v>
      </c>
      <c r="C4571" t="s">
        <v>63</v>
      </c>
      <c r="E4571" t="s">
        <v>54</v>
      </c>
      <c r="F4571" t="s">
        <v>156</v>
      </c>
      <c r="G4571" t="s">
        <v>68</v>
      </c>
      <c r="H4571">
        <v>10</v>
      </c>
      <c r="I4571">
        <v>18.8</v>
      </c>
      <c r="J4571">
        <v>0.30199999999999999</v>
      </c>
      <c r="K4571">
        <v>13.01</v>
      </c>
      <c r="L4571" t="s">
        <v>6720</v>
      </c>
    </row>
    <row r="4572" spans="1:12" x14ac:dyDescent="0.3">
      <c r="A4572" t="s">
        <v>795</v>
      </c>
      <c r="B4572" t="s">
        <v>7163</v>
      </c>
      <c r="C4572" t="s">
        <v>63</v>
      </c>
      <c r="D4572" t="s">
        <v>188</v>
      </c>
      <c r="E4572" t="s">
        <v>54</v>
      </c>
      <c r="F4572" t="s">
        <v>55</v>
      </c>
      <c r="G4572" t="s">
        <v>68</v>
      </c>
      <c r="H4572">
        <v>5</v>
      </c>
      <c r="I4572">
        <v>13.41</v>
      </c>
      <c r="J4572">
        <v>0.308</v>
      </c>
      <c r="K4572">
        <v>7.4</v>
      </c>
      <c r="L4572" t="s">
        <v>57</v>
      </c>
    </row>
    <row r="4573" spans="1:12" x14ac:dyDescent="0.3">
      <c r="A4573" t="s">
        <v>4324</v>
      </c>
      <c r="B4573" t="s">
        <v>6920</v>
      </c>
      <c r="C4573" t="s">
        <v>88</v>
      </c>
      <c r="D4573" t="s">
        <v>429</v>
      </c>
      <c r="E4573" t="s">
        <v>93</v>
      </c>
      <c r="F4573" t="s">
        <v>255</v>
      </c>
      <c r="G4573" t="s">
        <v>56</v>
      </c>
      <c r="H4573">
        <v>1</v>
      </c>
      <c r="I4573">
        <v>45.56</v>
      </c>
      <c r="J4573">
        <v>0.05</v>
      </c>
      <c r="K4573">
        <v>22.44</v>
      </c>
      <c r="L4573" t="s">
        <v>57</v>
      </c>
    </row>
    <row r="4574" spans="1:12" x14ac:dyDescent="0.3">
      <c r="A4574" t="s">
        <v>4277</v>
      </c>
      <c r="B4574" t="s">
        <v>8076</v>
      </c>
      <c r="C4574" t="s">
        <v>84</v>
      </c>
      <c r="D4574" t="s">
        <v>110</v>
      </c>
      <c r="E4574" t="s">
        <v>93</v>
      </c>
      <c r="F4574" t="s">
        <v>255</v>
      </c>
      <c r="G4574" t="s">
        <v>68</v>
      </c>
      <c r="H4574">
        <v>2</v>
      </c>
      <c r="I4574">
        <v>16.72</v>
      </c>
      <c r="J4574">
        <v>9.9000000000000005E-2</v>
      </c>
      <c r="K4574">
        <v>6.62</v>
      </c>
      <c r="L4574" t="s">
        <v>57</v>
      </c>
    </row>
    <row r="4575" spans="1:12" x14ac:dyDescent="0.3">
      <c r="A4575" t="s">
        <v>3883</v>
      </c>
      <c r="B4575" t="s">
        <v>7913</v>
      </c>
      <c r="C4575" t="s">
        <v>52</v>
      </c>
      <c r="E4575" t="s">
        <v>6924</v>
      </c>
      <c r="F4575" t="s">
        <v>126</v>
      </c>
      <c r="G4575" t="s">
        <v>68</v>
      </c>
      <c r="H4575">
        <v>6</v>
      </c>
      <c r="I4575">
        <v>276.16000000000003</v>
      </c>
      <c r="J4575">
        <v>2.8000000000000001E-2</v>
      </c>
      <c r="K4575">
        <v>198.42</v>
      </c>
      <c r="L4575" t="s">
        <v>57</v>
      </c>
    </row>
    <row r="4576" spans="1:12" x14ac:dyDescent="0.3">
      <c r="A4576" t="s">
        <v>5277</v>
      </c>
      <c r="B4576" t="s">
        <v>7410</v>
      </c>
      <c r="C4576" t="s">
        <v>52</v>
      </c>
      <c r="D4576" t="s">
        <v>200</v>
      </c>
      <c r="E4576" t="s">
        <v>71</v>
      </c>
      <c r="F4576" t="s">
        <v>86</v>
      </c>
      <c r="G4576" t="s">
        <v>56</v>
      </c>
      <c r="H4576">
        <v>6</v>
      </c>
      <c r="I4576">
        <v>262.75</v>
      </c>
      <c r="J4576">
        <v>5.0000000000000001E-3</v>
      </c>
      <c r="K4576">
        <v>179.5</v>
      </c>
      <c r="L4576" t="s">
        <v>57</v>
      </c>
    </row>
    <row r="4577" spans="1:12" x14ac:dyDescent="0.3">
      <c r="A4577" t="s">
        <v>6296</v>
      </c>
      <c r="B4577" t="s">
        <v>6979</v>
      </c>
      <c r="C4577" t="s">
        <v>63</v>
      </c>
      <c r="D4577" t="s">
        <v>302</v>
      </c>
      <c r="E4577" t="s">
        <v>107</v>
      </c>
      <c r="F4577" t="s">
        <v>108</v>
      </c>
      <c r="G4577" t="s">
        <v>56</v>
      </c>
      <c r="H4577">
        <v>2</v>
      </c>
      <c r="I4577">
        <v>16.579999999999998</v>
      </c>
      <c r="J4577">
        <v>0.22</v>
      </c>
      <c r="K4577">
        <v>6.46</v>
      </c>
      <c r="L4577" t="s">
        <v>57</v>
      </c>
    </row>
    <row r="4578" spans="1:12" x14ac:dyDescent="0.3">
      <c r="A4578" t="s">
        <v>5281</v>
      </c>
      <c r="B4578" t="s">
        <v>7103</v>
      </c>
      <c r="C4578" t="s">
        <v>84</v>
      </c>
      <c r="D4578" t="s">
        <v>150</v>
      </c>
      <c r="E4578" t="s">
        <v>71</v>
      </c>
      <c r="F4578" t="s">
        <v>97</v>
      </c>
      <c r="G4578" t="s">
        <v>68</v>
      </c>
      <c r="H4578">
        <v>2</v>
      </c>
      <c r="I4578">
        <v>222.21</v>
      </c>
      <c r="J4578">
        <v>8.0000000000000002E-3</v>
      </c>
      <c r="K4578">
        <v>172.24</v>
      </c>
      <c r="L4578" t="s">
        <v>57</v>
      </c>
    </row>
    <row r="4579" spans="1:12" x14ac:dyDescent="0.3">
      <c r="A4579" t="s">
        <v>3244</v>
      </c>
      <c r="B4579" t="s">
        <v>7403</v>
      </c>
      <c r="C4579" t="s">
        <v>84</v>
      </c>
      <c r="D4579" t="s">
        <v>229</v>
      </c>
      <c r="E4579" t="s">
        <v>107</v>
      </c>
      <c r="F4579" t="s">
        <v>148</v>
      </c>
      <c r="G4579" t="s">
        <v>68</v>
      </c>
      <c r="H4579">
        <v>4</v>
      </c>
      <c r="I4579">
        <v>13.9</v>
      </c>
      <c r="J4579">
        <v>4.1000000000000002E-2</v>
      </c>
      <c r="K4579">
        <v>6.01</v>
      </c>
      <c r="L4579" t="s">
        <v>57</v>
      </c>
    </row>
    <row r="4580" spans="1:12" x14ac:dyDescent="0.3">
      <c r="A4580" t="s">
        <v>1884</v>
      </c>
      <c r="B4580" t="s">
        <v>8064</v>
      </c>
      <c r="C4580" t="s">
        <v>88</v>
      </c>
      <c r="D4580" t="s">
        <v>167</v>
      </c>
      <c r="E4580" t="s">
        <v>54</v>
      </c>
      <c r="F4580" t="s">
        <v>156</v>
      </c>
      <c r="G4580" t="s">
        <v>56</v>
      </c>
      <c r="H4580">
        <v>7</v>
      </c>
      <c r="J4580">
        <v>7.6999999999999999E-2</v>
      </c>
      <c r="K4580">
        <v>9.91</v>
      </c>
      <c r="L4580" t="s">
        <v>57</v>
      </c>
    </row>
    <row r="4581" spans="1:12" x14ac:dyDescent="0.3">
      <c r="A4581" t="s">
        <v>538</v>
      </c>
      <c r="B4581" t="s">
        <v>6877</v>
      </c>
      <c r="C4581" t="s">
        <v>6755</v>
      </c>
      <c r="D4581" t="s">
        <v>372</v>
      </c>
      <c r="E4581" t="s">
        <v>71</v>
      </c>
      <c r="F4581" t="s">
        <v>6884</v>
      </c>
      <c r="G4581" t="s">
        <v>56</v>
      </c>
      <c r="H4581">
        <v>1</v>
      </c>
      <c r="I4581">
        <v>39.24</v>
      </c>
      <c r="J4581">
        <v>7.5999999999999998E-2</v>
      </c>
      <c r="K4581">
        <v>29.19</v>
      </c>
      <c r="L4581" t="s">
        <v>57</v>
      </c>
    </row>
    <row r="4582" spans="1:12" x14ac:dyDescent="0.3">
      <c r="A4582" t="s">
        <v>4233</v>
      </c>
      <c r="B4582" t="s">
        <v>8505</v>
      </c>
      <c r="C4582" t="s">
        <v>63</v>
      </c>
      <c r="D4582" t="s">
        <v>258</v>
      </c>
      <c r="E4582" t="s">
        <v>93</v>
      </c>
      <c r="F4582" t="s">
        <v>141</v>
      </c>
      <c r="G4582" t="s">
        <v>68</v>
      </c>
      <c r="H4582">
        <v>1</v>
      </c>
      <c r="I4582">
        <v>27.39</v>
      </c>
      <c r="J4582">
        <v>0.17199999999999999</v>
      </c>
      <c r="K4582">
        <v>10.94</v>
      </c>
      <c r="L4582" t="s">
        <v>57</v>
      </c>
    </row>
    <row r="4583" spans="1:12" x14ac:dyDescent="0.3">
      <c r="A4583" t="s">
        <v>2285</v>
      </c>
      <c r="B4583" t="s">
        <v>7837</v>
      </c>
      <c r="C4583" t="s">
        <v>88</v>
      </c>
      <c r="D4583" t="s">
        <v>234</v>
      </c>
      <c r="E4583" t="s">
        <v>6901</v>
      </c>
      <c r="F4583" t="s">
        <v>67</v>
      </c>
      <c r="G4583" t="s">
        <v>56</v>
      </c>
      <c r="H4583">
        <v>3</v>
      </c>
      <c r="I4583">
        <v>79.62</v>
      </c>
      <c r="J4583">
        <v>6.2E-2</v>
      </c>
      <c r="K4583">
        <v>38.130000000000003</v>
      </c>
      <c r="L4583" t="s">
        <v>57</v>
      </c>
    </row>
    <row r="4584" spans="1:12" x14ac:dyDescent="0.3">
      <c r="A4584" t="s">
        <v>6406</v>
      </c>
      <c r="B4584" t="s">
        <v>7007</v>
      </c>
      <c r="C4584" t="s">
        <v>88</v>
      </c>
      <c r="D4584" t="s">
        <v>167</v>
      </c>
      <c r="E4584" t="s">
        <v>60</v>
      </c>
      <c r="F4584" t="s">
        <v>76</v>
      </c>
      <c r="G4584" t="s">
        <v>68</v>
      </c>
      <c r="H4584">
        <v>1</v>
      </c>
      <c r="I4584">
        <v>82.09</v>
      </c>
      <c r="J4584">
        <v>8.5000000000000006E-2</v>
      </c>
      <c r="K4584">
        <v>42.5</v>
      </c>
      <c r="L4584" t="s">
        <v>57</v>
      </c>
    </row>
    <row r="4585" spans="1:12" x14ac:dyDescent="0.3">
      <c r="A4585" t="s">
        <v>4290</v>
      </c>
      <c r="B4585" t="s">
        <v>7042</v>
      </c>
      <c r="C4585" t="s">
        <v>84</v>
      </c>
      <c r="D4585" t="s">
        <v>85</v>
      </c>
      <c r="E4585" t="s">
        <v>93</v>
      </c>
      <c r="F4585" t="s">
        <v>124</v>
      </c>
      <c r="G4585" t="s">
        <v>68</v>
      </c>
      <c r="H4585">
        <v>1</v>
      </c>
      <c r="I4585">
        <v>61.51</v>
      </c>
      <c r="J4585">
        <v>8.5000000000000006E-2</v>
      </c>
      <c r="K4585">
        <v>24.43</v>
      </c>
      <c r="L4585" t="s">
        <v>57</v>
      </c>
    </row>
    <row r="4586" spans="1:12" x14ac:dyDescent="0.3">
      <c r="A4586" t="s">
        <v>2920</v>
      </c>
      <c r="B4586" t="s">
        <v>7062</v>
      </c>
      <c r="C4586" t="s">
        <v>84</v>
      </c>
      <c r="D4586" t="s">
        <v>243</v>
      </c>
      <c r="E4586" t="s">
        <v>107</v>
      </c>
      <c r="F4586" t="s">
        <v>132</v>
      </c>
      <c r="G4586" t="s">
        <v>56</v>
      </c>
      <c r="H4586">
        <v>5</v>
      </c>
      <c r="I4586">
        <v>36.090000000000003</v>
      </c>
      <c r="J4586">
        <v>0.106</v>
      </c>
      <c r="K4586">
        <v>13.31</v>
      </c>
      <c r="L4586" t="s">
        <v>57</v>
      </c>
    </row>
    <row r="4587" spans="1:12" x14ac:dyDescent="0.3">
      <c r="A4587" t="s">
        <v>2664</v>
      </c>
      <c r="C4587" t="s">
        <v>84</v>
      </c>
      <c r="D4587" t="s">
        <v>6951</v>
      </c>
      <c r="E4587" t="s">
        <v>71</v>
      </c>
      <c r="F4587" t="s">
        <v>126</v>
      </c>
      <c r="G4587" t="s">
        <v>56</v>
      </c>
      <c r="H4587">
        <v>1</v>
      </c>
      <c r="I4587">
        <v>45.94</v>
      </c>
      <c r="J4587">
        <v>9.0999999999999998E-2</v>
      </c>
      <c r="K4587">
        <v>34.89</v>
      </c>
    </row>
    <row r="4588" spans="1:12" x14ac:dyDescent="0.3">
      <c r="A4588" t="s">
        <v>3339</v>
      </c>
      <c r="B4588" t="s">
        <v>7418</v>
      </c>
      <c r="C4588" t="s">
        <v>88</v>
      </c>
      <c r="D4588" t="s">
        <v>89</v>
      </c>
      <c r="E4588" t="s">
        <v>6846</v>
      </c>
      <c r="F4588" t="s">
        <v>97</v>
      </c>
      <c r="G4588" t="s">
        <v>68</v>
      </c>
      <c r="H4588">
        <v>1</v>
      </c>
      <c r="I4588">
        <v>256.18</v>
      </c>
      <c r="J4588">
        <v>0.10199999999999999</v>
      </c>
      <c r="K4588">
        <v>175.74</v>
      </c>
      <c r="L4588" t="s">
        <v>57</v>
      </c>
    </row>
    <row r="4589" spans="1:12" x14ac:dyDescent="0.3">
      <c r="A4589" t="s">
        <v>2109</v>
      </c>
      <c r="B4589" t="s">
        <v>6795</v>
      </c>
      <c r="C4589" t="s">
        <v>84</v>
      </c>
      <c r="D4589" t="s">
        <v>196</v>
      </c>
      <c r="E4589" t="s">
        <v>54</v>
      </c>
      <c r="F4589" t="s">
        <v>268</v>
      </c>
      <c r="G4589" t="s">
        <v>68</v>
      </c>
      <c r="H4589">
        <v>4</v>
      </c>
      <c r="I4589">
        <v>13.2</v>
      </c>
      <c r="J4589">
        <v>9.8000000000000004E-2</v>
      </c>
      <c r="K4589">
        <v>9.0399999999999991</v>
      </c>
      <c r="L4589" t="s">
        <v>57</v>
      </c>
    </row>
    <row r="4590" spans="1:12" x14ac:dyDescent="0.3">
      <c r="A4590" t="s">
        <v>1205</v>
      </c>
      <c r="B4590" t="s">
        <v>8506</v>
      </c>
      <c r="C4590" t="s">
        <v>88</v>
      </c>
      <c r="D4590" t="s">
        <v>429</v>
      </c>
      <c r="E4590" t="s">
        <v>60</v>
      </c>
      <c r="F4590" t="s">
        <v>99</v>
      </c>
      <c r="G4590" t="s">
        <v>68</v>
      </c>
      <c r="H4590">
        <v>8</v>
      </c>
      <c r="I4590">
        <v>58.41</v>
      </c>
      <c r="J4590">
        <v>0</v>
      </c>
      <c r="K4590">
        <v>26.95</v>
      </c>
      <c r="L4590" t="s">
        <v>57</v>
      </c>
    </row>
    <row r="4591" spans="1:12" x14ac:dyDescent="0.3">
      <c r="A4591" t="s">
        <v>968</v>
      </c>
      <c r="B4591" t="s">
        <v>6722</v>
      </c>
      <c r="C4591" t="s">
        <v>6741</v>
      </c>
      <c r="D4591" t="s">
        <v>101</v>
      </c>
      <c r="E4591" t="s">
        <v>107</v>
      </c>
      <c r="F4591" t="s">
        <v>139</v>
      </c>
      <c r="G4591" t="s">
        <v>68</v>
      </c>
      <c r="H4591">
        <v>5</v>
      </c>
      <c r="I4591">
        <v>9.42</v>
      </c>
      <c r="J4591">
        <v>8.7999999999999995E-2</v>
      </c>
      <c r="K4591">
        <v>3.51</v>
      </c>
      <c r="L4591" t="s">
        <v>57</v>
      </c>
    </row>
    <row r="4592" spans="1:12" x14ac:dyDescent="0.3">
      <c r="A4592" t="s">
        <v>857</v>
      </c>
      <c r="B4592" t="s">
        <v>6739</v>
      </c>
      <c r="C4592" t="s">
        <v>52</v>
      </c>
      <c r="D4592" t="s">
        <v>200</v>
      </c>
      <c r="E4592" t="s">
        <v>54</v>
      </c>
      <c r="F4592" t="s">
        <v>65</v>
      </c>
      <c r="G4592" t="s">
        <v>56</v>
      </c>
      <c r="H4592">
        <v>1</v>
      </c>
      <c r="I4592">
        <v>23.43</v>
      </c>
      <c r="J4592">
        <v>0.16400000000000001</v>
      </c>
      <c r="K4592">
        <v>15.11</v>
      </c>
      <c r="L4592" t="s">
        <v>57</v>
      </c>
    </row>
    <row r="4593" spans="1:12" x14ac:dyDescent="0.3">
      <c r="A4593" t="s">
        <v>960</v>
      </c>
      <c r="B4593" t="s">
        <v>8173</v>
      </c>
      <c r="C4593" t="s">
        <v>88</v>
      </c>
      <c r="D4593" t="s">
        <v>116</v>
      </c>
      <c r="E4593" t="s">
        <v>107</v>
      </c>
      <c r="F4593" t="s">
        <v>193</v>
      </c>
      <c r="G4593" t="s">
        <v>56</v>
      </c>
      <c r="H4593">
        <v>7</v>
      </c>
      <c r="I4593">
        <v>26.48</v>
      </c>
      <c r="J4593">
        <v>5.1999999999999998E-2</v>
      </c>
      <c r="K4593">
        <v>8.68</v>
      </c>
      <c r="L4593" t="s">
        <v>104</v>
      </c>
    </row>
    <row r="4594" spans="1:12" x14ac:dyDescent="0.3">
      <c r="A4594" t="s">
        <v>2346</v>
      </c>
      <c r="B4594" t="s">
        <v>6827</v>
      </c>
      <c r="C4594" t="s">
        <v>63</v>
      </c>
      <c r="D4594" t="s">
        <v>263</v>
      </c>
      <c r="E4594" t="s">
        <v>54</v>
      </c>
      <c r="F4594" t="s">
        <v>55</v>
      </c>
      <c r="H4594">
        <v>2</v>
      </c>
      <c r="I4594">
        <v>11.56</v>
      </c>
      <c r="J4594">
        <v>0.183</v>
      </c>
      <c r="K4594">
        <v>6.68</v>
      </c>
    </row>
    <row r="4595" spans="1:12" x14ac:dyDescent="0.3">
      <c r="A4595" t="s">
        <v>5667</v>
      </c>
      <c r="B4595" t="s">
        <v>8412</v>
      </c>
      <c r="C4595" t="s">
        <v>63</v>
      </c>
      <c r="D4595" t="s">
        <v>106</v>
      </c>
      <c r="E4595" t="s">
        <v>93</v>
      </c>
      <c r="F4595" t="s">
        <v>255</v>
      </c>
      <c r="G4595" t="s">
        <v>68</v>
      </c>
      <c r="H4595">
        <v>3</v>
      </c>
      <c r="I4595">
        <v>48.97</v>
      </c>
      <c r="J4595">
        <v>0.26600000000000001</v>
      </c>
      <c r="K4595">
        <v>22.42</v>
      </c>
      <c r="L4595" t="s">
        <v>57</v>
      </c>
    </row>
    <row r="4596" spans="1:12" x14ac:dyDescent="0.3">
      <c r="A4596" t="s">
        <v>5712</v>
      </c>
      <c r="B4596" t="s">
        <v>7448</v>
      </c>
      <c r="C4596" t="s">
        <v>63</v>
      </c>
      <c r="D4596" t="s">
        <v>165</v>
      </c>
      <c r="E4596" t="s">
        <v>107</v>
      </c>
      <c r="F4596" t="s">
        <v>139</v>
      </c>
      <c r="G4596" t="s">
        <v>68</v>
      </c>
      <c r="H4596">
        <v>5</v>
      </c>
      <c r="I4596">
        <v>55.71</v>
      </c>
      <c r="J4596">
        <v>0.24</v>
      </c>
      <c r="K4596">
        <v>19.93</v>
      </c>
      <c r="L4596" t="s">
        <v>57</v>
      </c>
    </row>
    <row r="4597" spans="1:12" x14ac:dyDescent="0.3">
      <c r="A4597" t="s">
        <v>4617</v>
      </c>
      <c r="B4597" t="s">
        <v>7908</v>
      </c>
      <c r="C4597" t="s">
        <v>63</v>
      </c>
      <c r="D4597" t="s">
        <v>159</v>
      </c>
      <c r="E4597" t="s">
        <v>54</v>
      </c>
      <c r="F4597" t="s">
        <v>114</v>
      </c>
      <c r="G4597" t="s">
        <v>56</v>
      </c>
      <c r="H4597">
        <v>4</v>
      </c>
      <c r="I4597">
        <v>20.22</v>
      </c>
      <c r="J4597">
        <v>0.20100000000000001</v>
      </c>
      <c r="K4597">
        <v>12.16</v>
      </c>
      <c r="L4597" t="s">
        <v>57</v>
      </c>
    </row>
    <row r="4598" spans="1:12" x14ac:dyDescent="0.3">
      <c r="A4598" t="s">
        <v>6617</v>
      </c>
      <c r="B4598" t="s">
        <v>6971</v>
      </c>
      <c r="C4598" t="s">
        <v>84</v>
      </c>
      <c r="D4598" t="s">
        <v>225</v>
      </c>
      <c r="E4598" t="s">
        <v>7021</v>
      </c>
      <c r="F4598" t="s">
        <v>148</v>
      </c>
      <c r="G4598" t="s">
        <v>56</v>
      </c>
      <c r="H4598">
        <v>4</v>
      </c>
      <c r="I4598">
        <v>35.83</v>
      </c>
      <c r="J4598">
        <v>0.17699999999999999</v>
      </c>
      <c r="K4598">
        <v>14.46</v>
      </c>
      <c r="L4598" t="s">
        <v>57</v>
      </c>
    </row>
    <row r="4599" spans="1:12" x14ac:dyDescent="0.3">
      <c r="A4599" t="s">
        <v>1054</v>
      </c>
      <c r="B4599" t="s">
        <v>7865</v>
      </c>
      <c r="C4599" t="s">
        <v>6930</v>
      </c>
      <c r="D4599" t="s">
        <v>144</v>
      </c>
      <c r="E4599" t="s">
        <v>71</v>
      </c>
      <c r="F4599" t="s">
        <v>86</v>
      </c>
      <c r="G4599" t="s">
        <v>56</v>
      </c>
      <c r="H4599">
        <v>1</v>
      </c>
      <c r="I4599">
        <v>258.60000000000002</v>
      </c>
      <c r="J4599">
        <v>3.9E-2</v>
      </c>
      <c r="K4599">
        <v>194.35</v>
      </c>
      <c r="L4599" t="s">
        <v>57</v>
      </c>
    </row>
    <row r="4600" spans="1:12" x14ac:dyDescent="0.3">
      <c r="A4600" t="s">
        <v>2637</v>
      </c>
      <c r="B4600" t="s">
        <v>7588</v>
      </c>
      <c r="C4600" t="s">
        <v>6750</v>
      </c>
      <c r="D4600" t="s">
        <v>198</v>
      </c>
      <c r="E4600" t="s">
        <v>107</v>
      </c>
      <c r="F4600" t="s">
        <v>193</v>
      </c>
      <c r="G4600" t="s">
        <v>56</v>
      </c>
      <c r="H4600">
        <v>3</v>
      </c>
      <c r="I4600">
        <v>47.29</v>
      </c>
      <c r="J4600">
        <v>0.04</v>
      </c>
      <c r="K4600">
        <v>17.62</v>
      </c>
      <c r="L4600" t="s">
        <v>57</v>
      </c>
    </row>
    <row r="4601" spans="1:12" x14ac:dyDescent="0.3">
      <c r="A4601" t="s">
        <v>1000</v>
      </c>
      <c r="B4601" t="s">
        <v>7449</v>
      </c>
      <c r="C4601" t="s">
        <v>52</v>
      </c>
      <c r="D4601" t="s">
        <v>216</v>
      </c>
      <c r="E4601" t="s">
        <v>71</v>
      </c>
      <c r="F4601" t="s">
        <v>97</v>
      </c>
      <c r="G4601" t="s">
        <v>68</v>
      </c>
      <c r="H4601">
        <v>4</v>
      </c>
      <c r="I4601">
        <v>154.59</v>
      </c>
      <c r="J4601">
        <v>7.1999999999999995E-2</v>
      </c>
      <c r="K4601">
        <v>121.77</v>
      </c>
      <c r="L4601" t="s">
        <v>57</v>
      </c>
    </row>
    <row r="4602" spans="1:12" x14ac:dyDescent="0.3">
      <c r="A4602" t="s">
        <v>1446</v>
      </c>
      <c r="B4602" t="s">
        <v>7265</v>
      </c>
      <c r="C4602" t="s">
        <v>88</v>
      </c>
      <c r="D4602" t="s">
        <v>270</v>
      </c>
      <c r="E4602" t="s">
        <v>60</v>
      </c>
      <c r="F4602" t="s">
        <v>7318</v>
      </c>
      <c r="G4602" t="s">
        <v>68</v>
      </c>
      <c r="H4602">
        <v>1</v>
      </c>
      <c r="I4602">
        <v>63.34</v>
      </c>
      <c r="J4602">
        <v>0.112</v>
      </c>
      <c r="K4602">
        <v>28.17</v>
      </c>
      <c r="L4602" t="s">
        <v>57</v>
      </c>
    </row>
    <row r="4603" spans="1:12" x14ac:dyDescent="0.3">
      <c r="A4603" t="s">
        <v>3330</v>
      </c>
      <c r="B4603" t="s">
        <v>8507</v>
      </c>
      <c r="C4603" t="s">
        <v>52</v>
      </c>
      <c r="D4603" t="s">
        <v>113</v>
      </c>
      <c r="E4603" t="s">
        <v>60</v>
      </c>
      <c r="F4603" t="s">
        <v>67</v>
      </c>
      <c r="G4603" t="s">
        <v>56</v>
      </c>
      <c r="H4603">
        <v>3</v>
      </c>
      <c r="I4603">
        <v>107.66</v>
      </c>
      <c r="J4603">
        <v>0.08</v>
      </c>
      <c r="K4603">
        <v>52.45</v>
      </c>
      <c r="L4603" t="s">
        <v>6720</v>
      </c>
    </row>
    <row r="4604" spans="1:12" x14ac:dyDescent="0.3">
      <c r="A4604" t="s">
        <v>2663</v>
      </c>
      <c r="B4604" t="s">
        <v>8508</v>
      </c>
      <c r="C4604" t="s">
        <v>6817</v>
      </c>
      <c r="D4604" t="s">
        <v>92</v>
      </c>
      <c r="E4604" t="s">
        <v>54</v>
      </c>
      <c r="F4604" t="s">
        <v>114</v>
      </c>
      <c r="G4604" t="s">
        <v>56</v>
      </c>
      <c r="H4604">
        <v>6</v>
      </c>
      <c r="I4604">
        <v>9.01</v>
      </c>
      <c r="J4604">
        <v>0.155</v>
      </c>
      <c r="K4604">
        <v>5.14</v>
      </c>
      <c r="L4604" t="s">
        <v>57</v>
      </c>
    </row>
    <row r="4605" spans="1:12" x14ac:dyDescent="0.3">
      <c r="A4605" t="s">
        <v>3466</v>
      </c>
      <c r="B4605" t="s">
        <v>8509</v>
      </c>
      <c r="C4605" t="s">
        <v>63</v>
      </c>
      <c r="D4605" t="s">
        <v>165</v>
      </c>
      <c r="E4605" t="s">
        <v>71</v>
      </c>
      <c r="F4605" t="s">
        <v>97</v>
      </c>
      <c r="G4605" t="s">
        <v>56</v>
      </c>
      <c r="H4605">
        <v>2</v>
      </c>
      <c r="I4605">
        <v>75.17</v>
      </c>
      <c r="J4605">
        <v>0.151</v>
      </c>
      <c r="K4605">
        <v>53.94</v>
      </c>
      <c r="L4605" t="s">
        <v>57</v>
      </c>
    </row>
    <row r="4606" spans="1:12" x14ac:dyDescent="0.3">
      <c r="A4606" t="s">
        <v>6493</v>
      </c>
      <c r="B4606" t="s">
        <v>7460</v>
      </c>
      <c r="C4606" t="s">
        <v>6817</v>
      </c>
      <c r="D4606" t="s">
        <v>179</v>
      </c>
      <c r="E4606" t="s">
        <v>71</v>
      </c>
      <c r="F4606" t="s">
        <v>97</v>
      </c>
      <c r="G4606" t="s">
        <v>68</v>
      </c>
      <c r="H4606">
        <v>3</v>
      </c>
      <c r="I4606">
        <v>296.18</v>
      </c>
      <c r="J4606">
        <v>8.2000000000000003E-2</v>
      </c>
      <c r="K4606">
        <v>228.59</v>
      </c>
      <c r="L4606" t="s">
        <v>57</v>
      </c>
    </row>
    <row r="4607" spans="1:12" x14ac:dyDescent="0.3">
      <c r="A4607" t="s">
        <v>4503</v>
      </c>
      <c r="B4607" t="s">
        <v>6734</v>
      </c>
      <c r="C4607" t="s">
        <v>63</v>
      </c>
      <c r="D4607" t="s">
        <v>175</v>
      </c>
      <c r="E4607" t="s">
        <v>71</v>
      </c>
      <c r="F4607" t="s">
        <v>126</v>
      </c>
      <c r="G4607" t="s">
        <v>56</v>
      </c>
      <c r="H4607">
        <v>8</v>
      </c>
      <c r="I4607">
        <v>227.58</v>
      </c>
      <c r="J4607">
        <v>0.26400000000000001</v>
      </c>
      <c r="K4607">
        <v>151.66</v>
      </c>
      <c r="L4607" t="s">
        <v>57</v>
      </c>
    </row>
    <row r="4608" spans="1:12" x14ac:dyDescent="0.3">
      <c r="A4608" t="s">
        <v>6138</v>
      </c>
      <c r="B4608" t="s">
        <v>7198</v>
      </c>
      <c r="C4608" t="s">
        <v>52</v>
      </c>
      <c r="D4608" t="s">
        <v>237</v>
      </c>
      <c r="E4608" t="s">
        <v>54</v>
      </c>
      <c r="F4608" t="s">
        <v>6917</v>
      </c>
      <c r="G4608" t="s">
        <v>68</v>
      </c>
      <c r="H4608">
        <v>10</v>
      </c>
      <c r="I4608">
        <v>15.85</v>
      </c>
      <c r="J4608">
        <v>0</v>
      </c>
      <c r="K4608">
        <v>9.35</v>
      </c>
      <c r="L4608" t="s">
        <v>57</v>
      </c>
    </row>
    <row r="4609" spans="1:12" x14ac:dyDescent="0.3">
      <c r="A4609" t="s">
        <v>5620</v>
      </c>
      <c r="B4609" t="s">
        <v>8510</v>
      </c>
      <c r="C4609" t="s">
        <v>88</v>
      </c>
      <c r="D4609" t="s">
        <v>135</v>
      </c>
      <c r="E4609" t="s">
        <v>54</v>
      </c>
      <c r="F4609" t="s">
        <v>65</v>
      </c>
      <c r="G4609" t="s">
        <v>68</v>
      </c>
      <c r="H4609">
        <v>6</v>
      </c>
      <c r="I4609">
        <v>11.32</v>
      </c>
      <c r="J4609">
        <v>9.0999999999999998E-2</v>
      </c>
      <c r="K4609">
        <v>6.87</v>
      </c>
      <c r="L4609" t="s">
        <v>104</v>
      </c>
    </row>
    <row r="4610" spans="1:12" x14ac:dyDescent="0.3">
      <c r="A4610" t="s">
        <v>5377</v>
      </c>
      <c r="B4610" t="s">
        <v>7097</v>
      </c>
      <c r="C4610" t="s">
        <v>88</v>
      </c>
      <c r="D4610" t="s">
        <v>179</v>
      </c>
      <c r="E4610" t="s">
        <v>93</v>
      </c>
      <c r="F4610" t="s">
        <v>141</v>
      </c>
      <c r="G4610" t="s">
        <v>68</v>
      </c>
      <c r="H4610">
        <v>3</v>
      </c>
      <c r="I4610">
        <v>73.12</v>
      </c>
      <c r="J4610">
        <v>8.2000000000000003E-2</v>
      </c>
      <c r="K4610">
        <v>27.3</v>
      </c>
      <c r="L4610" t="s">
        <v>57</v>
      </c>
    </row>
    <row r="4611" spans="1:12" x14ac:dyDescent="0.3">
      <c r="A4611" t="s">
        <v>1216</v>
      </c>
      <c r="B4611" t="s">
        <v>7669</v>
      </c>
      <c r="C4611" t="s">
        <v>84</v>
      </c>
      <c r="D4611" t="s">
        <v>150</v>
      </c>
      <c r="E4611" t="s">
        <v>54</v>
      </c>
      <c r="F4611" t="s">
        <v>268</v>
      </c>
      <c r="G4611" t="s">
        <v>56</v>
      </c>
      <c r="H4611">
        <v>2</v>
      </c>
      <c r="I4611">
        <v>10.46</v>
      </c>
      <c r="J4611">
        <v>6.6000000000000003E-2</v>
      </c>
      <c r="K4611">
        <v>6.12</v>
      </c>
      <c r="L4611" t="s">
        <v>6738</v>
      </c>
    </row>
    <row r="4612" spans="1:12" x14ac:dyDescent="0.3">
      <c r="A4612" t="s">
        <v>2436</v>
      </c>
      <c r="B4612" t="s">
        <v>8511</v>
      </c>
      <c r="C4612" t="s">
        <v>84</v>
      </c>
      <c r="D4612" t="s">
        <v>243</v>
      </c>
      <c r="E4612" t="s">
        <v>107</v>
      </c>
      <c r="F4612" t="s">
        <v>148</v>
      </c>
      <c r="G4612" t="s">
        <v>68</v>
      </c>
      <c r="H4612">
        <v>9</v>
      </c>
      <c r="I4612">
        <v>20.59</v>
      </c>
      <c r="J4612">
        <v>2.9000000000000001E-2</v>
      </c>
      <c r="K4612">
        <v>8.9499999999999993</v>
      </c>
      <c r="L4612" t="s">
        <v>57</v>
      </c>
    </row>
    <row r="4613" spans="1:12" x14ac:dyDescent="0.3">
      <c r="A4613" t="s">
        <v>5951</v>
      </c>
      <c r="B4613" t="s">
        <v>6783</v>
      </c>
      <c r="C4613" t="s">
        <v>63</v>
      </c>
      <c r="D4613" t="s">
        <v>263</v>
      </c>
      <c r="E4613" t="s">
        <v>60</v>
      </c>
      <c r="F4613" t="s">
        <v>61</v>
      </c>
      <c r="G4613" t="s">
        <v>68</v>
      </c>
      <c r="H4613">
        <v>2</v>
      </c>
      <c r="I4613">
        <v>59.22</v>
      </c>
      <c r="J4613">
        <v>0.128</v>
      </c>
      <c r="K4613">
        <v>26.18</v>
      </c>
      <c r="L4613" t="s">
        <v>57</v>
      </c>
    </row>
    <row r="4614" spans="1:12" x14ac:dyDescent="0.3">
      <c r="A4614" t="s">
        <v>5008</v>
      </c>
      <c r="B4614" t="s">
        <v>7288</v>
      </c>
      <c r="C4614" t="s">
        <v>52</v>
      </c>
      <c r="D4614" t="s">
        <v>59</v>
      </c>
      <c r="E4614" t="s">
        <v>60</v>
      </c>
      <c r="F4614" t="s">
        <v>76</v>
      </c>
      <c r="G4614" t="s">
        <v>68</v>
      </c>
      <c r="H4614">
        <v>5</v>
      </c>
      <c r="I4614">
        <v>75.400000000000006</v>
      </c>
      <c r="J4614">
        <v>6.4000000000000001E-2</v>
      </c>
      <c r="K4614">
        <v>32.54</v>
      </c>
      <c r="L4614" t="s">
        <v>57</v>
      </c>
    </row>
    <row r="4615" spans="1:12" x14ac:dyDescent="0.3">
      <c r="A4615" t="s">
        <v>1795</v>
      </c>
      <c r="B4615" t="s">
        <v>7743</v>
      </c>
      <c r="C4615" t="s">
        <v>84</v>
      </c>
      <c r="D4615" t="s">
        <v>243</v>
      </c>
      <c r="E4615" t="s">
        <v>71</v>
      </c>
      <c r="F4615" t="s">
        <v>126</v>
      </c>
      <c r="G4615" t="s">
        <v>56</v>
      </c>
      <c r="H4615">
        <v>4</v>
      </c>
      <c r="I4615">
        <v>179.13</v>
      </c>
      <c r="J4615">
        <v>5.3999999999999999E-2</v>
      </c>
      <c r="K4615">
        <v>129.6</v>
      </c>
      <c r="L4615" t="s">
        <v>57</v>
      </c>
    </row>
    <row r="4616" spans="1:12" x14ac:dyDescent="0.3">
      <c r="A4616" t="s">
        <v>2515</v>
      </c>
      <c r="B4616" t="s">
        <v>6779</v>
      </c>
      <c r="C4616" t="s">
        <v>6755</v>
      </c>
      <c r="D4616" t="s">
        <v>572</v>
      </c>
      <c r="E4616" t="s">
        <v>71</v>
      </c>
      <c r="F4616" t="s">
        <v>72</v>
      </c>
      <c r="G4616" t="s">
        <v>56</v>
      </c>
      <c r="H4616">
        <v>7</v>
      </c>
      <c r="I4616">
        <v>84.56</v>
      </c>
      <c r="J4616">
        <v>0.11799999999999999</v>
      </c>
      <c r="K4616">
        <v>57.16</v>
      </c>
      <c r="L4616" t="s">
        <v>57</v>
      </c>
    </row>
    <row r="4617" spans="1:12" x14ac:dyDescent="0.3">
      <c r="A4617" t="s">
        <v>4569</v>
      </c>
      <c r="B4617" t="s">
        <v>7908</v>
      </c>
      <c r="C4617" t="s">
        <v>63</v>
      </c>
      <c r="D4617" t="s">
        <v>302</v>
      </c>
      <c r="E4617" t="s">
        <v>54</v>
      </c>
      <c r="F4617" t="s">
        <v>268</v>
      </c>
      <c r="G4617" t="s">
        <v>68</v>
      </c>
      <c r="H4617">
        <v>1</v>
      </c>
      <c r="I4617">
        <v>17.3</v>
      </c>
      <c r="J4617">
        <v>0.19800000000000001</v>
      </c>
      <c r="K4617">
        <v>9.76</v>
      </c>
      <c r="L4617" t="s">
        <v>57</v>
      </c>
    </row>
    <row r="4618" spans="1:12" x14ac:dyDescent="0.3">
      <c r="A4618" t="s">
        <v>2795</v>
      </c>
      <c r="B4618" t="s">
        <v>7952</v>
      </c>
      <c r="C4618" t="s">
        <v>88</v>
      </c>
      <c r="D4618" t="s">
        <v>135</v>
      </c>
      <c r="E4618" t="s">
        <v>60</v>
      </c>
      <c r="F4618" t="s">
        <v>61</v>
      </c>
      <c r="G4618" t="s">
        <v>68</v>
      </c>
      <c r="H4618">
        <v>5</v>
      </c>
      <c r="I4618">
        <v>86.63</v>
      </c>
      <c r="J4618">
        <v>6.4000000000000001E-2</v>
      </c>
      <c r="K4618">
        <v>45.37</v>
      </c>
      <c r="L4618" t="s">
        <v>6738</v>
      </c>
    </row>
    <row r="4619" spans="1:12" x14ac:dyDescent="0.3">
      <c r="A4619" t="s">
        <v>4828</v>
      </c>
      <c r="B4619" t="s">
        <v>8512</v>
      </c>
      <c r="C4619" t="s">
        <v>88</v>
      </c>
      <c r="D4619" t="s">
        <v>162</v>
      </c>
      <c r="E4619" t="s">
        <v>107</v>
      </c>
      <c r="F4619" t="s">
        <v>193</v>
      </c>
      <c r="G4619" t="s">
        <v>56</v>
      </c>
      <c r="H4619">
        <v>2</v>
      </c>
      <c r="I4619">
        <v>20.02</v>
      </c>
      <c r="J4619">
        <v>9.1999999999999998E-2</v>
      </c>
      <c r="K4619">
        <v>7.36</v>
      </c>
      <c r="L4619" t="s">
        <v>57</v>
      </c>
    </row>
    <row r="4620" spans="1:12" x14ac:dyDescent="0.3">
      <c r="A4620" t="s">
        <v>2077</v>
      </c>
      <c r="B4620" t="s">
        <v>8513</v>
      </c>
      <c r="C4620" t="s">
        <v>52</v>
      </c>
      <c r="D4620" t="s">
        <v>6898</v>
      </c>
      <c r="E4620" t="s">
        <v>107</v>
      </c>
      <c r="F4620" t="s">
        <v>6797</v>
      </c>
      <c r="G4620" t="s">
        <v>68</v>
      </c>
      <c r="H4620">
        <v>8</v>
      </c>
      <c r="I4620">
        <v>18.559999999999999</v>
      </c>
      <c r="J4620">
        <v>6.3E-2</v>
      </c>
      <c r="K4620">
        <v>5.99</v>
      </c>
      <c r="L4620" t="s">
        <v>57</v>
      </c>
    </row>
    <row r="4621" spans="1:12" x14ac:dyDescent="0.3">
      <c r="A4621" t="s">
        <v>852</v>
      </c>
      <c r="B4621" t="s">
        <v>7082</v>
      </c>
      <c r="C4621" t="s">
        <v>63</v>
      </c>
      <c r="D4621" t="s">
        <v>119</v>
      </c>
      <c r="E4621" t="s">
        <v>71</v>
      </c>
      <c r="F4621" t="s">
        <v>72</v>
      </c>
      <c r="G4621" t="s">
        <v>68</v>
      </c>
      <c r="H4621">
        <v>3</v>
      </c>
      <c r="I4621">
        <v>97.87</v>
      </c>
      <c r="J4621">
        <v>0.29699999999999999</v>
      </c>
      <c r="K4621">
        <v>76.680000000000007</v>
      </c>
      <c r="L4621" t="s">
        <v>57</v>
      </c>
    </row>
    <row r="4622" spans="1:12" x14ac:dyDescent="0.3">
      <c r="A4622" t="s">
        <v>868</v>
      </c>
      <c r="B4622" t="s">
        <v>8514</v>
      </c>
      <c r="C4622" t="s">
        <v>52</v>
      </c>
      <c r="D4622" t="s">
        <v>181</v>
      </c>
      <c r="E4622" t="s">
        <v>60</v>
      </c>
      <c r="F4622" t="s">
        <v>61</v>
      </c>
      <c r="G4622" t="s">
        <v>68</v>
      </c>
      <c r="H4622">
        <v>2</v>
      </c>
      <c r="I4622">
        <v>92.7</v>
      </c>
      <c r="J4622">
        <v>3.7999999999999999E-2</v>
      </c>
      <c r="K4622">
        <v>40.03</v>
      </c>
      <c r="L4622" t="s">
        <v>57</v>
      </c>
    </row>
    <row r="4623" spans="1:12" x14ac:dyDescent="0.3">
      <c r="A4623" t="s">
        <v>870</v>
      </c>
      <c r="B4623" t="s">
        <v>8004</v>
      </c>
      <c r="C4623" t="s">
        <v>52</v>
      </c>
      <c r="D4623" t="s">
        <v>181</v>
      </c>
      <c r="E4623" t="s">
        <v>71</v>
      </c>
      <c r="F4623" t="s">
        <v>72</v>
      </c>
      <c r="G4623" t="s">
        <v>68</v>
      </c>
      <c r="H4623">
        <v>1</v>
      </c>
      <c r="I4623">
        <v>80.19</v>
      </c>
      <c r="J4623">
        <v>9.8000000000000004E-2</v>
      </c>
      <c r="K4623">
        <v>60.5</v>
      </c>
      <c r="L4623" t="s">
        <v>57</v>
      </c>
    </row>
    <row r="4624" spans="1:12" x14ac:dyDescent="0.3">
      <c r="A4624" t="s">
        <v>2216</v>
      </c>
      <c r="B4624" t="s">
        <v>7047</v>
      </c>
      <c r="C4624" t="s">
        <v>88</v>
      </c>
      <c r="D4624" t="s">
        <v>206</v>
      </c>
      <c r="E4624" t="s">
        <v>60</v>
      </c>
      <c r="F4624" t="s">
        <v>76</v>
      </c>
      <c r="G4624" t="s">
        <v>68</v>
      </c>
      <c r="H4624">
        <v>3</v>
      </c>
      <c r="I4624">
        <v>63.2</v>
      </c>
      <c r="J4624">
        <v>1.4999999999999999E-2</v>
      </c>
      <c r="K4624">
        <v>28.52</v>
      </c>
      <c r="L4624" t="s">
        <v>57</v>
      </c>
    </row>
    <row r="4625" spans="1:12" x14ac:dyDescent="0.3">
      <c r="A4625" t="s">
        <v>6511</v>
      </c>
      <c r="B4625" t="s">
        <v>6723</v>
      </c>
      <c r="C4625" t="s">
        <v>84</v>
      </c>
      <c r="D4625" t="s">
        <v>144</v>
      </c>
      <c r="E4625" t="s">
        <v>71</v>
      </c>
      <c r="F4625" t="s">
        <v>86</v>
      </c>
      <c r="G4625" t="s">
        <v>68</v>
      </c>
      <c r="H4625">
        <v>1</v>
      </c>
      <c r="I4625">
        <v>175.3</v>
      </c>
      <c r="J4625">
        <v>0</v>
      </c>
      <c r="K4625">
        <v>135.32</v>
      </c>
      <c r="L4625" t="s">
        <v>57</v>
      </c>
    </row>
    <row r="4626" spans="1:12" x14ac:dyDescent="0.3">
      <c r="A4626" t="s">
        <v>351</v>
      </c>
      <c r="B4626" t="s">
        <v>6784</v>
      </c>
      <c r="C4626" t="s">
        <v>84</v>
      </c>
      <c r="D4626" t="s">
        <v>6789</v>
      </c>
      <c r="E4626" t="s">
        <v>54</v>
      </c>
      <c r="F4626" t="s">
        <v>268</v>
      </c>
      <c r="G4626" t="s">
        <v>56</v>
      </c>
      <c r="H4626">
        <v>3</v>
      </c>
      <c r="I4626">
        <v>8.15</v>
      </c>
      <c r="J4626">
        <v>9.1999999999999998E-2</v>
      </c>
      <c r="K4626">
        <v>4.7699999999999996</v>
      </c>
      <c r="L4626" t="s">
        <v>57</v>
      </c>
    </row>
    <row r="4627" spans="1:12" x14ac:dyDescent="0.3">
      <c r="A4627" t="s">
        <v>4257</v>
      </c>
      <c r="B4627" t="s">
        <v>7566</v>
      </c>
      <c r="C4627" t="s">
        <v>84</v>
      </c>
      <c r="D4627" t="s">
        <v>229</v>
      </c>
      <c r="E4627" t="s">
        <v>93</v>
      </c>
      <c r="F4627" t="s">
        <v>255</v>
      </c>
      <c r="G4627" t="s">
        <v>56</v>
      </c>
      <c r="H4627">
        <v>2</v>
      </c>
      <c r="I4627">
        <v>81.53</v>
      </c>
      <c r="K4627">
        <v>33.33</v>
      </c>
      <c r="L4627" t="s">
        <v>57</v>
      </c>
    </row>
    <row r="4628" spans="1:12" x14ac:dyDescent="0.3">
      <c r="A4628" t="s">
        <v>2564</v>
      </c>
      <c r="B4628" t="s">
        <v>8354</v>
      </c>
      <c r="C4628" t="s">
        <v>52</v>
      </c>
      <c r="D4628" t="s">
        <v>101</v>
      </c>
      <c r="E4628" t="s">
        <v>71</v>
      </c>
      <c r="F4628" t="s">
        <v>78</v>
      </c>
      <c r="G4628" t="s">
        <v>56</v>
      </c>
      <c r="H4628">
        <v>1</v>
      </c>
      <c r="I4628">
        <v>68.290000000000006</v>
      </c>
      <c r="J4628">
        <v>0</v>
      </c>
      <c r="K4628">
        <v>53.27</v>
      </c>
      <c r="L4628" t="s">
        <v>57</v>
      </c>
    </row>
    <row r="4629" spans="1:12" x14ac:dyDescent="0.3">
      <c r="A4629" t="s">
        <v>3599</v>
      </c>
      <c r="B4629" t="s">
        <v>8279</v>
      </c>
      <c r="C4629" t="s">
        <v>84</v>
      </c>
      <c r="D4629" t="s">
        <v>144</v>
      </c>
      <c r="E4629" t="s">
        <v>107</v>
      </c>
      <c r="F4629" t="s">
        <v>193</v>
      </c>
      <c r="G4629" t="s">
        <v>68</v>
      </c>
      <c r="H4629">
        <v>6</v>
      </c>
      <c r="I4629">
        <v>38.799999999999997</v>
      </c>
      <c r="J4629">
        <v>6.3E-2</v>
      </c>
      <c r="K4629">
        <v>13.37</v>
      </c>
      <c r="L4629" t="s">
        <v>57</v>
      </c>
    </row>
    <row r="4630" spans="1:12" x14ac:dyDescent="0.3">
      <c r="A4630" t="s">
        <v>2852</v>
      </c>
      <c r="B4630" t="s">
        <v>6986</v>
      </c>
      <c r="C4630" t="s">
        <v>88</v>
      </c>
      <c r="D4630" t="s">
        <v>92</v>
      </c>
      <c r="E4630" t="s">
        <v>7039</v>
      </c>
      <c r="F4630" t="s">
        <v>156</v>
      </c>
      <c r="G4630" t="s">
        <v>68</v>
      </c>
      <c r="H4630">
        <v>1</v>
      </c>
      <c r="I4630">
        <v>14.75</v>
      </c>
      <c r="J4630">
        <v>0.02</v>
      </c>
      <c r="K4630">
        <v>8.68</v>
      </c>
      <c r="L4630" t="s">
        <v>57</v>
      </c>
    </row>
    <row r="4631" spans="1:12" x14ac:dyDescent="0.3">
      <c r="A4631" t="s">
        <v>1547</v>
      </c>
      <c r="B4631" t="s">
        <v>7622</v>
      </c>
      <c r="C4631" t="s">
        <v>63</v>
      </c>
      <c r="D4631" t="s">
        <v>175</v>
      </c>
      <c r="E4631" t="s">
        <v>54</v>
      </c>
      <c r="F4631" t="s">
        <v>156</v>
      </c>
      <c r="G4631" t="s">
        <v>56</v>
      </c>
      <c r="H4631">
        <v>1</v>
      </c>
      <c r="I4631">
        <v>3.31</v>
      </c>
      <c r="J4631">
        <v>0.22</v>
      </c>
      <c r="K4631">
        <v>2.27</v>
      </c>
      <c r="L4631" t="s">
        <v>104</v>
      </c>
    </row>
    <row r="4632" spans="1:12" x14ac:dyDescent="0.3">
      <c r="A4632" t="s">
        <v>3553</v>
      </c>
      <c r="B4632" t="s">
        <v>7792</v>
      </c>
      <c r="C4632" t="s">
        <v>52</v>
      </c>
      <c r="D4632" t="s">
        <v>237</v>
      </c>
      <c r="E4632" t="s">
        <v>107</v>
      </c>
      <c r="F4632" t="s">
        <v>193</v>
      </c>
      <c r="G4632" t="s">
        <v>56</v>
      </c>
      <c r="H4632">
        <v>3</v>
      </c>
      <c r="I4632">
        <v>55.59</v>
      </c>
      <c r="J4632">
        <v>1.4999999999999999E-2</v>
      </c>
      <c r="K4632">
        <v>18.989999999999998</v>
      </c>
      <c r="L4632" t="s">
        <v>57</v>
      </c>
    </row>
    <row r="4633" spans="1:12" x14ac:dyDescent="0.3">
      <c r="A4633" t="s">
        <v>5855</v>
      </c>
      <c r="B4633" t="s">
        <v>8187</v>
      </c>
      <c r="C4633" t="s">
        <v>52</v>
      </c>
      <c r="D4633" t="s">
        <v>75</v>
      </c>
      <c r="E4633" t="s">
        <v>54</v>
      </c>
      <c r="F4633" t="s">
        <v>268</v>
      </c>
      <c r="G4633" t="s">
        <v>68</v>
      </c>
      <c r="H4633">
        <v>2</v>
      </c>
      <c r="I4633">
        <v>7.65</v>
      </c>
      <c r="J4633">
        <v>0.14599999999999999</v>
      </c>
      <c r="K4633">
        <v>4.46</v>
      </c>
      <c r="L4633" t="s">
        <v>57</v>
      </c>
    </row>
    <row r="4634" spans="1:12" x14ac:dyDescent="0.3">
      <c r="A4634" t="s">
        <v>378</v>
      </c>
      <c r="B4634" t="s">
        <v>7036</v>
      </c>
      <c r="C4634" t="s">
        <v>63</v>
      </c>
      <c r="D4634" t="s">
        <v>137</v>
      </c>
      <c r="E4634" t="s">
        <v>71</v>
      </c>
      <c r="F4634" t="s">
        <v>86</v>
      </c>
      <c r="G4634" t="s">
        <v>68</v>
      </c>
      <c r="H4634">
        <v>1</v>
      </c>
      <c r="I4634">
        <v>211.47</v>
      </c>
      <c r="J4634">
        <v>0.254</v>
      </c>
      <c r="K4634">
        <v>151.35</v>
      </c>
      <c r="L4634" t="s">
        <v>57</v>
      </c>
    </row>
    <row r="4635" spans="1:12" x14ac:dyDescent="0.3">
      <c r="A4635" t="s">
        <v>6017</v>
      </c>
      <c r="B4635" t="s">
        <v>6729</v>
      </c>
      <c r="C4635" t="s">
        <v>88</v>
      </c>
      <c r="D4635" t="s">
        <v>162</v>
      </c>
      <c r="E4635" t="s">
        <v>54</v>
      </c>
      <c r="F4635" t="s">
        <v>55</v>
      </c>
      <c r="G4635" t="s">
        <v>68</v>
      </c>
      <c r="H4635">
        <v>3</v>
      </c>
      <c r="I4635">
        <v>3.53</v>
      </c>
      <c r="J4635">
        <v>6.2E-2</v>
      </c>
      <c r="K4635">
        <v>2.1800000000000002</v>
      </c>
      <c r="L4635" t="s">
        <v>57</v>
      </c>
    </row>
    <row r="4636" spans="1:12" x14ac:dyDescent="0.3">
      <c r="A4636" t="s">
        <v>4241</v>
      </c>
      <c r="B4636" t="s">
        <v>7582</v>
      </c>
      <c r="C4636" t="s">
        <v>6741</v>
      </c>
      <c r="D4636" t="s">
        <v>70</v>
      </c>
      <c r="E4636" t="s">
        <v>7039</v>
      </c>
      <c r="F4636" t="s">
        <v>65</v>
      </c>
      <c r="G4636" t="s">
        <v>68</v>
      </c>
      <c r="H4636">
        <v>4</v>
      </c>
      <c r="I4636">
        <v>6.16</v>
      </c>
      <c r="J4636">
        <v>8.1000000000000003E-2</v>
      </c>
      <c r="K4636">
        <v>4.04</v>
      </c>
      <c r="L4636" t="s">
        <v>57</v>
      </c>
    </row>
    <row r="4637" spans="1:12" x14ac:dyDescent="0.3">
      <c r="A4637" t="s">
        <v>2837</v>
      </c>
      <c r="B4637" t="s">
        <v>7048</v>
      </c>
      <c r="C4637" t="s">
        <v>63</v>
      </c>
      <c r="D4637" t="s">
        <v>263</v>
      </c>
      <c r="E4637" t="s">
        <v>60</v>
      </c>
      <c r="F4637" t="s">
        <v>76</v>
      </c>
      <c r="G4637" t="s">
        <v>68</v>
      </c>
      <c r="H4637">
        <v>1</v>
      </c>
      <c r="I4637">
        <v>21.6</v>
      </c>
      <c r="J4637">
        <v>0.43</v>
      </c>
      <c r="K4637">
        <v>11.65</v>
      </c>
      <c r="L4637" t="s">
        <v>57</v>
      </c>
    </row>
    <row r="4638" spans="1:12" x14ac:dyDescent="0.3">
      <c r="A4638" t="s">
        <v>2784</v>
      </c>
      <c r="B4638" t="s">
        <v>8365</v>
      </c>
      <c r="C4638" t="s">
        <v>88</v>
      </c>
      <c r="D4638" t="s">
        <v>116</v>
      </c>
      <c r="E4638" t="s">
        <v>54</v>
      </c>
      <c r="F4638" t="s">
        <v>65</v>
      </c>
      <c r="G4638" t="s">
        <v>56</v>
      </c>
      <c r="H4638">
        <v>5</v>
      </c>
      <c r="I4638">
        <v>21.88</v>
      </c>
      <c r="J4638">
        <v>0.161</v>
      </c>
      <c r="K4638">
        <v>12.25</v>
      </c>
      <c r="L4638" t="s">
        <v>6720</v>
      </c>
    </row>
    <row r="4639" spans="1:12" x14ac:dyDescent="0.3">
      <c r="A4639" t="s">
        <v>1103</v>
      </c>
      <c r="B4639" t="s">
        <v>7415</v>
      </c>
      <c r="C4639" t="s">
        <v>84</v>
      </c>
      <c r="D4639" t="s">
        <v>6895</v>
      </c>
      <c r="E4639" t="s">
        <v>54</v>
      </c>
      <c r="F4639" t="s">
        <v>65</v>
      </c>
      <c r="G4639" t="s">
        <v>68</v>
      </c>
      <c r="H4639">
        <v>6</v>
      </c>
      <c r="I4639">
        <v>3.59</v>
      </c>
      <c r="J4639">
        <v>8.3000000000000004E-2</v>
      </c>
      <c r="K4639">
        <v>2.4500000000000002</v>
      </c>
      <c r="L4639" t="s">
        <v>57</v>
      </c>
    </row>
    <row r="4640" spans="1:12" x14ac:dyDescent="0.3">
      <c r="A4640" t="s">
        <v>4820</v>
      </c>
      <c r="B4640" t="s">
        <v>7046</v>
      </c>
      <c r="C4640" t="s">
        <v>88</v>
      </c>
      <c r="D4640" t="s">
        <v>135</v>
      </c>
      <c r="E4640" t="s">
        <v>107</v>
      </c>
      <c r="F4640" t="s">
        <v>148</v>
      </c>
      <c r="G4640" t="s">
        <v>56</v>
      </c>
      <c r="H4640">
        <v>6</v>
      </c>
      <c r="I4640">
        <v>19.440000000000001</v>
      </c>
      <c r="J4640">
        <v>9.6000000000000002E-2</v>
      </c>
      <c r="K4640">
        <v>8.2100000000000009</v>
      </c>
      <c r="L4640" t="s">
        <v>57</v>
      </c>
    </row>
    <row r="4641" spans="1:12" x14ac:dyDescent="0.3">
      <c r="A4641" t="s">
        <v>1523</v>
      </c>
      <c r="B4641" t="s">
        <v>7368</v>
      </c>
      <c r="C4641" t="s">
        <v>63</v>
      </c>
      <c r="D4641" t="s">
        <v>7074</v>
      </c>
      <c r="E4641" t="s">
        <v>93</v>
      </c>
      <c r="F4641" t="s">
        <v>219</v>
      </c>
      <c r="G4641" t="s">
        <v>68</v>
      </c>
      <c r="H4641">
        <v>1</v>
      </c>
      <c r="I4641">
        <v>48.16</v>
      </c>
      <c r="J4641">
        <v>0.248</v>
      </c>
      <c r="K4641">
        <v>23.13</v>
      </c>
      <c r="L4641" t="s">
        <v>6738</v>
      </c>
    </row>
    <row r="4642" spans="1:12" x14ac:dyDescent="0.3">
      <c r="A4642" t="s">
        <v>2292</v>
      </c>
      <c r="B4642" t="s">
        <v>6936</v>
      </c>
      <c r="C4642" t="s">
        <v>88</v>
      </c>
      <c r="D4642" t="s">
        <v>198</v>
      </c>
      <c r="E4642" t="s">
        <v>60</v>
      </c>
      <c r="F4642" t="s">
        <v>76</v>
      </c>
      <c r="G4642" t="s">
        <v>56</v>
      </c>
      <c r="H4642">
        <v>4</v>
      </c>
      <c r="J4642">
        <v>8.2000000000000003E-2</v>
      </c>
      <c r="K4642">
        <v>40.79</v>
      </c>
      <c r="L4642" t="s">
        <v>57</v>
      </c>
    </row>
    <row r="4643" spans="1:12" x14ac:dyDescent="0.3">
      <c r="A4643" t="s">
        <v>1770</v>
      </c>
      <c r="B4643" t="s">
        <v>8182</v>
      </c>
      <c r="C4643" t="s">
        <v>52</v>
      </c>
      <c r="D4643" t="s">
        <v>130</v>
      </c>
      <c r="E4643" t="s">
        <v>60</v>
      </c>
      <c r="F4643" t="s">
        <v>61</v>
      </c>
      <c r="G4643" t="s">
        <v>68</v>
      </c>
      <c r="H4643">
        <v>2</v>
      </c>
      <c r="I4643">
        <v>56.72</v>
      </c>
      <c r="J4643">
        <v>0.09</v>
      </c>
      <c r="K4643">
        <v>24.66</v>
      </c>
      <c r="L4643" t="s">
        <v>57</v>
      </c>
    </row>
    <row r="4644" spans="1:12" x14ac:dyDescent="0.3">
      <c r="A4644" t="s">
        <v>3036</v>
      </c>
      <c r="B4644" t="s">
        <v>8388</v>
      </c>
      <c r="C4644" t="s">
        <v>88</v>
      </c>
      <c r="D4644" t="s">
        <v>179</v>
      </c>
      <c r="E4644" t="s">
        <v>6996</v>
      </c>
      <c r="F4644" t="s">
        <v>94</v>
      </c>
      <c r="G4644" t="s">
        <v>56</v>
      </c>
      <c r="H4644">
        <v>1</v>
      </c>
      <c r="I4644">
        <v>33.58</v>
      </c>
      <c r="J4644">
        <v>0.13400000000000001</v>
      </c>
      <c r="K4644">
        <v>13.15</v>
      </c>
      <c r="L4644" t="s">
        <v>57</v>
      </c>
    </row>
    <row r="4645" spans="1:12" x14ac:dyDescent="0.3">
      <c r="A4645" t="s">
        <v>6544</v>
      </c>
      <c r="B4645" t="s">
        <v>6766</v>
      </c>
      <c r="C4645" t="s">
        <v>88</v>
      </c>
      <c r="D4645" t="s">
        <v>135</v>
      </c>
      <c r="E4645" t="s">
        <v>71</v>
      </c>
      <c r="F4645" t="s">
        <v>72</v>
      </c>
      <c r="G4645" t="s">
        <v>56</v>
      </c>
      <c r="H4645">
        <v>2</v>
      </c>
      <c r="I4645">
        <v>125.72</v>
      </c>
      <c r="J4645">
        <v>0.10299999999999999</v>
      </c>
      <c r="K4645">
        <v>97.28</v>
      </c>
      <c r="L4645" t="s">
        <v>57</v>
      </c>
    </row>
    <row r="4646" spans="1:12" x14ac:dyDescent="0.3">
      <c r="A4646" t="s">
        <v>5744</v>
      </c>
      <c r="B4646" t="s">
        <v>7551</v>
      </c>
      <c r="C4646" t="s">
        <v>88</v>
      </c>
      <c r="D4646" t="s">
        <v>89</v>
      </c>
      <c r="E4646" t="s">
        <v>71</v>
      </c>
      <c r="F4646" t="s">
        <v>72</v>
      </c>
      <c r="G4646" t="s">
        <v>68</v>
      </c>
      <c r="H4646">
        <v>1</v>
      </c>
      <c r="I4646">
        <v>39.21</v>
      </c>
      <c r="J4646">
        <v>2.9000000000000001E-2</v>
      </c>
      <c r="K4646">
        <v>29.13</v>
      </c>
      <c r="L4646" t="s">
        <v>57</v>
      </c>
    </row>
    <row r="4647" spans="1:12" x14ac:dyDescent="0.3">
      <c r="A4647" t="s">
        <v>4682</v>
      </c>
      <c r="B4647" t="s">
        <v>7582</v>
      </c>
      <c r="C4647" t="s">
        <v>52</v>
      </c>
      <c r="D4647" t="s">
        <v>75</v>
      </c>
      <c r="E4647" t="s">
        <v>107</v>
      </c>
      <c r="F4647" t="s">
        <v>193</v>
      </c>
      <c r="G4647" t="s">
        <v>68</v>
      </c>
      <c r="H4647">
        <v>4</v>
      </c>
      <c r="I4647">
        <v>23.38</v>
      </c>
      <c r="J4647">
        <v>0.108</v>
      </c>
      <c r="K4647">
        <v>9.9700000000000006</v>
      </c>
      <c r="L4647" t="s">
        <v>57</v>
      </c>
    </row>
    <row r="4648" spans="1:12" x14ac:dyDescent="0.3">
      <c r="A4648" t="s">
        <v>2785</v>
      </c>
      <c r="B4648" t="s">
        <v>8017</v>
      </c>
      <c r="C4648" t="s">
        <v>63</v>
      </c>
      <c r="D4648" t="s">
        <v>106</v>
      </c>
      <c r="E4648" t="s">
        <v>107</v>
      </c>
      <c r="F4648" t="s">
        <v>193</v>
      </c>
      <c r="G4648" t="s">
        <v>56</v>
      </c>
      <c r="H4648">
        <v>10</v>
      </c>
      <c r="I4648">
        <v>49.79</v>
      </c>
      <c r="J4648">
        <v>0.129</v>
      </c>
      <c r="K4648">
        <v>17</v>
      </c>
      <c r="L4648" t="s">
        <v>57</v>
      </c>
    </row>
    <row r="4649" spans="1:12" x14ac:dyDescent="0.3">
      <c r="A4649" t="s">
        <v>1490</v>
      </c>
      <c r="B4649" t="s">
        <v>7449</v>
      </c>
      <c r="C4649" t="s">
        <v>88</v>
      </c>
      <c r="D4649" t="s">
        <v>202</v>
      </c>
      <c r="E4649" t="s">
        <v>71</v>
      </c>
      <c r="F4649" t="s">
        <v>72</v>
      </c>
      <c r="G4649" t="s">
        <v>68</v>
      </c>
      <c r="H4649">
        <v>1</v>
      </c>
      <c r="I4649">
        <v>156.69999999999999</v>
      </c>
      <c r="J4649">
        <v>8.6999999999999994E-2</v>
      </c>
      <c r="K4649">
        <v>107.59</v>
      </c>
      <c r="L4649" t="s">
        <v>57</v>
      </c>
    </row>
    <row r="4650" spans="1:12" x14ac:dyDescent="0.3">
      <c r="A4650" t="s">
        <v>4527</v>
      </c>
      <c r="B4650" t="s">
        <v>6935</v>
      </c>
      <c r="C4650" t="s">
        <v>63</v>
      </c>
      <c r="D4650" t="s">
        <v>137</v>
      </c>
      <c r="E4650" t="s">
        <v>71</v>
      </c>
      <c r="F4650" t="s">
        <v>126</v>
      </c>
      <c r="G4650" t="s">
        <v>56</v>
      </c>
      <c r="H4650">
        <v>4</v>
      </c>
      <c r="J4650">
        <v>0.17199999999999999</v>
      </c>
      <c r="K4650">
        <v>57.51</v>
      </c>
      <c r="L4650" t="s">
        <v>57</v>
      </c>
    </row>
    <row r="4651" spans="1:12" x14ac:dyDescent="0.3">
      <c r="A4651" t="s">
        <v>2828</v>
      </c>
      <c r="B4651" t="s">
        <v>8515</v>
      </c>
      <c r="C4651" t="s">
        <v>88</v>
      </c>
      <c r="D4651" t="s">
        <v>8005</v>
      </c>
      <c r="E4651" t="s">
        <v>54</v>
      </c>
      <c r="F4651" t="s">
        <v>268</v>
      </c>
      <c r="G4651" t="s">
        <v>56</v>
      </c>
      <c r="H4651">
        <v>5</v>
      </c>
      <c r="I4651">
        <v>7.97</v>
      </c>
      <c r="J4651">
        <v>4.8000000000000001E-2</v>
      </c>
      <c r="K4651">
        <v>5.53</v>
      </c>
      <c r="L4651" t="s">
        <v>57</v>
      </c>
    </row>
    <row r="4652" spans="1:12" x14ac:dyDescent="0.3">
      <c r="A4652" t="s">
        <v>5170</v>
      </c>
      <c r="B4652" t="s">
        <v>6927</v>
      </c>
      <c r="C4652" t="s">
        <v>52</v>
      </c>
      <c r="D4652" t="s">
        <v>181</v>
      </c>
      <c r="E4652" t="s">
        <v>54</v>
      </c>
      <c r="F4652" t="s">
        <v>268</v>
      </c>
      <c r="G4652" t="s">
        <v>68</v>
      </c>
      <c r="H4652">
        <v>1</v>
      </c>
      <c r="I4652">
        <v>10.4</v>
      </c>
      <c r="J4652">
        <v>7.0000000000000007E-2</v>
      </c>
      <c r="K4652">
        <v>6.29</v>
      </c>
      <c r="L4652" t="s">
        <v>57</v>
      </c>
    </row>
    <row r="4653" spans="1:12" x14ac:dyDescent="0.3">
      <c r="A4653" t="s">
        <v>5508</v>
      </c>
      <c r="B4653" t="s">
        <v>8006</v>
      </c>
      <c r="C4653" t="s">
        <v>84</v>
      </c>
      <c r="D4653" t="s">
        <v>150</v>
      </c>
      <c r="E4653" t="s">
        <v>54</v>
      </c>
      <c r="F4653" t="s">
        <v>55</v>
      </c>
      <c r="G4653" t="s">
        <v>68</v>
      </c>
      <c r="H4653">
        <v>6</v>
      </c>
      <c r="I4653">
        <v>17.760000000000002</v>
      </c>
      <c r="J4653">
        <v>0.159</v>
      </c>
      <c r="K4653">
        <v>11.75</v>
      </c>
      <c r="L4653" t="s">
        <v>57</v>
      </c>
    </row>
    <row r="4654" spans="1:12" x14ac:dyDescent="0.3">
      <c r="A4654" t="s">
        <v>6523</v>
      </c>
      <c r="B4654" t="s">
        <v>7014</v>
      </c>
      <c r="C4654" t="s">
        <v>88</v>
      </c>
      <c r="D4654" t="s">
        <v>183</v>
      </c>
      <c r="E4654" t="s">
        <v>93</v>
      </c>
      <c r="F4654" t="s">
        <v>124</v>
      </c>
      <c r="G4654" t="s">
        <v>56</v>
      </c>
      <c r="H4654">
        <v>8</v>
      </c>
      <c r="I4654">
        <v>62.51</v>
      </c>
      <c r="J4654">
        <v>7.1999999999999995E-2</v>
      </c>
      <c r="K4654">
        <v>27.91</v>
      </c>
      <c r="L4654" t="s">
        <v>104</v>
      </c>
    </row>
    <row r="4655" spans="1:12" x14ac:dyDescent="0.3">
      <c r="A4655" t="s">
        <v>3885</v>
      </c>
      <c r="B4655" t="s">
        <v>7205</v>
      </c>
      <c r="C4655" t="s">
        <v>84</v>
      </c>
      <c r="D4655" t="s">
        <v>85</v>
      </c>
      <c r="E4655" t="s">
        <v>71</v>
      </c>
      <c r="F4655" t="s">
        <v>126</v>
      </c>
      <c r="G4655" t="s">
        <v>56</v>
      </c>
      <c r="H4655">
        <v>1</v>
      </c>
      <c r="I4655">
        <v>26.77</v>
      </c>
      <c r="J4655">
        <v>4.8000000000000001E-2</v>
      </c>
      <c r="K4655">
        <v>18.89</v>
      </c>
      <c r="L4655" t="s">
        <v>57</v>
      </c>
    </row>
    <row r="4656" spans="1:12" x14ac:dyDescent="0.3">
      <c r="A4656" t="s">
        <v>2801</v>
      </c>
      <c r="B4656" t="s">
        <v>7958</v>
      </c>
      <c r="C4656" t="s">
        <v>63</v>
      </c>
      <c r="D4656" t="s">
        <v>119</v>
      </c>
      <c r="E4656" t="s">
        <v>60</v>
      </c>
      <c r="F4656" t="s">
        <v>61</v>
      </c>
      <c r="G4656" t="s">
        <v>68</v>
      </c>
      <c r="H4656">
        <v>8</v>
      </c>
      <c r="I4656">
        <v>53.52</v>
      </c>
      <c r="J4656">
        <v>0.26</v>
      </c>
      <c r="K4656">
        <v>25.88</v>
      </c>
      <c r="L4656" t="s">
        <v>104</v>
      </c>
    </row>
    <row r="4657" spans="1:12" x14ac:dyDescent="0.3">
      <c r="A4657" t="s">
        <v>1176</v>
      </c>
      <c r="B4657" t="s">
        <v>7958</v>
      </c>
      <c r="C4657" t="s">
        <v>84</v>
      </c>
      <c r="D4657" t="s">
        <v>229</v>
      </c>
      <c r="E4657" t="s">
        <v>71</v>
      </c>
      <c r="F4657" t="s">
        <v>97</v>
      </c>
      <c r="G4657" t="s">
        <v>68</v>
      </c>
      <c r="H4657">
        <v>7</v>
      </c>
      <c r="I4657">
        <v>29.47</v>
      </c>
      <c r="J4657">
        <v>8.5000000000000006E-2</v>
      </c>
      <c r="K4657">
        <v>22.43</v>
      </c>
      <c r="L4657" t="s">
        <v>57</v>
      </c>
    </row>
    <row r="4658" spans="1:12" x14ac:dyDescent="0.3">
      <c r="A4658" t="s">
        <v>3631</v>
      </c>
      <c r="B4658" t="s">
        <v>8516</v>
      </c>
      <c r="C4658" t="s">
        <v>52</v>
      </c>
      <c r="D4658" t="s">
        <v>237</v>
      </c>
      <c r="E4658" t="s">
        <v>60</v>
      </c>
      <c r="F4658" t="s">
        <v>99</v>
      </c>
      <c r="G4658" t="s">
        <v>56</v>
      </c>
      <c r="H4658">
        <v>1</v>
      </c>
      <c r="I4658">
        <v>85.25</v>
      </c>
      <c r="J4658">
        <v>7.1999999999999995E-2</v>
      </c>
      <c r="K4658">
        <v>34.159999999999997</v>
      </c>
      <c r="L4658" t="s">
        <v>57</v>
      </c>
    </row>
    <row r="4659" spans="1:12" x14ac:dyDescent="0.3">
      <c r="A4659" t="s">
        <v>4469</v>
      </c>
      <c r="B4659" t="s">
        <v>7091</v>
      </c>
      <c r="C4659" t="s">
        <v>52</v>
      </c>
      <c r="D4659" t="s">
        <v>75</v>
      </c>
      <c r="E4659" t="s">
        <v>60</v>
      </c>
      <c r="F4659" t="s">
        <v>99</v>
      </c>
      <c r="G4659" t="s">
        <v>56</v>
      </c>
      <c r="H4659">
        <v>1</v>
      </c>
      <c r="I4659">
        <v>88.89</v>
      </c>
      <c r="K4659">
        <v>40.43</v>
      </c>
      <c r="L4659" t="s">
        <v>57</v>
      </c>
    </row>
    <row r="4660" spans="1:12" x14ac:dyDescent="0.3">
      <c r="A4660" t="s">
        <v>1249</v>
      </c>
      <c r="B4660" t="s">
        <v>7645</v>
      </c>
      <c r="C4660" t="s">
        <v>88</v>
      </c>
      <c r="D4660" t="s">
        <v>123</v>
      </c>
      <c r="E4660" t="s">
        <v>93</v>
      </c>
      <c r="F4660" t="s">
        <v>94</v>
      </c>
      <c r="G4660" t="s">
        <v>56</v>
      </c>
      <c r="H4660">
        <v>2</v>
      </c>
      <c r="I4660">
        <v>80.709999999999994</v>
      </c>
      <c r="K4660">
        <v>39.69</v>
      </c>
      <c r="L4660" t="s">
        <v>57</v>
      </c>
    </row>
    <row r="4661" spans="1:12" x14ac:dyDescent="0.3">
      <c r="A4661" t="s">
        <v>2476</v>
      </c>
      <c r="B4661" t="s">
        <v>6841</v>
      </c>
      <c r="C4661" t="s">
        <v>84</v>
      </c>
      <c r="D4661" t="s">
        <v>169</v>
      </c>
      <c r="E4661" t="s">
        <v>71</v>
      </c>
      <c r="F4661" t="s">
        <v>126</v>
      </c>
      <c r="G4661" t="s">
        <v>56</v>
      </c>
      <c r="H4661">
        <v>8</v>
      </c>
      <c r="I4661">
        <v>280.11</v>
      </c>
      <c r="J4661">
        <v>5.8000000000000003E-2</v>
      </c>
      <c r="K4661">
        <v>220.1</v>
      </c>
      <c r="L4661" t="s">
        <v>57</v>
      </c>
    </row>
    <row r="4662" spans="1:12" x14ac:dyDescent="0.3">
      <c r="A4662" t="s">
        <v>1285</v>
      </c>
      <c r="B4662" t="s">
        <v>7137</v>
      </c>
      <c r="C4662" t="s">
        <v>63</v>
      </c>
      <c r="D4662" t="s">
        <v>281</v>
      </c>
      <c r="E4662" t="s">
        <v>60</v>
      </c>
      <c r="F4662" t="s">
        <v>90</v>
      </c>
      <c r="G4662" t="s">
        <v>68</v>
      </c>
      <c r="H4662">
        <v>4</v>
      </c>
      <c r="I4662">
        <v>107.97</v>
      </c>
      <c r="J4662">
        <v>0.16400000000000001</v>
      </c>
      <c r="K4662">
        <v>54.83</v>
      </c>
      <c r="L4662" t="s">
        <v>57</v>
      </c>
    </row>
    <row r="4663" spans="1:12" x14ac:dyDescent="0.3">
      <c r="A4663" t="s">
        <v>4918</v>
      </c>
      <c r="B4663" t="s">
        <v>8517</v>
      </c>
      <c r="C4663" t="s">
        <v>84</v>
      </c>
      <c r="D4663" t="s">
        <v>177</v>
      </c>
      <c r="E4663" t="s">
        <v>7039</v>
      </c>
      <c r="F4663" t="s">
        <v>114</v>
      </c>
      <c r="G4663" t="s">
        <v>56</v>
      </c>
      <c r="H4663">
        <v>11</v>
      </c>
      <c r="I4663">
        <v>3.74</v>
      </c>
      <c r="J4663">
        <v>8.0000000000000002E-3</v>
      </c>
      <c r="K4663">
        <v>2.27</v>
      </c>
      <c r="L4663" t="s">
        <v>57</v>
      </c>
    </row>
    <row r="4664" spans="1:12" x14ac:dyDescent="0.3">
      <c r="A4664" t="s">
        <v>3928</v>
      </c>
      <c r="B4664" t="s">
        <v>7960</v>
      </c>
      <c r="C4664" t="s">
        <v>84</v>
      </c>
      <c r="D4664" t="s">
        <v>229</v>
      </c>
      <c r="E4664" t="s">
        <v>107</v>
      </c>
      <c r="F4664" t="s">
        <v>139</v>
      </c>
      <c r="G4664" t="s">
        <v>68</v>
      </c>
      <c r="H4664">
        <v>5</v>
      </c>
      <c r="I4664">
        <v>36</v>
      </c>
      <c r="J4664">
        <v>0.12</v>
      </c>
      <c r="K4664">
        <v>11.53</v>
      </c>
      <c r="L4664" t="s">
        <v>57</v>
      </c>
    </row>
    <row r="4665" spans="1:12" x14ac:dyDescent="0.3">
      <c r="A4665" t="s">
        <v>4547</v>
      </c>
      <c r="B4665" t="s">
        <v>7258</v>
      </c>
      <c r="C4665" t="s">
        <v>63</v>
      </c>
      <c r="D4665" t="s">
        <v>188</v>
      </c>
      <c r="E4665" t="s">
        <v>93</v>
      </c>
      <c r="F4665" t="s">
        <v>219</v>
      </c>
      <c r="G4665" t="s">
        <v>56</v>
      </c>
      <c r="H4665">
        <v>2</v>
      </c>
      <c r="I4665">
        <v>83.82</v>
      </c>
      <c r="J4665">
        <v>0.316</v>
      </c>
      <c r="K4665">
        <v>29.62</v>
      </c>
      <c r="L4665" t="s">
        <v>57</v>
      </c>
    </row>
    <row r="4666" spans="1:12" x14ac:dyDescent="0.3">
      <c r="A4666" t="s">
        <v>5706</v>
      </c>
      <c r="B4666" t="s">
        <v>7232</v>
      </c>
      <c r="C4666" t="s">
        <v>84</v>
      </c>
      <c r="D4666" t="s">
        <v>150</v>
      </c>
      <c r="E4666" t="s">
        <v>71</v>
      </c>
      <c r="F4666" t="s">
        <v>78</v>
      </c>
      <c r="G4666" t="s">
        <v>68</v>
      </c>
      <c r="H4666">
        <v>5</v>
      </c>
      <c r="I4666">
        <v>131.91999999999999</v>
      </c>
      <c r="K4666">
        <v>102.8</v>
      </c>
      <c r="L4666" t="s">
        <v>57</v>
      </c>
    </row>
    <row r="4667" spans="1:12" x14ac:dyDescent="0.3">
      <c r="A4667" t="s">
        <v>3939</v>
      </c>
      <c r="B4667" t="s">
        <v>7504</v>
      </c>
      <c r="C4667" t="s">
        <v>52</v>
      </c>
      <c r="D4667" t="s">
        <v>113</v>
      </c>
      <c r="E4667" t="s">
        <v>54</v>
      </c>
      <c r="F4667" t="s">
        <v>65</v>
      </c>
      <c r="G4667" t="s">
        <v>56</v>
      </c>
      <c r="H4667">
        <v>6</v>
      </c>
      <c r="I4667">
        <v>4.43</v>
      </c>
      <c r="J4667">
        <v>4.2999999999999997E-2</v>
      </c>
      <c r="K4667">
        <v>2.66</v>
      </c>
      <c r="L4667" t="s">
        <v>57</v>
      </c>
    </row>
    <row r="4668" spans="1:12" x14ac:dyDescent="0.3">
      <c r="A4668" t="s">
        <v>1902</v>
      </c>
      <c r="B4668" t="s">
        <v>7704</v>
      </c>
      <c r="C4668" t="s">
        <v>63</v>
      </c>
      <c r="D4668" t="s">
        <v>251</v>
      </c>
      <c r="E4668" t="s">
        <v>7039</v>
      </c>
      <c r="F4668" t="s">
        <v>65</v>
      </c>
      <c r="G4668" t="s">
        <v>68</v>
      </c>
      <c r="H4668">
        <v>4</v>
      </c>
      <c r="I4668">
        <v>24.83</v>
      </c>
      <c r="J4668">
        <v>0.191</v>
      </c>
      <c r="K4668">
        <v>14.59</v>
      </c>
      <c r="L4668" t="s">
        <v>104</v>
      </c>
    </row>
    <row r="4669" spans="1:12" x14ac:dyDescent="0.3">
      <c r="A4669" t="s">
        <v>3851</v>
      </c>
      <c r="B4669" t="s">
        <v>8177</v>
      </c>
      <c r="C4669" t="s">
        <v>63</v>
      </c>
      <c r="E4669" t="s">
        <v>93</v>
      </c>
      <c r="F4669" t="s">
        <v>255</v>
      </c>
      <c r="G4669" t="s">
        <v>68</v>
      </c>
      <c r="H4669">
        <v>5</v>
      </c>
      <c r="I4669">
        <v>28.72</v>
      </c>
      <c r="J4669">
        <v>0.28699999999999998</v>
      </c>
      <c r="K4669">
        <v>12.65</v>
      </c>
      <c r="L4669" t="s">
        <v>57</v>
      </c>
    </row>
    <row r="4670" spans="1:12" x14ac:dyDescent="0.3">
      <c r="A4670" t="s">
        <v>211</v>
      </c>
      <c r="B4670" t="s">
        <v>7427</v>
      </c>
      <c r="C4670" t="s">
        <v>52</v>
      </c>
      <c r="D4670" t="s">
        <v>59</v>
      </c>
      <c r="E4670" t="s">
        <v>71</v>
      </c>
      <c r="F4670" t="s">
        <v>78</v>
      </c>
      <c r="G4670" t="s">
        <v>56</v>
      </c>
      <c r="H4670">
        <v>4</v>
      </c>
      <c r="I4670">
        <v>155.22999999999999</v>
      </c>
      <c r="J4670">
        <v>5.8999999999999997E-2</v>
      </c>
      <c r="K4670">
        <v>103.56</v>
      </c>
      <c r="L4670" t="s">
        <v>57</v>
      </c>
    </row>
    <row r="4671" spans="1:12" x14ac:dyDescent="0.3">
      <c r="A4671" t="s">
        <v>3988</v>
      </c>
      <c r="B4671" t="s">
        <v>6888</v>
      </c>
      <c r="C4671" t="s">
        <v>84</v>
      </c>
      <c r="D4671" t="s">
        <v>196</v>
      </c>
      <c r="E4671" t="s">
        <v>107</v>
      </c>
      <c r="F4671" t="s">
        <v>148</v>
      </c>
      <c r="G4671" t="s">
        <v>68</v>
      </c>
      <c r="H4671">
        <v>3</v>
      </c>
      <c r="I4671">
        <v>58.04</v>
      </c>
      <c r="J4671">
        <v>0</v>
      </c>
      <c r="K4671">
        <v>24.24</v>
      </c>
      <c r="L4671" t="s">
        <v>57</v>
      </c>
    </row>
    <row r="4672" spans="1:12" x14ac:dyDescent="0.3">
      <c r="A4672" t="s">
        <v>1033</v>
      </c>
      <c r="B4672" t="s">
        <v>8182</v>
      </c>
      <c r="C4672" t="s">
        <v>84</v>
      </c>
      <c r="D4672" t="s">
        <v>196</v>
      </c>
      <c r="E4672" t="s">
        <v>71</v>
      </c>
      <c r="F4672" t="s">
        <v>126</v>
      </c>
      <c r="G4672" t="s">
        <v>68</v>
      </c>
      <c r="H4672">
        <v>1</v>
      </c>
      <c r="I4672">
        <v>125.54</v>
      </c>
      <c r="J4672">
        <v>4.7E-2</v>
      </c>
      <c r="K4672">
        <v>93.26</v>
      </c>
      <c r="L4672" t="s">
        <v>57</v>
      </c>
    </row>
    <row r="4673" spans="1:12" x14ac:dyDescent="0.3">
      <c r="A4673" t="s">
        <v>5977</v>
      </c>
      <c r="B4673" t="s">
        <v>7082</v>
      </c>
      <c r="C4673" t="s">
        <v>63</v>
      </c>
      <c r="D4673" t="s">
        <v>281</v>
      </c>
      <c r="E4673" t="s">
        <v>71</v>
      </c>
      <c r="F4673" t="s">
        <v>97</v>
      </c>
      <c r="G4673" t="s">
        <v>68</v>
      </c>
      <c r="H4673">
        <v>14</v>
      </c>
      <c r="I4673">
        <v>132.30000000000001</v>
      </c>
      <c r="J4673">
        <v>9.1999999999999998E-2</v>
      </c>
      <c r="K4673">
        <v>95.89</v>
      </c>
      <c r="L4673" t="s">
        <v>57</v>
      </c>
    </row>
    <row r="4674" spans="1:12" x14ac:dyDescent="0.3">
      <c r="A4674" t="s">
        <v>454</v>
      </c>
      <c r="B4674" t="s">
        <v>7783</v>
      </c>
      <c r="C4674" t="s">
        <v>6755</v>
      </c>
      <c r="D4674" t="s">
        <v>144</v>
      </c>
      <c r="E4674" t="s">
        <v>60</v>
      </c>
      <c r="F4674" t="s">
        <v>90</v>
      </c>
      <c r="G4674" t="s">
        <v>68</v>
      </c>
      <c r="H4674">
        <v>4</v>
      </c>
      <c r="I4674">
        <v>118.5</v>
      </c>
      <c r="J4674">
        <v>8.1000000000000003E-2</v>
      </c>
      <c r="K4674">
        <v>56.67</v>
      </c>
      <c r="L4674" t="s">
        <v>57</v>
      </c>
    </row>
    <row r="4675" spans="1:12" x14ac:dyDescent="0.3">
      <c r="A4675" t="s">
        <v>3989</v>
      </c>
      <c r="B4675" t="s">
        <v>6833</v>
      </c>
      <c r="C4675" t="s">
        <v>88</v>
      </c>
      <c r="D4675" t="s">
        <v>198</v>
      </c>
      <c r="E4675" t="s">
        <v>93</v>
      </c>
      <c r="F4675" t="s">
        <v>94</v>
      </c>
      <c r="G4675" t="s">
        <v>68</v>
      </c>
      <c r="H4675">
        <v>1</v>
      </c>
      <c r="I4675">
        <v>12</v>
      </c>
      <c r="J4675">
        <v>3.7999999999999999E-2</v>
      </c>
      <c r="K4675">
        <v>5.77</v>
      </c>
      <c r="L4675" t="s">
        <v>57</v>
      </c>
    </row>
    <row r="4676" spans="1:12" x14ac:dyDescent="0.3">
      <c r="A4676" t="s">
        <v>362</v>
      </c>
      <c r="B4676" t="s">
        <v>7542</v>
      </c>
      <c r="C4676" t="s">
        <v>88</v>
      </c>
      <c r="D4676" t="s">
        <v>162</v>
      </c>
      <c r="E4676" t="s">
        <v>93</v>
      </c>
      <c r="F4676" t="s">
        <v>7353</v>
      </c>
      <c r="G4676" t="s">
        <v>68</v>
      </c>
      <c r="H4676">
        <v>2</v>
      </c>
      <c r="I4676">
        <v>56</v>
      </c>
      <c r="J4676">
        <v>0</v>
      </c>
      <c r="K4676">
        <v>25.64</v>
      </c>
      <c r="L4676" t="s">
        <v>57</v>
      </c>
    </row>
    <row r="4677" spans="1:12" x14ac:dyDescent="0.3">
      <c r="A4677" t="s">
        <v>988</v>
      </c>
      <c r="B4677" t="s">
        <v>8052</v>
      </c>
      <c r="C4677" t="s">
        <v>52</v>
      </c>
      <c r="D4677" t="s">
        <v>75</v>
      </c>
      <c r="E4677" t="s">
        <v>93</v>
      </c>
      <c r="F4677" t="s">
        <v>94</v>
      </c>
      <c r="G4677" t="s">
        <v>56</v>
      </c>
      <c r="H4677">
        <v>1</v>
      </c>
      <c r="I4677">
        <v>18.260000000000002</v>
      </c>
      <c r="J4677">
        <v>0.16500000000000001</v>
      </c>
      <c r="K4677">
        <v>6.59</v>
      </c>
      <c r="L4677" t="s">
        <v>57</v>
      </c>
    </row>
    <row r="4678" spans="1:12" x14ac:dyDescent="0.3">
      <c r="A4678" t="s">
        <v>1482</v>
      </c>
      <c r="B4678" t="s">
        <v>7165</v>
      </c>
      <c r="C4678" t="s">
        <v>63</v>
      </c>
      <c r="D4678" t="s">
        <v>263</v>
      </c>
      <c r="E4678" t="s">
        <v>93</v>
      </c>
      <c r="F4678" t="s">
        <v>94</v>
      </c>
      <c r="G4678" t="s">
        <v>56</v>
      </c>
      <c r="H4678">
        <v>4</v>
      </c>
      <c r="I4678">
        <v>31.5</v>
      </c>
      <c r="J4678">
        <v>0.114</v>
      </c>
      <c r="K4678">
        <v>13.77</v>
      </c>
      <c r="L4678" t="s">
        <v>57</v>
      </c>
    </row>
    <row r="4679" spans="1:12" x14ac:dyDescent="0.3">
      <c r="A4679" t="s">
        <v>6331</v>
      </c>
      <c r="B4679" t="s">
        <v>6907</v>
      </c>
      <c r="C4679" t="s">
        <v>88</v>
      </c>
      <c r="D4679" t="s">
        <v>123</v>
      </c>
      <c r="E4679" t="s">
        <v>71</v>
      </c>
      <c r="F4679" t="s">
        <v>86</v>
      </c>
      <c r="G4679" t="s">
        <v>56</v>
      </c>
      <c r="H4679">
        <v>21</v>
      </c>
      <c r="I4679">
        <v>295.41000000000003</v>
      </c>
      <c r="J4679">
        <v>0</v>
      </c>
      <c r="K4679">
        <v>211.65</v>
      </c>
      <c r="L4679" t="s">
        <v>57</v>
      </c>
    </row>
    <row r="4680" spans="1:12" x14ac:dyDescent="0.3">
      <c r="A4680" t="s">
        <v>3619</v>
      </c>
      <c r="B4680" t="s">
        <v>7601</v>
      </c>
      <c r="C4680" t="s">
        <v>88</v>
      </c>
      <c r="D4680" t="s">
        <v>202</v>
      </c>
      <c r="E4680" t="s">
        <v>93</v>
      </c>
      <c r="F4680" t="s">
        <v>141</v>
      </c>
      <c r="G4680" t="s">
        <v>56</v>
      </c>
      <c r="H4680">
        <v>1</v>
      </c>
      <c r="I4680">
        <v>86.56</v>
      </c>
      <c r="J4680">
        <v>8.1000000000000003E-2</v>
      </c>
      <c r="K4680">
        <v>33.85</v>
      </c>
      <c r="L4680" t="s">
        <v>57</v>
      </c>
    </row>
    <row r="4681" spans="1:12" x14ac:dyDescent="0.3">
      <c r="A4681" t="s">
        <v>2064</v>
      </c>
      <c r="B4681" t="s">
        <v>8271</v>
      </c>
      <c r="C4681" t="s">
        <v>88</v>
      </c>
      <c r="D4681" t="s">
        <v>135</v>
      </c>
      <c r="E4681" t="s">
        <v>107</v>
      </c>
      <c r="F4681" t="s">
        <v>108</v>
      </c>
      <c r="G4681" t="s">
        <v>68</v>
      </c>
      <c r="H4681">
        <v>3</v>
      </c>
      <c r="I4681">
        <v>46.48</v>
      </c>
      <c r="J4681">
        <v>2.3E-2</v>
      </c>
      <c r="K4681">
        <v>16.95</v>
      </c>
      <c r="L4681" t="s">
        <v>57</v>
      </c>
    </row>
    <row r="4682" spans="1:12" x14ac:dyDescent="0.3">
      <c r="A4682" t="s">
        <v>5271</v>
      </c>
      <c r="B4682" t="s">
        <v>6912</v>
      </c>
      <c r="C4682" t="s">
        <v>63</v>
      </c>
      <c r="D4682" t="s">
        <v>175</v>
      </c>
      <c r="E4682" t="s">
        <v>60</v>
      </c>
      <c r="F4682" t="s">
        <v>76</v>
      </c>
      <c r="G4682" t="s">
        <v>56</v>
      </c>
      <c r="H4682">
        <v>5</v>
      </c>
      <c r="I4682">
        <v>112.31</v>
      </c>
      <c r="J4682">
        <v>0.19500000000000001</v>
      </c>
      <c r="K4682">
        <v>49.78</v>
      </c>
      <c r="L4682" t="s">
        <v>6720</v>
      </c>
    </row>
    <row r="4683" spans="1:12" x14ac:dyDescent="0.3">
      <c r="A4683" t="s">
        <v>1679</v>
      </c>
      <c r="B4683" t="s">
        <v>8473</v>
      </c>
      <c r="C4683" t="s">
        <v>52</v>
      </c>
      <c r="D4683" t="s">
        <v>70</v>
      </c>
      <c r="E4683" t="s">
        <v>93</v>
      </c>
      <c r="F4683" t="s">
        <v>124</v>
      </c>
      <c r="G4683" t="s">
        <v>68</v>
      </c>
      <c r="H4683">
        <v>3</v>
      </c>
      <c r="I4683">
        <v>81</v>
      </c>
      <c r="J4683">
        <v>0.13</v>
      </c>
      <c r="K4683">
        <v>34.17</v>
      </c>
      <c r="L4683" t="s">
        <v>57</v>
      </c>
    </row>
    <row r="4684" spans="1:12" x14ac:dyDescent="0.3">
      <c r="A4684" t="s">
        <v>784</v>
      </c>
      <c r="B4684" t="s">
        <v>7566</v>
      </c>
      <c r="C4684" t="s">
        <v>63</v>
      </c>
      <c r="D4684" t="s">
        <v>204</v>
      </c>
      <c r="E4684" t="s">
        <v>54</v>
      </c>
      <c r="F4684" t="s">
        <v>55</v>
      </c>
      <c r="G4684" t="s">
        <v>68</v>
      </c>
      <c r="H4684">
        <v>4</v>
      </c>
      <c r="I4684">
        <v>19.18</v>
      </c>
      <c r="J4684">
        <v>4.5999999999999999E-2</v>
      </c>
      <c r="K4684">
        <v>13.06</v>
      </c>
      <c r="L4684" t="s">
        <v>6720</v>
      </c>
    </row>
    <row r="4685" spans="1:12" x14ac:dyDescent="0.3">
      <c r="A4685" t="s">
        <v>2195</v>
      </c>
      <c r="B4685" t="s">
        <v>7377</v>
      </c>
      <c r="C4685" t="s">
        <v>84</v>
      </c>
      <c r="D4685" t="s">
        <v>225</v>
      </c>
      <c r="E4685" t="s">
        <v>71</v>
      </c>
      <c r="F4685" t="s">
        <v>97</v>
      </c>
      <c r="G4685" t="s">
        <v>56</v>
      </c>
      <c r="H4685">
        <v>2</v>
      </c>
      <c r="I4685">
        <v>291.99</v>
      </c>
      <c r="J4685">
        <v>0.14499999999999999</v>
      </c>
      <c r="K4685">
        <v>218.54</v>
      </c>
      <c r="L4685" t="s">
        <v>57</v>
      </c>
    </row>
    <row r="4686" spans="1:12" x14ac:dyDescent="0.3">
      <c r="A4686" t="s">
        <v>5014</v>
      </c>
      <c r="B4686" t="s">
        <v>8518</v>
      </c>
      <c r="C4686" t="s">
        <v>63</v>
      </c>
      <c r="D4686" t="s">
        <v>302</v>
      </c>
      <c r="E4686" t="s">
        <v>71</v>
      </c>
      <c r="F4686" t="s">
        <v>86</v>
      </c>
      <c r="G4686" t="s">
        <v>68</v>
      </c>
      <c r="H4686">
        <v>3</v>
      </c>
      <c r="I4686">
        <v>146.13999999999999</v>
      </c>
      <c r="J4686">
        <v>0.35299999999999998</v>
      </c>
      <c r="K4686">
        <v>105.08</v>
      </c>
      <c r="L4686" t="s">
        <v>57</v>
      </c>
    </row>
    <row r="4687" spans="1:12" x14ac:dyDescent="0.3">
      <c r="A4687" t="s">
        <v>6361</v>
      </c>
      <c r="B4687" t="s">
        <v>8097</v>
      </c>
      <c r="C4687" t="s">
        <v>63</v>
      </c>
      <c r="D4687" t="s">
        <v>251</v>
      </c>
      <c r="E4687" t="s">
        <v>71</v>
      </c>
      <c r="F4687" t="s">
        <v>126</v>
      </c>
      <c r="G4687" t="s">
        <v>56</v>
      </c>
      <c r="H4687">
        <v>1</v>
      </c>
      <c r="I4687">
        <v>65.069999999999993</v>
      </c>
      <c r="J4687">
        <v>0.23499999999999999</v>
      </c>
      <c r="K4687">
        <v>47.98</v>
      </c>
      <c r="L4687" t="s">
        <v>57</v>
      </c>
    </row>
    <row r="4688" spans="1:12" x14ac:dyDescent="0.3">
      <c r="A4688" t="s">
        <v>6059</v>
      </c>
      <c r="B4688" t="s">
        <v>8519</v>
      </c>
      <c r="C4688" t="s">
        <v>84</v>
      </c>
      <c r="D4688" t="s">
        <v>147</v>
      </c>
      <c r="E4688" t="s">
        <v>60</v>
      </c>
      <c r="F4688" t="s">
        <v>90</v>
      </c>
      <c r="G4688" t="s">
        <v>56</v>
      </c>
      <c r="H4688">
        <v>1</v>
      </c>
      <c r="I4688">
        <v>114.73</v>
      </c>
      <c r="J4688">
        <v>8.5000000000000006E-2</v>
      </c>
      <c r="K4688">
        <v>50.49</v>
      </c>
      <c r="L4688" t="s">
        <v>57</v>
      </c>
    </row>
    <row r="4689" spans="1:12" x14ac:dyDescent="0.3">
      <c r="A4689" t="s">
        <v>598</v>
      </c>
      <c r="B4689" t="s">
        <v>8271</v>
      </c>
      <c r="C4689" t="s">
        <v>6750</v>
      </c>
      <c r="D4689" t="s">
        <v>162</v>
      </c>
      <c r="E4689" t="s">
        <v>71</v>
      </c>
      <c r="F4689" t="s">
        <v>72</v>
      </c>
      <c r="G4689" t="s">
        <v>56</v>
      </c>
      <c r="H4689">
        <v>4</v>
      </c>
      <c r="I4689">
        <v>113.72</v>
      </c>
      <c r="J4689">
        <v>4.2999999999999997E-2</v>
      </c>
      <c r="K4689">
        <v>90.56</v>
      </c>
      <c r="L4689" t="s">
        <v>57</v>
      </c>
    </row>
    <row r="4690" spans="1:12" x14ac:dyDescent="0.3">
      <c r="A4690" t="s">
        <v>1688</v>
      </c>
      <c r="B4690" t="s">
        <v>6756</v>
      </c>
      <c r="C4690" t="s">
        <v>52</v>
      </c>
      <c r="D4690" t="s">
        <v>101</v>
      </c>
      <c r="E4690" t="s">
        <v>71</v>
      </c>
      <c r="F4690" t="s">
        <v>7153</v>
      </c>
      <c r="G4690" t="s">
        <v>56</v>
      </c>
      <c r="H4690">
        <v>3</v>
      </c>
      <c r="I4690">
        <v>283.05</v>
      </c>
      <c r="J4690">
        <v>0.14199999999999999</v>
      </c>
      <c r="K4690">
        <v>192.72</v>
      </c>
      <c r="L4690" t="s">
        <v>57</v>
      </c>
    </row>
    <row r="4691" spans="1:12" x14ac:dyDescent="0.3">
      <c r="A4691" t="s">
        <v>4073</v>
      </c>
      <c r="B4691" t="s">
        <v>7386</v>
      </c>
      <c r="C4691" t="s">
        <v>88</v>
      </c>
      <c r="D4691" t="s">
        <v>123</v>
      </c>
      <c r="E4691" t="s">
        <v>7021</v>
      </c>
      <c r="F4691" t="s">
        <v>148</v>
      </c>
      <c r="G4691" t="s">
        <v>56</v>
      </c>
      <c r="H4691">
        <v>1</v>
      </c>
      <c r="I4691">
        <v>55.5</v>
      </c>
      <c r="J4691">
        <v>8.6999999999999994E-2</v>
      </c>
      <c r="K4691">
        <v>17.059999999999999</v>
      </c>
      <c r="L4691" t="s">
        <v>57</v>
      </c>
    </row>
    <row r="4692" spans="1:12" x14ac:dyDescent="0.3">
      <c r="A4692" t="s">
        <v>2508</v>
      </c>
      <c r="B4692" t="s">
        <v>7703</v>
      </c>
      <c r="C4692" t="s">
        <v>63</v>
      </c>
      <c r="E4692" t="s">
        <v>107</v>
      </c>
      <c r="F4692" t="s">
        <v>132</v>
      </c>
      <c r="G4692" t="s">
        <v>68</v>
      </c>
      <c r="H4692">
        <v>4</v>
      </c>
      <c r="I4692">
        <v>53.15</v>
      </c>
      <c r="J4692">
        <v>0.122</v>
      </c>
      <c r="K4692">
        <v>17.72</v>
      </c>
      <c r="L4692" t="s">
        <v>57</v>
      </c>
    </row>
    <row r="4693" spans="1:12" x14ac:dyDescent="0.3">
      <c r="A4693" t="s">
        <v>1403</v>
      </c>
      <c r="B4693" t="s">
        <v>6780</v>
      </c>
      <c r="C4693" t="s">
        <v>88</v>
      </c>
      <c r="D4693" t="s">
        <v>198</v>
      </c>
      <c r="E4693" t="s">
        <v>71</v>
      </c>
      <c r="F4693" t="s">
        <v>72</v>
      </c>
      <c r="G4693" t="s">
        <v>68</v>
      </c>
      <c r="H4693">
        <v>4</v>
      </c>
      <c r="I4693">
        <v>278.83999999999997</v>
      </c>
      <c r="J4693">
        <v>3.1E-2</v>
      </c>
      <c r="K4693">
        <v>210.57</v>
      </c>
      <c r="L4693" t="s">
        <v>6720</v>
      </c>
    </row>
    <row r="4694" spans="1:12" x14ac:dyDescent="0.3">
      <c r="A4694" t="s">
        <v>4124</v>
      </c>
      <c r="B4694" t="s">
        <v>7190</v>
      </c>
      <c r="C4694" t="s">
        <v>88</v>
      </c>
      <c r="D4694" t="s">
        <v>183</v>
      </c>
      <c r="E4694" t="s">
        <v>54</v>
      </c>
      <c r="F4694" t="s">
        <v>114</v>
      </c>
      <c r="G4694" t="s">
        <v>68</v>
      </c>
      <c r="H4694">
        <v>3</v>
      </c>
      <c r="I4694">
        <v>8.9</v>
      </c>
      <c r="J4694">
        <v>5.1999999999999998E-2</v>
      </c>
      <c r="K4694">
        <v>6.18</v>
      </c>
      <c r="L4694" t="s">
        <v>57</v>
      </c>
    </row>
    <row r="4695" spans="1:12" x14ac:dyDescent="0.3">
      <c r="A4695" t="s">
        <v>4671</v>
      </c>
      <c r="B4695" t="s">
        <v>8364</v>
      </c>
      <c r="C4695" t="s">
        <v>52</v>
      </c>
      <c r="D4695" t="s">
        <v>216</v>
      </c>
      <c r="E4695" t="s">
        <v>54</v>
      </c>
      <c r="F4695" t="s">
        <v>55</v>
      </c>
      <c r="G4695" t="s">
        <v>68</v>
      </c>
      <c r="H4695">
        <v>10</v>
      </c>
      <c r="I4695">
        <v>11.79</v>
      </c>
      <c r="J4695">
        <v>2.9000000000000001E-2</v>
      </c>
      <c r="K4695">
        <v>8.1199999999999992</v>
      </c>
      <c r="L4695" t="s">
        <v>57</v>
      </c>
    </row>
    <row r="4696" spans="1:12" x14ac:dyDescent="0.3">
      <c r="A4696" t="s">
        <v>2188</v>
      </c>
      <c r="B4696" t="s">
        <v>8013</v>
      </c>
      <c r="C4696" t="s">
        <v>52</v>
      </c>
      <c r="D4696" t="s">
        <v>121</v>
      </c>
      <c r="E4696" t="s">
        <v>93</v>
      </c>
      <c r="F4696" t="s">
        <v>141</v>
      </c>
      <c r="G4696" t="s">
        <v>56</v>
      </c>
      <c r="H4696">
        <v>1</v>
      </c>
      <c r="I4696">
        <v>10.46</v>
      </c>
      <c r="J4696">
        <v>3.4000000000000002E-2</v>
      </c>
      <c r="K4696">
        <v>4.88</v>
      </c>
      <c r="L4696" t="s">
        <v>57</v>
      </c>
    </row>
    <row r="4697" spans="1:12" x14ac:dyDescent="0.3">
      <c r="A4697" t="s">
        <v>4016</v>
      </c>
      <c r="B4697" t="s">
        <v>7357</v>
      </c>
      <c r="C4697" t="s">
        <v>6820</v>
      </c>
      <c r="E4697" t="s">
        <v>71</v>
      </c>
      <c r="F4697" t="s">
        <v>6814</v>
      </c>
      <c r="G4697" t="s">
        <v>68</v>
      </c>
      <c r="H4697">
        <v>4</v>
      </c>
      <c r="I4697">
        <v>282.31</v>
      </c>
      <c r="J4697">
        <v>6.0999999999999999E-2</v>
      </c>
      <c r="K4697">
        <v>216.35</v>
      </c>
      <c r="L4697" t="s">
        <v>57</v>
      </c>
    </row>
    <row r="4698" spans="1:12" x14ac:dyDescent="0.3">
      <c r="A4698" t="s">
        <v>3498</v>
      </c>
      <c r="B4698" t="s">
        <v>8052</v>
      </c>
      <c r="C4698" t="s">
        <v>84</v>
      </c>
      <c r="D4698" t="s">
        <v>85</v>
      </c>
      <c r="E4698" t="s">
        <v>93</v>
      </c>
      <c r="F4698" t="s">
        <v>219</v>
      </c>
      <c r="G4698" t="s">
        <v>56</v>
      </c>
      <c r="H4698">
        <v>4</v>
      </c>
      <c r="I4698">
        <v>69.03</v>
      </c>
      <c r="J4698">
        <v>6.8000000000000005E-2</v>
      </c>
      <c r="K4698">
        <v>34.450000000000003</v>
      </c>
      <c r="L4698" t="s">
        <v>104</v>
      </c>
    </row>
    <row r="4699" spans="1:12" x14ac:dyDescent="0.3">
      <c r="A4699" t="s">
        <v>377</v>
      </c>
      <c r="B4699" t="s">
        <v>8520</v>
      </c>
      <c r="C4699" t="s">
        <v>88</v>
      </c>
      <c r="D4699" t="s">
        <v>135</v>
      </c>
      <c r="E4699" t="s">
        <v>54</v>
      </c>
      <c r="F4699" t="s">
        <v>114</v>
      </c>
      <c r="G4699" t="s">
        <v>56</v>
      </c>
      <c r="H4699">
        <v>1</v>
      </c>
      <c r="I4699">
        <v>17.03</v>
      </c>
      <c r="J4699">
        <v>0.13100000000000001</v>
      </c>
      <c r="K4699">
        <v>10.29</v>
      </c>
      <c r="L4699" t="s">
        <v>6738</v>
      </c>
    </row>
    <row r="4700" spans="1:12" x14ac:dyDescent="0.3">
      <c r="A4700" t="s">
        <v>3801</v>
      </c>
      <c r="B4700" t="s">
        <v>7598</v>
      </c>
      <c r="C4700" t="s">
        <v>88</v>
      </c>
      <c r="D4700" t="s">
        <v>89</v>
      </c>
      <c r="E4700" t="s">
        <v>93</v>
      </c>
      <c r="F4700" t="s">
        <v>141</v>
      </c>
      <c r="G4700" t="s">
        <v>68</v>
      </c>
      <c r="H4700">
        <v>4</v>
      </c>
      <c r="I4700">
        <v>44.01</v>
      </c>
      <c r="J4700">
        <v>3.3000000000000002E-2</v>
      </c>
      <c r="K4700">
        <v>18.28</v>
      </c>
      <c r="L4700" t="s">
        <v>57</v>
      </c>
    </row>
    <row r="4701" spans="1:12" x14ac:dyDescent="0.3">
      <c r="A4701" t="s">
        <v>3606</v>
      </c>
      <c r="B4701" t="s">
        <v>7365</v>
      </c>
      <c r="C4701" t="s">
        <v>63</v>
      </c>
      <c r="D4701" t="s">
        <v>159</v>
      </c>
      <c r="E4701" t="s">
        <v>71</v>
      </c>
      <c r="F4701" t="s">
        <v>78</v>
      </c>
      <c r="G4701" t="s">
        <v>56</v>
      </c>
      <c r="H4701">
        <v>1</v>
      </c>
      <c r="I4701">
        <v>238.13</v>
      </c>
      <c r="J4701">
        <v>6.6000000000000003E-2</v>
      </c>
      <c r="K4701">
        <v>182.41</v>
      </c>
      <c r="L4701" t="s">
        <v>57</v>
      </c>
    </row>
    <row r="4702" spans="1:12" x14ac:dyDescent="0.3">
      <c r="A4702" t="s">
        <v>2922</v>
      </c>
      <c r="B4702" t="s">
        <v>7415</v>
      </c>
      <c r="C4702" t="s">
        <v>84</v>
      </c>
      <c r="D4702" t="s">
        <v>171</v>
      </c>
      <c r="E4702" t="s">
        <v>60</v>
      </c>
      <c r="F4702" t="s">
        <v>99</v>
      </c>
      <c r="G4702" t="s">
        <v>56</v>
      </c>
      <c r="H4702">
        <v>1</v>
      </c>
      <c r="I4702">
        <v>111.21</v>
      </c>
      <c r="J4702">
        <v>9.0999999999999998E-2</v>
      </c>
      <c r="K4702">
        <v>48.8</v>
      </c>
      <c r="L4702" t="s">
        <v>57</v>
      </c>
    </row>
    <row r="4703" spans="1:12" x14ac:dyDescent="0.3">
      <c r="A4703" t="s">
        <v>5608</v>
      </c>
      <c r="B4703" t="s">
        <v>7044</v>
      </c>
      <c r="C4703" t="s">
        <v>84</v>
      </c>
      <c r="D4703" t="s">
        <v>144</v>
      </c>
      <c r="E4703" t="s">
        <v>71</v>
      </c>
      <c r="F4703" t="s">
        <v>78</v>
      </c>
      <c r="G4703" t="s">
        <v>68</v>
      </c>
      <c r="H4703">
        <v>2</v>
      </c>
      <c r="I4703">
        <v>125.48</v>
      </c>
      <c r="J4703">
        <v>6.2E-2</v>
      </c>
      <c r="K4703">
        <v>95.53</v>
      </c>
      <c r="L4703" t="s">
        <v>57</v>
      </c>
    </row>
    <row r="4704" spans="1:12" x14ac:dyDescent="0.3">
      <c r="A4704" t="s">
        <v>4223</v>
      </c>
      <c r="B4704" t="s">
        <v>7495</v>
      </c>
      <c r="C4704" t="s">
        <v>6750</v>
      </c>
      <c r="D4704" t="s">
        <v>89</v>
      </c>
      <c r="E4704" t="s">
        <v>93</v>
      </c>
      <c r="F4704" t="s">
        <v>219</v>
      </c>
      <c r="G4704" t="s">
        <v>56</v>
      </c>
      <c r="H4704">
        <v>1</v>
      </c>
      <c r="I4704">
        <v>18.829999999999998</v>
      </c>
      <c r="J4704">
        <v>0.122</v>
      </c>
      <c r="K4704">
        <v>9.14</v>
      </c>
      <c r="L4704" t="s">
        <v>57</v>
      </c>
    </row>
    <row r="4705" spans="1:12" x14ac:dyDescent="0.3">
      <c r="A4705" t="s">
        <v>1355</v>
      </c>
      <c r="B4705" t="s">
        <v>7223</v>
      </c>
      <c r="C4705" t="s">
        <v>63</v>
      </c>
      <c r="D4705" t="s">
        <v>204</v>
      </c>
      <c r="E4705" t="s">
        <v>93</v>
      </c>
      <c r="F4705" t="s">
        <v>7353</v>
      </c>
      <c r="G4705" t="s">
        <v>68</v>
      </c>
      <c r="H4705">
        <v>4</v>
      </c>
      <c r="I4705">
        <v>58.75</v>
      </c>
      <c r="J4705">
        <v>0.26200000000000001</v>
      </c>
      <c r="K4705">
        <v>24.38</v>
      </c>
      <c r="L4705" t="s">
        <v>57</v>
      </c>
    </row>
    <row r="4706" spans="1:12" x14ac:dyDescent="0.3">
      <c r="A4706" t="s">
        <v>6102</v>
      </c>
      <c r="B4706" t="s">
        <v>8521</v>
      </c>
      <c r="C4706" t="s">
        <v>6865</v>
      </c>
      <c r="D4706" t="s">
        <v>119</v>
      </c>
      <c r="E4706" t="s">
        <v>107</v>
      </c>
      <c r="F4706" t="s">
        <v>193</v>
      </c>
      <c r="G4706" t="s">
        <v>56</v>
      </c>
      <c r="H4706">
        <v>9</v>
      </c>
      <c r="I4706">
        <v>26.69</v>
      </c>
      <c r="J4706">
        <v>0.219</v>
      </c>
      <c r="K4706">
        <v>11.82</v>
      </c>
      <c r="L4706" t="s">
        <v>57</v>
      </c>
    </row>
    <row r="4707" spans="1:12" x14ac:dyDescent="0.3">
      <c r="A4707" t="s">
        <v>6238</v>
      </c>
      <c r="B4707" t="s">
        <v>7179</v>
      </c>
      <c r="C4707" t="s">
        <v>63</v>
      </c>
      <c r="D4707" t="s">
        <v>137</v>
      </c>
      <c r="E4707" t="s">
        <v>60</v>
      </c>
      <c r="F4707" t="s">
        <v>61</v>
      </c>
      <c r="G4707" t="s">
        <v>68</v>
      </c>
      <c r="H4707">
        <v>1</v>
      </c>
      <c r="I4707">
        <v>85.68</v>
      </c>
      <c r="J4707">
        <v>0.40600000000000003</v>
      </c>
      <c r="K4707">
        <v>45.6</v>
      </c>
      <c r="L4707" t="s">
        <v>57</v>
      </c>
    </row>
    <row r="4708" spans="1:12" x14ac:dyDescent="0.3">
      <c r="A4708" t="s">
        <v>4890</v>
      </c>
      <c r="B4708" t="s">
        <v>6934</v>
      </c>
      <c r="C4708" t="s">
        <v>84</v>
      </c>
      <c r="D4708" t="s">
        <v>169</v>
      </c>
      <c r="E4708" t="s">
        <v>71</v>
      </c>
      <c r="F4708" t="s">
        <v>72</v>
      </c>
      <c r="G4708" t="s">
        <v>56</v>
      </c>
      <c r="H4708">
        <v>7</v>
      </c>
      <c r="I4708">
        <v>52.08</v>
      </c>
      <c r="J4708">
        <v>5.7000000000000002E-2</v>
      </c>
      <c r="K4708">
        <v>36.53</v>
      </c>
      <c r="L4708" t="s">
        <v>57</v>
      </c>
    </row>
    <row r="4709" spans="1:12" x14ac:dyDescent="0.3">
      <c r="A4709" t="s">
        <v>6593</v>
      </c>
      <c r="B4709" t="s">
        <v>7909</v>
      </c>
      <c r="C4709" t="s">
        <v>63</v>
      </c>
      <c r="D4709" t="s">
        <v>251</v>
      </c>
      <c r="E4709" t="s">
        <v>54</v>
      </c>
      <c r="F4709" t="s">
        <v>114</v>
      </c>
      <c r="G4709" t="s">
        <v>56</v>
      </c>
      <c r="H4709">
        <v>2</v>
      </c>
      <c r="I4709">
        <v>16.600000000000001</v>
      </c>
      <c r="J4709">
        <v>0.20300000000000001</v>
      </c>
      <c r="K4709">
        <v>10.7</v>
      </c>
      <c r="L4709" t="s">
        <v>57</v>
      </c>
    </row>
    <row r="4710" spans="1:12" x14ac:dyDescent="0.3">
      <c r="A4710" t="s">
        <v>624</v>
      </c>
      <c r="B4710" t="s">
        <v>7662</v>
      </c>
      <c r="C4710" t="s">
        <v>52</v>
      </c>
      <c r="D4710" t="s">
        <v>96</v>
      </c>
      <c r="E4710" t="s">
        <v>54</v>
      </c>
      <c r="F4710" t="s">
        <v>65</v>
      </c>
      <c r="G4710" t="s">
        <v>68</v>
      </c>
      <c r="H4710">
        <v>8</v>
      </c>
      <c r="J4710">
        <v>1.6E-2</v>
      </c>
      <c r="K4710">
        <v>7.49</v>
      </c>
      <c r="L4710" t="s">
        <v>57</v>
      </c>
    </row>
    <row r="4711" spans="1:12" x14ac:dyDescent="0.3">
      <c r="A4711" t="s">
        <v>5614</v>
      </c>
      <c r="B4711" t="s">
        <v>7677</v>
      </c>
      <c r="C4711" t="s">
        <v>52</v>
      </c>
      <c r="D4711" t="s">
        <v>96</v>
      </c>
      <c r="E4711" t="s">
        <v>107</v>
      </c>
      <c r="F4711" t="s">
        <v>139</v>
      </c>
      <c r="G4711" t="s">
        <v>68</v>
      </c>
      <c r="H4711">
        <v>3</v>
      </c>
      <c r="I4711">
        <v>52.46</v>
      </c>
      <c r="J4711">
        <v>0.108</v>
      </c>
      <c r="K4711">
        <v>20.94</v>
      </c>
      <c r="L4711" t="s">
        <v>57</v>
      </c>
    </row>
    <row r="4712" spans="1:12" x14ac:dyDescent="0.3">
      <c r="A4712" t="s">
        <v>1202</v>
      </c>
      <c r="B4712" t="s">
        <v>8006</v>
      </c>
      <c r="C4712" t="s">
        <v>88</v>
      </c>
      <c r="D4712" t="s">
        <v>206</v>
      </c>
      <c r="E4712" t="s">
        <v>107</v>
      </c>
      <c r="F4712" t="s">
        <v>132</v>
      </c>
      <c r="G4712" t="s">
        <v>68</v>
      </c>
      <c r="H4712">
        <v>6</v>
      </c>
      <c r="I4712">
        <v>41.65</v>
      </c>
      <c r="J4712">
        <v>0.115</v>
      </c>
      <c r="K4712">
        <v>14.59</v>
      </c>
      <c r="L4712" t="s">
        <v>57</v>
      </c>
    </row>
    <row r="4713" spans="1:12" x14ac:dyDescent="0.3">
      <c r="A4713" t="s">
        <v>4815</v>
      </c>
      <c r="B4713" t="s">
        <v>8210</v>
      </c>
      <c r="C4713" t="s">
        <v>84</v>
      </c>
      <c r="E4713" t="s">
        <v>60</v>
      </c>
      <c r="F4713" t="s">
        <v>76</v>
      </c>
      <c r="G4713" t="s">
        <v>56</v>
      </c>
      <c r="H4713">
        <v>1</v>
      </c>
      <c r="I4713">
        <v>99.68</v>
      </c>
      <c r="J4713">
        <v>0.03</v>
      </c>
      <c r="K4713">
        <v>50.48</v>
      </c>
      <c r="L4713" t="s">
        <v>57</v>
      </c>
    </row>
    <row r="4714" spans="1:12" x14ac:dyDescent="0.3">
      <c r="A4714" t="s">
        <v>4351</v>
      </c>
      <c r="B4714" t="s">
        <v>8083</v>
      </c>
      <c r="C4714" t="s">
        <v>6865</v>
      </c>
      <c r="D4714" t="s">
        <v>82</v>
      </c>
      <c r="E4714" t="s">
        <v>54</v>
      </c>
      <c r="F4714" t="s">
        <v>65</v>
      </c>
      <c r="G4714" t="s">
        <v>56</v>
      </c>
      <c r="H4714">
        <v>10</v>
      </c>
      <c r="I4714">
        <v>17.649999999999999</v>
      </c>
      <c r="J4714">
        <v>0.40500000000000003</v>
      </c>
      <c r="K4714">
        <v>10.7</v>
      </c>
      <c r="L4714" t="s">
        <v>57</v>
      </c>
    </row>
    <row r="4715" spans="1:12" x14ac:dyDescent="0.3">
      <c r="A4715" t="s">
        <v>6141</v>
      </c>
      <c r="B4715" t="s">
        <v>8262</v>
      </c>
      <c r="C4715" t="s">
        <v>63</v>
      </c>
      <c r="D4715" t="s">
        <v>159</v>
      </c>
      <c r="E4715" t="s">
        <v>71</v>
      </c>
      <c r="F4715" t="s">
        <v>97</v>
      </c>
      <c r="G4715" t="s">
        <v>68</v>
      </c>
      <c r="H4715">
        <v>4</v>
      </c>
      <c r="I4715">
        <v>261.42</v>
      </c>
      <c r="J4715">
        <v>0.26800000000000002</v>
      </c>
      <c r="K4715">
        <v>191.09</v>
      </c>
      <c r="L4715" t="s">
        <v>57</v>
      </c>
    </row>
    <row r="4716" spans="1:12" x14ac:dyDescent="0.3">
      <c r="A4716" t="s">
        <v>3969</v>
      </c>
      <c r="B4716" t="s">
        <v>7626</v>
      </c>
      <c r="C4716" t="s">
        <v>63</v>
      </c>
      <c r="D4716" t="s">
        <v>204</v>
      </c>
      <c r="E4716" t="s">
        <v>6911</v>
      </c>
      <c r="F4716" t="s">
        <v>61</v>
      </c>
      <c r="G4716" t="s">
        <v>56</v>
      </c>
      <c r="H4716">
        <v>2</v>
      </c>
      <c r="I4716">
        <v>29.25</v>
      </c>
      <c r="J4716">
        <v>0.214</v>
      </c>
      <c r="K4716">
        <v>14.82</v>
      </c>
      <c r="L4716" t="s">
        <v>57</v>
      </c>
    </row>
    <row r="4717" spans="1:12" x14ac:dyDescent="0.3">
      <c r="A4717" t="s">
        <v>5481</v>
      </c>
      <c r="B4717" t="s">
        <v>7064</v>
      </c>
      <c r="C4717" t="s">
        <v>52</v>
      </c>
      <c r="D4717" t="s">
        <v>130</v>
      </c>
      <c r="E4717" t="s">
        <v>60</v>
      </c>
      <c r="F4717" t="s">
        <v>61</v>
      </c>
      <c r="G4717" t="s">
        <v>56</v>
      </c>
      <c r="H4717">
        <v>3</v>
      </c>
      <c r="I4717">
        <v>94.08</v>
      </c>
      <c r="J4717">
        <v>0.111</v>
      </c>
      <c r="K4717">
        <v>38.909999999999997</v>
      </c>
      <c r="L4717" t="s">
        <v>104</v>
      </c>
    </row>
    <row r="4718" spans="1:12" x14ac:dyDescent="0.3">
      <c r="A4718" t="s">
        <v>401</v>
      </c>
      <c r="B4718" t="s">
        <v>7120</v>
      </c>
      <c r="C4718" t="s">
        <v>84</v>
      </c>
      <c r="D4718" t="s">
        <v>144</v>
      </c>
      <c r="E4718" t="s">
        <v>54</v>
      </c>
      <c r="F4718" t="s">
        <v>268</v>
      </c>
      <c r="G4718" t="s">
        <v>56</v>
      </c>
      <c r="H4718">
        <v>2</v>
      </c>
      <c r="I4718">
        <v>24.91</v>
      </c>
      <c r="J4718">
        <v>8.6999999999999994E-2</v>
      </c>
      <c r="K4718">
        <v>15.44</v>
      </c>
      <c r="L4718" t="s">
        <v>57</v>
      </c>
    </row>
    <row r="4719" spans="1:12" x14ac:dyDescent="0.3">
      <c r="A4719" t="s">
        <v>5133</v>
      </c>
      <c r="B4719" t="s">
        <v>7625</v>
      </c>
      <c r="C4719" t="s">
        <v>52</v>
      </c>
      <c r="D4719" t="s">
        <v>272</v>
      </c>
      <c r="E4719" t="s">
        <v>54</v>
      </c>
      <c r="F4719" t="s">
        <v>55</v>
      </c>
      <c r="G4719" t="s">
        <v>56</v>
      </c>
      <c r="H4719">
        <v>14</v>
      </c>
      <c r="I4719">
        <v>13.2</v>
      </c>
      <c r="J4719">
        <v>5.2999999999999999E-2</v>
      </c>
      <c r="K4719">
        <v>8.44</v>
      </c>
      <c r="L4719" t="s">
        <v>57</v>
      </c>
    </row>
    <row r="4720" spans="1:12" x14ac:dyDescent="0.3">
      <c r="A4720" t="s">
        <v>1572</v>
      </c>
      <c r="B4720" t="s">
        <v>8295</v>
      </c>
      <c r="C4720" t="s">
        <v>84</v>
      </c>
      <c r="D4720" t="s">
        <v>196</v>
      </c>
      <c r="E4720" t="s">
        <v>107</v>
      </c>
      <c r="F4720" t="s">
        <v>193</v>
      </c>
      <c r="G4720" t="s">
        <v>68</v>
      </c>
      <c r="H4720">
        <v>1</v>
      </c>
      <c r="I4720">
        <v>13.23</v>
      </c>
      <c r="J4720">
        <v>4.3999999999999997E-2</v>
      </c>
      <c r="K4720">
        <v>5.55</v>
      </c>
      <c r="L4720" t="s">
        <v>57</v>
      </c>
    </row>
    <row r="4721" spans="1:12" x14ac:dyDescent="0.3">
      <c r="A4721" t="s">
        <v>2651</v>
      </c>
      <c r="C4721" t="s">
        <v>88</v>
      </c>
      <c r="D4721" t="s">
        <v>198</v>
      </c>
      <c r="E4721" t="s">
        <v>93</v>
      </c>
      <c r="F4721" t="s">
        <v>255</v>
      </c>
      <c r="G4721" t="s">
        <v>56</v>
      </c>
      <c r="H4721">
        <v>6</v>
      </c>
      <c r="I4721">
        <v>44.86</v>
      </c>
      <c r="J4721">
        <v>0.109</v>
      </c>
      <c r="K4721">
        <v>16.79</v>
      </c>
      <c r="L4721" t="s">
        <v>57</v>
      </c>
    </row>
    <row r="4722" spans="1:12" x14ac:dyDescent="0.3">
      <c r="A4722" t="s">
        <v>2652</v>
      </c>
      <c r="B4722" t="s">
        <v>7133</v>
      </c>
      <c r="C4722" t="s">
        <v>84</v>
      </c>
      <c r="D4722" t="s">
        <v>229</v>
      </c>
      <c r="E4722" t="s">
        <v>93</v>
      </c>
      <c r="F4722" t="s">
        <v>94</v>
      </c>
      <c r="G4722" t="s">
        <v>68</v>
      </c>
      <c r="H4722">
        <v>1</v>
      </c>
      <c r="I4722">
        <v>45.45</v>
      </c>
      <c r="J4722">
        <v>2.1999999999999999E-2</v>
      </c>
      <c r="K4722">
        <v>19.57</v>
      </c>
      <c r="L4722" t="s">
        <v>57</v>
      </c>
    </row>
    <row r="4723" spans="1:12" x14ac:dyDescent="0.3">
      <c r="A4723" t="s">
        <v>3701</v>
      </c>
      <c r="B4723" t="s">
        <v>7349</v>
      </c>
      <c r="C4723" t="s">
        <v>88</v>
      </c>
      <c r="D4723" t="s">
        <v>270</v>
      </c>
      <c r="E4723" t="s">
        <v>60</v>
      </c>
      <c r="F4723" t="s">
        <v>99</v>
      </c>
      <c r="G4723" t="s">
        <v>68</v>
      </c>
      <c r="H4723">
        <v>7</v>
      </c>
      <c r="I4723">
        <v>81.42</v>
      </c>
      <c r="J4723">
        <v>0.05</v>
      </c>
      <c r="K4723">
        <v>35.07</v>
      </c>
      <c r="L4723" t="s">
        <v>57</v>
      </c>
    </row>
    <row r="4724" spans="1:12" x14ac:dyDescent="0.3">
      <c r="A4724" t="s">
        <v>2455</v>
      </c>
      <c r="B4724" t="s">
        <v>7052</v>
      </c>
      <c r="C4724" t="s">
        <v>88</v>
      </c>
      <c r="D4724" t="s">
        <v>234</v>
      </c>
      <c r="E4724" t="s">
        <v>54</v>
      </c>
      <c r="F4724" t="s">
        <v>55</v>
      </c>
      <c r="G4724" t="s">
        <v>68</v>
      </c>
      <c r="H4724">
        <v>2</v>
      </c>
      <c r="I4724">
        <v>19.86</v>
      </c>
      <c r="J4724">
        <v>0.02</v>
      </c>
      <c r="K4724">
        <v>13.33</v>
      </c>
    </row>
    <row r="4725" spans="1:12" x14ac:dyDescent="0.3">
      <c r="A4725" t="s">
        <v>1913</v>
      </c>
      <c r="B4725" t="s">
        <v>8337</v>
      </c>
      <c r="C4725" t="s">
        <v>84</v>
      </c>
      <c r="D4725" t="s">
        <v>572</v>
      </c>
      <c r="E4725" t="s">
        <v>60</v>
      </c>
      <c r="F4725" t="s">
        <v>76</v>
      </c>
      <c r="G4725" t="s">
        <v>56</v>
      </c>
      <c r="H4725">
        <v>1</v>
      </c>
      <c r="I4725">
        <v>56.32</v>
      </c>
      <c r="J4725">
        <v>0.13</v>
      </c>
      <c r="K4725">
        <v>26.05</v>
      </c>
      <c r="L4725" t="s">
        <v>57</v>
      </c>
    </row>
    <row r="4726" spans="1:12" x14ac:dyDescent="0.3">
      <c r="A4726" t="s">
        <v>4937</v>
      </c>
      <c r="C4726" t="s">
        <v>88</v>
      </c>
      <c r="D4726" t="s">
        <v>206</v>
      </c>
      <c r="E4726" t="s">
        <v>93</v>
      </c>
      <c r="F4726" t="s">
        <v>94</v>
      </c>
      <c r="G4726" t="s">
        <v>56</v>
      </c>
      <c r="H4726">
        <v>6</v>
      </c>
      <c r="I4726">
        <v>14.26</v>
      </c>
      <c r="J4726">
        <v>7.0999999999999994E-2</v>
      </c>
      <c r="K4726">
        <v>5.82</v>
      </c>
      <c r="L4726" t="s">
        <v>57</v>
      </c>
    </row>
    <row r="4727" spans="1:12" x14ac:dyDescent="0.3">
      <c r="A4727" t="s">
        <v>1462</v>
      </c>
      <c r="B4727" t="s">
        <v>7637</v>
      </c>
      <c r="C4727" t="s">
        <v>52</v>
      </c>
      <c r="D4727" t="s">
        <v>8002</v>
      </c>
      <c r="E4727" t="s">
        <v>60</v>
      </c>
      <c r="F4727" t="s">
        <v>67</v>
      </c>
      <c r="G4727" t="s">
        <v>56</v>
      </c>
      <c r="H4727">
        <v>1</v>
      </c>
      <c r="I4727">
        <v>89.72</v>
      </c>
      <c r="J4727">
        <v>0.14099999999999999</v>
      </c>
      <c r="K4727">
        <v>39.21</v>
      </c>
      <c r="L4727" t="s">
        <v>57</v>
      </c>
    </row>
    <row r="4728" spans="1:12" x14ac:dyDescent="0.3">
      <c r="A4728" t="s">
        <v>4484</v>
      </c>
      <c r="B4728" t="s">
        <v>7183</v>
      </c>
      <c r="C4728" t="s">
        <v>52</v>
      </c>
      <c r="D4728" t="s">
        <v>155</v>
      </c>
      <c r="E4728" t="s">
        <v>71</v>
      </c>
      <c r="F4728" t="s">
        <v>126</v>
      </c>
      <c r="G4728" t="s">
        <v>56</v>
      </c>
      <c r="H4728">
        <v>10</v>
      </c>
      <c r="I4728">
        <v>153.52000000000001</v>
      </c>
      <c r="J4728">
        <v>6.5000000000000002E-2</v>
      </c>
      <c r="K4728">
        <v>102.17</v>
      </c>
      <c r="L4728" t="s">
        <v>57</v>
      </c>
    </row>
    <row r="4729" spans="1:12" x14ac:dyDescent="0.3">
      <c r="A4729" t="s">
        <v>5995</v>
      </c>
      <c r="B4729" t="s">
        <v>7574</v>
      </c>
      <c r="C4729" t="s">
        <v>52</v>
      </c>
      <c r="D4729" t="s">
        <v>70</v>
      </c>
      <c r="E4729" t="s">
        <v>107</v>
      </c>
      <c r="F4729" t="s">
        <v>139</v>
      </c>
      <c r="G4729" t="s">
        <v>68</v>
      </c>
      <c r="H4729">
        <v>5</v>
      </c>
      <c r="I4729">
        <v>17.66</v>
      </c>
      <c r="J4729">
        <v>0.11600000000000001</v>
      </c>
      <c r="K4729">
        <v>6.29</v>
      </c>
      <c r="L4729" t="s">
        <v>57</v>
      </c>
    </row>
    <row r="4730" spans="1:12" x14ac:dyDescent="0.3">
      <c r="A4730" t="s">
        <v>1114</v>
      </c>
      <c r="B4730" t="s">
        <v>7048</v>
      </c>
      <c r="C4730" t="s">
        <v>88</v>
      </c>
      <c r="D4730" t="s">
        <v>7026</v>
      </c>
      <c r="E4730" t="s">
        <v>54</v>
      </c>
      <c r="F4730" t="s">
        <v>55</v>
      </c>
      <c r="G4730" t="s">
        <v>68</v>
      </c>
      <c r="H4730">
        <v>6</v>
      </c>
      <c r="I4730">
        <v>22.38</v>
      </c>
      <c r="J4730">
        <v>0.158</v>
      </c>
      <c r="K4730">
        <v>14.42</v>
      </c>
      <c r="L4730" t="s">
        <v>57</v>
      </c>
    </row>
    <row r="4731" spans="1:12" x14ac:dyDescent="0.3">
      <c r="A4731" t="s">
        <v>3062</v>
      </c>
      <c r="B4731" t="s">
        <v>6978</v>
      </c>
      <c r="C4731" t="s">
        <v>52</v>
      </c>
      <c r="D4731" t="s">
        <v>200</v>
      </c>
      <c r="E4731" t="s">
        <v>71</v>
      </c>
      <c r="F4731" t="s">
        <v>86</v>
      </c>
      <c r="G4731" t="s">
        <v>68</v>
      </c>
      <c r="H4731">
        <v>5</v>
      </c>
      <c r="I4731">
        <v>141</v>
      </c>
      <c r="J4731">
        <v>0.17</v>
      </c>
      <c r="K4731">
        <v>107.84</v>
      </c>
      <c r="L4731" t="s">
        <v>57</v>
      </c>
    </row>
    <row r="4732" spans="1:12" x14ac:dyDescent="0.3">
      <c r="A4732" t="s">
        <v>6333</v>
      </c>
      <c r="B4732" t="s">
        <v>7663</v>
      </c>
      <c r="C4732" t="s">
        <v>63</v>
      </c>
      <c r="D4732" t="s">
        <v>281</v>
      </c>
      <c r="E4732" t="s">
        <v>54</v>
      </c>
      <c r="F4732" t="s">
        <v>6878</v>
      </c>
      <c r="G4732" t="s">
        <v>56</v>
      </c>
      <c r="H4732">
        <v>1</v>
      </c>
      <c r="I4732">
        <v>19.309999999999999</v>
      </c>
      <c r="J4732">
        <v>0.20599999999999999</v>
      </c>
      <c r="K4732">
        <v>11.38</v>
      </c>
      <c r="L4732" t="s">
        <v>57</v>
      </c>
    </row>
    <row r="4733" spans="1:12" x14ac:dyDescent="0.3">
      <c r="A4733" t="s">
        <v>4995</v>
      </c>
      <c r="B4733" t="s">
        <v>7607</v>
      </c>
      <c r="C4733" t="s">
        <v>88</v>
      </c>
      <c r="D4733" t="s">
        <v>89</v>
      </c>
      <c r="E4733" t="s">
        <v>54</v>
      </c>
      <c r="F4733" t="s">
        <v>65</v>
      </c>
      <c r="G4733" t="s">
        <v>68</v>
      </c>
      <c r="H4733">
        <v>1</v>
      </c>
      <c r="I4733">
        <v>5.85</v>
      </c>
      <c r="J4733">
        <v>3.6999999999999998E-2</v>
      </c>
      <c r="K4733">
        <v>4.0599999999999996</v>
      </c>
      <c r="L4733" t="s">
        <v>57</v>
      </c>
    </row>
    <row r="4734" spans="1:12" x14ac:dyDescent="0.3">
      <c r="A4734" t="s">
        <v>3647</v>
      </c>
      <c r="B4734" t="s">
        <v>8522</v>
      </c>
      <c r="C4734" t="s">
        <v>52</v>
      </c>
      <c r="D4734" t="s">
        <v>130</v>
      </c>
      <c r="E4734" t="s">
        <v>71</v>
      </c>
      <c r="F4734" t="s">
        <v>97</v>
      </c>
      <c r="G4734" t="s">
        <v>68</v>
      </c>
      <c r="H4734">
        <v>2</v>
      </c>
      <c r="I4734">
        <v>261.23</v>
      </c>
      <c r="J4734">
        <v>2.5000000000000001E-2</v>
      </c>
      <c r="K4734">
        <v>195.42</v>
      </c>
      <c r="L4734" t="s">
        <v>57</v>
      </c>
    </row>
    <row r="4735" spans="1:12" x14ac:dyDescent="0.3">
      <c r="A4735" t="s">
        <v>539</v>
      </c>
      <c r="B4735" t="s">
        <v>7491</v>
      </c>
      <c r="C4735" t="s">
        <v>63</v>
      </c>
      <c r="D4735" t="s">
        <v>7168</v>
      </c>
      <c r="E4735" t="s">
        <v>54</v>
      </c>
      <c r="F4735" t="s">
        <v>114</v>
      </c>
      <c r="G4735" t="s">
        <v>68</v>
      </c>
      <c r="H4735">
        <v>1</v>
      </c>
      <c r="I4735">
        <v>13.49</v>
      </c>
      <c r="J4735">
        <v>0.36699999999999999</v>
      </c>
      <c r="K4735">
        <v>7.69</v>
      </c>
      <c r="L4735" t="s">
        <v>6720</v>
      </c>
    </row>
    <row r="4736" spans="1:12" x14ac:dyDescent="0.3">
      <c r="A4736" t="s">
        <v>3750</v>
      </c>
      <c r="B4736" t="s">
        <v>7047</v>
      </c>
      <c r="C4736" t="s">
        <v>84</v>
      </c>
      <c r="E4736" t="s">
        <v>54</v>
      </c>
      <c r="F4736" t="s">
        <v>65</v>
      </c>
      <c r="G4736" t="s">
        <v>68</v>
      </c>
      <c r="H4736">
        <v>1</v>
      </c>
      <c r="I4736">
        <v>11.13</v>
      </c>
      <c r="J4736">
        <v>0.129</v>
      </c>
      <c r="K4736">
        <v>6.73</v>
      </c>
      <c r="L4736" t="s">
        <v>57</v>
      </c>
    </row>
    <row r="4737" spans="1:12" x14ac:dyDescent="0.3">
      <c r="A4737" t="s">
        <v>2590</v>
      </c>
      <c r="B4737" t="s">
        <v>7559</v>
      </c>
      <c r="C4737" t="s">
        <v>52</v>
      </c>
      <c r="D4737" t="s">
        <v>130</v>
      </c>
      <c r="E4737" t="s">
        <v>71</v>
      </c>
      <c r="F4737" t="s">
        <v>86</v>
      </c>
      <c r="G4737" t="s">
        <v>68</v>
      </c>
      <c r="H4737">
        <v>1</v>
      </c>
      <c r="I4737">
        <v>36.67</v>
      </c>
      <c r="J4737">
        <v>0.192</v>
      </c>
      <c r="K4737">
        <v>26.33</v>
      </c>
      <c r="L4737" t="s">
        <v>57</v>
      </c>
    </row>
    <row r="4738" spans="1:12" x14ac:dyDescent="0.3">
      <c r="A4738" t="s">
        <v>5513</v>
      </c>
      <c r="B4738" t="s">
        <v>8440</v>
      </c>
      <c r="C4738" t="s">
        <v>88</v>
      </c>
      <c r="D4738" t="s">
        <v>429</v>
      </c>
      <c r="E4738" t="s">
        <v>71</v>
      </c>
      <c r="F4738" t="s">
        <v>97</v>
      </c>
      <c r="G4738" t="s">
        <v>68</v>
      </c>
      <c r="H4738">
        <v>3</v>
      </c>
      <c r="I4738">
        <v>184.27</v>
      </c>
      <c r="J4738">
        <v>0.14499999999999999</v>
      </c>
      <c r="K4738">
        <v>127.65</v>
      </c>
      <c r="L4738" t="s">
        <v>57</v>
      </c>
    </row>
    <row r="4739" spans="1:12" x14ac:dyDescent="0.3">
      <c r="A4739" t="s">
        <v>3702</v>
      </c>
      <c r="B4739" t="s">
        <v>8287</v>
      </c>
      <c r="C4739" t="s">
        <v>63</v>
      </c>
      <c r="D4739" t="s">
        <v>281</v>
      </c>
      <c r="E4739" t="s">
        <v>54</v>
      </c>
      <c r="F4739" t="s">
        <v>114</v>
      </c>
      <c r="G4739" t="s">
        <v>68</v>
      </c>
      <c r="H4739">
        <v>2</v>
      </c>
      <c r="I4739">
        <v>14.86</v>
      </c>
      <c r="J4739">
        <v>0.28799999999999998</v>
      </c>
      <c r="K4739">
        <v>9.48</v>
      </c>
      <c r="L4739" t="s">
        <v>57</v>
      </c>
    </row>
    <row r="4740" spans="1:12" x14ac:dyDescent="0.3">
      <c r="A4740" t="s">
        <v>4252</v>
      </c>
      <c r="B4740" t="s">
        <v>8523</v>
      </c>
      <c r="C4740" t="s">
        <v>63</v>
      </c>
      <c r="D4740" t="s">
        <v>258</v>
      </c>
      <c r="E4740" t="s">
        <v>54</v>
      </c>
      <c r="F4740" t="s">
        <v>156</v>
      </c>
      <c r="G4740" t="s">
        <v>68</v>
      </c>
      <c r="H4740">
        <v>5</v>
      </c>
      <c r="I4740">
        <v>23.82</v>
      </c>
      <c r="J4740">
        <v>0.17399999999999999</v>
      </c>
      <c r="K4740">
        <v>14.51</v>
      </c>
      <c r="L4740" t="s">
        <v>104</v>
      </c>
    </row>
    <row r="4741" spans="1:12" x14ac:dyDescent="0.3">
      <c r="A4741" t="s">
        <v>612</v>
      </c>
      <c r="B4741" t="s">
        <v>7401</v>
      </c>
      <c r="C4741" t="s">
        <v>52</v>
      </c>
      <c r="D4741" t="s">
        <v>155</v>
      </c>
      <c r="E4741" t="s">
        <v>71</v>
      </c>
      <c r="F4741" t="s">
        <v>97</v>
      </c>
      <c r="G4741" t="s">
        <v>56</v>
      </c>
      <c r="H4741">
        <v>9</v>
      </c>
      <c r="I4741">
        <v>106</v>
      </c>
      <c r="J4741">
        <v>5.3999999999999999E-2</v>
      </c>
      <c r="K4741">
        <v>79.430000000000007</v>
      </c>
      <c r="L4741" t="s">
        <v>57</v>
      </c>
    </row>
    <row r="4742" spans="1:12" x14ac:dyDescent="0.3">
      <c r="A4742" t="s">
        <v>3587</v>
      </c>
      <c r="B4742" t="s">
        <v>8197</v>
      </c>
      <c r="C4742" t="s">
        <v>52</v>
      </c>
      <c r="D4742" t="s">
        <v>96</v>
      </c>
      <c r="E4742" t="s">
        <v>71</v>
      </c>
      <c r="F4742" t="s">
        <v>78</v>
      </c>
      <c r="G4742" t="s">
        <v>56</v>
      </c>
      <c r="H4742">
        <v>12</v>
      </c>
      <c r="I4742">
        <v>226.56</v>
      </c>
      <c r="J4742">
        <v>2.8000000000000001E-2</v>
      </c>
      <c r="K4742">
        <v>155.9</v>
      </c>
      <c r="L4742" t="s">
        <v>57</v>
      </c>
    </row>
    <row r="4743" spans="1:12" x14ac:dyDescent="0.3">
      <c r="A4743" t="s">
        <v>4422</v>
      </c>
      <c r="B4743" t="s">
        <v>6739</v>
      </c>
      <c r="C4743" t="s">
        <v>84</v>
      </c>
      <c r="D4743" t="s">
        <v>243</v>
      </c>
      <c r="E4743" t="s">
        <v>60</v>
      </c>
      <c r="F4743" t="s">
        <v>61</v>
      </c>
      <c r="G4743" t="s">
        <v>68</v>
      </c>
      <c r="H4743">
        <v>7</v>
      </c>
      <c r="I4743">
        <v>110.8</v>
      </c>
      <c r="J4743">
        <v>7.5999999999999998E-2</v>
      </c>
      <c r="K4743">
        <v>58.55</v>
      </c>
      <c r="L4743" t="s">
        <v>57</v>
      </c>
    </row>
    <row r="4744" spans="1:12" x14ac:dyDescent="0.3">
      <c r="A4744" t="s">
        <v>810</v>
      </c>
      <c r="B4744" t="s">
        <v>7532</v>
      </c>
      <c r="C4744" t="s">
        <v>88</v>
      </c>
      <c r="D4744" t="s">
        <v>89</v>
      </c>
      <c r="E4744" t="s">
        <v>107</v>
      </c>
      <c r="F4744" t="s">
        <v>139</v>
      </c>
      <c r="G4744" t="s">
        <v>56</v>
      </c>
      <c r="H4744">
        <v>4</v>
      </c>
      <c r="I4744">
        <v>17.21</v>
      </c>
      <c r="J4744">
        <v>9.5000000000000001E-2</v>
      </c>
      <c r="K4744">
        <v>6.71</v>
      </c>
      <c r="L4744" t="s">
        <v>57</v>
      </c>
    </row>
    <row r="4745" spans="1:12" x14ac:dyDescent="0.3">
      <c r="A4745" t="s">
        <v>4526</v>
      </c>
      <c r="B4745" t="s">
        <v>7270</v>
      </c>
      <c r="C4745" t="s">
        <v>6930</v>
      </c>
      <c r="D4745" t="s">
        <v>144</v>
      </c>
      <c r="E4745" t="s">
        <v>6846</v>
      </c>
      <c r="F4745" t="s">
        <v>97</v>
      </c>
      <c r="G4745" t="s">
        <v>68</v>
      </c>
      <c r="H4745">
        <v>5</v>
      </c>
      <c r="I4745">
        <v>60.9</v>
      </c>
      <c r="J4745">
        <v>3.3000000000000002E-2</v>
      </c>
      <c r="K4745">
        <v>45.39</v>
      </c>
      <c r="L4745" t="s">
        <v>57</v>
      </c>
    </row>
    <row r="4746" spans="1:12" x14ac:dyDescent="0.3">
      <c r="A4746" t="s">
        <v>4935</v>
      </c>
      <c r="B4746" t="s">
        <v>7861</v>
      </c>
      <c r="C4746" t="s">
        <v>52</v>
      </c>
      <c r="D4746" t="s">
        <v>75</v>
      </c>
      <c r="E4746" t="s">
        <v>6846</v>
      </c>
      <c r="F4746" t="s">
        <v>86</v>
      </c>
      <c r="G4746" t="s">
        <v>68</v>
      </c>
      <c r="H4746">
        <v>1</v>
      </c>
      <c r="I4746">
        <v>63.25</v>
      </c>
      <c r="J4746">
        <v>0.08</v>
      </c>
      <c r="K4746">
        <v>48.53</v>
      </c>
      <c r="L4746" t="s">
        <v>6720</v>
      </c>
    </row>
    <row r="4747" spans="1:12" x14ac:dyDescent="0.3">
      <c r="A4747" t="s">
        <v>6550</v>
      </c>
      <c r="B4747" t="s">
        <v>8524</v>
      </c>
      <c r="C4747" t="s">
        <v>88</v>
      </c>
      <c r="D4747" t="s">
        <v>162</v>
      </c>
      <c r="E4747" t="s">
        <v>93</v>
      </c>
      <c r="F4747" t="s">
        <v>6768</v>
      </c>
      <c r="G4747" t="s">
        <v>68</v>
      </c>
      <c r="H4747">
        <v>3</v>
      </c>
      <c r="I4747">
        <v>13.07</v>
      </c>
      <c r="J4747">
        <v>0</v>
      </c>
      <c r="K4747">
        <v>4.7300000000000004</v>
      </c>
      <c r="L4747" t="s">
        <v>57</v>
      </c>
    </row>
    <row r="4748" spans="1:12" x14ac:dyDescent="0.3">
      <c r="A4748" t="s">
        <v>6629</v>
      </c>
      <c r="B4748" t="s">
        <v>6721</v>
      </c>
      <c r="C4748" t="s">
        <v>6741</v>
      </c>
      <c r="D4748" t="s">
        <v>113</v>
      </c>
      <c r="E4748" t="s">
        <v>60</v>
      </c>
      <c r="F4748" t="s">
        <v>61</v>
      </c>
      <c r="G4748" t="s">
        <v>68</v>
      </c>
      <c r="H4748">
        <v>9</v>
      </c>
      <c r="I4748">
        <v>52.06</v>
      </c>
      <c r="J4748">
        <v>8.5999999999999993E-2</v>
      </c>
      <c r="K4748">
        <v>25.87</v>
      </c>
      <c r="L4748" t="s">
        <v>57</v>
      </c>
    </row>
    <row r="4749" spans="1:12" x14ac:dyDescent="0.3">
      <c r="A4749" t="s">
        <v>5124</v>
      </c>
      <c r="B4749" t="s">
        <v>7983</v>
      </c>
      <c r="C4749" t="s">
        <v>88</v>
      </c>
      <c r="D4749" t="s">
        <v>270</v>
      </c>
      <c r="E4749" t="s">
        <v>54</v>
      </c>
      <c r="F4749" t="s">
        <v>65</v>
      </c>
      <c r="G4749" t="s">
        <v>68</v>
      </c>
      <c r="H4749">
        <v>3</v>
      </c>
      <c r="J4749">
        <v>0</v>
      </c>
      <c r="K4749">
        <v>9.35</v>
      </c>
      <c r="L4749" t="s">
        <v>57</v>
      </c>
    </row>
    <row r="4750" spans="1:12" x14ac:dyDescent="0.3">
      <c r="A4750" t="s">
        <v>5846</v>
      </c>
      <c r="B4750" t="s">
        <v>7606</v>
      </c>
      <c r="C4750" t="s">
        <v>52</v>
      </c>
      <c r="D4750" t="s">
        <v>53</v>
      </c>
      <c r="E4750" t="s">
        <v>54</v>
      </c>
      <c r="F4750" t="s">
        <v>156</v>
      </c>
      <c r="G4750" t="s">
        <v>68</v>
      </c>
      <c r="H4750">
        <v>3</v>
      </c>
      <c r="I4750">
        <v>14.63</v>
      </c>
      <c r="J4750">
        <v>0.104</v>
      </c>
      <c r="K4750">
        <v>8.3800000000000008</v>
      </c>
      <c r="L4750" t="s">
        <v>57</v>
      </c>
    </row>
    <row r="4751" spans="1:12" x14ac:dyDescent="0.3">
      <c r="A4751" t="s">
        <v>421</v>
      </c>
      <c r="B4751" t="s">
        <v>8010</v>
      </c>
      <c r="C4751" t="s">
        <v>63</v>
      </c>
      <c r="D4751" t="s">
        <v>165</v>
      </c>
      <c r="E4751" t="s">
        <v>71</v>
      </c>
      <c r="F4751" t="s">
        <v>97</v>
      </c>
      <c r="G4751" t="s">
        <v>68</v>
      </c>
      <c r="H4751">
        <v>5</v>
      </c>
      <c r="I4751">
        <v>120.25</v>
      </c>
      <c r="J4751">
        <v>0.20399999999999999</v>
      </c>
      <c r="K4751">
        <v>86.14</v>
      </c>
      <c r="L4751" t="s">
        <v>57</v>
      </c>
    </row>
    <row r="4752" spans="1:12" x14ac:dyDescent="0.3">
      <c r="A4752" t="s">
        <v>1838</v>
      </c>
      <c r="B4752" t="s">
        <v>7464</v>
      </c>
      <c r="C4752" t="s">
        <v>52</v>
      </c>
      <c r="D4752" t="s">
        <v>155</v>
      </c>
      <c r="E4752" t="s">
        <v>54</v>
      </c>
      <c r="F4752" t="s">
        <v>114</v>
      </c>
      <c r="G4752" t="s">
        <v>56</v>
      </c>
      <c r="H4752">
        <v>1</v>
      </c>
      <c r="I4752">
        <v>17.43</v>
      </c>
      <c r="J4752">
        <v>3.4000000000000002E-2</v>
      </c>
      <c r="K4752">
        <v>10.64</v>
      </c>
      <c r="L4752" t="s">
        <v>57</v>
      </c>
    </row>
    <row r="4753" spans="1:12" x14ac:dyDescent="0.3">
      <c r="A4753" t="s">
        <v>5760</v>
      </c>
      <c r="B4753" t="s">
        <v>8334</v>
      </c>
      <c r="C4753" t="s">
        <v>88</v>
      </c>
      <c r="D4753" t="s">
        <v>234</v>
      </c>
      <c r="E4753" t="s">
        <v>54</v>
      </c>
      <c r="F4753" t="s">
        <v>55</v>
      </c>
      <c r="G4753" t="s">
        <v>56</v>
      </c>
      <c r="H4753">
        <v>3</v>
      </c>
      <c r="I4753">
        <v>22.08</v>
      </c>
      <c r="J4753">
        <v>0.15</v>
      </c>
      <c r="K4753">
        <v>12.24</v>
      </c>
      <c r="L4753" t="s">
        <v>57</v>
      </c>
    </row>
    <row r="4754" spans="1:12" x14ac:dyDescent="0.3">
      <c r="A4754" t="s">
        <v>2070</v>
      </c>
      <c r="B4754" t="s">
        <v>7072</v>
      </c>
      <c r="C4754" t="s">
        <v>88</v>
      </c>
      <c r="D4754" t="s">
        <v>234</v>
      </c>
      <c r="E4754" t="s">
        <v>93</v>
      </c>
      <c r="F4754" t="s">
        <v>219</v>
      </c>
      <c r="G4754" t="s">
        <v>56</v>
      </c>
      <c r="H4754">
        <v>5</v>
      </c>
      <c r="I4754">
        <v>34.03</v>
      </c>
      <c r="J4754">
        <v>0.106</v>
      </c>
      <c r="K4754">
        <v>16.16</v>
      </c>
      <c r="L4754" t="s">
        <v>57</v>
      </c>
    </row>
    <row r="4755" spans="1:12" x14ac:dyDescent="0.3">
      <c r="A4755" t="s">
        <v>1433</v>
      </c>
      <c r="B4755" t="s">
        <v>7165</v>
      </c>
      <c r="C4755" t="s">
        <v>63</v>
      </c>
      <c r="D4755" t="s">
        <v>165</v>
      </c>
      <c r="E4755" t="s">
        <v>71</v>
      </c>
      <c r="F4755" t="s">
        <v>86</v>
      </c>
      <c r="G4755" t="s">
        <v>68</v>
      </c>
      <c r="H4755">
        <v>7</v>
      </c>
      <c r="I4755">
        <v>221.14</v>
      </c>
      <c r="J4755">
        <v>0.17399999999999999</v>
      </c>
      <c r="K4755">
        <v>165.55</v>
      </c>
      <c r="L4755" t="s">
        <v>57</v>
      </c>
    </row>
    <row r="4756" spans="1:12" x14ac:dyDescent="0.3">
      <c r="A4756" t="s">
        <v>6604</v>
      </c>
      <c r="B4756" t="s">
        <v>6792</v>
      </c>
      <c r="C4756" t="s">
        <v>84</v>
      </c>
      <c r="D4756" t="s">
        <v>572</v>
      </c>
      <c r="E4756" t="s">
        <v>54</v>
      </c>
      <c r="F4756" t="s">
        <v>65</v>
      </c>
      <c r="G4756" t="s">
        <v>56</v>
      </c>
      <c r="H4756">
        <v>3</v>
      </c>
      <c r="I4756">
        <v>18.84</v>
      </c>
      <c r="J4756">
        <v>7.0000000000000007E-2</v>
      </c>
      <c r="K4756">
        <v>12.41</v>
      </c>
      <c r="L4756" t="s">
        <v>57</v>
      </c>
    </row>
    <row r="4757" spans="1:12" x14ac:dyDescent="0.3">
      <c r="A4757" t="s">
        <v>3747</v>
      </c>
      <c r="B4757" t="s">
        <v>6976</v>
      </c>
      <c r="C4757" t="s">
        <v>88</v>
      </c>
      <c r="D4757" t="s">
        <v>167</v>
      </c>
      <c r="E4757" t="s">
        <v>93</v>
      </c>
      <c r="F4757" t="s">
        <v>124</v>
      </c>
      <c r="G4757" t="s">
        <v>68</v>
      </c>
      <c r="H4757">
        <v>2</v>
      </c>
      <c r="I4757">
        <v>26.16</v>
      </c>
      <c r="J4757">
        <v>0.11799999999999999</v>
      </c>
      <c r="K4757">
        <v>9.94</v>
      </c>
      <c r="L4757" t="s">
        <v>57</v>
      </c>
    </row>
    <row r="4758" spans="1:12" x14ac:dyDescent="0.3">
      <c r="A4758" t="s">
        <v>1917</v>
      </c>
      <c r="B4758" t="s">
        <v>7960</v>
      </c>
      <c r="C4758" t="s">
        <v>63</v>
      </c>
      <c r="D4758" t="s">
        <v>251</v>
      </c>
      <c r="E4758" t="s">
        <v>93</v>
      </c>
      <c r="F4758" t="s">
        <v>94</v>
      </c>
      <c r="G4758" t="s">
        <v>68</v>
      </c>
      <c r="H4758">
        <v>1</v>
      </c>
      <c r="I4758">
        <v>18.55</v>
      </c>
      <c r="J4758">
        <v>0</v>
      </c>
      <c r="K4758">
        <v>7.17</v>
      </c>
      <c r="L4758" t="s">
        <v>57</v>
      </c>
    </row>
    <row r="4759" spans="1:12" x14ac:dyDescent="0.3">
      <c r="A4759" t="s">
        <v>5434</v>
      </c>
      <c r="B4759" t="s">
        <v>8469</v>
      </c>
      <c r="C4759" t="s">
        <v>88</v>
      </c>
      <c r="D4759" t="s">
        <v>116</v>
      </c>
      <c r="E4759" t="s">
        <v>93</v>
      </c>
      <c r="F4759" t="s">
        <v>219</v>
      </c>
      <c r="G4759" t="s">
        <v>68</v>
      </c>
      <c r="H4759">
        <v>8</v>
      </c>
      <c r="I4759">
        <v>24.36</v>
      </c>
      <c r="J4759">
        <v>0</v>
      </c>
      <c r="K4759">
        <v>9.92</v>
      </c>
      <c r="L4759" t="s">
        <v>104</v>
      </c>
    </row>
    <row r="4760" spans="1:12" x14ac:dyDescent="0.3">
      <c r="A4760" t="s">
        <v>4436</v>
      </c>
      <c r="B4760" t="s">
        <v>8223</v>
      </c>
      <c r="C4760" t="s">
        <v>52</v>
      </c>
      <c r="D4760" t="s">
        <v>130</v>
      </c>
      <c r="E4760" t="s">
        <v>107</v>
      </c>
      <c r="F4760" t="s">
        <v>132</v>
      </c>
      <c r="G4760" t="s">
        <v>56</v>
      </c>
      <c r="H4760">
        <v>1</v>
      </c>
      <c r="I4760">
        <v>10.95</v>
      </c>
      <c r="J4760">
        <v>1.2E-2</v>
      </c>
      <c r="K4760">
        <v>4.01</v>
      </c>
      <c r="L4760" t="s">
        <v>57</v>
      </c>
    </row>
    <row r="4761" spans="1:12" x14ac:dyDescent="0.3">
      <c r="A4761" t="s">
        <v>2873</v>
      </c>
      <c r="B4761" t="s">
        <v>6774</v>
      </c>
      <c r="C4761" t="s">
        <v>88</v>
      </c>
      <c r="D4761" t="s">
        <v>179</v>
      </c>
      <c r="E4761" t="s">
        <v>93</v>
      </c>
      <c r="F4761" t="s">
        <v>94</v>
      </c>
      <c r="G4761" t="s">
        <v>68</v>
      </c>
      <c r="H4761">
        <v>15</v>
      </c>
      <c r="I4761">
        <v>28.98</v>
      </c>
      <c r="J4761">
        <v>3.5999999999999997E-2</v>
      </c>
      <c r="K4761">
        <v>12.91</v>
      </c>
      <c r="L4761" t="s">
        <v>57</v>
      </c>
    </row>
    <row r="4762" spans="1:12" x14ac:dyDescent="0.3">
      <c r="A4762" t="s">
        <v>3285</v>
      </c>
      <c r="B4762" t="s">
        <v>8041</v>
      </c>
      <c r="C4762" t="s">
        <v>63</v>
      </c>
      <c r="D4762" t="s">
        <v>263</v>
      </c>
      <c r="E4762" t="s">
        <v>71</v>
      </c>
      <c r="F4762" t="s">
        <v>97</v>
      </c>
      <c r="G4762" t="s">
        <v>68</v>
      </c>
      <c r="H4762">
        <v>3</v>
      </c>
      <c r="I4762">
        <v>81.540000000000006</v>
      </c>
      <c r="J4762">
        <v>0.20100000000000001</v>
      </c>
      <c r="K4762">
        <v>63.61</v>
      </c>
      <c r="L4762" t="s">
        <v>57</v>
      </c>
    </row>
    <row r="4763" spans="1:12" x14ac:dyDescent="0.3">
      <c r="A4763" t="s">
        <v>388</v>
      </c>
      <c r="B4763" t="s">
        <v>7587</v>
      </c>
      <c r="C4763" t="s">
        <v>52</v>
      </c>
      <c r="D4763" t="s">
        <v>113</v>
      </c>
      <c r="E4763" t="s">
        <v>60</v>
      </c>
      <c r="F4763" t="s">
        <v>99</v>
      </c>
      <c r="G4763" t="s">
        <v>56</v>
      </c>
      <c r="H4763">
        <v>3</v>
      </c>
      <c r="J4763">
        <v>0.115</v>
      </c>
      <c r="K4763">
        <v>36.18</v>
      </c>
      <c r="L4763" t="s">
        <v>57</v>
      </c>
    </row>
    <row r="4764" spans="1:12" x14ac:dyDescent="0.3">
      <c r="A4764" t="s">
        <v>5841</v>
      </c>
      <c r="B4764" t="s">
        <v>7539</v>
      </c>
      <c r="C4764" t="s">
        <v>84</v>
      </c>
      <c r="D4764" t="s">
        <v>177</v>
      </c>
      <c r="E4764" t="s">
        <v>107</v>
      </c>
      <c r="F4764" t="s">
        <v>132</v>
      </c>
      <c r="G4764" t="s">
        <v>68</v>
      </c>
      <c r="H4764">
        <v>3</v>
      </c>
      <c r="I4764">
        <v>30.1</v>
      </c>
      <c r="J4764">
        <v>8.5000000000000006E-2</v>
      </c>
      <c r="K4764">
        <v>13.24</v>
      </c>
      <c r="L4764" t="s">
        <v>57</v>
      </c>
    </row>
    <row r="4765" spans="1:12" x14ac:dyDescent="0.3">
      <c r="A4765" t="s">
        <v>3828</v>
      </c>
      <c r="B4765" t="s">
        <v>6715</v>
      </c>
      <c r="C4765" t="s">
        <v>88</v>
      </c>
      <c r="D4765" t="s">
        <v>270</v>
      </c>
      <c r="E4765" t="s">
        <v>107</v>
      </c>
      <c r="F4765" t="s">
        <v>139</v>
      </c>
      <c r="G4765" t="s">
        <v>56</v>
      </c>
      <c r="H4765">
        <v>5</v>
      </c>
      <c r="I4765">
        <v>23.12</v>
      </c>
      <c r="J4765">
        <v>0.08</v>
      </c>
      <c r="K4765">
        <v>7.49</v>
      </c>
      <c r="L4765" t="s">
        <v>57</v>
      </c>
    </row>
    <row r="4766" spans="1:12" x14ac:dyDescent="0.3">
      <c r="A4766" t="s">
        <v>618</v>
      </c>
      <c r="B4766" t="s">
        <v>8525</v>
      </c>
      <c r="C4766" t="s">
        <v>88</v>
      </c>
      <c r="D4766" t="s">
        <v>116</v>
      </c>
      <c r="E4766" t="s">
        <v>54</v>
      </c>
      <c r="F4766" t="s">
        <v>268</v>
      </c>
      <c r="G4766" t="s">
        <v>68</v>
      </c>
      <c r="H4766">
        <v>3</v>
      </c>
      <c r="I4766">
        <v>15.6</v>
      </c>
      <c r="J4766">
        <v>7.5999999999999998E-2</v>
      </c>
      <c r="K4766">
        <v>9.1300000000000008</v>
      </c>
      <c r="L4766" t="s">
        <v>57</v>
      </c>
    </row>
    <row r="4767" spans="1:12" x14ac:dyDescent="0.3">
      <c r="A4767" t="s">
        <v>3230</v>
      </c>
      <c r="B4767" t="s">
        <v>8526</v>
      </c>
      <c r="C4767" t="s">
        <v>84</v>
      </c>
      <c r="D4767" t="s">
        <v>103</v>
      </c>
      <c r="E4767" t="s">
        <v>93</v>
      </c>
      <c r="F4767" t="s">
        <v>255</v>
      </c>
      <c r="G4767" t="s">
        <v>56</v>
      </c>
      <c r="H4767">
        <v>3</v>
      </c>
      <c r="I4767">
        <v>79.040000000000006</v>
      </c>
      <c r="J4767">
        <v>3.2000000000000001E-2</v>
      </c>
      <c r="K4767">
        <v>32.89</v>
      </c>
      <c r="L4767" t="s">
        <v>57</v>
      </c>
    </row>
    <row r="4768" spans="1:12" x14ac:dyDescent="0.3">
      <c r="A4768" t="s">
        <v>1927</v>
      </c>
      <c r="B4768" t="s">
        <v>7189</v>
      </c>
      <c r="C4768" t="s">
        <v>88</v>
      </c>
      <c r="D4768" t="s">
        <v>270</v>
      </c>
      <c r="E4768" t="s">
        <v>107</v>
      </c>
      <c r="F4768" t="s">
        <v>108</v>
      </c>
      <c r="G4768" t="s">
        <v>56</v>
      </c>
      <c r="H4768">
        <v>1</v>
      </c>
      <c r="J4768">
        <v>0</v>
      </c>
      <c r="K4768">
        <v>18.350000000000001</v>
      </c>
      <c r="L4768" t="s">
        <v>57</v>
      </c>
    </row>
    <row r="4769" spans="1:12" x14ac:dyDescent="0.3">
      <c r="A4769" t="s">
        <v>1051</v>
      </c>
      <c r="B4769" t="s">
        <v>7185</v>
      </c>
      <c r="C4769" t="s">
        <v>63</v>
      </c>
      <c r="D4769" t="s">
        <v>302</v>
      </c>
      <c r="E4769" t="s">
        <v>93</v>
      </c>
      <c r="F4769" t="s">
        <v>219</v>
      </c>
      <c r="G4769" t="s">
        <v>68</v>
      </c>
      <c r="H4769">
        <v>2</v>
      </c>
      <c r="I4769">
        <v>37.090000000000003</v>
      </c>
      <c r="J4769">
        <v>0.28499999999999998</v>
      </c>
      <c r="K4769">
        <v>13.61</v>
      </c>
      <c r="L4769" t="s">
        <v>57</v>
      </c>
    </row>
    <row r="4770" spans="1:12" x14ac:dyDescent="0.3">
      <c r="A4770" t="s">
        <v>4372</v>
      </c>
      <c r="B4770" t="s">
        <v>7061</v>
      </c>
      <c r="C4770" t="s">
        <v>88</v>
      </c>
      <c r="D4770" t="s">
        <v>198</v>
      </c>
      <c r="E4770" t="s">
        <v>54</v>
      </c>
      <c r="F4770" t="s">
        <v>55</v>
      </c>
      <c r="G4770" t="s">
        <v>68</v>
      </c>
      <c r="H4770">
        <v>1</v>
      </c>
      <c r="I4770">
        <v>6.21</v>
      </c>
      <c r="J4770">
        <v>0.17399999999999999</v>
      </c>
      <c r="K4770">
        <v>3.72</v>
      </c>
      <c r="L4770" t="s">
        <v>57</v>
      </c>
    </row>
    <row r="4771" spans="1:12" x14ac:dyDescent="0.3">
      <c r="A4771" t="s">
        <v>3107</v>
      </c>
      <c r="B4771" t="s">
        <v>7160</v>
      </c>
      <c r="C4771" t="s">
        <v>52</v>
      </c>
      <c r="D4771" t="s">
        <v>237</v>
      </c>
      <c r="E4771" t="s">
        <v>54</v>
      </c>
      <c r="F4771" t="s">
        <v>65</v>
      </c>
      <c r="G4771" t="s">
        <v>56</v>
      </c>
      <c r="H4771">
        <v>2</v>
      </c>
      <c r="I4771">
        <v>22.38</v>
      </c>
      <c r="J4771">
        <v>9.8000000000000004E-2</v>
      </c>
      <c r="K4771">
        <v>15.64</v>
      </c>
      <c r="L4771" t="s">
        <v>104</v>
      </c>
    </row>
    <row r="4772" spans="1:12" x14ac:dyDescent="0.3">
      <c r="A4772" t="s">
        <v>2136</v>
      </c>
      <c r="B4772" t="s">
        <v>7393</v>
      </c>
      <c r="C4772" t="s">
        <v>63</v>
      </c>
      <c r="D4772" t="s">
        <v>64</v>
      </c>
      <c r="E4772" t="s">
        <v>60</v>
      </c>
      <c r="F4772" t="s">
        <v>67</v>
      </c>
      <c r="G4772" t="s">
        <v>68</v>
      </c>
      <c r="H4772">
        <v>6</v>
      </c>
      <c r="I4772">
        <v>117.09</v>
      </c>
      <c r="J4772">
        <v>3.9E-2</v>
      </c>
      <c r="K4772">
        <v>52.78</v>
      </c>
      <c r="L4772" t="s">
        <v>57</v>
      </c>
    </row>
    <row r="4773" spans="1:12" x14ac:dyDescent="0.3">
      <c r="A4773" t="s">
        <v>4897</v>
      </c>
      <c r="B4773" t="s">
        <v>7509</v>
      </c>
      <c r="C4773" t="s">
        <v>88</v>
      </c>
      <c r="D4773" t="s">
        <v>162</v>
      </c>
      <c r="E4773" t="s">
        <v>107</v>
      </c>
      <c r="F4773" t="s">
        <v>6797</v>
      </c>
      <c r="G4773" t="s">
        <v>56</v>
      </c>
      <c r="H4773">
        <v>5</v>
      </c>
      <c r="I4773">
        <v>48.76</v>
      </c>
      <c r="J4773">
        <v>0</v>
      </c>
      <c r="K4773">
        <v>19.03</v>
      </c>
      <c r="L4773" t="s">
        <v>57</v>
      </c>
    </row>
    <row r="4774" spans="1:12" x14ac:dyDescent="0.3">
      <c r="A4774" t="s">
        <v>3908</v>
      </c>
      <c r="B4774" t="s">
        <v>6851</v>
      </c>
      <c r="C4774" t="s">
        <v>88</v>
      </c>
      <c r="D4774" t="s">
        <v>429</v>
      </c>
      <c r="E4774" t="s">
        <v>60</v>
      </c>
      <c r="F4774" t="s">
        <v>99</v>
      </c>
      <c r="G4774" t="s">
        <v>56</v>
      </c>
      <c r="H4774">
        <v>2</v>
      </c>
      <c r="I4774">
        <v>52.37</v>
      </c>
      <c r="J4774">
        <v>7.0000000000000007E-2</v>
      </c>
      <c r="K4774">
        <v>26.74</v>
      </c>
      <c r="L4774" t="s">
        <v>57</v>
      </c>
    </row>
    <row r="4775" spans="1:12" x14ac:dyDescent="0.3">
      <c r="A4775" t="s">
        <v>5839</v>
      </c>
      <c r="B4775" t="s">
        <v>7661</v>
      </c>
      <c r="C4775" t="s">
        <v>63</v>
      </c>
      <c r="D4775" t="s">
        <v>165</v>
      </c>
      <c r="E4775" t="s">
        <v>71</v>
      </c>
      <c r="F4775" t="s">
        <v>126</v>
      </c>
      <c r="G4775" t="s">
        <v>68</v>
      </c>
      <c r="H4775">
        <v>2</v>
      </c>
      <c r="I4775">
        <v>91.37</v>
      </c>
      <c r="J4775">
        <v>0.35299999999999998</v>
      </c>
      <c r="K4775">
        <v>71.33</v>
      </c>
      <c r="L4775" t="s">
        <v>6720</v>
      </c>
    </row>
    <row r="4776" spans="1:12" x14ac:dyDescent="0.3">
      <c r="A4776" t="s">
        <v>4480</v>
      </c>
      <c r="B4776" t="s">
        <v>7323</v>
      </c>
      <c r="C4776" t="s">
        <v>88</v>
      </c>
      <c r="D4776" t="s">
        <v>162</v>
      </c>
      <c r="E4776" t="s">
        <v>93</v>
      </c>
      <c r="F4776" t="s">
        <v>255</v>
      </c>
      <c r="G4776" t="s">
        <v>68</v>
      </c>
      <c r="H4776">
        <v>1</v>
      </c>
      <c r="I4776">
        <v>70.88</v>
      </c>
      <c r="J4776">
        <v>9.4E-2</v>
      </c>
      <c r="K4776">
        <v>35.409999999999997</v>
      </c>
      <c r="L4776" t="s">
        <v>57</v>
      </c>
    </row>
    <row r="4777" spans="1:12" x14ac:dyDescent="0.3">
      <c r="A4777" t="s">
        <v>1554</v>
      </c>
      <c r="B4777" t="s">
        <v>7745</v>
      </c>
      <c r="C4777" t="s">
        <v>88</v>
      </c>
      <c r="D4777" t="s">
        <v>198</v>
      </c>
      <c r="E4777" t="s">
        <v>60</v>
      </c>
      <c r="F4777" t="s">
        <v>76</v>
      </c>
      <c r="G4777" t="s">
        <v>68</v>
      </c>
      <c r="H4777">
        <v>1</v>
      </c>
      <c r="I4777">
        <v>77.459999999999994</v>
      </c>
      <c r="J4777">
        <v>0.109</v>
      </c>
      <c r="K4777">
        <v>37.29</v>
      </c>
      <c r="L4777" t="s">
        <v>57</v>
      </c>
    </row>
    <row r="4778" spans="1:12" x14ac:dyDescent="0.3">
      <c r="A4778" t="s">
        <v>5871</v>
      </c>
      <c r="B4778" t="s">
        <v>8527</v>
      </c>
      <c r="C4778" t="s">
        <v>52</v>
      </c>
      <c r="D4778" t="s">
        <v>181</v>
      </c>
      <c r="E4778" t="s">
        <v>107</v>
      </c>
      <c r="F4778" t="s">
        <v>108</v>
      </c>
      <c r="G4778" t="s">
        <v>68</v>
      </c>
      <c r="H4778">
        <v>2</v>
      </c>
      <c r="I4778">
        <v>31.29</v>
      </c>
      <c r="J4778">
        <v>0.06</v>
      </c>
      <c r="K4778">
        <v>13.6</v>
      </c>
      <c r="L4778" t="s">
        <v>57</v>
      </c>
    </row>
    <row r="4779" spans="1:12" x14ac:dyDescent="0.3">
      <c r="A4779" t="s">
        <v>3811</v>
      </c>
      <c r="B4779" t="s">
        <v>7977</v>
      </c>
      <c r="C4779" t="s">
        <v>84</v>
      </c>
      <c r="D4779" t="s">
        <v>110</v>
      </c>
      <c r="E4779" t="s">
        <v>71</v>
      </c>
      <c r="F4779" t="s">
        <v>86</v>
      </c>
      <c r="G4779" t="s">
        <v>56</v>
      </c>
      <c r="H4779">
        <v>2</v>
      </c>
      <c r="I4779">
        <v>75.5</v>
      </c>
      <c r="J4779">
        <v>9.7000000000000003E-2</v>
      </c>
      <c r="K4779">
        <v>52.13</v>
      </c>
      <c r="L4779" t="s">
        <v>57</v>
      </c>
    </row>
    <row r="4780" spans="1:12" x14ac:dyDescent="0.3">
      <c r="A4780" t="s">
        <v>4698</v>
      </c>
      <c r="B4780" t="s">
        <v>8280</v>
      </c>
      <c r="C4780" t="s">
        <v>6930</v>
      </c>
      <c r="D4780" t="s">
        <v>144</v>
      </c>
      <c r="E4780" t="s">
        <v>71</v>
      </c>
      <c r="F4780" t="s">
        <v>97</v>
      </c>
      <c r="G4780" t="s">
        <v>68</v>
      </c>
      <c r="H4780">
        <v>2</v>
      </c>
      <c r="I4780">
        <v>166.23</v>
      </c>
      <c r="J4780">
        <v>8.1000000000000003E-2</v>
      </c>
      <c r="K4780">
        <v>113.47</v>
      </c>
      <c r="L4780" t="s">
        <v>57</v>
      </c>
    </row>
    <row r="4781" spans="1:12" x14ac:dyDescent="0.3">
      <c r="A4781" t="s">
        <v>345</v>
      </c>
      <c r="B4781" t="s">
        <v>8303</v>
      </c>
      <c r="C4781" t="s">
        <v>88</v>
      </c>
      <c r="D4781" t="s">
        <v>89</v>
      </c>
      <c r="E4781" t="s">
        <v>93</v>
      </c>
      <c r="F4781" t="s">
        <v>255</v>
      </c>
      <c r="G4781" t="s">
        <v>56</v>
      </c>
      <c r="H4781">
        <v>2</v>
      </c>
      <c r="I4781">
        <v>34.770000000000003</v>
      </c>
      <c r="J4781">
        <v>6.7000000000000004E-2</v>
      </c>
      <c r="K4781">
        <v>14.13</v>
      </c>
      <c r="L4781" t="s">
        <v>57</v>
      </c>
    </row>
    <row r="4782" spans="1:12" x14ac:dyDescent="0.3">
      <c r="A4782" t="s">
        <v>1962</v>
      </c>
      <c r="B4782" t="s">
        <v>7197</v>
      </c>
      <c r="C4782" t="s">
        <v>84</v>
      </c>
      <c r="D4782" t="s">
        <v>225</v>
      </c>
      <c r="E4782" t="s">
        <v>93</v>
      </c>
      <c r="F4782" t="s">
        <v>94</v>
      </c>
      <c r="G4782" t="s">
        <v>68</v>
      </c>
      <c r="H4782">
        <v>1</v>
      </c>
      <c r="I4782">
        <v>62.44</v>
      </c>
      <c r="J4782">
        <v>5.8999999999999997E-2</v>
      </c>
      <c r="K4782">
        <v>26.67</v>
      </c>
      <c r="L4782" t="s">
        <v>57</v>
      </c>
    </row>
    <row r="4783" spans="1:12" x14ac:dyDescent="0.3">
      <c r="A4783" t="s">
        <v>2244</v>
      </c>
      <c r="B4783" t="s">
        <v>7200</v>
      </c>
      <c r="C4783" t="s">
        <v>52</v>
      </c>
      <c r="D4783" t="s">
        <v>96</v>
      </c>
      <c r="E4783" t="s">
        <v>93</v>
      </c>
      <c r="F4783" t="s">
        <v>94</v>
      </c>
      <c r="G4783" t="s">
        <v>56</v>
      </c>
      <c r="H4783">
        <v>4</v>
      </c>
      <c r="I4783">
        <v>67.86</v>
      </c>
      <c r="J4783">
        <v>0.14699999999999999</v>
      </c>
      <c r="K4783">
        <v>25.31</v>
      </c>
      <c r="L4783" t="s">
        <v>57</v>
      </c>
    </row>
    <row r="4784" spans="1:12" x14ac:dyDescent="0.3">
      <c r="A4784" t="s">
        <v>1792</v>
      </c>
      <c r="B4784" t="s">
        <v>7829</v>
      </c>
      <c r="C4784" t="s">
        <v>52</v>
      </c>
      <c r="D4784" t="s">
        <v>237</v>
      </c>
      <c r="E4784" t="s">
        <v>93</v>
      </c>
      <c r="F4784" t="s">
        <v>219</v>
      </c>
      <c r="G4784" t="s">
        <v>56</v>
      </c>
      <c r="H4784">
        <v>2</v>
      </c>
      <c r="I4784">
        <v>47.74</v>
      </c>
      <c r="J4784">
        <v>0.13100000000000001</v>
      </c>
      <c r="K4784">
        <v>18.88</v>
      </c>
      <c r="L4784" t="s">
        <v>57</v>
      </c>
    </row>
    <row r="4785" spans="1:12" x14ac:dyDescent="0.3">
      <c r="A4785" t="s">
        <v>5671</v>
      </c>
      <c r="B4785" t="s">
        <v>8500</v>
      </c>
      <c r="C4785" t="s">
        <v>88</v>
      </c>
      <c r="D4785" t="s">
        <v>92</v>
      </c>
      <c r="E4785" t="s">
        <v>93</v>
      </c>
      <c r="F4785" t="s">
        <v>255</v>
      </c>
      <c r="G4785" t="s">
        <v>68</v>
      </c>
      <c r="H4785">
        <v>7</v>
      </c>
      <c r="I4785">
        <v>64.56</v>
      </c>
      <c r="J4785">
        <v>3.1E-2</v>
      </c>
      <c r="K4785">
        <v>26.82</v>
      </c>
      <c r="L4785" t="s">
        <v>57</v>
      </c>
    </row>
    <row r="4786" spans="1:12" x14ac:dyDescent="0.3">
      <c r="A4786" t="s">
        <v>924</v>
      </c>
      <c r="B4786" t="s">
        <v>7365</v>
      </c>
      <c r="C4786" t="s">
        <v>84</v>
      </c>
      <c r="D4786" t="s">
        <v>7616</v>
      </c>
      <c r="E4786" t="s">
        <v>71</v>
      </c>
      <c r="F4786" t="s">
        <v>126</v>
      </c>
      <c r="G4786" t="s">
        <v>68</v>
      </c>
      <c r="H4786">
        <v>2</v>
      </c>
      <c r="I4786">
        <v>48.87</v>
      </c>
      <c r="J4786">
        <v>8.5999999999999993E-2</v>
      </c>
      <c r="K4786">
        <v>38.19</v>
      </c>
      <c r="L4786" t="s">
        <v>57</v>
      </c>
    </row>
    <row r="4787" spans="1:12" x14ac:dyDescent="0.3">
      <c r="A4787" t="s">
        <v>1247</v>
      </c>
      <c r="B4787" t="s">
        <v>7461</v>
      </c>
      <c r="C4787" t="s">
        <v>84</v>
      </c>
      <c r="D4787" t="s">
        <v>169</v>
      </c>
      <c r="E4787" t="s">
        <v>93</v>
      </c>
      <c r="F4787" t="s">
        <v>124</v>
      </c>
      <c r="G4787" t="s">
        <v>68</v>
      </c>
      <c r="H4787">
        <v>1</v>
      </c>
      <c r="I4787">
        <v>77.25</v>
      </c>
      <c r="K4787">
        <v>30.3</v>
      </c>
      <c r="L4787" t="s">
        <v>104</v>
      </c>
    </row>
    <row r="4788" spans="1:12" x14ac:dyDescent="0.3">
      <c r="A4788" t="s">
        <v>2335</v>
      </c>
      <c r="B4788" t="s">
        <v>7484</v>
      </c>
      <c r="C4788" t="s">
        <v>84</v>
      </c>
      <c r="D4788" t="s">
        <v>147</v>
      </c>
      <c r="E4788" t="s">
        <v>71</v>
      </c>
      <c r="F4788" t="s">
        <v>86</v>
      </c>
      <c r="G4788" t="s">
        <v>56</v>
      </c>
      <c r="H4788">
        <v>1</v>
      </c>
      <c r="I4788">
        <v>217.69</v>
      </c>
      <c r="J4788">
        <v>0.03</v>
      </c>
      <c r="K4788">
        <v>144.88999999999999</v>
      </c>
      <c r="L4788" t="s">
        <v>6720</v>
      </c>
    </row>
    <row r="4789" spans="1:12" x14ac:dyDescent="0.3">
      <c r="A4789" t="s">
        <v>2278</v>
      </c>
      <c r="B4789" t="s">
        <v>7522</v>
      </c>
      <c r="C4789" t="s">
        <v>88</v>
      </c>
      <c r="D4789" t="s">
        <v>270</v>
      </c>
      <c r="E4789" t="s">
        <v>60</v>
      </c>
      <c r="F4789" t="s">
        <v>67</v>
      </c>
      <c r="G4789" t="s">
        <v>56</v>
      </c>
      <c r="H4789">
        <v>6</v>
      </c>
      <c r="I4789">
        <v>27.41</v>
      </c>
      <c r="J4789">
        <v>0</v>
      </c>
      <c r="K4789">
        <v>11.93</v>
      </c>
      <c r="L4789" t="s">
        <v>57</v>
      </c>
    </row>
    <row r="4790" spans="1:12" x14ac:dyDescent="0.3">
      <c r="A4790" t="s">
        <v>5146</v>
      </c>
      <c r="B4790" t="s">
        <v>7749</v>
      </c>
      <c r="C4790" t="s">
        <v>84</v>
      </c>
      <c r="D4790" t="s">
        <v>171</v>
      </c>
      <c r="E4790" t="s">
        <v>71</v>
      </c>
      <c r="F4790" t="s">
        <v>78</v>
      </c>
      <c r="G4790" t="s">
        <v>68</v>
      </c>
      <c r="H4790">
        <v>2</v>
      </c>
      <c r="I4790">
        <v>120.52</v>
      </c>
      <c r="J4790">
        <v>0.21299999999999999</v>
      </c>
      <c r="K4790">
        <v>85.03</v>
      </c>
      <c r="L4790" t="s">
        <v>57</v>
      </c>
    </row>
    <row r="4791" spans="1:12" x14ac:dyDescent="0.3">
      <c r="A4791" t="s">
        <v>4939</v>
      </c>
      <c r="B4791" t="s">
        <v>6932</v>
      </c>
      <c r="C4791" t="s">
        <v>88</v>
      </c>
      <c r="D4791" t="s">
        <v>116</v>
      </c>
      <c r="E4791" t="s">
        <v>71</v>
      </c>
      <c r="F4791" t="s">
        <v>72</v>
      </c>
      <c r="G4791" t="s">
        <v>68</v>
      </c>
      <c r="H4791">
        <v>4</v>
      </c>
      <c r="I4791">
        <v>241.49</v>
      </c>
      <c r="J4791">
        <v>0.123</v>
      </c>
      <c r="K4791">
        <v>168.84</v>
      </c>
      <c r="L4791" t="s">
        <v>57</v>
      </c>
    </row>
    <row r="4792" spans="1:12" x14ac:dyDescent="0.3">
      <c r="A4792" t="s">
        <v>1777</v>
      </c>
      <c r="B4792" t="s">
        <v>7798</v>
      </c>
      <c r="C4792" t="s">
        <v>52</v>
      </c>
      <c r="D4792" t="s">
        <v>70</v>
      </c>
      <c r="E4792" t="s">
        <v>54</v>
      </c>
      <c r="F4792" t="s">
        <v>268</v>
      </c>
      <c r="G4792" t="s">
        <v>68</v>
      </c>
      <c r="H4792">
        <v>2</v>
      </c>
      <c r="I4792">
        <v>3.3</v>
      </c>
      <c r="J4792">
        <v>5.6000000000000001E-2</v>
      </c>
      <c r="K4792">
        <v>2.0699999999999998</v>
      </c>
      <c r="L4792" t="s">
        <v>6720</v>
      </c>
    </row>
    <row r="4793" spans="1:12" x14ac:dyDescent="0.3">
      <c r="A4793" t="s">
        <v>4288</v>
      </c>
      <c r="B4793" t="s">
        <v>7422</v>
      </c>
      <c r="C4793" t="s">
        <v>63</v>
      </c>
      <c r="D4793" t="s">
        <v>302</v>
      </c>
      <c r="E4793" t="s">
        <v>54</v>
      </c>
      <c r="F4793" t="s">
        <v>114</v>
      </c>
      <c r="G4793" t="s">
        <v>68</v>
      </c>
      <c r="H4793">
        <v>4</v>
      </c>
      <c r="I4793">
        <v>3.66</v>
      </c>
      <c r="J4793">
        <v>0.108</v>
      </c>
      <c r="K4793">
        <v>2.06</v>
      </c>
      <c r="L4793" t="s">
        <v>57</v>
      </c>
    </row>
    <row r="4794" spans="1:12" x14ac:dyDescent="0.3">
      <c r="A4794" t="s">
        <v>3359</v>
      </c>
      <c r="C4794" t="s">
        <v>63</v>
      </c>
      <c r="D4794" t="s">
        <v>175</v>
      </c>
      <c r="E4794" t="s">
        <v>107</v>
      </c>
      <c r="F4794" t="s">
        <v>193</v>
      </c>
      <c r="G4794" t="s">
        <v>68</v>
      </c>
      <c r="H4794">
        <v>1</v>
      </c>
      <c r="I4794">
        <v>8.64</v>
      </c>
      <c r="J4794">
        <v>0.17699999999999999</v>
      </c>
      <c r="K4794">
        <v>2.75</v>
      </c>
      <c r="L4794" t="s">
        <v>57</v>
      </c>
    </row>
    <row r="4795" spans="1:12" x14ac:dyDescent="0.3">
      <c r="A4795" t="s">
        <v>1244</v>
      </c>
      <c r="B4795" t="s">
        <v>8528</v>
      </c>
      <c r="C4795" t="s">
        <v>63</v>
      </c>
      <c r="D4795" t="s">
        <v>302</v>
      </c>
      <c r="E4795" t="s">
        <v>107</v>
      </c>
      <c r="F4795" t="s">
        <v>108</v>
      </c>
      <c r="G4795" t="s">
        <v>56</v>
      </c>
      <c r="H4795">
        <v>5</v>
      </c>
      <c r="I4795">
        <v>16.75</v>
      </c>
      <c r="J4795">
        <v>0.17899999999999999</v>
      </c>
      <c r="K4795">
        <v>5.64</v>
      </c>
      <c r="L4795" t="s">
        <v>57</v>
      </c>
    </row>
    <row r="4796" spans="1:12" x14ac:dyDescent="0.3">
      <c r="A4796" t="s">
        <v>4948</v>
      </c>
      <c r="B4796" t="s">
        <v>8443</v>
      </c>
      <c r="C4796" t="s">
        <v>63</v>
      </c>
      <c r="D4796" t="s">
        <v>281</v>
      </c>
      <c r="E4796" t="s">
        <v>60</v>
      </c>
      <c r="F4796" t="s">
        <v>76</v>
      </c>
      <c r="G4796" t="s">
        <v>56</v>
      </c>
      <c r="H4796">
        <v>1</v>
      </c>
      <c r="I4796">
        <v>48.55</v>
      </c>
      <c r="J4796">
        <v>0.17299999999999999</v>
      </c>
      <c r="K4796">
        <v>23.38</v>
      </c>
    </row>
    <row r="4797" spans="1:12" x14ac:dyDescent="0.3">
      <c r="A4797" t="s">
        <v>396</v>
      </c>
      <c r="B4797" t="s">
        <v>7389</v>
      </c>
      <c r="C4797" t="s">
        <v>84</v>
      </c>
      <c r="D4797" t="s">
        <v>177</v>
      </c>
      <c r="E4797" t="s">
        <v>107</v>
      </c>
      <c r="F4797" t="s">
        <v>193</v>
      </c>
      <c r="G4797" t="s">
        <v>68</v>
      </c>
      <c r="H4797">
        <v>9</v>
      </c>
      <c r="I4797">
        <v>20.73</v>
      </c>
      <c r="J4797">
        <v>4.2999999999999997E-2</v>
      </c>
      <c r="K4797">
        <v>8.73</v>
      </c>
      <c r="L4797" t="s">
        <v>57</v>
      </c>
    </row>
    <row r="4798" spans="1:12" x14ac:dyDescent="0.3">
      <c r="A4798" t="s">
        <v>4175</v>
      </c>
      <c r="B4798" t="s">
        <v>6945</v>
      </c>
      <c r="C4798" t="s">
        <v>88</v>
      </c>
      <c r="D4798" t="s">
        <v>179</v>
      </c>
      <c r="E4798" t="s">
        <v>93</v>
      </c>
      <c r="F4798" t="s">
        <v>94</v>
      </c>
      <c r="G4798" t="s">
        <v>56</v>
      </c>
      <c r="H4798">
        <v>3</v>
      </c>
      <c r="I4798">
        <v>50.55</v>
      </c>
      <c r="J4798">
        <v>0.13400000000000001</v>
      </c>
      <c r="K4798">
        <v>19.73</v>
      </c>
      <c r="L4798" t="s">
        <v>57</v>
      </c>
    </row>
    <row r="4799" spans="1:12" x14ac:dyDescent="0.3">
      <c r="A4799" t="s">
        <v>3903</v>
      </c>
      <c r="B4799" t="s">
        <v>7025</v>
      </c>
      <c r="C4799" t="s">
        <v>52</v>
      </c>
      <c r="D4799" t="s">
        <v>113</v>
      </c>
      <c r="E4799" t="s">
        <v>93</v>
      </c>
      <c r="F4799" t="s">
        <v>141</v>
      </c>
      <c r="G4799" t="s">
        <v>68</v>
      </c>
      <c r="H4799">
        <v>4</v>
      </c>
      <c r="I4799">
        <v>20.260000000000002</v>
      </c>
      <c r="J4799">
        <v>0.14499999999999999</v>
      </c>
      <c r="K4799">
        <v>7.57</v>
      </c>
    </row>
    <row r="4800" spans="1:12" x14ac:dyDescent="0.3">
      <c r="A4800" t="s">
        <v>3329</v>
      </c>
      <c r="B4800" t="s">
        <v>7870</v>
      </c>
      <c r="C4800" t="s">
        <v>52</v>
      </c>
      <c r="D4800" t="s">
        <v>70</v>
      </c>
      <c r="E4800" t="s">
        <v>54</v>
      </c>
      <c r="F4800" t="s">
        <v>156</v>
      </c>
      <c r="G4800" t="s">
        <v>56</v>
      </c>
      <c r="H4800">
        <v>1</v>
      </c>
      <c r="I4800">
        <v>17.91</v>
      </c>
      <c r="J4800">
        <v>8.1000000000000003E-2</v>
      </c>
      <c r="K4800">
        <v>10.77</v>
      </c>
      <c r="L4800" t="s">
        <v>57</v>
      </c>
    </row>
    <row r="4801" spans="1:12" x14ac:dyDescent="0.3">
      <c r="A4801" t="s">
        <v>1329</v>
      </c>
      <c r="B4801" t="s">
        <v>7962</v>
      </c>
      <c r="C4801" t="s">
        <v>52</v>
      </c>
      <c r="D4801" t="s">
        <v>216</v>
      </c>
      <c r="E4801" t="s">
        <v>7021</v>
      </c>
      <c r="F4801" t="s">
        <v>108</v>
      </c>
      <c r="G4801" t="s">
        <v>68</v>
      </c>
      <c r="H4801">
        <v>5</v>
      </c>
      <c r="I4801">
        <v>42.86</v>
      </c>
      <c r="J4801">
        <v>9.7000000000000003E-2</v>
      </c>
      <c r="K4801">
        <v>15.84</v>
      </c>
      <c r="L4801" t="s">
        <v>6720</v>
      </c>
    </row>
    <row r="4802" spans="1:12" x14ac:dyDescent="0.3">
      <c r="A4802" t="s">
        <v>5904</v>
      </c>
      <c r="B4802" t="s">
        <v>7323</v>
      </c>
      <c r="C4802" t="s">
        <v>63</v>
      </c>
      <c r="D4802" t="s">
        <v>263</v>
      </c>
      <c r="E4802" t="s">
        <v>107</v>
      </c>
      <c r="F4802" t="s">
        <v>193</v>
      </c>
      <c r="G4802" t="s">
        <v>68</v>
      </c>
      <c r="H4802">
        <v>4</v>
      </c>
      <c r="I4802">
        <v>13.16</v>
      </c>
      <c r="K4802">
        <v>5.51</v>
      </c>
      <c r="L4802" t="s">
        <v>57</v>
      </c>
    </row>
    <row r="4803" spans="1:12" x14ac:dyDescent="0.3">
      <c r="A4803" t="s">
        <v>5624</v>
      </c>
      <c r="B4803" t="s">
        <v>7290</v>
      </c>
      <c r="C4803" t="s">
        <v>84</v>
      </c>
      <c r="D4803" t="s">
        <v>6990</v>
      </c>
      <c r="E4803" t="s">
        <v>60</v>
      </c>
      <c r="F4803" t="s">
        <v>76</v>
      </c>
      <c r="G4803" t="s">
        <v>68</v>
      </c>
      <c r="H4803">
        <v>4</v>
      </c>
      <c r="I4803">
        <v>40.94</v>
      </c>
      <c r="J4803">
        <v>0.113</v>
      </c>
      <c r="K4803">
        <v>18.62</v>
      </c>
      <c r="L4803" t="s">
        <v>57</v>
      </c>
    </row>
    <row r="4804" spans="1:12" x14ac:dyDescent="0.3">
      <c r="A4804" t="s">
        <v>5035</v>
      </c>
      <c r="B4804" t="s">
        <v>6922</v>
      </c>
      <c r="C4804" t="s">
        <v>84</v>
      </c>
      <c r="D4804" t="s">
        <v>169</v>
      </c>
      <c r="E4804" t="s">
        <v>107</v>
      </c>
      <c r="F4804" t="s">
        <v>193</v>
      </c>
      <c r="G4804" t="s">
        <v>68</v>
      </c>
      <c r="H4804">
        <v>1</v>
      </c>
      <c r="I4804">
        <v>43.63</v>
      </c>
      <c r="J4804">
        <v>3.1E-2</v>
      </c>
      <c r="K4804">
        <v>17.809999999999999</v>
      </c>
      <c r="L4804" t="s">
        <v>57</v>
      </c>
    </row>
    <row r="4805" spans="1:12" x14ac:dyDescent="0.3">
      <c r="A4805" t="s">
        <v>5501</v>
      </c>
      <c r="B4805" t="s">
        <v>7055</v>
      </c>
      <c r="C4805" t="s">
        <v>88</v>
      </c>
      <c r="D4805" t="s">
        <v>167</v>
      </c>
      <c r="E4805" t="s">
        <v>71</v>
      </c>
      <c r="F4805" t="s">
        <v>86</v>
      </c>
      <c r="G4805" t="s">
        <v>68</v>
      </c>
      <c r="H4805">
        <v>1</v>
      </c>
      <c r="I4805">
        <v>105.33</v>
      </c>
      <c r="J4805">
        <v>5.6000000000000001E-2</v>
      </c>
      <c r="K4805">
        <v>77.02</v>
      </c>
      <c r="L4805" t="s">
        <v>57</v>
      </c>
    </row>
    <row r="4806" spans="1:12" x14ac:dyDescent="0.3">
      <c r="A4806" t="s">
        <v>370</v>
      </c>
      <c r="B4806" t="s">
        <v>6961</v>
      </c>
      <c r="C4806" t="s">
        <v>88</v>
      </c>
      <c r="D4806" t="s">
        <v>135</v>
      </c>
      <c r="E4806" t="s">
        <v>71</v>
      </c>
      <c r="F4806" t="s">
        <v>78</v>
      </c>
      <c r="G4806" t="s">
        <v>68</v>
      </c>
      <c r="H4806">
        <v>1</v>
      </c>
      <c r="I4806">
        <v>103.68</v>
      </c>
      <c r="J4806">
        <v>0</v>
      </c>
      <c r="K4806">
        <v>80.8</v>
      </c>
      <c r="L4806" t="s">
        <v>6720</v>
      </c>
    </row>
    <row r="4807" spans="1:12" x14ac:dyDescent="0.3">
      <c r="A4807" t="s">
        <v>5695</v>
      </c>
      <c r="B4807" t="s">
        <v>8529</v>
      </c>
      <c r="C4807" t="s">
        <v>84</v>
      </c>
      <c r="D4807" t="s">
        <v>225</v>
      </c>
      <c r="E4807" t="s">
        <v>54</v>
      </c>
      <c r="F4807" t="s">
        <v>114</v>
      </c>
      <c r="G4807" t="s">
        <v>68</v>
      </c>
      <c r="H4807">
        <v>1</v>
      </c>
      <c r="I4807">
        <v>20.81</v>
      </c>
      <c r="J4807">
        <v>0.14299999999999999</v>
      </c>
      <c r="K4807">
        <v>14.24</v>
      </c>
      <c r="L4807" t="s">
        <v>57</v>
      </c>
    </row>
    <row r="4808" spans="1:12" x14ac:dyDescent="0.3">
      <c r="A4808" t="s">
        <v>3748</v>
      </c>
      <c r="B4808" t="s">
        <v>6818</v>
      </c>
      <c r="C4808" t="s">
        <v>88</v>
      </c>
      <c r="D4808" t="s">
        <v>202</v>
      </c>
      <c r="E4808" t="s">
        <v>71</v>
      </c>
      <c r="F4808" t="s">
        <v>72</v>
      </c>
      <c r="H4808">
        <v>2</v>
      </c>
      <c r="I4808">
        <v>262.83</v>
      </c>
      <c r="J4808">
        <v>5.0999999999999997E-2</v>
      </c>
      <c r="K4808">
        <v>183.96</v>
      </c>
      <c r="L4808" t="s">
        <v>57</v>
      </c>
    </row>
    <row r="4809" spans="1:12" x14ac:dyDescent="0.3">
      <c r="A4809" t="s">
        <v>839</v>
      </c>
      <c r="B4809" t="s">
        <v>7738</v>
      </c>
      <c r="C4809" t="s">
        <v>63</v>
      </c>
      <c r="D4809" t="s">
        <v>119</v>
      </c>
      <c r="E4809" t="s">
        <v>71</v>
      </c>
      <c r="F4809" t="s">
        <v>126</v>
      </c>
      <c r="G4809" t="s">
        <v>56</v>
      </c>
      <c r="H4809">
        <v>3</v>
      </c>
      <c r="I4809">
        <v>205.93</v>
      </c>
      <c r="J4809">
        <v>0.41099999999999998</v>
      </c>
      <c r="K4809">
        <v>150.1</v>
      </c>
      <c r="L4809" t="s">
        <v>57</v>
      </c>
    </row>
    <row r="4810" spans="1:12" x14ac:dyDescent="0.3">
      <c r="A4810" t="s">
        <v>3655</v>
      </c>
      <c r="B4810" t="s">
        <v>7587</v>
      </c>
      <c r="C4810" t="s">
        <v>84</v>
      </c>
      <c r="D4810" t="s">
        <v>572</v>
      </c>
      <c r="E4810" t="s">
        <v>93</v>
      </c>
      <c r="F4810" t="s">
        <v>255</v>
      </c>
      <c r="G4810" t="s">
        <v>68</v>
      </c>
      <c r="H4810">
        <v>10</v>
      </c>
      <c r="I4810">
        <v>28.25</v>
      </c>
      <c r="J4810">
        <v>5.6000000000000001E-2</v>
      </c>
      <c r="K4810">
        <v>13.66</v>
      </c>
      <c r="L4810" t="s">
        <v>57</v>
      </c>
    </row>
    <row r="4811" spans="1:12" x14ac:dyDescent="0.3">
      <c r="A4811" t="s">
        <v>814</v>
      </c>
      <c r="B4811" t="s">
        <v>7274</v>
      </c>
      <c r="C4811" t="s">
        <v>88</v>
      </c>
      <c r="D4811" t="s">
        <v>135</v>
      </c>
      <c r="E4811" t="s">
        <v>71</v>
      </c>
      <c r="F4811" t="s">
        <v>6893</v>
      </c>
      <c r="G4811" t="s">
        <v>56</v>
      </c>
      <c r="H4811">
        <v>5</v>
      </c>
      <c r="I4811">
        <v>244.44</v>
      </c>
      <c r="J4811">
        <v>0.04</v>
      </c>
      <c r="K4811">
        <v>180.78</v>
      </c>
      <c r="L4811" t="s">
        <v>57</v>
      </c>
    </row>
    <row r="4812" spans="1:12" x14ac:dyDescent="0.3">
      <c r="A4812" t="s">
        <v>6306</v>
      </c>
      <c r="B4812" t="s">
        <v>7631</v>
      </c>
      <c r="C4812" t="s">
        <v>88</v>
      </c>
      <c r="D4812" t="s">
        <v>116</v>
      </c>
      <c r="E4812" t="s">
        <v>54</v>
      </c>
      <c r="F4812" t="s">
        <v>55</v>
      </c>
      <c r="G4812" t="s">
        <v>68</v>
      </c>
      <c r="H4812">
        <v>1</v>
      </c>
      <c r="I4812">
        <v>12.83</v>
      </c>
      <c r="J4812">
        <v>4.5999999999999999E-2</v>
      </c>
      <c r="K4812">
        <v>7.54</v>
      </c>
      <c r="L4812" t="s">
        <v>57</v>
      </c>
    </row>
    <row r="4813" spans="1:12" x14ac:dyDescent="0.3">
      <c r="A4813" t="s">
        <v>4221</v>
      </c>
      <c r="B4813" t="s">
        <v>7085</v>
      </c>
      <c r="C4813" t="s">
        <v>88</v>
      </c>
      <c r="D4813" t="s">
        <v>206</v>
      </c>
      <c r="E4813" t="s">
        <v>93</v>
      </c>
      <c r="F4813" t="s">
        <v>219</v>
      </c>
      <c r="G4813" t="s">
        <v>56</v>
      </c>
      <c r="H4813">
        <v>5</v>
      </c>
      <c r="I4813">
        <v>46.89</v>
      </c>
      <c r="J4813">
        <v>0.106</v>
      </c>
      <c r="L4813" t="s">
        <v>57</v>
      </c>
    </row>
    <row r="4814" spans="1:12" x14ac:dyDescent="0.3">
      <c r="A4814" t="s">
        <v>3433</v>
      </c>
      <c r="B4814" t="s">
        <v>7393</v>
      </c>
      <c r="C4814" t="s">
        <v>88</v>
      </c>
      <c r="D4814" t="s">
        <v>198</v>
      </c>
      <c r="E4814" t="s">
        <v>107</v>
      </c>
      <c r="F4814" t="s">
        <v>108</v>
      </c>
      <c r="G4814" t="s">
        <v>68</v>
      </c>
      <c r="H4814">
        <v>1</v>
      </c>
      <c r="I4814">
        <v>52.08</v>
      </c>
      <c r="J4814">
        <v>0.01</v>
      </c>
      <c r="K4814">
        <v>18.78</v>
      </c>
      <c r="L4814" t="s">
        <v>6720</v>
      </c>
    </row>
    <row r="4815" spans="1:12" x14ac:dyDescent="0.3">
      <c r="A4815" t="s">
        <v>5471</v>
      </c>
      <c r="B4815" t="s">
        <v>7670</v>
      </c>
      <c r="C4815" t="s">
        <v>52</v>
      </c>
      <c r="D4815" t="s">
        <v>59</v>
      </c>
      <c r="E4815" t="s">
        <v>71</v>
      </c>
      <c r="F4815" t="s">
        <v>78</v>
      </c>
      <c r="G4815" t="s">
        <v>68</v>
      </c>
      <c r="H4815">
        <v>9</v>
      </c>
      <c r="I4815">
        <v>131.69999999999999</v>
      </c>
      <c r="J4815">
        <v>6.3E-2</v>
      </c>
      <c r="K4815">
        <v>93.65</v>
      </c>
      <c r="L4815" t="s">
        <v>57</v>
      </c>
    </row>
    <row r="4816" spans="1:12" x14ac:dyDescent="0.3">
      <c r="A4816" t="s">
        <v>5609</v>
      </c>
      <c r="B4816" t="s">
        <v>6936</v>
      </c>
      <c r="C4816" t="s">
        <v>84</v>
      </c>
      <c r="D4816" t="s">
        <v>150</v>
      </c>
      <c r="E4816" t="s">
        <v>60</v>
      </c>
      <c r="F4816" t="s">
        <v>90</v>
      </c>
      <c r="G4816" t="s">
        <v>68</v>
      </c>
      <c r="H4816">
        <v>7</v>
      </c>
      <c r="I4816">
        <v>97.77</v>
      </c>
      <c r="J4816">
        <v>0.08</v>
      </c>
      <c r="K4816">
        <v>42.62</v>
      </c>
      <c r="L4816" t="s">
        <v>57</v>
      </c>
    </row>
    <row r="4817" spans="1:12" x14ac:dyDescent="0.3">
      <c r="A4817" t="s">
        <v>6574</v>
      </c>
      <c r="B4817" t="s">
        <v>7241</v>
      </c>
      <c r="C4817" t="s">
        <v>52</v>
      </c>
      <c r="D4817" t="s">
        <v>53</v>
      </c>
      <c r="E4817" t="s">
        <v>93</v>
      </c>
      <c r="F4817" t="s">
        <v>141</v>
      </c>
      <c r="G4817" t="s">
        <v>68</v>
      </c>
      <c r="H4817">
        <v>1</v>
      </c>
      <c r="I4817">
        <v>72.37</v>
      </c>
      <c r="J4817">
        <v>5.8999999999999997E-2</v>
      </c>
      <c r="K4817">
        <v>33.270000000000003</v>
      </c>
      <c r="L4817" t="s">
        <v>104</v>
      </c>
    </row>
    <row r="4818" spans="1:12" x14ac:dyDescent="0.3">
      <c r="A4818" t="s">
        <v>5863</v>
      </c>
      <c r="B4818" t="s">
        <v>7707</v>
      </c>
      <c r="C4818" t="s">
        <v>52</v>
      </c>
      <c r="D4818" t="s">
        <v>121</v>
      </c>
      <c r="E4818" t="s">
        <v>107</v>
      </c>
      <c r="F4818" t="s">
        <v>132</v>
      </c>
      <c r="G4818" t="s">
        <v>68</v>
      </c>
      <c r="H4818">
        <v>1</v>
      </c>
      <c r="I4818">
        <v>52.61</v>
      </c>
      <c r="J4818">
        <v>8.6999999999999994E-2</v>
      </c>
      <c r="K4818">
        <v>20.09</v>
      </c>
      <c r="L4818" t="s">
        <v>57</v>
      </c>
    </row>
    <row r="4819" spans="1:12" x14ac:dyDescent="0.3">
      <c r="A4819" t="s">
        <v>6463</v>
      </c>
      <c r="B4819" t="s">
        <v>7483</v>
      </c>
      <c r="C4819" t="s">
        <v>52</v>
      </c>
      <c r="D4819" t="s">
        <v>181</v>
      </c>
      <c r="E4819" t="s">
        <v>60</v>
      </c>
      <c r="F4819" t="s">
        <v>90</v>
      </c>
      <c r="G4819" t="s">
        <v>68</v>
      </c>
      <c r="H4819">
        <v>4</v>
      </c>
      <c r="I4819">
        <v>15.34</v>
      </c>
      <c r="J4819">
        <v>3.7999999999999999E-2</v>
      </c>
      <c r="K4819">
        <v>8.1999999999999993</v>
      </c>
      <c r="L4819" t="s">
        <v>57</v>
      </c>
    </row>
    <row r="4820" spans="1:12" x14ac:dyDescent="0.3">
      <c r="A4820" t="s">
        <v>6606</v>
      </c>
      <c r="B4820" t="s">
        <v>7886</v>
      </c>
      <c r="C4820" t="s">
        <v>84</v>
      </c>
      <c r="D4820" t="s">
        <v>572</v>
      </c>
      <c r="E4820" t="s">
        <v>54</v>
      </c>
      <c r="F4820" t="s">
        <v>268</v>
      </c>
      <c r="G4820" t="s">
        <v>56</v>
      </c>
      <c r="H4820">
        <v>4</v>
      </c>
      <c r="I4820">
        <v>16.04</v>
      </c>
      <c r="J4820">
        <v>0.18</v>
      </c>
      <c r="K4820">
        <v>10.95</v>
      </c>
      <c r="L4820" t="s">
        <v>57</v>
      </c>
    </row>
    <row r="4821" spans="1:12" x14ac:dyDescent="0.3">
      <c r="A4821" t="s">
        <v>4674</v>
      </c>
      <c r="B4821" t="s">
        <v>8530</v>
      </c>
      <c r="C4821" t="s">
        <v>63</v>
      </c>
      <c r="D4821" t="s">
        <v>204</v>
      </c>
      <c r="E4821" t="s">
        <v>54</v>
      </c>
      <c r="F4821" t="s">
        <v>55</v>
      </c>
      <c r="G4821" t="s">
        <v>68</v>
      </c>
      <c r="H4821">
        <v>3</v>
      </c>
      <c r="I4821">
        <v>10.41</v>
      </c>
      <c r="J4821">
        <v>0.30299999999999999</v>
      </c>
      <c r="K4821">
        <v>6.63</v>
      </c>
      <c r="L4821" t="s">
        <v>57</v>
      </c>
    </row>
    <row r="4822" spans="1:12" x14ac:dyDescent="0.3">
      <c r="A4822" t="s">
        <v>2943</v>
      </c>
      <c r="B4822" t="s">
        <v>7693</v>
      </c>
      <c r="C4822" t="s">
        <v>88</v>
      </c>
      <c r="D4822" t="s">
        <v>123</v>
      </c>
      <c r="E4822" t="s">
        <v>60</v>
      </c>
      <c r="F4822" t="s">
        <v>8163</v>
      </c>
      <c r="G4822" t="s">
        <v>56</v>
      </c>
      <c r="H4822">
        <v>3</v>
      </c>
      <c r="I4822">
        <v>111.73</v>
      </c>
      <c r="J4822">
        <v>0.106</v>
      </c>
      <c r="K4822">
        <v>52.64</v>
      </c>
      <c r="L4822" t="s">
        <v>104</v>
      </c>
    </row>
    <row r="4823" spans="1:12" x14ac:dyDescent="0.3">
      <c r="A4823" t="s">
        <v>2223</v>
      </c>
      <c r="B4823" t="s">
        <v>7908</v>
      </c>
      <c r="C4823" t="s">
        <v>52</v>
      </c>
      <c r="D4823" t="s">
        <v>113</v>
      </c>
      <c r="E4823" t="s">
        <v>60</v>
      </c>
      <c r="F4823" t="s">
        <v>76</v>
      </c>
      <c r="G4823" t="s">
        <v>68</v>
      </c>
      <c r="H4823">
        <v>5</v>
      </c>
      <c r="I4823">
        <v>90.56</v>
      </c>
      <c r="J4823">
        <v>0.108</v>
      </c>
      <c r="K4823">
        <v>40.08</v>
      </c>
      <c r="L4823" t="s">
        <v>57</v>
      </c>
    </row>
    <row r="4824" spans="1:12" x14ac:dyDescent="0.3">
      <c r="A4824" t="s">
        <v>5736</v>
      </c>
      <c r="B4824" t="s">
        <v>6967</v>
      </c>
      <c r="C4824" t="s">
        <v>88</v>
      </c>
      <c r="D4824" t="s">
        <v>206</v>
      </c>
      <c r="E4824" t="s">
        <v>54</v>
      </c>
      <c r="F4824" t="s">
        <v>268</v>
      </c>
      <c r="G4824" t="s">
        <v>68</v>
      </c>
      <c r="H4824">
        <v>3</v>
      </c>
      <c r="I4824">
        <v>14.92</v>
      </c>
      <c r="J4824">
        <v>7.8E-2</v>
      </c>
      <c r="K4824">
        <v>9.34</v>
      </c>
      <c r="L4824" t="s">
        <v>57</v>
      </c>
    </row>
    <row r="4825" spans="1:12" x14ac:dyDescent="0.3">
      <c r="A4825" t="s">
        <v>6214</v>
      </c>
      <c r="B4825" t="s">
        <v>8531</v>
      </c>
      <c r="C4825" t="s">
        <v>84</v>
      </c>
      <c r="D4825" t="s">
        <v>6990</v>
      </c>
      <c r="E4825" t="s">
        <v>93</v>
      </c>
      <c r="F4825" t="s">
        <v>255</v>
      </c>
      <c r="G4825" t="s">
        <v>68</v>
      </c>
      <c r="H4825">
        <v>4</v>
      </c>
      <c r="I4825">
        <v>17.91</v>
      </c>
      <c r="J4825">
        <v>9.9000000000000005E-2</v>
      </c>
      <c r="K4825">
        <v>8.93</v>
      </c>
      <c r="L4825" t="s">
        <v>57</v>
      </c>
    </row>
    <row r="4826" spans="1:12" x14ac:dyDescent="0.3">
      <c r="A4826" t="s">
        <v>3572</v>
      </c>
      <c r="B4826" t="s">
        <v>7514</v>
      </c>
      <c r="C4826" t="s">
        <v>88</v>
      </c>
      <c r="D4826" t="s">
        <v>8005</v>
      </c>
      <c r="E4826" t="s">
        <v>71</v>
      </c>
      <c r="F4826" t="s">
        <v>78</v>
      </c>
      <c r="G4826" t="s">
        <v>56</v>
      </c>
      <c r="H4826">
        <v>2</v>
      </c>
      <c r="I4826">
        <v>185.13</v>
      </c>
      <c r="J4826">
        <v>9.5000000000000001E-2</v>
      </c>
      <c r="K4826">
        <v>129.35</v>
      </c>
      <c r="L4826" t="s">
        <v>57</v>
      </c>
    </row>
    <row r="4827" spans="1:12" x14ac:dyDescent="0.3">
      <c r="A4827" t="s">
        <v>5187</v>
      </c>
      <c r="B4827" t="s">
        <v>7797</v>
      </c>
      <c r="C4827" t="s">
        <v>88</v>
      </c>
      <c r="D4827" t="s">
        <v>7399</v>
      </c>
      <c r="E4827" t="s">
        <v>107</v>
      </c>
      <c r="F4827" t="s">
        <v>6973</v>
      </c>
      <c r="G4827" t="s">
        <v>56</v>
      </c>
      <c r="H4827">
        <v>1</v>
      </c>
      <c r="I4827">
        <v>35.17</v>
      </c>
      <c r="J4827">
        <v>2.1999999999999999E-2</v>
      </c>
      <c r="K4827">
        <v>15.01</v>
      </c>
      <c r="L4827" t="s">
        <v>57</v>
      </c>
    </row>
    <row r="4828" spans="1:12" x14ac:dyDescent="0.3">
      <c r="A4828" t="s">
        <v>2112</v>
      </c>
      <c r="B4828" t="s">
        <v>7202</v>
      </c>
      <c r="C4828" t="s">
        <v>63</v>
      </c>
      <c r="D4828" t="s">
        <v>251</v>
      </c>
      <c r="E4828" t="s">
        <v>107</v>
      </c>
      <c r="F4828" t="s">
        <v>132</v>
      </c>
      <c r="G4828" t="s">
        <v>68</v>
      </c>
      <c r="H4828">
        <v>5</v>
      </c>
      <c r="I4828">
        <v>12.93</v>
      </c>
      <c r="J4828">
        <v>0.309</v>
      </c>
      <c r="K4828">
        <v>4.6399999999999997</v>
      </c>
      <c r="L4828" t="s">
        <v>57</v>
      </c>
    </row>
    <row r="4829" spans="1:12" x14ac:dyDescent="0.3">
      <c r="A4829" t="s">
        <v>3648</v>
      </c>
      <c r="B4829" t="s">
        <v>6749</v>
      </c>
      <c r="C4829" t="s">
        <v>63</v>
      </c>
      <c r="D4829" t="s">
        <v>137</v>
      </c>
      <c r="E4829" t="s">
        <v>107</v>
      </c>
      <c r="F4829" t="s">
        <v>193</v>
      </c>
      <c r="G4829" t="s">
        <v>68</v>
      </c>
      <c r="H4829">
        <v>8</v>
      </c>
      <c r="I4829">
        <v>34.479999999999997</v>
      </c>
      <c r="J4829">
        <v>0.10100000000000001</v>
      </c>
      <c r="K4829">
        <v>15.29</v>
      </c>
    </row>
    <row r="4830" spans="1:12" x14ac:dyDescent="0.3">
      <c r="A4830" t="s">
        <v>2289</v>
      </c>
      <c r="B4830" t="s">
        <v>7951</v>
      </c>
      <c r="C4830" t="s">
        <v>88</v>
      </c>
      <c r="D4830" t="s">
        <v>429</v>
      </c>
      <c r="E4830" t="s">
        <v>107</v>
      </c>
      <c r="F4830" t="s">
        <v>108</v>
      </c>
      <c r="G4830" t="s">
        <v>68</v>
      </c>
      <c r="H4830">
        <v>5</v>
      </c>
      <c r="I4830">
        <v>42.65</v>
      </c>
      <c r="J4830">
        <v>0.14499999999999999</v>
      </c>
      <c r="K4830">
        <v>14.14</v>
      </c>
      <c r="L4830" t="s">
        <v>57</v>
      </c>
    </row>
    <row r="4831" spans="1:12" x14ac:dyDescent="0.3">
      <c r="A4831" t="s">
        <v>3540</v>
      </c>
      <c r="B4831" t="s">
        <v>8376</v>
      </c>
      <c r="C4831" t="s">
        <v>84</v>
      </c>
      <c r="D4831" t="s">
        <v>85</v>
      </c>
      <c r="E4831" t="s">
        <v>93</v>
      </c>
      <c r="F4831" t="s">
        <v>94</v>
      </c>
      <c r="G4831" t="s">
        <v>56</v>
      </c>
      <c r="H4831">
        <v>4</v>
      </c>
      <c r="I4831">
        <v>53</v>
      </c>
      <c r="J4831">
        <v>5.6000000000000001E-2</v>
      </c>
      <c r="K4831">
        <v>23.19</v>
      </c>
      <c r="L4831" t="s">
        <v>57</v>
      </c>
    </row>
    <row r="4832" spans="1:12" x14ac:dyDescent="0.3">
      <c r="A4832" t="s">
        <v>2426</v>
      </c>
      <c r="B4832" t="s">
        <v>6728</v>
      </c>
      <c r="C4832" t="s">
        <v>63</v>
      </c>
      <c r="D4832" t="s">
        <v>7081</v>
      </c>
      <c r="E4832" t="s">
        <v>54</v>
      </c>
      <c r="F4832" t="s">
        <v>55</v>
      </c>
      <c r="G4832" t="s">
        <v>68</v>
      </c>
      <c r="H4832">
        <v>3</v>
      </c>
      <c r="I4832">
        <v>16.34</v>
      </c>
      <c r="J4832">
        <v>0.16700000000000001</v>
      </c>
      <c r="K4832">
        <v>10.23</v>
      </c>
      <c r="L4832" t="s">
        <v>57</v>
      </c>
    </row>
    <row r="4833" spans="1:12" x14ac:dyDescent="0.3">
      <c r="A4833" t="s">
        <v>5084</v>
      </c>
      <c r="B4833" t="s">
        <v>8532</v>
      </c>
      <c r="C4833" t="s">
        <v>52</v>
      </c>
      <c r="D4833" t="s">
        <v>216</v>
      </c>
      <c r="E4833" t="s">
        <v>60</v>
      </c>
      <c r="F4833" t="s">
        <v>90</v>
      </c>
      <c r="G4833" t="s">
        <v>68</v>
      </c>
      <c r="H4833">
        <v>5</v>
      </c>
      <c r="I4833">
        <v>37.729999999999997</v>
      </c>
      <c r="J4833">
        <v>6.3E-2</v>
      </c>
      <c r="K4833">
        <v>19.760000000000002</v>
      </c>
      <c r="L4833" t="s">
        <v>57</v>
      </c>
    </row>
    <row r="4834" spans="1:12" x14ac:dyDescent="0.3">
      <c r="A4834" t="s">
        <v>5239</v>
      </c>
      <c r="B4834" t="s">
        <v>6808</v>
      </c>
      <c r="C4834" t="s">
        <v>84</v>
      </c>
      <c r="D4834" t="s">
        <v>243</v>
      </c>
      <c r="E4834" t="s">
        <v>71</v>
      </c>
      <c r="F4834" t="s">
        <v>86</v>
      </c>
      <c r="G4834" t="s">
        <v>68</v>
      </c>
      <c r="H4834">
        <v>1</v>
      </c>
      <c r="I4834">
        <v>71.8</v>
      </c>
      <c r="J4834">
        <v>9.1999999999999998E-2</v>
      </c>
      <c r="K4834">
        <v>55.58</v>
      </c>
      <c r="L4834" t="s">
        <v>57</v>
      </c>
    </row>
    <row r="4835" spans="1:12" x14ac:dyDescent="0.3">
      <c r="A4835" t="s">
        <v>3510</v>
      </c>
      <c r="B4835" t="s">
        <v>7802</v>
      </c>
      <c r="C4835" t="s">
        <v>84</v>
      </c>
      <c r="D4835" t="s">
        <v>110</v>
      </c>
      <c r="E4835" t="s">
        <v>93</v>
      </c>
      <c r="F4835" t="s">
        <v>219</v>
      </c>
      <c r="G4835" t="s">
        <v>68</v>
      </c>
      <c r="H4835">
        <v>1</v>
      </c>
      <c r="I4835">
        <v>56.47</v>
      </c>
      <c r="J4835">
        <v>0.11700000000000001</v>
      </c>
      <c r="K4835">
        <v>25.72</v>
      </c>
      <c r="L4835" t="s">
        <v>57</v>
      </c>
    </row>
    <row r="4836" spans="1:12" x14ac:dyDescent="0.3">
      <c r="A4836" t="s">
        <v>1273</v>
      </c>
      <c r="B4836" t="s">
        <v>8533</v>
      </c>
      <c r="C4836" t="s">
        <v>52</v>
      </c>
      <c r="D4836" t="s">
        <v>130</v>
      </c>
      <c r="E4836" t="s">
        <v>93</v>
      </c>
      <c r="F4836" t="s">
        <v>124</v>
      </c>
      <c r="G4836" t="s">
        <v>56</v>
      </c>
      <c r="H4836">
        <v>2</v>
      </c>
      <c r="I4836">
        <v>25.4</v>
      </c>
      <c r="J4836">
        <v>6.7000000000000004E-2</v>
      </c>
      <c r="K4836">
        <v>9.2799999999999994</v>
      </c>
    </row>
    <row r="4837" spans="1:12" x14ac:dyDescent="0.3">
      <c r="A4837" t="s">
        <v>3653</v>
      </c>
      <c r="B4837" t="s">
        <v>6904</v>
      </c>
      <c r="C4837" t="s">
        <v>63</v>
      </c>
      <c r="D4837" t="s">
        <v>106</v>
      </c>
      <c r="E4837" t="s">
        <v>71</v>
      </c>
      <c r="F4837" t="s">
        <v>97</v>
      </c>
      <c r="G4837" t="s">
        <v>68</v>
      </c>
      <c r="H4837">
        <v>1</v>
      </c>
      <c r="I4837">
        <v>154.54</v>
      </c>
      <c r="J4837">
        <v>0.158</v>
      </c>
      <c r="K4837">
        <v>120.53</v>
      </c>
    </row>
    <row r="4838" spans="1:12" x14ac:dyDescent="0.3">
      <c r="A4838" t="s">
        <v>3864</v>
      </c>
      <c r="B4838" t="s">
        <v>7519</v>
      </c>
      <c r="C4838" t="s">
        <v>63</v>
      </c>
      <c r="D4838" t="s">
        <v>159</v>
      </c>
      <c r="E4838" t="s">
        <v>107</v>
      </c>
      <c r="F4838" t="s">
        <v>108</v>
      </c>
      <c r="G4838" t="s">
        <v>68</v>
      </c>
      <c r="H4838">
        <v>2</v>
      </c>
      <c r="I4838">
        <v>50.06</v>
      </c>
      <c r="J4838">
        <v>0.308</v>
      </c>
      <c r="K4838">
        <v>21.85</v>
      </c>
      <c r="L4838" t="s">
        <v>57</v>
      </c>
    </row>
    <row r="4839" spans="1:12" x14ac:dyDescent="0.3">
      <c r="A4839" t="s">
        <v>5461</v>
      </c>
      <c r="B4839" t="s">
        <v>7697</v>
      </c>
      <c r="C4839" t="s">
        <v>84</v>
      </c>
      <c r="D4839" t="s">
        <v>196</v>
      </c>
      <c r="E4839" t="s">
        <v>71</v>
      </c>
      <c r="F4839" t="s">
        <v>78</v>
      </c>
      <c r="G4839" t="s">
        <v>68</v>
      </c>
      <c r="H4839">
        <v>2</v>
      </c>
      <c r="I4839">
        <v>274.58999999999997</v>
      </c>
      <c r="J4839">
        <v>0</v>
      </c>
      <c r="K4839">
        <v>207.22</v>
      </c>
      <c r="L4839" t="s">
        <v>57</v>
      </c>
    </row>
    <row r="4840" spans="1:12" x14ac:dyDescent="0.3">
      <c r="A4840" t="s">
        <v>1627</v>
      </c>
      <c r="B4840" t="s">
        <v>7210</v>
      </c>
      <c r="C4840" t="s">
        <v>84</v>
      </c>
      <c r="D4840" t="s">
        <v>196</v>
      </c>
      <c r="E4840" t="s">
        <v>93</v>
      </c>
      <c r="F4840" t="s">
        <v>124</v>
      </c>
      <c r="G4840" t="s">
        <v>56</v>
      </c>
      <c r="H4840">
        <v>3</v>
      </c>
      <c r="I4840">
        <v>81.94</v>
      </c>
      <c r="J4840">
        <v>0</v>
      </c>
      <c r="K4840">
        <v>34.200000000000003</v>
      </c>
      <c r="L4840" t="s">
        <v>57</v>
      </c>
    </row>
    <row r="4841" spans="1:12" x14ac:dyDescent="0.3">
      <c r="A4841" t="s">
        <v>4843</v>
      </c>
      <c r="B4841" t="s">
        <v>8218</v>
      </c>
      <c r="C4841" t="s">
        <v>63</v>
      </c>
      <c r="D4841" t="s">
        <v>165</v>
      </c>
      <c r="E4841" t="s">
        <v>71</v>
      </c>
      <c r="F4841" t="s">
        <v>72</v>
      </c>
      <c r="G4841" t="s">
        <v>56</v>
      </c>
      <c r="H4841">
        <v>1</v>
      </c>
      <c r="I4841">
        <v>91.37</v>
      </c>
      <c r="J4841">
        <v>0.184</v>
      </c>
      <c r="K4841">
        <v>66.180000000000007</v>
      </c>
      <c r="L4841" t="s">
        <v>57</v>
      </c>
    </row>
    <row r="4842" spans="1:12" x14ac:dyDescent="0.3">
      <c r="A4842" t="s">
        <v>3396</v>
      </c>
      <c r="B4842" t="s">
        <v>7268</v>
      </c>
      <c r="C4842" t="s">
        <v>88</v>
      </c>
      <c r="D4842" t="s">
        <v>206</v>
      </c>
      <c r="E4842" t="s">
        <v>93</v>
      </c>
      <c r="F4842" t="s">
        <v>141</v>
      </c>
      <c r="G4842" t="s">
        <v>68</v>
      </c>
      <c r="H4842">
        <v>4</v>
      </c>
      <c r="I4842">
        <v>37.4</v>
      </c>
      <c r="J4842">
        <v>0.124</v>
      </c>
      <c r="K4842">
        <v>15.43</v>
      </c>
      <c r="L4842" t="s">
        <v>57</v>
      </c>
    </row>
    <row r="4843" spans="1:12" x14ac:dyDescent="0.3">
      <c r="A4843" t="s">
        <v>3937</v>
      </c>
      <c r="B4843" t="s">
        <v>8020</v>
      </c>
      <c r="C4843" t="s">
        <v>84</v>
      </c>
      <c r="D4843" t="s">
        <v>110</v>
      </c>
      <c r="E4843" t="s">
        <v>107</v>
      </c>
      <c r="F4843" t="s">
        <v>108</v>
      </c>
      <c r="G4843" t="s">
        <v>68</v>
      </c>
      <c r="H4843">
        <v>1</v>
      </c>
      <c r="I4843">
        <v>16.079999999999998</v>
      </c>
      <c r="J4843">
        <v>8.8999999999999996E-2</v>
      </c>
      <c r="K4843">
        <v>7.2</v>
      </c>
      <c r="L4843" t="s">
        <v>57</v>
      </c>
    </row>
    <row r="4844" spans="1:12" x14ac:dyDescent="0.3">
      <c r="A4844" t="s">
        <v>3649</v>
      </c>
      <c r="B4844" t="s">
        <v>7922</v>
      </c>
      <c r="C4844" t="s">
        <v>63</v>
      </c>
      <c r="D4844" t="s">
        <v>165</v>
      </c>
      <c r="E4844" t="s">
        <v>71</v>
      </c>
      <c r="F4844" t="s">
        <v>86</v>
      </c>
      <c r="G4844" t="s">
        <v>68</v>
      </c>
      <c r="H4844">
        <v>7</v>
      </c>
      <c r="I4844">
        <v>247.21</v>
      </c>
      <c r="J4844">
        <v>0.22800000000000001</v>
      </c>
      <c r="K4844">
        <v>193.21</v>
      </c>
      <c r="L4844" t="s">
        <v>57</v>
      </c>
    </row>
    <row r="4845" spans="1:12" x14ac:dyDescent="0.3">
      <c r="A4845" t="s">
        <v>737</v>
      </c>
      <c r="B4845" t="s">
        <v>8017</v>
      </c>
      <c r="C4845" t="s">
        <v>84</v>
      </c>
      <c r="D4845" t="s">
        <v>169</v>
      </c>
      <c r="E4845" t="s">
        <v>107</v>
      </c>
      <c r="F4845" t="s">
        <v>139</v>
      </c>
      <c r="G4845" t="s">
        <v>56</v>
      </c>
      <c r="H4845">
        <v>3</v>
      </c>
      <c r="I4845">
        <v>46.14</v>
      </c>
      <c r="J4845">
        <v>3.5999999999999997E-2</v>
      </c>
      <c r="K4845">
        <v>18.18</v>
      </c>
    </row>
    <row r="4846" spans="1:12" x14ac:dyDescent="0.3">
      <c r="A4846" t="s">
        <v>4912</v>
      </c>
      <c r="B4846" t="s">
        <v>8015</v>
      </c>
      <c r="C4846" t="s">
        <v>84</v>
      </c>
      <c r="D4846" t="s">
        <v>110</v>
      </c>
      <c r="E4846" t="s">
        <v>7021</v>
      </c>
      <c r="F4846" t="s">
        <v>193</v>
      </c>
      <c r="G4846" t="s">
        <v>68</v>
      </c>
      <c r="H4846">
        <v>3</v>
      </c>
      <c r="I4846">
        <v>44.37</v>
      </c>
      <c r="J4846">
        <v>4.1000000000000002E-2</v>
      </c>
      <c r="K4846">
        <v>19.04</v>
      </c>
      <c r="L4846" t="s">
        <v>57</v>
      </c>
    </row>
    <row r="4847" spans="1:12" x14ac:dyDescent="0.3">
      <c r="A4847" t="s">
        <v>105</v>
      </c>
      <c r="B4847" t="s">
        <v>7137</v>
      </c>
      <c r="C4847" t="s">
        <v>63</v>
      </c>
      <c r="D4847" t="s">
        <v>106</v>
      </c>
      <c r="E4847" t="s">
        <v>107</v>
      </c>
      <c r="F4847" t="s">
        <v>108</v>
      </c>
      <c r="G4847" t="s">
        <v>68</v>
      </c>
      <c r="H4847">
        <v>2</v>
      </c>
      <c r="I4847">
        <v>51.77</v>
      </c>
      <c r="J4847">
        <v>0.24399999999999999</v>
      </c>
      <c r="L4847" t="s">
        <v>57</v>
      </c>
    </row>
    <row r="4848" spans="1:12" x14ac:dyDescent="0.3">
      <c r="A4848" t="s">
        <v>6076</v>
      </c>
      <c r="B4848" t="s">
        <v>8534</v>
      </c>
      <c r="C4848" t="s">
        <v>63</v>
      </c>
      <c r="D4848" t="s">
        <v>188</v>
      </c>
      <c r="E4848" t="s">
        <v>107</v>
      </c>
      <c r="F4848" t="s">
        <v>193</v>
      </c>
      <c r="G4848" t="s">
        <v>68</v>
      </c>
      <c r="H4848">
        <v>1</v>
      </c>
      <c r="I4848">
        <v>45.24</v>
      </c>
      <c r="J4848">
        <v>0.21299999999999999</v>
      </c>
      <c r="K4848">
        <v>18.72</v>
      </c>
      <c r="L4848" t="s">
        <v>57</v>
      </c>
    </row>
    <row r="4849" spans="1:12" x14ac:dyDescent="0.3">
      <c r="A4849" t="s">
        <v>2105</v>
      </c>
      <c r="B4849" t="s">
        <v>7113</v>
      </c>
      <c r="C4849" t="s">
        <v>88</v>
      </c>
      <c r="D4849" t="s">
        <v>234</v>
      </c>
      <c r="E4849" t="s">
        <v>54</v>
      </c>
      <c r="F4849" t="s">
        <v>268</v>
      </c>
      <c r="G4849" t="s">
        <v>68</v>
      </c>
      <c r="H4849">
        <v>1</v>
      </c>
      <c r="I4849">
        <v>3.26</v>
      </c>
      <c r="J4849">
        <v>9.1999999999999998E-2</v>
      </c>
      <c r="K4849">
        <v>2.16</v>
      </c>
      <c r="L4849" t="s">
        <v>57</v>
      </c>
    </row>
    <row r="4850" spans="1:12" x14ac:dyDescent="0.3">
      <c r="A4850" t="s">
        <v>4783</v>
      </c>
      <c r="B4850" t="s">
        <v>8535</v>
      </c>
      <c r="C4850" t="s">
        <v>63</v>
      </c>
      <c r="E4850" t="s">
        <v>71</v>
      </c>
      <c r="F4850" t="s">
        <v>97</v>
      </c>
      <c r="G4850" t="s">
        <v>68</v>
      </c>
      <c r="H4850">
        <v>6</v>
      </c>
      <c r="I4850">
        <v>295.85000000000002</v>
      </c>
      <c r="J4850">
        <v>0.22</v>
      </c>
      <c r="K4850">
        <v>203.48</v>
      </c>
      <c r="L4850" t="s">
        <v>57</v>
      </c>
    </row>
    <row r="4851" spans="1:12" x14ac:dyDescent="0.3">
      <c r="A4851" t="s">
        <v>5435</v>
      </c>
      <c r="B4851" t="s">
        <v>7852</v>
      </c>
      <c r="C4851" t="s">
        <v>63</v>
      </c>
      <c r="E4851" t="s">
        <v>71</v>
      </c>
      <c r="F4851" t="s">
        <v>86</v>
      </c>
      <c r="G4851" t="s">
        <v>56</v>
      </c>
      <c r="H4851">
        <v>4</v>
      </c>
      <c r="I4851">
        <v>36.29</v>
      </c>
      <c r="J4851">
        <v>0.22700000000000001</v>
      </c>
      <c r="K4851">
        <v>24.15</v>
      </c>
      <c r="L4851" t="s">
        <v>57</v>
      </c>
    </row>
    <row r="4852" spans="1:12" x14ac:dyDescent="0.3">
      <c r="A4852" t="s">
        <v>2262</v>
      </c>
      <c r="B4852" t="s">
        <v>7557</v>
      </c>
      <c r="C4852" t="s">
        <v>84</v>
      </c>
      <c r="D4852" t="s">
        <v>229</v>
      </c>
      <c r="E4852" t="s">
        <v>71</v>
      </c>
      <c r="F4852" t="s">
        <v>86</v>
      </c>
      <c r="G4852" t="s">
        <v>56</v>
      </c>
      <c r="H4852">
        <v>2</v>
      </c>
      <c r="I4852">
        <v>186.05</v>
      </c>
      <c r="J4852">
        <v>5.1999999999999998E-2</v>
      </c>
      <c r="K4852">
        <v>145.59</v>
      </c>
      <c r="L4852" t="s">
        <v>57</v>
      </c>
    </row>
    <row r="4853" spans="1:12" x14ac:dyDescent="0.3">
      <c r="A4853" t="s">
        <v>1404</v>
      </c>
      <c r="B4853" t="s">
        <v>6950</v>
      </c>
      <c r="C4853" t="s">
        <v>52</v>
      </c>
      <c r="D4853" t="s">
        <v>237</v>
      </c>
      <c r="E4853" t="s">
        <v>60</v>
      </c>
      <c r="F4853" t="s">
        <v>76</v>
      </c>
      <c r="G4853" t="s">
        <v>56</v>
      </c>
      <c r="H4853">
        <v>6</v>
      </c>
      <c r="I4853">
        <v>105.91</v>
      </c>
      <c r="J4853">
        <v>0.14899999999999999</v>
      </c>
      <c r="K4853">
        <v>43.22</v>
      </c>
      <c r="L4853" t="s">
        <v>57</v>
      </c>
    </row>
    <row r="4854" spans="1:12" x14ac:dyDescent="0.3">
      <c r="A4854" t="s">
        <v>5571</v>
      </c>
      <c r="B4854" t="s">
        <v>8536</v>
      </c>
      <c r="C4854" t="s">
        <v>63</v>
      </c>
      <c r="D4854" t="s">
        <v>258</v>
      </c>
      <c r="E4854" t="s">
        <v>107</v>
      </c>
      <c r="F4854" t="s">
        <v>132</v>
      </c>
      <c r="G4854" t="s">
        <v>68</v>
      </c>
      <c r="H4854">
        <v>3</v>
      </c>
      <c r="I4854">
        <v>15.25</v>
      </c>
      <c r="J4854">
        <v>0.21299999999999999</v>
      </c>
      <c r="K4854">
        <v>6.3</v>
      </c>
      <c r="L4854" t="s">
        <v>57</v>
      </c>
    </row>
    <row r="4855" spans="1:12" x14ac:dyDescent="0.3">
      <c r="A4855" t="s">
        <v>2354</v>
      </c>
      <c r="B4855" t="s">
        <v>7429</v>
      </c>
      <c r="C4855" t="s">
        <v>84</v>
      </c>
      <c r="D4855" t="s">
        <v>243</v>
      </c>
      <c r="E4855" t="s">
        <v>60</v>
      </c>
      <c r="F4855" t="s">
        <v>61</v>
      </c>
      <c r="G4855" t="s">
        <v>68</v>
      </c>
      <c r="H4855">
        <v>5</v>
      </c>
      <c r="I4855">
        <v>74.55</v>
      </c>
      <c r="J4855">
        <v>0.155</v>
      </c>
      <c r="K4855">
        <v>39.71</v>
      </c>
      <c r="L4855" t="s">
        <v>6720</v>
      </c>
    </row>
    <row r="4856" spans="1:12" x14ac:dyDescent="0.3">
      <c r="A4856" t="s">
        <v>1647</v>
      </c>
      <c r="B4856" t="s">
        <v>7407</v>
      </c>
      <c r="C4856" t="s">
        <v>6741</v>
      </c>
      <c r="D4856" t="s">
        <v>216</v>
      </c>
      <c r="E4856" t="s">
        <v>71</v>
      </c>
      <c r="F4856" t="s">
        <v>78</v>
      </c>
      <c r="G4856" t="s">
        <v>68</v>
      </c>
      <c r="H4856">
        <v>6</v>
      </c>
      <c r="I4856">
        <v>179.56</v>
      </c>
      <c r="J4856">
        <v>2.7E-2</v>
      </c>
      <c r="K4856">
        <v>142.77000000000001</v>
      </c>
      <c r="L4856" t="s">
        <v>57</v>
      </c>
    </row>
    <row r="4857" spans="1:12" x14ac:dyDescent="0.3">
      <c r="A4857" t="s">
        <v>6430</v>
      </c>
      <c r="B4857" t="s">
        <v>7784</v>
      </c>
      <c r="C4857" t="s">
        <v>84</v>
      </c>
      <c r="D4857" t="s">
        <v>177</v>
      </c>
      <c r="E4857" t="s">
        <v>60</v>
      </c>
      <c r="F4857" t="s">
        <v>61</v>
      </c>
      <c r="G4857" t="s">
        <v>56</v>
      </c>
      <c r="H4857">
        <v>3</v>
      </c>
      <c r="I4857">
        <v>40.840000000000003</v>
      </c>
      <c r="J4857">
        <v>7.4999999999999997E-2</v>
      </c>
      <c r="K4857">
        <v>22.09</v>
      </c>
      <c r="L4857" t="s">
        <v>57</v>
      </c>
    </row>
    <row r="4858" spans="1:12" x14ac:dyDescent="0.3">
      <c r="A4858" t="s">
        <v>1919</v>
      </c>
      <c r="B4858" t="s">
        <v>8121</v>
      </c>
      <c r="C4858" t="s">
        <v>88</v>
      </c>
      <c r="D4858" t="s">
        <v>123</v>
      </c>
      <c r="E4858" t="s">
        <v>60</v>
      </c>
      <c r="F4858" t="s">
        <v>76</v>
      </c>
      <c r="G4858" t="s">
        <v>68</v>
      </c>
      <c r="H4858">
        <v>1</v>
      </c>
      <c r="I4858">
        <v>76.540000000000006</v>
      </c>
      <c r="J4858">
        <v>0.14599999999999999</v>
      </c>
      <c r="K4858">
        <v>31.3</v>
      </c>
      <c r="L4858" t="s">
        <v>6720</v>
      </c>
    </row>
    <row r="4859" spans="1:12" x14ac:dyDescent="0.3">
      <c r="A4859" t="s">
        <v>4891</v>
      </c>
      <c r="B4859" t="s">
        <v>7288</v>
      </c>
      <c r="C4859" t="s">
        <v>84</v>
      </c>
      <c r="D4859" t="s">
        <v>177</v>
      </c>
      <c r="E4859" t="s">
        <v>93</v>
      </c>
      <c r="F4859" t="s">
        <v>7108</v>
      </c>
      <c r="G4859" t="s">
        <v>56</v>
      </c>
      <c r="H4859">
        <v>2</v>
      </c>
      <c r="I4859">
        <v>71.92</v>
      </c>
      <c r="J4859">
        <v>2.9000000000000001E-2</v>
      </c>
      <c r="K4859">
        <v>33.619999999999997</v>
      </c>
      <c r="L4859" t="s">
        <v>57</v>
      </c>
    </row>
    <row r="4860" spans="1:12" x14ac:dyDescent="0.3">
      <c r="A4860" t="s">
        <v>4702</v>
      </c>
      <c r="B4860" t="s">
        <v>7429</v>
      </c>
      <c r="C4860" t="s">
        <v>88</v>
      </c>
      <c r="D4860" t="s">
        <v>7026</v>
      </c>
      <c r="E4860" t="s">
        <v>60</v>
      </c>
      <c r="F4860" t="s">
        <v>6800</v>
      </c>
      <c r="G4860" t="s">
        <v>68</v>
      </c>
      <c r="H4860">
        <v>1</v>
      </c>
      <c r="I4860">
        <v>75.930000000000007</v>
      </c>
      <c r="J4860">
        <v>2.1000000000000001E-2</v>
      </c>
      <c r="K4860">
        <v>30.75</v>
      </c>
      <c r="L4860" t="s">
        <v>57</v>
      </c>
    </row>
    <row r="4861" spans="1:12" x14ac:dyDescent="0.3">
      <c r="A4861" t="s">
        <v>2183</v>
      </c>
      <c r="B4861" t="s">
        <v>7816</v>
      </c>
      <c r="C4861" t="s">
        <v>88</v>
      </c>
      <c r="D4861" t="s">
        <v>270</v>
      </c>
      <c r="E4861" t="s">
        <v>60</v>
      </c>
      <c r="F4861" t="s">
        <v>76</v>
      </c>
      <c r="G4861" t="s">
        <v>68</v>
      </c>
      <c r="H4861">
        <v>4</v>
      </c>
      <c r="I4861">
        <v>96.6</v>
      </c>
      <c r="J4861">
        <v>0.13900000000000001</v>
      </c>
      <c r="K4861">
        <v>51.02</v>
      </c>
      <c r="L4861" t="s">
        <v>57</v>
      </c>
    </row>
    <row r="4862" spans="1:12" x14ac:dyDescent="0.3">
      <c r="A4862" t="s">
        <v>1483</v>
      </c>
      <c r="B4862" t="s">
        <v>8335</v>
      </c>
      <c r="C4862" t="s">
        <v>88</v>
      </c>
      <c r="D4862" t="s">
        <v>7367</v>
      </c>
      <c r="E4862" t="s">
        <v>93</v>
      </c>
      <c r="F4862" t="s">
        <v>219</v>
      </c>
      <c r="G4862" t="s">
        <v>68</v>
      </c>
      <c r="H4862">
        <v>1</v>
      </c>
      <c r="I4862">
        <v>39.49</v>
      </c>
      <c r="J4862">
        <v>7.3999999999999996E-2</v>
      </c>
      <c r="K4862">
        <v>19.170000000000002</v>
      </c>
      <c r="L4862" t="s">
        <v>57</v>
      </c>
    </row>
    <row r="4863" spans="1:12" x14ac:dyDescent="0.3">
      <c r="A4863" t="s">
        <v>3635</v>
      </c>
      <c r="B4863" t="s">
        <v>7635</v>
      </c>
      <c r="C4863" t="s">
        <v>52</v>
      </c>
      <c r="D4863" t="s">
        <v>121</v>
      </c>
      <c r="E4863" t="s">
        <v>93</v>
      </c>
      <c r="F4863" t="s">
        <v>255</v>
      </c>
      <c r="G4863" t="s">
        <v>68</v>
      </c>
      <c r="H4863">
        <v>2</v>
      </c>
      <c r="I4863">
        <v>13</v>
      </c>
      <c r="J4863">
        <v>7.1999999999999995E-2</v>
      </c>
      <c r="K4863">
        <v>5.79</v>
      </c>
      <c r="L4863" t="s">
        <v>57</v>
      </c>
    </row>
    <row r="4864" spans="1:12" x14ac:dyDescent="0.3">
      <c r="A4864" t="s">
        <v>4554</v>
      </c>
      <c r="B4864" t="s">
        <v>6861</v>
      </c>
      <c r="C4864" t="s">
        <v>84</v>
      </c>
      <c r="D4864" t="s">
        <v>229</v>
      </c>
      <c r="E4864" t="s">
        <v>93</v>
      </c>
      <c r="F4864" t="s">
        <v>219</v>
      </c>
      <c r="G4864" t="s">
        <v>68</v>
      </c>
      <c r="H4864">
        <v>1</v>
      </c>
      <c r="I4864">
        <v>12.32</v>
      </c>
      <c r="J4864">
        <v>2.5999999999999999E-2</v>
      </c>
      <c r="K4864">
        <v>5.53</v>
      </c>
      <c r="L4864" t="s">
        <v>57</v>
      </c>
    </row>
    <row r="4865" spans="1:12" x14ac:dyDescent="0.3">
      <c r="A4865" t="s">
        <v>5756</v>
      </c>
      <c r="B4865" t="s">
        <v>7173</v>
      </c>
      <c r="C4865" t="s">
        <v>63</v>
      </c>
      <c r="D4865" t="s">
        <v>263</v>
      </c>
      <c r="E4865" t="s">
        <v>107</v>
      </c>
      <c r="F4865" t="s">
        <v>132</v>
      </c>
      <c r="G4865" t="s">
        <v>68</v>
      </c>
      <c r="H4865">
        <v>1</v>
      </c>
      <c r="I4865">
        <v>47.46</v>
      </c>
      <c r="J4865">
        <v>0.19</v>
      </c>
      <c r="K4865">
        <v>15.91</v>
      </c>
      <c r="L4865" t="s">
        <v>57</v>
      </c>
    </row>
    <row r="4866" spans="1:12" x14ac:dyDescent="0.3">
      <c r="A4866" t="s">
        <v>6396</v>
      </c>
      <c r="B4866" t="s">
        <v>7229</v>
      </c>
      <c r="C4866" t="s">
        <v>52</v>
      </c>
      <c r="D4866" t="s">
        <v>216</v>
      </c>
      <c r="E4866" t="s">
        <v>71</v>
      </c>
      <c r="F4866" t="s">
        <v>6814</v>
      </c>
      <c r="G4866" t="s">
        <v>56</v>
      </c>
      <c r="H4866">
        <v>10</v>
      </c>
      <c r="I4866">
        <v>107.07</v>
      </c>
      <c r="J4866">
        <v>1.6E-2</v>
      </c>
      <c r="K4866">
        <v>75.89</v>
      </c>
      <c r="L4866" t="s">
        <v>57</v>
      </c>
    </row>
    <row r="4867" spans="1:12" x14ac:dyDescent="0.3">
      <c r="A4867" t="s">
        <v>408</v>
      </c>
      <c r="B4867" t="s">
        <v>7225</v>
      </c>
      <c r="C4867" t="s">
        <v>84</v>
      </c>
      <c r="D4867" t="s">
        <v>110</v>
      </c>
      <c r="E4867" t="s">
        <v>71</v>
      </c>
      <c r="F4867" t="s">
        <v>86</v>
      </c>
      <c r="G4867" t="s">
        <v>68</v>
      </c>
      <c r="H4867">
        <v>9</v>
      </c>
      <c r="I4867">
        <v>162.52000000000001</v>
      </c>
      <c r="J4867">
        <v>0</v>
      </c>
      <c r="K4867">
        <v>106.74</v>
      </c>
      <c r="L4867" t="s">
        <v>57</v>
      </c>
    </row>
    <row r="4868" spans="1:12" x14ac:dyDescent="0.3">
      <c r="A4868" t="s">
        <v>1367</v>
      </c>
      <c r="B4868" t="s">
        <v>6971</v>
      </c>
      <c r="C4868" t="s">
        <v>6817</v>
      </c>
      <c r="D4868" t="s">
        <v>6949</v>
      </c>
      <c r="E4868" t="s">
        <v>60</v>
      </c>
      <c r="F4868" t="s">
        <v>99</v>
      </c>
      <c r="G4868" t="s">
        <v>56</v>
      </c>
      <c r="H4868">
        <v>3</v>
      </c>
      <c r="J4868">
        <v>7.2999999999999995E-2</v>
      </c>
      <c r="K4868">
        <v>50.64</v>
      </c>
      <c r="L4868" t="s">
        <v>57</v>
      </c>
    </row>
    <row r="4869" spans="1:12" x14ac:dyDescent="0.3">
      <c r="A4869" t="s">
        <v>2641</v>
      </c>
      <c r="B4869" t="s">
        <v>7803</v>
      </c>
      <c r="C4869" t="s">
        <v>6750</v>
      </c>
      <c r="D4869" t="s">
        <v>135</v>
      </c>
      <c r="E4869" t="s">
        <v>93</v>
      </c>
      <c r="F4869" t="s">
        <v>124</v>
      </c>
      <c r="G4869" t="s">
        <v>56</v>
      </c>
      <c r="H4869">
        <v>1</v>
      </c>
      <c r="I4869">
        <v>59.39</v>
      </c>
      <c r="K4869">
        <v>28.94</v>
      </c>
      <c r="L4869" t="s">
        <v>57</v>
      </c>
    </row>
    <row r="4870" spans="1:12" x14ac:dyDescent="0.3">
      <c r="A4870" t="s">
        <v>5701</v>
      </c>
      <c r="B4870" t="s">
        <v>7287</v>
      </c>
      <c r="C4870" t="s">
        <v>52</v>
      </c>
      <c r="D4870" t="s">
        <v>101</v>
      </c>
      <c r="E4870" t="s">
        <v>71</v>
      </c>
      <c r="F4870" t="s">
        <v>97</v>
      </c>
      <c r="G4870" t="s">
        <v>68</v>
      </c>
      <c r="H4870">
        <v>1</v>
      </c>
      <c r="I4870">
        <v>238.92</v>
      </c>
      <c r="J4870">
        <v>7.5999999999999998E-2</v>
      </c>
      <c r="K4870">
        <v>191.12</v>
      </c>
      <c r="L4870" t="s">
        <v>57</v>
      </c>
    </row>
    <row r="4871" spans="1:12" x14ac:dyDescent="0.3">
      <c r="A4871" t="s">
        <v>3941</v>
      </c>
      <c r="B4871" t="s">
        <v>8537</v>
      </c>
      <c r="C4871" t="s">
        <v>52</v>
      </c>
      <c r="D4871" t="s">
        <v>75</v>
      </c>
      <c r="E4871" t="s">
        <v>71</v>
      </c>
      <c r="F4871" t="s">
        <v>97</v>
      </c>
      <c r="G4871" t="s">
        <v>68</v>
      </c>
      <c r="H4871">
        <v>1</v>
      </c>
      <c r="I4871">
        <v>112.98</v>
      </c>
      <c r="J4871">
        <v>0.17699999999999999</v>
      </c>
      <c r="K4871">
        <v>87.52</v>
      </c>
      <c r="L4871" t="s">
        <v>57</v>
      </c>
    </row>
    <row r="4872" spans="1:12" x14ac:dyDescent="0.3">
      <c r="A4872" t="s">
        <v>4126</v>
      </c>
      <c r="B4872" t="s">
        <v>6727</v>
      </c>
      <c r="C4872" t="s">
        <v>88</v>
      </c>
      <c r="D4872" t="s">
        <v>202</v>
      </c>
      <c r="E4872" t="s">
        <v>60</v>
      </c>
      <c r="F4872" t="s">
        <v>90</v>
      </c>
      <c r="G4872" t="s">
        <v>56</v>
      </c>
      <c r="H4872">
        <v>1</v>
      </c>
      <c r="I4872">
        <v>17.64</v>
      </c>
      <c r="J4872">
        <v>3.5000000000000003E-2</v>
      </c>
      <c r="K4872">
        <v>7.52</v>
      </c>
      <c r="L4872" t="s">
        <v>57</v>
      </c>
    </row>
    <row r="4873" spans="1:12" x14ac:dyDescent="0.3">
      <c r="A4873" t="s">
        <v>2640</v>
      </c>
      <c r="B4873" t="s">
        <v>8433</v>
      </c>
      <c r="C4873" t="s">
        <v>88</v>
      </c>
      <c r="D4873" t="s">
        <v>116</v>
      </c>
      <c r="E4873" t="s">
        <v>107</v>
      </c>
      <c r="F4873" t="s">
        <v>148</v>
      </c>
      <c r="G4873" t="s">
        <v>56</v>
      </c>
      <c r="H4873">
        <v>13</v>
      </c>
      <c r="I4873">
        <v>51.67</v>
      </c>
      <c r="J4873">
        <v>0.152</v>
      </c>
      <c r="K4873">
        <v>20.329999999999998</v>
      </c>
      <c r="L4873" t="s">
        <v>6738</v>
      </c>
    </row>
    <row r="4874" spans="1:12" x14ac:dyDescent="0.3">
      <c r="A4874" t="s">
        <v>2931</v>
      </c>
      <c r="B4874" t="s">
        <v>6889</v>
      </c>
      <c r="C4874" t="s">
        <v>52</v>
      </c>
      <c r="D4874" t="s">
        <v>121</v>
      </c>
      <c r="E4874" t="s">
        <v>54</v>
      </c>
      <c r="F4874" t="s">
        <v>65</v>
      </c>
      <c r="G4874" t="s">
        <v>56</v>
      </c>
      <c r="H4874">
        <v>1</v>
      </c>
      <c r="I4874">
        <v>12.15</v>
      </c>
      <c r="J4874">
        <v>7.9000000000000001E-2</v>
      </c>
      <c r="K4874">
        <v>8.36</v>
      </c>
      <c r="L4874" t="s">
        <v>57</v>
      </c>
    </row>
    <row r="4875" spans="1:12" x14ac:dyDescent="0.3">
      <c r="A4875" t="s">
        <v>2035</v>
      </c>
      <c r="B4875" t="s">
        <v>7073</v>
      </c>
      <c r="C4875" t="s">
        <v>88</v>
      </c>
      <c r="D4875" t="s">
        <v>162</v>
      </c>
      <c r="E4875" t="s">
        <v>60</v>
      </c>
      <c r="F4875" t="s">
        <v>8163</v>
      </c>
      <c r="G4875" t="s">
        <v>56</v>
      </c>
      <c r="H4875">
        <v>300</v>
      </c>
      <c r="I4875">
        <v>95.93</v>
      </c>
      <c r="J4875">
        <v>5.2999999999999999E-2</v>
      </c>
      <c r="K4875">
        <v>49.46</v>
      </c>
      <c r="L4875" t="s">
        <v>57</v>
      </c>
    </row>
    <row r="4876" spans="1:12" x14ac:dyDescent="0.3">
      <c r="A4876" t="s">
        <v>6236</v>
      </c>
      <c r="B4876" t="s">
        <v>7419</v>
      </c>
      <c r="C4876" t="s">
        <v>84</v>
      </c>
      <c r="D4876" t="s">
        <v>7616</v>
      </c>
      <c r="E4876" t="s">
        <v>93</v>
      </c>
      <c r="F4876" t="s">
        <v>94</v>
      </c>
      <c r="G4876" t="s">
        <v>56</v>
      </c>
      <c r="H4876">
        <v>2</v>
      </c>
      <c r="I4876">
        <v>25.38</v>
      </c>
      <c r="J4876">
        <v>0.13800000000000001</v>
      </c>
      <c r="K4876">
        <v>12.08</v>
      </c>
      <c r="L4876" t="s">
        <v>57</v>
      </c>
    </row>
    <row r="4877" spans="1:12" x14ac:dyDescent="0.3">
      <c r="A4877" t="s">
        <v>5165</v>
      </c>
      <c r="B4877" t="s">
        <v>7257</v>
      </c>
      <c r="C4877" t="s">
        <v>84</v>
      </c>
      <c r="D4877" t="s">
        <v>8538</v>
      </c>
      <c r="E4877" t="s">
        <v>54</v>
      </c>
      <c r="F4877" t="s">
        <v>156</v>
      </c>
      <c r="G4877" t="s">
        <v>68</v>
      </c>
      <c r="H4877">
        <v>3</v>
      </c>
      <c r="I4877">
        <v>18.649999999999999</v>
      </c>
      <c r="J4877">
        <v>0.104</v>
      </c>
      <c r="K4877">
        <v>11.25</v>
      </c>
      <c r="L4877" t="s">
        <v>57</v>
      </c>
    </row>
    <row r="4878" spans="1:12" x14ac:dyDescent="0.3">
      <c r="A4878" t="s">
        <v>1375</v>
      </c>
      <c r="B4878" t="s">
        <v>8228</v>
      </c>
      <c r="C4878" t="s">
        <v>52</v>
      </c>
      <c r="D4878" t="s">
        <v>7041</v>
      </c>
      <c r="E4878" t="s">
        <v>71</v>
      </c>
      <c r="F4878" t="s">
        <v>97</v>
      </c>
      <c r="G4878" t="s">
        <v>68</v>
      </c>
      <c r="H4878">
        <v>8</v>
      </c>
      <c r="I4878">
        <v>207.96</v>
      </c>
      <c r="J4878">
        <v>8.6999999999999994E-2</v>
      </c>
      <c r="K4878">
        <v>159.79</v>
      </c>
      <c r="L4878" t="s">
        <v>57</v>
      </c>
    </row>
    <row r="4879" spans="1:12" x14ac:dyDescent="0.3">
      <c r="A4879" t="s">
        <v>3349</v>
      </c>
      <c r="B4879" t="s">
        <v>8062</v>
      </c>
      <c r="C4879" t="s">
        <v>84</v>
      </c>
      <c r="D4879" t="s">
        <v>177</v>
      </c>
      <c r="E4879" t="s">
        <v>71</v>
      </c>
      <c r="F4879" t="s">
        <v>78</v>
      </c>
      <c r="G4879" t="s">
        <v>56</v>
      </c>
      <c r="H4879">
        <v>12</v>
      </c>
      <c r="I4879">
        <v>252.44</v>
      </c>
      <c r="J4879">
        <v>0</v>
      </c>
      <c r="K4879">
        <v>174.38</v>
      </c>
      <c r="L4879" t="s">
        <v>57</v>
      </c>
    </row>
    <row r="4880" spans="1:12" x14ac:dyDescent="0.3">
      <c r="A4880" t="s">
        <v>5217</v>
      </c>
      <c r="B4880" t="s">
        <v>7989</v>
      </c>
      <c r="C4880" t="s">
        <v>88</v>
      </c>
      <c r="D4880" t="s">
        <v>206</v>
      </c>
      <c r="E4880" t="s">
        <v>107</v>
      </c>
      <c r="F4880" t="s">
        <v>108</v>
      </c>
      <c r="G4880" t="s">
        <v>68</v>
      </c>
      <c r="H4880">
        <v>4</v>
      </c>
      <c r="I4880">
        <v>43.34</v>
      </c>
      <c r="J4880">
        <v>6.7000000000000004E-2</v>
      </c>
      <c r="L4880" t="s">
        <v>57</v>
      </c>
    </row>
    <row r="4881" spans="1:12" x14ac:dyDescent="0.3">
      <c r="A4881" t="s">
        <v>1069</v>
      </c>
      <c r="B4881" t="s">
        <v>7030</v>
      </c>
      <c r="C4881" t="s">
        <v>52</v>
      </c>
      <c r="D4881" t="s">
        <v>272</v>
      </c>
      <c r="E4881" t="s">
        <v>71</v>
      </c>
      <c r="F4881" t="s">
        <v>78</v>
      </c>
      <c r="G4881" t="s">
        <v>68</v>
      </c>
      <c r="H4881">
        <v>4</v>
      </c>
      <c r="J4881">
        <v>6.3E-2</v>
      </c>
      <c r="K4881">
        <v>174.07</v>
      </c>
      <c r="L4881" t="s">
        <v>57</v>
      </c>
    </row>
    <row r="4882" spans="1:12" x14ac:dyDescent="0.3">
      <c r="A4882" t="s">
        <v>4330</v>
      </c>
      <c r="B4882" t="s">
        <v>7732</v>
      </c>
      <c r="C4882" t="s">
        <v>84</v>
      </c>
      <c r="D4882" t="s">
        <v>229</v>
      </c>
      <c r="E4882" t="s">
        <v>107</v>
      </c>
      <c r="F4882" t="s">
        <v>132</v>
      </c>
      <c r="G4882" t="s">
        <v>56</v>
      </c>
      <c r="H4882">
        <v>3</v>
      </c>
      <c r="I4882">
        <v>37.51</v>
      </c>
      <c r="J4882">
        <v>2.8000000000000001E-2</v>
      </c>
      <c r="K4882">
        <v>11.87</v>
      </c>
      <c r="L4882" t="s">
        <v>57</v>
      </c>
    </row>
    <row r="4883" spans="1:12" x14ac:dyDescent="0.3">
      <c r="A4883" t="s">
        <v>1852</v>
      </c>
      <c r="B4883" t="s">
        <v>7137</v>
      </c>
      <c r="C4883" t="s">
        <v>52</v>
      </c>
      <c r="E4883" t="s">
        <v>107</v>
      </c>
      <c r="F4883" t="s">
        <v>148</v>
      </c>
      <c r="G4883" t="s">
        <v>56</v>
      </c>
      <c r="H4883">
        <v>1</v>
      </c>
      <c r="I4883">
        <v>49.27</v>
      </c>
      <c r="J4883">
        <v>0.06</v>
      </c>
      <c r="K4883">
        <v>19</v>
      </c>
      <c r="L4883" t="s">
        <v>57</v>
      </c>
    </row>
    <row r="4884" spans="1:12" x14ac:dyDescent="0.3">
      <c r="A4884" t="s">
        <v>3184</v>
      </c>
      <c r="B4884" t="s">
        <v>8437</v>
      </c>
      <c r="C4884" t="s">
        <v>88</v>
      </c>
      <c r="D4884" t="s">
        <v>135</v>
      </c>
      <c r="E4884" t="s">
        <v>93</v>
      </c>
      <c r="F4884" t="s">
        <v>219</v>
      </c>
      <c r="G4884" t="s">
        <v>56</v>
      </c>
      <c r="H4884">
        <v>1</v>
      </c>
      <c r="I4884">
        <v>11.59</v>
      </c>
      <c r="J4884">
        <v>6.3E-2</v>
      </c>
      <c r="K4884">
        <v>5.45</v>
      </c>
      <c r="L4884" t="s">
        <v>57</v>
      </c>
    </row>
    <row r="4885" spans="1:12" x14ac:dyDescent="0.3">
      <c r="A4885" t="s">
        <v>823</v>
      </c>
      <c r="B4885" t="s">
        <v>8039</v>
      </c>
      <c r="C4885" t="s">
        <v>88</v>
      </c>
      <c r="D4885" t="s">
        <v>202</v>
      </c>
      <c r="E4885" t="s">
        <v>6924</v>
      </c>
      <c r="F4885" t="s">
        <v>78</v>
      </c>
      <c r="G4885" t="s">
        <v>68</v>
      </c>
      <c r="H4885">
        <v>1</v>
      </c>
      <c r="I4885">
        <v>130.82</v>
      </c>
      <c r="J4885">
        <v>2.9000000000000001E-2</v>
      </c>
      <c r="K4885">
        <v>104.16</v>
      </c>
      <c r="L4885" t="s">
        <v>57</v>
      </c>
    </row>
    <row r="4886" spans="1:12" x14ac:dyDescent="0.3">
      <c r="A4886" t="s">
        <v>333</v>
      </c>
      <c r="B4886" t="s">
        <v>8539</v>
      </c>
      <c r="C4886" t="s">
        <v>63</v>
      </c>
      <c r="D4886" t="s">
        <v>258</v>
      </c>
      <c r="E4886" t="s">
        <v>54</v>
      </c>
      <c r="F4886" t="s">
        <v>156</v>
      </c>
      <c r="G4886" t="s">
        <v>56</v>
      </c>
      <c r="H4886">
        <v>1</v>
      </c>
      <c r="I4886">
        <v>19</v>
      </c>
      <c r="J4886">
        <v>0.123</v>
      </c>
      <c r="K4886">
        <v>12.78</v>
      </c>
      <c r="L4886" t="s">
        <v>6720</v>
      </c>
    </row>
    <row r="4887" spans="1:12" x14ac:dyDescent="0.3">
      <c r="A4887" t="s">
        <v>1583</v>
      </c>
      <c r="B4887" t="s">
        <v>8059</v>
      </c>
      <c r="C4887" t="s">
        <v>52</v>
      </c>
      <c r="D4887" t="s">
        <v>130</v>
      </c>
      <c r="E4887" t="s">
        <v>71</v>
      </c>
      <c r="F4887" t="s">
        <v>6737</v>
      </c>
      <c r="G4887" t="s">
        <v>56</v>
      </c>
      <c r="H4887">
        <v>1</v>
      </c>
      <c r="I4887">
        <v>94.59</v>
      </c>
      <c r="J4887">
        <v>0.111</v>
      </c>
      <c r="K4887">
        <v>67.3</v>
      </c>
      <c r="L4887" t="s">
        <v>57</v>
      </c>
    </row>
    <row r="4888" spans="1:12" x14ac:dyDescent="0.3">
      <c r="A4888" t="s">
        <v>6639</v>
      </c>
      <c r="B4888" t="s">
        <v>7193</v>
      </c>
      <c r="C4888" t="s">
        <v>88</v>
      </c>
      <c r="D4888" t="s">
        <v>183</v>
      </c>
      <c r="E4888" t="s">
        <v>54</v>
      </c>
      <c r="F4888" t="s">
        <v>55</v>
      </c>
      <c r="G4888" t="s">
        <v>56</v>
      </c>
      <c r="H4888">
        <v>1</v>
      </c>
      <c r="I4888">
        <v>9.26</v>
      </c>
      <c r="J4888">
        <v>5.1999999999999998E-2</v>
      </c>
      <c r="K4888">
        <v>5.29</v>
      </c>
      <c r="L4888" t="s">
        <v>57</v>
      </c>
    </row>
    <row r="4889" spans="1:12" x14ac:dyDescent="0.3">
      <c r="A4889" t="s">
        <v>1238</v>
      </c>
      <c r="B4889" t="s">
        <v>6889</v>
      </c>
      <c r="C4889" t="s">
        <v>88</v>
      </c>
      <c r="D4889" t="s">
        <v>179</v>
      </c>
      <c r="E4889" t="s">
        <v>71</v>
      </c>
      <c r="F4889" t="s">
        <v>86</v>
      </c>
      <c r="G4889" t="s">
        <v>56</v>
      </c>
      <c r="H4889">
        <v>4</v>
      </c>
      <c r="I4889">
        <v>289.31</v>
      </c>
      <c r="J4889">
        <v>0.11799999999999999</v>
      </c>
      <c r="K4889">
        <v>195.93</v>
      </c>
      <c r="L4889" t="s">
        <v>104</v>
      </c>
    </row>
    <row r="4890" spans="1:12" x14ac:dyDescent="0.3">
      <c r="A4890" t="s">
        <v>6644</v>
      </c>
      <c r="B4890" t="s">
        <v>7914</v>
      </c>
      <c r="C4890" t="s">
        <v>52</v>
      </c>
      <c r="D4890" t="s">
        <v>272</v>
      </c>
      <c r="E4890" t="s">
        <v>60</v>
      </c>
      <c r="F4890" t="s">
        <v>67</v>
      </c>
      <c r="G4890" t="s">
        <v>68</v>
      </c>
      <c r="H4890">
        <v>4</v>
      </c>
      <c r="I4890">
        <v>70.25</v>
      </c>
      <c r="J4890">
        <v>8.3000000000000004E-2</v>
      </c>
      <c r="K4890">
        <v>29.73</v>
      </c>
      <c r="L4890" t="s">
        <v>57</v>
      </c>
    </row>
    <row r="4891" spans="1:12" x14ac:dyDescent="0.3">
      <c r="A4891" t="s">
        <v>3297</v>
      </c>
      <c r="B4891" t="s">
        <v>7665</v>
      </c>
      <c r="C4891" t="s">
        <v>63</v>
      </c>
      <c r="D4891" t="s">
        <v>106</v>
      </c>
      <c r="E4891" t="s">
        <v>93</v>
      </c>
      <c r="F4891" t="s">
        <v>94</v>
      </c>
      <c r="G4891" t="s">
        <v>56</v>
      </c>
      <c r="H4891">
        <v>3</v>
      </c>
      <c r="I4891">
        <v>15.06</v>
      </c>
      <c r="J4891">
        <v>0.41699999999999998</v>
      </c>
      <c r="K4891">
        <v>5.3</v>
      </c>
      <c r="L4891" t="s">
        <v>57</v>
      </c>
    </row>
    <row r="4892" spans="1:12" x14ac:dyDescent="0.3">
      <c r="A4892" t="s">
        <v>769</v>
      </c>
      <c r="B4892" t="s">
        <v>8540</v>
      </c>
      <c r="C4892" t="s">
        <v>88</v>
      </c>
      <c r="D4892" t="s">
        <v>234</v>
      </c>
      <c r="E4892" t="s">
        <v>71</v>
      </c>
      <c r="F4892" t="s">
        <v>78</v>
      </c>
      <c r="G4892" t="s">
        <v>56</v>
      </c>
      <c r="H4892">
        <v>9</v>
      </c>
      <c r="I4892">
        <v>126.98</v>
      </c>
      <c r="J4892">
        <v>0</v>
      </c>
      <c r="K4892">
        <v>94.14</v>
      </c>
      <c r="L4892" t="s">
        <v>57</v>
      </c>
    </row>
    <row r="4893" spans="1:12" x14ac:dyDescent="0.3">
      <c r="A4893" t="s">
        <v>5648</v>
      </c>
      <c r="B4893" t="s">
        <v>7555</v>
      </c>
      <c r="C4893" t="s">
        <v>84</v>
      </c>
      <c r="D4893" t="s">
        <v>7889</v>
      </c>
      <c r="E4893" t="s">
        <v>93</v>
      </c>
      <c r="F4893" t="s">
        <v>141</v>
      </c>
      <c r="G4893" t="s">
        <v>68</v>
      </c>
      <c r="H4893">
        <v>1</v>
      </c>
      <c r="I4893">
        <v>14.94</v>
      </c>
      <c r="J4893">
        <v>5.3999999999999999E-2</v>
      </c>
      <c r="K4893">
        <v>7.01</v>
      </c>
      <c r="L4893" t="s">
        <v>57</v>
      </c>
    </row>
    <row r="4894" spans="1:12" x14ac:dyDescent="0.3">
      <c r="A4894" t="s">
        <v>1364</v>
      </c>
      <c r="B4894" t="s">
        <v>7485</v>
      </c>
      <c r="C4894" t="s">
        <v>63</v>
      </c>
      <c r="D4894" t="s">
        <v>165</v>
      </c>
      <c r="E4894" t="s">
        <v>93</v>
      </c>
      <c r="F4894" t="s">
        <v>141</v>
      </c>
      <c r="G4894" t="s">
        <v>56</v>
      </c>
      <c r="H4894">
        <v>1</v>
      </c>
      <c r="I4894">
        <v>30.34</v>
      </c>
      <c r="J4894">
        <v>0.16200000000000001</v>
      </c>
      <c r="K4894">
        <v>13.36</v>
      </c>
      <c r="L4894" t="s">
        <v>57</v>
      </c>
    </row>
    <row r="4895" spans="1:12" x14ac:dyDescent="0.3">
      <c r="A4895" t="s">
        <v>4156</v>
      </c>
      <c r="B4895" t="s">
        <v>7185</v>
      </c>
      <c r="C4895" t="s">
        <v>52</v>
      </c>
      <c r="D4895" t="s">
        <v>53</v>
      </c>
      <c r="E4895" t="s">
        <v>60</v>
      </c>
      <c r="F4895" t="s">
        <v>99</v>
      </c>
      <c r="G4895" t="s">
        <v>56</v>
      </c>
      <c r="H4895">
        <v>3</v>
      </c>
      <c r="I4895">
        <v>40.130000000000003</v>
      </c>
      <c r="J4895">
        <v>0.123</v>
      </c>
      <c r="K4895">
        <v>20.89</v>
      </c>
      <c r="L4895" t="s">
        <v>104</v>
      </c>
    </row>
    <row r="4896" spans="1:12" x14ac:dyDescent="0.3">
      <c r="A4896" t="s">
        <v>2215</v>
      </c>
      <c r="B4896" t="s">
        <v>8289</v>
      </c>
      <c r="C4896" t="s">
        <v>63</v>
      </c>
      <c r="D4896" t="s">
        <v>281</v>
      </c>
      <c r="E4896" t="s">
        <v>93</v>
      </c>
      <c r="F4896" t="s">
        <v>94</v>
      </c>
      <c r="G4896" t="s">
        <v>68</v>
      </c>
      <c r="H4896">
        <v>3</v>
      </c>
      <c r="I4896">
        <v>61.8</v>
      </c>
      <c r="J4896">
        <v>0.40799999999999997</v>
      </c>
      <c r="K4896">
        <v>26.24</v>
      </c>
      <c r="L4896" t="s">
        <v>57</v>
      </c>
    </row>
    <row r="4897" spans="1:12" x14ac:dyDescent="0.3">
      <c r="A4897" t="s">
        <v>933</v>
      </c>
      <c r="B4897" t="s">
        <v>6850</v>
      </c>
      <c r="C4897" t="s">
        <v>52</v>
      </c>
      <c r="D4897" t="s">
        <v>121</v>
      </c>
      <c r="E4897" t="s">
        <v>93</v>
      </c>
      <c r="F4897" t="s">
        <v>124</v>
      </c>
      <c r="G4897" t="s">
        <v>56</v>
      </c>
      <c r="H4897">
        <v>1</v>
      </c>
      <c r="I4897">
        <v>35.479999999999997</v>
      </c>
      <c r="J4897">
        <v>0.08</v>
      </c>
      <c r="L4897" t="s">
        <v>57</v>
      </c>
    </row>
    <row r="4898" spans="1:12" x14ac:dyDescent="0.3">
      <c r="A4898" t="s">
        <v>5761</v>
      </c>
      <c r="B4898" t="s">
        <v>7636</v>
      </c>
      <c r="C4898" t="s">
        <v>52</v>
      </c>
      <c r="D4898" t="s">
        <v>101</v>
      </c>
      <c r="E4898" t="s">
        <v>107</v>
      </c>
      <c r="F4898" t="s">
        <v>139</v>
      </c>
      <c r="G4898" t="s">
        <v>56</v>
      </c>
      <c r="H4898">
        <v>4</v>
      </c>
      <c r="I4898">
        <v>9.83</v>
      </c>
      <c r="J4898">
        <v>6.5000000000000002E-2</v>
      </c>
      <c r="K4898">
        <v>4.1900000000000004</v>
      </c>
      <c r="L4898" t="s">
        <v>57</v>
      </c>
    </row>
    <row r="4899" spans="1:12" x14ac:dyDescent="0.3">
      <c r="A4899" t="s">
        <v>5346</v>
      </c>
      <c r="B4899" t="s">
        <v>8541</v>
      </c>
      <c r="C4899" t="s">
        <v>63</v>
      </c>
      <c r="D4899" t="s">
        <v>159</v>
      </c>
      <c r="E4899" t="s">
        <v>93</v>
      </c>
      <c r="F4899" t="s">
        <v>255</v>
      </c>
      <c r="G4899" t="s">
        <v>56</v>
      </c>
      <c r="H4899">
        <v>6</v>
      </c>
      <c r="I4899">
        <v>23.65</v>
      </c>
      <c r="J4899">
        <v>0.16700000000000001</v>
      </c>
      <c r="K4899">
        <v>8.42</v>
      </c>
      <c r="L4899" t="s">
        <v>57</v>
      </c>
    </row>
    <row r="4900" spans="1:12" x14ac:dyDescent="0.3">
      <c r="A4900" t="s">
        <v>5496</v>
      </c>
      <c r="B4900" t="s">
        <v>6722</v>
      </c>
      <c r="C4900" t="s">
        <v>63</v>
      </c>
      <c r="D4900" t="s">
        <v>6910</v>
      </c>
      <c r="E4900" t="s">
        <v>54</v>
      </c>
      <c r="F4900" t="s">
        <v>156</v>
      </c>
      <c r="G4900" t="s">
        <v>68</v>
      </c>
      <c r="H4900">
        <v>5</v>
      </c>
      <c r="I4900">
        <v>24.73</v>
      </c>
      <c r="J4900">
        <v>0.24299999999999999</v>
      </c>
      <c r="K4900">
        <v>13.72</v>
      </c>
      <c r="L4900" t="s">
        <v>57</v>
      </c>
    </row>
    <row r="4901" spans="1:12" x14ac:dyDescent="0.3">
      <c r="A4901" t="s">
        <v>3419</v>
      </c>
      <c r="B4901" t="s">
        <v>6850</v>
      </c>
      <c r="C4901" t="s">
        <v>84</v>
      </c>
      <c r="D4901" t="s">
        <v>177</v>
      </c>
      <c r="E4901" t="s">
        <v>60</v>
      </c>
      <c r="F4901" t="s">
        <v>67</v>
      </c>
      <c r="G4901" t="s">
        <v>68</v>
      </c>
      <c r="H4901">
        <v>6</v>
      </c>
      <c r="I4901">
        <v>118.06</v>
      </c>
      <c r="J4901">
        <v>9.6000000000000002E-2</v>
      </c>
      <c r="K4901">
        <v>57.68</v>
      </c>
      <c r="L4901" t="s">
        <v>57</v>
      </c>
    </row>
    <row r="4902" spans="1:12" x14ac:dyDescent="0.3">
      <c r="A4902" t="s">
        <v>4870</v>
      </c>
      <c r="B4902" t="s">
        <v>6999</v>
      </c>
      <c r="C4902" t="s">
        <v>84</v>
      </c>
      <c r="D4902" t="s">
        <v>225</v>
      </c>
      <c r="E4902" t="s">
        <v>107</v>
      </c>
      <c r="F4902" t="s">
        <v>6797</v>
      </c>
      <c r="G4902" t="s">
        <v>56</v>
      </c>
      <c r="H4902">
        <v>3</v>
      </c>
      <c r="I4902">
        <v>32.049999999999997</v>
      </c>
      <c r="J4902">
        <v>7.6999999999999999E-2</v>
      </c>
      <c r="K4902">
        <v>11.7</v>
      </c>
    </row>
    <row r="4903" spans="1:12" x14ac:dyDescent="0.3">
      <c r="A4903" t="s">
        <v>5068</v>
      </c>
      <c r="B4903" t="s">
        <v>8252</v>
      </c>
      <c r="C4903" t="s">
        <v>6865</v>
      </c>
      <c r="D4903" t="s">
        <v>302</v>
      </c>
      <c r="E4903" t="s">
        <v>107</v>
      </c>
      <c r="F4903" t="s">
        <v>139</v>
      </c>
      <c r="G4903" t="s">
        <v>68</v>
      </c>
      <c r="H4903">
        <v>1</v>
      </c>
      <c r="I4903">
        <v>41.85</v>
      </c>
      <c r="J4903">
        <v>0.16500000000000001</v>
      </c>
      <c r="K4903">
        <v>15.79</v>
      </c>
      <c r="L4903" t="s">
        <v>57</v>
      </c>
    </row>
    <row r="4904" spans="1:12" x14ac:dyDescent="0.3">
      <c r="A4904" t="s">
        <v>1515</v>
      </c>
      <c r="C4904" t="s">
        <v>63</v>
      </c>
      <c r="D4904" t="s">
        <v>64</v>
      </c>
      <c r="E4904" t="s">
        <v>71</v>
      </c>
      <c r="F4904" t="s">
        <v>86</v>
      </c>
      <c r="G4904" t="s">
        <v>56</v>
      </c>
      <c r="H4904">
        <v>3</v>
      </c>
      <c r="I4904">
        <v>40.4</v>
      </c>
      <c r="K4904">
        <v>28.64</v>
      </c>
      <c r="L4904" t="s">
        <v>57</v>
      </c>
    </row>
    <row r="4905" spans="1:12" x14ac:dyDescent="0.3">
      <c r="A4905" t="s">
        <v>2370</v>
      </c>
      <c r="B4905" t="s">
        <v>6779</v>
      </c>
      <c r="C4905" t="s">
        <v>52</v>
      </c>
      <c r="D4905" t="s">
        <v>216</v>
      </c>
      <c r="E4905" t="s">
        <v>6846</v>
      </c>
      <c r="F4905" t="s">
        <v>78</v>
      </c>
      <c r="G4905" t="s">
        <v>68</v>
      </c>
      <c r="H4905">
        <v>3</v>
      </c>
      <c r="I4905">
        <v>106.12</v>
      </c>
      <c r="J4905">
        <v>0.05</v>
      </c>
      <c r="K4905">
        <v>69.95</v>
      </c>
      <c r="L4905" t="s">
        <v>57</v>
      </c>
    </row>
    <row r="4906" spans="1:12" x14ac:dyDescent="0.3">
      <c r="A4906" t="s">
        <v>5078</v>
      </c>
      <c r="B4906" t="s">
        <v>8542</v>
      </c>
      <c r="C4906" t="s">
        <v>63</v>
      </c>
      <c r="D4906" t="s">
        <v>64</v>
      </c>
      <c r="E4906" t="s">
        <v>71</v>
      </c>
      <c r="F4906" t="s">
        <v>72</v>
      </c>
      <c r="G4906" t="s">
        <v>68</v>
      </c>
      <c r="H4906">
        <v>17</v>
      </c>
      <c r="I4906">
        <v>193.39</v>
      </c>
      <c r="J4906">
        <v>0.25600000000000001</v>
      </c>
      <c r="K4906">
        <v>135.88999999999999</v>
      </c>
      <c r="L4906" t="s">
        <v>57</v>
      </c>
    </row>
    <row r="4907" spans="1:12" x14ac:dyDescent="0.3">
      <c r="A4907" t="s">
        <v>4160</v>
      </c>
      <c r="B4907" t="s">
        <v>7920</v>
      </c>
      <c r="C4907" t="s">
        <v>88</v>
      </c>
      <c r="D4907" t="s">
        <v>6949</v>
      </c>
      <c r="E4907" t="s">
        <v>93</v>
      </c>
      <c r="F4907" t="s">
        <v>141</v>
      </c>
      <c r="G4907" t="s">
        <v>56</v>
      </c>
      <c r="H4907">
        <v>8</v>
      </c>
      <c r="I4907">
        <v>37.11</v>
      </c>
      <c r="J4907">
        <v>6.8000000000000005E-2</v>
      </c>
      <c r="K4907">
        <v>17.21</v>
      </c>
      <c r="L4907" t="s">
        <v>57</v>
      </c>
    </row>
    <row r="4908" spans="1:12" x14ac:dyDescent="0.3">
      <c r="A4908" t="s">
        <v>3632</v>
      </c>
      <c r="B4908" t="s">
        <v>7603</v>
      </c>
      <c r="C4908" t="s">
        <v>52</v>
      </c>
      <c r="D4908" t="s">
        <v>8002</v>
      </c>
      <c r="E4908" t="s">
        <v>71</v>
      </c>
      <c r="F4908" t="s">
        <v>78</v>
      </c>
      <c r="G4908" t="s">
        <v>56</v>
      </c>
      <c r="H4908">
        <v>9</v>
      </c>
      <c r="I4908">
        <v>256.11</v>
      </c>
      <c r="J4908">
        <v>0.13200000000000001</v>
      </c>
      <c r="K4908">
        <v>184.12</v>
      </c>
      <c r="L4908" t="s">
        <v>57</v>
      </c>
    </row>
    <row r="4909" spans="1:12" x14ac:dyDescent="0.3">
      <c r="A4909" t="s">
        <v>6203</v>
      </c>
      <c r="B4909" t="s">
        <v>7728</v>
      </c>
      <c r="C4909" t="s">
        <v>63</v>
      </c>
      <c r="D4909" t="s">
        <v>159</v>
      </c>
      <c r="E4909" t="s">
        <v>54</v>
      </c>
      <c r="F4909" t="s">
        <v>65</v>
      </c>
      <c r="G4909" t="s">
        <v>56</v>
      </c>
      <c r="H4909">
        <v>7</v>
      </c>
      <c r="I4909">
        <v>14.61</v>
      </c>
      <c r="J4909">
        <v>0.14799999999999999</v>
      </c>
      <c r="K4909">
        <v>8.09</v>
      </c>
      <c r="L4909" t="s">
        <v>57</v>
      </c>
    </row>
    <row r="4910" spans="1:12" x14ac:dyDescent="0.3">
      <c r="A4910" t="s">
        <v>5437</v>
      </c>
      <c r="B4910" t="s">
        <v>8543</v>
      </c>
      <c r="C4910" t="s">
        <v>63</v>
      </c>
      <c r="D4910" t="s">
        <v>137</v>
      </c>
      <c r="E4910" t="s">
        <v>7244</v>
      </c>
      <c r="F4910" t="s">
        <v>94</v>
      </c>
      <c r="G4910" t="s">
        <v>68</v>
      </c>
      <c r="H4910">
        <v>11</v>
      </c>
      <c r="I4910">
        <v>16.95</v>
      </c>
      <c r="J4910">
        <v>0.13300000000000001</v>
      </c>
      <c r="K4910">
        <v>7.59</v>
      </c>
      <c r="L4910" t="s">
        <v>57</v>
      </c>
    </row>
    <row r="4911" spans="1:12" x14ac:dyDescent="0.3">
      <c r="A4911" t="s">
        <v>6575</v>
      </c>
      <c r="B4911" t="s">
        <v>8544</v>
      </c>
      <c r="C4911" t="s">
        <v>84</v>
      </c>
      <c r="D4911" t="s">
        <v>196</v>
      </c>
      <c r="E4911" t="s">
        <v>107</v>
      </c>
      <c r="F4911" t="s">
        <v>193</v>
      </c>
      <c r="G4911" t="s">
        <v>56</v>
      </c>
      <c r="H4911">
        <v>1</v>
      </c>
      <c r="I4911">
        <v>37.130000000000003</v>
      </c>
      <c r="J4911">
        <v>0.13300000000000001</v>
      </c>
      <c r="L4911" t="s">
        <v>57</v>
      </c>
    </row>
    <row r="4912" spans="1:12" x14ac:dyDescent="0.3">
      <c r="A4912" t="s">
        <v>5202</v>
      </c>
      <c r="B4912" t="s">
        <v>8263</v>
      </c>
      <c r="C4912" t="s">
        <v>88</v>
      </c>
      <c r="D4912" t="s">
        <v>162</v>
      </c>
      <c r="E4912" t="s">
        <v>7244</v>
      </c>
      <c r="F4912" t="s">
        <v>94</v>
      </c>
      <c r="G4912" t="s">
        <v>56</v>
      </c>
      <c r="H4912">
        <v>3</v>
      </c>
      <c r="I4912">
        <v>52.63</v>
      </c>
      <c r="J4912">
        <v>6.2E-2</v>
      </c>
      <c r="K4912">
        <v>21.95</v>
      </c>
      <c r="L4912" t="s">
        <v>6738</v>
      </c>
    </row>
    <row r="4913" spans="1:12" x14ac:dyDescent="0.3">
      <c r="A4913" t="s">
        <v>5333</v>
      </c>
      <c r="B4913" t="s">
        <v>8080</v>
      </c>
      <c r="C4913" t="s">
        <v>63</v>
      </c>
      <c r="D4913" t="s">
        <v>165</v>
      </c>
      <c r="E4913" t="s">
        <v>107</v>
      </c>
      <c r="F4913" t="s">
        <v>139</v>
      </c>
      <c r="G4913" t="s">
        <v>56</v>
      </c>
      <c r="H4913">
        <v>1</v>
      </c>
      <c r="I4913">
        <v>20.399999999999999</v>
      </c>
      <c r="J4913">
        <v>0.23100000000000001</v>
      </c>
      <c r="K4913">
        <v>9.15</v>
      </c>
      <c r="L4913" t="s">
        <v>104</v>
      </c>
    </row>
    <row r="4914" spans="1:12" x14ac:dyDescent="0.3">
      <c r="A4914" t="s">
        <v>2906</v>
      </c>
      <c r="B4914" t="s">
        <v>7062</v>
      </c>
      <c r="C4914" t="s">
        <v>52</v>
      </c>
      <c r="D4914" t="s">
        <v>181</v>
      </c>
      <c r="E4914" t="s">
        <v>60</v>
      </c>
      <c r="F4914" t="s">
        <v>99</v>
      </c>
      <c r="G4914" t="s">
        <v>56</v>
      </c>
      <c r="H4914">
        <v>1</v>
      </c>
      <c r="I4914">
        <v>58.65</v>
      </c>
      <c r="J4914">
        <v>7.3999999999999996E-2</v>
      </c>
      <c r="K4914">
        <v>29.98</v>
      </c>
      <c r="L4914" t="s">
        <v>57</v>
      </c>
    </row>
    <row r="4915" spans="1:12" x14ac:dyDescent="0.3">
      <c r="A4915" t="s">
        <v>5662</v>
      </c>
      <c r="B4915" t="s">
        <v>8545</v>
      </c>
      <c r="C4915" t="s">
        <v>52</v>
      </c>
      <c r="E4915" t="s">
        <v>71</v>
      </c>
      <c r="F4915" t="s">
        <v>126</v>
      </c>
      <c r="G4915" t="s">
        <v>68</v>
      </c>
      <c r="H4915">
        <v>4</v>
      </c>
      <c r="I4915">
        <v>287.38</v>
      </c>
      <c r="J4915">
        <v>8.1000000000000003E-2</v>
      </c>
      <c r="K4915">
        <v>189.33</v>
      </c>
      <c r="L4915" t="s">
        <v>57</v>
      </c>
    </row>
    <row r="4916" spans="1:12" x14ac:dyDescent="0.3">
      <c r="A4916" t="s">
        <v>608</v>
      </c>
      <c r="B4916" t="s">
        <v>6880</v>
      </c>
      <c r="C4916" t="s">
        <v>84</v>
      </c>
      <c r="D4916" t="s">
        <v>372</v>
      </c>
      <c r="E4916" t="s">
        <v>107</v>
      </c>
      <c r="F4916" t="s">
        <v>148</v>
      </c>
      <c r="G4916" t="s">
        <v>68</v>
      </c>
      <c r="H4916">
        <v>1</v>
      </c>
      <c r="I4916">
        <v>54.17</v>
      </c>
      <c r="J4916">
        <v>0.09</v>
      </c>
      <c r="K4916">
        <v>17.559999999999999</v>
      </c>
      <c r="L4916" t="s">
        <v>57</v>
      </c>
    </row>
    <row r="4917" spans="1:12" x14ac:dyDescent="0.3">
      <c r="A4917" t="s">
        <v>80</v>
      </c>
      <c r="B4917" t="s">
        <v>7055</v>
      </c>
      <c r="C4917" t="s">
        <v>52</v>
      </c>
      <c r="D4917" t="s">
        <v>59</v>
      </c>
      <c r="E4917" t="s">
        <v>54</v>
      </c>
      <c r="F4917" t="s">
        <v>6830</v>
      </c>
      <c r="G4917" t="s">
        <v>68</v>
      </c>
      <c r="H4917">
        <v>-6</v>
      </c>
      <c r="I4917">
        <v>19.04</v>
      </c>
      <c r="J4917">
        <v>0.127</v>
      </c>
      <c r="K4917">
        <v>10.94</v>
      </c>
      <c r="L4917" t="s">
        <v>57</v>
      </c>
    </row>
    <row r="4918" spans="1:12" x14ac:dyDescent="0.3">
      <c r="A4918" t="s">
        <v>3639</v>
      </c>
      <c r="B4918" t="s">
        <v>7402</v>
      </c>
      <c r="C4918" t="s">
        <v>52</v>
      </c>
      <c r="D4918" t="s">
        <v>70</v>
      </c>
      <c r="E4918" t="s">
        <v>93</v>
      </c>
      <c r="F4918" t="s">
        <v>94</v>
      </c>
      <c r="G4918" t="s">
        <v>68</v>
      </c>
      <c r="H4918">
        <v>4</v>
      </c>
      <c r="I4918">
        <v>36.97</v>
      </c>
      <c r="J4918">
        <v>7.0999999999999994E-2</v>
      </c>
      <c r="K4918">
        <v>18.48</v>
      </c>
      <c r="L4918" t="s">
        <v>57</v>
      </c>
    </row>
    <row r="4919" spans="1:12" x14ac:dyDescent="0.3">
      <c r="A4919" t="s">
        <v>2316</v>
      </c>
      <c r="B4919" t="s">
        <v>6896</v>
      </c>
      <c r="C4919" t="s">
        <v>84</v>
      </c>
      <c r="D4919" t="s">
        <v>147</v>
      </c>
      <c r="E4919" t="s">
        <v>60</v>
      </c>
      <c r="F4919" t="s">
        <v>90</v>
      </c>
      <c r="H4919">
        <v>8</v>
      </c>
      <c r="I4919">
        <v>72.260000000000005</v>
      </c>
      <c r="J4919">
        <v>4.4999999999999998E-2</v>
      </c>
      <c r="K4919">
        <v>31.62</v>
      </c>
      <c r="L4919" t="s">
        <v>57</v>
      </c>
    </row>
    <row r="4920" spans="1:12" x14ac:dyDescent="0.3">
      <c r="A4920" t="s">
        <v>5328</v>
      </c>
      <c r="B4920" t="s">
        <v>7156</v>
      </c>
      <c r="C4920" t="s">
        <v>84</v>
      </c>
      <c r="D4920" t="s">
        <v>110</v>
      </c>
      <c r="E4920" t="s">
        <v>71</v>
      </c>
      <c r="F4920" t="s">
        <v>86</v>
      </c>
      <c r="G4920" t="s">
        <v>68</v>
      </c>
      <c r="H4920">
        <v>4</v>
      </c>
      <c r="I4920">
        <v>73.790000000000006</v>
      </c>
      <c r="J4920">
        <v>7.0000000000000001E-3</v>
      </c>
      <c r="K4920">
        <v>49.82</v>
      </c>
      <c r="L4920" t="s">
        <v>57</v>
      </c>
    </row>
    <row r="4921" spans="1:12" x14ac:dyDescent="0.3">
      <c r="A4921" t="s">
        <v>4335</v>
      </c>
      <c r="B4921" t="s">
        <v>7212</v>
      </c>
      <c r="C4921" t="s">
        <v>88</v>
      </c>
      <c r="D4921" t="s">
        <v>7089</v>
      </c>
      <c r="E4921" t="s">
        <v>107</v>
      </c>
      <c r="F4921" t="s">
        <v>108</v>
      </c>
      <c r="G4921" t="s">
        <v>68</v>
      </c>
      <c r="H4921">
        <v>1</v>
      </c>
      <c r="I4921">
        <v>34.340000000000003</v>
      </c>
      <c r="J4921">
        <v>0.14599999999999999</v>
      </c>
      <c r="K4921">
        <v>14</v>
      </c>
      <c r="L4921" t="s">
        <v>57</v>
      </c>
    </row>
    <row r="4922" spans="1:12" x14ac:dyDescent="0.3">
      <c r="A4922" t="s">
        <v>1691</v>
      </c>
      <c r="B4922" t="s">
        <v>7232</v>
      </c>
      <c r="C4922" t="s">
        <v>52</v>
      </c>
      <c r="D4922" t="s">
        <v>53</v>
      </c>
      <c r="E4922" t="s">
        <v>60</v>
      </c>
      <c r="F4922" t="s">
        <v>99</v>
      </c>
      <c r="G4922" t="s">
        <v>68</v>
      </c>
      <c r="H4922">
        <v>5</v>
      </c>
      <c r="I4922">
        <v>89.08</v>
      </c>
      <c r="J4922">
        <v>0.17399999999999999</v>
      </c>
      <c r="K4922">
        <v>43.94</v>
      </c>
      <c r="L4922" t="s">
        <v>57</v>
      </c>
    </row>
    <row r="4923" spans="1:12" x14ac:dyDescent="0.3">
      <c r="A4923" t="s">
        <v>2580</v>
      </c>
      <c r="B4923" t="s">
        <v>7242</v>
      </c>
      <c r="C4923" t="s">
        <v>52</v>
      </c>
      <c r="D4923" t="s">
        <v>70</v>
      </c>
      <c r="E4923" t="s">
        <v>60</v>
      </c>
      <c r="F4923" t="s">
        <v>90</v>
      </c>
      <c r="G4923" t="s">
        <v>68</v>
      </c>
      <c r="H4923">
        <v>3</v>
      </c>
      <c r="I4923">
        <v>70.760000000000005</v>
      </c>
      <c r="J4923">
        <v>4.5999999999999999E-2</v>
      </c>
      <c r="K4923">
        <v>38.340000000000003</v>
      </c>
      <c r="L4923" t="s">
        <v>57</v>
      </c>
    </row>
    <row r="4924" spans="1:12" x14ac:dyDescent="0.3">
      <c r="A4924" t="s">
        <v>5902</v>
      </c>
      <c r="B4924" t="s">
        <v>6852</v>
      </c>
      <c r="C4924" t="s">
        <v>63</v>
      </c>
      <c r="D4924" t="s">
        <v>159</v>
      </c>
      <c r="E4924" t="s">
        <v>107</v>
      </c>
      <c r="F4924" t="s">
        <v>132</v>
      </c>
      <c r="G4924" t="s">
        <v>56</v>
      </c>
      <c r="H4924">
        <v>3</v>
      </c>
      <c r="I4924">
        <v>50.11</v>
      </c>
      <c r="J4924">
        <v>0.22</v>
      </c>
      <c r="K4924">
        <v>17.37</v>
      </c>
      <c r="L4924" t="s">
        <v>104</v>
      </c>
    </row>
    <row r="4925" spans="1:12" x14ac:dyDescent="0.3">
      <c r="A4925" t="s">
        <v>2735</v>
      </c>
      <c r="B4925" t="s">
        <v>8081</v>
      </c>
      <c r="C4925" t="s">
        <v>84</v>
      </c>
      <c r="D4925" t="s">
        <v>110</v>
      </c>
      <c r="E4925" t="s">
        <v>93</v>
      </c>
      <c r="F4925" t="s">
        <v>141</v>
      </c>
      <c r="G4925" t="s">
        <v>68</v>
      </c>
      <c r="H4925">
        <v>1</v>
      </c>
      <c r="I4925">
        <v>82.14</v>
      </c>
      <c r="J4925">
        <v>7.6999999999999999E-2</v>
      </c>
      <c r="K4925">
        <v>37.69</v>
      </c>
      <c r="L4925" t="s">
        <v>57</v>
      </c>
    </row>
    <row r="4926" spans="1:12" x14ac:dyDescent="0.3">
      <c r="A4926" t="s">
        <v>4961</v>
      </c>
      <c r="B4926" t="s">
        <v>7397</v>
      </c>
      <c r="C4926" t="s">
        <v>88</v>
      </c>
      <c r="D4926" t="s">
        <v>198</v>
      </c>
      <c r="E4926" t="s">
        <v>60</v>
      </c>
      <c r="F4926" t="s">
        <v>61</v>
      </c>
      <c r="G4926" t="s">
        <v>68</v>
      </c>
      <c r="H4926">
        <v>4</v>
      </c>
      <c r="I4926">
        <v>33.43</v>
      </c>
      <c r="J4926">
        <v>0.11799999999999999</v>
      </c>
      <c r="K4926">
        <v>14.38</v>
      </c>
      <c r="L4926" t="s">
        <v>57</v>
      </c>
    </row>
    <row r="4927" spans="1:12" x14ac:dyDescent="0.3">
      <c r="A4927" t="s">
        <v>593</v>
      </c>
      <c r="B4927" t="s">
        <v>8546</v>
      </c>
      <c r="C4927" t="s">
        <v>63</v>
      </c>
      <c r="D4927" t="s">
        <v>281</v>
      </c>
      <c r="E4927" t="s">
        <v>93</v>
      </c>
      <c r="F4927" t="s">
        <v>94</v>
      </c>
      <c r="G4927" t="s">
        <v>56</v>
      </c>
      <c r="H4927">
        <v>4</v>
      </c>
      <c r="I4927">
        <v>83.12</v>
      </c>
      <c r="J4927">
        <v>0.35299999999999998</v>
      </c>
      <c r="K4927">
        <v>29.44</v>
      </c>
      <c r="L4927" t="s">
        <v>57</v>
      </c>
    </row>
    <row r="4928" spans="1:12" x14ac:dyDescent="0.3">
      <c r="A4928" t="s">
        <v>3088</v>
      </c>
      <c r="C4928" t="s">
        <v>63</v>
      </c>
      <c r="D4928" t="s">
        <v>188</v>
      </c>
      <c r="E4928" t="s">
        <v>60</v>
      </c>
      <c r="F4928" t="s">
        <v>67</v>
      </c>
      <c r="G4928" t="s">
        <v>56</v>
      </c>
      <c r="H4928">
        <v>-1</v>
      </c>
      <c r="I4928">
        <v>102.4</v>
      </c>
      <c r="J4928">
        <v>0.23100000000000001</v>
      </c>
      <c r="K4928">
        <v>51.62</v>
      </c>
      <c r="L4928" t="s">
        <v>57</v>
      </c>
    </row>
    <row r="4929" spans="1:12" x14ac:dyDescent="0.3">
      <c r="A4929" t="s">
        <v>4524</v>
      </c>
      <c r="B4929" t="s">
        <v>7179</v>
      </c>
      <c r="C4929" t="s">
        <v>84</v>
      </c>
      <c r="D4929" t="s">
        <v>103</v>
      </c>
      <c r="E4929" t="s">
        <v>93</v>
      </c>
      <c r="F4929" t="s">
        <v>219</v>
      </c>
      <c r="G4929" t="s">
        <v>56</v>
      </c>
      <c r="H4929">
        <v>1</v>
      </c>
      <c r="I4929">
        <v>20.89</v>
      </c>
      <c r="J4929">
        <v>6.8000000000000005E-2</v>
      </c>
      <c r="K4929">
        <v>7.73</v>
      </c>
      <c r="L4929" t="s">
        <v>57</v>
      </c>
    </row>
    <row r="4930" spans="1:12" x14ac:dyDescent="0.3">
      <c r="A4930" t="s">
        <v>2212</v>
      </c>
      <c r="B4930" t="s">
        <v>6977</v>
      </c>
      <c r="C4930" t="s">
        <v>88</v>
      </c>
      <c r="D4930" t="s">
        <v>135</v>
      </c>
      <c r="E4930" t="s">
        <v>60</v>
      </c>
      <c r="F4930" t="s">
        <v>99</v>
      </c>
      <c r="G4930" t="s">
        <v>56</v>
      </c>
      <c r="H4930">
        <v>3</v>
      </c>
      <c r="I4930">
        <v>85.32</v>
      </c>
      <c r="J4930">
        <v>0.13900000000000001</v>
      </c>
      <c r="K4930">
        <v>36.54</v>
      </c>
      <c r="L4930" t="s">
        <v>57</v>
      </c>
    </row>
    <row r="4931" spans="1:12" x14ac:dyDescent="0.3">
      <c r="A4931" t="s">
        <v>4437</v>
      </c>
      <c r="B4931" t="s">
        <v>8275</v>
      </c>
      <c r="C4931" t="s">
        <v>88</v>
      </c>
      <c r="D4931" t="s">
        <v>183</v>
      </c>
      <c r="E4931" t="s">
        <v>107</v>
      </c>
      <c r="F4931" t="s">
        <v>148</v>
      </c>
      <c r="G4931" t="s">
        <v>68</v>
      </c>
      <c r="H4931">
        <v>1</v>
      </c>
      <c r="I4931">
        <v>43.68</v>
      </c>
      <c r="J4931">
        <v>8.6999999999999994E-2</v>
      </c>
      <c r="K4931">
        <v>18.739999999999998</v>
      </c>
      <c r="L4931" t="s">
        <v>57</v>
      </c>
    </row>
    <row r="4932" spans="1:12" x14ac:dyDescent="0.3">
      <c r="A4932" t="s">
        <v>2246</v>
      </c>
      <c r="B4932" t="s">
        <v>8122</v>
      </c>
      <c r="C4932" t="s">
        <v>52</v>
      </c>
      <c r="D4932" t="s">
        <v>70</v>
      </c>
      <c r="E4932" t="s">
        <v>71</v>
      </c>
      <c r="F4932" t="s">
        <v>97</v>
      </c>
      <c r="G4932" t="s">
        <v>68</v>
      </c>
      <c r="H4932">
        <v>1</v>
      </c>
      <c r="I4932">
        <v>153.99</v>
      </c>
      <c r="J4932">
        <v>8.1000000000000003E-2</v>
      </c>
      <c r="K4932">
        <v>119.65</v>
      </c>
      <c r="L4932" t="s">
        <v>57</v>
      </c>
    </row>
    <row r="4933" spans="1:12" x14ac:dyDescent="0.3">
      <c r="A4933" t="s">
        <v>4670</v>
      </c>
      <c r="B4933" t="s">
        <v>8547</v>
      </c>
      <c r="C4933" t="s">
        <v>52</v>
      </c>
      <c r="D4933" t="s">
        <v>237</v>
      </c>
      <c r="E4933" t="s">
        <v>60</v>
      </c>
      <c r="F4933" t="s">
        <v>76</v>
      </c>
      <c r="H4933">
        <v>3</v>
      </c>
      <c r="I4933">
        <v>94.81</v>
      </c>
      <c r="J4933">
        <v>0.13700000000000001</v>
      </c>
      <c r="K4933">
        <v>46.1</v>
      </c>
      <c r="L4933" t="s">
        <v>57</v>
      </c>
    </row>
    <row r="4934" spans="1:12" x14ac:dyDescent="0.3">
      <c r="A4934" t="s">
        <v>1222</v>
      </c>
      <c r="B4934" t="s">
        <v>8548</v>
      </c>
      <c r="C4934" t="s">
        <v>6865</v>
      </c>
      <c r="D4934" t="s">
        <v>7233</v>
      </c>
      <c r="E4934" t="s">
        <v>93</v>
      </c>
      <c r="F4934" t="s">
        <v>219</v>
      </c>
      <c r="G4934" t="s">
        <v>56</v>
      </c>
      <c r="H4934">
        <v>5</v>
      </c>
      <c r="I4934">
        <v>66.89</v>
      </c>
      <c r="J4934">
        <v>0.223</v>
      </c>
      <c r="K4934">
        <v>24.71</v>
      </c>
      <c r="L4934" t="s">
        <v>57</v>
      </c>
    </row>
    <row r="4935" spans="1:12" x14ac:dyDescent="0.3">
      <c r="A4935" t="s">
        <v>1793</v>
      </c>
      <c r="B4935" t="s">
        <v>8549</v>
      </c>
      <c r="C4935" t="s">
        <v>63</v>
      </c>
      <c r="D4935" t="s">
        <v>106</v>
      </c>
      <c r="E4935" t="s">
        <v>60</v>
      </c>
      <c r="F4935" t="s">
        <v>99</v>
      </c>
      <c r="G4935" t="s">
        <v>56</v>
      </c>
      <c r="H4935">
        <v>3</v>
      </c>
      <c r="I4935">
        <v>89.16</v>
      </c>
      <c r="J4935">
        <v>4.4999999999999998E-2</v>
      </c>
      <c r="K4935">
        <v>40.409999999999997</v>
      </c>
      <c r="L4935" t="s">
        <v>57</v>
      </c>
    </row>
    <row r="4936" spans="1:12" x14ac:dyDescent="0.3">
      <c r="A4936" t="s">
        <v>328</v>
      </c>
      <c r="B4936" t="s">
        <v>7220</v>
      </c>
      <c r="C4936" t="s">
        <v>84</v>
      </c>
      <c r="D4936" t="s">
        <v>85</v>
      </c>
      <c r="E4936" t="s">
        <v>60</v>
      </c>
      <c r="F4936" t="s">
        <v>61</v>
      </c>
      <c r="G4936" t="s">
        <v>68</v>
      </c>
      <c r="H4936">
        <v>4</v>
      </c>
      <c r="I4936">
        <v>60.8</v>
      </c>
      <c r="J4936">
        <v>9.9000000000000005E-2</v>
      </c>
      <c r="K4936">
        <v>28.51</v>
      </c>
      <c r="L4936" t="s">
        <v>57</v>
      </c>
    </row>
    <row r="4937" spans="1:12" x14ac:dyDescent="0.3">
      <c r="A4937" t="s">
        <v>937</v>
      </c>
      <c r="B4937" t="s">
        <v>7868</v>
      </c>
      <c r="C4937" t="s">
        <v>84</v>
      </c>
      <c r="D4937" t="s">
        <v>169</v>
      </c>
      <c r="E4937" t="s">
        <v>71</v>
      </c>
      <c r="F4937" t="s">
        <v>86</v>
      </c>
      <c r="G4937" t="s">
        <v>56</v>
      </c>
      <c r="H4937">
        <v>2</v>
      </c>
      <c r="I4937">
        <v>46.6</v>
      </c>
      <c r="J4937">
        <v>9.7000000000000003E-2</v>
      </c>
      <c r="K4937">
        <v>36.74</v>
      </c>
      <c r="L4937" t="s">
        <v>57</v>
      </c>
    </row>
    <row r="4938" spans="1:12" x14ac:dyDescent="0.3">
      <c r="A4938" t="s">
        <v>1500</v>
      </c>
      <c r="B4938" t="s">
        <v>7075</v>
      </c>
      <c r="C4938" t="s">
        <v>84</v>
      </c>
      <c r="D4938" t="s">
        <v>147</v>
      </c>
      <c r="E4938" t="s">
        <v>71</v>
      </c>
      <c r="F4938" t="s">
        <v>78</v>
      </c>
      <c r="G4938" t="s">
        <v>68</v>
      </c>
      <c r="H4938">
        <v>5</v>
      </c>
      <c r="I4938">
        <v>75.010000000000005</v>
      </c>
      <c r="J4938">
        <v>0.158</v>
      </c>
      <c r="K4938">
        <v>53.09</v>
      </c>
      <c r="L4938" t="s">
        <v>57</v>
      </c>
    </row>
    <row r="4939" spans="1:12" x14ac:dyDescent="0.3">
      <c r="A4939" t="s">
        <v>6065</v>
      </c>
      <c r="B4939" t="s">
        <v>7198</v>
      </c>
      <c r="C4939" t="s">
        <v>84</v>
      </c>
      <c r="D4939" t="s">
        <v>169</v>
      </c>
      <c r="E4939" t="s">
        <v>107</v>
      </c>
      <c r="F4939" t="s">
        <v>132</v>
      </c>
      <c r="G4939" t="s">
        <v>68</v>
      </c>
      <c r="H4939">
        <v>5</v>
      </c>
      <c r="I4939">
        <v>41.55</v>
      </c>
      <c r="J4939">
        <v>0.14499999999999999</v>
      </c>
      <c r="K4939">
        <v>15.12</v>
      </c>
      <c r="L4939" t="s">
        <v>57</v>
      </c>
    </row>
    <row r="4940" spans="1:12" x14ac:dyDescent="0.3">
      <c r="A4940" t="s">
        <v>3703</v>
      </c>
      <c r="B4940" t="s">
        <v>7705</v>
      </c>
      <c r="C4940" t="s">
        <v>63</v>
      </c>
      <c r="D4940" t="s">
        <v>159</v>
      </c>
      <c r="E4940" t="s">
        <v>107</v>
      </c>
      <c r="F4940" t="s">
        <v>139</v>
      </c>
      <c r="G4940" t="s">
        <v>68</v>
      </c>
      <c r="H4940">
        <v>1</v>
      </c>
      <c r="I4940">
        <v>45.46</v>
      </c>
      <c r="J4940">
        <v>0.214</v>
      </c>
      <c r="K4940">
        <v>18.05</v>
      </c>
      <c r="L4940" t="s">
        <v>57</v>
      </c>
    </row>
    <row r="4941" spans="1:12" x14ac:dyDescent="0.3">
      <c r="A4941" t="s">
        <v>1750</v>
      </c>
      <c r="B4941" t="s">
        <v>6937</v>
      </c>
      <c r="C4941" t="s">
        <v>63</v>
      </c>
      <c r="D4941" t="s">
        <v>258</v>
      </c>
      <c r="E4941" t="s">
        <v>60</v>
      </c>
      <c r="F4941" t="s">
        <v>99</v>
      </c>
      <c r="G4941" t="s">
        <v>56</v>
      </c>
      <c r="H4941">
        <v>3</v>
      </c>
      <c r="I4941">
        <v>66.47</v>
      </c>
      <c r="J4941">
        <v>0.23100000000000001</v>
      </c>
      <c r="K4941">
        <v>32.869999999999997</v>
      </c>
      <c r="L4941" t="s">
        <v>57</v>
      </c>
    </row>
    <row r="4942" spans="1:12" x14ac:dyDescent="0.3">
      <c r="A4942" t="s">
        <v>6519</v>
      </c>
      <c r="B4942" t="s">
        <v>8550</v>
      </c>
      <c r="C4942" t="s">
        <v>52</v>
      </c>
      <c r="D4942" t="s">
        <v>75</v>
      </c>
      <c r="E4942" t="s">
        <v>6924</v>
      </c>
      <c r="F4942" t="s">
        <v>78</v>
      </c>
      <c r="G4942" t="s">
        <v>56</v>
      </c>
      <c r="H4942">
        <v>6</v>
      </c>
      <c r="I4942">
        <v>131.52000000000001</v>
      </c>
      <c r="J4942">
        <v>0.11</v>
      </c>
      <c r="K4942">
        <v>102.3</v>
      </c>
      <c r="L4942" t="s">
        <v>6738</v>
      </c>
    </row>
    <row r="4943" spans="1:12" x14ac:dyDescent="0.3">
      <c r="A4943" t="s">
        <v>5821</v>
      </c>
      <c r="B4943" t="s">
        <v>6925</v>
      </c>
      <c r="C4943" t="s">
        <v>88</v>
      </c>
      <c r="D4943" t="s">
        <v>7528</v>
      </c>
      <c r="E4943" t="s">
        <v>71</v>
      </c>
      <c r="F4943" t="s">
        <v>126</v>
      </c>
      <c r="G4943" t="s">
        <v>68</v>
      </c>
      <c r="H4943">
        <v>2</v>
      </c>
      <c r="I4943">
        <v>179.04</v>
      </c>
      <c r="J4943">
        <v>0.112</v>
      </c>
      <c r="K4943">
        <v>136.88999999999999</v>
      </c>
      <c r="L4943" t="s">
        <v>57</v>
      </c>
    </row>
    <row r="4944" spans="1:12" x14ac:dyDescent="0.3">
      <c r="A4944" t="s">
        <v>6565</v>
      </c>
      <c r="B4944" t="s">
        <v>8425</v>
      </c>
      <c r="C4944" t="s">
        <v>63</v>
      </c>
      <c r="D4944" t="s">
        <v>263</v>
      </c>
      <c r="E4944" t="s">
        <v>107</v>
      </c>
      <c r="F4944" t="s">
        <v>193</v>
      </c>
      <c r="G4944" t="s">
        <v>68</v>
      </c>
      <c r="H4944">
        <v>1</v>
      </c>
      <c r="I4944">
        <v>49.92</v>
      </c>
      <c r="J4944">
        <v>0.29499999999999998</v>
      </c>
      <c r="K4944">
        <v>19.82</v>
      </c>
      <c r="L4944" t="s">
        <v>57</v>
      </c>
    </row>
    <row r="4945" spans="1:12" x14ac:dyDescent="0.3">
      <c r="A4945" t="s">
        <v>5533</v>
      </c>
      <c r="B4945" t="s">
        <v>7566</v>
      </c>
      <c r="C4945" t="s">
        <v>84</v>
      </c>
      <c r="D4945" t="s">
        <v>150</v>
      </c>
      <c r="E4945" t="s">
        <v>60</v>
      </c>
      <c r="F4945" t="s">
        <v>61</v>
      </c>
      <c r="G4945" t="s">
        <v>68</v>
      </c>
      <c r="H4945">
        <v>1</v>
      </c>
      <c r="I4945">
        <v>69.989999999999995</v>
      </c>
      <c r="J4945">
        <v>0.13500000000000001</v>
      </c>
      <c r="K4945">
        <v>29.5</v>
      </c>
      <c r="L4945" t="s">
        <v>57</v>
      </c>
    </row>
    <row r="4946" spans="1:12" x14ac:dyDescent="0.3">
      <c r="A4946" t="s">
        <v>4304</v>
      </c>
      <c r="B4946" t="s">
        <v>6950</v>
      </c>
      <c r="C4946" t="s">
        <v>63</v>
      </c>
      <c r="D4946" t="s">
        <v>82</v>
      </c>
      <c r="E4946" t="s">
        <v>93</v>
      </c>
      <c r="F4946" t="s">
        <v>255</v>
      </c>
      <c r="G4946" t="s">
        <v>68</v>
      </c>
      <c r="H4946">
        <v>1</v>
      </c>
      <c r="I4946">
        <v>40.659999999999997</v>
      </c>
      <c r="J4946">
        <v>0.379</v>
      </c>
      <c r="K4946">
        <v>14.38</v>
      </c>
      <c r="L4946" t="s">
        <v>57</v>
      </c>
    </row>
    <row r="4947" spans="1:12" x14ac:dyDescent="0.3">
      <c r="A4947" t="s">
        <v>672</v>
      </c>
      <c r="B4947" t="s">
        <v>8551</v>
      </c>
      <c r="C4947" t="s">
        <v>52</v>
      </c>
      <c r="D4947" t="s">
        <v>113</v>
      </c>
      <c r="E4947" t="s">
        <v>54</v>
      </c>
      <c r="F4947" t="s">
        <v>114</v>
      </c>
      <c r="G4947" t="s">
        <v>68</v>
      </c>
      <c r="H4947">
        <v>4</v>
      </c>
      <c r="I4947">
        <v>10.92</v>
      </c>
      <c r="J4947">
        <v>7.1999999999999995E-2</v>
      </c>
      <c r="K4947">
        <v>7.11</v>
      </c>
      <c r="L4947" t="s">
        <v>57</v>
      </c>
    </row>
    <row r="4948" spans="1:12" x14ac:dyDescent="0.3">
      <c r="A4948" t="s">
        <v>2050</v>
      </c>
      <c r="B4948" t="s">
        <v>7987</v>
      </c>
      <c r="C4948" t="s">
        <v>6817</v>
      </c>
      <c r="D4948" t="s">
        <v>123</v>
      </c>
      <c r="E4948" t="s">
        <v>71</v>
      </c>
      <c r="F4948" t="s">
        <v>6737</v>
      </c>
      <c r="G4948" t="s">
        <v>68</v>
      </c>
      <c r="H4948">
        <v>4</v>
      </c>
      <c r="I4948">
        <v>153.96</v>
      </c>
      <c r="J4948">
        <v>0.108</v>
      </c>
      <c r="K4948">
        <v>102.6</v>
      </c>
      <c r="L4948" t="s">
        <v>57</v>
      </c>
    </row>
    <row r="4949" spans="1:12" x14ac:dyDescent="0.3">
      <c r="A4949" t="s">
        <v>5391</v>
      </c>
      <c r="B4949" t="s">
        <v>7049</v>
      </c>
      <c r="C4949" t="s">
        <v>84</v>
      </c>
      <c r="D4949" t="s">
        <v>177</v>
      </c>
      <c r="E4949" t="s">
        <v>71</v>
      </c>
      <c r="F4949" t="s">
        <v>86</v>
      </c>
      <c r="G4949" t="s">
        <v>56</v>
      </c>
      <c r="H4949">
        <v>4</v>
      </c>
      <c r="I4949">
        <v>85.57</v>
      </c>
      <c r="J4949">
        <v>8.4000000000000005E-2</v>
      </c>
      <c r="K4949">
        <v>59.19</v>
      </c>
      <c r="L4949" t="s">
        <v>57</v>
      </c>
    </row>
    <row r="4950" spans="1:12" x14ac:dyDescent="0.3">
      <c r="A4950" t="s">
        <v>2424</v>
      </c>
      <c r="B4950" t="s">
        <v>8514</v>
      </c>
      <c r="C4950" t="s">
        <v>52</v>
      </c>
      <c r="D4950" t="s">
        <v>96</v>
      </c>
      <c r="E4950" t="s">
        <v>71</v>
      </c>
      <c r="F4950" t="s">
        <v>86</v>
      </c>
      <c r="G4950" t="s">
        <v>68</v>
      </c>
      <c r="H4950">
        <v>2</v>
      </c>
      <c r="I4950">
        <v>183.13</v>
      </c>
      <c r="J4950">
        <v>0.17199999999999999</v>
      </c>
      <c r="K4950">
        <v>122.02</v>
      </c>
      <c r="L4950" t="s">
        <v>57</v>
      </c>
    </row>
    <row r="4951" spans="1:12" x14ac:dyDescent="0.3">
      <c r="A4951" t="s">
        <v>2751</v>
      </c>
      <c r="B4951" t="s">
        <v>7707</v>
      </c>
      <c r="C4951" t="s">
        <v>88</v>
      </c>
      <c r="D4951" t="s">
        <v>7066</v>
      </c>
      <c r="E4951" t="s">
        <v>7021</v>
      </c>
      <c r="F4951" t="s">
        <v>148</v>
      </c>
      <c r="G4951" t="s">
        <v>68</v>
      </c>
      <c r="H4951">
        <v>2</v>
      </c>
      <c r="I4951">
        <v>12.1</v>
      </c>
      <c r="J4951">
        <v>7.8E-2</v>
      </c>
      <c r="K4951">
        <v>3.83</v>
      </c>
      <c r="L4951" t="s">
        <v>57</v>
      </c>
    </row>
    <row r="4952" spans="1:12" x14ac:dyDescent="0.3">
      <c r="A4952" t="s">
        <v>4368</v>
      </c>
      <c r="B4952" t="s">
        <v>8552</v>
      </c>
      <c r="C4952" t="s">
        <v>88</v>
      </c>
      <c r="D4952" t="s">
        <v>234</v>
      </c>
      <c r="E4952" t="s">
        <v>107</v>
      </c>
      <c r="F4952" t="s">
        <v>6797</v>
      </c>
      <c r="G4952" t="s">
        <v>56</v>
      </c>
      <c r="H4952">
        <v>1</v>
      </c>
      <c r="I4952">
        <v>44.53</v>
      </c>
      <c r="J4952">
        <v>6.8000000000000005E-2</v>
      </c>
      <c r="K4952">
        <v>17.329999999999998</v>
      </c>
      <c r="L4952" t="s">
        <v>57</v>
      </c>
    </row>
    <row r="4953" spans="1:12" x14ac:dyDescent="0.3">
      <c r="A4953" t="s">
        <v>1151</v>
      </c>
      <c r="B4953" t="s">
        <v>7345</v>
      </c>
      <c r="C4953" t="s">
        <v>6741</v>
      </c>
      <c r="D4953" t="s">
        <v>7041</v>
      </c>
      <c r="E4953" t="s">
        <v>60</v>
      </c>
      <c r="F4953" t="s">
        <v>76</v>
      </c>
      <c r="G4953" t="s">
        <v>56</v>
      </c>
      <c r="H4953">
        <v>2</v>
      </c>
      <c r="I4953">
        <v>55</v>
      </c>
      <c r="J4953">
        <v>0.20300000000000001</v>
      </c>
      <c r="K4953">
        <v>30.06</v>
      </c>
      <c r="L4953" t="s">
        <v>57</v>
      </c>
    </row>
    <row r="4954" spans="1:12" x14ac:dyDescent="0.3">
      <c r="A4954" t="s">
        <v>1523</v>
      </c>
      <c r="B4954" t="s">
        <v>7368</v>
      </c>
      <c r="C4954" t="s">
        <v>63</v>
      </c>
      <c r="D4954" t="s">
        <v>137</v>
      </c>
      <c r="E4954" t="s">
        <v>93</v>
      </c>
      <c r="F4954" t="s">
        <v>219</v>
      </c>
      <c r="G4954" t="s">
        <v>68</v>
      </c>
      <c r="H4954">
        <v>1</v>
      </c>
      <c r="I4954">
        <v>48.16</v>
      </c>
      <c r="J4954">
        <v>0.248</v>
      </c>
      <c r="K4954">
        <v>23.13</v>
      </c>
      <c r="L4954" t="s">
        <v>6738</v>
      </c>
    </row>
    <row r="4955" spans="1:12" x14ac:dyDescent="0.3">
      <c r="A4955" t="s">
        <v>976</v>
      </c>
      <c r="B4955" t="s">
        <v>6860</v>
      </c>
      <c r="C4955" t="s">
        <v>88</v>
      </c>
      <c r="D4955" t="s">
        <v>198</v>
      </c>
      <c r="E4955" t="s">
        <v>54</v>
      </c>
      <c r="F4955" t="s">
        <v>65</v>
      </c>
      <c r="G4955" t="s">
        <v>56</v>
      </c>
      <c r="H4955">
        <v>4</v>
      </c>
      <c r="I4955">
        <v>18.02</v>
      </c>
      <c r="J4955">
        <v>0.04</v>
      </c>
      <c r="K4955">
        <v>10.02</v>
      </c>
      <c r="L4955" t="s">
        <v>57</v>
      </c>
    </row>
    <row r="4956" spans="1:12" x14ac:dyDescent="0.3">
      <c r="A4956" t="s">
        <v>4772</v>
      </c>
      <c r="B4956" t="s">
        <v>7048</v>
      </c>
      <c r="C4956" t="s">
        <v>63</v>
      </c>
      <c r="D4956" t="s">
        <v>64</v>
      </c>
      <c r="E4956" t="s">
        <v>71</v>
      </c>
      <c r="F4956" t="s">
        <v>72</v>
      </c>
      <c r="G4956" t="s">
        <v>68</v>
      </c>
      <c r="H4956">
        <v>3</v>
      </c>
      <c r="I4956">
        <v>274.91000000000003</v>
      </c>
      <c r="J4956">
        <v>0.34499999999999997</v>
      </c>
      <c r="K4956">
        <v>205.11</v>
      </c>
      <c r="L4956" t="s">
        <v>57</v>
      </c>
    </row>
    <row r="4957" spans="1:12" x14ac:dyDescent="0.3">
      <c r="A4957" t="s">
        <v>2151</v>
      </c>
      <c r="B4957" t="s">
        <v>7416</v>
      </c>
      <c r="C4957" t="s">
        <v>84</v>
      </c>
      <c r="D4957" t="s">
        <v>572</v>
      </c>
      <c r="E4957" t="s">
        <v>107</v>
      </c>
      <c r="F4957" t="s">
        <v>139</v>
      </c>
      <c r="G4957" t="s">
        <v>56</v>
      </c>
      <c r="H4957">
        <v>-2</v>
      </c>
      <c r="I4957">
        <v>55.88</v>
      </c>
      <c r="J4957">
        <v>7.0000000000000007E-2</v>
      </c>
      <c r="K4957">
        <v>20.79</v>
      </c>
      <c r="L4957" t="s">
        <v>57</v>
      </c>
    </row>
    <row r="4958" spans="1:12" x14ac:dyDescent="0.3">
      <c r="A4958" t="s">
        <v>1696</v>
      </c>
      <c r="B4958" t="s">
        <v>8553</v>
      </c>
      <c r="C4958" t="s">
        <v>88</v>
      </c>
      <c r="D4958" t="s">
        <v>270</v>
      </c>
      <c r="E4958" t="s">
        <v>71</v>
      </c>
      <c r="F4958" t="s">
        <v>126</v>
      </c>
      <c r="G4958" t="s">
        <v>68</v>
      </c>
      <c r="H4958">
        <v>3</v>
      </c>
      <c r="I4958">
        <v>75.72</v>
      </c>
      <c r="J4958">
        <v>8.2000000000000003E-2</v>
      </c>
      <c r="K4958">
        <v>54.11</v>
      </c>
      <c r="L4958" t="s">
        <v>57</v>
      </c>
    </row>
    <row r="4959" spans="1:12" x14ac:dyDescent="0.3">
      <c r="A4959" t="s">
        <v>3714</v>
      </c>
      <c r="B4959" t="s">
        <v>8166</v>
      </c>
      <c r="C4959" t="s">
        <v>6750</v>
      </c>
      <c r="D4959" t="s">
        <v>135</v>
      </c>
      <c r="E4959" t="s">
        <v>93</v>
      </c>
      <c r="F4959" t="s">
        <v>124</v>
      </c>
      <c r="G4959" t="s">
        <v>68</v>
      </c>
      <c r="H4959">
        <v>2</v>
      </c>
      <c r="I4959">
        <v>33.479999999999997</v>
      </c>
      <c r="J4959">
        <v>2.1000000000000001E-2</v>
      </c>
      <c r="K4959">
        <v>13.86</v>
      </c>
      <c r="L4959" t="s">
        <v>57</v>
      </c>
    </row>
    <row r="4960" spans="1:12" x14ac:dyDescent="0.3">
      <c r="A4960" t="s">
        <v>1286</v>
      </c>
      <c r="B4960" t="s">
        <v>6926</v>
      </c>
      <c r="C4960" t="s">
        <v>63</v>
      </c>
      <c r="D4960" t="s">
        <v>188</v>
      </c>
      <c r="E4960" t="s">
        <v>71</v>
      </c>
      <c r="F4960" t="s">
        <v>78</v>
      </c>
      <c r="G4960" t="s">
        <v>68</v>
      </c>
      <c r="H4960">
        <v>6</v>
      </c>
      <c r="I4960">
        <v>256.79000000000002</v>
      </c>
      <c r="J4960">
        <v>0.28000000000000003</v>
      </c>
      <c r="K4960">
        <v>201.99</v>
      </c>
      <c r="L4960" t="s">
        <v>104</v>
      </c>
    </row>
    <row r="4961" spans="1:12" x14ac:dyDescent="0.3">
      <c r="A4961" t="s">
        <v>4069</v>
      </c>
      <c r="B4961" t="s">
        <v>7587</v>
      </c>
      <c r="C4961" t="s">
        <v>88</v>
      </c>
      <c r="D4961" t="s">
        <v>135</v>
      </c>
      <c r="E4961" t="s">
        <v>71</v>
      </c>
      <c r="F4961" t="s">
        <v>97</v>
      </c>
      <c r="G4961" t="s">
        <v>68</v>
      </c>
      <c r="H4961">
        <v>7</v>
      </c>
      <c r="I4961">
        <v>219.08</v>
      </c>
      <c r="J4961">
        <v>4.2999999999999997E-2</v>
      </c>
      <c r="K4961">
        <v>151.97</v>
      </c>
      <c r="L4961" t="s">
        <v>57</v>
      </c>
    </row>
    <row r="4962" spans="1:12" x14ac:dyDescent="0.3">
      <c r="A4962" t="s">
        <v>265</v>
      </c>
      <c r="B4962" t="s">
        <v>8326</v>
      </c>
      <c r="C4962" t="s">
        <v>88</v>
      </c>
      <c r="D4962" t="s">
        <v>116</v>
      </c>
      <c r="E4962" t="s">
        <v>93</v>
      </c>
      <c r="F4962" t="s">
        <v>7493</v>
      </c>
      <c r="G4962" t="s">
        <v>68</v>
      </c>
      <c r="H4962">
        <v>2</v>
      </c>
      <c r="I4962">
        <v>54.15</v>
      </c>
      <c r="J4962">
        <v>0.04</v>
      </c>
      <c r="K4962">
        <v>23.37</v>
      </c>
      <c r="L4962" t="s">
        <v>57</v>
      </c>
    </row>
    <row r="4963" spans="1:12" x14ac:dyDescent="0.3">
      <c r="A4963" t="s">
        <v>426</v>
      </c>
      <c r="B4963" t="s">
        <v>7266</v>
      </c>
      <c r="C4963" t="s">
        <v>84</v>
      </c>
      <c r="D4963" t="s">
        <v>372</v>
      </c>
      <c r="E4963" t="s">
        <v>54</v>
      </c>
      <c r="F4963" t="s">
        <v>114</v>
      </c>
      <c r="G4963" t="s">
        <v>56</v>
      </c>
      <c r="H4963">
        <v>1</v>
      </c>
      <c r="I4963">
        <v>17.350000000000001</v>
      </c>
      <c r="J4963">
        <v>6.5000000000000002E-2</v>
      </c>
      <c r="K4963">
        <v>10.15</v>
      </c>
      <c r="L4963" t="s">
        <v>57</v>
      </c>
    </row>
    <row r="4964" spans="1:12" x14ac:dyDescent="0.3">
      <c r="A4964" t="s">
        <v>5129</v>
      </c>
      <c r="B4964" t="s">
        <v>7014</v>
      </c>
      <c r="C4964" t="s">
        <v>52</v>
      </c>
      <c r="D4964" t="s">
        <v>181</v>
      </c>
      <c r="E4964" t="s">
        <v>54</v>
      </c>
      <c r="F4964" t="s">
        <v>55</v>
      </c>
      <c r="G4964" t="s">
        <v>68</v>
      </c>
      <c r="H4964">
        <v>5</v>
      </c>
      <c r="I4964">
        <v>14.3</v>
      </c>
      <c r="J4964">
        <v>9.9000000000000005E-2</v>
      </c>
      <c r="K4964">
        <v>8.08</v>
      </c>
      <c r="L4964" t="s">
        <v>6738</v>
      </c>
    </row>
    <row r="4965" spans="1:12" x14ac:dyDescent="0.3">
      <c r="A4965" t="s">
        <v>1032</v>
      </c>
      <c r="B4965" t="s">
        <v>8505</v>
      </c>
      <c r="C4965" t="s">
        <v>63</v>
      </c>
      <c r="D4965" t="s">
        <v>302</v>
      </c>
      <c r="E4965" t="s">
        <v>54</v>
      </c>
      <c r="F4965" t="s">
        <v>65</v>
      </c>
      <c r="G4965" t="s">
        <v>68</v>
      </c>
      <c r="H4965">
        <v>3</v>
      </c>
      <c r="I4965">
        <v>22.38</v>
      </c>
      <c r="J4965">
        <v>0.218</v>
      </c>
      <c r="K4965">
        <v>14.78</v>
      </c>
      <c r="L4965" t="s">
        <v>57</v>
      </c>
    </row>
    <row r="4966" spans="1:12" x14ac:dyDescent="0.3">
      <c r="A4966" t="s">
        <v>887</v>
      </c>
      <c r="B4966" t="s">
        <v>6823</v>
      </c>
      <c r="C4966" t="s">
        <v>88</v>
      </c>
      <c r="D4966" t="s">
        <v>206</v>
      </c>
      <c r="E4966" t="s">
        <v>54</v>
      </c>
      <c r="F4966" t="s">
        <v>55</v>
      </c>
      <c r="G4966" t="s">
        <v>68</v>
      </c>
      <c r="H4966">
        <v>1</v>
      </c>
      <c r="I4966">
        <v>13.81</v>
      </c>
      <c r="J4966">
        <v>5.5E-2</v>
      </c>
      <c r="K4966">
        <v>7.88</v>
      </c>
      <c r="L4966" t="s">
        <v>57</v>
      </c>
    </row>
    <row r="4967" spans="1:12" x14ac:dyDescent="0.3">
      <c r="A4967" t="s">
        <v>3076</v>
      </c>
      <c r="B4967" t="s">
        <v>6760</v>
      </c>
      <c r="C4967" t="s">
        <v>52</v>
      </c>
      <c r="D4967" t="s">
        <v>121</v>
      </c>
      <c r="E4967" t="s">
        <v>60</v>
      </c>
      <c r="F4967" t="s">
        <v>90</v>
      </c>
      <c r="G4967" t="s">
        <v>56</v>
      </c>
      <c r="H4967">
        <v>1</v>
      </c>
      <c r="I4967">
        <v>77.02</v>
      </c>
      <c r="J4967">
        <v>0.10299999999999999</v>
      </c>
      <c r="K4967">
        <v>39.590000000000003</v>
      </c>
      <c r="L4967" t="s">
        <v>57</v>
      </c>
    </row>
    <row r="4968" spans="1:12" x14ac:dyDescent="0.3">
      <c r="A4968" t="s">
        <v>760</v>
      </c>
      <c r="B4968" t="s">
        <v>8554</v>
      </c>
      <c r="C4968" t="s">
        <v>88</v>
      </c>
      <c r="D4968" t="s">
        <v>429</v>
      </c>
      <c r="E4968" t="s">
        <v>54</v>
      </c>
      <c r="F4968" t="s">
        <v>156</v>
      </c>
      <c r="G4968" t="s">
        <v>56</v>
      </c>
      <c r="H4968">
        <v>5</v>
      </c>
      <c r="I4968">
        <v>15.96</v>
      </c>
      <c r="J4968">
        <v>6.3E-2</v>
      </c>
      <c r="K4968">
        <v>10.55</v>
      </c>
      <c r="L4968" t="s">
        <v>57</v>
      </c>
    </row>
    <row r="4969" spans="1:12" x14ac:dyDescent="0.3">
      <c r="A4969" t="s">
        <v>515</v>
      </c>
      <c r="B4969" t="s">
        <v>7265</v>
      </c>
      <c r="C4969" t="s">
        <v>84</v>
      </c>
      <c r="D4969" t="s">
        <v>229</v>
      </c>
      <c r="E4969" t="s">
        <v>107</v>
      </c>
      <c r="F4969" t="s">
        <v>139</v>
      </c>
      <c r="G4969" t="s">
        <v>56</v>
      </c>
      <c r="H4969">
        <v>1</v>
      </c>
      <c r="I4969">
        <v>16.97</v>
      </c>
      <c r="J4969">
        <v>0.1</v>
      </c>
      <c r="K4969">
        <v>6.81</v>
      </c>
      <c r="L4969" t="s">
        <v>57</v>
      </c>
    </row>
    <row r="4970" spans="1:12" x14ac:dyDescent="0.3">
      <c r="A4970" t="s">
        <v>443</v>
      </c>
      <c r="B4970" t="s">
        <v>7266</v>
      </c>
      <c r="C4970" t="s">
        <v>88</v>
      </c>
      <c r="D4970" t="s">
        <v>162</v>
      </c>
      <c r="E4970" t="s">
        <v>71</v>
      </c>
      <c r="F4970" t="s">
        <v>126</v>
      </c>
      <c r="G4970" t="s">
        <v>68</v>
      </c>
      <c r="H4970">
        <v>3</v>
      </c>
      <c r="I4970">
        <v>210.01</v>
      </c>
      <c r="J4970">
        <v>0.107</v>
      </c>
      <c r="K4970">
        <v>146.21</v>
      </c>
      <c r="L4970" t="s">
        <v>57</v>
      </c>
    </row>
    <row r="4971" spans="1:12" x14ac:dyDescent="0.3">
      <c r="A4971" t="s">
        <v>4750</v>
      </c>
      <c r="B4971" t="s">
        <v>7179</v>
      </c>
      <c r="C4971" t="s">
        <v>88</v>
      </c>
      <c r="D4971" t="s">
        <v>92</v>
      </c>
      <c r="E4971" t="s">
        <v>71</v>
      </c>
      <c r="F4971" t="s">
        <v>97</v>
      </c>
      <c r="G4971" t="s">
        <v>68</v>
      </c>
      <c r="H4971">
        <v>1</v>
      </c>
      <c r="I4971">
        <v>246.22</v>
      </c>
      <c r="J4971">
        <v>0.121</v>
      </c>
      <c r="K4971">
        <v>180.42</v>
      </c>
      <c r="L4971" t="s">
        <v>57</v>
      </c>
    </row>
    <row r="4972" spans="1:12" x14ac:dyDescent="0.3">
      <c r="A4972" t="s">
        <v>1809</v>
      </c>
      <c r="B4972" t="s">
        <v>7872</v>
      </c>
      <c r="C4972" t="s">
        <v>52</v>
      </c>
      <c r="D4972" t="s">
        <v>181</v>
      </c>
      <c r="E4972" t="s">
        <v>71</v>
      </c>
      <c r="F4972" t="s">
        <v>72</v>
      </c>
      <c r="G4972" t="s">
        <v>68</v>
      </c>
      <c r="H4972">
        <v>6</v>
      </c>
      <c r="I4972">
        <v>153.22</v>
      </c>
      <c r="J4972">
        <v>0.155</v>
      </c>
      <c r="K4972">
        <v>118.81</v>
      </c>
      <c r="L4972" t="s">
        <v>57</v>
      </c>
    </row>
    <row r="4973" spans="1:12" x14ac:dyDescent="0.3">
      <c r="A4973" t="s">
        <v>3305</v>
      </c>
      <c r="B4973" t="s">
        <v>8555</v>
      </c>
      <c r="C4973" t="s">
        <v>52</v>
      </c>
      <c r="D4973" t="s">
        <v>155</v>
      </c>
      <c r="E4973" t="s">
        <v>7039</v>
      </c>
      <c r="F4973" t="s">
        <v>114</v>
      </c>
      <c r="G4973" t="s">
        <v>56</v>
      </c>
      <c r="H4973">
        <v>1</v>
      </c>
      <c r="I4973">
        <v>20.96</v>
      </c>
      <c r="J4973">
        <v>6.6000000000000003E-2</v>
      </c>
      <c r="K4973">
        <v>13.88</v>
      </c>
      <c r="L4973" t="s">
        <v>57</v>
      </c>
    </row>
    <row r="4974" spans="1:12" x14ac:dyDescent="0.3">
      <c r="A4974" t="s">
        <v>3351</v>
      </c>
      <c r="B4974" t="s">
        <v>8099</v>
      </c>
      <c r="C4974" t="s">
        <v>84</v>
      </c>
      <c r="D4974" t="s">
        <v>243</v>
      </c>
      <c r="E4974" t="s">
        <v>60</v>
      </c>
      <c r="F4974" t="s">
        <v>90</v>
      </c>
      <c r="G4974" t="s">
        <v>68</v>
      </c>
      <c r="H4974">
        <v>2</v>
      </c>
      <c r="I4974">
        <v>119.9</v>
      </c>
      <c r="J4974">
        <v>4.7E-2</v>
      </c>
      <c r="K4974">
        <v>65.239999999999995</v>
      </c>
      <c r="L4974" t="s">
        <v>57</v>
      </c>
    </row>
    <row r="4975" spans="1:12" x14ac:dyDescent="0.3">
      <c r="A4975" t="s">
        <v>4793</v>
      </c>
      <c r="B4975" t="s">
        <v>7686</v>
      </c>
      <c r="C4975" t="s">
        <v>88</v>
      </c>
      <c r="D4975" t="s">
        <v>7367</v>
      </c>
      <c r="E4975" t="s">
        <v>93</v>
      </c>
      <c r="F4975" t="s">
        <v>124</v>
      </c>
      <c r="G4975" t="s">
        <v>56</v>
      </c>
      <c r="H4975">
        <v>1</v>
      </c>
      <c r="I4975">
        <v>47.39</v>
      </c>
      <c r="J4975">
        <v>8.8999999999999996E-2</v>
      </c>
      <c r="K4975">
        <v>17.239999999999998</v>
      </c>
      <c r="L4975" t="s">
        <v>57</v>
      </c>
    </row>
    <row r="4976" spans="1:12" x14ac:dyDescent="0.3">
      <c r="A4976" t="s">
        <v>4249</v>
      </c>
      <c r="B4976" t="s">
        <v>6740</v>
      </c>
      <c r="C4976" t="s">
        <v>63</v>
      </c>
      <c r="D4976" t="s">
        <v>281</v>
      </c>
      <c r="E4976" t="s">
        <v>60</v>
      </c>
      <c r="F4976" t="s">
        <v>67</v>
      </c>
      <c r="G4976" t="s">
        <v>56</v>
      </c>
      <c r="H4976">
        <v>4</v>
      </c>
      <c r="I4976">
        <v>56.97</v>
      </c>
      <c r="J4976">
        <v>0.22800000000000001</v>
      </c>
      <c r="K4976">
        <v>23.86</v>
      </c>
      <c r="L4976" t="s">
        <v>57</v>
      </c>
    </row>
    <row r="4977" spans="1:12" x14ac:dyDescent="0.3">
      <c r="A4977" t="s">
        <v>1128</v>
      </c>
      <c r="B4977" t="s">
        <v>6744</v>
      </c>
      <c r="C4977" t="s">
        <v>88</v>
      </c>
      <c r="D4977" t="s">
        <v>183</v>
      </c>
      <c r="E4977" t="s">
        <v>54</v>
      </c>
      <c r="F4977" t="s">
        <v>156</v>
      </c>
      <c r="G4977" t="s">
        <v>68</v>
      </c>
      <c r="H4977">
        <v>1</v>
      </c>
      <c r="I4977">
        <v>22.35</v>
      </c>
      <c r="J4977">
        <v>4.7E-2</v>
      </c>
      <c r="K4977">
        <v>15.43</v>
      </c>
      <c r="L4977" t="s">
        <v>57</v>
      </c>
    </row>
    <row r="4978" spans="1:12" x14ac:dyDescent="0.3">
      <c r="A4978" t="s">
        <v>6442</v>
      </c>
      <c r="B4978" t="s">
        <v>7524</v>
      </c>
      <c r="C4978" t="s">
        <v>88</v>
      </c>
      <c r="D4978" t="s">
        <v>123</v>
      </c>
      <c r="E4978" t="s">
        <v>71</v>
      </c>
      <c r="F4978" t="s">
        <v>72</v>
      </c>
      <c r="G4978" t="s">
        <v>56</v>
      </c>
      <c r="H4978">
        <v>4</v>
      </c>
      <c r="I4978">
        <v>159.47999999999999</v>
      </c>
      <c r="J4978">
        <v>5.2999999999999999E-2</v>
      </c>
      <c r="K4978">
        <v>104.69</v>
      </c>
      <c r="L4978" t="s">
        <v>57</v>
      </c>
    </row>
    <row r="4979" spans="1:12" x14ac:dyDescent="0.3">
      <c r="A4979" t="s">
        <v>2027</v>
      </c>
      <c r="B4979" t="s">
        <v>6843</v>
      </c>
      <c r="C4979" t="s">
        <v>52</v>
      </c>
      <c r="D4979" t="s">
        <v>96</v>
      </c>
      <c r="E4979" t="s">
        <v>107</v>
      </c>
      <c r="F4979" t="s">
        <v>108</v>
      </c>
      <c r="G4979" t="s">
        <v>56</v>
      </c>
      <c r="H4979">
        <v>1</v>
      </c>
      <c r="I4979">
        <v>13.6</v>
      </c>
      <c r="J4979">
        <v>4.4999999999999998E-2</v>
      </c>
      <c r="K4979">
        <v>5.47</v>
      </c>
      <c r="L4979" t="s">
        <v>57</v>
      </c>
    </row>
    <row r="4980" spans="1:12" x14ac:dyDescent="0.3">
      <c r="A4980" t="s">
        <v>6253</v>
      </c>
      <c r="B4980" t="s">
        <v>6876</v>
      </c>
      <c r="C4980" t="s">
        <v>63</v>
      </c>
      <c r="D4980" t="s">
        <v>119</v>
      </c>
      <c r="E4980" t="s">
        <v>7012</v>
      </c>
      <c r="F4980" t="s">
        <v>132</v>
      </c>
      <c r="G4980" t="s">
        <v>68</v>
      </c>
      <c r="H4980">
        <v>5</v>
      </c>
      <c r="I4980">
        <v>39.74</v>
      </c>
      <c r="J4980">
        <v>0.27700000000000002</v>
      </c>
      <c r="K4980">
        <v>13.67</v>
      </c>
      <c r="L4980" t="s">
        <v>57</v>
      </c>
    </row>
    <row r="4981" spans="1:12" x14ac:dyDescent="0.3">
      <c r="A4981" t="s">
        <v>5782</v>
      </c>
      <c r="B4981" t="s">
        <v>7548</v>
      </c>
      <c r="C4981" t="s">
        <v>63</v>
      </c>
      <c r="D4981" t="s">
        <v>204</v>
      </c>
      <c r="E4981" t="s">
        <v>107</v>
      </c>
      <c r="F4981" t="s">
        <v>193</v>
      </c>
      <c r="G4981" t="s">
        <v>68</v>
      </c>
      <c r="H4981">
        <v>1</v>
      </c>
      <c r="I4981">
        <v>9.02</v>
      </c>
      <c r="J4981">
        <v>0.22900000000000001</v>
      </c>
      <c r="K4981">
        <v>2.79</v>
      </c>
      <c r="L4981" t="s">
        <v>57</v>
      </c>
    </row>
    <row r="4982" spans="1:12" x14ac:dyDescent="0.3">
      <c r="A4982" t="s">
        <v>5081</v>
      </c>
      <c r="B4982" t="s">
        <v>8556</v>
      </c>
      <c r="C4982" t="s">
        <v>88</v>
      </c>
      <c r="D4982" t="s">
        <v>123</v>
      </c>
      <c r="E4982" t="s">
        <v>60</v>
      </c>
      <c r="F4982" t="s">
        <v>67</v>
      </c>
      <c r="G4982" t="s">
        <v>56</v>
      </c>
      <c r="H4982">
        <v>2</v>
      </c>
      <c r="I4982">
        <v>16.03</v>
      </c>
      <c r="J4982">
        <v>2.3E-2</v>
      </c>
      <c r="K4982">
        <v>8.4600000000000009</v>
      </c>
      <c r="L4982" t="s">
        <v>57</v>
      </c>
    </row>
    <row r="4983" spans="1:12" x14ac:dyDescent="0.3">
      <c r="A4983" t="s">
        <v>3660</v>
      </c>
      <c r="B4983" t="s">
        <v>8025</v>
      </c>
      <c r="C4983" t="s">
        <v>52</v>
      </c>
      <c r="D4983" t="s">
        <v>53</v>
      </c>
      <c r="E4983" t="s">
        <v>107</v>
      </c>
      <c r="F4983" t="s">
        <v>148</v>
      </c>
      <c r="G4983" t="s">
        <v>68</v>
      </c>
      <c r="H4983">
        <v>5</v>
      </c>
      <c r="I4983">
        <v>55.32</v>
      </c>
      <c r="J4983">
        <v>9.8000000000000004E-2</v>
      </c>
      <c r="K4983">
        <v>22.51</v>
      </c>
      <c r="L4983" t="s">
        <v>57</v>
      </c>
    </row>
    <row r="4984" spans="1:12" x14ac:dyDescent="0.3">
      <c r="A4984" t="s">
        <v>3168</v>
      </c>
      <c r="B4984" t="s">
        <v>7242</v>
      </c>
      <c r="C4984" t="s">
        <v>84</v>
      </c>
      <c r="D4984" t="s">
        <v>171</v>
      </c>
      <c r="E4984" t="s">
        <v>107</v>
      </c>
      <c r="F4984" t="s">
        <v>132</v>
      </c>
      <c r="G4984" t="s">
        <v>68</v>
      </c>
      <c r="H4984">
        <v>1</v>
      </c>
      <c r="I4984">
        <v>56.71</v>
      </c>
      <c r="J4984">
        <v>5.2999999999999999E-2</v>
      </c>
      <c r="K4984">
        <v>23.93</v>
      </c>
      <c r="L4984" t="s">
        <v>57</v>
      </c>
    </row>
    <row r="4985" spans="1:12" x14ac:dyDescent="0.3">
      <c r="A4985" t="s">
        <v>3564</v>
      </c>
      <c r="B4985" t="s">
        <v>7300</v>
      </c>
      <c r="C4985" t="s">
        <v>84</v>
      </c>
      <c r="D4985" t="s">
        <v>229</v>
      </c>
      <c r="E4985" t="s">
        <v>71</v>
      </c>
      <c r="F4985" t="s">
        <v>78</v>
      </c>
      <c r="G4985" t="s">
        <v>68</v>
      </c>
      <c r="H4985">
        <v>2</v>
      </c>
      <c r="I4985">
        <v>253.73</v>
      </c>
      <c r="J4985">
        <v>8.7999999999999995E-2</v>
      </c>
      <c r="K4985">
        <v>194.68</v>
      </c>
      <c r="L4985" t="s">
        <v>57</v>
      </c>
    </row>
    <row r="4986" spans="1:12" x14ac:dyDescent="0.3">
      <c r="A4986" t="s">
        <v>344</v>
      </c>
      <c r="B4986" t="s">
        <v>7148</v>
      </c>
      <c r="C4986" t="s">
        <v>63</v>
      </c>
      <c r="D4986" t="s">
        <v>175</v>
      </c>
      <c r="E4986" t="s">
        <v>71</v>
      </c>
      <c r="F4986" t="s">
        <v>78</v>
      </c>
      <c r="G4986" t="s">
        <v>56</v>
      </c>
      <c r="H4986">
        <v>7</v>
      </c>
      <c r="I4986">
        <v>277.11</v>
      </c>
      <c r="J4986">
        <v>0.27800000000000002</v>
      </c>
      <c r="K4986">
        <v>193.02</v>
      </c>
      <c r="L4986" t="s">
        <v>104</v>
      </c>
    </row>
    <row r="4987" spans="1:12" x14ac:dyDescent="0.3">
      <c r="A4987" t="s">
        <v>4857</v>
      </c>
      <c r="B4987" t="s">
        <v>6995</v>
      </c>
      <c r="C4987" t="s">
        <v>84</v>
      </c>
      <c r="D4987" t="s">
        <v>85</v>
      </c>
      <c r="E4987" t="s">
        <v>60</v>
      </c>
      <c r="F4987" t="s">
        <v>7318</v>
      </c>
      <c r="G4987" t="s">
        <v>68</v>
      </c>
      <c r="H4987">
        <v>6</v>
      </c>
      <c r="I4987">
        <v>42.55</v>
      </c>
      <c r="J4987">
        <v>3.9E-2</v>
      </c>
      <c r="K4987">
        <v>22.64</v>
      </c>
      <c r="L4987" t="s">
        <v>6720</v>
      </c>
    </row>
    <row r="4988" spans="1:12" x14ac:dyDescent="0.3">
      <c r="A4988" t="s">
        <v>5454</v>
      </c>
      <c r="B4988" t="s">
        <v>6829</v>
      </c>
      <c r="C4988" t="s">
        <v>84</v>
      </c>
      <c r="D4988" t="s">
        <v>169</v>
      </c>
      <c r="E4988" t="s">
        <v>93</v>
      </c>
      <c r="F4988" t="s">
        <v>255</v>
      </c>
      <c r="G4988" t="s">
        <v>56</v>
      </c>
      <c r="H4988">
        <v>2</v>
      </c>
      <c r="I4988">
        <v>40.729999999999997</v>
      </c>
      <c r="J4988">
        <v>2.7E-2</v>
      </c>
      <c r="K4988">
        <v>18.690000000000001</v>
      </c>
      <c r="L4988" t="s">
        <v>57</v>
      </c>
    </row>
    <row r="4989" spans="1:12" x14ac:dyDescent="0.3">
      <c r="A4989" t="s">
        <v>1290</v>
      </c>
      <c r="B4989" t="s">
        <v>8557</v>
      </c>
      <c r="C4989" t="s">
        <v>63</v>
      </c>
      <c r="D4989" t="s">
        <v>106</v>
      </c>
      <c r="E4989" t="s">
        <v>60</v>
      </c>
      <c r="F4989" t="s">
        <v>6730</v>
      </c>
      <c r="G4989" t="s">
        <v>56</v>
      </c>
      <c r="H4989">
        <v>4</v>
      </c>
      <c r="I4989">
        <v>48.38</v>
      </c>
      <c r="J4989">
        <v>0.36799999999999999</v>
      </c>
      <c r="K4989">
        <v>22.47</v>
      </c>
      <c r="L4989" t="s">
        <v>57</v>
      </c>
    </row>
    <row r="4990" spans="1:12" x14ac:dyDescent="0.3">
      <c r="A4990" t="s">
        <v>1171</v>
      </c>
      <c r="B4990" t="s">
        <v>6927</v>
      </c>
      <c r="C4990" t="s">
        <v>88</v>
      </c>
      <c r="D4990" t="s">
        <v>429</v>
      </c>
      <c r="E4990" t="s">
        <v>60</v>
      </c>
      <c r="F4990" t="s">
        <v>90</v>
      </c>
      <c r="G4990" t="s">
        <v>68</v>
      </c>
      <c r="H4990">
        <v>2</v>
      </c>
      <c r="I4990">
        <v>60.58</v>
      </c>
      <c r="J4990">
        <v>6.0999999999999999E-2</v>
      </c>
      <c r="K4990">
        <v>28.1</v>
      </c>
    </row>
    <row r="4991" spans="1:12" x14ac:dyDescent="0.3">
      <c r="A4991" t="s">
        <v>2625</v>
      </c>
      <c r="B4991" t="s">
        <v>7258</v>
      </c>
      <c r="C4991" t="s">
        <v>88</v>
      </c>
      <c r="D4991" t="s">
        <v>198</v>
      </c>
      <c r="E4991" t="s">
        <v>93</v>
      </c>
      <c r="F4991" t="s">
        <v>94</v>
      </c>
      <c r="G4991" t="s">
        <v>68</v>
      </c>
      <c r="H4991">
        <v>1</v>
      </c>
      <c r="I4991">
        <v>84.84</v>
      </c>
      <c r="J4991">
        <v>0.11600000000000001</v>
      </c>
      <c r="K4991">
        <v>35.159999999999997</v>
      </c>
      <c r="L4991" t="s">
        <v>57</v>
      </c>
    </row>
    <row r="4992" spans="1:12" x14ac:dyDescent="0.3">
      <c r="A4992" t="s">
        <v>5949</v>
      </c>
      <c r="B4992" t="s">
        <v>7259</v>
      </c>
      <c r="C4992" t="s">
        <v>88</v>
      </c>
      <c r="D4992" t="s">
        <v>135</v>
      </c>
      <c r="E4992" t="s">
        <v>71</v>
      </c>
      <c r="F4992" t="s">
        <v>97</v>
      </c>
      <c r="G4992" t="s">
        <v>56</v>
      </c>
      <c r="H4992">
        <v>11</v>
      </c>
      <c r="I4992">
        <v>181.68</v>
      </c>
      <c r="J4992">
        <v>0.11600000000000001</v>
      </c>
      <c r="K4992">
        <v>136.22999999999999</v>
      </c>
      <c r="L4992" t="s">
        <v>57</v>
      </c>
    </row>
    <row r="4993" spans="1:12" x14ac:dyDescent="0.3">
      <c r="A4993" t="s">
        <v>1968</v>
      </c>
      <c r="B4993" t="s">
        <v>7002</v>
      </c>
      <c r="C4993" t="s">
        <v>6718</v>
      </c>
      <c r="D4993" t="s">
        <v>121</v>
      </c>
      <c r="E4993" t="s">
        <v>54</v>
      </c>
      <c r="F4993" t="s">
        <v>156</v>
      </c>
      <c r="G4993" t="s">
        <v>56</v>
      </c>
      <c r="H4993">
        <v>3</v>
      </c>
      <c r="I4993">
        <v>14.56</v>
      </c>
      <c r="J4993">
        <v>8.3000000000000004E-2</v>
      </c>
      <c r="K4993">
        <v>9.7100000000000009</v>
      </c>
      <c r="L4993" t="s">
        <v>57</v>
      </c>
    </row>
    <row r="4994" spans="1:12" x14ac:dyDescent="0.3">
      <c r="A4994" t="s">
        <v>1144</v>
      </c>
      <c r="B4994" t="s">
        <v>6816</v>
      </c>
      <c r="C4994" t="s">
        <v>52</v>
      </c>
      <c r="E4994" t="s">
        <v>93</v>
      </c>
      <c r="F4994" t="s">
        <v>219</v>
      </c>
      <c r="G4994" t="s">
        <v>68</v>
      </c>
      <c r="H4994">
        <v>1</v>
      </c>
      <c r="I4994">
        <v>76.180000000000007</v>
      </c>
      <c r="J4994">
        <v>8.7999999999999995E-2</v>
      </c>
      <c r="K4994">
        <v>32.31</v>
      </c>
      <c r="L4994" t="s">
        <v>57</v>
      </c>
    </row>
    <row r="4995" spans="1:12" x14ac:dyDescent="0.3">
      <c r="A4995" t="s">
        <v>6181</v>
      </c>
      <c r="B4995" t="s">
        <v>7555</v>
      </c>
      <c r="C4995" t="s">
        <v>63</v>
      </c>
      <c r="D4995" t="s">
        <v>64</v>
      </c>
      <c r="E4995" t="s">
        <v>93</v>
      </c>
      <c r="F4995" t="s">
        <v>141</v>
      </c>
      <c r="G4995" t="s">
        <v>68</v>
      </c>
      <c r="H4995">
        <v>3</v>
      </c>
      <c r="I4995">
        <v>18.29</v>
      </c>
      <c r="J4995">
        <v>0.19500000000000001</v>
      </c>
      <c r="K4995">
        <v>7.97</v>
      </c>
      <c r="L4995" t="s">
        <v>57</v>
      </c>
    </row>
    <row r="4996" spans="1:12" x14ac:dyDescent="0.3">
      <c r="A4996" t="s">
        <v>3093</v>
      </c>
      <c r="B4996" t="s">
        <v>8063</v>
      </c>
      <c r="C4996" t="s">
        <v>84</v>
      </c>
      <c r="D4996" t="s">
        <v>144</v>
      </c>
      <c r="E4996" t="s">
        <v>60</v>
      </c>
      <c r="F4996" t="s">
        <v>76</v>
      </c>
      <c r="G4996" t="s">
        <v>68</v>
      </c>
      <c r="H4996">
        <v>3</v>
      </c>
      <c r="I4996">
        <v>76.260000000000005</v>
      </c>
      <c r="J4996">
        <v>8.5000000000000006E-2</v>
      </c>
      <c r="K4996">
        <v>30.62</v>
      </c>
      <c r="L4996" t="s">
        <v>57</v>
      </c>
    </row>
    <row r="4997" spans="1:12" x14ac:dyDescent="0.3">
      <c r="A4997" t="s">
        <v>2014</v>
      </c>
      <c r="B4997" t="s">
        <v>7051</v>
      </c>
      <c r="C4997" t="s">
        <v>63</v>
      </c>
      <c r="D4997" t="s">
        <v>82</v>
      </c>
      <c r="E4997" t="s">
        <v>60</v>
      </c>
      <c r="F4997" t="s">
        <v>76</v>
      </c>
      <c r="G4997" t="s">
        <v>68</v>
      </c>
      <c r="H4997">
        <v>8</v>
      </c>
      <c r="I4997">
        <v>88.21</v>
      </c>
      <c r="J4997">
        <v>0.255</v>
      </c>
      <c r="K4997">
        <v>39.32</v>
      </c>
      <c r="L4997" t="s">
        <v>57</v>
      </c>
    </row>
    <row r="4998" spans="1:12" x14ac:dyDescent="0.3">
      <c r="A4998" t="s">
        <v>4601</v>
      </c>
      <c r="B4998" t="s">
        <v>8558</v>
      </c>
      <c r="C4998" t="s">
        <v>88</v>
      </c>
      <c r="D4998" t="s">
        <v>202</v>
      </c>
      <c r="E4998" t="s">
        <v>107</v>
      </c>
      <c r="F4998" t="s">
        <v>108</v>
      </c>
      <c r="G4998" t="s">
        <v>68</v>
      </c>
      <c r="H4998">
        <v>1</v>
      </c>
      <c r="I4998">
        <v>37.090000000000003</v>
      </c>
      <c r="J4998">
        <v>0.10100000000000001</v>
      </c>
      <c r="K4998">
        <v>12.23</v>
      </c>
      <c r="L4998" t="s">
        <v>57</v>
      </c>
    </row>
    <row r="4999" spans="1:12" x14ac:dyDescent="0.3">
      <c r="A4999" t="s">
        <v>4308</v>
      </c>
      <c r="B4999" t="s">
        <v>7043</v>
      </c>
      <c r="C4999" t="s">
        <v>63</v>
      </c>
      <c r="D4999" t="s">
        <v>165</v>
      </c>
      <c r="E4999" t="s">
        <v>71</v>
      </c>
      <c r="F4999" t="s">
        <v>97</v>
      </c>
      <c r="G4999" t="s">
        <v>68</v>
      </c>
      <c r="H4999">
        <v>3</v>
      </c>
      <c r="I4999">
        <v>79.45</v>
      </c>
      <c r="J4999">
        <v>0.22600000000000001</v>
      </c>
      <c r="K4999">
        <v>52.47</v>
      </c>
      <c r="L4999" t="s">
        <v>57</v>
      </c>
    </row>
    <row r="5000" spans="1:12" x14ac:dyDescent="0.3">
      <c r="A5000" t="s">
        <v>5918</v>
      </c>
      <c r="B5000" t="s">
        <v>7187</v>
      </c>
      <c r="C5000" t="s">
        <v>88</v>
      </c>
      <c r="D5000" t="s">
        <v>429</v>
      </c>
      <c r="E5000" t="s">
        <v>60</v>
      </c>
      <c r="F5000" t="s">
        <v>76</v>
      </c>
      <c r="G5000" t="s">
        <v>68</v>
      </c>
      <c r="H5000">
        <v>4</v>
      </c>
      <c r="I5000">
        <v>43.17</v>
      </c>
      <c r="J5000">
        <v>8.4000000000000005E-2</v>
      </c>
      <c r="K5000">
        <v>20.8</v>
      </c>
      <c r="L5000" t="s">
        <v>57</v>
      </c>
    </row>
    <row r="5001" spans="1:12" x14ac:dyDescent="0.3">
      <c r="A5001" t="s">
        <v>863</v>
      </c>
      <c r="B5001" t="s">
        <v>8559</v>
      </c>
      <c r="C5001" t="s">
        <v>63</v>
      </c>
      <c r="D5001" t="s">
        <v>281</v>
      </c>
      <c r="E5001" t="s">
        <v>71</v>
      </c>
      <c r="F5001" t="s">
        <v>126</v>
      </c>
      <c r="G5001" t="s">
        <v>56</v>
      </c>
      <c r="H5001">
        <v>2</v>
      </c>
      <c r="I5001">
        <v>279.14</v>
      </c>
      <c r="J5001">
        <v>0.13</v>
      </c>
      <c r="K5001">
        <v>185.19</v>
      </c>
      <c r="L5001" t="s">
        <v>57</v>
      </c>
    </row>
    <row r="5002" spans="1:12" x14ac:dyDescent="0.3">
      <c r="A5002" t="s">
        <v>4998</v>
      </c>
      <c r="B5002" t="s">
        <v>6856</v>
      </c>
      <c r="C5002" t="s">
        <v>52</v>
      </c>
      <c r="D5002" t="s">
        <v>59</v>
      </c>
      <c r="E5002" t="s">
        <v>54</v>
      </c>
      <c r="F5002" t="s">
        <v>55</v>
      </c>
      <c r="G5002" t="s">
        <v>56</v>
      </c>
      <c r="H5002">
        <v>3</v>
      </c>
      <c r="I5002">
        <v>3.81</v>
      </c>
      <c r="J5002">
        <v>0.11600000000000001</v>
      </c>
      <c r="K5002">
        <v>2.59</v>
      </c>
      <c r="L5002" t="s">
        <v>57</v>
      </c>
    </row>
    <row r="5003" spans="1:12" x14ac:dyDescent="0.3">
      <c r="A5003" t="s">
        <v>1120</v>
      </c>
      <c r="B5003" t="s">
        <v>6971</v>
      </c>
      <c r="C5003" t="s">
        <v>88</v>
      </c>
      <c r="D5003" t="s">
        <v>183</v>
      </c>
      <c r="E5003" t="s">
        <v>93</v>
      </c>
      <c r="F5003" t="s">
        <v>219</v>
      </c>
      <c r="G5003" t="s">
        <v>68</v>
      </c>
      <c r="H5003">
        <v>2</v>
      </c>
      <c r="I5003">
        <v>43.76</v>
      </c>
      <c r="J5003">
        <v>8.2000000000000003E-2</v>
      </c>
      <c r="K5003">
        <v>21.26</v>
      </c>
      <c r="L5003" t="s">
        <v>57</v>
      </c>
    </row>
    <row r="5004" spans="1:12" x14ac:dyDescent="0.3">
      <c r="A5004" t="s">
        <v>5054</v>
      </c>
      <c r="B5004" t="s">
        <v>7175</v>
      </c>
      <c r="C5004" t="s">
        <v>63</v>
      </c>
      <c r="D5004" t="s">
        <v>7074</v>
      </c>
      <c r="E5004" t="s">
        <v>93</v>
      </c>
      <c r="F5004" t="s">
        <v>141</v>
      </c>
      <c r="G5004" t="s">
        <v>56</v>
      </c>
      <c r="H5004">
        <v>1</v>
      </c>
      <c r="I5004">
        <v>27.42</v>
      </c>
      <c r="J5004">
        <v>0.16600000000000001</v>
      </c>
      <c r="K5004">
        <v>11.07</v>
      </c>
      <c r="L5004" t="s">
        <v>57</v>
      </c>
    </row>
    <row r="5005" spans="1:12" x14ac:dyDescent="0.3">
      <c r="A5005" t="s">
        <v>2255</v>
      </c>
      <c r="B5005" t="s">
        <v>7972</v>
      </c>
      <c r="C5005" t="s">
        <v>63</v>
      </c>
      <c r="D5005" t="s">
        <v>82</v>
      </c>
      <c r="E5005" t="s">
        <v>54</v>
      </c>
      <c r="F5005" t="s">
        <v>268</v>
      </c>
      <c r="G5005" t="s">
        <v>68</v>
      </c>
      <c r="H5005">
        <v>1</v>
      </c>
      <c r="I5005">
        <v>8.3800000000000008</v>
      </c>
      <c r="J5005">
        <v>8.6999999999999994E-2</v>
      </c>
      <c r="K5005">
        <v>4.63</v>
      </c>
      <c r="L5005" t="s">
        <v>57</v>
      </c>
    </row>
    <row r="5006" spans="1:12" x14ac:dyDescent="0.3">
      <c r="A5006" t="s">
        <v>3900</v>
      </c>
      <c r="B5006" t="s">
        <v>7225</v>
      </c>
      <c r="C5006" t="s">
        <v>63</v>
      </c>
      <c r="D5006" t="s">
        <v>159</v>
      </c>
      <c r="E5006" t="s">
        <v>54</v>
      </c>
      <c r="F5006" t="s">
        <v>114</v>
      </c>
      <c r="G5006" t="s">
        <v>56</v>
      </c>
      <c r="H5006">
        <v>8</v>
      </c>
      <c r="I5006">
        <v>15.69</v>
      </c>
      <c r="J5006">
        <v>0.25800000000000001</v>
      </c>
      <c r="K5006">
        <v>9.06</v>
      </c>
    </row>
    <row r="5007" spans="1:12" x14ac:dyDescent="0.3">
      <c r="A5007" t="s">
        <v>4082</v>
      </c>
      <c r="B5007" t="s">
        <v>7488</v>
      </c>
      <c r="C5007" t="s">
        <v>63</v>
      </c>
      <c r="E5007" t="s">
        <v>71</v>
      </c>
      <c r="F5007" t="s">
        <v>126</v>
      </c>
      <c r="G5007" t="s">
        <v>68</v>
      </c>
      <c r="H5007">
        <v>2</v>
      </c>
      <c r="I5007">
        <v>36.25</v>
      </c>
      <c r="J5007">
        <v>0.152</v>
      </c>
      <c r="K5007">
        <v>28.4</v>
      </c>
      <c r="L5007" t="s">
        <v>57</v>
      </c>
    </row>
    <row r="5008" spans="1:12" x14ac:dyDescent="0.3">
      <c r="A5008" t="s">
        <v>3924</v>
      </c>
      <c r="B5008" t="s">
        <v>7357</v>
      </c>
      <c r="C5008" t="s">
        <v>63</v>
      </c>
      <c r="D5008" t="s">
        <v>64</v>
      </c>
      <c r="E5008" t="s">
        <v>71</v>
      </c>
      <c r="F5008" t="s">
        <v>97</v>
      </c>
      <c r="G5008" t="s">
        <v>68</v>
      </c>
      <c r="H5008">
        <v>3</v>
      </c>
      <c r="I5008">
        <v>58.42</v>
      </c>
      <c r="J5008">
        <v>0.107</v>
      </c>
      <c r="K5008">
        <v>42.72</v>
      </c>
      <c r="L5008" t="s">
        <v>57</v>
      </c>
    </row>
    <row r="5009" spans="1:12" x14ac:dyDescent="0.3">
      <c r="A5009" t="s">
        <v>1338</v>
      </c>
      <c r="B5009" t="s">
        <v>6909</v>
      </c>
      <c r="C5009" t="s">
        <v>63</v>
      </c>
      <c r="D5009" t="s">
        <v>251</v>
      </c>
      <c r="E5009" t="s">
        <v>6924</v>
      </c>
      <c r="F5009" t="s">
        <v>86</v>
      </c>
      <c r="G5009" t="s">
        <v>68</v>
      </c>
      <c r="H5009">
        <v>7</v>
      </c>
      <c r="I5009">
        <v>133.63999999999999</v>
      </c>
      <c r="J5009">
        <v>0.28699999999999998</v>
      </c>
      <c r="K5009">
        <v>95.44</v>
      </c>
      <c r="L5009" t="s">
        <v>57</v>
      </c>
    </row>
    <row r="5010" spans="1:12" x14ac:dyDescent="0.3">
      <c r="A5010" t="s">
        <v>6573</v>
      </c>
      <c r="B5010" t="s">
        <v>8098</v>
      </c>
      <c r="C5010" t="s">
        <v>84</v>
      </c>
      <c r="D5010" t="s">
        <v>372</v>
      </c>
      <c r="E5010" t="s">
        <v>7012</v>
      </c>
      <c r="F5010" t="s">
        <v>132</v>
      </c>
      <c r="G5010" t="s">
        <v>68</v>
      </c>
      <c r="H5010">
        <v>1</v>
      </c>
      <c r="I5010">
        <v>36.450000000000003</v>
      </c>
      <c r="J5010">
        <v>8.3000000000000004E-2</v>
      </c>
      <c r="K5010">
        <v>14.7</v>
      </c>
      <c r="L5010" t="s">
        <v>57</v>
      </c>
    </row>
    <row r="5011" spans="1:12" x14ac:dyDescent="0.3">
      <c r="A5011" t="s">
        <v>1596</v>
      </c>
      <c r="B5011" t="s">
        <v>8560</v>
      </c>
      <c r="C5011" t="s">
        <v>6865</v>
      </c>
      <c r="D5011" t="s">
        <v>119</v>
      </c>
      <c r="E5011" t="s">
        <v>107</v>
      </c>
      <c r="F5011" t="s">
        <v>193</v>
      </c>
      <c r="G5011" t="s">
        <v>56</v>
      </c>
      <c r="H5011">
        <v>4</v>
      </c>
      <c r="I5011">
        <v>19.77</v>
      </c>
      <c r="J5011">
        <v>0.16200000000000001</v>
      </c>
      <c r="K5011">
        <v>6.19</v>
      </c>
      <c r="L5011" t="s">
        <v>57</v>
      </c>
    </row>
    <row r="5012" spans="1:12" x14ac:dyDescent="0.3">
      <c r="A5012" t="s">
        <v>6317</v>
      </c>
      <c r="B5012" t="s">
        <v>6806</v>
      </c>
      <c r="C5012" t="s">
        <v>84</v>
      </c>
      <c r="D5012" t="s">
        <v>150</v>
      </c>
      <c r="E5012" t="s">
        <v>60</v>
      </c>
      <c r="F5012" t="s">
        <v>67</v>
      </c>
      <c r="G5012" t="s">
        <v>68</v>
      </c>
      <c r="H5012">
        <v>9</v>
      </c>
      <c r="I5012">
        <v>86.65</v>
      </c>
      <c r="J5012">
        <v>7.0000000000000007E-2</v>
      </c>
      <c r="K5012">
        <v>41.76</v>
      </c>
      <c r="L5012" t="s">
        <v>6738</v>
      </c>
    </row>
    <row r="5013" spans="1:12" x14ac:dyDescent="0.3">
      <c r="A5013" t="s">
        <v>866</v>
      </c>
      <c r="B5013" t="s">
        <v>7201</v>
      </c>
      <c r="C5013" t="s">
        <v>63</v>
      </c>
      <c r="D5013" t="s">
        <v>281</v>
      </c>
      <c r="E5013" t="s">
        <v>54</v>
      </c>
      <c r="F5013" t="s">
        <v>55</v>
      </c>
      <c r="G5013" t="s">
        <v>68</v>
      </c>
      <c r="H5013">
        <v>3</v>
      </c>
      <c r="I5013">
        <v>19.670000000000002</v>
      </c>
      <c r="J5013">
        <v>0.184</v>
      </c>
      <c r="K5013">
        <v>13.33</v>
      </c>
      <c r="L5013" t="s">
        <v>57</v>
      </c>
    </row>
    <row r="5014" spans="1:12" x14ac:dyDescent="0.3">
      <c r="A5014" t="s">
        <v>1825</v>
      </c>
      <c r="B5014" t="s">
        <v>7499</v>
      </c>
      <c r="C5014" t="s">
        <v>88</v>
      </c>
      <c r="D5014" t="s">
        <v>6949</v>
      </c>
      <c r="E5014" t="s">
        <v>6846</v>
      </c>
      <c r="F5014" t="s">
        <v>86</v>
      </c>
      <c r="G5014" t="s">
        <v>56</v>
      </c>
      <c r="H5014">
        <v>11</v>
      </c>
      <c r="I5014">
        <v>107.66</v>
      </c>
      <c r="J5014">
        <v>0.123</v>
      </c>
      <c r="K5014">
        <v>79.62</v>
      </c>
      <c r="L5014" t="s">
        <v>57</v>
      </c>
    </row>
    <row r="5015" spans="1:12" x14ac:dyDescent="0.3">
      <c r="A5015" t="s">
        <v>1136</v>
      </c>
      <c r="B5015" t="s">
        <v>7263</v>
      </c>
      <c r="C5015" t="s">
        <v>84</v>
      </c>
      <c r="D5015" t="s">
        <v>225</v>
      </c>
      <c r="E5015" t="s">
        <v>71</v>
      </c>
      <c r="F5015" t="s">
        <v>126</v>
      </c>
      <c r="G5015" t="s">
        <v>56</v>
      </c>
      <c r="H5015">
        <v>3</v>
      </c>
      <c r="I5015">
        <v>190.58</v>
      </c>
      <c r="J5015">
        <v>0</v>
      </c>
      <c r="K5015">
        <v>147.13</v>
      </c>
      <c r="L5015" t="s">
        <v>57</v>
      </c>
    </row>
    <row r="5016" spans="1:12" x14ac:dyDescent="0.3">
      <c r="A5016" t="s">
        <v>4386</v>
      </c>
      <c r="B5016" t="s">
        <v>7253</v>
      </c>
      <c r="C5016" t="s">
        <v>63</v>
      </c>
      <c r="D5016" t="s">
        <v>204</v>
      </c>
      <c r="E5016" t="s">
        <v>93</v>
      </c>
      <c r="F5016" t="s">
        <v>219</v>
      </c>
      <c r="G5016" t="s">
        <v>68</v>
      </c>
      <c r="H5016">
        <v>4</v>
      </c>
      <c r="I5016">
        <v>70.959999999999994</v>
      </c>
      <c r="K5016">
        <v>27.06</v>
      </c>
      <c r="L5016" t="s">
        <v>57</v>
      </c>
    </row>
    <row r="5017" spans="1:12" x14ac:dyDescent="0.3">
      <c r="A5017" t="s">
        <v>3502</v>
      </c>
      <c r="B5017" t="s">
        <v>8561</v>
      </c>
      <c r="C5017" t="s">
        <v>84</v>
      </c>
      <c r="D5017" t="s">
        <v>147</v>
      </c>
      <c r="E5017" t="s">
        <v>93</v>
      </c>
      <c r="F5017" t="s">
        <v>219</v>
      </c>
      <c r="H5017">
        <v>5</v>
      </c>
      <c r="I5017">
        <v>33.4</v>
      </c>
      <c r="J5017">
        <v>6.8000000000000005E-2</v>
      </c>
      <c r="K5017">
        <v>14.28</v>
      </c>
      <c r="L5017" t="s">
        <v>57</v>
      </c>
    </row>
    <row r="5018" spans="1:12" x14ac:dyDescent="0.3">
      <c r="A5018" t="s">
        <v>2073</v>
      </c>
      <c r="B5018" t="s">
        <v>6867</v>
      </c>
      <c r="C5018" t="s">
        <v>84</v>
      </c>
      <c r="D5018" t="s">
        <v>243</v>
      </c>
      <c r="E5018" t="s">
        <v>54</v>
      </c>
      <c r="F5018" t="s">
        <v>7434</v>
      </c>
      <c r="G5018" t="s">
        <v>56</v>
      </c>
      <c r="H5018">
        <v>1</v>
      </c>
      <c r="I5018">
        <v>17.11</v>
      </c>
      <c r="J5018">
        <v>7.0000000000000007E-2</v>
      </c>
      <c r="K5018">
        <v>10.89</v>
      </c>
      <c r="L5018" t="s">
        <v>57</v>
      </c>
    </row>
    <row r="5019" spans="1:12" x14ac:dyDescent="0.3">
      <c r="A5019" t="s">
        <v>5642</v>
      </c>
      <c r="B5019" t="s">
        <v>7686</v>
      </c>
      <c r="C5019" t="s">
        <v>88</v>
      </c>
      <c r="D5019" t="s">
        <v>123</v>
      </c>
      <c r="E5019" t="s">
        <v>60</v>
      </c>
      <c r="F5019" t="s">
        <v>61</v>
      </c>
      <c r="G5019" t="s">
        <v>56</v>
      </c>
      <c r="H5019">
        <v>2</v>
      </c>
      <c r="I5019">
        <v>27.47</v>
      </c>
      <c r="J5019">
        <v>7.0999999999999994E-2</v>
      </c>
      <c r="K5019">
        <v>12.07</v>
      </c>
      <c r="L5019" t="s">
        <v>57</v>
      </c>
    </row>
    <row r="5020" spans="1:12" x14ac:dyDescent="0.3">
      <c r="A5020" t="s">
        <v>1261</v>
      </c>
      <c r="B5020" t="s">
        <v>7404</v>
      </c>
      <c r="C5020" t="s">
        <v>84</v>
      </c>
      <c r="D5020" t="s">
        <v>177</v>
      </c>
      <c r="E5020" t="s">
        <v>93</v>
      </c>
      <c r="F5020" t="s">
        <v>219</v>
      </c>
      <c r="G5020" t="s">
        <v>56</v>
      </c>
      <c r="H5020">
        <v>1</v>
      </c>
      <c r="I5020">
        <v>10.16</v>
      </c>
      <c r="J5020">
        <v>0.151</v>
      </c>
      <c r="K5020">
        <v>4.21</v>
      </c>
      <c r="L5020" t="s">
        <v>57</v>
      </c>
    </row>
    <row r="5021" spans="1:12" x14ac:dyDescent="0.3">
      <c r="A5021" t="s">
        <v>526</v>
      </c>
      <c r="B5021" t="s">
        <v>6812</v>
      </c>
      <c r="C5021" t="s">
        <v>84</v>
      </c>
      <c r="D5021" t="s">
        <v>169</v>
      </c>
      <c r="E5021" t="s">
        <v>54</v>
      </c>
      <c r="F5021" t="s">
        <v>268</v>
      </c>
      <c r="G5021" t="s">
        <v>68</v>
      </c>
      <c r="H5021">
        <v>6</v>
      </c>
      <c r="I5021">
        <v>6.65</v>
      </c>
      <c r="K5021">
        <v>3.8</v>
      </c>
      <c r="L5021" t="s">
        <v>57</v>
      </c>
    </row>
    <row r="5022" spans="1:12" x14ac:dyDescent="0.3">
      <c r="A5022" t="s">
        <v>4130</v>
      </c>
      <c r="B5022" t="s">
        <v>8562</v>
      </c>
      <c r="C5022" t="s">
        <v>84</v>
      </c>
      <c r="D5022" t="s">
        <v>169</v>
      </c>
      <c r="E5022" t="s">
        <v>6924</v>
      </c>
      <c r="F5022" t="s">
        <v>126</v>
      </c>
      <c r="G5022" t="s">
        <v>68</v>
      </c>
      <c r="H5022">
        <v>1</v>
      </c>
      <c r="I5022">
        <v>47.72</v>
      </c>
      <c r="J5022">
        <v>6.0999999999999999E-2</v>
      </c>
      <c r="K5022">
        <v>31.79</v>
      </c>
      <c r="L5022" t="s">
        <v>57</v>
      </c>
    </row>
    <row r="5023" spans="1:12" x14ac:dyDescent="0.3">
      <c r="A5023" t="s">
        <v>5845</v>
      </c>
      <c r="B5023" t="s">
        <v>6721</v>
      </c>
      <c r="C5023" t="s">
        <v>88</v>
      </c>
      <c r="D5023" t="s">
        <v>183</v>
      </c>
      <c r="E5023" t="s">
        <v>107</v>
      </c>
      <c r="F5023" t="s">
        <v>132</v>
      </c>
      <c r="G5023" t="s">
        <v>68</v>
      </c>
      <c r="H5023">
        <v>10</v>
      </c>
      <c r="I5023">
        <v>8.6199999999999992</v>
      </c>
      <c r="J5023">
        <v>8.1000000000000003E-2</v>
      </c>
      <c r="K5023">
        <v>2.64</v>
      </c>
      <c r="L5023" t="s">
        <v>57</v>
      </c>
    </row>
    <row r="5024" spans="1:12" x14ac:dyDescent="0.3">
      <c r="A5024" t="s">
        <v>649</v>
      </c>
      <c r="B5024" t="s">
        <v>7427</v>
      </c>
      <c r="C5024" t="s">
        <v>52</v>
      </c>
      <c r="D5024" t="s">
        <v>130</v>
      </c>
      <c r="E5024" t="s">
        <v>71</v>
      </c>
      <c r="F5024" t="s">
        <v>72</v>
      </c>
      <c r="G5024" t="s">
        <v>56</v>
      </c>
      <c r="H5024">
        <v>3</v>
      </c>
      <c r="I5024">
        <v>224.43</v>
      </c>
      <c r="J5024">
        <v>0.115</v>
      </c>
      <c r="K5024">
        <v>164.7</v>
      </c>
      <c r="L5024" t="s">
        <v>57</v>
      </c>
    </row>
    <row r="5025" spans="1:12" x14ac:dyDescent="0.3">
      <c r="A5025" t="s">
        <v>3964</v>
      </c>
      <c r="B5025" t="s">
        <v>7025</v>
      </c>
      <c r="C5025" t="s">
        <v>88</v>
      </c>
      <c r="D5025" t="s">
        <v>198</v>
      </c>
      <c r="E5025" t="s">
        <v>54</v>
      </c>
      <c r="F5025" t="s">
        <v>114</v>
      </c>
      <c r="G5025" t="s">
        <v>56</v>
      </c>
      <c r="H5025">
        <v>1</v>
      </c>
      <c r="I5025">
        <v>17.36</v>
      </c>
      <c r="J5025">
        <v>7.0999999999999994E-2</v>
      </c>
      <c r="K5025">
        <v>9.75</v>
      </c>
      <c r="L5025" t="s">
        <v>57</v>
      </c>
    </row>
    <row r="5026" spans="1:12" x14ac:dyDescent="0.3">
      <c r="A5026" t="s">
        <v>5930</v>
      </c>
      <c r="B5026" t="s">
        <v>8563</v>
      </c>
      <c r="C5026" t="s">
        <v>88</v>
      </c>
      <c r="D5026" t="s">
        <v>234</v>
      </c>
      <c r="E5026" t="s">
        <v>54</v>
      </c>
      <c r="F5026" t="s">
        <v>114</v>
      </c>
      <c r="G5026" t="s">
        <v>56</v>
      </c>
      <c r="H5026">
        <v>2</v>
      </c>
      <c r="I5026">
        <v>15.81</v>
      </c>
      <c r="J5026">
        <v>0.124</v>
      </c>
      <c r="K5026">
        <v>9.4499999999999993</v>
      </c>
      <c r="L5026" t="s">
        <v>57</v>
      </c>
    </row>
    <row r="5027" spans="1:12" x14ac:dyDescent="0.3">
      <c r="A5027" t="s">
        <v>1429</v>
      </c>
      <c r="B5027" t="s">
        <v>6902</v>
      </c>
      <c r="C5027" t="s">
        <v>63</v>
      </c>
      <c r="D5027" t="s">
        <v>165</v>
      </c>
      <c r="E5027" t="s">
        <v>6846</v>
      </c>
      <c r="F5027" t="s">
        <v>126</v>
      </c>
      <c r="G5027" t="s">
        <v>56</v>
      </c>
      <c r="H5027">
        <v>1</v>
      </c>
      <c r="I5027">
        <v>294.36</v>
      </c>
      <c r="J5027">
        <v>0.374</v>
      </c>
      <c r="K5027">
        <v>201.15</v>
      </c>
      <c r="L5027" t="s">
        <v>57</v>
      </c>
    </row>
    <row r="5028" spans="1:12" x14ac:dyDescent="0.3">
      <c r="A5028" t="s">
        <v>290</v>
      </c>
      <c r="B5028" t="s">
        <v>7381</v>
      </c>
      <c r="C5028" t="s">
        <v>84</v>
      </c>
      <c r="D5028" t="s">
        <v>169</v>
      </c>
      <c r="E5028" t="s">
        <v>71</v>
      </c>
      <c r="F5028" t="s">
        <v>126</v>
      </c>
      <c r="G5028" t="s">
        <v>56</v>
      </c>
      <c r="H5028">
        <v>4</v>
      </c>
      <c r="I5028">
        <v>106.16</v>
      </c>
      <c r="K5028">
        <v>82.86</v>
      </c>
      <c r="L5028" t="s">
        <v>57</v>
      </c>
    </row>
    <row r="5029" spans="1:12" x14ac:dyDescent="0.3">
      <c r="A5029" t="s">
        <v>3581</v>
      </c>
      <c r="B5029" t="s">
        <v>8502</v>
      </c>
      <c r="C5029" t="s">
        <v>84</v>
      </c>
      <c r="D5029" t="s">
        <v>85</v>
      </c>
      <c r="E5029" t="s">
        <v>71</v>
      </c>
      <c r="F5029" t="s">
        <v>86</v>
      </c>
      <c r="G5029" t="s">
        <v>56</v>
      </c>
      <c r="H5029">
        <v>5</v>
      </c>
      <c r="I5029">
        <v>180.76</v>
      </c>
      <c r="J5029">
        <v>6.2E-2</v>
      </c>
      <c r="L5029" t="s">
        <v>57</v>
      </c>
    </row>
    <row r="5030" spans="1:12" x14ac:dyDescent="0.3">
      <c r="A5030" t="s">
        <v>3232</v>
      </c>
      <c r="B5030" t="s">
        <v>8337</v>
      </c>
      <c r="C5030" t="s">
        <v>88</v>
      </c>
      <c r="D5030" t="s">
        <v>429</v>
      </c>
      <c r="E5030" t="s">
        <v>107</v>
      </c>
      <c r="F5030" t="s">
        <v>108</v>
      </c>
      <c r="G5030" t="s">
        <v>56</v>
      </c>
      <c r="H5030">
        <v>1</v>
      </c>
      <c r="I5030">
        <v>11.17</v>
      </c>
      <c r="J5030">
        <v>7.9000000000000001E-2</v>
      </c>
      <c r="K5030">
        <v>4.83</v>
      </c>
      <c r="L5030" t="s">
        <v>57</v>
      </c>
    </row>
    <row r="5031" spans="1:12" x14ac:dyDescent="0.3">
      <c r="A5031" t="s">
        <v>4612</v>
      </c>
      <c r="B5031" t="s">
        <v>8564</v>
      </c>
      <c r="C5031" t="s">
        <v>63</v>
      </c>
      <c r="D5031" t="s">
        <v>137</v>
      </c>
      <c r="E5031" t="s">
        <v>60</v>
      </c>
      <c r="F5031" t="s">
        <v>61</v>
      </c>
      <c r="G5031" t="s">
        <v>68</v>
      </c>
      <c r="H5031">
        <v>6</v>
      </c>
      <c r="I5031">
        <v>63.02</v>
      </c>
      <c r="J5031">
        <v>0.21299999999999999</v>
      </c>
      <c r="K5031">
        <v>28.47</v>
      </c>
      <c r="L5031" t="s">
        <v>57</v>
      </c>
    </row>
    <row r="5032" spans="1:12" x14ac:dyDescent="0.3">
      <c r="A5032" t="s">
        <v>705</v>
      </c>
      <c r="B5032" t="s">
        <v>6787</v>
      </c>
      <c r="C5032" t="s">
        <v>63</v>
      </c>
      <c r="D5032" t="s">
        <v>64</v>
      </c>
      <c r="E5032" t="s">
        <v>93</v>
      </c>
      <c r="F5032" t="s">
        <v>219</v>
      </c>
      <c r="G5032" t="s">
        <v>68</v>
      </c>
      <c r="H5032">
        <v>6</v>
      </c>
      <c r="I5032">
        <v>72.739999999999995</v>
      </c>
      <c r="J5032">
        <v>0.158</v>
      </c>
      <c r="K5032">
        <v>34.17</v>
      </c>
      <c r="L5032" t="s">
        <v>57</v>
      </c>
    </row>
    <row r="5033" spans="1:12" x14ac:dyDescent="0.3">
      <c r="A5033" t="s">
        <v>385</v>
      </c>
      <c r="B5033" t="s">
        <v>6752</v>
      </c>
      <c r="C5033" t="s">
        <v>84</v>
      </c>
      <c r="D5033" t="s">
        <v>196</v>
      </c>
      <c r="E5033" t="s">
        <v>60</v>
      </c>
      <c r="F5033" t="s">
        <v>90</v>
      </c>
      <c r="G5033" t="s">
        <v>56</v>
      </c>
      <c r="H5033">
        <v>1</v>
      </c>
      <c r="I5033">
        <v>89.74</v>
      </c>
      <c r="J5033">
        <v>0.03</v>
      </c>
      <c r="K5033">
        <v>48.38</v>
      </c>
      <c r="L5033" t="s">
        <v>104</v>
      </c>
    </row>
    <row r="5034" spans="1:12" x14ac:dyDescent="0.3">
      <c r="A5034" t="s">
        <v>3421</v>
      </c>
      <c r="B5034" t="s">
        <v>7473</v>
      </c>
      <c r="C5034" t="s">
        <v>6741</v>
      </c>
      <c r="D5034" t="s">
        <v>272</v>
      </c>
      <c r="E5034" t="s">
        <v>71</v>
      </c>
      <c r="F5034" t="s">
        <v>86</v>
      </c>
      <c r="G5034" t="s">
        <v>68</v>
      </c>
      <c r="H5034">
        <v>8</v>
      </c>
      <c r="I5034">
        <v>58.21</v>
      </c>
      <c r="J5034">
        <v>0.10100000000000001</v>
      </c>
      <c r="K5034">
        <v>42.62</v>
      </c>
      <c r="L5034" t="s">
        <v>57</v>
      </c>
    </row>
    <row r="5035" spans="1:12" x14ac:dyDescent="0.3">
      <c r="A5035" t="s">
        <v>2748</v>
      </c>
      <c r="B5035" t="s">
        <v>8519</v>
      </c>
      <c r="C5035" t="s">
        <v>52</v>
      </c>
      <c r="D5035" t="s">
        <v>70</v>
      </c>
      <c r="E5035" t="s">
        <v>54</v>
      </c>
      <c r="F5035" t="s">
        <v>156</v>
      </c>
      <c r="G5035" t="s">
        <v>68</v>
      </c>
      <c r="H5035">
        <v>7</v>
      </c>
      <c r="I5035">
        <v>9.93</v>
      </c>
      <c r="J5035">
        <v>0</v>
      </c>
      <c r="K5035">
        <v>6.83</v>
      </c>
      <c r="L5035" t="s">
        <v>57</v>
      </c>
    </row>
    <row r="5036" spans="1:12" x14ac:dyDescent="0.3">
      <c r="A5036" t="s">
        <v>6460</v>
      </c>
      <c r="B5036" t="s">
        <v>6997</v>
      </c>
      <c r="C5036" t="s">
        <v>6817</v>
      </c>
      <c r="D5036" t="s">
        <v>123</v>
      </c>
      <c r="E5036" t="s">
        <v>60</v>
      </c>
      <c r="F5036" t="s">
        <v>99</v>
      </c>
      <c r="G5036" t="s">
        <v>68</v>
      </c>
      <c r="H5036">
        <v>2</v>
      </c>
      <c r="I5036">
        <v>18.57</v>
      </c>
      <c r="J5036">
        <v>0.10299999999999999</v>
      </c>
      <c r="K5036">
        <v>10.039999999999999</v>
      </c>
      <c r="L5036" t="s">
        <v>57</v>
      </c>
    </row>
    <row r="5037" spans="1:12" x14ac:dyDescent="0.3">
      <c r="A5037" t="s">
        <v>4483</v>
      </c>
      <c r="B5037" t="s">
        <v>7177</v>
      </c>
      <c r="C5037" t="s">
        <v>52</v>
      </c>
      <c r="D5037" t="s">
        <v>130</v>
      </c>
      <c r="E5037" t="s">
        <v>71</v>
      </c>
      <c r="F5037" t="s">
        <v>86</v>
      </c>
      <c r="G5037" t="s">
        <v>68</v>
      </c>
      <c r="H5037">
        <v>1</v>
      </c>
      <c r="I5037">
        <v>239.35</v>
      </c>
      <c r="J5037">
        <v>0</v>
      </c>
      <c r="K5037">
        <v>180.18</v>
      </c>
      <c r="L5037" t="s">
        <v>57</v>
      </c>
    </row>
    <row r="5038" spans="1:12" x14ac:dyDescent="0.3">
      <c r="A5038" t="s">
        <v>2483</v>
      </c>
      <c r="B5038" t="s">
        <v>7543</v>
      </c>
      <c r="C5038" t="s">
        <v>52</v>
      </c>
      <c r="D5038" t="s">
        <v>130</v>
      </c>
      <c r="E5038" t="s">
        <v>93</v>
      </c>
      <c r="F5038" t="s">
        <v>255</v>
      </c>
      <c r="G5038" t="s">
        <v>68</v>
      </c>
      <c r="H5038">
        <v>14</v>
      </c>
      <c r="I5038">
        <v>85.06</v>
      </c>
      <c r="J5038">
        <v>0.13100000000000001</v>
      </c>
      <c r="K5038">
        <v>32.78</v>
      </c>
      <c r="L5038" t="s">
        <v>57</v>
      </c>
    </row>
    <row r="5039" spans="1:12" x14ac:dyDescent="0.3">
      <c r="A5039" t="s">
        <v>4786</v>
      </c>
      <c r="B5039" t="s">
        <v>7604</v>
      </c>
      <c r="C5039" t="s">
        <v>84</v>
      </c>
      <c r="D5039" t="s">
        <v>6895</v>
      </c>
      <c r="E5039" t="s">
        <v>54</v>
      </c>
      <c r="F5039" t="s">
        <v>65</v>
      </c>
      <c r="G5039" t="s">
        <v>68</v>
      </c>
      <c r="H5039">
        <v>7</v>
      </c>
      <c r="I5039">
        <v>12.83</v>
      </c>
      <c r="J5039">
        <v>7.0000000000000001E-3</v>
      </c>
      <c r="K5039">
        <v>8.4499999999999993</v>
      </c>
      <c r="L5039" t="s">
        <v>104</v>
      </c>
    </row>
    <row r="5040" spans="1:12" x14ac:dyDescent="0.3">
      <c r="A5040" t="s">
        <v>5473</v>
      </c>
      <c r="B5040" t="s">
        <v>7225</v>
      </c>
      <c r="C5040" t="s">
        <v>84</v>
      </c>
      <c r="D5040" t="s">
        <v>103</v>
      </c>
      <c r="E5040" t="s">
        <v>107</v>
      </c>
      <c r="F5040" t="s">
        <v>132</v>
      </c>
      <c r="G5040" t="s">
        <v>68</v>
      </c>
      <c r="H5040">
        <v>1</v>
      </c>
      <c r="I5040">
        <v>55.13</v>
      </c>
      <c r="J5040">
        <v>3.7999999999999999E-2</v>
      </c>
      <c r="K5040">
        <v>24.24</v>
      </c>
      <c r="L5040" t="s">
        <v>6738</v>
      </c>
    </row>
    <row r="5041" spans="1:12" x14ac:dyDescent="0.3">
      <c r="A5041" t="s">
        <v>1295</v>
      </c>
      <c r="B5041" t="s">
        <v>8565</v>
      </c>
      <c r="C5041" t="s">
        <v>84</v>
      </c>
      <c r="D5041" t="s">
        <v>225</v>
      </c>
      <c r="E5041" t="s">
        <v>54</v>
      </c>
      <c r="F5041" t="s">
        <v>268</v>
      </c>
      <c r="G5041" t="s">
        <v>56</v>
      </c>
      <c r="H5041">
        <v>10</v>
      </c>
      <c r="I5041">
        <v>13.42</v>
      </c>
      <c r="J5041">
        <v>0.14099999999999999</v>
      </c>
      <c r="K5041">
        <v>8.5500000000000007</v>
      </c>
      <c r="L5041" t="s">
        <v>57</v>
      </c>
    </row>
    <row r="5042" spans="1:12" x14ac:dyDescent="0.3">
      <c r="A5042" t="s">
        <v>789</v>
      </c>
      <c r="B5042" t="s">
        <v>7022</v>
      </c>
      <c r="C5042" t="s">
        <v>52</v>
      </c>
      <c r="D5042" t="s">
        <v>7571</v>
      </c>
      <c r="E5042" t="s">
        <v>54</v>
      </c>
      <c r="F5042" t="s">
        <v>6763</v>
      </c>
      <c r="G5042" t="s">
        <v>68</v>
      </c>
      <c r="H5042">
        <v>1</v>
      </c>
      <c r="I5042">
        <v>23.67</v>
      </c>
      <c r="J5042">
        <v>3.0000000000000001E-3</v>
      </c>
      <c r="K5042">
        <v>13.13</v>
      </c>
      <c r="L5042" t="s">
        <v>57</v>
      </c>
    </row>
    <row r="5043" spans="1:12" x14ac:dyDescent="0.3">
      <c r="A5043" t="s">
        <v>4551</v>
      </c>
      <c r="B5043" t="s">
        <v>7432</v>
      </c>
      <c r="C5043" t="s">
        <v>63</v>
      </c>
      <c r="D5043" t="s">
        <v>106</v>
      </c>
      <c r="E5043" t="s">
        <v>60</v>
      </c>
      <c r="F5043" t="s">
        <v>67</v>
      </c>
      <c r="G5043" t="s">
        <v>56</v>
      </c>
      <c r="H5043">
        <v>6</v>
      </c>
      <c r="I5043">
        <v>54.91</v>
      </c>
      <c r="J5043">
        <v>9.5000000000000001E-2</v>
      </c>
      <c r="K5043">
        <v>22.05</v>
      </c>
      <c r="L5043" t="s">
        <v>57</v>
      </c>
    </row>
    <row r="5044" spans="1:12" x14ac:dyDescent="0.3">
      <c r="A5044" t="s">
        <v>3794</v>
      </c>
      <c r="B5044" t="s">
        <v>6999</v>
      </c>
      <c r="C5044" t="s">
        <v>63</v>
      </c>
      <c r="D5044" t="s">
        <v>82</v>
      </c>
      <c r="E5044" t="s">
        <v>54</v>
      </c>
      <c r="F5044" t="s">
        <v>55</v>
      </c>
      <c r="G5044" t="s">
        <v>68</v>
      </c>
      <c r="H5044">
        <v>1</v>
      </c>
      <c r="I5044">
        <v>3.18</v>
      </c>
      <c r="J5044">
        <v>0.26400000000000001</v>
      </c>
      <c r="K5044">
        <v>2.04</v>
      </c>
      <c r="L5044" t="s">
        <v>104</v>
      </c>
    </row>
    <row r="5045" spans="1:12" x14ac:dyDescent="0.3">
      <c r="A5045" t="s">
        <v>6147</v>
      </c>
      <c r="B5045" t="s">
        <v>7306</v>
      </c>
      <c r="C5045" t="s">
        <v>84</v>
      </c>
      <c r="D5045" t="s">
        <v>144</v>
      </c>
      <c r="E5045" t="s">
        <v>107</v>
      </c>
      <c r="F5045" t="s">
        <v>193</v>
      </c>
      <c r="G5045" t="s">
        <v>68</v>
      </c>
      <c r="H5045">
        <v>4</v>
      </c>
      <c r="I5045">
        <v>17.78</v>
      </c>
      <c r="J5045">
        <v>6.9000000000000006E-2</v>
      </c>
      <c r="K5045">
        <v>5.72</v>
      </c>
      <c r="L5045" t="s">
        <v>57</v>
      </c>
    </row>
    <row r="5046" spans="1:12" x14ac:dyDescent="0.3">
      <c r="A5046" t="s">
        <v>6344</v>
      </c>
      <c r="B5046" t="s">
        <v>7252</v>
      </c>
      <c r="C5046" t="s">
        <v>63</v>
      </c>
      <c r="D5046" t="s">
        <v>106</v>
      </c>
      <c r="E5046" t="s">
        <v>60</v>
      </c>
      <c r="F5046" t="s">
        <v>67</v>
      </c>
      <c r="G5046" t="s">
        <v>56</v>
      </c>
      <c r="H5046">
        <v>6</v>
      </c>
      <c r="I5046">
        <v>92.14</v>
      </c>
      <c r="J5046">
        <v>0.17199999999999999</v>
      </c>
      <c r="K5046">
        <v>44.06</v>
      </c>
      <c r="L5046" t="s">
        <v>6720</v>
      </c>
    </row>
    <row r="5047" spans="1:12" x14ac:dyDescent="0.3">
      <c r="A5047" t="s">
        <v>3729</v>
      </c>
      <c r="B5047" t="s">
        <v>7510</v>
      </c>
      <c r="C5047" t="s">
        <v>52</v>
      </c>
      <c r="D5047" t="s">
        <v>200</v>
      </c>
      <c r="E5047" t="s">
        <v>107</v>
      </c>
      <c r="F5047" t="s">
        <v>148</v>
      </c>
      <c r="G5047" t="s">
        <v>68</v>
      </c>
      <c r="H5047">
        <v>2</v>
      </c>
      <c r="I5047">
        <v>54.35</v>
      </c>
      <c r="J5047">
        <v>0</v>
      </c>
      <c r="K5047">
        <v>22.18</v>
      </c>
      <c r="L5047" t="s">
        <v>57</v>
      </c>
    </row>
    <row r="5048" spans="1:12" x14ac:dyDescent="0.3">
      <c r="A5048" t="s">
        <v>3103</v>
      </c>
      <c r="B5048" t="s">
        <v>8231</v>
      </c>
      <c r="C5048" t="s">
        <v>88</v>
      </c>
      <c r="D5048" t="s">
        <v>92</v>
      </c>
      <c r="E5048" t="s">
        <v>71</v>
      </c>
      <c r="F5048" t="s">
        <v>86</v>
      </c>
      <c r="G5048" t="s">
        <v>68</v>
      </c>
      <c r="H5048">
        <v>7</v>
      </c>
      <c r="I5048">
        <v>31.22</v>
      </c>
      <c r="J5048">
        <v>1.7999999999999999E-2</v>
      </c>
      <c r="K5048">
        <v>23.45</v>
      </c>
      <c r="L5048" t="s">
        <v>57</v>
      </c>
    </row>
    <row r="5049" spans="1:12" x14ac:dyDescent="0.3">
      <c r="A5049" t="s">
        <v>5997</v>
      </c>
      <c r="B5049" t="s">
        <v>7003</v>
      </c>
      <c r="C5049" t="s">
        <v>63</v>
      </c>
      <c r="D5049" t="s">
        <v>119</v>
      </c>
      <c r="E5049" t="s">
        <v>107</v>
      </c>
      <c r="F5049" t="s">
        <v>139</v>
      </c>
      <c r="G5049" t="s">
        <v>68</v>
      </c>
      <c r="H5049">
        <v>1</v>
      </c>
      <c r="I5049">
        <v>23.68</v>
      </c>
      <c r="J5049">
        <v>0.309</v>
      </c>
      <c r="K5049">
        <v>9.64</v>
      </c>
      <c r="L5049" t="s">
        <v>57</v>
      </c>
    </row>
    <row r="5050" spans="1:12" x14ac:dyDescent="0.3">
      <c r="A5050" t="s">
        <v>1603</v>
      </c>
      <c r="B5050" t="s">
        <v>7481</v>
      </c>
      <c r="C5050" t="s">
        <v>6718</v>
      </c>
      <c r="D5050" t="s">
        <v>113</v>
      </c>
      <c r="E5050" t="s">
        <v>107</v>
      </c>
      <c r="F5050" t="s">
        <v>148</v>
      </c>
      <c r="G5050" t="s">
        <v>68</v>
      </c>
      <c r="H5050">
        <v>1</v>
      </c>
      <c r="J5050">
        <v>6.5000000000000002E-2</v>
      </c>
      <c r="K5050">
        <v>7.63</v>
      </c>
      <c r="L5050" t="s">
        <v>57</v>
      </c>
    </row>
    <row r="5051" spans="1:12" x14ac:dyDescent="0.3">
      <c r="A5051" t="s">
        <v>6042</v>
      </c>
      <c r="B5051" t="s">
        <v>8106</v>
      </c>
      <c r="C5051" t="s">
        <v>84</v>
      </c>
      <c r="D5051" t="s">
        <v>6789</v>
      </c>
      <c r="E5051" t="s">
        <v>93</v>
      </c>
      <c r="F5051" t="s">
        <v>124</v>
      </c>
      <c r="G5051" t="s">
        <v>56</v>
      </c>
      <c r="H5051">
        <v>1</v>
      </c>
      <c r="I5051">
        <v>75.36</v>
      </c>
      <c r="J5051">
        <v>7.4999999999999997E-2</v>
      </c>
      <c r="K5051">
        <v>28.15</v>
      </c>
      <c r="L5051" t="s">
        <v>57</v>
      </c>
    </row>
    <row r="5052" spans="1:12" x14ac:dyDescent="0.3">
      <c r="A5052" t="s">
        <v>6453</v>
      </c>
      <c r="B5052" t="s">
        <v>8361</v>
      </c>
      <c r="C5052" t="s">
        <v>84</v>
      </c>
      <c r="D5052" t="s">
        <v>6834</v>
      </c>
      <c r="E5052" t="s">
        <v>60</v>
      </c>
      <c r="F5052" t="s">
        <v>67</v>
      </c>
      <c r="G5052" t="s">
        <v>68</v>
      </c>
      <c r="H5052">
        <v>2</v>
      </c>
      <c r="I5052">
        <v>112.83</v>
      </c>
      <c r="J5052">
        <v>0.126</v>
      </c>
      <c r="K5052">
        <v>58.56</v>
      </c>
      <c r="L5052" t="s">
        <v>57</v>
      </c>
    </row>
    <row r="5053" spans="1:12" x14ac:dyDescent="0.3">
      <c r="A5053" t="s">
        <v>4150</v>
      </c>
      <c r="B5053" t="s">
        <v>8446</v>
      </c>
      <c r="C5053" t="s">
        <v>84</v>
      </c>
      <c r="D5053" t="s">
        <v>225</v>
      </c>
      <c r="E5053" t="s">
        <v>93</v>
      </c>
      <c r="F5053" t="s">
        <v>7530</v>
      </c>
      <c r="G5053" t="s">
        <v>56</v>
      </c>
      <c r="H5053">
        <v>1</v>
      </c>
      <c r="I5053">
        <v>41.77</v>
      </c>
      <c r="J5053">
        <v>3.4000000000000002E-2</v>
      </c>
      <c r="K5053">
        <v>18.03</v>
      </c>
      <c r="L5053" t="s">
        <v>57</v>
      </c>
    </row>
    <row r="5054" spans="1:12" x14ac:dyDescent="0.3">
      <c r="A5054" t="s">
        <v>1039</v>
      </c>
      <c r="B5054" t="s">
        <v>6904</v>
      </c>
      <c r="C5054" t="s">
        <v>88</v>
      </c>
      <c r="D5054" t="s">
        <v>92</v>
      </c>
      <c r="E5054" t="s">
        <v>71</v>
      </c>
      <c r="F5054" t="s">
        <v>97</v>
      </c>
      <c r="G5054" t="s">
        <v>68</v>
      </c>
      <c r="H5054">
        <v>2</v>
      </c>
      <c r="I5054">
        <v>100.88</v>
      </c>
      <c r="J5054">
        <v>0.105</v>
      </c>
      <c r="K5054">
        <v>76.12</v>
      </c>
      <c r="L5054" t="s">
        <v>57</v>
      </c>
    </row>
    <row r="5055" spans="1:12" x14ac:dyDescent="0.3">
      <c r="A5055" t="s">
        <v>4240</v>
      </c>
      <c r="B5055" t="s">
        <v>7877</v>
      </c>
      <c r="C5055" t="s">
        <v>84</v>
      </c>
      <c r="D5055" t="s">
        <v>229</v>
      </c>
      <c r="E5055" t="s">
        <v>60</v>
      </c>
      <c r="F5055" t="s">
        <v>61</v>
      </c>
      <c r="G5055" t="s">
        <v>56</v>
      </c>
      <c r="H5055">
        <v>10</v>
      </c>
      <c r="I5055">
        <v>90.01</v>
      </c>
      <c r="J5055">
        <v>7.2999999999999995E-2</v>
      </c>
      <c r="K5055">
        <v>39.840000000000003</v>
      </c>
      <c r="L5055" t="s">
        <v>57</v>
      </c>
    </row>
    <row r="5056" spans="1:12" x14ac:dyDescent="0.3">
      <c r="A5056" t="s">
        <v>4902</v>
      </c>
      <c r="B5056" t="s">
        <v>7290</v>
      </c>
      <c r="C5056" t="s">
        <v>63</v>
      </c>
      <c r="D5056" t="s">
        <v>204</v>
      </c>
      <c r="E5056" t="s">
        <v>93</v>
      </c>
      <c r="F5056" t="s">
        <v>124</v>
      </c>
      <c r="G5056" t="s">
        <v>56</v>
      </c>
      <c r="H5056">
        <v>1</v>
      </c>
      <c r="I5056">
        <v>13.08</v>
      </c>
      <c r="J5056">
        <v>0.17599999999999999</v>
      </c>
      <c r="K5056">
        <v>5.55</v>
      </c>
      <c r="L5056" t="s">
        <v>57</v>
      </c>
    </row>
    <row r="5057" spans="1:12" x14ac:dyDescent="0.3">
      <c r="A5057" t="s">
        <v>2687</v>
      </c>
      <c r="B5057" t="s">
        <v>7568</v>
      </c>
      <c r="C5057" t="s">
        <v>63</v>
      </c>
      <c r="D5057" t="s">
        <v>165</v>
      </c>
      <c r="E5057" t="s">
        <v>60</v>
      </c>
      <c r="F5057" t="s">
        <v>61</v>
      </c>
      <c r="G5057" t="s">
        <v>68</v>
      </c>
      <c r="H5057">
        <v>10</v>
      </c>
      <c r="I5057">
        <v>105.49</v>
      </c>
      <c r="J5057">
        <v>0.27600000000000002</v>
      </c>
      <c r="K5057">
        <v>57.81</v>
      </c>
      <c r="L5057" t="s">
        <v>57</v>
      </c>
    </row>
    <row r="5058" spans="1:12" x14ac:dyDescent="0.3">
      <c r="A5058" t="s">
        <v>1630</v>
      </c>
      <c r="B5058" t="s">
        <v>6736</v>
      </c>
      <c r="C5058" t="s">
        <v>88</v>
      </c>
      <c r="D5058" t="s">
        <v>429</v>
      </c>
      <c r="E5058" t="s">
        <v>93</v>
      </c>
      <c r="F5058" t="s">
        <v>94</v>
      </c>
      <c r="G5058" t="s">
        <v>68</v>
      </c>
      <c r="H5058">
        <v>1</v>
      </c>
      <c r="I5058">
        <v>33.07</v>
      </c>
      <c r="J5058">
        <v>0.13</v>
      </c>
      <c r="K5058">
        <v>16.38</v>
      </c>
      <c r="L5058" t="s">
        <v>57</v>
      </c>
    </row>
    <row r="5059" spans="1:12" x14ac:dyDescent="0.3">
      <c r="A5059" t="s">
        <v>4071</v>
      </c>
      <c r="B5059" t="s">
        <v>8566</v>
      </c>
      <c r="C5059" t="s">
        <v>6817</v>
      </c>
      <c r="D5059" t="s">
        <v>7378</v>
      </c>
      <c r="E5059" t="s">
        <v>60</v>
      </c>
      <c r="F5059" t="s">
        <v>90</v>
      </c>
      <c r="G5059" t="s">
        <v>56</v>
      </c>
      <c r="H5059">
        <v>14</v>
      </c>
      <c r="I5059">
        <v>43.16</v>
      </c>
      <c r="J5059">
        <v>8.5999999999999993E-2</v>
      </c>
      <c r="K5059">
        <v>19.89</v>
      </c>
      <c r="L5059" t="s">
        <v>57</v>
      </c>
    </row>
    <row r="5060" spans="1:12" x14ac:dyDescent="0.3">
      <c r="A5060" t="s">
        <v>1663</v>
      </c>
      <c r="B5060" t="s">
        <v>8567</v>
      </c>
      <c r="C5060" t="s">
        <v>88</v>
      </c>
      <c r="D5060" t="s">
        <v>167</v>
      </c>
      <c r="E5060" t="s">
        <v>54</v>
      </c>
      <c r="F5060" t="s">
        <v>55</v>
      </c>
      <c r="G5060" t="s">
        <v>56</v>
      </c>
      <c r="H5060">
        <v>2</v>
      </c>
      <c r="I5060">
        <v>5.32</v>
      </c>
      <c r="J5060">
        <v>0.10100000000000001</v>
      </c>
      <c r="K5060">
        <v>3.63</v>
      </c>
      <c r="L5060" t="s">
        <v>57</v>
      </c>
    </row>
    <row r="5061" spans="1:12" x14ac:dyDescent="0.3">
      <c r="A5061" t="s">
        <v>803</v>
      </c>
      <c r="B5061" t="s">
        <v>7427</v>
      </c>
      <c r="C5061" t="s">
        <v>84</v>
      </c>
      <c r="D5061" t="s">
        <v>144</v>
      </c>
      <c r="E5061" t="s">
        <v>60</v>
      </c>
      <c r="F5061" t="s">
        <v>67</v>
      </c>
      <c r="G5061" t="s">
        <v>68</v>
      </c>
      <c r="H5061">
        <v>1</v>
      </c>
      <c r="I5061">
        <v>89.6</v>
      </c>
      <c r="J5061">
        <v>7.8E-2</v>
      </c>
      <c r="K5061">
        <v>43.98</v>
      </c>
      <c r="L5061" t="s">
        <v>57</v>
      </c>
    </row>
    <row r="5062" spans="1:12" x14ac:dyDescent="0.3">
      <c r="A5062" t="s">
        <v>3556</v>
      </c>
      <c r="B5062" t="s">
        <v>7019</v>
      </c>
      <c r="C5062" t="s">
        <v>88</v>
      </c>
      <c r="D5062" t="s">
        <v>7445</v>
      </c>
      <c r="E5062" t="s">
        <v>60</v>
      </c>
      <c r="F5062" t="s">
        <v>61</v>
      </c>
      <c r="G5062" t="s">
        <v>56</v>
      </c>
      <c r="H5062">
        <v>-1</v>
      </c>
      <c r="I5062">
        <v>24.85</v>
      </c>
      <c r="J5062">
        <v>9.4E-2</v>
      </c>
      <c r="K5062">
        <v>13.16</v>
      </c>
      <c r="L5062" t="s">
        <v>57</v>
      </c>
    </row>
    <row r="5063" spans="1:12" x14ac:dyDescent="0.3">
      <c r="A5063" t="s">
        <v>3522</v>
      </c>
      <c r="B5063" t="s">
        <v>8001</v>
      </c>
      <c r="C5063" t="s">
        <v>88</v>
      </c>
      <c r="D5063" t="s">
        <v>92</v>
      </c>
      <c r="E5063" t="s">
        <v>6846</v>
      </c>
      <c r="F5063" t="s">
        <v>7153</v>
      </c>
      <c r="G5063" t="s">
        <v>68</v>
      </c>
      <c r="H5063">
        <v>1</v>
      </c>
      <c r="I5063">
        <v>37.17</v>
      </c>
      <c r="J5063">
        <v>0.13</v>
      </c>
      <c r="K5063">
        <v>26.9</v>
      </c>
      <c r="L5063" t="s">
        <v>57</v>
      </c>
    </row>
    <row r="5064" spans="1:12" x14ac:dyDescent="0.3">
      <c r="A5064" t="s">
        <v>780</v>
      </c>
      <c r="B5064" t="s">
        <v>8164</v>
      </c>
      <c r="C5064" t="s">
        <v>52</v>
      </c>
      <c r="D5064" t="s">
        <v>130</v>
      </c>
      <c r="E5064" t="s">
        <v>71</v>
      </c>
      <c r="F5064" t="s">
        <v>97</v>
      </c>
      <c r="G5064" t="s">
        <v>68</v>
      </c>
      <c r="H5064">
        <v>1</v>
      </c>
      <c r="I5064">
        <v>130.24</v>
      </c>
      <c r="J5064">
        <v>0.153</v>
      </c>
      <c r="K5064">
        <v>100.06</v>
      </c>
      <c r="L5064" t="s">
        <v>57</v>
      </c>
    </row>
    <row r="5065" spans="1:12" x14ac:dyDescent="0.3">
      <c r="A5065" t="s">
        <v>3072</v>
      </c>
      <c r="B5065" t="s">
        <v>8461</v>
      </c>
      <c r="C5065" t="s">
        <v>88</v>
      </c>
      <c r="D5065" t="s">
        <v>429</v>
      </c>
      <c r="E5065" t="s">
        <v>71</v>
      </c>
      <c r="F5065" t="s">
        <v>72</v>
      </c>
      <c r="G5065" t="s">
        <v>56</v>
      </c>
      <c r="H5065">
        <v>3</v>
      </c>
      <c r="I5065">
        <v>232.46</v>
      </c>
      <c r="J5065">
        <v>5.1999999999999998E-2</v>
      </c>
      <c r="K5065">
        <v>163.32</v>
      </c>
      <c r="L5065" t="s">
        <v>57</v>
      </c>
    </row>
    <row r="5066" spans="1:12" x14ac:dyDescent="0.3">
      <c r="A5066" t="s">
        <v>5484</v>
      </c>
      <c r="B5066" t="s">
        <v>7332</v>
      </c>
      <c r="C5066" t="s">
        <v>63</v>
      </c>
      <c r="D5066" t="s">
        <v>82</v>
      </c>
      <c r="E5066" t="s">
        <v>54</v>
      </c>
      <c r="F5066" t="s">
        <v>268</v>
      </c>
      <c r="G5066" t="s">
        <v>68</v>
      </c>
      <c r="H5066">
        <v>11</v>
      </c>
      <c r="I5066">
        <v>11.62</v>
      </c>
      <c r="J5066">
        <v>0.22500000000000001</v>
      </c>
      <c r="K5066">
        <v>7.67</v>
      </c>
      <c r="L5066" t="s">
        <v>57</v>
      </c>
    </row>
    <row r="5067" spans="1:12" x14ac:dyDescent="0.3">
      <c r="A5067" t="s">
        <v>5539</v>
      </c>
      <c r="B5067" t="s">
        <v>8568</v>
      </c>
      <c r="C5067" t="s">
        <v>88</v>
      </c>
      <c r="D5067" t="s">
        <v>198</v>
      </c>
      <c r="E5067" t="s">
        <v>107</v>
      </c>
      <c r="F5067" t="s">
        <v>148</v>
      </c>
      <c r="G5067" t="s">
        <v>56</v>
      </c>
      <c r="H5067">
        <v>17</v>
      </c>
      <c r="I5067">
        <v>28.14</v>
      </c>
      <c r="J5067">
        <v>9.9000000000000005E-2</v>
      </c>
      <c r="K5067">
        <v>9.14</v>
      </c>
      <c r="L5067" t="s">
        <v>57</v>
      </c>
    </row>
    <row r="5068" spans="1:12" x14ac:dyDescent="0.3">
      <c r="A5068" t="s">
        <v>1953</v>
      </c>
      <c r="B5068" t="s">
        <v>6887</v>
      </c>
      <c r="C5068" t="s">
        <v>88</v>
      </c>
      <c r="D5068" t="s">
        <v>183</v>
      </c>
      <c r="E5068" t="s">
        <v>107</v>
      </c>
      <c r="F5068" t="s">
        <v>139</v>
      </c>
      <c r="G5068" t="s">
        <v>56</v>
      </c>
      <c r="H5068">
        <v>4</v>
      </c>
      <c r="I5068">
        <v>30.9</v>
      </c>
      <c r="J5068">
        <v>0</v>
      </c>
      <c r="K5068">
        <v>13.24</v>
      </c>
      <c r="L5068" t="s">
        <v>57</v>
      </c>
    </row>
    <row r="5069" spans="1:12" x14ac:dyDescent="0.3">
      <c r="A5069" t="s">
        <v>5757</v>
      </c>
      <c r="B5069" t="s">
        <v>8569</v>
      </c>
      <c r="C5069" t="s">
        <v>88</v>
      </c>
      <c r="D5069" t="s">
        <v>183</v>
      </c>
      <c r="E5069" t="s">
        <v>60</v>
      </c>
      <c r="F5069" t="s">
        <v>99</v>
      </c>
      <c r="G5069" t="s">
        <v>68</v>
      </c>
      <c r="H5069">
        <v>2</v>
      </c>
      <c r="I5069">
        <v>86.38</v>
      </c>
      <c r="J5069">
        <v>5.3999999999999999E-2</v>
      </c>
      <c r="K5069">
        <v>41</v>
      </c>
      <c r="L5069" t="s">
        <v>6720</v>
      </c>
    </row>
    <row r="5070" spans="1:12" x14ac:dyDescent="0.3">
      <c r="A5070" t="s">
        <v>935</v>
      </c>
      <c r="B5070" t="s">
        <v>6734</v>
      </c>
      <c r="C5070" t="s">
        <v>52</v>
      </c>
      <c r="D5070" t="s">
        <v>237</v>
      </c>
      <c r="E5070" t="s">
        <v>71</v>
      </c>
      <c r="F5070" t="s">
        <v>97</v>
      </c>
      <c r="G5070" t="s">
        <v>68</v>
      </c>
      <c r="H5070">
        <v>17</v>
      </c>
      <c r="I5070">
        <v>54.13</v>
      </c>
      <c r="J5070">
        <v>8.8999999999999996E-2</v>
      </c>
      <c r="K5070">
        <v>35.619999999999997</v>
      </c>
      <c r="L5070" t="s">
        <v>57</v>
      </c>
    </row>
    <row r="5071" spans="1:12" x14ac:dyDescent="0.3">
      <c r="A5071" t="s">
        <v>5393</v>
      </c>
      <c r="B5071" t="s">
        <v>8570</v>
      </c>
      <c r="C5071" t="s">
        <v>63</v>
      </c>
      <c r="D5071" t="s">
        <v>165</v>
      </c>
      <c r="E5071" t="s">
        <v>60</v>
      </c>
      <c r="F5071" t="s">
        <v>90</v>
      </c>
      <c r="G5071" t="s">
        <v>68</v>
      </c>
      <c r="H5071">
        <v>2</v>
      </c>
      <c r="I5071">
        <v>119.75</v>
      </c>
      <c r="J5071">
        <v>0.14299999999999999</v>
      </c>
      <c r="K5071">
        <v>48.36</v>
      </c>
      <c r="L5071" t="s">
        <v>57</v>
      </c>
    </row>
    <row r="5072" spans="1:12" x14ac:dyDescent="0.3">
      <c r="A5072" t="s">
        <v>3210</v>
      </c>
      <c r="B5072" t="s">
        <v>8038</v>
      </c>
      <c r="C5072" t="s">
        <v>63</v>
      </c>
      <c r="D5072" t="s">
        <v>281</v>
      </c>
      <c r="E5072" t="s">
        <v>7021</v>
      </c>
      <c r="F5072" t="s">
        <v>193</v>
      </c>
      <c r="G5072" t="s">
        <v>56</v>
      </c>
      <c r="H5072">
        <v>3</v>
      </c>
      <c r="I5072">
        <v>45.55</v>
      </c>
      <c r="J5072">
        <v>0.21</v>
      </c>
      <c r="K5072">
        <v>19.38</v>
      </c>
      <c r="L5072" t="s">
        <v>57</v>
      </c>
    </row>
    <row r="5073" spans="1:12" x14ac:dyDescent="0.3">
      <c r="A5073" t="s">
        <v>3427</v>
      </c>
      <c r="B5073" t="s">
        <v>8481</v>
      </c>
      <c r="C5073" t="s">
        <v>52</v>
      </c>
      <c r="D5073" t="s">
        <v>155</v>
      </c>
      <c r="E5073" t="s">
        <v>93</v>
      </c>
      <c r="F5073" t="s">
        <v>255</v>
      </c>
      <c r="G5073" t="s">
        <v>56</v>
      </c>
      <c r="H5073">
        <v>2</v>
      </c>
      <c r="I5073">
        <v>15.68</v>
      </c>
      <c r="J5073">
        <v>0.115</v>
      </c>
      <c r="K5073">
        <v>7.73</v>
      </c>
      <c r="L5073" t="s">
        <v>104</v>
      </c>
    </row>
    <row r="5074" spans="1:12" x14ac:dyDescent="0.3">
      <c r="A5074" t="s">
        <v>1253</v>
      </c>
      <c r="B5074" t="s">
        <v>7504</v>
      </c>
      <c r="C5074" t="s">
        <v>52</v>
      </c>
      <c r="D5074" t="s">
        <v>272</v>
      </c>
      <c r="E5074" t="s">
        <v>71</v>
      </c>
      <c r="F5074" t="s">
        <v>126</v>
      </c>
      <c r="G5074" t="s">
        <v>56</v>
      </c>
      <c r="H5074">
        <v>10</v>
      </c>
      <c r="I5074">
        <v>122.07</v>
      </c>
      <c r="J5074">
        <v>0.11799999999999999</v>
      </c>
      <c r="K5074">
        <v>94.23</v>
      </c>
      <c r="L5074" t="s">
        <v>57</v>
      </c>
    </row>
    <row r="5075" spans="1:12" x14ac:dyDescent="0.3">
      <c r="A5075" t="s">
        <v>4812</v>
      </c>
      <c r="B5075" t="s">
        <v>6929</v>
      </c>
      <c r="C5075" t="s">
        <v>63</v>
      </c>
      <c r="D5075" t="s">
        <v>165</v>
      </c>
      <c r="E5075" t="s">
        <v>6924</v>
      </c>
      <c r="F5075" t="s">
        <v>97</v>
      </c>
      <c r="G5075" t="s">
        <v>68</v>
      </c>
      <c r="H5075">
        <v>6</v>
      </c>
      <c r="I5075">
        <v>265.05</v>
      </c>
      <c r="J5075">
        <v>0.11</v>
      </c>
      <c r="K5075">
        <v>202.08</v>
      </c>
      <c r="L5075" t="s">
        <v>57</v>
      </c>
    </row>
    <row r="5076" spans="1:12" x14ac:dyDescent="0.3">
      <c r="A5076" t="s">
        <v>3663</v>
      </c>
      <c r="B5076" t="s">
        <v>8106</v>
      </c>
      <c r="C5076" t="s">
        <v>63</v>
      </c>
      <c r="D5076" t="s">
        <v>106</v>
      </c>
      <c r="E5076" t="s">
        <v>71</v>
      </c>
      <c r="F5076" t="s">
        <v>97</v>
      </c>
      <c r="G5076" t="s">
        <v>56</v>
      </c>
      <c r="H5076">
        <v>1</v>
      </c>
      <c r="I5076">
        <v>201.43</v>
      </c>
      <c r="J5076">
        <v>0.14899999999999999</v>
      </c>
      <c r="K5076">
        <v>151.30000000000001</v>
      </c>
      <c r="L5076" t="s">
        <v>57</v>
      </c>
    </row>
    <row r="5077" spans="1:12" x14ac:dyDescent="0.3">
      <c r="A5077" t="s">
        <v>1314</v>
      </c>
      <c r="B5077" t="s">
        <v>7540</v>
      </c>
      <c r="C5077" t="s">
        <v>52</v>
      </c>
      <c r="D5077" t="s">
        <v>8571</v>
      </c>
      <c r="E5077" t="s">
        <v>54</v>
      </c>
      <c r="F5077" t="s">
        <v>6763</v>
      </c>
      <c r="G5077" t="s">
        <v>56</v>
      </c>
      <c r="H5077">
        <v>8</v>
      </c>
      <c r="I5077">
        <v>3.59</v>
      </c>
      <c r="J5077">
        <v>7.2999999999999995E-2</v>
      </c>
      <c r="K5077">
        <v>2.08</v>
      </c>
      <c r="L5077" t="s">
        <v>104</v>
      </c>
    </row>
    <row r="5078" spans="1:12" x14ac:dyDescent="0.3">
      <c r="A5078" t="s">
        <v>1761</v>
      </c>
      <c r="B5078" t="s">
        <v>7109</v>
      </c>
      <c r="C5078" t="s">
        <v>63</v>
      </c>
      <c r="D5078" t="s">
        <v>165</v>
      </c>
      <c r="E5078" t="s">
        <v>107</v>
      </c>
      <c r="F5078" t="s">
        <v>108</v>
      </c>
      <c r="G5078" t="s">
        <v>56</v>
      </c>
      <c r="H5078">
        <v>2</v>
      </c>
      <c r="I5078">
        <v>25.24</v>
      </c>
      <c r="J5078">
        <v>0.2</v>
      </c>
      <c r="K5078">
        <v>8.39</v>
      </c>
      <c r="L5078" t="s">
        <v>104</v>
      </c>
    </row>
    <row r="5079" spans="1:12" x14ac:dyDescent="0.3">
      <c r="A5079" t="s">
        <v>6155</v>
      </c>
      <c r="B5079" t="s">
        <v>6780</v>
      </c>
      <c r="C5079" t="s">
        <v>88</v>
      </c>
      <c r="D5079" t="s">
        <v>92</v>
      </c>
      <c r="E5079" t="s">
        <v>71</v>
      </c>
      <c r="F5079" t="s">
        <v>72</v>
      </c>
      <c r="G5079" t="s">
        <v>68</v>
      </c>
      <c r="H5079">
        <v>4</v>
      </c>
      <c r="I5079">
        <v>258.51</v>
      </c>
      <c r="J5079">
        <v>0.16200000000000001</v>
      </c>
      <c r="K5079">
        <v>177.53</v>
      </c>
      <c r="L5079" t="s">
        <v>57</v>
      </c>
    </row>
    <row r="5080" spans="1:12" x14ac:dyDescent="0.3">
      <c r="A5080" t="s">
        <v>4814</v>
      </c>
      <c r="B5080" t="s">
        <v>7600</v>
      </c>
      <c r="C5080" t="s">
        <v>88</v>
      </c>
      <c r="D5080" t="s">
        <v>135</v>
      </c>
      <c r="E5080" t="s">
        <v>54</v>
      </c>
      <c r="F5080" t="s">
        <v>65</v>
      </c>
      <c r="G5080" t="s">
        <v>56</v>
      </c>
      <c r="H5080">
        <v>1</v>
      </c>
      <c r="I5080">
        <v>5.09</v>
      </c>
      <c r="J5080">
        <v>5.1999999999999998E-2</v>
      </c>
      <c r="K5080">
        <v>3.33</v>
      </c>
      <c r="L5080" t="s">
        <v>57</v>
      </c>
    </row>
    <row r="5081" spans="1:12" x14ac:dyDescent="0.3">
      <c r="A5081" t="s">
        <v>2187</v>
      </c>
      <c r="B5081" t="s">
        <v>6937</v>
      </c>
      <c r="C5081" t="s">
        <v>63</v>
      </c>
      <c r="D5081" t="s">
        <v>137</v>
      </c>
      <c r="E5081" t="s">
        <v>6901</v>
      </c>
      <c r="F5081" t="s">
        <v>67</v>
      </c>
      <c r="G5081" t="s">
        <v>56</v>
      </c>
      <c r="H5081">
        <v>11</v>
      </c>
      <c r="I5081">
        <v>59.81</v>
      </c>
      <c r="J5081">
        <v>0.28799999999999998</v>
      </c>
      <c r="K5081">
        <v>30.09</v>
      </c>
      <c r="L5081" t="s">
        <v>57</v>
      </c>
    </row>
    <row r="5082" spans="1:12" x14ac:dyDescent="0.3">
      <c r="A5082" t="s">
        <v>975</v>
      </c>
      <c r="B5082" t="s">
        <v>8313</v>
      </c>
      <c r="C5082" t="s">
        <v>63</v>
      </c>
      <c r="D5082" t="s">
        <v>159</v>
      </c>
      <c r="E5082" t="s">
        <v>7039</v>
      </c>
      <c r="F5082" t="s">
        <v>268</v>
      </c>
      <c r="G5082" t="s">
        <v>68</v>
      </c>
      <c r="H5082">
        <v>6</v>
      </c>
      <c r="I5082">
        <v>6.19</v>
      </c>
      <c r="J5082">
        <v>0.14000000000000001</v>
      </c>
      <c r="K5082">
        <v>4.21</v>
      </c>
      <c r="L5082" t="s">
        <v>104</v>
      </c>
    </row>
    <row r="5083" spans="1:12" x14ac:dyDescent="0.3">
      <c r="A5083" t="s">
        <v>230</v>
      </c>
      <c r="B5083" t="s">
        <v>7509</v>
      </c>
      <c r="C5083" t="s">
        <v>84</v>
      </c>
      <c r="D5083" t="s">
        <v>85</v>
      </c>
      <c r="E5083" t="s">
        <v>54</v>
      </c>
      <c r="F5083" t="s">
        <v>55</v>
      </c>
      <c r="G5083" t="s">
        <v>68</v>
      </c>
      <c r="H5083">
        <v>1</v>
      </c>
      <c r="I5083">
        <v>7.21</v>
      </c>
      <c r="J5083">
        <v>0.01</v>
      </c>
      <c r="K5083">
        <v>4.76</v>
      </c>
      <c r="L5083" t="s">
        <v>57</v>
      </c>
    </row>
    <row r="5084" spans="1:12" x14ac:dyDescent="0.3">
      <c r="A5084" t="s">
        <v>1501</v>
      </c>
      <c r="B5084" t="s">
        <v>8549</v>
      </c>
      <c r="C5084" t="s">
        <v>88</v>
      </c>
      <c r="D5084" t="s">
        <v>183</v>
      </c>
      <c r="E5084" t="s">
        <v>54</v>
      </c>
      <c r="F5084" t="s">
        <v>268</v>
      </c>
      <c r="H5084">
        <v>2</v>
      </c>
      <c r="I5084">
        <v>16.239999999999998</v>
      </c>
      <c r="J5084">
        <v>0.121</v>
      </c>
      <c r="K5084">
        <v>10.48</v>
      </c>
      <c r="L5084" t="s">
        <v>57</v>
      </c>
    </row>
    <row r="5085" spans="1:12" x14ac:dyDescent="0.3">
      <c r="A5085" t="s">
        <v>4468</v>
      </c>
      <c r="B5085" t="s">
        <v>7422</v>
      </c>
      <c r="C5085" t="s">
        <v>63</v>
      </c>
      <c r="D5085" t="s">
        <v>64</v>
      </c>
      <c r="E5085" t="s">
        <v>54</v>
      </c>
      <c r="F5085" t="s">
        <v>114</v>
      </c>
      <c r="G5085" t="s">
        <v>68</v>
      </c>
      <c r="H5085">
        <v>2</v>
      </c>
      <c r="I5085">
        <v>24.12</v>
      </c>
      <c r="J5085">
        <v>0.13900000000000001</v>
      </c>
      <c r="K5085">
        <v>16.809999999999999</v>
      </c>
      <c r="L5085" t="s">
        <v>57</v>
      </c>
    </row>
    <row r="5086" spans="1:12" x14ac:dyDescent="0.3">
      <c r="A5086" t="s">
        <v>1292</v>
      </c>
      <c r="B5086" t="s">
        <v>7401</v>
      </c>
      <c r="C5086" t="s">
        <v>63</v>
      </c>
      <c r="D5086" t="s">
        <v>137</v>
      </c>
      <c r="E5086" t="s">
        <v>93</v>
      </c>
      <c r="F5086" t="s">
        <v>94</v>
      </c>
      <c r="G5086" t="s">
        <v>56</v>
      </c>
      <c r="H5086">
        <v>8</v>
      </c>
      <c r="I5086">
        <v>79.83</v>
      </c>
      <c r="J5086">
        <v>0.27500000000000002</v>
      </c>
      <c r="K5086">
        <v>38.14</v>
      </c>
      <c r="L5086" t="s">
        <v>57</v>
      </c>
    </row>
    <row r="5087" spans="1:12" x14ac:dyDescent="0.3">
      <c r="A5087" t="s">
        <v>3394</v>
      </c>
      <c r="B5087" t="s">
        <v>6856</v>
      </c>
      <c r="C5087" t="s">
        <v>88</v>
      </c>
      <c r="D5087" t="s">
        <v>179</v>
      </c>
      <c r="E5087" t="s">
        <v>107</v>
      </c>
      <c r="F5087" t="s">
        <v>148</v>
      </c>
      <c r="G5087" t="s">
        <v>68</v>
      </c>
      <c r="H5087">
        <v>4</v>
      </c>
      <c r="I5087">
        <v>42.32</v>
      </c>
      <c r="J5087">
        <v>7.5999999999999998E-2</v>
      </c>
      <c r="K5087">
        <v>16.09</v>
      </c>
      <c r="L5087" t="s">
        <v>57</v>
      </c>
    </row>
    <row r="5088" spans="1:12" x14ac:dyDescent="0.3">
      <c r="A5088" t="s">
        <v>2239</v>
      </c>
      <c r="B5088" t="s">
        <v>6747</v>
      </c>
      <c r="C5088" t="s">
        <v>63</v>
      </c>
      <c r="D5088" t="s">
        <v>119</v>
      </c>
      <c r="E5088" t="s">
        <v>54</v>
      </c>
      <c r="F5088" t="s">
        <v>65</v>
      </c>
      <c r="G5088" t="s">
        <v>56</v>
      </c>
      <c r="H5088">
        <v>5</v>
      </c>
      <c r="I5088">
        <v>4.0999999999999996</v>
      </c>
      <c r="J5088">
        <v>0.316</v>
      </c>
      <c r="K5088">
        <v>2.2999999999999998</v>
      </c>
      <c r="L5088" t="s">
        <v>57</v>
      </c>
    </row>
    <row r="5089" spans="1:12" x14ac:dyDescent="0.3">
      <c r="A5089" t="s">
        <v>6503</v>
      </c>
      <c r="B5089" t="s">
        <v>6937</v>
      </c>
      <c r="C5089" t="s">
        <v>52</v>
      </c>
      <c r="D5089" t="s">
        <v>53</v>
      </c>
      <c r="E5089" t="s">
        <v>54</v>
      </c>
      <c r="F5089" t="s">
        <v>6763</v>
      </c>
      <c r="H5089">
        <v>3</v>
      </c>
      <c r="I5089">
        <v>17.73</v>
      </c>
      <c r="J5089">
        <v>7.8E-2</v>
      </c>
      <c r="K5089">
        <v>11.76</v>
      </c>
      <c r="L5089" t="s">
        <v>57</v>
      </c>
    </row>
    <row r="5090" spans="1:12" x14ac:dyDescent="0.3">
      <c r="A5090" t="s">
        <v>1049</v>
      </c>
      <c r="B5090" t="s">
        <v>7110</v>
      </c>
      <c r="C5090" t="s">
        <v>63</v>
      </c>
      <c r="D5090" t="s">
        <v>204</v>
      </c>
      <c r="E5090" t="s">
        <v>107</v>
      </c>
      <c r="F5090" t="s">
        <v>132</v>
      </c>
      <c r="G5090" t="s">
        <v>56</v>
      </c>
      <c r="H5090">
        <v>1</v>
      </c>
      <c r="I5090">
        <v>8.2200000000000006</v>
      </c>
      <c r="J5090">
        <v>0.33400000000000002</v>
      </c>
      <c r="K5090">
        <v>3.38</v>
      </c>
      <c r="L5090" t="s">
        <v>57</v>
      </c>
    </row>
    <row r="5091" spans="1:12" x14ac:dyDescent="0.3">
      <c r="A5091" t="s">
        <v>397</v>
      </c>
      <c r="B5091" t="s">
        <v>8572</v>
      </c>
      <c r="C5091" t="s">
        <v>88</v>
      </c>
      <c r="D5091" t="s">
        <v>234</v>
      </c>
      <c r="E5091" t="s">
        <v>54</v>
      </c>
      <c r="F5091" t="s">
        <v>55</v>
      </c>
      <c r="G5091" t="s">
        <v>56</v>
      </c>
      <c r="H5091">
        <v>1</v>
      </c>
      <c r="I5091">
        <v>13.65</v>
      </c>
      <c r="J5091">
        <v>0.01</v>
      </c>
      <c r="K5091">
        <v>7.93</v>
      </c>
      <c r="L5091" t="s">
        <v>57</v>
      </c>
    </row>
    <row r="5092" spans="1:12" x14ac:dyDescent="0.3">
      <c r="A5092" t="s">
        <v>3946</v>
      </c>
      <c r="B5092" t="s">
        <v>8573</v>
      </c>
      <c r="C5092" t="s">
        <v>6865</v>
      </c>
      <c r="D5092" t="s">
        <v>251</v>
      </c>
      <c r="E5092" t="s">
        <v>60</v>
      </c>
      <c r="F5092" t="s">
        <v>90</v>
      </c>
      <c r="G5092" t="s">
        <v>56</v>
      </c>
      <c r="H5092">
        <v>6</v>
      </c>
      <c r="I5092">
        <v>24.79</v>
      </c>
      <c r="J5092">
        <v>0.29099999999999998</v>
      </c>
      <c r="K5092">
        <v>10.85</v>
      </c>
      <c r="L5092" t="s">
        <v>57</v>
      </c>
    </row>
    <row r="5093" spans="1:12" x14ac:dyDescent="0.3">
      <c r="A5093" t="s">
        <v>4707</v>
      </c>
      <c r="B5093" t="s">
        <v>7268</v>
      </c>
      <c r="C5093" t="s">
        <v>88</v>
      </c>
      <c r="D5093" t="s">
        <v>135</v>
      </c>
      <c r="E5093" t="s">
        <v>107</v>
      </c>
      <c r="F5093" t="s">
        <v>108</v>
      </c>
      <c r="G5093" t="s">
        <v>68</v>
      </c>
      <c r="H5093">
        <v>2</v>
      </c>
      <c r="I5093">
        <v>37.08</v>
      </c>
      <c r="J5093">
        <v>0.107</v>
      </c>
      <c r="K5093">
        <v>11.2</v>
      </c>
      <c r="L5093" t="s">
        <v>57</v>
      </c>
    </row>
    <row r="5094" spans="1:12" x14ac:dyDescent="0.3">
      <c r="A5094" t="s">
        <v>2832</v>
      </c>
      <c r="B5094" t="s">
        <v>8008</v>
      </c>
      <c r="C5094" t="s">
        <v>63</v>
      </c>
      <c r="D5094" t="s">
        <v>159</v>
      </c>
      <c r="E5094" t="s">
        <v>107</v>
      </c>
      <c r="F5094" t="s">
        <v>139</v>
      </c>
      <c r="G5094" t="s">
        <v>56</v>
      </c>
      <c r="H5094">
        <v>6</v>
      </c>
      <c r="I5094">
        <v>49.47</v>
      </c>
      <c r="J5094">
        <v>0.08</v>
      </c>
      <c r="K5094">
        <v>16.77</v>
      </c>
      <c r="L5094" t="s">
        <v>104</v>
      </c>
    </row>
    <row r="5095" spans="1:12" x14ac:dyDescent="0.3">
      <c r="A5095" t="s">
        <v>6021</v>
      </c>
      <c r="B5095" t="s">
        <v>7484</v>
      </c>
      <c r="C5095" t="s">
        <v>52</v>
      </c>
      <c r="D5095" t="s">
        <v>200</v>
      </c>
      <c r="E5095" t="s">
        <v>54</v>
      </c>
      <c r="F5095" t="s">
        <v>156</v>
      </c>
      <c r="G5095" t="s">
        <v>56</v>
      </c>
      <c r="H5095">
        <v>1</v>
      </c>
      <c r="I5095">
        <v>9.48</v>
      </c>
      <c r="J5095">
        <v>6.8000000000000005E-2</v>
      </c>
      <c r="K5095">
        <v>5.48</v>
      </c>
      <c r="L5095" t="s">
        <v>57</v>
      </c>
    </row>
    <row r="5096" spans="1:12" x14ac:dyDescent="0.3">
      <c r="A5096" t="s">
        <v>2381</v>
      </c>
      <c r="B5096" t="s">
        <v>8451</v>
      </c>
      <c r="C5096" t="s">
        <v>52</v>
      </c>
      <c r="D5096" t="s">
        <v>121</v>
      </c>
      <c r="E5096" t="s">
        <v>93</v>
      </c>
      <c r="F5096" t="s">
        <v>255</v>
      </c>
      <c r="G5096" t="s">
        <v>68</v>
      </c>
      <c r="H5096">
        <v>1</v>
      </c>
      <c r="I5096">
        <v>37.130000000000003</v>
      </c>
      <c r="J5096">
        <v>0.09</v>
      </c>
      <c r="K5096">
        <v>15.99</v>
      </c>
      <c r="L5096" t="s">
        <v>57</v>
      </c>
    </row>
    <row r="5097" spans="1:12" x14ac:dyDescent="0.3">
      <c r="A5097" t="s">
        <v>5548</v>
      </c>
      <c r="B5097" t="s">
        <v>8275</v>
      </c>
      <c r="C5097" t="s">
        <v>63</v>
      </c>
      <c r="D5097" t="s">
        <v>302</v>
      </c>
      <c r="E5097" t="s">
        <v>71</v>
      </c>
      <c r="F5097" t="s">
        <v>78</v>
      </c>
      <c r="G5097" t="s">
        <v>56</v>
      </c>
      <c r="H5097">
        <v>4</v>
      </c>
      <c r="I5097">
        <v>67.92</v>
      </c>
      <c r="J5097">
        <v>0.189</v>
      </c>
      <c r="K5097">
        <v>54.03</v>
      </c>
      <c r="L5097" t="s">
        <v>104</v>
      </c>
    </row>
    <row r="5098" spans="1:12" x14ac:dyDescent="0.3">
      <c r="A5098" t="s">
        <v>4106</v>
      </c>
      <c r="B5098" t="s">
        <v>6839</v>
      </c>
      <c r="C5098" t="s">
        <v>84</v>
      </c>
      <c r="D5098" t="s">
        <v>572</v>
      </c>
      <c r="E5098" t="s">
        <v>54</v>
      </c>
      <c r="F5098" t="s">
        <v>156</v>
      </c>
      <c r="G5098" t="s">
        <v>68</v>
      </c>
      <c r="H5098">
        <v>5</v>
      </c>
      <c r="I5098">
        <v>21.32</v>
      </c>
      <c r="J5098">
        <v>0.11899999999999999</v>
      </c>
      <c r="K5098">
        <v>12.88</v>
      </c>
      <c r="L5098" t="s">
        <v>104</v>
      </c>
    </row>
    <row r="5099" spans="1:12" x14ac:dyDescent="0.3">
      <c r="A5099" t="s">
        <v>5134</v>
      </c>
      <c r="B5099" t="s">
        <v>7334</v>
      </c>
      <c r="C5099" t="s">
        <v>88</v>
      </c>
      <c r="D5099" t="s">
        <v>270</v>
      </c>
      <c r="E5099" t="s">
        <v>71</v>
      </c>
      <c r="F5099" t="s">
        <v>72</v>
      </c>
      <c r="G5099" t="s">
        <v>68</v>
      </c>
      <c r="H5099">
        <v>7</v>
      </c>
      <c r="I5099">
        <v>91.56</v>
      </c>
      <c r="J5099">
        <v>3.9E-2</v>
      </c>
      <c r="K5099">
        <v>69.94</v>
      </c>
      <c r="L5099" t="s">
        <v>104</v>
      </c>
    </row>
    <row r="5100" spans="1:12" x14ac:dyDescent="0.3">
      <c r="A5100" t="s">
        <v>4957</v>
      </c>
      <c r="B5100" t="s">
        <v>6856</v>
      </c>
      <c r="C5100" t="s">
        <v>52</v>
      </c>
      <c r="D5100" t="s">
        <v>121</v>
      </c>
      <c r="E5100" t="s">
        <v>71</v>
      </c>
      <c r="F5100" t="s">
        <v>97</v>
      </c>
      <c r="G5100" t="s">
        <v>56</v>
      </c>
      <c r="H5100">
        <v>1</v>
      </c>
      <c r="I5100">
        <v>27.98</v>
      </c>
      <c r="J5100">
        <v>8.5999999999999993E-2</v>
      </c>
      <c r="K5100">
        <v>21.34</v>
      </c>
      <c r="L5100" t="s">
        <v>57</v>
      </c>
    </row>
    <row r="5101" spans="1:12" x14ac:dyDescent="0.3">
      <c r="A5101" t="s">
        <v>2491</v>
      </c>
      <c r="B5101" t="s">
        <v>7347</v>
      </c>
      <c r="C5101" t="s">
        <v>63</v>
      </c>
      <c r="D5101" t="s">
        <v>82</v>
      </c>
      <c r="E5101" t="s">
        <v>107</v>
      </c>
      <c r="F5101" t="s">
        <v>193</v>
      </c>
      <c r="G5101" t="s">
        <v>56</v>
      </c>
      <c r="H5101">
        <v>2</v>
      </c>
      <c r="I5101">
        <v>58.7</v>
      </c>
      <c r="J5101">
        <v>6.8000000000000005E-2</v>
      </c>
      <c r="K5101">
        <v>22.88</v>
      </c>
      <c r="L5101" t="s">
        <v>57</v>
      </c>
    </row>
    <row r="5102" spans="1:12" x14ac:dyDescent="0.3">
      <c r="A5102" t="s">
        <v>641</v>
      </c>
      <c r="B5102" t="s">
        <v>7264</v>
      </c>
      <c r="C5102" t="s">
        <v>84</v>
      </c>
      <c r="D5102" t="s">
        <v>144</v>
      </c>
      <c r="E5102" t="s">
        <v>93</v>
      </c>
      <c r="F5102" t="s">
        <v>124</v>
      </c>
      <c r="G5102" t="s">
        <v>68</v>
      </c>
      <c r="H5102">
        <v>4</v>
      </c>
      <c r="I5102">
        <v>41.77</v>
      </c>
      <c r="J5102">
        <v>9.1999999999999998E-2</v>
      </c>
      <c r="K5102">
        <v>15.26</v>
      </c>
      <c r="L5102" t="s">
        <v>57</v>
      </c>
    </row>
    <row r="5103" spans="1:12" x14ac:dyDescent="0.3">
      <c r="A5103" t="s">
        <v>3381</v>
      </c>
      <c r="B5103" t="s">
        <v>8031</v>
      </c>
      <c r="C5103" t="s">
        <v>84</v>
      </c>
      <c r="D5103" t="s">
        <v>169</v>
      </c>
      <c r="E5103" t="s">
        <v>107</v>
      </c>
      <c r="F5103" t="s">
        <v>108</v>
      </c>
      <c r="G5103" t="s">
        <v>56</v>
      </c>
      <c r="H5103">
        <v>2</v>
      </c>
      <c r="I5103">
        <v>52.02</v>
      </c>
      <c r="K5103">
        <v>17.84</v>
      </c>
      <c r="L5103" t="s">
        <v>57</v>
      </c>
    </row>
    <row r="5104" spans="1:12" x14ac:dyDescent="0.3">
      <c r="A5104" t="s">
        <v>2925</v>
      </c>
      <c r="B5104" t="s">
        <v>7065</v>
      </c>
      <c r="C5104" t="s">
        <v>63</v>
      </c>
      <c r="D5104" t="s">
        <v>258</v>
      </c>
      <c r="E5104" t="s">
        <v>60</v>
      </c>
      <c r="F5104" t="s">
        <v>99</v>
      </c>
      <c r="G5104" t="s">
        <v>68</v>
      </c>
      <c r="H5104">
        <v>3</v>
      </c>
      <c r="I5104">
        <v>52.77</v>
      </c>
      <c r="J5104">
        <v>0.22600000000000001</v>
      </c>
      <c r="K5104">
        <v>25.4</v>
      </c>
      <c r="L5104" t="s">
        <v>57</v>
      </c>
    </row>
    <row r="5105" spans="1:12" x14ac:dyDescent="0.3">
      <c r="A5105" t="s">
        <v>3122</v>
      </c>
      <c r="B5105" t="s">
        <v>8250</v>
      </c>
      <c r="C5105" t="s">
        <v>88</v>
      </c>
      <c r="D5105" t="s">
        <v>206</v>
      </c>
      <c r="E5105" t="s">
        <v>7039</v>
      </c>
      <c r="F5105" t="s">
        <v>114</v>
      </c>
      <c r="G5105" t="s">
        <v>56</v>
      </c>
      <c r="H5105">
        <v>4</v>
      </c>
      <c r="I5105">
        <v>11.54</v>
      </c>
      <c r="J5105">
        <v>8.5999999999999993E-2</v>
      </c>
      <c r="K5105">
        <v>7.28</v>
      </c>
      <c r="L5105" t="s">
        <v>57</v>
      </c>
    </row>
    <row r="5106" spans="1:12" x14ac:dyDescent="0.3">
      <c r="A5106" t="s">
        <v>4369</v>
      </c>
      <c r="B5106" t="s">
        <v>7604</v>
      </c>
      <c r="C5106" t="s">
        <v>52</v>
      </c>
      <c r="D5106" t="s">
        <v>96</v>
      </c>
      <c r="E5106" t="s">
        <v>54</v>
      </c>
      <c r="F5106" t="s">
        <v>6763</v>
      </c>
      <c r="G5106" t="s">
        <v>68</v>
      </c>
      <c r="H5106">
        <v>2</v>
      </c>
      <c r="I5106">
        <v>18.37</v>
      </c>
      <c r="J5106">
        <v>8.5999999999999993E-2</v>
      </c>
      <c r="K5106">
        <v>10.56</v>
      </c>
      <c r="L5106" t="s">
        <v>57</v>
      </c>
    </row>
    <row r="5107" spans="1:12" x14ac:dyDescent="0.3">
      <c r="A5107" t="s">
        <v>2482</v>
      </c>
      <c r="B5107" t="s">
        <v>7164</v>
      </c>
      <c r="C5107" t="s">
        <v>88</v>
      </c>
      <c r="D5107" t="s">
        <v>206</v>
      </c>
      <c r="E5107" t="s">
        <v>71</v>
      </c>
      <c r="F5107" t="s">
        <v>86</v>
      </c>
      <c r="G5107" t="s">
        <v>56</v>
      </c>
      <c r="H5107">
        <v>5</v>
      </c>
      <c r="I5107">
        <v>200.08</v>
      </c>
      <c r="J5107">
        <v>0.10100000000000001</v>
      </c>
      <c r="K5107">
        <v>142.13999999999999</v>
      </c>
      <c r="L5107" t="s">
        <v>57</v>
      </c>
    </row>
    <row r="5108" spans="1:12" x14ac:dyDescent="0.3">
      <c r="A5108" t="s">
        <v>4863</v>
      </c>
      <c r="B5108" t="s">
        <v>8574</v>
      </c>
      <c r="C5108" t="s">
        <v>52</v>
      </c>
      <c r="D5108" t="s">
        <v>237</v>
      </c>
      <c r="E5108" t="s">
        <v>93</v>
      </c>
      <c r="F5108" t="s">
        <v>141</v>
      </c>
      <c r="G5108" t="s">
        <v>68</v>
      </c>
      <c r="H5108">
        <v>1</v>
      </c>
      <c r="I5108">
        <v>80.64</v>
      </c>
      <c r="J5108">
        <v>6.9000000000000006E-2</v>
      </c>
      <c r="K5108">
        <v>33.049999999999997</v>
      </c>
      <c r="L5108" t="s">
        <v>57</v>
      </c>
    </row>
    <row r="5109" spans="1:12" x14ac:dyDescent="0.3">
      <c r="A5109" t="s">
        <v>1711</v>
      </c>
      <c r="B5109" t="s">
        <v>7470</v>
      </c>
      <c r="C5109" t="s">
        <v>84</v>
      </c>
      <c r="D5109" t="s">
        <v>171</v>
      </c>
      <c r="E5109" t="s">
        <v>54</v>
      </c>
      <c r="F5109" t="s">
        <v>156</v>
      </c>
      <c r="G5109" t="s">
        <v>68</v>
      </c>
      <c r="H5109">
        <v>1</v>
      </c>
      <c r="I5109">
        <v>14.89</v>
      </c>
      <c r="J5109">
        <v>4.1000000000000002E-2</v>
      </c>
      <c r="K5109">
        <v>8.2899999999999991</v>
      </c>
      <c r="L5109" t="s">
        <v>57</v>
      </c>
    </row>
    <row r="5110" spans="1:12" x14ac:dyDescent="0.3">
      <c r="A5110" t="s">
        <v>1299</v>
      </c>
      <c r="B5110" t="s">
        <v>7328</v>
      </c>
      <c r="C5110" t="s">
        <v>84</v>
      </c>
      <c r="D5110" t="s">
        <v>103</v>
      </c>
      <c r="E5110" t="s">
        <v>93</v>
      </c>
      <c r="F5110" t="s">
        <v>219</v>
      </c>
      <c r="G5110" t="s">
        <v>68</v>
      </c>
      <c r="H5110">
        <v>2</v>
      </c>
      <c r="I5110">
        <v>42.72</v>
      </c>
      <c r="J5110">
        <v>0.12</v>
      </c>
      <c r="K5110">
        <v>20.11</v>
      </c>
      <c r="L5110" t="s">
        <v>57</v>
      </c>
    </row>
    <row r="5111" spans="1:12" x14ac:dyDescent="0.3">
      <c r="A5111" t="s">
        <v>4068</v>
      </c>
      <c r="B5111" t="s">
        <v>6710</v>
      </c>
      <c r="C5111" t="s">
        <v>84</v>
      </c>
      <c r="D5111" t="s">
        <v>150</v>
      </c>
      <c r="E5111" t="s">
        <v>54</v>
      </c>
      <c r="F5111" t="s">
        <v>6830</v>
      </c>
      <c r="G5111" t="s">
        <v>68</v>
      </c>
      <c r="H5111">
        <v>1</v>
      </c>
      <c r="I5111">
        <v>18.399999999999999</v>
      </c>
      <c r="J5111">
        <v>0.19900000000000001</v>
      </c>
      <c r="K5111">
        <v>11.47</v>
      </c>
      <c r="L5111" t="s">
        <v>104</v>
      </c>
    </row>
    <row r="5112" spans="1:12" x14ac:dyDescent="0.3">
      <c r="A5112" t="s">
        <v>4807</v>
      </c>
      <c r="B5112" t="s">
        <v>8575</v>
      </c>
      <c r="C5112" t="s">
        <v>63</v>
      </c>
      <c r="D5112" t="s">
        <v>251</v>
      </c>
      <c r="E5112" t="s">
        <v>60</v>
      </c>
      <c r="F5112" t="s">
        <v>61</v>
      </c>
      <c r="G5112" t="s">
        <v>68</v>
      </c>
      <c r="H5112">
        <v>3</v>
      </c>
      <c r="I5112">
        <v>110.16</v>
      </c>
      <c r="J5112">
        <v>0.314</v>
      </c>
      <c r="K5112">
        <v>55.99</v>
      </c>
      <c r="L5112" t="s">
        <v>6720</v>
      </c>
    </row>
    <row r="5113" spans="1:12" x14ac:dyDescent="0.3">
      <c r="A5113" t="s">
        <v>1847</v>
      </c>
      <c r="B5113" t="s">
        <v>7792</v>
      </c>
      <c r="C5113" t="s">
        <v>52</v>
      </c>
      <c r="D5113" t="s">
        <v>59</v>
      </c>
      <c r="E5113" t="s">
        <v>71</v>
      </c>
      <c r="F5113" t="s">
        <v>97</v>
      </c>
      <c r="G5113" t="s">
        <v>68</v>
      </c>
      <c r="H5113">
        <v>4</v>
      </c>
      <c r="I5113">
        <v>171.1</v>
      </c>
      <c r="J5113">
        <v>9.1999999999999998E-2</v>
      </c>
      <c r="K5113">
        <v>121.38</v>
      </c>
      <c r="L5113" t="s">
        <v>57</v>
      </c>
    </row>
    <row r="5114" spans="1:12" x14ac:dyDescent="0.3">
      <c r="A5114" t="s">
        <v>5010</v>
      </c>
      <c r="B5114" t="s">
        <v>7322</v>
      </c>
      <c r="C5114" t="s">
        <v>84</v>
      </c>
      <c r="D5114" t="s">
        <v>7128</v>
      </c>
      <c r="E5114" t="s">
        <v>60</v>
      </c>
      <c r="F5114" t="s">
        <v>90</v>
      </c>
      <c r="G5114" t="s">
        <v>56</v>
      </c>
      <c r="H5114">
        <v>6</v>
      </c>
      <c r="I5114">
        <v>69.14</v>
      </c>
      <c r="J5114">
        <v>5.5E-2</v>
      </c>
      <c r="K5114">
        <v>35.31</v>
      </c>
      <c r="L5114" t="s">
        <v>57</v>
      </c>
    </row>
    <row r="5115" spans="1:12" x14ac:dyDescent="0.3">
      <c r="A5115" t="s">
        <v>2304</v>
      </c>
      <c r="B5115" t="s">
        <v>7256</v>
      </c>
      <c r="C5115" t="s">
        <v>84</v>
      </c>
      <c r="D5115" t="s">
        <v>169</v>
      </c>
      <c r="E5115" t="s">
        <v>54</v>
      </c>
      <c r="F5115" t="s">
        <v>268</v>
      </c>
      <c r="G5115" t="s">
        <v>56</v>
      </c>
      <c r="H5115">
        <v>9</v>
      </c>
      <c r="I5115">
        <v>8.82</v>
      </c>
      <c r="J5115">
        <v>0</v>
      </c>
      <c r="K5115">
        <v>6.03</v>
      </c>
      <c r="L5115" t="s">
        <v>57</v>
      </c>
    </row>
    <row r="5116" spans="1:12" x14ac:dyDescent="0.3">
      <c r="A5116" t="s">
        <v>845</v>
      </c>
      <c r="B5116" t="s">
        <v>7630</v>
      </c>
      <c r="C5116" t="s">
        <v>88</v>
      </c>
      <c r="D5116" t="s">
        <v>206</v>
      </c>
      <c r="E5116" t="s">
        <v>71</v>
      </c>
      <c r="F5116" t="s">
        <v>86</v>
      </c>
      <c r="G5116" t="s">
        <v>56</v>
      </c>
      <c r="H5116">
        <v>5</v>
      </c>
      <c r="I5116">
        <v>151.15</v>
      </c>
      <c r="J5116">
        <v>0.11600000000000001</v>
      </c>
      <c r="K5116">
        <v>113.33</v>
      </c>
      <c r="L5116" t="s">
        <v>104</v>
      </c>
    </row>
    <row r="5117" spans="1:12" x14ac:dyDescent="0.3">
      <c r="A5117" t="s">
        <v>3674</v>
      </c>
      <c r="B5117" t="s">
        <v>8576</v>
      </c>
      <c r="C5117" t="s">
        <v>84</v>
      </c>
      <c r="D5117" t="s">
        <v>144</v>
      </c>
      <c r="E5117" t="s">
        <v>6996</v>
      </c>
      <c r="F5117" t="s">
        <v>219</v>
      </c>
      <c r="H5117">
        <v>1</v>
      </c>
      <c r="I5117">
        <v>22.86</v>
      </c>
      <c r="J5117">
        <v>0.05</v>
      </c>
      <c r="K5117">
        <v>10.1</v>
      </c>
      <c r="L5117" t="s">
        <v>104</v>
      </c>
    </row>
    <row r="5118" spans="1:12" x14ac:dyDescent="0.3">
      <c r="A5118" t="s">
        <v>2100</v>
      </c>
      <c r="B5118" t="s">
        <v>7560</v>
      </c>
      <c r="C5118" t="s">
        <v>52</v>
      </c>
      <c r="D5118" t="s">
        <v>130</v>
      </c>
      <c r="E5118" t="s">
        <v>71</v>
      </c>
      <c r="F5118" t="s">
        <v>97</v>
      </c>
      <c r="G5118" t="s">
        <v>68</v>
      </c>
      <c r="H5118">
        <v>6</v>
      </c>
      <c r="I5118">
        <v>46.88</v>
      </c>
      <c r="J5118">
        <v>0.10199999999999999</v>
      </c>
      <c r="K5118">
        <v>37.32</v>
      </c>
      <c r="L5118" t="s">
        <v>104</v>
      </c>
    </row>
    <row r="5119" spans="1:12" x14ac:dyDescent="0.3">
      <c r="A5119" t="s">
        <v>5360</v>
      </c>
      <c r="B5119" t="s">
        <v>6963</v>
      </c>
      <c r="C5119" t="s">
        <v>84</v>
      </c>
      <c r="D5119" t="s">
        <v>110</v>
      </c>
      <c r="E5119" t="s">
        <v>107</v>
      </c>
      <c r="F5119" t="s">
        <v>139</v>
      </c>
      <c r="G5119" t="s">
        <v>68</v>
      </c>
      <c r="H5119">
        <v>8</v>
      </c>
      <c r="I5119">
        <v>30.65</v>
      </c>
      <c r="J5119">
        <v>2.4E-2</v>
      </c>
      <c r="K5119">
        <v>11.54</v>
      </c>
      <c r="L5119" t="s">
        <v>57</v>
      </c>
    </row>
    <row r="5120" spans="1:12" x14ac:dyDescent="0.3">
      <c r="A5120" t="s">
        <v>2258</v>
      </c>
      <c r="B5120" t="s">
        <v>7431</v>
      </c>
      <c r="C5120" t="s">
        <v>88</v>
      </c>
      <c r="D5120" t="s">
        <v>92</v>
      </c>
      <c r="E5120" t="s">
        <v>54</v>
      </c>
      <c r="F5120" t="s">
        <v>268</v>
      </c>
      <c r="G5120" t="s">
        <v>56</v>
      </c>
      <c r="H5120">
        <v>1</v>
      </c>
      <c r="J5120">
        <v>0.10100000000000001</v>
      </c>
      <c r="K5120">
        <v>2.8</v>
      </c>
      <c r="L5120" t="s">
        <v>57</v>
      </c>
    </row>
    <row r="5121" spans="1:12" x14ac:dyDescent="0.3">
      <c r="A5121" t="s">
        <v>2448</v>
      </c>
      <c r="B5121" t="s">
        <v>7220</v>
      </c>
      <c r="C5121" t="s">
        <v>88</v>
      </c>
      <c r="D5121" t="s">
        <v>92</v>
      </c>
      <c r="E5121" t="s">
        <v>71</v>
      </c>
      <c r="F5121" t="s">
        <v>126</v>
      </c>
      <c r="G5121" t="s">
        <v>56</v>
      </c>
      <c r="H5121">
        <v>1</v>
      </c>
      <c r="I5121">
        <v>72.83</v>
      </c>
      <c r="J5121">
        <v>3.4000000000000002E-2</v>
      </c>
      <c r="K5121">
        <v>49.7</v>
      </c>
      <c r="L5121" t="s">
        <v>57</v>
      </c>
    </row>
    <row r="5122" spans="1:12" x14ac:dyDescent="0.3">
      <c r="A5122" t="s">
        <v>2352</v>
      </c>
      <c r="B5122" t="s">
        <v>8367</v>
      </c>
      <c r="C5122" t="s">
        <v>63</v>
      </c>
      <c r="D5122" t="s">
        <v>137</v>
      </c>
      <c r="E5122" t="s">
        <v>7039</v>
      </c>
      <c r="F5122" t="s">
        <v>268</v>
      </c>
      <c r="G5122" t="s">
        <v>56</v>
      </c>
      <c r="H5122">
        <v>1</v>
      </c>
      <c r="I5122">
        <v>11.46</v>
      </c>
      <c r="J5122">
        <v>0.20699999999999999</v>
      </c>
      <c r="K5122">
        <v>8</v>
      </c>
      <c r="L5122" t="s">
        <v>57</v>
      </c>
    </row>
    <row r="5123" spans="1:12" x14ac:dyDescent="0.3">
      <c r="A5123" t="s">
        <v>2169</v>
      </c>
      <c r="B5123" t="s">
        <v>7430</v>
      </c>
      <c r="C5123" t="s">
        <v>63</v>
      </c>
      <c r="D5123" t="s">
        <v>7081</v>
      </c>
      <c r="E5123" t="s">
        <v>54</v>
      </c>
      <c r="F5123" t="s">
        <v>268</v>
      </c>
      <c r="G5123" t="s">
        <v>68</v>
      </c>
      <c r="H5123">
        <v>4</v>
      </c>
      <c r="I5123">
        <v>4.8</v>
      </c>
      <c r="J5123">
        <v>0.188</v>
      </c>
      <c r="K5123">
        <v>2.94</v>
      </c>
      <c r="L5123" t="s">
        <v>57</v>
      </c>
    </row>
    <row r="5124" spans="1:12" x14ac:dyDescent="0.3">
      <c r="A5124" t="s">
        <v>5504</v>
      </c>
      <c r="B5124" t="s">
        <v>7961</v>
      </c>
      <c r="C5124" t="s">
        <v>88</v>
      </c>
      <c r="D5124" t="s">
        <v>198</v>
      </c>
      <c r="E5124" t="s">
        <v>60</v>
      </c>
      <c r="F5124" t="s">
        <v>61</v>
      </c>
      <c r="G5124" t="s">
        <v>68</v>
      </c>
      <c r="H5124">
        <v>1</v>
      </c>
      <c r="I5124">
        <v>40.840000000000003</v>
      </c>
      <c r="J5124">
        <v>4.1000000000000002E-2</v>
      </c>
      <c r="K5124">
        <v>20.78</v>
      </c>
      <c r="L5124" t="s">
        <v>57</v>
      </c>
    </row>
    <row r="5125" spans="1:12" x14ac:dyDescent="0.3">
      <c r="A5125" t="s">
        <v>5675</v>
      </c>
      <c r="B5125" t="s">
        <v>8199</v>
      </c>
      <c r="C5125" t="s">
        <v>88</v>
      </c>
      <c r="D5125" t="s">
        <v>198</v>
      </c>
      <c r="E5125" t="s">
        <v>107</v>
      </c>
      <c r="F5125" t="s">
        <v>108</v>
      </c>
      <c r="G5125" t="s">
        <v>68</v>
      </c>
      <c r="H5125">
        <v>2</v>
      </c>
      <c r="I5125">
        <v>24.86</v>
      </c>
      <c r="J5125">
        <v>6.2E-2</v>
      </c>
      <c r="K5125">
        <v>10.199999999999999</v>
      </c>
      <c r="L5125" t="s">
        <v>57</v>
      </c>
    </row>
    <row r="5126" spans="1:12" x14ac:dyDescent="0.3">
      <c r="A5126" t="s">
        <v>6049</v>
      </c>
      <c r="B5126" t="s">
        <v>6848</v>
      </c>
      <c r="C5126" t="s">
        <v>88</v>
      </c>
      <c r="D5126" t="s">
        <v>89</v>
      </c>
      <c r="E5126" t="s">
        <v>107</v>
      </c>
      <c r="F5126" t="s">
        <v>139</v>
      </c>
      <c r="G5126" t="s">
        <v>56</v>
      </c>
      <c r="H5126">
        <v>1</v>
      </c>
      <c r="I5126">
        <v>31.21</v>
      </c>
      <c r="J5126">
        <v>6.3E-2</v>
      </c>
      <c r="K5126">
        <v>11.43</v>
      </c>
    </row>
    <row r="5127" spans="1:12" x14ac:dyDescent="0.3">
      <c r="A5127" t="s">
        <v>506</v>
      </c>
      <c r="B5127" t="s">
        <v>7579</v>
      </c>
      <c r="C5127" t="s">
        <v>84</v>
      </c>
      <c r="E5127" t="s">
        <v>93</v>
      </c>
      <c r="F5127" t="s">
        <v>94</v>
      </c>
      <c r="G5127" t="s">
        <v>68</v>
      </c>
      <c r="H5127">
        <v>15</v>
      </c>
      <c r="I5127">
        <v>43.28</v>
      </c>
      <c r="J5127">
        <v>2.4E-2</v>
      </c>
      <c r="K5127">
        <v>21.39</v>
      </c>
      <c r="L5127" t="s">
        <v>57</v>
      </c>
    </row>
    <row r="5128" spans="1:12" x14ac:dyDescent="0.3">
      <c r="A5128" t="s">
        <v>5489</v>
      </c>
      <c r="B5128" t="s">
        <v>7248</v>
      </c>
      <c r="C5128" t="s">
        <v>63</v>
      </c>
      <c r="D5128" t="s">
        <v>7074</v>
      </c>
      <c r="E5128" t="s">
        <v>107</v>
      </c>
      <c r="F5128" t="s">
        <v>139</v>
      </c>
      <c r="G5128" t="s">
        <v>56</v>
      </c>
      <c r="H5128">
        <v>4</v>
      </c>
      <c r="I5128">
        <v>51.84</v>
      </c>
      <c r="J5128">
        <v>7.4999999999999997E-2</v>
      </c>
      <c r="K5128">
        <v>22.22</v>
      </c>
      <c r="L5128" t="s">
        <v>57</v>
      </c>
    </row>
    <row r="5129" spans="1:12" x14ac:dyDescent="0.3">
      <c r="A5129" t="s">
        <v>1708</v>
      </c>
      <c r="B5129" t="s">
        <v>8485</v>
      </c>
      <c r="C5129" t="s">
        <v>88</v>
      </c>
      <c r="D5129" t="s">
        <v>89</v>
      </c>
      <c r="E5129" t="s">
        <v>6911</v>
      </c>
      <c r="F5129" t="s">
        <v>67</v>
      </c>
      <c r="G5129" t="s">
        <v>68</v>
      </c>
      <c r="H5129">
        <v>4</v>
      </c>
      <c r="I5129">
        <v>66.97</v>
      </c>
      <c r="J5129">
        <v>7.9000000000000001E-2</v>
      </c>
      <c r="K5129">
        <v>29.07</v>
      </c>
      <c r="L5129" t="s">
        <v>57</v>
      </c>
    </row>
    <row r="5130" spans="1:12" x14ac:dyDescent="0.3">
      <c r="A5130" t="s">
        <v>459</v>
      </c>
      <c r="B5130" t="s">
        <v>7906</v>
      </c>
      <c r="C5130" t="s">
        <v>88</v>
      </c>
      <c r="D5130" t="s">
        <v>116</v>
      </c>
      <c r="E5130" t="s">
        <v>93</v>
      </c>
      <c r="F5130" t="s">
        <v>219</v>
      </c>
      <c r="G5130" t="s">
        <v>56</v>
      </c>
      <c r="H5130">
        <v>1</v>
      </c>
      <c r="I5130">
        <v>29.43</v>
      </c>
      <c r="J5130">
        <v>0.125</v>
      </c>
      <c r="K5130">
        <v>11.2</v>
      </c>
      <c r="L5130" t="s">
        <v>57</v>
      </c>
    </row>
    <row r="5131" spans="1:12" x14ac:dyDescent="0.3">
      <c r="A5131" t="s">
        <v>1457</v>
      </c>
      <c r="B5131" t="s">
        <v>8577</v>
      </c>
      <c r="C5131" t="s">
        <v>63</v>
      </c>
      <c r="D5131" t="s">
        <v>64</v>
      </c>
      <c r="E5131" t="s">
        <v>93</v>
      </c>
      <c r="F5131" t="s">
        <v>7530</v>
      </c>
      <c r="G5131" t="s">
        <v>56</v>
      </c>
      <c r="H5131">
        <v>1</v>
      </c>
      <c r="I5131">
        <v>19.2</v>
      </c>
      <c r="J5131">
        <v>8.3000000000000004E-2</v>
      </c>
      <c r="K5131">
        <v>7.48</v>
      </c>
      <c r="L5131" t="s">
        <v>57</v>
      </c>
    </row>
    <row r="5132" spans="1:12" x14ac:dyDescent="0.3">
      <c r="A5132" t="s">
        <v>3469</v>
      </c>
      <c r="B5132" t="s">
        <v>8578</v>
      </c>
      <c r="C5132" t="s">
        <v>52</v>
      </c>
      <c r="D5132" t="s">
        <v>200</v>
      </c>
      <c r="E5132" t="s">
        <v>93</v>
      </c>
      <c r="F5132" t="s">
        <v>124</v>
      </c>
      <c r="G5132" t="s">
        <v>68</v>
      </c>
      <c r="H5132">
        <v>6</v>
      </c>
      <c r="I5132">
        <v>52.11</v>
      </c>
      <c r="J5132">
        <v>5.2999999999999999E-2</v>
      </c>
      <c r="K5132">
        <v>25.34</v>
      </c>
      <c r="L5132" t="s">
        <v>57</v>
      </c>
    </row>
    <row r="5133" spans="1:12" x14ac:dyDescent="0.3">
      <c r="A5133" t="s">
        <v>271</v>
      </c>
      <c r="B5133" t="s">
        <v>7259</v>
      </c>
      <c r="C5133" t="s">
        <v>52</v>
      </c>
      <c r="D5133" t="s">
        <v>272</v>
      </c>
      <c r="E5133" t="s">
        <v>107</v>
      </c>
      <c r="F5133" t="s">
        <v>148</v>
      </c>
      <c r="G5133" t="s">
        <v>56</v>
      </c>
      <c r="H5133">
        <v>2</v>
      </c>
      <c r="I5133">
        <v>45.57</v>
      </c>
      <c r="J5133">
        <v>8.6999999999999994E-2</v>
      </c>
      <c r="K5133">
        <v>16.47</v>
      </c>
      <c r="L5133" t="s">
        <v>57</v>
      </c>
    </row>
    <row r="5134" spans="1:12" x14ac:dyDescent="0.3">
      <c r="A5134" t="s">
        <v>5921</v>
      </c>
      <c r="B5134" t="s">
        <v>8579</v>
      </c>
      <c r="C5134" t="s">
        <v>84</v>
      </c>
      <c r="D5134" t="s">
        <v>169</v>
      </c>
      <c r="E5134" t="s">
        <v>107</v>
      </c>
      <c r="F5134" t="s">
        <v>139</v>
      </c>
      <c r="G5134" t="s">
        <v>68</v>
      </c>
      <c r="H5134">
        <v>7</v>
      </c>
      <c r="I5134">
        <v>20.69</v>
      </c>
      <c r="J5134">
        <v>0.106</v>
      </c>
      <c r="K5134">
        <v>7.74</v>
      </c>
      <c r="L5134" t="s">
        <v>57</v>
      </c>
    </row>
    <row r="5135" spans="1:12" x14ac:dyDescent="0.3">
      <c r="A5135" t="s">
        <v>240</v>
      </c>
      <c r="B5135" t="s">
        <v>8106</v>
      </c>
      <c r="C5135" t="s">
        <v>52</v>
      </c>
      <c r="D5135" t="s">
        <v>96</v>
      </c>
      <c r="E5135" t="s">
        <v>71</v>
      </c>
      <c r="F5135" t="s">
        <v>78</v>
      </c>
      <c r="G5135" t="s">
        <v>68</v>
      </c>
      <c r="H5135">
        <v>1</v>
      </c>
      <c r="I5135">
        <v>97.78</v>
      </c>
      <c r="J5135">
        <v>0.09</v>
      </c>
      <c r="K5135">
        <v>64.75</v>
      </c>
      <c r="L5135" t="s">
        <v>57</v>
      </c>
    </row>
    <row r="5136" spans="1:12" x14ac:dyDescent="0.3">
      <c r="A5136" t="s">
        <v>809</v>
      </c>
      <c r="B5136" t="s">
        <v>6795</v>
      </c>
      <c r="C5136" t="s">
        <v>84</v>
      </c>
      <c r="D5136" t="s">
        <v>169</v>
      </c>
      <c r="E5136" t="s">
        <v>107</v>
      </c>
      <c r="F5136" t="s">
        <v>193</v>
      </c>
      <c r="G5136" t="s">
        <v>56</v>
      </c>
      <c r="H5136">
        <v>5</v>
      </c>
      <c r="I5136">
        <v>32.29</v>
      </c>
      <c r="J5136">
        <v>8.1000000000000003E-2</v>
      </c>
      <c r="K5136">
        <v>13.91</v>
      </c>
      <c r="L5136" t="s">
        <v>57</v>
      </c>
    </row>
    <row r="5137" spans="1:12" x14ac:dyDescent="0.3">
      <c r="A5137" t="s">
        <v>3836</v>
      </c>
      <c r="B5137" t="s">
        <v>7196</v>
      </c>
      <c r="C5137" t="s">
        <v>52</v>
      </c>
      <c r="D5137" t="s">
        <v>113</v>
      </c>
      <c r="E5137" t="s">
        <v>60</v>
      </c>
      <c r="F5137" t="s">
        <v>67</v>
      </c>
      <c r="G5137" t="s">
        <v>68</v>
      </c>
      <c r="H5137">
        <v>3</v>
      </c>
      <c r="I5137">
        <v>73.7</v>
      </c>
      <c r="J5137">
        <v>3.5000000000000003E-2</v>
      </c>
      <c r="K5137">
        <v>33.36</v>
      </c>
      <c r="L5137" t="s">
        <v>57</v>
      </c>
    </row>
    <row r="5138" spans="1:12" x14ac:dyDescent="0.3">
      <c r="A5138" t="s">
        <v>3715</v>
      </c>
      <c r="B5138" t="s">
        <v>7103</v>
      </c>
      <c r="C5138" t="s">
        <v>84</v>
      </c>
      <c r="D5138" t="s">
        <v>243</v>
      </c>
      <c r="E5138" t="s">
        <v>60</v>
      </c>
      <c r="F5138" t="s">
        <v>61</v>
      </c>
      <c r="G5138" t="s">
        <v>68</v>
      </c>
      <c r="H5138">
        <v>5</v>
      </c>
      <c r="I5138">
        <v>17.28</v>
      </c>
      <c r="J5138">
        <v>0.108</v>
      </c>
      <c r="K5138">
        <v>7.97</v>
      </c>
      <c r="L5138" t="s">
        <v>57</v>
      </c>
    </row>
    <row r="5139" spans="1:12" x14ac:dyDescent="0.3">
      <c r="A5139" t="s">
        <v>4152</v>
      </c>
      <c r="B5139" t="s">
        <v>7608</v>
      </c>
      <c r="C5139" t="s">
        <v>63</v>
      </c>
      <c r="D5139" t="s">
        <v>82</v>
      </c>
      <c r="E5139" t="s">
        <v>107</v>
      </c>
      <c r="F5139" t="s">
        <v>132</v>
      </c>
      <c r="G5139" t="s">
        <v>68</v>
      </c>
      <c r="H5139">
        <v>7</v>
      </c>
      <c r="I5139">
        <v>48.61</v>
      </c>
      <c r="J5139">
        <v>0.26900000000000002</v>
      </c>
      <c r="K5139">
        <v>17.07</v>
      </c>
      <c r="L5139" t="s">
        <v>57</v>
      </c>
    </row>
    <row r="5140" spans="1:12" x14ac:dyDescent="0.3">
      <c r="A5140" t="s">
        <v>5322</v>
      </c>
      <c r="B5140" t="s">
        <v>7030</v>
      </c>
      <c r="C5140" t="s">
        <v>63</v>
      </c>
      <c r="D5140" t="s">
        <v>64</v>
      </c>
      <c r="E5140" t="s">
        <v>54</v>
      </c>
      <c r="F5140" t="s">
        <v>114</v>
      </c>
      <c r="G5140" t="s">
        <v>68</v>
      </c>
      <c r="H5140">
        <v>7</v>
      </c>
      <c r="I5140">
        <v>14.98</v>
      </c>
      <c r="J5140">
        <v>0.21199999999999999</v>
      </c>
      <c r="K5140">
        <v>9.4600000000000009</v>
      </c>
      <c r="L5140" t="s">
        <v>57</v>
      </c>
    </row>
    <row r="5141" spans="1:12" x14ac:dyDescent="0.3">
      <c r="A5141" t="s">
        <v>1680</v>
      </c>
      <c r="B5141" t="s">
        <v>8291</v>
      </c>
      <c r="C5141" t="s">
        <v>6718</v>
      </c>
      <c r="D5141" t="s">
        <v>113</v>
      </c>
      <c r="E5141" t="s">
        <v>71</v>
      </c>
      <c r="F5141" t="s">
        <v>86</v>
      </c>
      <c r="G5141" t="s">
        <v>68</v>
      </c>
      <c r="H5141">
        <v>1</v>
      </c>
      <c r="I5141">
        <v>86.94</v>
      </c>
      <c r="J5141">
        <v>6.6000000000000003E-2</v>
      </c>
      <c r="K5141">
        <v>61.08</v>
      </c>
      <c r="L5141" t="s">
        <v>57</v>
      </c>
    </row>
    <row r="5142" spans="1:12" x14ac:dyDescent="0.3">
      <c r="A5142" t="s">
        <v>2862</v>
      </c>
      <c r="B5142" t="s">
        <v>8042</v>
      </c>
      <c r="C5142" t="s">
        <v>6750</v>
      </c>
      <c r="D5142" t="s">
        <v>89</v>
      </c>
      <c r="E5142" t="s">
        <v>93</v>
      </c>
      <c r="F5142" t="s">
        <v>255</v>
      </c>
      <c r="G5142" t="s">
        <v>68</v>
      </c>
      <c r="H5142">
        <v>3</v>
      </c>
      <c r="I5142">
        <v>50.7</v>
      </c>
      <c r="J5142">
        <v>8.4000000000000005E-2</v>
      </c>
      <c r="K5142">
        <v>19.93</v>
      </c>
      <c r="L5142" t="s">
        <v>57</v>
      </c>
    </row>
    <row r="5143" spans="1:12" x14ac:dyDescent="0.3">
      <c r="A5143" t="s">
        <v>4379</v>
      </c>
      <c r="B5143" t="s">
        <v>7854</v>
      </c>
      <c r="C5143" t="s">
        <v>84</v>
      </c>
      <c r="D5143" t="s">
        <v>243</v>
      </c>
      <c r="E5143" t="s">
        <v>107</v>
      </c>
      <c r="F5143" t="s">
        <v>132</v>
      </c>
      <c r="G5143" t="s">
        <v>68</v>
      </c>
      <c r="H5143">
        <v>3</v>
      </c>
      <c r="I5143">
        <v>18.82</v>
      </c>
      <c r="J5143">
        <v>0.109</v>
      </c>
      <c r="K5143">
        <v>7.89</v>
      </c>
      <c r="L5143" t="s">
        <v>57</v>
      </c>
    </row>
    <row r="5144" spans="1:12" x14ac:dyDescent="0.3">
      <c r="A5144" t="s">
        <v>4289</v>
      </c>
      <c r="B5144" t="s">
        <v>7235</v>
      </c>
      <c r="C5144" t="s">
        <v>63</v>
      </c>
      <c r="D5144" t="s">
        <v>251</v>
      </c>
      <c r="E5144" t="s">
        <v>60</v>
      </c>
      <c r="F5144" t="s">
        <v>90</v>
      </c>
      <c r="G5144" t="s">
        <v>56</v>
      </c>
      <c r="H5144">
        <v>5</v>
      </c>
      <c r="I5144">
        <v>118.52</v>
      </c>
      <c r="J5144">
        <v>0.27600000000000002</v>
      </c>
      <c r="K5144">
        <v>56.15</v>
      </c>
      <c r="L5144" t="s">
        <v>57</v>
      </c>
    </row>
    <row r="5145" spans="1:12" x14ac:dyDescent="0.3">
      <c r="A5145" t="s">
        <v>4129</v>
      </c>
      <c r="B5145" t="s">
        <v>7198</v>
      </c>
      <c r="C5145" t="s">
        <v>63</v>
      </c>
      <c r="D5145" t="s">
        <v>82</v>
      </c>
      <c r="E5145" t="s">
        <v>6846</v>
      </c>
      <c r="F5145" t="s">
        <v>78</v>
      </c>
      <c r="G5145" t="s">
        <v>56</v>
      </c>
      <c r="H5145">
        <v>5</v>
      </c>
      <c r="I5145">
        <v>70.72</v>
      </c>
      <c r="J5145">
        <v>0.3</v>
      </c>
      <c r="K5145">
        <v>48.77</v>
      </c>
      <c r="L5145" t="s">
        <v>6714</v>
      </c>
    </row>
    <row r="5146" spans="1:12" x14ac:dyDescent="0.3">
      <c r="A5146" t="s">
        <v>4159</v>
      </c>
      <c r="B5146" t="s">
        <v>7970</v>
      </c>
      <c r="C5146" t="s">
        <v>52</v>
      </c>
      <c r="D5146" t="s">
        <v>237</v>
      </c>
      <c r="E5146" t="s">
        <v>107</v>
      </c>
      <c r="F5146" t="s">
        <v>132</v>
      </c>
      <c r="G5146" t="s">
        <v>68</v>
      </c>
      <c r="H5146">
        <v>5</v>
      </c>
      <c r="I5146">
        <v>17.850000000000001</v>
      </c>
      <c r="J5146">
        <v>0.13600000000000001</v>
      </c>
      <c r="K5146">
        <v>6.88</v>
      </c>
      <c r="L5146" t="s">
        <v>57</v>
      </c>
    </row>
    <row r="5147" spans="1:12" x14ac:dyDescent="0.3">
      <c r="A5147" t="s">
        <v>4466</v>
      </c>
      <c r="B5147" t="s">
        <v>7358</v>
      </c>
      <c r="C5147" t="s">
        <v>88</v>
      </c>
      <c r="D5147" t="s">
        <v>429</v>
      </c>
      <c r="E5147" t="s">
        <v>71</v>
      </c>
      <c r="F5147" t="s">
        <v>72</v>
      </c>
      <c r="G5147" t="s">
        <v>56</v>
      </c>
      <c r="H5147">
        <v>2</v>
      </c>
      <c r="I5147">
        <v>195.62</v>
      </c>
      <c r="J5147">
        <v>6.5000000000000002E-2</v>
      </c>
      <c r="K5147">
        <v>136.66</v>
      </c>
      <c r="L5147" t="s">
        <v>57</v>
      </c>
    </row>
    <row r="5148" spans="1:12" x14ac:dyDescent="0.3">
      <c r="A5148" t="s">
        <v>2411</v>
      </c>
      <c r="B5148" t="s">
        <v>6938</v>
      </c>
      <c r="C5148" t="s">
        <v>6718</v>
      </c>
      <c r="D5148" t="s">
        <v>101</v>
      </c>
      <c r="E5148" t="s">
        <v>54</v>
      </c>
      <c r="F5148" t="s">
        <v>114</v>
      </c>
      <c r="G5148" t="s">
        <v>56</v>
      </c>
      <c r="H5148">
        <v>2</v>
      </c>
      <c r="I5148">
        <v>9.3699999999999992</v>
      </c>
      <c r="J5148">
        <v>0.05</v>
      </c>
      <c r="K5148">
        <v>6.05</v>
      </c>
      <c r="L5148" t="s">
        <v>57</v>
      </c>
    </row>
    <row r="5149" spans="1:12" x14ac:dyDescent="0.3">
      <c r="A5149" t="s">
        <v>5251</v>
      </c>
      <c r="B5149" t="s">
        <v>8033</v>
      </c>
      <c r="C5149" t="s">
        <v>88</v>
      </c>
      <c r="D5149" t="s">
        <v>92</v>
      </c>
      <c r="E5149" t="s">
        <v>6924</v>
      </c>
      <c r="F5149" t="s">
        <v>97</v>
      </c>
      <c r="G5149" t="s">
        <v>56</v>
      </c>
      <c r="H5149">
        <v>1</v>
      </c>
      <c r="I5149">
        <v>190</v>
      </c>
      <c r="J5149">
        <v>0.115</v>
      </c>
      <c r="K5149">
        <v>144.87</v>
      </c>
      <c r="L5149" t="s">
        <v>57</v>
      </c>
    </row>
    <row r="5150" spans="1:12" x14ac:dyDescent="0.3">
      <c r="A5150" t="s">
        <v>6303</v>
      </c>
      <c r="B5150" t="s">
        <v>7438</v>
      </c>
      <c r="C5150" t="s">
        <v>88</v>
      </c>
      <c r="D5150" t="s">
        <v>202</v>
      </c>
      <c r="E5150" t="s">
        <v>71</v>
      </c>
      <c r="F5150" t="s">
        <v>78</v>
      </c>
      <c r="G5150" t="s">
        <v>68</v>
      </c>
      <c r="H5150">
        <v>12</v>
      </c>
      <c r="I5150">
        <v>262.27999999999997</v>
      </c>
      <c r="J5150">
        <v>0.14599999999999999</v>
      </c>
      <c r="K5150">
        <v>190.6</v>
      </c>
      <c r="L5150" t="s">
        <v>57</v>
      </c>
    </row>
    <row r="5151" spans="1:12" x14ac:dyDescent="0.3">
      <c r="A5151" t="s">
        <v>1890</v>
      </c>
      <c r="B5151" t="s">
        <v>7599</v>
      </c>
      <c r="C5151" t="s">
        <v>84</v>
      </c>
      <c r="D5151" t="s">
        <v>225</v>
      </c>
      <c r="E5151" t="s">
        <v>60</v>
      </c>
      <c r="F5151" t="s">
        <v>99</v>
      </c>
      <c r="G5151" t="s">
        <v>68</v>
      </c>
      <c r="H5151">
        <v>1</v>
      </c>
      <c r="I5151">
        <v>106.43</v>
      </c>
      <c r="J5151">
        <v>7.9000000000000001E-2</v>
      </c>
      <c r="K5151">
        <v>50.27</v>
      </c>
      <c r="L5151" t="s">
        <v>6720</v>
      </c>
    </row>
    <row r="5152" spans="1:12" x14ac:dyDescent="0.3">
      <c r="A5152" t="s">
        <v>3550</v>
      </c>
      <c r="B5152" t="s">
        <v>7839</v>
      </c>
      <c r="C5152" t="s">
        <v>63</v>
      </c>
      <c r="D5152" t="s">
        <v>159</v>
      </c>
      <c r="E5152" t="s">
        <v>107</v>
      </c>
      <c r="F5152" t="s">
        <v>108</v>
      </c>
      <c r="G5152" t="s">
        <v>56</v>
      </c>
      <c r="H5152">
        <v>3</v>
      </c>
      <c r="I5152">
        <v>58.4</v>
      </c>
      <c r="J5152">
        <v>0.11799999999999999</v>
      </c>
      <c r="K5152">
        <v>24.08</v>
      </c>
      <c r="L5152" t="s">
        <v>104</v>
      </c>
    </row>
    <row r="5153" spans="1:12" x14ac:dyDescent="0.3">
      <c r="A5153" t="s">
        <v>4178</v>
      </c>
      <c r="B5153" t="s">
        <v>7755</v>
      </c>
      <c r="C5153" t="s">
        <v>88</v>
      </c>
      <c r="D5153" t="s">
        <v>234</v>
      </c>
      <c r="E5153" t="s">
        <v>60</v>
      </c>
      <c r="F5153" t="s">
        <v>90</v>
      </c>
      <c r="G5153" t="s">
        <v>68</v>
      </c>
      <c r="H5153">
        <v>7</v>
      </c>
      <c r="I5153">
        <v>112.81</v>
      </c>
      <c r="J5153">
        <v>7.0999999999999994E-2</v>
      </c>
      <c r="K5153">
        <v>58.35</v>
      </c>
      <c r="L5153" t="s">
        <v>57</v>
      </c>
    </row>
    <row r="5154" spans="1:12" x14ac:dyDescent="0.3">
      <c r="A5154" t="s">
        <v>3570</v>
      </c>
      <c r="B5154" t="s">
        <v>7802</v>
      </c>
      <c r="C5154" t="s">
        <v>52</v>
      </c>
      <c r="D5154" t="s">
        <v>59</v>
      </c>
      <c r="E5154" t="s">
        <v>60</v>
      </c>
      <c r="F5154" t="s">
        <v>90</v>
      </c>
      <c r="G5154" t="s">
        <v>68</v>
      </c>
      <c r="H5154">
        <v>1</v>
      </c>
      <c r="I5154">
        <v>61.29</v>
      </c>
      <c r="J5154">
        <v>0.14899999999999999</v>
      </c>
      <c r="K5154">
        <v>30.5</v>
      </c>
      <c r="L5154" t="s">
        <v>57</v>
      </c>
    </row>
    <row r="5155" spans="1:12" x14ac:dyDescent="0.3">
      <c r="A5155" t="s">
        <v>5763</v>
      </c>
      <c r="B5155" t="s">
        <v>7397</v>
      </c>
      <c r="C5155" t="s">
        <v>52</v>
      </c>
      <c r="D5155" t="s">
        <v>130</v>
      </c>
      <c r="E5155" t="s">
        <v>6924</v>
      </c>
      <c r="F5155" t="s">
        <v>78</v>
      </c>
      <c r="G5155" t="s">
        <v>68</v>
      </c>
      <c r="H5155">
        <v>-2</v>
      </c>
      <c r="I5155">
        <v>104.7</v>
      </c>
      <c r="J5155">
        <v>0.13</v>
      </c>
      <c r="K5155">
        <v>71.67</v>
      </c>
      <c r="L5155" t="s">
        <v>57</v>
      </c>
    </row>
    <row r="5156" spans="1:12" x14ac:dyDescent="0.3">
      <c r="A5156" t="s">
        <v>1153</v>
      </c>
      <c r="B5156" t="s">
        <v>7370</v>
      </c>
      <c r="C5156" t="s">
        <v>6755</v>
      </c>
      <c r="D5156" t="s">
        <v>196</v>
      </c>
      <c r="E5156" t="s">
        <v>93</v>
      </c>
      <c r="F5156" t="s">
        <v>255</v>
      </c>
      <c r="G5156" t="s">
        <v>68</v>
      </c>
      <c r="H5156">
        <v>3</v>
      </c>
      <c r="I5156">
        <v>35.39</v>
      </c>
      <c r="K5156">
        <v>15.2</v>
      </c>
      <c r="L5156" t="s">
        <v>57</v>
      </c>
    </row>
    <row r="5157" spans="1:12" x14ac:dyDescent="0.3">
      <c r="A5157" t="s">
        <v>1538</v>
      </c>
      <c r="B5157" t="s">
        <v>8167</v>
      </c>
      <c r="C5157" t="s">
        <v>63</v>
      </c>
      <c r="D5157" t="s">
        <v>159</v>
      </c>
      <c r="E5157" t="s">
        <v>60</v>
      </c>
      <c r="F5157" t="s">
        <v>67</v>
      </c>
      <c r="G5157" t="s">
        <v>68</v>
      </c>
      <c r="H5157">
        <v>2</v>
      </c>
      <c r="I5157">
        <v>50.95</v>
      </c>
      <c r="J5157">
        <v>0.185</v>
      </c>
      <c r="K5157">
        <v>25</v>
      </c>
      <c r="L5157" t="s">
        <v>57</v>
      </c>
    </row>
    <row r="5158" spans="1:12" x14ac:dyDescent="0.3">
      <c r="A5158" t="s">
        <v>2645</v>
      </c>
      <c r="B5158" t="s">
        <v>8050</v>
      </c>
      <c r="C5158" t="s">
        <v>88</v>
      </c>
      <c r="D5158" t="s">
        <v>167</v>
      </c>
      <c r="E5158" t="s">
        <v>60</v>
      </c>
      <c r="F5158" t="s">
        <v>99</v>
      </c>
      <c r="G5158" t="s">
        <v>68</v>
      </c>
      <c r="H5158">
        <v>1</v>
      </c>
      <c r="I5158">
        <v>108.36</v>
      </c>
      <c r="J5158">
        <v>0.14199999999999999</v>
      </c>
      <c r="K5158">
        <v>44.07</v>
      </c>
      <c r="L5158" t="s">
        <v>57</v>
      </c>
    </row>
    <row r="5159" spans="1:12" x14ac:dyDescent="0.3">
      <c r="A5159" t="s">
        <v>6237</v>
      </c>
      <c r="B5159" t="s">
        <v>8580</v>
      </c>
      <c r="C5159" t="s">
        <v>88</v>
      </c>
      <c r="D5159" t="s">
        <v>167</v>
      </c>
      <c r="E5159" t="s">
        <v>60</v>
      </c>
      <c r="F5159" t="s">
        <v>76</v>
      </c>
      <c r="G5159" t="s">
        <v>56</v>
      </c>
      <c r="H5159">
        <v>2</v>
      </c>
      <c r="I5159">
        <v>66.819999999999993</v>
      </c>
      <c r="J5159">
        <v>0.106</v>
      </c>
      <c r="K5159">
        <v>29.9</v>
      </c>
      <c r="L5159" t="s">
        <v>57</v>
      </c>
    </row>
    <row r="5160" spans="1:12" x14ac:dyDescent="0.3">
      <c r="A5160" t="s">
        <v>5723</v>
      </c>
      <c r="B5160" t="s">
        <v>7599</v>
      </c>
      <c r="C5160" t="s">
        <v>88</v>
      </c>
      <c r="D5160" t="s">
        <v>234</v>
      </c>
      <c r="E5160" t="s">
        <v>54</v>
      </c>
      <c r="F5160" t="s">
        <v>114</v>
      </c>
      <c r="G5160" t="s">
        <v>56</v>
      </c>
      <c r="H5160">
        <v>5</v>
      </c>
      <c r="I5160">
        <v>15.41</v>
      </c>
      <c r="J5160">
        <v>5.0999999999999997E-2</v>
      </c>
      <c r="K5160">
        <v>9.31</v>
      </c>
      <c r="L5160" t="s">
        <v>104</v>
      </c>
    </row>
    <row r="5161" spans="1:12" x14ac:dyDescent="0.3">
      <c r="A5161" t="s">
        <v>2191</v>
      </c>
      <c r="B5161" t="s">
        <v>7056</v>
      </c>
      <c r="C5161" t="s">
        <v>52</v>
      </c>
      <c r="D5161" t="s">
        <v>130</v>
      </c>
      <c r="E5161" t="s">
        <v>93</v>
      </c>
      <c r="F5161" t="s">
        <v>219</v>
      </c>
      <c r="G5161" t="s">
        <v>56</v>
      </c>
      <c r="H5161">
        <v>2</v>
      </c>
      <c r="I5161">
        <v>11.64</v>
      </c>
      <c r="J5161">
        <v>5.0999999999999997E-2</v>
      </c>
      <c r="K5161">
        <v>4.99</v>
      </c>
      <c r="L5161" t="s">
        <v>57</v>
      </c>
    </row>
    <row r="5162" spans="1:12" x14ac:dyDescent="0.3">
      <c r="A5162" t="s">
        <v>1333</v>
      </c>
      <c r="B5162" t="s">
        <v>7678</v>
      </c>
      <c r="C5162" t="s">
        <v>63</v>
      </c>
      <c r="D5162" t="s">
        <v>64</v>
      </c>
      <c r="E5162" t="s">
        <v>71</v>
      </c>
      <c r="F5162" t="s">
        <v>86</v>
      </c>
      <c r="G5162" t="s">
        <v>56</v>
      </c>
      <c r="H5162">
        <v>1</v>
      </c>
      <c r="I5162">
        <v>84.45</v>
      </c>
      <c r="J5162">
        <v>0.29299999999999998</v>
      </c>
      <c r="K5162">
        <v>63.72</v>
      </c>
      <c r="L5162" t="s">
        <v>57</v>
      </c>
    </row>
    <row r="5163" spans="1:12" x14ac:dyDescent="0.3">
      <c r="A5163" t="s">
        <v>4611</v>
      </c>
      <c r="B5163" t="s">
        <v>7587</v>
      </c>
      <c r="C5163" t="s">
        <v>88</v>
      </c>
      <c r="D5163" t="s">
        <v>206</v>
      </c>
      <c r="E5163" t="s">
        <v>93</v>
      </c>
      <c r="F5163" t="s">
        <v>94</v>
      </c>
      <c r="G5163" t="s">
        <v>56</v>
      </c>
      <c r="H5163">
        <v>1</v>
      </c>
      <c r="I5163">
        <v>17.86</v>
      </c>
      <c r="J5163">
        <v>0.17499999999999999</v>
      </c>
      <c r="K5163">
        <v>6.87</v>
      </c>
      <c r="L5163" t="s">
        <v>57</v>
      </c>
    </row>
    <row r="5164" spans="1:12" x14ac:dyDescent="0.3">
      <c r="A5164" t="s">
        <v>3013</v>
      </c>
      <c r="B5164" t="s">
        <v>7022</v>
      </c>
      <c r="C5164" t="s">
        <v>63</v>
      </c>
      <c r="D5164" t="s">
        <v>119</v>
      </c>
      <c r="E5164" t="s">
        <v>71</v>
      </c>
      <c r="F5164" t="s">
        <v>86</v>
      </c>
      <c r="G5164" t="s">
        <v>68</v>
      </c>
      <c r="H5164">
        <v>4</v>
      </c>
      <c r="I5164">
        <v>40.5</v>
      </c>
      <c r="J5164">
        <v>0.13700000000000001</v>
      </c>
      <c r="K5164">
        <v>30.83</v>
      </c>
      <c r="L5164" t="s">
        <v>57</v>
      </c>
    </row>
    <row r="5165" spans="1:12" x14ac:dyDescent="0.3">
      <c r="A5165" t="s">
        <v>6431</v>
      </c>
      <c r="B5165" t="s">
        <v>8115</v>
      </c>
      <c r="C5165" t="s">
        <v>88</v>
      </c>
      <c r="D5165" t="s">
        <v>167</v>
      </c>
      <c r="E5165" t="s">
        <v>107</v>
      </c>
      <c r="F5165" t="s">
        <v>148</v>
      </c>
      <c r="G5165" t="s">
        <v>56</v>
      </c>
      <c r="H5165">
        <v>1</v>
      </c>
      <c r="I5165">
        <v>35.909999999999997</v>
      </c>
      <c r="J5165">
        <v>0.14199999999999999</v>
      </c>
      <c r="K5165">
        <v>15.97</v>
      </c>
      <c r="L5165" t="s">
        <v>6720</v>
      </c>
    </row>
    <row r="5166" spans="1:12" x14ac:dyDescent="0.3">
      <c r="A5166" t="s">
        <v>5080</v>
      </c>
      <c r="B5166" t="s">
        <v>7663</v>
      </c>
      <c r="C5166" t="s">
        <v>52</v>
      </c>
      <c r="D5166" t="s">
        <v>53</v>
      </c>
      <c r="E5166" t="s">
        <v>93</v>
      </c>
      <c r="F5166" t="s">
        <v>219</v>
      </c>
      <c r="G5166" t="s">
        <v>68</v>
      </c>
      <c r="H5166">
        <v>2</v>
      </c>
      <c r="I5166">
        <v>34.69</v>
      </c>
      <c r="J5166">
        <v>0.126</v>
      </c>
      <c r="K5166">
        <v>12.7</v>
      </c>
      <c r="L5166" t="s">
        <v>57</v>
      </c>
    </row>
    <row r="5167" spans="1:12" x14ac:dyDescent="0.3">
      <c r="A5167" t="s">
        <v>5070</v>
      </c>
      <c r="B5167" t="s">
        <v>7387</v>
      </c>
      <c r="C5167" t="s">
        <v>63</v>
      </c>
      <c r="D5167" t="s">
        <v>119</v>
      </c>
      <c r="E5167" t="s">
        <v>93</v>
      </c>
      <c r="F5167" t="s">
        <v>124</v>
      </c>
      <c r="G5167" t="s">
        <v>56</v>
      </c>
      <c r="H5167">
        <v>2</v>
      </c>
      <c r="I5167">
        <v>28.82</v>
      </c>
      <c r="J5167">
        <v>0.13</v>
      </c>
      <c r="K5167">
        <v>13.63</v>
      </c>
      <c r="L5167" t="s">
        <v>57</v>
      </c>
    </row>
    <row r="5168" spans="1:12" x14ac:dyDescent="0.3">
      <c r="A5168" t="s">
        <v>1988</v>
      </c>
      <c r="B5168" t="s">
        <v>7594</v>
      </c>
      <c r="C5168" t="s">
        <v>88</v>
      </c>
      <c r="D5168" t="s">
        <v>202</v>
      </c>
      <c r="E5168" t="s">
        <v>60</v>
      </c>
      <c r="F5168" t="s">
        <v>61</v>
      </c>
      <c r="G5168" t="s">
        <v>56</v>
      </c>
      <c r="H5168">
        <v>8</v>
      </c>
      <c r="I5168">
        <v>97.75</v>
      </c>
      <c r="J5168">
        <v>0.127</v>
      </c>
      <c r="K5168">
        <v>51.6</v>
      </c>
      <c r="L5168" t="s">
        <v>57</v>
      </c>
    </row>
    <row r="5169" spans="1:12" x14ac:dyDescent="0.3">
      <c r="A5169" t="s">
        <v>2066</v>
      </c>
      <c r="B5169" t="s">
        <v>7823</v>
      </c>
      <c r="C5169" t="s">
        <v>84</v>
      </c>
      <c r="D5169" t="s">
        <v>144</v>
      </c>
      <c r="E5169" t="s">
        <v>107</v>
      </c>
      <c r="F5169" t="s">
        <v>193</v>
      </c>
      <c r="G5169" t="s">
        <v>68</v>
      </c>
      <c r="H5169">
        <v>2</v>
      </c>
      <c r="I5169">
        <v>53.95</v>
      </c>
      <c r="J5169">
        <v>0.13</v>
      </c>
      <c r="K5169">
        <v>19.91</v>
      </c>
      <c r="L5169" t="s">
        <v>57</v>
      </c>
    </row>
    <row r="5170" spans="1:12" x14ac:dyDescent="0.3">
      <c r="A5170" t="s">
        <v>1644</v>
      </c>
      <c r="B5170" t="s">
        <v>7284</v>
      </c>
      <c r="C5170" t="s">
        <v>63</v>
      </c>
      <c r="D5170" t="s">
        <v>159</v>
      </c>
      <c r="E5170" t="s">
        <v>7039</v>
      </c>
      <c r="F5170" t="s">
        <v>268</v>
      </c>
      <c r="G5170" t="s">
        <v>68</v>
      </c>
      <c r="H5170">
        <v>1</v>
      </c>
      <c r="I5170">
        <v>22.25</v>
      </c>
      <c r="J5170">
        <v>0.252</v>
      </c>
      <c r="L5170" t="s">
        <v>6738</v>
      </c>
    </row>
    <row r="5171" spans="1:12" x14ac:dyDescent="0.3">
      <c r="A5171" t="s">
        <v>4004</v>
      </c>
      <c r="B5171" t="s">
        <v>7361</v>
      </c>
      <c r="C5171" t="s">
        <v>88</v>
      </c>
      <c r="D5171" t="s">
        <v>167</v>
      </c>
      <c r="E5171" t="s">
        <v>107</v>
      </c>
      <c r="F5171" t="s">
        <v>139</v>
      </c>
      <c r="G5171" t="s">
        <v>56</v>
      </c>
      <c r="H5171">
        <v>8</v>
      </c>
      <c r="J5171">
        <v>3.3000000000000002E-2</v>
      </c>
      <c r="K5171">
        <v>10.42</v>
      </c>
      <c r="L5171" t="s">
        <v>57</v>
      </c>
    </row>
    <row r="5172" spans="1:12" x14ac:dyDescent="0.3">
      <c r="A5172" t="s">
        <v>1300</v>
      </c>
      <c r="B5172" t="s">
        <v>7068</v>
      </c>
      <c r="C5172" t="s">
        <v>6817</v>
      </c>
      <c r="D5172" t="s">
        <v>270</v>
      </c>
      <c r="E5172" t="s">
        <v>71</v>
      </c>
      <c r="F5172" t="s">
        <v>78</v>
      </c>
      <c r="G5172" t="s">
        <v>56</v>
      </c>
      <c r="H5172">
        <v>2</v>
      </c>
      <c r="J5172">
        <v>0.10100000000000001</v>
      </c>
      <c r="K5172">
        <v>64.849999999999994</v>
      </c>
      <c r="L5172" t="s">
        <v>57</v>
      </c>
    </row>
    <row r="5173" spans="1:12" x14ac:dyDescent="0.3">
      <c r="A5173" t="s">
        <v>5383</v>
      </c>
      <c r="B5173" t="s">
        <v>8581</v>
      </c>
      <c r="C5173" t="s">
        <v>84</v>
      </c>
      <c r="D5173" t="s">
        <v>144</v>
      </c>
      <c r="E5173" t="s">
        <v>60</v>
      </c>
      <c r="F5173" t="s">
        <v>67</v>
      </c>
      <c r="G5173" t="s">
        <v>68</v>
      </c>
      <c r="H5173">
        <v>3</v>
      </c>
      <c r="I5173">
        <v>113.07</v>
      </c>
      <c r="J5173">
        <v>0.02</v>
      </c>
      <c r="K5173">
        <v>46.65</v>
      </c>
      <c r="L5173" t="s">
        <v>57</v>
      </c>
    </row>
    <row r="5174" spans="1:12" x14ac:dyDescent="0.3">
      <c r="A5174" t="s">
        <v>1434</v>
      </c>
      <c r="B5174" t="s">
        <v>8431</v>
      </c>
      <c r="C5174" t="s">
        <v>84</v>
      </c>
      <c r="D5174" t="s">
        <v>171</v>
      </c>
      <c r="E5174" t="s">
        <v>107</v>
      </c>
      <c r="F5174" t="s">
        <v>108</v>
      </c>
      <c r="G5174" t="s">
        <v>56</v>
      </c>
      <c r="H5174">
        <v>1</v>
      </c>
      <c r="I5174">
        <v>44.79</v>
      </c>
      <c r="J5174">
        <v>0.03</v>
      </c>
      <c r="K5174">
        <v>15.11</v>
      </c>
      <c r="L5174" t="s">
        <v>57</v>
      </c>
    </row>
    <row r="5175" spans="1:12" x14ac:dyDescent="0.3">
      <c r="A5175" t="s">
        <v>1748</v>
      </c>
      <c r="B5175" t="s">
        <v>7002</v>
      </c>
      <c r="C5175" t="s">
        <v>63</v>
      </c>
      <c r="D5175" t="s">
        <v>64</v>
      </c>
      <c r="E5175" t="s">
        <v>71</v>
      </c>
      <c r="F5175" t="s">
        <v>126</v>
      </c>
      <c r="G5175" t="s">
        <v>56</v>
      </c>
      <c r="H5175">
        <v>8</v>
      </c>
      <c r="I5175">
        <v>214.19</v>
      </c>
      <c r="J5175">
        <v>0.22700000000000001</v>
      </c>
      <c r="K5175">
        <v>158.93</v>
      </c>
      <c r="L5175" t="s">
        <v>57</v>
      </c>
    </row>
    <row r="5176" spans="1:12" x14ac:dyDescent="0.3">
      <c r="A5176" t="s">
        <v>5972</v>
      </c>
      <c r="B5176" t="s">
        <v>7615</v>
      </c>
      <c r="C5176" t="s">
        <v>84</v>
      </c>
      <c r="D5176" t="s">
        <v>572</v>
      </c>
      <c r="E5176" t="s">
        <v>54</v>
      </c>
      <c r="F5176" t="s">
        <v>268</v>
      </c>
      <c r="G5176" t="s">
        <v>56</v>
      </c>
      <c r="H5176">
        <v>1</v>
      </c>
      <c r="I5176">
        <v>4.09</v>
      </c>
      <c r="J5176">
        <v>4.2999999999999997E-2</v>
      </c>
      <c r="K5176">
        <v>2.83</v>
      </c>
      <c r="L5176" t="s">
        <v>57</v>
      </c>
    </row>
    <row r="5177" spans="1:12" x14ac:dyDescent="0.3">
      <c r="A5177" t="s">
        <v>1463</v>
      </c>
      <c r="B5177" t="s">
        <v>7029</v>
      </c>
      <c r="C5177" t="s">
        <v>63</v>
      </c>
      <c r="D5177" t="s">
        <v>137</v>
      </c>
      <c r="E5177" t="s">
        <v>71</v>
      </c>
      <c r="F5177" t="s">
        <v>72</v>
      </c>
      <c r="G5177" t="s">
        <v>56</v>
      </c>
      <c r="H5177">
        <v>6</v>
      </c>
      <c r="I5177">
        <v>83.29</v>
      </c>
      <c r="J5177">
        <v>0.21199999999999999</v>
      </c>
      <c r="K5177">
        <v>60.04</v>
      </c>
      <c r="L5177" t="s">
        <v>57</v>
      </c>
    </row>
    <row r="5178" spans="1:12" x14ac:dyDescent="0.3">
      <c r="A5178" t="s">
        <v>6294</v>
      </c>
      <c r="B5178" t="s">
        <v>7210</v>
      </c>
      <c r="C5178" t="s">
        <v>52</v>
      </c>
      <c r="D5178" t="s">
        <v>181</v>
      </c>
      <c r="E5178" t="s">
        <v>54</v>
      </c>
      <c r="F5178" t="s">
        <v>114</v>
      </c>
      <c r="G5178" t="s">
        <v>56</v>
      </c>
      <c r="H5178">
        <v>3</v>
      </c>
      <c r="I5178">
        <v>22</v>
      </c>
      <c r="J5178">
        <v>0.127</v>
      </c>
      <c r="K5178">
        <v>14.86</v>
      </c>
      <c r="L5178" t="s">
        <v>57</v>
      </c>
    </row>
    <row r="5179" spans="1:12" x14ac:dyDescent="0.3">
      <c r="A5179" t="s">
        <v>2108</v>
      </c>
      <c r="B5179" t="s">
        <v>8422</v>
      </c>
      <c r="C5179" t="s">
        <v>6865</v>
      </c>
      <c r="D5179" t="s">
        <v>281</v>
      </c>
      <c r="E5179" t="s">
        <v>54</v>
      </c>
      <c r="F5179" t="s">
        <v>114</v>
      </c>
      <c r="G5179" t="s">
        <v>56</v>
      </c>
      <c r="H5179">
        <v>3</v>
      </c>
      <c r="I5179">
        <v>18.2</v>
      </c>
      <c r="J5179">
        <v>0.23400000000000001</v>
      </c>
      <c r="K5179">
        <v>11.13</v>
      </c>
      <c r="L5179" t="s">
        <v>57</v>
      </c>
    </row>
    <row r="5180" spans="1:12" x14ac:dyDescent="0.3">
      <c r="A5180" t="s">
        <v>3320</v>
      </c>
      <c r="B5180" t="s">
        <v>7345</v>
      </c>
      <c r="C5180" t="s">
        <v>52</v>
      </c>
      <c r="D5180" t="s">
        <v>101</v>
      </c>
      <c r="E5180" t="s">
        <v>107</v>
      </c>
      <c r="F5180" t="s">
        <v>139</v>
      </c>
      <c r="G5180" t="s">
        <v>56</v>
      </c>
      <c r="H5180">
        <v>3</v>
      </c>
      <c r="I5180">
        <v>56.39</v>
      </c>
      <c r="J5180">
        <v>6.6000000000000003E-2</v>
      </c>
      <c r="K5180">
        <v>21.07</v>
      </c>
      <c r="L5180" t="s">
        <v>104</v>
      </c>
    </row>
    <row r="5181" spans="1:12" x14ac:dyDescent="0.3">
      <c r="A5181" t="s">
        <v>4728</v>
      </c>
      <c r="B5181" t="s">
        <v>8579</v>
      </c>
      <c r="C5181" t="s">
        <v>52</v>
      </c>
      <c r="D5181" t="s">
        <v>75</v>
      </c>
      <c r="E5181" t="s">
        <v>60</v>
      </c>
      <c r="F5181" t="s">
        <v>61</v>
      </c>
      <c r="G5181" t="s">
        <v>56</v>
      </c>
      <c r="H5181">
        <v>8</v>
      </c>
      <c r="I5181">
        <v>55.4</v>
      </c>
      <c r="J5181">
        <v>0.106</v>
      </c>
      <c r="K5181">
        <v>29.76</v>
      </c>
      <c r="L5181" t="s">
        <v>104</v>
      </c>
    </row>
    <row r="5182" spans="1:12" x14ac:dyDescent="0.3">
      <c r="A5182" t="s">
        <v>2744</v>
      </c>
      <c r="B5182" t="s">
        <v>7894</v>
      </c>
      <c r="C5182" t="s">
        <v>52</v>
      </c>
      <c r="D5182" t="s">
        <v>59</v>
      </c>
      <c r="E5182" t="s">
        <v>71</v>
      </c>
      <c r="F5182" t="s">
        <v>72</v>
      </c>
      <c r="G5182" t="s">
        <v>68</v>
      </c>
      <c r="H5182">
        <v>1</v>
      </c>
      <c r="I5182">
        <v>273.14</v>
      </c>
      <c r="J5182">
        <v>0.129</v>
      </c>
      <c r="K5182">
        <v>190.84</v>
      </c>
      <c r="L5182" t="s">
        <v>57</v>
      </c>
    </row>
    <row r="5183" spans="1:12" x14ac:dyDescent="0.3">
      <c r="A5183" t="s">
        <v>2277</v>
      </c>
      <c r="B5183" t="s">
        <v>8490</v>
      </c>
      <c r="C5183" t="s">
        <v>52</v>
      </c>
      <c r="D5183" t="s">
        <v>96</v>
      </c>
      <c r="E5183" t="s">
        <v>60</v>
      </c>
      <c r="F5183" t="s">
        <v>61</v>
      </c>
      <c r="G5183" t="s">
        <v>68</v>
      </c>
      <c r="H5183">
        <v>2</v>
      </c>
      <c r="I5183">
        <v>60.74</v>
      </c>
      <c r="J5183">
        <v>0.16</v>
      </c>
      <c r="K5183">
        <v>31.72</v>
      </c>
      <c r="L5183" t="s">
        <v>57</v>
      </c>
    </row>
    <row r="5184" spans="1:12" x14ac:dyDescent="0.3">
      <c r="A5184" t="s">
        <v>6481</v>
      </c>
      <c r="B5184" t="s">
        <v>8125</v>
      </c>
      <c r="C5184" t="s">
        <v>63</v>
      </c>
      <c r="D5184" t="s">
        <v>7074</v>
      </c>
      <c r="E5184" t="s">
        <v>107</v>
      </c>
      <c r="F5184" t="s">
        <v>132</v>
      </c>
      <c r="G5184" t="s">
        <v>68</v>
      </c>
      <c r="H5184">
        <v>3</v>
      </c>
      <c r="I5184">
        <v>47.38</v>
      </c>
      <c r="J5184">
        <v>0.128</v>
      </c>
      <c r="K5184">
        <v>15.12</v>
      </c>
    </row>
    <row r="5185" spans="1:12" x14ac:dyDescent="0.3">
      <c r="A5185" t="s">
        <v>5447</v>
      </c>
      <c r="B5185" t="s">
        <v>7025</v>
      </c>
      <c r="C5185" t="s">
        <v>88</v>
      </c>
      <c r="D5185" t="s">
        <v>135</v>
      </c>
      <c r="E5185" t="s">
        <v>71</v>
      </c>
      <c r="F5185" t="s">
        <v>78</v>
      </c>
      <c r="G5185" t="s">
        <v>68</v>
      </c>
      <c r="H5185">
        <v>9</v>
      </c>
      <c r="I5185">
        <v>245.08</v>
      </c>
      <c r="J5185">
        <v>0.13300000000000001</v>
      </c>
      <c r="K5185">
        <v>174.84</v>
      </c>
      <c r="L5185" t="s">
        <v>57</v>
      </c>
    </row>
    <row r="5186" spans="1:12" x14ac:dyDescent="0.3">
      <c r="A5186" t="s">
        <v>1052</v>
      </c>
      <c r="B5186" t="s">
        <v>7655</v>
      </c>
      <c r="C5186" t="s">
        <v>52</v>
      </c>
      <c r="D5186" t="s">
        <v>237</v>
      </c>
      <c r="E5186" t="s">
        <v>54</v>
      </c>
      <c r="F5186" t="s">
        <v>114</v>
      </c>
      <c r="G5186" t="s">
        <v>56</v>
      </c>
      <c r="H5186">
        <v>5</v>
      </c>
      <c r="I5186">
        <v>9.7799999999999994</v>
      </c>
      <c r="J5186">
        <v>0.10299999999999999</v>
      </c>
      <c r="K5186">
        <v>5.97</v>
      </c>
      <c r="L5186" t="s">
        <v>57</v>
      </c>
    </row>
    <row r="5187" spans="1:12" x14ac:dyDescent="0.3">
      <c r="A5187" t="s">
        <v>5898</v>
      </c>
      <c r="B5187" t="s">
        <v>7163</v>
      </c>
      <c r="C5187" t="s">
        <v>84</v>
      </c>
      <c r="D5187" t="s">
        <v>144</v>
      </c>
      <c r="E5187" t="s">
        <v>71</v>
      </c>
      <c r="F5187" t="s">
        <v>72</v>
      </c>
      <c r="G5187" t="s">
        <v>56</v>
      </c>
      <c r="H5187">
        <v>3</v>
      </c>
      <c r="I5187">
        <v>100.91</v>
      </c>
      <c r="J5187">
        <v>3.2000000000000001E-2</v>
      </c>
      <c r="K5187">
        <v>78.989999999999995</v>
      </c>
      <c r="L5187" t="s">
        <v>57</v>
      </c>
    </row>
    <row r="5188" spans="1:12" x14ac:dyDescent="0.3">
      <c r="A5188" t="s">
        <v>1928</v>
      </c>
      <c r="B5188" t="s">
        <v>8080</v>
      </c>
      <c r="C5188" t="s">
        <v>52</v>
      </c>
      <c r="D5188" t="s">
        <v>216</v>
      </c>
      <c r="E5188" t="s">
        <v>71</v>
      </c>
      <c r="F5188" t="s">
        <v>97</v>
      </c>
      <c r="G5188" t="s">
        <v>68</v>
      </c>
      <c r="H5188">
        <v>3</v>
      </c>
      <c r="I5188">
        <v>292.91000000000003</v>
      </c>
      <c r="J5188">
        <v>6.2E-2</v>
      </c>
      <c r="K5188">
        <v>224.69</v>
      </c>
      <c r="L5188" t="s">
        <v>57</v>
      </c>
    </row>
    <row r="5189" spans="1:12" x14ac:dyDescent="0.3">
      <c r="A5189" t="s">
        <v>3166</v>
      </c>
      <c r="B5189" t="s">
        <v>8080</v>
      </c>
      <c r="C5189" t="s">
        <v>88</v>
      </c>
      <c r="D5189" t="s">
        <v>270</v>
      </c>
      <c r="E5189" t="s">
        <v>107</v>
      </c>
      <c r="F5189" t="s">
        <v>132</v>
      </c>
      <c r="G5189" t="s">
        <v>68</v>
      </c>
      <c r="H5189">
        <v>3</v>
      </c>
      <c r="I5189">
        <v>16.48</v>
      </c>
      <c r="J5189">
        <v>0.159</v>
      </c>
      <c r="K5189">
        <v>7.41</v>
      </c>
      <c r="L5189" t="s">
        <v>57</v>
      </c>
    </row>
    <row r="5190" spans="1:12" x14ac:dyDescent="0.3">
      <c r="A5190" t="s">
        <v>5077</v>
      </c>
      <c r="B5190" t="s">
        <v>7839</v>
      </c>
      <c r="C5190" t="s">
        <v>63</v>
      </c>
      <c r="D5190" t="s">
        <v>188</v>
      </c>
      <c r="E5190" t="s">
        <v>107</v>
      </c>
      <c r="F5190" t="s">
        <v>139</v>
      </c>
      <c r="G5190" t="s">
        <v>56</v>
      </c>
      <c r="H5190">
        <v>10</v>
      </c>
      <c r="I5190">
        <v>25.31</v>
      </c>
      <c r="J5190">
        <v>0.18099999999999999</v>
      </c>
      <c r="K5190">
        <v>7.98</v>
      </c>
      <c r="L5190" t="s">
        <v>104</v>
      </c>
    </row>
    <row r="5191" spans="1:12" x14ac:dyDescent="0.3">
      <c r="A5191" t="s">
        <v>1513</v>
      </c>
      <c r="B5191" t="s">
        <v>7526</v>
      </c>
      <c r="C5191" t="s">
        <v>88</v>
      </c>
      <c r="D5191" t="s">
        <v>179</v>
      </c>
      <c r="E5191" t="s">
        <v>107</v>
      </c>
      <c r="F5191" t="s">
        <v>193</v>
      </c>
      <c r="G5191" t="s">
        <v>68</v>
      </c>
      <c r="H5191">
        <v>2</v>
      </c>
      <c r="I5191">
        <v>51.13</v>
      </c>
      <c r="J5191">
        <v>0.107</v>
      </c>
      <c r="K5191">
        <v>22.39</v>
      </c>
      <c r="L5191" t="s">
        <v>57</v>
      </c>
    </row>
    <row r="5192" spans="1:12" x14ac:dyDescent="0.3">
      <c r="A5192" t="s">
        <v>2329</v>
      </c>
      <c r="B5192" t="s">
        <v>8486</v>
      </c>
      <c r="C5192" t="s">
        <v>84</v>
      </c>
      <c r="D5192" t="s">
        <v>6789</v>
      </c>
      <c r="E5192" t="s">
        <v>6901</v>
      </c>
      <c r="F5192" t="s">
        <v>61</v>
      </c>
      <c r="G5192" t="s">
        <v>56</v>
      </c>
      <c r="H5192">
        <v>1</v>
      </c>
      <c r="I5192">
        <v>34.17</v>
      </c>
      <c r="J5192">
        <v>0.111</v>
      </c>
      <c r="K5192">
        <v>14.76</v>
      </c>
      <c r="L5192" t="s">
        <v>57</v>
      </c>
    </row>
    <row r="5193" spans="1:12" x14ac:dyDescent="0.3">
      <c r="A5193" t="s">
        <v>4165</v>
      </c>
      <c r="B5193" t="s">
        <v>7574</v>
      </c>
      <c r="C5193" t="s">
        <v>88</v>
      </c>
      <c r="D5193" t="s">
        <v>183</v>
      </c>
      <c r="E5193" t="s">
        <v>93</v>
      </c>
      <c r="F5193" t="s">
        <v>219</v>
      </c>
      <c r="G5193" t="s">
        <v>68</v>
      </c>
      <c r="H5193">
        <v>2</v>
      </c>
      <c r="I5193">
        <v>78.62</v>
      </c>
      <c r="J5193">
        <v>4.7E-2</v>
      </c>
      <c r="K5193">
        <v>27.63</v>
      </c>
      <c r="L5193" t="s">
        <v>57</v>
      </c>
    </row>
    <row r="5194" spans="1:12" x14ac:dyDescent="0.3">
      <c r="A5194" t="s">
        <v>6248</v>
      </c>
      <c r="B5194" t="s">
        <v>8372</v>
      </c>
      <c r="C5194" t="s">
        <v>6750</v>
      </c>
      <c r="D5194" t="s">
        <v>167</v>
      </c>
      <c r="E5194" t="s">
        <v>93</v>
      </c>
      <c r="F5194" t="s">
        <v>124</v>
      </c>
      <c r="G5194" t="s">
        <v>56</v>
      </c>
      <c r="H5194">
        <v>5</v>
      </c>
      <c r="I5194">
        <v>47.59</v>
      </c>
      <c r="J5194">
        <v>7.1999999999999995E-2</v>
      </c>
      <c r="K5194">
        <v>22.19</v>
      </c>
      <c r="L5194" t="s">
        <v>57</v>
      </c>
    </row>
    <row r="5195" spans="1:12" x14ac:dyDescent="0.3">
      <c r="A5195" t="s">
        <v>799</v>
      </c>
      <c r="B5195" t="s">
        <v>7779</v>
      </c>
      <c r="C5195" t="s">
        <v>84</v>
      </c>
      <c r="D5195" t="s">
        <v>229</v>
      </c>
      <c r="E5195" t="s">
        <v>71</v>
      </c>
      <c r="F5195" t="s">
        <v>97</v>
      </c>
      <c r="G5195" t="s">
        <v>56</v>
      </c>
      <c r="H5195">
        <v>5</v>
      </c>
      <c r="J5195">
        <v>7.3999999999999996E-2</v>
      </c>
      <c r="K5195">
        <v>91.4</v>
      </c>
      <c r="L5195" t="s">
        <v>57</v>
      </c>
    </row>
    <row r="5196" spans="1:12" x14ac:dyDescent="0.3">
      <c r="A5196" t="s">
        <v>4573</v>
      </c>
      <c r="B5196" t="s">
        <v>8361</v>
      </c>
      <c r="C5196" t="s">
        <v>84</v>
      </c>
      <c r="D5196" t="s">
        <v>177</v>
      </c>
      <c r="E5196" t="s">
        <v>107</v>
      </c>
      <c r="F5196" t="s">
        <v>7159</v>
      </c>
      <c r="G5196" t="s">
        <v>68</v>
      </c>
      <c r="H5196">
        <v>1</v>
      </c>
      <c r="I5196">
        <v>45.62</v>
      </c>
      <c r="K5196">
        <v>14.31</v>
      </c>
      <c r="L5196" t="s">
        <v>57</v>
      </c>
    </row>
    <row r="5197" spans="1:12" x14ac:dyDescent="0.3">
      <c r="A5197" t="s">
        <v>2422</v>
      </c>
      <c r="B5197" t="s">
        <v>7351</v>
      </c>
      <c r="C5197" t="s">
        <v>84</v>
      </c>
      <c r="D5197" t="s">
        <v>169</v>
      </c>
      <c r="E5197" t="s">
        <v>107</v>
      </c>
      <c r="F5197" t="s">
        <v>148</v>
      </c>
      <c r="G5197" t="s">
        <v>56</v>
      </c>
      <c r="H5197">
        <v>8</v>
      </c>
      <c r="I5197">
        <v>57.94</v>
      </c>
      <c r="J5197">
        <v>8.2000000000000003E-2</v>
      </c>
      <c r="K5197">
        <v>25.27</v>
      </c>
      <c r="L5197" t="s">
        <v>57</v>
      </c>
    </row>
    <row r="5198" spans="1:12" x14ac:dyDescent="0.3">
      <c r="A5198" t="s">
        <v>3998</v>
      </c>
      <c r="B5198" t="s">
        <v>7429</v>
      </c>
      <c r="C5198" t="s">
        <v>84</v>
      </c>
      <c r="D5198" t="s">
        <v>169</v>
      </c>
      <c r="E5198" t="s">
        <v>60</v>
      </c>
      <c r="F5198" t="s">
        <v>61</v>
      </c>
      <c r="G5198" t="s">
        <v>68</v>
      </c>
      <c r="H5198">
        <v>1</v>
      </c>
      <c r="I5198">
        <v>78</v>
      </c>
      <c r="J5198">
        <v>4.2999999999999997E-2</v>
      </c>
      <c r="K5198">
        <v>40.15</v>
      </c>
      <c r="L5198" t="s">
        <v>57</v>
      </c>
    </row>
    <row r="5199" spans="1:12" x14ac:dyDescent="0.3">
      <c r="A5199" t="s">
        <v>5900</v>
      </c>
      <c r="B5199" t="s">
        <v>7409</v>
      </c>
      <c r="C5199" t="s">
        <v>84</v>
      </c>
      <c r="D5199" t="s">
        <v>150</v>
      </c>
      <c r="E5199" t="s">
        <v>54</v>
      </c>
      <c r="F5199" t="s">
        <v>114</v>
      </c>
      <c r="G5199" t="s">
        <v>68</v>
      </c>
      <c r="H5199">
        <v>1</v>
      </c>
      <c r="I5199">
        <v>17.82</v>
      </c>
      <c r="J5199">
        <v>9.8000000000000004E-2</v>
      </c>
      <c r="K5199">
        <v>11.87</v>
      </c>
      <c r="L5199" t="s">
        <v>57</v>
      </c>
    </row>
    <row r="5200" spans="1:12" x14ac:dyDescent="0.3">
      <c r="A5200" t="s">
        <v>3705</v>
      </c>
      <c r="B5200" t="s">
        <v>7114</v>
      </c>
      <c r="C5200" t="s">
        <v>52</v>
      </c>
      <c r="D5200" t="s">
        <v>53</v>
      </c>
      <c r="E5200" t="s">
        <v>71</v>
      </c>
      <c r="F5200" t="s">
        <v>78</v>
      </c>
      <c r="G5200" t="s">
        <v>56</v>
      </c>
      <c r="H5200">
        <v>6</v>
      </c>
      <c r="I5200">
        <v>149.72999999999999</v>
      </c>
      <c r="J5200">
        <v>0.14799999999999999</v>
      </c>
      <c r="K5200">
        <v>104.89</v>
      </c>
      <c r="L5200" t="s">
        <v>57</v>
      </c>
    </row>
    <row r="5201" spans="1:12" x14ac:dyDescent="0.3">
      <c r="A5201" t="s">
        <v>1275</v>
      </c>
      <c r="B5201" t="s">
        <v>7970</v>
      </c>
      <c r="C5201" t="s">
        <v>84</v>
      </c>
      <c r="D5201" t="s">
        <v>103</v>
      </c>
      <c r="E5201" t="s">
        <v>93</v>
      </c>
      <c r="F5201" t="s">
        <v>124</v>
      </c>
      <c r="G5201" t="s">
        <v>56</v>
      </c>
      <c r="H5201">
        <v>3</v>
      </c>
      <c r="I5201">
        <v>45.57</v>
      </c>
      <c r="J5201">
        <v>0.08</v>
      </c>
      <c r="K5201">
        <v>17.61</v>
      </c>
      <c r="L5201" t="s">
        <v>57</v>
      </c>
    </row>
    <row r="5202" spans="1:12" x14ac:dyDescent="0.3">
      <c r="A5202" t="s">
        <v>5467</v>
      </c>
      <c r="B5202" t="s">
        <v>7488</v>
      </c>
      <c r="C5202" t="s">
        <v>63</v>
      </c>
      <c r="D5202" t="s">
        <v>6866</v>
      </c>
      <c r="E5202" t="s">
        <v>93</v>
      </c>
      <c r="F5202" t="s">
        <v>219</v>
      </c>
      <c r="G5202" t="s">
        <v>68</v>
      </c>
      <c r="H5202">
        <v>3</v>
      </c>
      <c r="I5202">
        <v>49.19</v>
      </c>
      <c r="J5202">
        <v>8.8999999999999996E-2</v>
      </c>
      <c r="K5202">
        <v>23.85</v>
      </c>
      <c r="L5202" t="s">
        <v>104</v>
      </c>
    </row>
    <row r="5203" spans="1:12" x14ac:dyDescent="0.3">
      <c r="A5203" t="s">
        <v>4185</v>
      </c>
      <c r="B5203" t="s">
        <v>6843</v>
      </c>
      <c r="C5203" t="s">
        <v>88</v>
      </c>
      <c r="D5203" t="s">
        <v>202</v>
      </c>
      <c r="E5203" t="s">
        <v>54</v>
      </c>
      <c r="F5203" t="s">
        <v>114</v>
      </c>
      <c r="G5203" t="s">
        <v>68</v>
      </c>
      <c r="H5203">
        <v>3</v>
      </c>
      <c r="I5203">
        <v>21.36</v>
      </c>
      <c r="J5203">
        <v>5.8999999999999997E-2</v>
      </c>
      <c r="K5203">
        <v>14.8</v>
      </c>
      <c r="L5203" t="s">
        <v>57</v>
      </c>
    </row>
    <row r="5204" spans="1:12" x14ac:dyDescent="0.3">
      <c r="A5204" t="s">
        <v>3282</v>
      </c>
      <c r="B5204" t="s">
        <v>7405</v>
      </c>
      <c r="C5204" t="s">
        <v>84</v>
      </c>
      <c r="D5204" t="s">
        <v>103</v>
      </c>
      <c r="E5204" t="s">
        <v>71</v>
      </c>
      <c r="F5204" t="s">
        <v>126</v>
      </c>
      <c r="G5204" t="s">
        <v>56</v>
      </c>
      <c r="H5204">
        <v>6</v>
      </c>
      <c r="I5204">
        <v>253.51</v>
      </c>
      <c r="J5204">
        <v>0.182</v>
      </c>
      <c r="K5204">
        <v>166.87</v>
      </c>
      <c r="L5204" t="s">
        <v>6738</v>
      </c>
    </row>
    <row r="5205" spans="1:12" x14ac:dyDescent="0.3">
      <c r="A5205" t="s">
        <v>449</v>
      </c>
      <c r="B5205" t="s">
        <v>8470</v>
      </c>
      <c r="C5205" t="s">
        <v>88</v>
      </c>
      <c r="D5205" t="s">
        <v>7026</v>
      </c>
      <c r="E5205" t="s">
        <v>54</v>
      </c>
      <c r="F5205" t="s">
        <v>268</v>
      </c>
      <c r="G5205" t="s">
        <v>68</v>
      </c>
      <c r="H5205">
        <v>1</v>
      </c>
      <c r="I5205">
        <v>21.11</v>
      </c>
      <c r="J5205">
        <v>1.7000000000000001E-2</v>
      </c>
      <c r="K5205">
        <v>12.39</v>
      </c>
      <c r="L5205" t="s">
        <v>57</v>
      </c>
    </row>
    <row r="5206" spans="1:12" x14ac:dyDescent="0.3">
      <c r="A5206" t="s">
        <v>5293</v>
      </c>
      <c r="B5206" t="s">
        <v>7952</v>
      </c>
      <c r="C5206" t="s">
        <v>88</v>
      </c>
      <c r="D5206" t="s">
        <v>206</v>
      </c>
      <c r="E5206" t="s">
        <v>71</v>
      </c>
      <c r="F5206" t="s">
        <v>97</v>
      </c>
      <c r="G5206" t="s">
        <v>68</v>
      </c>
      <c r="H5206">
        <v>6</v>
      </c>
      <c r="I5206">
        <v>153.02000000000001</v>
      </c>
      <c r="J5206">
        <v>0</v>
      </c>
      <c r="K5206">
        <v>110.83</v>
      </c>
      <c r="L5206" t="s">
        <v>57</v>
      </c>
    </row>
    <row r="5207" spans="1:12" x14ac:dyDescent="0.3">
      <c r="A5207" t="s">
        <v>4506</v>
      </c>
      <c r="B5207" t="s">
        <v>7648</v>
      </c>
      <c r="C5207" t="s">
        <v>63</v>
      </c>
      <c r="D5207" t="s">
        <v>263</v>
      </c>
      <c r="E5207" t="s">
        <v>71</v>
      </c>
      <c r="F5207" t="s">
        <v>78</v>
      </c>
      <c r="G5207" t="s">
        <v>68</v>
      </c>
      <c r="H5207">
        <v>1</v>
      </c>
      <c r="I5207">
        <v>123.17</v>
      </c>
      <c r="J5207">
        <v>0.27</v>
      </c>
      <c r="K5207">
        <v>90.72</v>
      </c>
      <c r="L5207" t="s">
        <v>57</v>
      </c>
    </row>
    <row r="5208" spans="1:12" x14ac:dyDescent="0.3">
      <c r="A5208" t="s">
        <v>2421</v>
      </c>
      <c r="B5208" t="s">
        <v>7098</v>
      </c>
      <c r="C5208" t="s">
        <v>52</v>
      </c>
      <c r="D5208" t="s">
        <v>121</v>
      </c>
      <c r="E5208" t="s">
        <v>54</v>
      </c>
      <c r="F5208" t="s">
        <v>156</v>
      </c>
      <c r="G5208" t="s">
        <v>68</v>
      </c>
      <c r="H5208">
        <v>-1</v>
      </c>
      <c r="I5208">
        <v>13.39</v>
      </c>
      <c r="J5208">
        <v>0.12</v>
      </c>
      <c r="K5208">
        <v>8.7799999999999994</v>
      </c>
      <c r="L5208" t="s">
        <v>57</v>
      </c>
    </row>
    <row r="5209" spans="1:12" x14ac:dyDescent="0.3">
      <c r="A5209" t="s">
        <v>2454</v>
      </c>
      <c r="B5209" t="s">
        <v>7323</v>
      </c>
      <c r="C5209" t="s">
        <v>6817</v>
      </c>
      <c r="D5209" t="s">
        <v>162</v>
      </c>
      <c r="E5209" t="s">
        <v>60</v>
      </c>
      <c r="F5209" t="s">
        <v>8163</v>
      </c>
      <c r="G5209" t="s">
        <v>56</v>
      </c>
      <c r="H5209">
        <v>5</v>
      </c>
      <c r="I5209">
        <v>111.96</v>
      </c>
      <c r="J5209">
        <v>4.5999999999999999E-2</v>
      </c>
      <c r="K5209">
        <v>48.42</v>
      </c>
      <c r="L5209" t="s">
        <v>57</v>
      </c>
    </row>
    <row r="5210" spans="1:12" x14ac:dyDescent="0.3">
      <c r="A5210" t="s">
        <v>1229</v>
      </c>
      <c r="B5210" t="s">
        <v>7036</v>
      </c>
      <c r="C5210" t="s">
        <v>63</v>
      </c>
      <c r="D5210" t="s">
        <v>106</v>
      </c>
      <c r="E5210" t="s">
        <v>54</v>
      </c>
      <c r="F5210" t="s">
        <v>268</v>
      </c>
      <c r="G5210" t="s">
        <v>56</v>
      </c>
      <c r="H5210">
        <v>3</v>
      </c>
      <c r="I5210">
        <v>17.68</v>
      </c>
      <c r="J5210">
        <v>0.14099999999999999</v>
      </c>
      <c r="K5210">
        <v>10.119999999999999</v>
      </c>
      <c r="L5210" t="s">
        <v>57</v>
      </c>
    </row>
    <row r="5211" spans="1:12" x14ac:dyDescent="0.3">
      <c r="A5211" t="s">
        <v>5537</v>
      </c>
      <c r="B5211" t="s">
        <v>6795</v>
      </c>
      <c r="C5211" t="s">
        <v>63</v>
      </c>
      <c r="D5211" t="s">
        <v>175</v>
      </c>
      <c r="E5211" t="s">
        <v>93</v>
      </c>
      <c r="F5211" t="s">
        <v>124</v>
      </c>
      <c r="G5211" t="s">
        <v>68</v>
      </c>
      <c r="H5211">
        <v>1</v>
      </c>
      <c r="J5211">
        <v>0.153</v>
      </c>
      <c r="K5211">
        <v>28.38</v>
      </c>
      <c r="L5211" t="s">
        <v>57</v>
      </c>
    </row>
    <row r="5212" spans="1:12" x14ac:dyDescent="0.3">
      <c r="A5212" t="s">
        <v>629</v>
      </c>
      <c r="B5212" t="s">
        <v>7205</v>
      </c>
      <c r="C5212" t="s">
        <v>84</v>
      </c>
      <c r="D5212" t="s">
        <v>372</v>
      </c>
      <c r="E5212" t="s">
        <v>60</v>
      </c>
      <c r="F5212" t="s">
        <v>99</v>
      </c>
      <c r="G5212" t="s">
        <v>56</v>
      </c>
      <c r="H5212">
        <v>1</v>
      </c>
      <c r="I5212">
        <v>105.11</v>
      </c>
      <c r="J5212">
        <v>0.129</v>
      </c>
      <c r="K5212">
        <v>52.84</v>
      </c>
      <c r="L5212" t="s">
        <v>6738</v>
      </c>
    </row>
    <row r="5213" spans="1:12" x14ac:dyDescent="0.3">
      <c r="A5213" t="s">
        <v>3509</v>
      </c>
      <c r="B5213" t="s">
        <v>8186</v>
      </c>
      <c r="C5213" t="s">
        <v>88</v>
      </c>
      <c r="D5213" t="s">
        <v>167</v>
      </c>
      <c r="E5213" t="s">
        <v>107</v>
      </c>
      <c r="F5213" t="s">
        <v>139</v>
      </c>
      <c r="G5213" t="s">
        <v>56</v>
      </c>
      <c r="H5213">
        <v>3</v>
      </c>
      <c r="I5213">
        <v>40.64</v>
      </c>
      <c r="J5213">
        <v>4.3999999999999997E-2</v>
      </c>
      <c r="K5213">
        <v>14.92</v>
      </c>
      <c r="L5213" t="s">
        <v>57</v>
      </c>
    </row>
    <row r="5214" spans="1:12" x14ac:dyDescent="0.3">
      <c r="A5214" t="s">
        <v>758</v>
      </c>
      <c r="B5214" t="s">
        <v>7328</v>
      </c>
      <c r="C5214" t="s">
        <v>52</v>
      </c>
      <c r="D5214" t="s">
        <v>113</v>
      </c>
      <c r="E5214" t="s">
        <v>93</v>
      </c>
      <c r="F5214" t="s">
        <v>141</v>
      </c>
      <c r="G5214" t="s">
        <v>68</v>
      </c>
      <c r="H5214">
        <v>2</v>
      </c>
      <c r="I5214">
        <v>82.16</v>
      </c>
      <c r="J5214">
        <v>0</v>
      </c>
      <c r="K5214">
        <v>35.4</v>
      </c>
      <c r="L5214" t="s">
        <v>57</v>
      </c>
    </row>
    <row r="5215" spans="1:12" x14ac:dyDescent="0.3">
      <c r="A5215" t="s">
        <v>1489</v>
      </c>
      <c r="B5215" t="s">
        <v>7401</v>
      </c>
      <c r="C5215" t="s">
        <v>52</v>
      </c>
      <c r="D5215" t="s">
        <v>96</v>
      </c>
      <c r="E5215" t="s">
        <v>71</v>
      </c>
      <c r="F5215" t="s">
        <v>72</v>
      </c>
      <c r="G5215" t="s">
        <v>68</v>
      </c>
      <c r="H5215">
        <v>16</v>
      </c>
      <c r="I5215">
        <v>259.5</v>
      </c>
      <c r="J5215">
        <v>0.113</v>
      </c>
      <c r="K5215">
        <v>171.98</v>
      </c>
      <c r="L5215" t="s">
        <v>57</v>
      </c>
    </row>
    <row r="5216" spans="1:12" x14ac:dyDescent="0.3">
      <c r="A5216" t="s">
        <v>3409</v>
      </c>
      <c r="B5216" t="s">
        <v>7265</v>
      </c>
      <c r="C5216" t="s">
        <v>88</v>
      </c>
      <c r="D5216" t="s">
        <v>92</v>
      </c>
      <c r="E5216" t="s">
        <v>71</v>
      </c>
      <c r="F5216" t="s">
        <v>78</v>
      </c>
      <c r="G5216" t="s">
        <v>68</v>
      </c>
      <c r="H5216">
        <v>2</v>
      </c>
      <c r="I5216">
        <v>293.45999999999998</v>
      </c>
      <c r="J5216">
        <v>2.8000000000000001E-2</v>
      </c>
      <c r="K5216">
        <v>196.82</v>
      </c>
      <c r="L5216" t="s">
        <v>6720</v>
      </c>
    </row>
    <row r="5217" spans="1:12" x14ac:dyDescent="0.3">
      <c r="A5217" t="s">
        <v>3614</v>
      </c>
      <c r="B5217" t="s">
        <v>7049</v>
      </c>
      <c r="C5217" t="s">
        <v>88</v>
      </c>
      <c r="D5217" t="s">
        <v>7089</v>
      </c>
      <c r="E5217" t="s">
        <v>6901</v>
      </c>
      <c r="F5217" t="s">
        <v>99</v>
      </c>
      <c r="G5217" t="s">
        <v>56</v>
      </c>
      <c r="H5217">
        <v>2</v>
      </c>
      <c r="I5217">
        <v>24.29</v>
      </c>
      <c r="J5217">
        <v>7.1999999999999995E-2</v>
      </c>
      <c r="K5217">
        <v>11.21</v>
      </c>
      <c r="L5217" t="s">
        <v>57</v>
      </c>
    </row>
    <row r="5218" spans="1:12" x14ac:dyDescent="0.3">
      <c r="A5218" t="s">
        <v>662</v>
      </c>
      <c r="B5218" t="s">
        <v>7917</v>
      </c>
      <c r="C5218" t="s">
        <v>88</v>
      </c>
      <c r="E5218" t="s">
        <v>71</v>
      </c>
      <c r="F5218" t="s">
        <v>78</v>
      </c>
      <c r="G5218" t="s">
        <v>68</v>
      </c>
      <c r="H5218">
        <v>3</v>
      </c>
      <c r="I5218">
        <v>83.08</v>
      </c>
      <c r="J5218">
        <v>9.4E-2</v>
      </c>
      <c r="K5218">
        <v>54.28</v>
      </c>
      <c r="L5218" t="s">
        <v>57</v>
      </c>
    </row>
    <row r="5219" spans="1:12" x14ac:dyDescent="0.3">
      <c r="A5219" t="s">
        <v>3117</v>
      </c>
      <c r="B5219" t="s">
        <v>7771</v>
      </c>
      <c r="C5219" t="s">
        <v>63</v>
      </c>
      <c r="D5219" t="s">
        <v>263</v>
      </c>
      <c r="E5219" t="s">
        <v>71</v>
      </c>
      <c r="F5219" t="s">
        <v>72</v>
      </c>
      <c r="G5219" t="s">
        <v>68</v>
      </c>
      <c r="H5219">
        <v>3</v>
      </c>
      <c r="I5219">
        <v>25.41</v>
      </c>
      <c r="J5219">
        <v>0.22700000000000001</v>
      </c>
      <c r="K5219">
        <v>17.309999999999999</v>
      </c>
      <c r="L5219" t="s">
        <v>6720</v>
      </c>
    </row>
    <row r="5220" spans="1:12" x14ac:dyDescent="0.3">
      <c r="A5220" t="s">
        <v>5116</v>
      </c>
      <c r="B5220" t="s">
        <v>7937</v>
      </c>
      <c r="C5220" t="s">
        <v>84</v>
      </c>
      <c r="D5220" t="s">
        <v>229</v>
      </c>
      <c r="E5220" t="s">
        <v>54</v>
      </c>
      <c r="F5220" t="s">
        <v>156</v>
      </c>
      <c r="G5220" t="s">
        <v>68</v>
      </c>
      <c r="H5220">
        <v>5</v>
      </c>
      <c r="I5220">
        <v>19.63</v>
      </c>
      <c r="J5220">
        <v>0.04</v>
      </c>
      <c r="K5220">
        <v>12.78</v>
      </c>
      <c r="L5220" t="s">
        <v>6738</v>
      </c>
    </row>
    <row r="5221" spans="1:12" x14ac:dyDescent="0.3">
      <c r="A5221" t="s">
        <v>2609</v>
      </c>
      <c r="B5221" t="s">
        <v>8012</v>
      </c>
      <c r="C5221" t="s">
        <v>52</v>
      </c>
      <c r="D5221" t="s">
        <v>70</v>
      </c>
      <c r="E5221" t="s">
        <v>71</v>
      </c>
      <c r="F5221" t="s">
        <v>78</v>
      </c>
      <c r="G5221" t="s">
        <v>56</v>
      </c>
      <c r="H5221">
        <v>3</v>
      </c>
      <c r="I5221">
        <v>206.71</v>
      </c>
      <c r="J5221">
        <v>0.15</v>
      </c>
      <c r="K5221">
        <v>154.80000000000001</v>
      </c>
      <c r="L5221" t="s">
        <v>57</v>
      </c>
    </row>
    <row r="5222" spans="1:12" x14ac:dyDescent="0.3">
      <c r="A5222" t="s">
        <v>1585</v>
      </c>
      <c r="B5222" t="s">
        <v>8582</v>
      </c>
      <c r="C5222" t="s">
        <v>63</v>
      </c>
      <c r="D5222" t="s">
        <v>119</v>
      </c>
      <c r="E5222" t="s">
        <v>71</v>
      </c>
      <c r="F5222" t="s">
        <v>72</v>
      </c>
      <c r="G5222" t="s">
        <v>68</v>
      </c>
      <c r="H5222">
        <v>10</v>
      </c>
      <c r="I5222">
        <v>127.29</v>
      </c>
      <c r="J5222">
        <v>0.23400000000000001</v>
      </c>
      <c r="K5222">
        <v>97.62</v>
      </c>
      <c r="L5222" t="s">
        <v>57</v>
      </c>
    </row>
    <row r="5223" spans="1:12" x14ac:dyDescent="0.3">
      <c r="A5223" t="s">
        <v>2049</v>
      </c>
      <c r="B5223" t="s">
        <v>7560</v>
      </c>
      <c r="C5223" t="s">
        <v>84</v>
      </c>
      <c r="D5223" t="s">
        <v>85</v>
      </c>
      <c r="E5223" t="s">
        <v>54</v>
      </c>
      <c r="F5223" t="s">
        <v>268</v>
      </c>
      <c r="G5223" t="s">
        <v>56</v>
      </c>
      <c r="H5223">
        <v>6</v>
      </c>
      <c r="I5223">
        <v>21.1</v>
      </c>
      <c r="J5223">
        <v>4.7E-2</v>
      </c>
      <c r="K5223">
        <v>14.4</v>
      </c>
      <c r="L5223" t="s">
        <v>57</v>
      </c>
    </row>
    <row r="5224" spans="1:12" x14ac:dyDescent="0.3">
      <c r="A5224" t="s">
        <v>1550</v>
      </c>
      <c r="B5224" t="s">
        <v>8549</v>
      </c>
      <c r="C5224" t="s">
        <v>88</v>
      </c>
      <c r="D5224" t="s">
        <v>206</v>
      </c>
      <c r="E5224" t="s">
        <v>93</v>
      </c>
      <c r="F5224" t="s">
        <v>141</v>
      </c>
      <c r="G5224" t="s">
        <v>68</v>
      </c>
      <c r="H5224">
        <v>1</v>
      </c>
      <c r="I5224">
        <v>58.08</v>
      </c>
      <c r="J5224">
        <v>3.1E-2</v>
      </c>
      <c r="K5224">
        <v>22.21</v>
      </c>
      <c r="L5224" t="s">
        <v>104</v>
      </c>
    </row>
    <row r="5225" spans="1:12" x14ac:dyDescent="0.3">
      <c r="A5225" t="s">
        <v>2460</v>
      </c>
      <c r="B5225" t="s">
        <v>7348</v>
      </c>
      <c r="C5225" t="s">
        <v>6817</v>
      </c>
      <c r="D5225" t="s">
        <v>116</v>
      </c>
      <c r="E5225" t="s">
        <v>71</v>
      </c>
      <c r="F5225" t="s">
        <v>97</v>
      </c>
      <c r="G5225" t="s">
        <v>68</v>
      </c>
      <c r="H5225">
        <v>10</v>
      </c>
      <c r="I5225">
        <v>208.79</v>
      </c>
      <c r="J5225">
        <v>0</v>
      </c>
      <c r="K5225">
        <v>161.22</v>
      </c>
      <c r="L5225" t="s">
        <v>6720</v>
      </c>
    </row>
    <row r="5226" spans="1:12" x14ac:dyDescent="0.3">
      <c r="A5226" t="s">
        <v>5307</v>
      </c>
      <c r="B5226" t="s">
        <v>8367</v>
      </c>
      <c r="C5226" t="s">
        <v>84</v>
      </c>
      <c r="D5226" t="s">
        <v>110</v>
      </c>
      <c r="E5226" t="s">
        <v>93</v>
      </c>
      <c r="F5226" t="s">
        <v>219</v>
      </c>
      <c r="G5226" t="s">
        <v>56</v>
      </c>
      <c r="H5226">
        <v>16</v>
      </c>
      <c r="I5226">
        <v>64.959999999999994</v>
      </c>
      <c r="J5226">
        <v>0.128</v>
      </c>
      <c r="K5226">
        <v>22.97</v>
      </c>
      <c r="L5226" t="s">
        <v>57</v>
      </c>
    </row>
    <row r="5227" spans="1:12" x14ac:dyDescent="0.3">
      <c r="A5227" t="s">
        <v>4061</v>
      </c>
      <c r="B5227" t="s">
        <v>7693</v>
      </c>
      <c r="C5227" t="s">
        <v>84</v>
      </c>
      <c r="D5227" t="s">
        <v>110</v>
      </c>
      <c r="E5227" t="s">
        <v>54</v>
      </c>
      <c r="F5227" t="s">
        <v>65</v>
      </c>
      <c r="G5227" t="s">
        <v>68</v>
      </c>
      <c r="H5227">
        <v>3</v>
      </c>
      <c r="I5227">
        <v>17.600000000000001</v>
      </c>
      <c r="J5227">
        <v>3.2000000000000001E-2</v>
      </c>
      <c r="K5227">
        <v>11.98</v>
      </c>
      <c r="L5227" t="s">
        <v>57</v>
      </c>
    </row>
    <row r="5228" spans="1:12" x14ac:dyDescent="0.3">
      <c r="A5228" t="s">
        <v>3880</v>
      </c>
      <c r="B5228" t="s">
        <v>7352</v>
      </c>
      <c r="C5228" t="s">
        <v>63</v>
      </c>
      <c r="D5228" t="s">
        <v>7168</v>
      </c>
      <c r="E5228" t="s">
        <v>7021</v>
      </c>
      <c r="F5228" t="s">
        <v>132</v>
      </c>
      <c r="G5228" t="s">
        <v>56</v>
      </c>
      <c r="H5228">
        <v>4</v>
      </c>
      <c r="I5228">
        <v>35.950000000000003</v>
      </c>
      <c r="J5228">
        <v>0.248</v>
      </c>
      <c r="K5228">
        <v>14.43</v>
      </c>
      <c r="L5228" t="s">
        <v>57</v>
      </c>
    </row>
    <row r="5229" spans="1:12" x14ac:dyDescent="0.3">
      <c r="A5229" t="s">
        <v>4410</v>
      </c>
      <c r="B5229" t="s">
        <v>6758</v>
      </c>
      <c r="C5229" t="s">
        <v>84</v>
      </c>
      <c r="D5229" t="s">
        <v>169</v>
      </c>
      <c r="E5229" t="s">
        <v>107</v>
      </c>
      <c r="F5229" t="s">
        <v>132</v>
      </c>
      <c r="G5229" t="s">
        <v>68</v>
      </c>
      <c r="H5229">
        <v>2</v>
      </c>
      <c r="I5229">
        <v>39.68</v>
      </c>
      <c r="J5229">
        <v>0.16700000000000001</v>
      </c>
      <c r="K5229">
        <v>17.22</v>
      </c>
      <c r="L5229" t="s">
        <v>57</v>
      </c>
    </row>
    <row r="5230" spans="1:12" x14ac:dyDescent="0.3">
      <c r="A5230" t="s">
        <v>3034</v>
      </c>
      <c r="B5230" t="s">
        <v>7488</v>
      </c>
      <c r="C5230" t="s">
        <v>52</v>
      </c>
      <c r="D5230" t="s">
        <v>216</v>
      </c>
      <c r="E5230" t="s">
        <v>71</v>
      </c>
      <c r="F5230" t="s">
        <v>97</v>
      </c>
      <c r="G5230" t="s">
        <v>68</v>
      </c>
      <c r="H5230">
        <v>1</v>
      </c>
      <c r="I5230">
        <v>171.37</v>
      </c>
      <c r="J5230">
        <v>6.8000000000000005E-2</v>
      </c>
      <c r="K5230">
        <v>125.63</v>
      </c>
      <c r="L5230" t="s">
        <v>57</v>
      </c>
    </row>
    <row r="5231" spans="1:12" x14ac:dyDescent="0.3">
      <c r="A5231" t="s">
        <v>5509</v>
      </c>
      <c r="B5231" t="s">
        <v>7843</v>
      </c>
      <c r="C5231" t="s">
        <v>84</v>
      </c>
      <c r="D5231" t="s">
        <v>572</v>
      </c>
      <c r="E5231" t="s">
        <v>93</v>
      </c>
      <c r="F5231" t="s">
        <v>219</v>
      </c>
      <c r="G5231" t="s">
        <v>56</v>
      </c>
      <c r="H5231">
        <v>1</v>
      </c>
      <c r="I5231">
        <v>79.08</v>
      </c>
      <c r="J5231">
        <v>6.9000000000000006E-2</v>
      </c>
      <c r="K5231">
        <v>28.59</v>
      </c>
      <c r="L5231" t="s">
        <v>57</v>
      </c>
    </row>
    <row r="5232" spans="1:12" x14ac:dyDescent="0.3">
      <c r="A5232" t="s">
        <v>4242</v>
      </c>
      <c r="B5232" t="s">
        <v>8506</v>
      </c>
      <c r="C5232" t="s">
        <v>88</v>
      </c>
      <c r="D5232" t="s">
        <v>183</v>
      </c>
      <c r="E5232" t="s">
        <v>107</v>
      </c>
      <c r="F5232" t="s">
        <v>108</v>
      </c>
      <c r="G5232" t="s">
        <v>68</v>
      </c>
      <c r="H5232">
        <v>1</v>
      </c>
      <c r="I5232">
        <v>57.2</v>
      </c>
      <c r="J5232">
        <v>3.5000000000000003E-2</v>
      </c>
      <c r="K5232">
        <v>19.09</v>
      </c>
      <c r="L5232" t="s">
        <v>57</v>
      </c>
    </row>
    <row r="5233" spans="1:12" x14ac:dyDescent="0.3">
      <c r="A5233" t="s">
        <v>3202</v>
      </c>
      <c r="B5233" t="s">
        <v>7501</v>
      </c>
      <c r="C5233" t="s">
        <v>52</v>
      </c>
      <c r="D5233" t="s">
        <v>53</v>
      </c>
      <c r="E5233" t="s">
        <v>6911</v>
      </c>
      <c r="F5233" t="s">
        <v>61</v>
      </c>
      <c r="G5233" t="s">
        <v>56</v>
      </c>
      <c r="H5233">
        <v>3</v>
      </c>
      <c r="I5233">
        <v>63.7</v>
      </c>
      <c r="J5233">
        <v>3.3000000000000002E-2</v>
      </c>
      <c r="L5233" t="s">
        <v>57</v>
      </c>
    </row>
    <row r="5234" spans="1:12" x14ac:dyDescent="0.3">
      <c r="A5234" t="s">
        <v>5379</v>
      </c>
      <c r="B5234" t="s">
        <v>7092</v>
      </c>
      <c r="C5234" t="s">
        <v>6741</v>
      </c>
      <c r="D5234" t="s">
        <v>70</v>
      </c>
      <c r="E5234" t="s">
        <v>60</v>
      </c>
      <c r="F5234" t="s">
        <v>90</v>
      </c>
      <c r="G5234" t="s">
        <v>68</v>
      </c>
      <c r="H5234">
        <v>1</v>
      </c>
      <c r="I5234">
        <v>43.37</v>
      </c>
      <c r="J5234">
        <v>0.16900000000000001</v>
      </c>
      <c r="K5234">
        <v>17.73</v>
      </c>
      <c r="L5234" t="s">
        <v>57</v>
      </c>
    </row>
    <row r="5235" spans="1:12" x14ac:dyDescent="0.3">
      <c r="A5235" t="s">
        <v>5047</v>
      </c>
      <c r="B5235" t="s">
        <v>7192</v>
      </c>
      <c r="C5235" t="s">
        <v>63</v>
      </c>
      <c r="D5235" t="s">
        <v>251</v>
      </c>
      <c r="E5235" t="s">
        <v>71</v>
      </c>
      <c r="F5235" t="s">
        <v>78</v>
      </c>
      <c r="G5235" t="s">
        <v>56</v>
      </c>
      <c r="H5235">
        <v>3</v>
      </c>
      <c r="I5235">
        <v>138.35</v>
      </c>
      <c r="J5235">
        <v>0.255</v>
      </c>
      <c r="K5235">
        <v>93.12</v>
      </c>
      <c r="L5235" t="s">
        <v>57</v>
      </c>
    </row>
    <row r="5236" spans="1:12" x14ac:dyDescent="0.3">
      <c r="A5236" t="s">
        <v>3588</v>
      </c>
      <c r="B5236" t="s">
        <v>7836</v>
      </c>
      <c r="C5236" t="s">
        <v>88</v>
      </c>
      <c r="D5236" t="s">
        <v>179</v>
      </c>
      <c r="E5236" t="s">
        <v>60</v>
      </c>
      <c r="F5236" t="s">
        <v>90</v>
      </c>
      <c r="G5236" t="s">
        <v>68</v>
      </c>
      <c r="H5236">
        <v>3</v>
      </c>
      <c r="I5236">
        <v>37.74</v>
      </c>
      <c r="J5236">
        <v>9.2999999999999999E-2</v>
      </c>
      <c r="K5236">
        <v>16.149999999999999</v>
      </c>
    </row>
    <row r="5237" spans="1:12" x14ac:dyDescent="0.3">
      <c r="A5237" t="s">
        <v>2327</v>
      </c>
      <c r="B5237" t="s">
        <v>8025</v>
      </c>
      <c r="C5237" t="s">
        <v>88</v>
      </c>
      <c r="D5237" t="s">
        <v>135</v>
      </c>
      <c r="E5237" t="s">
        <v>54</v>
      </c>
      <c r="F5237" t="s">
        <v>268</v>
      </c>
      <c r="H5237">
        <v>5</v>
      </c>
      <c r="I5237">
        <v>24.59</v>
      </c>
      <c r="J5237">
        <v>0.01</v>
      </c>
      <c r="K5237">
        <v>14.73</v>
      </c>
      <c r="L5237" t="s">
        <v>57</v>
      </c>
    </row>
    <row r="5238" spans="1:12" x14ac:dyDescent="0.3">
      <c r="A5238" t="s">
        <v>1964</v>
      </c>
      <c r="B5238" t="s">
        <v>6888</v>
      </c>
      <c r="C5238" t="s">
        <v>6930</v>
      </c>
      <c r="D5238" t="s">
        <v>110</v>
      </c>
      <c r="E5238" t="s">
        <v>93</v>
      </c>
      <c r="F5238" t="s">
        <v>255</v>
      </c>
      <c r="G5238" t="s">
        <v>68</v>
      </c>
      <c r="H5238">
        <v>2</v>
      </c>
      <c r="I5238">
        <v>72.56</v>
      </c>
      <c r="J5238">
        <v>8.2000000000000003E-2</v>
      </c>
      <c r="K5238">
        <v>30.04</v>
      </c>
      <c r="L5238" t="s">
        <v>57</v>
      </c>
    </row>
    <row r="5239" spans="1:12" x14ac:dyDescent="0.3">
      <c r="A5239" t="s">
        <v>6270</v>
      </c>
      <c r="B5239" t="s">
        <v>7532</v>
      </c>
      <c r="C5239" t="s">
        <v>88</v>
      </c>
      <c r="D5239" t="s">
        <v>167</v>
      </c>
      <c r="E5239" t="s">
        <v>107</v>
      </c>
      <c r="F5239" t="s">
        <v>148</v>
      </c>
      <c r="G5239" t="s">
        <v>68</v>
      </c>
      <c r="H5239">
        <v>4</v>
      </c>
      <c r="I5239">
        <v>40.049999999999997</v>
      </c>
      <c r="J5239">
        <v>0.13600000000000001</v>
      </c>
      <c r="K5239">
        <v>14.56</v>
      </c>
      <c r="L5239" t="s">
        <v>57</v>
      </c>
    </row>
    <row r="5240" spans="1:12" x14ac:dyDescent="0.3">
      <c r="A5240" t="s">
        <v>6605</v>
      </c>
      <c r="B5240" t="s">
        <v>8296</v>
      </c>
      <c r="C5240" t="s">
        <v>88</v>
      </c>
      <c r="E5240" t="s">
        <v>54</v>
      </c>
      <c r="F5240" t="s">
        <v>268</v>
      </c>
      <c r="G5240" t="s">
        <v>56</v>
      </c>
      <c r="H5240">
        <v>1</v>
      </c>
      <c r="I5240">
        <v>17.03</v>
      </c>
      <c r="J5240">
        <v>0.11799999999999999</v>
      </c>
      <c r="K5240">
        <v>11.1</v>
      </c>
      <c r="L5240" t="s">
        <v>57</v>
      </c>
    </row>
    <row r="5241" spans="1:12" x14ac:dyDescent="0.3">
      <c r="A5241" t="s">
        <v>659</v>
      </c>
      <c r="B5241" t="s">
        <v>7920</v>
      </c>
      <c r="C5241" t="s">
        <v>52</v>
      </c>
      <c r="D5241" t="s">
        <v>70</v>
      </c>
      <c r="E5241" t="s">
        <v>6996</v>
      </c>
      <c r="F5241" t="s">
        <v>94</v>
      </c>
      <c r="G5241" t="s">
        <v>68</v>
      </c>
      <c r="H5241">
        <v>4</v>
      </c>
      <c r="I5241">
        <v>23.36</v>
      </c>
      <c r="J5241">
        <v>0.107</v>
      </c>
      <c r="K5241">
        <v>11.06</v>
      </c>
      <c r="L5241" t="s">
        <v>57</v>
      </c>
    </row>
    <row r="5242" spans="1:12" x14ac:dyDescent="0.3">
      <c r="A5242" t="s">
        <v>4970</v>
      </c>
      <c r="B5242" t="s">
        <v>7635</v>
      </c>
      <c r="C5242" t="s">
        <v>6930</v>
      </c>
      <c r="D5242" t="s">
        <v>144</v>
      </c>
      <c r="E5242" t="s">
        <v>71</v>
      </c>
      <c r="F5242" t="s">
        <v>97</v>
      </c>
      <c r="G5242" t="s">
        <v>68</v>
      </c>
      <c r="H5242">
        <v>4</v>
      </c>
      <c r="I5242">
        <v>219.22</v>
      </c>
      <c r="J5242">
        <v>9.5000000000000001E-2</v>
      </c>
      <c r="K5242">
        <v>149.96</v>
      </c>
      <c r="L5242" t="s">
        <v>57</v>
      </c>
    </row>
    <row r="5243" spans="1:12" x14ac:dyDescent="0.3">
      <c r="A5243" t="s">
        <v>2653</v>
      </c>
      <c r="B5243" t="s">
        <v>7888</v>
      </c>
      <c r="C5243" t="s">
        <v>88</v>
      </c>
      <c r="D5243" t="s">
        <v>429</v>
      </c>
      <c r="E5243" t="s">
        <v>107</v>
      </c>
      <c r="F5243" t="s">
        <v>108</v>
      </c>
      <c r="G5243" t="s">
        <v>68</v>
      </c>
      <c r="H5243">
        <v>4</v>
      </c>
      <c r="I5243">
        <v>58.17</v>
      </c>
      <c r="J5243">
        <v>0.16400000000000001</v>
      </c>
      <c r="K5243">
        <v>19.13</v>
      </c>
      <c r="L5243" t="s">
        <v>57</v>
      </c>
    </row>
    <row r="5244" spans="1:12" x14ac:dyDescent="0.3">
      <c r="A5244" t="s">
        <v>2005</v>
      </c>
      <c r="B5244" t="s">
        <v>7409</v>
      </c>
      <c r="C5244" t="s">
        <v>88</v>
      </c>
      <c r="D5244" t="s">
        <v>89</v>
      </c>
      <c r="E5244" t="s">
        <v>107</v>
      </c>
      <c r="F5244" t="s">
        <v>139</v>
      </c>
      <c r="G5244" t="s">
        <v>56</v>
      </c>
      <c r="H5244">
        <v>1</v>
      </c>
      <c r="I5244">
        <v>28.78</v>
      </c>
      <c r="J5244">
        <v>0.11</v>
      </c>
      <c r="K5244">
        <v>11.12</v>
      </c>
      <c r="L5244" t="s">
        <v>57</v>
      </c>
    </row>
    <row r="5245" spans="1:12" x14ac:dyDescent="0.3">
      <c r="A5245" t="s">
        <v>4759</v>
      </c>
      <c r="B5245" t="s">
        <v>8030</v>
      </c>
      <c r="C5245" t="s">
        <v>52</v>
      </c>
      <c r="D5245" t="s">
        <v>130</v>
      </c>
      <c r="E5245" t="s">
        <v>107</v>
      </c>
      <c r="F5245" t="s">
        <v>193</v>
      </c>
      <c r="G5245" t="s">
        <v>56</v>
      </c>
      <c r="H5245">
        <v>5</v>
      </c>
      <c r="I5245">
        <v>54.29</v>
      </c>
      <c r="J5245">
        <v>0</v>
      </c>
      <c r="K5245">
        <v>18.89</v>
      </c>
      <c r="L5245" t="s">
        <v>57</v>
      </c>
    </row>
    <row r="5246" spans="1:12" x14ac:dyDescent="0.3">
      <c r="A5246" t="s">
        <v>190</v>
      </c>
      <c r="B5246" t="s">
        <v>7230</v>
      </c>
      <c r="C5246" t="s">
        <v>52</v>
      </c>
      <c r="D5246" t="s">
        <v>130</v>
      </c>
      <c r="E5246" t="s">
        <v>71</v>
      </c>
      <c r="F5246" t="s">
        <v>126</v>
      </c>
      <c r="G5246" t="s">
        <v>56</v>
      </c>
      <c r="H5246">
        <v>3</v>
      </c>
      <c r="I5246">
        <v>208.58</v>
      </c>
      <c r="J5246">
        <v>4.4999999999999998E-2</v>
      </c>
      <c r="K5246">
        <v>166.49</v>
      </c>
      <c r="L5246" t="s">
        <v>57</v>
      </c>
    </row>
    <row r="5247" spans="1:12" x14ac:dyDescent="0.3">
      <c r="A5247" t="s">
        <v>910</v>
      </c>
      <c r="B5247" t="s">
        <v>7569</v>
      </c>
      <c r="C5247" t="s">
        <v>88</v>
      </c>
      <c r="D5247" t="s">
        <v>89</v>
      </c>
      <c r="E5247" t="s">
        <v>71</v>
      </c>
      <c r="F5247" t="s">
        <v>72</v>
      </c>
      <c r="G5247" t="s">
        <v>68</v>
      </c>
      <c r="H5247">
        <v>4</v>
      </c>
      <c r="I5247">
        <v>115.53</v>
      </c>
      <c r="J5247">
        <v>1.6E-2</v>
      </c>
      <c r="L5247" t="s">
        <v>57</v>
      </c>
    </row>
    <row r="5248" spans="1:12" x14ac:dyDescent="0.3">
      <c r="A5248" t="s">
        <v>1546</v>
      </c>
      <c r="B5248" t="s">
        <v>7223</v>
      </c>
      <c r="C5248" t="s">
        <v>88</v>
      </c>
      <c r="D5248" t="s">
        <v>202</v>
      </c>
      <c r="E5248" t="s">
        <v>71</v>
      </c>
      <c r="F5248" t="s">
        <v>86</v>
      </c>
      <c r="G5248" t="s">
        <v>56</v>
      </c>
      <c r="H5248">
        <v>1</v>
      </c>
      <c r="I5248">
        <v>79.599999999999994</v>
      </c>
      <c r="L5248" t="s">
        <v>57</v>
      </c>
    </row>
    <row r="5249" spans="1:12" x14ac:dyDescent="0.3">
      <c r="A5249" t="s">
        <v>1771</v>
      </c>
      <c r="B5249" t="s">
        <v>7075</v>
      </c>
      <c r="C5249" t="s">
        <v>52</v>
      </c>
      <c r="D5249" t="s">
        <v>101</v>
      </c>
      <c r="E5249" t="s">
        <v>60</v>
      </c>
      <c r="F5249" t="s">
        <v>90</v>
      </c>
      <c r="G5249" t="s">
        <v>68</v>
      </c>
      <c r="H5249">
        <v>3</v>
      </c>
      <c r="I5249">
        <v>100.02</v>
      </c>
      <c r="J5249">
        <v>0.11700000000000001</v>
      </c>
      <c r="K5249">
        <v>54.65</v>
      </c>
      <c r="L5249" t="s">
        <v>6720</v>
      </c>
    </row>
    <row r="5250" spans="1:12" x14ac:dyDescent="0.3">
      <c r="A5250" t="s">
        <v>4856</v>
      </c>
      <c r="B5250" t="s">
        <v>7899</v>
      </c>
      <c r="C5250" t="s">
        <v>63</v>
      </c>
      <c r="D5250" t="s">
        <v>82</v>
      </c>
      <c r="E5250" t="s">
        <v>93</v>
      </c>
      <c r="F5250" t="s">
        <v>255</v>
      </c>
      <c r="G5250" t="s">
        <v>56</v>
      </c>
      <c r="H5250">
        <v>3</v>
      </c>
      <c r="I5250">
        <v>48.64</v>
      </c>
      <c r="J5250">
        <v>0.214</v>
      </c>
      <c r="K5250">
        <v>20.92</v>
      </c>
      <c r="L5250" t="s">
        <v>57</v>
      </c>
    </row>
    <row r="5251" spans="1:12" x14ac:dyDescent="0.3">
      <c r="A5251" t="s">
        <v>828</v>
      </c>
      <c r="B5251" t="s">
        <v>8583</v>
      </c>
      <c r="C5251" t="s">
        <v>88</v>
      </c>
      <c r="D5251" t="s">
        <v>7066</v>
      </c>
      <c r="E5251" t="s">
        <v>71</v>
      </c>
      <c r="F5251" t="s">
        <v>97</v>
      </c>
      <c r="G5251" t="s">
        <v>56</v>
      </c>
      <c r="H5251">
        <v>2</v>
      </c>
      <c r="I5251">
        <v>184.8</v>
      </c>
      <c r="J5251">
        <v>0.14599999999999999</v>
      </c>
      <c r="K5251">
        <v>139.27000000000001</v>
      </c>
      <c r="L5251" t="s">
        <v>57</v>
      </c>
    </row>
    <row r="5252" spans="1:12" x14ac:dyDescent="0.3">
      <c r="A5252" t="s">
        <v>4618</v>
      </c>
      <c r="B5252" t="s">
        <v>7871</v>
      </c>
      <c r="C5252" t="s">
        <v>84</v>
      </c>
      <c r="D5252" t="s">
        <v>7337</v>
      </c>
      <c r="E5252" t="s">
        <v>107</v>
      </c>
      <c r="F5252" t="s">
        <v>108</v>
      </c>
      <c r="G5252" t="s">
        <v>56</v>
      </c>
      <c r="H5252">
        <v>5</v>
      </c>
      <c r="I5252">
        <v>17.12</v>
      </c>
      <c r="J5252">
        <v>9.5000000000000001E-2</v>
      </c>
      <c r="K5252">
        <v>6.16</v>
      </c>
      <c r="L5252" t="s">
        <v>57</v>
      </c>
    </row>
    <row r="5253" spans="1:12" x14ac:dyDescent="0.3">
      <c r="A5253" t="s">
        <v>2308</v>
      </c>
      <c r="B5253" t="s">
        <v>8584</v>
      </c>
      <c r="C5253" t="s">
        <v>84</v>
      </c>
      <c r="D5253" t="s">
        <v>6789</v>
      </c>
      <c r="E5253" t="s">
        <v>93</v>
      </c>
      <c r="F5253" t="s">
        <v>255</v>
      </c>
      <c r="G5253" t="s">
        <v>68</v>
      </c>
      <c r="H5253">
        <v>3</v>
      </c>
      <c r="I5253">
        <v>49.73</v>
      </c>
      <c r="J5253">
        <v>7.0999999999999994E-2</v>
      </c>
      <c r="K5253">
        <v>21.73</v>
      </c>
      <c r="L5253" t="s">
        <v>57</v>
      </c>
    </row>
    <row r="5254" spans="1:12" x14ac:dyDescent="0.3">
      <c r="A5254" t="s">
        <v>4434</v>
      </c>
      <c r="B5254" t="s">
        <v>7106</v>
      </c>
      <c r="C5254" t="s">
        <v>88</v>
      </c>
      <c r="D5254" t="s">
        <v>116</v>
      </c>
      <c r="E5254" t="s">
        <v>54</v>
      </c>
      <c r="F5254" t="s">
        <v>268</v>
      </c>
      <c r="G5254" t="s">
        <v>56</v>
      </c>
      <c r="H5254">
        <v>5</v>
      </c>
      <c r="I5254">
        <v>10.26</v>
      </c>
      <c r="J5254">
        <v>5.7000000000000002E-2</v>
      </c>
      <c r="K5254">
        <v>6.67</v>
      </c>
      <c r="L5254" t="s">
        <v>57</v>
      </c>
    </row>
    <row r="5255" spans="1:12" x14ac:dyDescent="0.3">
      <c r="A5255" t="s">
        <v>2274</v>
      </c>
      <c r="B5255" t="s">
        <v>7717</v>
      </c>
      <c r="C5255" t="s">
        <v>84</v>
      </c>
      <c r="D5255" t="s">
        <v>85</v>
      </c>
      <c r="E5255" t="s">
        <v>107</v>
      </c>
      <c r="F5255" t="s">
        <v>139</v>
      </c>
      <c r="H5255">
        <v>8</v>
      </c>
      <c r="I5255">
        <v>19.63</v>
      </c>
      <c r="J5255">
        <v>0</v>
      </c>
      <c r="K5255">
        <v>8.1999999999999993</v>
      </c>
      <c r="L5255" t="s">
        <v>6720</v>
      </c>
    </row>
    <row r="5256" spans="1:12" x14ac:dyDescent="0.3">
      <c r="A5256" t="s">
        <v>2268</v>
      </c>
      <c r="B5256" t="s">
        <v>7044</v>
      </c>
      <c r="C5256" t="s">
        <v>63</v>
      </c>
      <c r="D5256" t="s">
        <v>263</v>
      </c>
      <c r="E5256" t="s">
        <v>71</v>
      </c>
      <c r="F5256" t="s">
        <v>126</v>
      </c>
      <c r="G5256" t="s">
        <v>56</v>
      </c>
      <c r="H5256">
        <v>3</v>
      </c>
      <c r="I5256">
        <v>241.43</v>
      </c>
      <c r="J5256">
        <v>0.32900000000000001</v>
      </c>
      <c r="K5256">
        <v>164.86</v>
      </c>
      <c r="L5256" t="s">
        <v>57</v>
      </c>
    </row>
    <row r="5257" spans="1:12" x14ac:dyDescent="0.3">
      <c r="A5257" t="s">
        <v>1220</v>
      </c>
      <c r="B5257" t="s">
        <v>8585</v>
      </c>
      <c r="C5257" t="s">
        <v>84</v>
      </c>
      <c r="D5257" t="s">
        <v>177</v>
      </c>
      <c r="E5257" t="s">
        <v>93</v>
      </c>
      <c r="F5257" t="s">
        <v>124</v>
      </c>
      <c r="G5257" t="s">
        <v>56</v>
      </c>
      <c r="H5257">
        <v>1</v>
      </c>
      <c r="I5257">
        <v>54.72</v>
      </c>
      <c r="J5257">
        <v>9.7000000000000003E-2</v>
      </c>
      <c r="K5257">
        <v>25.54</v>
      </c>
      <c r="L5257" t="s">
        <v>57</v>
      </c>
    </row>
    <row r="5258" spans="1:12" x14ac:dyDescent="0.3">
      <c r="A5258" t="s">
        <v>6552</v>
      </c>
      <c r="B5258" t="s">
        <v>8542</v>
      </c>
      <c r="C5258" t="s">
        <v>52</v>
      </c>
      <c r="D5258" t="s">
        <v>75</v>
      </c>
      <c r="E5258" t="s">
        <v>60</v>
      </c>
      <c r="F5258" t="s">
        <v>99</v>
      </c>
      <c r="H5258">
        <v>3</v>
      </c>
      <c r="I5258">
        <v>49.34</v>
      </c>
      <c r="J5258">
        <v>5.0999999999999997E-2</v>
      </c>
      <c r="K5258">
        <v>24.84</v>
      </c>
      <c r="L5258" t="s">
        <v>6738</v>
      </c>
    </row>
    <row r="5259" spans="1:12" x14ac:dyDescent="0.3">
      <c r="A5259" t="s">
        <v>1302</v>
      </c>
      <c r="B5259" t="s">
        <v>8117</v>
      </c>
      <c r="C5259" t="s">
        <v>52</v>
      </c>
      <c r="D5259" t="s">
        <v>113</v>
      </c>
      <c r="E5259" t="s">
        <v>6846</v>
      </c>
      <c r="F5259" t="s">
        <v>97</v>
      </c>
      <c r="G5259" t="s">
        <v>56</v>
      </c>
      <c r="H5259">
        <v>15</v>
      </c>
      <c r="I5259">
        <v>175.16</v>
      </c>
      <c r="J5259">
        <v>0.13900000000000001</v>
      </c>
      <c r="K5259">
        <v>122.62</v>
      </c>
      <c r="L5259" t="s">
        <v>57</v>
      </c>
    </row>
    <row r="5260" spans="1:12" x14ac:dyDescent="0.3">
      <c r="A5260" t="s">
        <v>1865</v>
      </c>
      <c r="B5260" t="s">
        <v>7057</v>
      </c>
      <c r="C5260" t="s">
        <v>63</v>
      </c>
      <c r="D5260" t="s">
        <v>119</v>
      </c>
      <c r="E5260" t="s">
        <v>93</v>
      </c>
      <c r="F5260" t="s">
        <v>141</v>
      </c>
      <c r="G5260" t="s">
        <v>56</v>
      </c>
      <c r="H5260">
        <v>2</v>
      </c>
      <c r="J5260">
        <v>0.28100000000000003</v>
      </c>
      <c r="K5260">
        <v>36.83</v>
      </c>
      <c r="L5260" t="s">
        <v>104</v>
      </c>
    </row>
    <row r="5261" spans="1:12" x14ac:dyDescent="0.3">
      <c r="A5261" t="s">
        <v>390</v>
      </c>
      <c r="B5261" t="s">
        <v>8586</v>
      </c>
      <c r="C5261" t="s">
        <v>63</v>
      </c>
      <c r="D5261" t="s">
        <v>302</v>
      </c>
      <c r="E5261" t="s">
        <v>107</v>
      </c>
      <c r="F5261" t="s">
        <v>193</v>
      </c>
      <c r="G5261" t="s">
        <v>56</v>
      </c>
      <c r="H5261">
        <v>10</v>
      </c>
      <c r="I5261">
        <v>34.15</v>
      </c>
      <c r="J5261">
        <v>0.218</v>
      </c>
      <c r="K5261">
        <v>14.69</v>
      </c>
      <c r="L5261" t="s">
        <v>57</v>
      </c>
    </row>
    <row r="5262" spans="1:12" x14ac:dyDescent="0.3">
      <c r="A5262" t="s">
        <v>5944</v>
      </c>
      <c r="B5262" t="s">
        <v>6860</v>
      </c>
      <c r="C5262" t="s">
        <v>52</v>
      </c>
      <c r="D5262" t="s">
        <v>101</v>
      </c>
      <c r="E5262" t="s">
        <v>60</v>
      </c>
      <c r="F5262" t="s">
        <v>76</v>
      </c>
      <c r="G5262" t="s">
        <v>68</v>
      </c>
      <c r="H5262">
        <v>2</v>
      </c>
      <c r="I5262">
        <v>48.72</v>
      </c>
      <c r="J5262">
        <v>8.1000000000000003E-2</v>
      </c>
      <c r="K5262">
        <v>26.1</v>
      </c>
      <c r="L5262" t="s">
        <v>57</v>
      </c>
    </row>
    <row r="5263" spans="1:12" x14ac:dyDescent="0.3">
      <c r="A5263" t="s">
        <v>361</v>
      </c>
      <c r="B5263" t="s">
        <v>7295</v>
      </c>
      <c r="C5263" t="s">
        <v>84</v>
      </c>
      <c r="D5263" t="s">
        <v>85</v>
      </c>
      <c r="E5263" t="s">
        <v>71</v>
      </c>
      <c r="F5263" t="s">
        <v>126</v>
      </c>
      <c r="G5263" t="s">
        <v>68</v>
      </c>
      <c r="H5263">
        <v>1</v>
      </c>
      <c r="I5263">
        <v>200.71</v>
      </c>
      <c r="J5263">
        <v>0.17399999999999999</v>
      </c>
      <c r="K5263">
        <v>149.21</v>
      </c>
      <c r="L5263" t="s">
        <v>57</v>
      </c>
    </row>
    <row r="5264" spans="1:12" x14ac:dyDescent="0.3">
      <c r="A5264" t="s">
        <v>602</v>
      </c>
      <c r="B5264" t="s">
        <v>7407</v>
      </c>
      <c r="C5264" t="s">
        <v>52</v>
      </c>
      <c r="D5264" t="s">
        <v>237</v>
      </c>
      <c r="E5264" t="s">
        <v>93</v>
      </c>
      <c r="F5264" t="s">
        <v>124</v>
      </c>
      <c r="G5264" t="s">
        <v>56</v>
      </c>
      <c r="H5264">
        <v>1</v>
      </c>
      <c r="I5264">
        <v>27.67</v>
      </c>
      <c r="J5264">
        <v>0.14799999999999999</v>
      </c>
      <c r="L5264" t="s">
        <v>104</v>
      </c>
    </row>
    <row r="5265" spans="1:12" x14ac:dyDescent="0.3">
      <c r="A5265" t="s">
        <v>5866</v>
      </c>
      <c r="B5265" t="s">
        <v>7554</v>
      </c>
      <c r="C5265" t="s">
        <v>84</v>
      </c>
      <c r="D5265" t="s">
        <v>144</v>
      </c>
      <c r="E5265" t="s">
        <v>60</v>
      </c>
      <c r="F5265" t="s">
        <v>6981</v>
      </c>
      <c r="G5265" t="s">
        <v>68</v>
      </c>
      <c r="H5265">
        <v>1</v>
      </c>
      <c r="I5265">
        <v>61.34</v>
      </c>
      <c r="J5265">
        <v>7.3999999999999996E-2</v>
      </c>
      <c r="K5265">
        <v>30</v>
      </c>
      <c r="L5265" t="s">
        <v>57</v>
      </c>
    </row>
    <row r="5266" spans="1:12" x14ac:dyDescent="0.3">
      <c r="A5266" t="s">
        <v>1529</v>
      </c>
      <c r="B5266" t="s">
        <v>7287</v>
      </c>
      <c r="C5266" t="s">
        <v>52</v>
      </c>
      <c r="D5266" t="s">
        <v>130</v>
      </c>
      <c r="E5266" t="s">
        <v>71</v>
      </c>
      <c r="F5266" t="s">
        <v>72</v>
      </c>
      <c r="G5266" t="s">
        <v>68</v>
      </c>
      <c r="H5266">
        <v>2</v>
      </c>
      <c r="I5266">
        <v>71.67</v>
      </c>
      <c r="J5266">
        <v>7.5999999999999998E-2</v>
      </c>
      <c r="K5266">
        <v>49.76</v>
      </c>
      <c r="L5266" t="s">
        <v>57</v>
      </c>
    </row>
    <row r="5267" spans="1:12" x14ac:dyDescent="0.3">
      <c r="A5267" t="s">
        <v>573</v>
      </c>
      <c r="B5267" t="s">
        <v>7610</v>
      </c>
      <c r="C5267" t="s">
        <v>6750</v>
      </c>
      <c r="E5267" t="s">
        <v>93</v>
      </c>
      <c r="F5267" t="s">
        <v>255</v>
      </c>
      <c r="G5267" t="s">
        <v>68</v>
      </c>
      <c r="H5267">
        <v>2</v>
      </c>
      <c r="I5267">
        <v>44.8</v>
      </c>
      <c r="J5267">
        <v>7.4999999999999997E-2</v>
      </c>
      <c r="L5267" t="s">
        <v>6738</v>
      </c>
    </row>
    <row r="5268" spans="1:12" x14ac:dyDescent="0.3">
      <c r="A5268" t="s">
        <v>2298</v>
      </c>
      <c r="B5268" t="s">
        <v>8010</v>
      </c>
      <c r="C5268" t="s">
        <v>63</v>
      </c>
      <c r="D5268" t="s">
        <v>64</v>
      </c>
      <c r="E5268" t="s">
        <v>71</v>
      </c>
      <c r="F5268" t="s">
        <v>97</v>
      </c>
      <c r="G5268" t="s">
        <v>56</v>
      </c>
      <c r="H5268">
        <v>1</v>
      </c>
      <c r="I5268">
        <v>236.99</v>
      </c>
      <c r="J5268">
        <v>0.29399999999999998</v>
      </c>
      <c r="K5268">
        <v>176.49</v>
      </c>
      <c r="L5268" t="s">
        <v>57</v>
      </c>
    </row>
    <row r="5269" spans="1:12" x14ac:dyDescent="0.3">
      <c r="A5269" t="s">
        <v>4207</v>
      </c>
      <c r="B5269" t="s">
        <v>6729</v>
      </c>
      <c r="C5269" t="s">
        <v>84</v>
      </c>
      <c r="D5269" t="s">
        <v>372</v>
      </c>
      <c r="E5269" t="s">
        <v>54</v>
      </c>
      <c r="F5269" t="s">
        <v>55</v>
      </c>
      <c r="G5269" t="s">
        <v>68</v>
      </c>
      <c r="H5269">
        <v>3</v>
      </c>
      <c r="I5269">
        <v>7.44</v>
      </c>
      <c r="J5269">
        <v>9.5000000000000001E-2</v>
      </c>
      <c r="K5269">
        <v>4.7300000000000004</v>
      </c>
      <c r="L5269" t="s">
        <v>57</v>
      </c>
    </row>
    <row r="5270" spans="1:12" x14ac:dyDescent="0.3">
      <c r="A5270" t="s">
        <v>6150</v>
      </c>
      <c r="B5270" t="s">
        <v>7027</v>
      </c>
      <c r="C5270" t="s">
        <v>63</v>
      </c>
      <c r="D5270" t="s">
        <v>263</v>
      </c>
      <c r="E5270" t="s">
        <v>107</v>
      </c>
      <c r="F5270" t="s">
        <v>139</v>
      </c>
      <c r="G5270" t="s">
        <v>56</v>
      </c>
      <c r="H5270">
        <v>2</v>
      </c>
      <c r="I5270">
        <v>33.9</v>
      </c>
      <c r="J5270">
        <v>0.29099999999999998</v>
      </c>
      <c r="K5270">
        <v>10.66</v>
      </c>
      <c r="L5270" t="s">
        <v>57</v>
      </c>
    </row>
    <row r="5271" spans="1:12" x14ac:dyDescent="0.3">
      <c r="A5271" t="s">
        <v>2826</v>
      </c>
      <c r="B5271" t="s">
        <v>7695</v>
      </c>
      <c r="C5271" t="s">
        <v>84</v>
      </c>
      <c r="D5271" t="s">
        <v>177</v>
      </c>
      <c r="E5271" t="s">
        <v>93</v>
      </c>
      <c r="F5271" t="s">
        <v>141</v>
      </c>
      <c r="G5271" t="s">
        <v>56</v>
      </c>
      <c r="H5271">
        <v>1</v>
      </c>
      <c r="I5271">
        <v>29.82</v>
      </c>
      <c r="J5271">
        <v>2.7E-2</v>
      </c>
      <c r="K5271">
        <v>14.45</v>
      </c>
      <c r="L5271" t="s">
        <v>57</v>
      </c>
    </row>
    <row r="5272" spans="1:12" x14ac:dyDescent="0.3">
      <c r="A5272" t="s">
        <v>1869</v>
      </c>
      <c r="B5272" t="s">
        <v>8121</v>
      </c>
      <c r="C5272" t="s">
        <v>63</v>
      </c>
      <c r="D5272" t="s">
        <v>159</v>
      </c>
      <c r="E5272" t="s">
        <v>60</v>
      </c>
      <c r="F5272" t="s">
        <v>76</v>
      </c>
      <c r="G5272" t="s">
        <v>56</v>
      </c>
      <c r="H5272">
        <v>6</v>
      </c>
      <c r="I5272">
        <v>102.14</v>
      </c>
      <c r="J5272">
        <v>0.186</v>
      </c>
      <c r="K5272">
        <v>52.54</v>
      </c>
      <c r="L5272" t="s">
        <v>57</v>
      </c>
    </row>
    <row r="5273" spans="1:12" x14ac:dyDescent="0.3">
      <c r="A5273" t="s">
        <v>4321</v>
      </c>
      <c r="B5273" t="s">
        <v>7154</v>
      </c>
      <c r="C5273" t="s">
        <v>84</v>
      </c>
      <c r="D5273" t="s">
        <v>171</v>
      </c>
      <c r="E5273" t="s">
        <v>71</v>
      </c>
      <c r="F5273" t="s">
        <v>126</v>
      </c>
      <c r="G5273" t="s">
        <v>68</v>
      </c>
      <c r="H5273">
        <v>1</v>
      </c>
      <c r="I5273">
        <v>104.91</v>
      </c>
      <c r="J5273">
        <v>0.14699999999999999</v>
      </c>
      <c r="K5273">
        <v>76.39</v>
      </c>
      <c r="L5273" t="s">
        <v>57</v>
      </c>
    </row>
    <row r="5274" spans="1:12" x14ac:dyDescent="0.3">
      <c r="A5274" t="s">
        <v>833</v>
      </c>
      <c r="B5274" t="s">
        <v>8275</v>
      </c>
      <c r="C5274" t="s">
        <v>84</v>
      </c>
      <c r="D5274" t="s">
        <v>225</v>
      </c>
      <c r="E5274" t="s">
        <v>54</v>
      </c>
      <c r="F5274" t="s">
        <v>55</v>
      </c>
      <c r="G5274" t="s">
        <v>68</v>
      </c>
      <c r="H5274">
        <v>4</v>
      </c>
      <c r="I5274">
        <v>14.96</v>
      </c>
      <c r="J5274">
        <v>4.3999999999999997E-2</v>
      </c>
      <c r="K5274">
        <v>8.9499999999999993</v>
      </c>
      <c r="L5274" t="s">
        <v>57</v>
      </c>
    </row>
    <row r="5275" spans="1:12" x14ac:dyDescent="0.3">
      <c r="A5275" t="s">
        <v>5536</v>
      </c>
      <c r="B5275" t="s">
        <v>8587</v>
      </c>
      <c r="C5275" t="s">
        <v>84</v>
      </c>
      <c r="D5275" t="s">
        <v>169</v>
      </c>
      <c r="E5275" t="s">
        <v>54</v>
      </c>
      <c r="F5275" t="s">
        <v>65</v>
      </c>
      <c r="G5275" t="s">
        <v>68</v>
      </c>
      <c r="H5275">
        <v>4</v>
      </c>
      <c r="I5275">
        <v>9.4600000000000009</v>
      </c>
      <c r="J5275">
        <v>5.0999999999999997E-2</v>
      </c>
      <c r="K5275">
        <v>6.14</v>
      </c>
      <c r="L5275" t="s">
        <v>57</v>
      </c>
    </row>
    <row r="5276" spans="1:12" x14ac:dyDescent="0.3">
      <c r="A5276" t="s">
        <v>6583</v>
      </c>
      <c r="B5276" t="s">
        <v>7492</v>
      </c>
      <c r="C5276" t="s">
        <v>63</v>
      </c>
      <c r="D5276" t="s">
        <v>251</v>
      </c>
      <c r="E5276" t="s">
        <v>93</v>
      </c>
      <c r="F5276" t="s">
        <v>141</v>
      </c>
      <c r="G5276" t="s">
        <v>56</v>
      </c>
      <c r="H5276">
        <v>1</v>
      </c>
      <c r="I5276">
        <v>10.97</v>
      </c>
      <c r="J5276">
        <v>0.20100000000000001</v>
      </c>
      <c r="K5276">
        <v>5.24</v>
      </c>
      <c r="L5276" t="s">
        <v>57</v>
      </c>
    </row>
    <row r="5277" spans="1:12" x14ac:dyDescent="0.3">
      <c r="A5277" t="s">
        <v>5180</v>
      </c>
      <c r="B5277" t="s">
        <v>7419</v>
      </c>
      <c r="C5277" t="s">
        <v>88</v>
      </c>
      <c r="D5277" t="s">
        <v>234</v>
      </c>
      <c r="E5277" t="s">
        <v>60</v>
      </c>
      <c r="F5277" t="s">
        <v>67</v>
      </c>
      <c r="G5277" t="s">
        <v>68</v>
      </c>
      <c r="H5277">
        <v>4</v>
      </c>
      <c r="I5277">
        <v>65.02</v>
      </c>
      <c r="J5277">
        <v>9.8000000000000004E-2</v>
      </c>
      <c r="K5277">
        <v>27.09</v>
      </c>
      <c r="L5277" t="s">
        <v>57</v>
      </c>
    </row>
    <row r="5278" spans="1:12" x14ac:dyDescent="0.3">
      <c r="A5278" t="s">
        <v>1655</v>
      </c>
      <c r="B5278" t="s">
        <v>8334</v>
      </c>
      <c r="C5278" t="s">
        <v>88</v>
      </c>
      <c r="D5278" t="s">
        <v>202</v>
      </c>
      <c r="E5278" t="s">
        <v>93</v>
      </c>
      <c r="F5278" t="s">
        <v>6768</v>
      </c>
      <c r="G5278" t="s">
        <v>68</v>
      </c>
      <c r="H5278">
        <v>3</v>
      </c>
      <c r="I5278">
        <v>32.67</v>
      </c>
      <c r="J5278">
        <v>0.09</v>
      </c>
      <c r="K5278">
        <v>12.02</v>
      </c>
      <c r="L5278" t="s">
        <v>57</v>
      </c>
    </row>
    <row r="5279" spans="1:12" x14ac:dyDescent="0.3">
      <c r="A5279" t="s">
        <v>2328</v>
      </c>
      <c r="B5279" t="s">
        <v>7940</v>
      </c>
      <c r="C5279" t="s">
        <v>63</v>
      </c>
      <c r="D5279" t="s">
        <v>258</v>
      </c>
      <c r="E5279" t="s">
        <v>93</v>
      </c>
      <c r="F5279" t="s">
        <v>124</v>
      </c>
      <c r="G5279" t="s">
        <v>68</v>
      </c>
      <c r="H5279">
        <v>4</v>
      </c>
      <c r="J5279">
        <v>0.192</v>
      </c>
      <c r="K5279">
        <v>31.59</v>
      </c>
      <c r="L5279" t="s">
        <v>57</v>
      </c>
    </row>
    <row r="5280" spans="1:12" x14ac:dyDescent="0.3">
      <c r="A5280" t="s">
        <v>2143</v>
      </c>
      <c r="B5280" t="s">
        <v>7520</v>
      </c>
      <c r="C5280" t="s">
        <v>52</v>
      </c>
      <c r="D5280" t="s">
        <v>155</v>
      </c>
      <c r="E5280" t="s">
        <v>54</v>
      </c>
      <c r="F5280" t="s">
        <v>65</v>
      </c>
      <c r="G5280" t="s">
        <v>56</v>
      </c>
      <c r="H5280">
        <v>2</v>
      </c>
      <c r="I5280">
        <v>22.4</v>
      </c>
      <c r="J5280">
        <v>0.17699999999999999</v>
      </c>
      <c r="K5280">
        <v>14.03</v>
      </c>
      <c r="L5280" t="s">
        <v>57</v>
      </c>
    </row>
    <row r="5281" spans="1:12" x14ac:dyDescent="0.3">
      <c r="A5281" t="s">
        <v>815</v>
      </c>
      <c r="B5281" t="s">
        <v>7221</v>
      </c>
      <c r="C5281" t="s">
        <v>84</v>
      </c>
      <c r="D5281" t="s">
        <v>144</v>
      </c>
      <c r="E5281" t="s">
        <v>60</v>
      </c>
      <c r="F5281" t="s">
        <v>76</v>
      </c>
      <c r="G5281" t="s">
        <v>56</v>
      </c>
      <c r="H5281">
        <v>5</v>
      </c>
      <c r="I5281">
        <v>60.9</v>
      </c>
      <c r="J5281">
        <v>6.6000000000000003E-2</v>
      </c>
      <c r="K5281">
        <v>26.64</v>
      </c>
      <c r="L5281" t="s">
        <v>57</v>
      </c>
    </row>
    <row r="5282" spans="1:12" x14ac:dyDescent="0.3">
      <c r="A5282" t="s">
        <v>1595</v>
      </c>
      <c r="B5282" t="s">
        <v>7057</v>
      </c>
      <c r="C5282" t="s">
        <v>52</v>
      </c>
      <c r="D5282" t="s">
        <v>200</v>
      </c>
      <c r="E5282" t="s">
        <v>60</v>
      </c>
      <c r="F5282" t="s">
        <v>76</v>
      </c>
      <c r="G5282" t="s">
        <v>56</v>
      </c>
      <c r="H5282">
        <v>1</v>
      </c>
      <c r="I5282">
        <v>25.79</v>
      </c>
      <c r="J5282">
        <v>0.191</v>
      </c>
      <c r="K5282">
        <v>11.18</v>
      </c>
      <c r="L5282" t="s">
        <v>57</v>
      </c>
    </row>
    <row r="5283" spans="1:12" x14ac:dyDescent="0.3">
      <c r="A5283" t="s">
        <v>1876</v>
      </c>
      <c r="B5283" t="s">
        <v>7707</v>
      </c>
      <c r="C5283" t="s">
        <v>63</v>
      </c>
      <c r="D5283" t="s">
        <v>204</v>
      </c>
      <c r="E5283" t="s">
        <v>93</v>
      </c>
      <c r="F5283" t="s">
        <v>255</v>
      </c>
      <c r="G5283" t="s">
        <v>56</v>
      </c>
      <c r="H5283">
        <v>4</v>
      </c>
      <c r="I5283">
        <v>74.290000000000006</v>
      </c>
      <c r="J5283">
        <v>0.222</v>
      </c>
      <c r="K5283">
        <v>35.340000000000003</v>
      </c>
      <c r="L5283" t="s">
        <v>57</v>
      </c>
    </row>
    <row r="5284" spans="1:12" x14ac:dyDescent="0.3">
      <c r="A5284" t="s">
        <v>1380</v>
      </c>
      <c r="B5284" t="s">
        <v>6845</v>
      </c>
      <c r="C5284" t="s">
        <v>63</v>
      </c>
      <c r="D5284" t="s">
        <v>137</v>
      </c>
      <c r="E5284" t="s">
        <v>93</v>
      </c>
      <c r="F5284" t="s">
        <v>124</v>
      </c>
      <c r="G5284" t="s">
        <v>56</v>
      </c>
      <c r="H5284">
        <v>9</v>
      </c>
      <c r="I5284">
        <v>32.36</v>
      </c>
      <c r="J5284">
        <v>0.27900000000000003</v>
      </c>
      <c r="K5284">
        <v>14.72</v>
      </c>
      <c r="L5284" t="s">
        <v>57</v>
      </c>
    </row>
    <row r="5285" spans="1:12" x14ac:dyDescent="0.3">
      <c r="A5285" t="s">
        <v>3822</v>
      </c>
      <c r="B5285" t="s">
        <v>6877</v>
      </c>
      <c r="C5285" t="s">
        <v>88</v>
      </c>
      <c r="D5285" t="s">
        <v>135</v>
      </c>
      <c r="E5285" t="s">
        <v>71</v>
      </c>
      <c r="F5285" t="s">
        <v>126</v>
      </c>
      <c r="G5285" t="s">
        <v>68</v>
      </c>
      <c r="H5285">
        <v>3</v>
      </c>
      <c r="I5285">
        <v>174.26</v>
      </c>
      <c r="J5285">
        <v>9.6000000000000002E-2</v>
      </c>
      <c r="K5285">
        <v>126.15</v>
      </c>
      <c r="L5285" t="s">
        <v>57</v>
      </c>
    </row>
    <row r="5286" spans="1:12" x14ac:dyDescent="0.3">
      <c r="A5286" t="s">
        <v>2705</v>
      </c>
      <c r="B5286" t="s">
        <v>8451</v>
      </c>
      <c r="C5286" t="s">
        <v>6755</v>
      </c>
      <c r="D5286" t="s">
        <v>110</v>
      </c>
      <c r="E5286" t="s">
        <v>54</v>
      </c>
      <c r="F5286" t="s">
        <v>114</v>
      </c>
      <c r="G5286" t="s">
        <v>56</v>
      </c>
      <c r="H5286">
        <v>7</v>
      </c>
      <c r="I5286">
        <v>14.5</v>
      </c>
      <c r="J5286">
        <v>5.3999999999999999E-2</v>
      </c>
      <c r="K5286">
        <v>8.01</v>
      </c>
      <c r="L5286" t="s">
        <v>57</v>
      </c>
    </row>
    <row r="5287" spans="1:12" x14ac:dyDescent="0.3">
      <c r="A5287" t="s">
        <v>5194</v>
      </c>
      <c r="B5287" t="s">
        <v>7472</v>
      </c>
      <c r="C5287" t="s">
        <v>88</v>
      </c>
      <c r="D5287" t="s">
        <v>179</v>
      </c>
      <c r="E5287" t="s">
        <v>60</v>
      </c>
      <c r="F5287" t="s">
        <v>99</v>
      </c>
      <c r="G5287" t="s">
        <v>68</v>
      </c>
      <c r="H5287">
        <v>1</v>
      </c>
      <c r="I5287">
        <v>49.08</v>
      </c>
      <c r="J5287">
        <v>8.3000000000000004E-2</v>
      </c>
      <c r="K5287">
        <v>24.66</v>
      </c>
      <c r="L5287" t="s">
        <v>57</v>
      </c>
    </row>
    <row r="5288" spans="1:12" x14ac:dyDescent="0.3">
      <c r="A5288" t="s">
        <v>5498</v>
      </c>
      <c r="B5288" t="s">
        <v>6804</v>
      </c>
      <c r="C5288" t="s">
        <v>84</v>
      </c>
      <c r="D5288" t="s">
        <v>243</v>
      </c>
      <c r="E5288" t="s">
        <v>60</v>
      </c>
      <c r="F5288" t="s">
        <v>99</v>
      </c>
      <c r="G5288" t="s">
        <v>68</v>
      </c>
      <c r="H5288">
        <v>7</v>
      </c>
      <c r="I5288">
        <v>115.05</v>
      </c>
      <c r="K5288">
        <v>51.72</v>
      </c>
      <c r="L5288" t="s">
        <v>57</v>
      </c>
    </row>
    <row r="5289" spans="1:12" x14ac:dyDescent="0.3">
      <c r="A5289" t="s">
        <v>2368</v>
      </c>
      <c r="B5289" t="s">
        <v>7909</v>
      </c>
      <c r="C5289" t="s">
        <v>63</v>
      </c>
      <c r="D5289" t="s">
        <v>258</v>
      </c>
      <c r="E5289" t="s">
        <v>93</v>
      </c>
      <c r="F5289" t="s">
        <v>255</v>
      </c>
      <c r="G5289" t="s">
        <v>68</v>
      </c>
      <c r="H5289">
        <v>3</v>
      </c>
      <c r="I5289">
        <v>37.92</v>
      </c>
      <c r="J5289">
        <v>0.193</v>
      </c>
      <c r="K5289">
        <v>15.3</v>
      </c>
      <c r="L5289" t="s">
        <v>57</v>
      </c>
    </row>
    <row r="5290" spans="1:12" x14ac:dyDescent="0.3">
      <c r="A5290" t="s">
        <v>504</v>
      </c>
      <c r="B5290" t="s">
        <v>7463</v>
      </c>
      <c r="C5290" t="s">
        <v>88</v>
      </c>
      <c r="D5290" t="s">
        <v>429</v>
      </c>
      <c r="E5290" t="s">
        <v>60</v>
      </c>
      <c r="F5290" t="s">
        <v>99</v>
      </c>
      <c r="G5290" t="s">
        <v>68</v>
      </c>
      <c r="H5290">
        <v>1</v>
      </c>
      <c r="I5290">
        <v>26.12</v>
      </c>
      <c r="J5290">
        <v>8.4000000000000005E-2</v>
      </c>
      <c r="K5290">
        <v>10.83</v>
      </c>
      <c r="L5290" t="s">
        <v>57</v>
      </c>
    </row>
    <row r="5291" spans="1:12" x14ac:dyDescent="0.3">
      <c r="A5291" t="s">
        <v>1469</v>
      </c>
      <c r="C5291" t="s">
        <v>88</v>
      </c>
      <c r="E5291" t="s">
        <v>54</v>
      </c>
      <c r="F5291" t="s">
        <v>65</v>
      </c>
      <c r="G5291" t="s">
        <v>56</v>
      </c>
      <c r="H5291">
        <v>7</v>
      </c>
      <c r="I5291">
        <v>22.69</v>
      </c>
      <c r="J5291">
        <v>5.5E-2</v>
      </c>
      <c r="K5291">
        <v>14.01</v>
      </c>
      <c r="L5291" t="s">
        <v>57</v>
      </c>
    </row>
    <row r="5292" spans="1:12" x14ac:dyDescent="0.3">
      <c r="A5292" t="s">
        <v>2129</v>
      </c>
      <c r="B5292" t="s">
        <v>6799</v>
      </c>
      <c r="C5292" t="s">
        <v>6741</v>
      </c>
      <c r="D5292" t="s">
        <v>181</v>
      </c>
      <c r="E5292" t="s">
        <v>60</v>
      </c>
      <c r="F5292" t="s">
        <v>90</v>
      </c>
      <c r="G5292" t="s">
        <v>56</v>
      </c>
      <c r="H5292">
        <v>2</v>
      </c>
      <c r="I5292">
        <v>46.09</v>
      </c>
      <c r="J5292">
        <v>0.16800000000000001</v>
      </c>
      <c r="K5292">
        <v>18.64</v>
      </c>
      <c r="L5292" t="s">
        <v>57</v>
      </c>
    </row>
    <row r="5293" spans="1:12" x14ac:dyDescent="0.3">
      <c r="A5293" t="s">
        <v>597</v>
      </c>
      <c r="B5293" t="s">
        <v>7259</v>
      </c>
      <c r="C5293" t="s">
        <v>63</v>
      </c>
      <c r="D5293" t="s">
        <v>302</v>
      </c>
      <c r="E5293" t="s">
        <v>71</v>
      </c>
      <c r="F5293" t="s">
        <v>86</v>
      </c>
      <c r="G5293" t="s">
        <v>68</v>
      </c>
      <c r="H5293">
        <v>1</v>
      </c>
      <c r="I5293">
        <v>261.68</v>
      </c>
      <c r="J5293">
        <v>0.23499999999999999</v>
      </c>
      <c r="K5293">
        <v>207.8</v>
      </c>
      <c r="L5293" t="s">
        <v>57</v>
      </c>
    </row>
    <row r="5294" spans="1:12" x14ac:dyDescent="0.3">
      <c r="A5294" t="s">
        <v>2157</v>
      </c>
      <c r="B5294" t="s">
        <v>8142</v>
      </c>
      <c r="C5294" t="s">
        <v>52</v>
      </c>
      <c r="D5294" t="s">
        <v>113</v>
      </c>
      <c r="E5294" t="s">
        <v>54</v>
      </c>
      <c r="F5294" t="s">
        <v>268</v>
      </c>
      <c r="G5294" t="s">
        <v>56</v>
      </c>
      <c r="H5294">
        <v>1</v>
      </c>
      <c r="I5294">
        <v>22.14</v>
      </c>
      <c r="J5294">
        <v>8.1000000000000003E-2</v>
      </c>
      <c r="K5294">
        <v>14.1</v>
      </c>
      <c r="L5294" t="s">
        <v>57</v>
      </c>
    </row>
    <row r="5295" spans="1:12" x14ac:dyDescent="0.3">
      <c r="A5295" t="s">
        <v>3857</v>
      </c>
      <c r="B5295" t="s">
        <v>8510</v>
      </c>
      <c r="C5295" t="s">
        <v>63</v>
      </c>
      <c r="D5295" t="s">
        <v>159</v>
      </c>
      <c r="E5295" t="s">
        <v>60</v>
      </c>
      <c r="F5295" t="s">
        <v>61</v>
      </c>
      <c r="G5295" t="s">
        <v>68</v>
      </c>
      <c r="H5295">
        <v>1</v>
      </c>
      <c r="I5295">
        <v>105.2</v>
      </c>
      <c r="J5295">
        <v>0.25800000000000001</v>
      </c>
      <c r="K5295">
        <v>44.36</v>
      </c>
      <c r="L5295" t="s">
        <v>57</v>
      </c>
    </row>
    <row r="5296" spans="1:12" x14ac:dyDescent="0.3">
      <c r="A5296" t="s">
        <v>964</v>
      </c>
      <c r="B5296" t="s">
        <v>7167</v>
      </c>
      <c r="C5296" t="s">
        <v>52</v>
      </c>
      <c r="D5296" t="s">
        <v>121</v>
      </c>
      <c r="E5296" t="s">
        <v>93</v>
      </c>
      <c r="F5296" t="s">
        <v>255</v>
      </c>
      <c r="G5296" t="s">
        <v>56</v>
      </c>
      <c r="H5296">
        <v>1</v>
      </c>
      <c r="I5296">
        <v>64.73</v>
      </c>
      <c r="J5296">
        <v>1E-3</v>
      </c>
      <c r="K5296">
        <v>27.89</v>
      </c>
      <c r="L5296" t="s">
        <v>57</v>
      </c>
    </row>
    <row r="5297" spans="1:12" x14ac:dyDescent="0.3">
      <c r="A5297" t="s">
        <v>2834</v>
      </c>
      <c r="B5297" t="s">
        <v>8588</v>
      </c>
      <c r="C5297" t="s">
        <v>52</v>
      </c>
      <c r="D5297" t="s">
        <v>216</v>
      </c>
      <c r="E5297" t="s">
        <v>93</v>
      </c>
      <c r="F5297" t="s">
        <v>94</v>
      </c>
      <c r="G5297" t="s">
        <v>68</v>
      </c>
      <c r="H5297">
        <v>9</v>
      </c>
      <c r="I5297">
        <v>75.63</v>
      </c>
      <c r="J5297">
        <v>0.1</v>
      </c>
      <c r="K5297">
        <v>29</v>
      </c>
      <c r="L5297" t="s">
        <v>57</v>
      </c>
    </row>
    <row r="5298" spans="1:12" x14ac:dyDescent="0.3">
      <c r="A5298" t="s">
        <v>4302</v>
      </c>
      <c r="B5298" t="s">
        <v>8589</v>
      </c>
      <c r="C5298" t="s">
        <v>52</v>
      </c>
      <c r="D5298" t="s">
        <v>200</v>
      </c>
      <c r="E5298" t="s">
        <v>107</v>
      </c>
      <c r="F5298" t="s">
        <v>148</v>
      </c>
      <c r="G5298" t="s">
        <v>68</v>
      </c>
      <c r="H5298">
        <v>3</v>
      </c>
      <c r="I5298">
        <v>55.5</v>
      </c>
      <c r="J5298">
        <v>0.106</v>
      </c>
      <c r="K5298">
        <v>16.91</v>
      </c>
      <c r="L5298" t="s">
        <v>104</v>
      </c>
    </row>
    <row r="5299" spans="1:12" x14ac:dyDescent="0.3">
      <c r="A5299" t="s">
        <v>3113</v>
      </c>
      <c r="B5299" t="s">
        <v>7255</v>
      </c>
      <c r="C5299" t="s">
        <v>63</v>
      </c>
      <c r="D5299" t="s">
        <v>159</v>
      </c>
      <c r="E5299" t="s">
        <v>93</v>
      </c>
      <c r="F5299" t="s">
        <v>141</v>
      </c>
      <c r="G5299" t="s">
        <v>56</v>
      </c>
      <c r="H5299">
        <v>3</v>
      </c>
      <c r="I5299">
        <v>76.69</v>
      </c>
      <c r="J5299">
        <v>0.28799999999999998</v>
      </c>
      <c r="K5299">
        <v>35.880000000000003</v>
      </c>
      <c r="L5299" t="s">
        <v>57</v>
      </c>
    </row>
    <row r="5300" spans="1:12" x14ac:dyDescent="0.3">
      <c r="A5300" t="s">
        <v>5101</v>
      </c>
      <c r="B5300" t="s">
        <v>7350</v>
      </c>
      <c r="C5300" t="s">
        <v>63</v>
      </c>
      <c r="D5300" t="s">
        <v>82</v>
      </c>
      <c r="E5300" t="s">
        <v>71</v>
      </c>
      <c r="F5300" t="s">
        <v>72</v>
      </c>
      <c r="G5300" t="s">
        <v>56</v>
      </c>
      <c r="H5300">
        <v>6</v>
      </c>
      <c r="I5300">
        <v>141.4</v>
      </c>
      <c r="J5300">
        <v>0.253</v>
      </c>
      <c r="K5300">
        <v>110.16</v>
      </c>
      <c r="L5300" t="s">
        <v>104</v>
      </c>
    </row>
    <row r="5301" spans="1:12" x14ac:dyDescent="0.3">
      <c r="A5301" t="s">
        <v>1081</v>
      </c>
      <c r="B5301" t="s">
        <v>6742</v>
      </c>
      <c r="C5301" t="s">
        <v>63</v>
      </c>
      <c r="D5301" t="s">
        <v>106</v>
      </c>
      <c r="E5301" t="s">
        <v>93</v>
      </c>
      <c r="F5301" t="s">
        <v>255</v>
      </c>
      <c r="G5301" t="s">
        <v>68</v>
      </c>
      <c r="H5301">
        <v>3</v>
      </c>
      <c r="I5301">
        <v>75.569999999999993</v>
      </c>
      <c r="J5301">
        <v>0.16600000000000001</v>
      </c>
      <c r="K5301">
        <v>35.1</v>
      </c>
      <c r="L5301" t="s">
        <v>6720</v>
      </c>
    </row>
    <row r="5302" spans="1:12" x14ac:dyDescent="0.3">
      <c r="A5302" t="s">
        <v>6132</v>
      </c>
      <c r="B5302" t="s">
        <v>7573</v>
      </c>
      <c r="C5302" t="s">
        <v>88</v>
      </c>
      <c r="D5302" t="s">
        <v>92</v>
      </c>
      <c r="E5302" t="s">
        <v>93</v>
      </c>
      <c r="F5302" t="s">
        <v>94</v>
      </c>
      <c r="G5302" t="s">
        <v>68</v>
      </c>
      <c r="H5302">
        <v>7</v>
      </c>
      <c r="I5302">
        <v>24.32</v>
      </c>
      <c r="J5302">
        <v>9.4E-2</v>
      </c>
      <c r="K5302">
        <v>9.5500000000000007</v>
      </c>
      <c r="L5302" t="s">
        <v>57</v>
      </c>
    </row>
    <row r="5303" spans="1:12" x14ac:dyDescent="0.3">
      <c r="A5303" t="s">
        <v>6345</v>
      </c>
      <c r="B5303" t="s">
        <v>7511</v>
      </c>
      <c r="C5303" t="s">
        <v>63</v>
      </c>
      <c r="D5303" t="s">
        <v>263</v>
      </c>
      <c r="E5303" t="s">
        <v>7039</v>
      </c>
      <c r="F5303" t="s">
        <v>268</v>
      </c>
      <c r="G5303" t="s">
        <v>56</v>
      </c>
      <c r="H5303">
        <v>4</v>
      </c>
      <c r="I5303">
        <v>3.51</v>
      </c>
      <c r="J5303">
        <v>0.17599999999999999</v>
      </c>
      <c r="K5303">
        <v>2.16</v>
      </c>
      <c r="L5303" t="s">
        <v>57</v>
      </c>
    </row>
    <row r="5304" spans="1:12" x14ac:dyDescent="0.3">
      <c r="A5304" t="s">
        <v>6337</v>
      </c>
      <c r="C5304" t="s">
        <v>84</v>
      </c>
      <c r="D5304" t="s">
        <v>110</v>
      </c>
      <c r="E5304" t="s">
        <v>107</v>
      </c>
      <c r="F5304" t="s">
        <v>132</v>
      </c>
      <c r="G5304" t="s">
        <v>68</v>
      </c>
      <c r="H5304">
        <v>26</v>
      </c>
      <c r="I5304">
        <v>18.649999999999999</v>
      </c>
      <c r="J5304">
        <v>6.4000000000000001E-2</v>
      </c>
      <c r="K5304">
        <v>6.61</v>
      </c>
      <c r="L5304" t="s">
        <v>57</v>
      </c>
    </row>
    <row r="5305" spans="1:12" x14ac:dyDescent="0.3">
      <c r="A5305" t="s">
        <v>4140</v>
      </c>
      <c r="B5305" t="s">
        <v>8318</v>
      </c>
      <c r="C5305" t="s">
        <v>88</v>
      </c>
      <c r="D5305" t="s">
        <v>92</v>
      </c>
      <c r="E5305" t="s">
        <v>60</v>
      </c>
      <c r="F5305" t="s">
        <v>99</v>
      </c>
      <c r="G5305" t="s">
        <v>56</v>
      </c>
      <c r="H5305">
        <v>4</v>
      </c>
      <c r="I5305">
        <v>19.850000000000001</v>
      </c>
      <c r="J5305">
        <v>4.2999999999999997E-2</v>
      </c>
      <c r="K5305">
        <v>9.65</v>
      </c>
      <c r="L5305" t="s">
        <v>57</v>
      </c>
    </row>
    <row r="5306" spans="1:12" x14ac:dyDescent="0.3">
      <c r="A5306" t="s">
        <v>2229</v>
      </c>
      <c r="B5306" t="s">
        <v>7045</v>
      </c>
      <c r="C5306" t="s">
        <v>88</v>
      </c>
      <c r="D5306" t="s">
        <v>123</v>
      </c>
      <c r="E5306" t="s">
        <v>71</v>
      </c>
      <c r="F5306" t="s">
        <v>97</v>
      </c>
      <c r="G5306" t="s">
        <v>68</v>
      </c>
      <c r="H5306">
        <v>7</v>
      </c>
      <c r="I5306">
        <v>137.35</v>
      </c>
      <c r="J5306">
        <v>0.10299999999999999</v>
      </c>
      <c r="K5306">
        <v>98.43</v>
      </c>
      <c r="L5306" t="s">
        <v>6720</v>
      </c>
    </row>
    <row r="5307" spans="1:12" x14ac:dyDescent="0.3">
      <c r="A5307" t="s">
        <v>1752</v>
      </c>
      <c r="B5307" t="s">
        <v>8590</v>
      </c>
      <c r="C5307" t="s">
        <v>88</v>
      </c>
      <c r="D5307" t="s">
        <v>183</v>
      </c>
      <c r="E5307" t="s">
        <v>60</v>
      </c>
      <c r="F5307" t="s">
        <v>99</v>
      </c>
      <c r="G5307" t="s">
        <v>68</v>
      </c>
      <c r="H5307">
        <v>7</v>
      </c>
      <c r="I5307">
        <v>27.16</v>
      </c>
      <c r="J5307">
        <v>0.125</v>
      </c>
      <c r="K5307">
        <v>12.76</v>
      </c>
      <c r="L5307" t="s">
        <v>57</v>
      </c>
    </row>
    <row r="5308" spans="1:12" x14ac:dyDescent="0.3">
      <c r="A5308" t="s">
        <v>2319</v>
      </c>
      <c r="B5308" t="s">
        <v>6841</v>
      </c>
      <c r="C5308" t="s">
        <v>88</v>
      </c>
      <c r="D5308" t="s">
        <v>8005</v>
      </c>
      <c r="E5308" t="s">
        <v>71</v>
      </c>
      <c r="F5308" t="s">
        <v>86</v>
      </c>
      <c r="G5308" t="s">
        <v>68</v>
      </c>
      <c r="H5308">
        <v>4</v>
      </c>
      <c r="I5308">
        <v>237.7</v>
      </c>
      <c r="J5308">
        <v>7.0000000000000001E-3</v>
      </c>
      <c r="K5308">
        <v>181.17</v>
      </c>
      <c r="L5308" t="s">
        <v>57</v>
      </c>
    </row>
    <row r="5309" spans="1:12" x14ac:dyDescent="0.3">
      <c r="A5309" t="s">
        <v>892</v>
      </c>
      <c r="B5309" t="s">
        <v>8054</v>
      </c>
      <c r="C5309" t="s">
        <v>52</v>
      </c>
      <c r="D5309" t="s">
        <v>272</v>
      </c>
      <c r="E5309" t="s">
        <v>71</v>
      </c>
      <c r="F5309" t="s">
        <v>126</v>
      </c>
      <c r="G5309" t="s">
        <v>68</v>
      </c>
      <c r="H5309">
        <v>3</v>
      </c>
      <c r="I5309">
        <v>36.659999999999997</v>
      </c>
      <c r="J5309">
        <v>0.159</v>
      </c>
      <c r="K5309">
        <v>29.31</v>
      </c>
      <c r="L5309" t="s">
        <v>57</v>
      </c>
    </row>
    <row r="5310" spans="1:12" x14ac:dyDescent="0.3">
      <c r="A5310" t="s">
        <v>5611</v>
      </c>
      <c r="B5310" t="s">
        <v>7365</v>
      </c>
      <c r="C5310" t="s">
        <v>84</v>
      </c>
      <c r="D5310" t="s">
        <v>147</v>
      </c>
      <c r="E5310" t="s">
        <v>107</v>
      </c>
      <c r="F5310" t="s">
        <v>139</v>
      </c>
      <c r="G5310" t="s">
        <v>68</v>
      </c>
      <c r="H5310">
        <v>2</v>
      </c>
      <c r="I5310">
        <v>47.39</v>
      </c>
      <c r="J5310">
        <v>5.8000000000000003E-2</v>
      </c>
      <c r="K5310">
        <v>19.46</v>
      </c>
      <c r="L5310" t="s">
        <v>57</v>
      </c>
    </row>
    <row r="5311" spans="1:12" x14ac:dyDescent="0.3">
      <c r="A5311" t="s">
        <v>3035</v>
      </c>
      <c r="B5311" t="s">
        <v>8591</v>
      </c>
      <c r="C5311" t="s">
        <v>52</v>
      </c>
      <c r="D5311" t="s">
        <v>272</v>
      </c>
      <c r="E5311" t="s">
        <v>107</v>
      </c>
      <c r="F5311" t="s">
        <v>108</v>
      </c>
      <c r="G5311" t="s">
        <v>68</v>
      </c>
      <c r="H5311">
        <v>1</v>
      </c>
      <c r="I5311">
        <v>16.510000000000002</v>
      </c>
      <c r="J5311">
        <v>0</v>
      </c>
      <c r="K5311">
        <v>6.7</v>
      </c>
      <c r="L5311" t="s">
        <v>57</v>
      </c>
    </row>
    <row r="5312" spans="1:12" x14ac:dyDescent="0.3">
      <c r="A5312" t="s">
        <v>959</v>
      </c>
      <c r="B5312" t="s">
        <v>8317</v>
      </c>
      <c r="C5312" t="s">
        <v>88</v>
      </c>
      <c r="D5312" t="s">
        <v>92</v>
      </c>
      <c r="E5312" t="s">
        <v>54</v>
      </c>
      <c r="F5312" t="s">
        <v>65</v>
      </c>
      <c r="G5312" t="s">
        <v>68</v>
      </c>
      <c r="H5312">
        <v>1</v>
      </c>
      <c r="I5312">
        <v>23.47</v>
      </c>
      <c r="J5312">
        <v>0</v>
      </c>
      <c r="K5312">
        <v>15.1</v>
      </c>
      <c r="L5312" t="s">
        <v>57</v>
      </c>
    </row>
    <row r="5313" spans="1:12" x14ac:dyDescent="0.3">
      <c r="A5313" t="s">
        <v>744</v>
      </c>
      <c r="B5313" t="s">
        <v>8042</v>
      </c>
      <c r="C5313" t="s">
        <v>84</v>
      </c>
      <c r="D5313" t="s">
        <v>229</v>
      </c>
      <c r="E5313" t="s">
        <v>60</v>
      </c>
      <c r="F5313" t="s">
        <v>90</v>
      </c>
      <c r="G5313" t="s">
        <v>68</v>
      </c>
      <c r="H5313">
        <v>3</v>
      </c>
      <c r="I5313">
        <v>69.38</v>
      </c>
      <c r="J5313">
        <v>0</v>
      </c>
      <c r="K5313">
        <v>35.99</v>
      </c>
      <c r="L5313" t="s">
        <v>57</v>
      </c>
    </row>
    <row r="5314" spans="1:12" x14ac:dyDescent="0.3">
      <c r="A5314" t="s">
        <v>1659</v>
      </c>
      <c r="B5314" t="s">
        <v>6813</v>
      </c>
      <c r="C5314" t="s">
        <v>84</v>
      </c>
      <c r="D5314" t="s">
        <v>177</v>
      </c>
      <c r="E5314" t="s">
        <v>54</v>
      </c>
      <c r="F5314" t="s">
        <v>156</v>
      </c>
      <c r="G5314" t="s">
        <v>68</v>
      </c>
      <c r="H5314">
        <v>2</v>
      </c>
      <c r="I5314">
        <v>13.11</v>
      </c>
      <c r="J5314">
        <v>4.8000000000000001E-2</v>
      </c>
      <c r="K5314">
        <v>8.9</v>
      </c>
      <c r="L5314" t="s">
        <v>57</v>
      </c>
    </row>
    <row r="5315" spans="1:12" x14ac:dyDescent="0.3">
      <c r="A5315" t="s">
        <v>5123</v>
      </c>
      <c r="B5315" t="s">
        <v>8592</v>
      </c>
      <c r="C5315" t="s">
        <v>88</v>
      </c>
      <c r="D5315" t="s">
        <v>135</v>
      </c>
      <c r="E5315" t="s">
        <v>107</v>
      </c>
      <c r="F5315" t="s">
        <v>132</v>
      </c>
      <c r="G5315" t="s">
        <v>68</v>
      </c>
      <c r="H5315">
        <v>3</v>
      </c>
      <c r="I5315">
        <v>57.92</v>
      </c>
      <c r="J5315">
        <v>7.2999999999999995E-2</v>
      </c>
      <c r="K5315">
        <v>18.47</v>
      </c>
      <c r="L5315" t="s">
        <v>57</v>
      </c>
    </row>
    <row r="5316" spans="1:12" x14ac:dyDescent="0.3">
      <c r="A5316" t="s">
        <v>529</v>
      </c>
      <c r="B5316" t="s">
        <v>6776</v>
      </c>
      <c r="C5316" t="s">
        <v>88</v>
      </c>
      <c r="D5316" t="s">
        <v>92</v>
      </c>
      <c r="E5316" t="s">
        <v>71</v>
      </c>
      <c r="F5316" t="s">
        <v>72</v>
      </c>
      <c r="G5316" t="s">
        <v>56</v>
      </c>
      <c r="H5316">
        <v>6</v>
      </c>
      <c r="I5316">
        <v>263.44</v>
      </c>
      <c r="J5316">
        <v>8.2000000000000003E-2</v>
      </c>
      <c r="K5316">
        <v>176.25</v>
      </c>
      <c r="L5316" t="s">
        <v>57</v>
      </c>
    </row>
    <row r="5317" spans="1:12" x14ac:dyDescent="0.3">
      <c r="A5317" t="s">
        <v>5358</v>
      </c>
      <c r="B5317" t="s">
        <v>8593</v>
      </c>
      <c r="C5317" t="s">
        <v>52</v>
      </c>
      <c r="D5317" t="s">
        <v>70</v>
      </c>
      <c r="E5317" t="s">
        <v>60</v>
      </c>
      <c r="F5317" t="s">
        <v>61</v>
      </c>
      <c r="G5317" t="s">
        <v>56</v>
      </c>
      <c r="H5317">
        <v>3</v>
      </c>
      <c r="I5317">
        <v>85.81</v>
      </c>
      <c r="J5317">
        <v>9.4E-2</v>
      </c>
      <c r="K5317">
        <v>42.54</v>
      </c>
      <c r="L5317" t="s">
        <v>57</v>
      </c>
    </row>
    <row r="5318" spans="1:12" x14ac:dyDescent="0.3">
      <c r="A5318" t="s">
        <v>2033</v>
      </c>
      <c r="B5318" t="s">
        <v>7210</v>
      </c>
      <c r="C5318" t="s">
        <v>88</v>
      </c>
      <c r="D5318" t="s">
        <v>429</v>
      </c>
      <c r="E5318" t="s">
        <v>93</v>
      </c>
      <c r="F5318" t="s">
        <v>141</v>
      </c>
      <c r="G5318" t="s">
        <v>56</v>
      </c>
      <c r="H5318">
        <v>2</v>
      </c>
      <c r="I5318">
        <v>32.6</v>
      </c>
      <c r="J5318">
        <v>6.8000000000000005E-2</v>
      </c>
      <c r="K5318">
        <v>12.07</v>
      </c>
      <c r="L5318" t="s">
        <v>57</v>
      </c>
    </row>
    <row r="5319" spans="1:12" x14ac:dyDescent="0.3">
      <c r="A5319" t="s">
        <v>3835</v>
      </c>
      <c r="B5319" t="s">
        <v>6889</v>
      </c>
      <c r="C5319" t="s">
        <v>84</v>
      </c>
      <c r="D5319" t="s">
        <v>177</v>
      </c>
      <c r="E5319" t="s">
        <v>54</v>
      </c>
      <c r="F5319" t="s">
        <v>156</v>
      </c>
      <c r="G5319" t="s">
        <v>68</v>
      </c>
      <c r="H5319">
        <v>7</v>
      </c>
      <c r="I5319">
        <v>17.670000000000002</v>
      </c>
      <c r="J5319">
        <v>0</v>
      </c>
      <c r="K5319">
        <v>12.29</v>
      </c>
      <c r="L5319" t="s">
        <v>104</v>
      </c>
    </row>
    <row r="5320" spans="1:12" x14ac:dyDescent="0.3">
      <c r="A5320" t="s">
        <v>2683</v>
      </c>
      <c r="B5320" t="s">
        <v>7686</v>
      </c>
      <c r="C5320" t="s">
        <v>52</v>
      </c>
      <c r="D5320" t="s">
        <v>53</v>
      </c>
      <c r="E5320" t="s">
        <v>54</v>
      </c>
      <c r="F5320" t="s">
        <v>156</v>
      </c>
      <c r="G5320" t="s">
        <v>68</v>
      </c>
      <c r="H5320">
        <v>7</v>
      </c>
      <c r="I5320">
        <v>8.3000000000000007</v>
      </c>
      <c r="J5320">
        <v>2.7E-2</v>
      </c>
      <c r="K5320">
        <v>5.31</v>
      </c>
      <c r="L5320" t="s">
        <v>6720</v>
      </c>
    </row>
    <row r="5321" spans="1:12" x14ac:dyDescent="0.3">
      <c r="A5321" t="s">
        <v>1976</v>
      </c>
      <c r="B5321" t="s">
        <v>7472</v>
      </c>
      <c r="C5321" t="s">
        <v>52</v>
      </c>
      <c r="D5321" t="s">
        <v>121</v>
      </c>
      <c r="E5321" t="s">
        <v>107</v>
      </c>
      <c r="F5321" t="s">
        <v>108</v>
      </c>
      <c r="G5321" t="s">
        <v>56</v>
      </c>
      <c r="H5321">
        <v>3</v>
      </c>
      <c r="I5321">
        <v>15.3</v>
      </c>
      <c r="J5321">
        <v>5.0000000000000001E-3</v>
      </c>
      <c r="K5321">
        <v>5.51</v>
      </c>
      <c r="L5321" t="s">
        <v>57</v>
      </c>
    </row>
    <row r="5322" spans="1:12" x14ac:dyDescent="0.3">
      <c r="A5322" t="s">
        <v>5074</v>
      </c>
      <c r="B5322" t="s">
        <v>7936</v>
      </c>
      <c r="C5322" t="s">
        <v>88</v>
      </c>
      <c r="D5322" t="s">
        <v>123</v>
      </c>
      <c r="E5322" t="s">
        <v>54</v>
      </c>
      <c r="F5322" t="s">
        <v>268</v>
      </c>
      <c r="G5322" t="s">
        <v>56</v>
      </c>
      <c r="H5322">
        <v>2</v>
      </c>
      <c r="I5322">
        <v>11.31</v>
      </c>
      <c r="J5322">
        <v>5.2999999999999999E-2</v>
      </c>
      <c r="K5322">
        <v>6.93</v>
      </c>
      <c r="L5322" t="s">
        <v>57</v>
      </c>
    </row>
    <row r="5323" spans="1:12" x14ac:dyDescent="0.3">
      <c r="A5323" t="s">
        <v>1369</v>
      </c>
      <c r="B5323" t="s">
        <v>8267</v>
      </c>
      <c r="C5323" t="s">
        <v>88</v>
      </c>
      <c r="D5323" t="s">
        <v>206</v>
      </c>
      <c r="E5323" t="s">
        <v>60</v>
      </c>
      <c r="F5323" t="s">
        <v>90</v>
      </c>
      <c r="G5323" t="s">
        <v>68</v>
      </c>
      <c r="H5323">
        <v>2</v>
      </c>
      <c r="I5323">
        <v>100.72</v>
      </c>
      <c r="J5323">
        <v>0.124</v>
      </c>
      <c r="K5323">
        <v>40.31</v>
      </c>
      <c r="L5323" t="s">
        <v>57</v>
      </c>
    </row>
    <row r="5324" spans="1:12" x14ac:dyDescent="0.3">
      <c r="A5324" t="s">
        <v>5234</v>
      </c>
      <c r="B5324" t="s">
        <v>8121</v>
      </c>
      <c r="C5324" t="s">
        <v>88</v>
      </c>
      <c r="D5324" t="s">
        <v>206</v>
      </c>
      <c r="E5324" t="s">
        <v>93</v>
      </c>
      <c r="F5324" t="s">
        <v>219</v>
      </c>
      <c r="G5324" t="s">
        <v>68</v>
      </c>
      <c r="H5324">
        <v>3</v>
      </c>
      <c r="I5324">
        <v>78.91</v>
      </c>
      <c r="J5324">
        <v>0.10199999999999999</v>
      </c>
      <c r="K5324">
        <v>33.31</v>
      </c>
      <c r="L5324" t="s">
        <v>57</v>
      </c>
    </row>
    <row r="5325" spans="1:12" x14ac:dyDescent="0.3">
      <c r="A5325" t="s">
        <v>455</v>
      </c>
      <c r="B5325" t="s">
        <v>7441</v>
      </c>
      <c r="C5325" t="s">
        <v>84</v>
      </c>
      <c r="D5325" t="s">
        <v>171</v>
      </c>
      <c r="E5325" t="s">
        <v>93</v>
      </c>
      <c r="F5325" t="s">
        <v>124</v>
      </c>
      <c r="G5325" t="s">
        <v>56</v>
      </c>
      <c r="H5325">
        <v>1</v>
      </c>
      <c r="I5325">
        <v>80.38</v>
      </c>
      <c r="J5325">
        <v>0.104</v>
      </c>
      <c r="K5325">
        <v>39.119999999999997</v>
      </c>
      <c r="L5325" t="s">
        <v>57</v>
      </c>
    </row>
    <row r="5326" spans="1:12" x14ac:dyDescent="0.3">
      <c r="A5326" t="s">
        <v>6024</v>
      </c>
      <c r="C5326" t="s">
        <v>88</v>
      </c>
      <c r="D5326" t="s">
        <v>429</v>
      </c>
      <c r="E5326" t="s">
        <v>60</v>
      </c>
      <c r="F5326" t="s">
        <v>76</v>
      </c>
      <c r="G5326" t="s">
        <v>68</v>
      </c>
      <c r="H5326">
        <v>5</v>
      </c>
      <c r="I5326">
        <v>18.72</v>
      </c>
      <c r="J5326">
        <v>0.13100000000000001</v>
      </c>
      <c r="K5326">
        <v>10.24</v>
      </c>
      <c r="L5326" t="s">
        <v>6720</v>
      </c>
    </row>
    <row r="5327" spans="1:12" x14ac:dyDescent="0.3">
      <c r="A5327" t="s">
        <v>2253</v>
      </c>
      <c r="B5327" t="s">
        <v>7448</v>
      </c>
      <c r="C5327" t="s">
        <v>88</v>
      </c>
      <c r="D5327" t="s">
        <v>198</v>
      </c>
      <c r="E5327" t="s">
        <v>60</v>
      </c>
      <c r="F5327" t="s">
        <v>61</v>
      </c>
      <c r="G5327" t="s">
        <v>68</v>
      </c>
      <c r="H5327">
        <v>1</v>
      </c>
      <c r="I5327">
        <v>48.03</v>
      </c>
      <c r="J5327">
        <v>0</v>
      </c>
      <c r="K5327">
        <v>20.64</v>
      </c>
      <c r="L5327" t="s">
        <v>57</v>
      </c>
    </row>
    <row r="5328" spans="1:12" x14ac:dyDescent="0.3">
      <c r="A5328" t="s">
        <v>4752</v>
      </c>
      <c r="B5328" t="s">
        <v>6925</v>
      </c>
      <c r="C5328" t="s">
        <v>52</v>
      </c>
      <c r="D5328" t="s">
        <v>59</v>
      </c>
      <c r="E5328" t="s">
        <v>54</v>
      </c>
      <c r="F5328" t="s">
        <v>156</v>
      </c>
      <c r="G5328" t="s">
        <v>68</v>
      </c>
      <c r="H5328">
        <v>4</v>
      </c>
      <c r="I5328">
        <v>21.23</v>
      </c>
      <c r="J5328">
        <v>9.5000000000000001E-2</v>
      </c>
      <c r="K5328">
        <v>14.58</v>
      </c>
      <c r="L5328" t="s">
        <v>57</v>
      </c>
    </row>
    <row r="5329" spans="1:12" x14ac:dyDescent="0.3">
      <c r="A5329" t="s">
        <v>4726</v>
      </c>
      <c r="B5329" t="s">
        <v>7078</v>
      </c>
      <c r="C5329" t="s">
        <v>52</v>
      </c>
      <c r="D5329" t="s">
        <v>7059</v>
      </c>
      <c r="E5329" t="s">
        <v>93</v>
      </c>
      <c r="F5329" t="s">
        <v>219</v>
      </c>
      <c r="G5329" t="s">
        <v>56</v>
      </c>
      <c r="H5329">
        <v>2</v>
      </c>
      <c r="I5329">
        <v>51.49</v>
      </c>
      <c r="J5329">
        <v>4.9000000000000002E-2</v>
      </c>
      <c r="K5329">
        <v>18.84</v>
      </c>
      <c r="L5329" t="s">
        <v>57</v>
      </c>
    </row>
    <row r="5330" spans="1:12" x14ac:dyDescent="0.3">
      <c r="A5330" t="s">
        <v>4854</v>
      </c>
      <c r="B5330" t="s">
        <v>7009</v>
      </c>
      <c r="C5330" t="s">
        <v>63</v>
      </c>
      <c r="D5330" t="s">
        <v>258</v>
      </c>
      <c r="E5330" t="s">
        <v>93</v>
      </c>
      <c r="F5330" t="s">
        <v>124</v>
      </c>
      <c r="G5330" t="s">
        <v>68</v>
      </c>
      <c r="H5330">
        <v>1</v>
      </c>
      <c r="I5330">
        <v>59.55</v>
      </c>
      <c r="J5330">
        <v>0.25800000000000001</v>
      </c>
      <c r="K5330">
        <v>23.2</v>
      </c>
      <c r="L5330" t="s">
        <v>104</v>
      </c>
    </row>
    <row r="5331" spans="1:12" x14ac:dyDescent="0.3">
      <c r="A5331" t="s">
        <v>1431</v>
      </c>
      <c r="B5331" t="s">
        <v>7734</v>
      </c>
      <c r="C5331" t="s">
        <v>84</v>
      </c>
      <c r="D5331" t="s">
        <v>243</v>
      </c>
      <c r="E5331" t="s">
        <v>93</v>
      </c>
      <c r="F5331" t="s">
        <v>94</v>
      </c>
      <c r="G5331" t="s">
        <v>68</v>
      </c>
      <c r="H5331">
        <v>2</v>
      </c>
      <c r="I5331">
        <v>58.6</v>
      </c>
      <c r="J5331">
        <v>8.6999999999999994E-2</v>
      </c>
      <c r="K5331">
        <v>28.39</v>
      </c>
      <c r="L5331" t="s">
        <v>104</v>
      </c>
    </row>
    <row r="5332" spans="1:12" x14ac:dyDescent="0.3">
      <c r="A5332" t="s">
        <v>1389</v>
      </c>
      <c r="B5332" t="s">
        <v>7715</v>
      </c>
      <c r="C5332" t="s">
        <v>6755</v>
      </c>
      <c r="D5332" t="s">
        <v>144</v>
      </c>
      <c r="E5332" t="s">
        <v>54</v>
      </c>
      <c r="F5332" t="s">
        <v>268</v>
      </c>
      <c r="G5332" t="s">
        <v>56</v>
      </c>
      <c r="H5332">
        <v>2</v>
      </c>
      <c r="I5332">
        <v>23.93</v>
      </c>
      <c r="J5332">
        <v>8.3000000000000004E-2</v>
      </c>
      <c r="K5332">
        <v>15.57</v>
      </c>
      <c r="L5332" t="s">
        <v>57</v>
      </c>
    </row>
    <row r="5333" spans="1:12" x14ac:dyDescent="0.3">
      <c r="A5333" t="s">
        <v>6319</v>
      </c>
      <c r="B5333" t="s">
        <v>7152</v>
      </c>
      <c r="C5333" t="s">
        <v>52</v>
      </c>
      <c r="D5333" t="s">
        <v>59</v>
      </c>
      <c r="E5333" t="s">
        <v>107</v>
      </c>
      <c r="F5333" t="s">
        <v>132</v>
      </c>
      <c r="G5333" t="s">
        <v>56</v>
      </c>
      <c r="H5333">
        <v>7</v>
      </c>
      <c r="I5333">
        <v>30.57</v>
      </c>
      <c r="J5333">
        <v>0.122</v>
      </c>
      <c r="K5333">
        <v>13.03</v>
      </c>
      <c r="L5333" t="s">
        <v>57</v>
      </c>
    </row>
    <row r="5334" spans="1:12" x14ac:dyDescent="0.3">
      <c r="A5334" t="s">
        <v>6537</v>
      </c>
      <c r="B5334" t="s">
        <v>7034</v>
      </c>
      <c r="C5334" t="s">
        <v>52</v>
      </c>
      <c r="D5334" t="s">
        <v>101</v>
      </c>
      <c r="E5334" t="s">
        <v>7012</v>
      </c>
      <c r="F5334" t="s">
        <v>139</v>
      </c>
      <c r="G5334" t="s">
        <v>68</v>
      </c>
      <c r="H5334">
        <v>3</v>
      </c>
      <c r="I5334">
        <v>41.91</v>
      </c>
      <c r="K5334">
        <v>14.91</v>
      </c>
      <c r="L5334" t="s">
        <v>104</v>
      </c>
    </row>
    <row r="5335" spans="1:12" x14ac:dyDescent="0.3">
      <c r="A5335" t="s">
        <v>4570</v>
      </c>
      <c r="B5335" t="s">
        <v>8594</v>
      </c>
      <c r="C5335" t="s">
        <v>63</v>
      </c>
      <c r="D5335" t="s">
        <v>119</v>
      </c>
      <c r="E5335" t="s">
        <v>60</v>
      </c>
      <c r="F5335" t="s">
        <v>67</v>
      </c>
      <c r="G5335" t="s">
        <v>68</v>
      </c>
      <c r="H5335">
        <v>3</v>
      </c>
      <c r="I5335">
        <v>66.599999999999994</v>
      </c>
      <c r="J5335">
        <v>9.8000000000000004E-2</v>
      </c>
      <c r="K5335">
        <v>33.74</v>
      </c>
      <c r="L5335" t="s">
        <v>57</v>
      </c>
    </row>
    <row r="5336" spans="1:12" x14ac:dyDescent="0.3">
      <c r="A5336" t="s">
        <v>4705</v>
      </c>
      <c r="B5336" t="s">
        <v>8134</v>
      </c>
      <c r="C5336" t="s">
        <v>63</v>
      </c>
      <c r="D5336" t="s">
        <v>82</v>
      </c>
      <c r="E5336" t="s">
        <v>93</v>
      </c>
      <c r="F5336" t="s">
        <v>94</v>
      </c>
      <c r="G5336" t="s">
        <v>68</v>
      </c>
      <c r="H5336">
        <v>2</v>
      </c>
      <c r="I5336">
        <v>59.12</v>
      </c>
      <c r="J5336">
        <v>0.217</v>
      </c>
      <c r="K5336">
        <v>26.28</v>
      </c>
      <c r="L5336" t="s">
        <v>57</v>
      </c>
    </row>
    <row r="5337" spans="1:12" x14ac:dyDescent="0.3">
      <c r="A5337" t="s">
        <v>2501</v>
      </c>
      <c r="B5337" t="s">
        <v>7284</v>
      </c>
      <c r="C5337" t="s">
        <v>84</v>
      </c>
      <c r="D5337" t="s">
        <v>110</v>
      </c>
      <c r="E5337" t="s">
        <v>107</v>
      </c>
      <c r="F5337" t="s">
        <v>193</v>
      </c>
      <c r="G5337" t="s">
        <v>68</v>
      </c>
      <c r="H5337">
        <v>1</v>
      </c>
      <c r="I5337">
        <v>25.26</v>
      </c>
      <c r="J5337">
        <v>5.8000000000000003E-2</v>
      </c>
      <c r="K5337">
        <v>9.31</v>
      </c>
      <c r="L5337" t="s">
        <v>104</v>
      </c>
    </row>
    <row r="5338" spans="1:12" x14ac:dyDescent="0.3">
      <c r="A5338" t="s">
        <v>4282</v>
      </c>
      <c r="B5338" t="s">
        <v>8575</v>
      </c>
      <c r="C5338" t="s">
        <v>88</v>
      </c>
      <c r="D5338" t="s">
        <v>234</v>
      </c>
      <c r="E5338" t="s">
        <v>93</v>
      </c>
      <c r="F5338" t="s">
        <v>141</v>
      </c>
      <c r="G5338" t="s">
        <v>68</v>
      </c>
      <c r="H5338">
        <v>3</v>
      </c>
      <c r="I5338">
        <v>77.17</v>
      </c>
      <c r="J5338">
        <v>0.155</v>
      </c>
      <c r="K5338">
        <v>28.26</v>
      </c>
      <c r="L5338" t="s">
        <v>57</v>
      </c>
    </row>
    <row r="5339" spans="1:12" x14ac:dyDescent="0.3">
      <c r="A5339" t="s">
        <v>5104</v>
      </c>
      <c r="B5339" t="s">
        <v>8064</v>
      </c>
      <c r="C5339" t="s">
        <v>52</v>
      </c>
      <c r="D5339" t="s">
        <v>121</v>
      </c>
      <c r="E5339" t="s">
        <v>93</v>
      </c>
      <c r="F5339" t="s">
        <v>219</v>
      </c>
      <c r="G5339" t="s">
        <v>68</v>
      </c>
      <c r="H5339">
        <v>2</v>
      </c>
      <c r="I5339">
        <v>62.5</v>
      </c>
      <c r="J5339">
        <v>0.23699999999999999</v>
      </c>
      <c r="K5339">
        <v>23.08</v>
      </c>
      <c r="L5339" t="s">
        <v>57</v>
      </c>
    </row>
    <row r="5340" spans="1:12" x14ac:dyDescent="0.3">
      <c r="A5340" t="s">
        <v>1945</v>
      </c>
      <c r="B5340" t="s">
        <v>7521</v>
      </c>
      <c r="C5340" t="s">
        <v>84</v>
      </c>
      <c r="D5340" t="s">
        <v>171</v>
      </c>
      <c r="E5340" t="s">
        <v>71</v>
      </c>
      <c r="F5340" t="s">
        <v>78</v>
      </c>
      <c r="G5340" t="s">
        <v>68</v>
      </c>
      <c r="H5340">
        <v>5</v>
      </c>
      <c r="I5340">
        <v>73.77</v>
      </c>
      <c r="J5340">
        <v>5.6000000000000001E-2</v>
      </c>
      <c r="K5340">
        <v>48.05</v>
      </c>
      <c r="L5340" t="s">
        <v>57</v>
      </c>
    </row>
    <row r="5341" spans="1:12" x14ac:dyDescent="0.3">
      <c r="A5341" t="s">
        <v>1948</v>
      </c>
      <c r="B5341" t="s">
        <v>8580</v>
      </c>
      <c r="C5341" t="s">
        <v>63</v>
      </c>
      <c r="D5341" t="s">
        <v>64</v>
      </c>
      <c r="E5341" t="s">
        <v>107</v>
      </c>
      <c r="F5341" t="s">
        <v>132</v>
      </c>
      <c r="G5341" t="s">
        <v>56</v>
      </c>
      <c r="H5341">
        <v>5</v>
      </c>
      <c r="I5341">
        <v>26.98</v>
      </c>
      <c r="J5341">
        <v>0.33300000000000002</v>
      </c>
      <c r="K5341">
        <v>11.84</v>
      </c>
      <c r="L5341" t="s">
        <v>57</v>
      </c>
    </row>
    <row r="5342" spans="1:12" x14ac:dyDescent="0.3">
      <c r="A5342" t="s">
        <v>603</v>
      </c>
      <c r="B5342" t="s">
        <v>7553</v>
      </c>
      <c r="C5342" t="s">
        <v>63</v>
      </c>
      <c r="D5342" t="s">
        <v>175</v>
      </c>
      <c r="E5342" t="s">
        <v>54</v>
      </c>
      <c r="F5342" t="s">
        <v>55</v>
      </c>
      <c r="G5342" t="s">
        <v>56</v>
      </c>
      <c r="H5342">
        <v>1</v>
      </c>
      <c r="I5342">
        <v>10.63</v>
      </c>
      <c r="J5342">
        <v>0.222</v>
      </c>
      <c r="K5342">
        <v>6.36</v>
      </c>
      <c r="L5342" t="s">
        <v>57</v>
      </c>
    </row>
    <row r="5343" spans="1:12" x14ac:dyDescent="0.3">
      <c r="A5343" t="s">
        <v>1766</v>
      </c>
      <c r="B5343" t="s">
        <v>7297</v>
      </c>
      <c r="C5343" t="s">
        <v>88</v>
      </c>
      <c r="D5343" t="s">
        <v>123</v>
      </c>
      <c r="E5343" t="s">
        <v>107</v>
      </c>
      <c r="F5343" t="s">
        <v>108</v>
      </c>
      <c r="G5343" t="s">
        <v>56</v>
      </c>
      <c r="H5343">
        <v>8</v>
      </c>
      <c r="I5343">
        <v>48.81</v>
      </c>
      <c r="J5343">
        <v>4.8000000000000001E-2</v>
      </c>
      <c r="K5343">
        <v>17.760000000000002</v>
      </c>
      <c r="L5343" t="s">
        <v>57</v>
      </c>
    </row>
    <row r="5344" spans="1:12" x14ac:dyDescent="0.3">
      <c r="A5344" t="s">
        <v>5993</v>
      </c>
      <c r="B5344" t="s">
        <v>7678</v>
      </c>
      <c r="C5344" t="s">
        <v>84</v>
      </c>
      <c r="D5344" t="s">
        <v>144</v>
      </c>
      <c r="E5344" t="s">
        <v>93</v>
      </c>
      <c r="F5344" t="s">
        <v>255</v>
      </c>
      <c r="G5344" t="s">
        <v>68</v>
      </c>
      <c r="H5344">
        <v>2</v>
      </c>
      <c r="I5344">
        <v>29.88</v>
      </c>
      <c r="J5344">
        <v>1.6E-2</v>
      </c>
      <c r="K5344">
        <v>10.51</v>
      </c>
      <c r="L5344" t="s">
        <v>57</v>
      </c>
    </row>
    <row r="5345" spans="1:12" x14ac:dyDescent="0.3">
      <c r="A5345" t="s">
        <v>3123</v>
      </c>
      <c r="B5345" t="s">
        <v>6962</v>
      </c>
      <c r="C5345" t="s">
        <v>84</v>
      </c>
      <c r="D5345" t="s">
        <v>225</v>
      </c>
      <c r="E5345" t="s">
        <v>107</v>
      </c>
      <c r="F5345" t="s">
        <v>148</v>
      </c>
      <c r="G5345" t="s">
        <v>68</v>
      </c>
      <c r="H5345">
        <v>2</v>
      </c>
      <c r="I5345">
        <v>57.03</v>
      </c>
      <c r="J5345">
        <v>0.17</v>
      </c>
      <c r="K5345">
        <v>24.52</v>
      </c>
      <c r="L5345" t="s">
        <v>104</v>
      </c>
    </row>
    <row r="5346" spans="1:12" x14ac:dyDescent="0.3">
      <c r="A5346" t="s">
        <v>4831</v>
      </c>
      <c r="B5346" t="s">
        <v>8595</v>
      </c>
      <c r="C5346" t="s">
        <v>84</v>
      </c>
      <c r="D5346" t="s">
        <v>196</v>
      </c>
      <c r="E5346" t="s">
        <v>60</v>
      </c>
      <c r="F5346" t="s">
        <v>99</v>
      </c>
      <c r="G5346" t="s">
        <v>56</v>
      </c>
      <c r="H5346">
        <v>3</v>
      </c>
      <c r="I5346">
        <v>25.87</v>
      </c>
      <c r="J5346">
        <v>8.4000000000000005E-2</v>
      </c>
      <c r="K5346">
        <v>13.62</v>
      </c>
      <c r="L5346" t="s">
        <v>57</v>
      </c>
    </row>
    <row r="5347" spans="1:12" x14ac:dyDescent="0.3">
      <c r="A5347" t="s">
        <v>1856</v>
      </c>
      <c r="B5347" t="s">
        <v>8596</v>
      </c>
      <c r="C5347" t="s">
        <v>63</v>
      </c>
      <c r="D5347" t="s">
        <v>165</v>
      </c>
      <c r="E5347" t="s">
        <v>60</v>
      </c>
      <c r="F5347" t="s">
        <v>76</v>
      </c>
      <c r="G5347" t="s">
        <v>68</v>
      </c>
      <c r="H5347">
        <v>1</v>
      </c>
      <c r="I5347">
        <v>97.98</v>
      </c>
      <c r="J5347">
        <v>0.13600000000000001</v>
      </c>
      <c r="K5347">
        <v>48.52</v>
      </c>
      <c r="L5347" t="s">
        <v>57</v>
      </c>
    </row>
    <row r="5348" spans="1:12" x14ac:dyDescent="0.3">
      <c r="A5348" t="s">
        <v>5952</v>
      </c>
      <c r="B5348" t="s">
        <v>7486</v>
      </c>
      <c r="C5348" t="s">
        <v>6865</v>
      </c>
      <c r="D5348" t="s">
        <v>165</v>
      </c>
      <c r="E5348" t="s">
        <v>107</v>
      </c>
      <c r="F5348" t="s">
        <v>148</v>
      </c>
      <c r="G5348" t="s">
        <v>56</v>
      </c>
      <c r="H5348">
        <v>10</v>
      </c>
      <c r="I5348">
        <v>51.48</v>
      </c>
      <c r="J5348">
        <v>5.3999999999999999E-2</v>
      </c>
      <c r="K5348">
        <v>17.399999999999999</v>
      </c>
      <c r="L5348" t="s">
        <v>57</v>
      </c>
    </row>
    <row r="5349" spans="1:12" x14ac:dyDescent="0.3">
      <c r="A5349" t="s">
        <v>4325</v>
      </c>
      <c r="B5349" t="s">
        <v>8355</v>
      </c>
      <c r="C5349" t="s">
        <v>63</v>
      </c>
      <c r="D5349" t="s">
        <v>82</v>
      </c>
      <c r="E5349" t="s">
        <v>93</v>
      </c>
      <c r="F5349" t="s">
        <v>124</v>
      </c>
      <c r="G5349" t="s">
        <v>56</v>
      </c>
      <c r="H5349">
        <v>3</v>
      </c>
      <c r="I5349">
        <v>82.6</v>
      </c>
      <c r="J5349">
        <v>0.217</v>
      </c>
      <c r="K5349">
        <v>36.29</v>
      </c>
      <c r="L5349" t="s">
        <v>57</v>
      </c>
    </row>
    <row r="5350" spans="1:12" x14ac:dyDescent="0.3">
      <c r="A5350" t="s">
        <v>189</v>
      </c>
      <c r="B5350" t="s">
        <v>7486</v>
      </c>
      <c r="C5350" t="s">
        <v>88</v>
      </c>
      <c r="D5350" t="s">
        <v>123</v>
      </c>
      <c r="E5350" t="s">
        <v>71</v>
      </c>
      <c r="F5350" t="s">
        <v>86</v>
      </c>
      <c r="G5350" t="s">
        <v>56</v>
      </c>
      <c r="H5350">
        <v>1</v>
      </c>
      <c r="I5350">
        <v>152.75</v>
      </c>
      <c r="J5350">
        <v>7.4999999999999997E-2</v>
      </c>
      <c r="K5350">
        <v>112.06</v>
      </c>
      <c r="L5350" t="s">
        <v>57</v>
      </c>
    </row>
    <row r="5351" spans="1:12" x14ac:dyDescent="0.3">
      <c r="A5351" t="s">
        <v>2900</v>
      </c>
      <c r="B5351" t="s">
        <v>7448</v>
      </c>
      <c r="C5351" t="s">
        <v>88</v>
      </c>
      <c r="D5351" t="s">
        <v>123</v>
      </c>
      <c r="E5351" t="s">
        <v>60</v>
      </c>
      <c r="F5351" t="s">
        <v>67</v>
      </c>
      <c r="G5351" t="s">
        <v>56</v>
      </c>
      <c r="H5351">
        <v>3</v>
      </c>
      <c r="I5351">
        <v>80.94</v>
      </c>
      <c r="J5351">
        <v>5.7000000000000002E-2</v>
      </c>
      <c r="K5351">
        <v>42.57</v>
      </c>
      <c r="L5351" t="s">
        <v>57</v>
      </c>
    </row>
    <row r="5352" spans="1:12" x14ac:dyDescent="0.3">
      <c r="A5352" t="s">
        <v>5553</v>
      </c>
      <c r="B5352" t="s">
        <v>7270</v>
      </c>
      <c r="C5352" t="s">
        <v>88</v>
      </c>
      <c r="D5352" t="s">
        <v>135</v>
      </c>
      <c r="E5352" t="s">
        <v>54</v>
      </c>
      <c r="F5352" t="s">
        <v>114</v>
      </c>
      <c r="G5352" t="s">
        <v>68</v>
      </c>
      <c r="H5352">
        <v>7</v>
      </c>
      <c r="I5352">
        <v>9.8000000000000007</v>
      </c>
      <c r="J5352">
        <v>0.01</v>
      </c>
      <c r="K5352">
        <v>5.73</v>
      </c>
      <c r="L5352" t="s">
        <v>57</v>
      </c>
    </row>
    <row r="5353" spans="1:12" x14ac:dyDescent="0.3">
      <c r="A5353" t="s">
        <v>3769</v>
      </c>
      <c r="B5353" t="s">
        <v>8597</v>
      </c>
      <c r="C5353" t="s">
        <v>84</v>
      </c>
      <c r="D5353" t="s">
        <v>144</v>
      </c>
      <c r="E5353" t="s">
        <v>54</v>
      </c>
      <c r="F5353" t="s">
        <v>65</v>
      </c>
      <c r="G5353" t="s">
        <v>68</v>
      </c>
      <c r="H5353">
        <v>-4</v>
      </c>
      <c r="I5353">
        <v>7.41</v>
      </c>
      <c r="K5353">
        <v>4.8499999999999996</v>
      </c>
      <c r="L5353" t="s">
        <v>57</v>
      </c>
    </row>
    <row r="5354" spans="1:12" x14ac:dyDescent="0.3">
      <c r="A5354" t="s">
        <v>5289</v>
      </c>
      <c r="B5354" t="s">
        <v>7757</v>
      </c>
      <c r="C5354" t="s">
        <v>88</v>
      </c>
      <c r="D5354" t="s">
        <v>92</v>
      </c>
      <c r="E5354" t="s">
        <v>60</v>
      </c>
      <c r="F5354" t="s">
        <v>99</v>
      </c>
      <c r="G5354" t="s">
        <v>56</v>
      </c>
      <c r="H5354">
        <v>5</v>
      </c>
      <c r="I5354">
        <v>58.38</v>
      </c>
      <c r="J5354">
        <v>4.3999999999999997E-2</v>
      </c>
      <c r="K5354">
        <v>27.55</v>
      </c>
      <c r="L5354" t="s">
        <v>57</v>
      </c>
    </row>
    <row r="5355" spans="1:12" x14ac:dyDescent="0.3">
      <c r="A5355" t="s">
        <v>4088</v>
      </c>
      <c r="B5355" t="s">
        <v>6986</v>
      </c>
      <c r="C5355" t="s">
        <v>88</v>
      </c>
      <c r="D5355" t="s">
        <v>167</v>
      </c>
      <c r="E5355" t="s">
        <v>107</v>
      </c>
      <c r="F5355" t="s">
        <v>139</v>
      </c>
      <c r="G5355" t="s">
        <v>68</v>
      </c>
      <c r="H5355">
        <v>3</v>
      </c>
      <c r="I5355">
        <v>15.22</v>
      </c>
      <c r="J5355">
        <v>5.6000000000000001E-2</v>
      </c>
      <c r="K5355">
        <v>6.65</v>
      </c>
      <c r="L5355" t="s">
        <v>57</v>
      </c>
    </row>
    <row r="5356" spans="1:12" x14ac:dyDescent="0.3">
      <c r="A5356" t="s">
        <v>6632</v>
      </c>
      <c r="B5356" t="s">
        <v>8598</v>
      </c>
      <c r="C5356" t="s">
        <v>88</v>
      </c>
      <c r="D5356" t="s">
        <v>7367</v>
      </c>
      <c r="E5356" t="s">
        <v>60</v>
      </c>
      <c r="F5356" t="s">
        <v>76</v>
      </c>
      <c r="G5356" t="s">
        <v>68</v>
      </c>
      <c r="H5356">
        <v>1</v>
      </c>
      <c r="I5356">
        <v>58.95</v>
      </c>
      <c r="J5356">
        <v>0.13800000000000001</v>
      </c>
      <c r="K5356">
        <v>29.79</v>
      </c>
      <c r="L5356" t="s">
        <v>57</v>
      </c>
    </row>
    <row r="5357" spans="1:12" x14ac:dyDescent="0.3">
      <c r="A5357" t="s">
        <v>2256</v>
      </c>
      <c r="B5357" t="s">
        <v>8599</v>
      </c>
      <c r="C5357" t="s">
        <v>88</v>
      </c>
      <c r="D5357" t="s">
        <v>135</v>
      </c>
      <c r="E5357" t="s">
        <v>93</v>
      </c>
      <c r="F5357" t="s">
        <v>219</v>
      </c>
      <c r="G5357" t="s">
        <v>68</v>
      </c>
      <c r="H5357">
        <v>16</v>
      </c>
      <c r="I5357">
        <v>39.729999999999997</v>
      </c>
      <c r="J5357">
        <v>3.1E-2</v>
      </c>
      <c r="K5357">
        <v>15.13</v>
      </c>
      <c r="L5357" t="s">
        <v>57</v>
      </c>
    </row>
    <row r="5358" spans="1:12" x14ac:dyDescent="0.3">
      <c r="A5358" t="s">
        <v>2192</v>
      </c>
      <c r="B5358" t="s">
        <v>7032</v>
      </c>
      <c r="C5358" t="s">
        <v>52</v>
      </c>
      <c r="D5358" t="s">
        <v>70</v>
      </c>
      <c r="E5358" t="s">
        <v>93</v>
      </c>
      <c r="F5358" t="s">
        <v>94</v>
      </c>
      <c r="G5358" t="s">
        <v>68</v>
      </c>
      <c r="H5358">
        <v>1</v>
      </c>
      <c r="I5358">
        <v>44.9</v>
      </c>
      <c r="K5358">
        <v>20.440000000000001</v>
      </c>
      <c r="L5358" t="s">
        <v>57</v>
      </c>
    </row>
    <row r="5359" spans="1:12" x14ac:dyDescent="0.3">
      <c r="A5359" t="s">
        <v>6242</v>
      </c>
      <c r="B5359" t="s">
        <v>8600</v>
      </c>
      <c r="C5359" t="s">
        <v>84</v>
      </c>
      <c r="D5359" t="s">
        <v>229</v>
      </c>
      <c r="E5359" t="s">
        <v>54</v>
      </c>
      <c r="F5359" t="s">
        <v>65</v>
      </c>
      <c r="G5359" t="s">
        <v>68</v>
      </c>
      <c r="H5359">
        <v>4</v>
      </c>
      <c r="I5359">
        <v>12.43</v>
      </c>
      <c r="J5359">
        <v>0.10299999999999999</v>
      </c>
      <c r="K5359">
        <v>8.5500000000000007</v>
      </c>
      <c r="L5359" t="s">
        <v>57</v>
      </c>
    </row>
    <row r="5360" spans="1:12" x14ac:dyDescent="0.3">
      <c r="A5360" t="s">
        <v>600</v>
      </c>
      <c r="B5360" t="s">
        <v>6938</v>
      </c>
      <c r="C5360" t="s">
        <v>84</v>
      </c>
      <c r="D5360" t="s">
        <v>144</v>
      </c>
      <c r="E5360" t="s">
        <v>54</v>
      </c>
      <c r="F5360" t="s">
        <v>55</v>
      </c>
      <c r="G5360" t="s">
        <v>68</v>
      </c>
      <c r="H5360">
        <v>2</v>
      </c>
      <c r="I5360">
        <v>11.32</v>
      </c>
      <c r="J5360">
        <v>8.2000000000000003E-2</v>
      </c>
      <c r="K5360">
        <v>7.47</v>
      </c>
      <c r="L5360" t="s">
        <v>57</v>
      </c>
    </row>
    <row r="5361" spans="1:12" x14ac:dyDescent="0.3">
      <c r="A5361" t="s">
        <v>2763</v>
      </c>
      <c r="B5361" t="s">
        <v>7430</v>
      </c>
      <c r="C5361" t="s">
        <v>52</v>
      </c>
      <c r="D5361" t="s">
        <v>96</v>
      </c>
      <c r="E5361" t="s">
        <v>54</v>
      </c>
      <c r="F5361" t="s">
        <v>55</v>
      </c>
      <c r="G5361" t="s">
        <v>56</v>
      </c>
      <c r="H5361">
        <v>6</v>
      </c>
      <c r="I5361">
        <v>24.91</v>
      </c>
      <c r="J5361">
        <v>0.104</v>
      </c>
      <c r="K5361">
        <v>15.57</v>
      </c>
      <c r="L5361" t="s">
        <v>57</v>
      </c>
    </row>
    <row r="5362" spans="1:12" x14ac:dyDescent="0.3">
      <c r="A5362" t="s">
        <v>6613</v>
      </c>
      <c r="B5362" t="s">
        <v>7554</v>
      </c>
      <c r="C5362" t="s">
        <v>88</v>
      </c>
      <c r="D5362" t="s">
        <v>167</v>
      </c>
      <c r="E5362" t="s">
        <v>71</v>
      </c>
      <c r="F5362" t="s">
        <v>86</v>
      </c>
      <c r="G5362" t="s">
        <v>56</v>
      </c>
      <c r="H5362">
        <v>3</v>
      </c>
      <c r="I5362">
        <v>144.4</v>
      </c>
      <c r="J5362">
        <v>6.7000000000000004E-2</v>
      </c>
      <c r="K5362">
        <v>100.15</v>
      </c>
      <c r="L5362" t="s">
        <v>57</v>
      </c>
    </row>
    <row r="5363" spans="1:12" x14ac:dyDescent="0.3">
      <c r="A5363" t="s">
        <v>1018</v>
      </c>
      <c r="B5363" t="s">
        <v>7494</v>
      </c>
      <c r="C5363" t="s">
        <v>52</v>
      </c>
      <c r="D5363" t="s">
        <v>155</v>
      </c>
      <c r="E5363" t="s">
        <v>60</v>
      </c>
      <c r="F5363" t="s">
        <v>90</v>
      </c>
      <c r="G5363" t="s">
        <v>68</v>
      </c>
      <c r="H5363">
        <v>2</v>
      </c>
      <c r="I5363">
        <v>106.34</v>
      </c>
      <c r="J5363">
        <v>0.02</v>
      </c>
      <c r="K5363">
        <v>48.53</v>
      </c>
      <c r="L5363" t="s">
        <v>57</v>
      </c>
    </row>
    <row r="5364" spans="1:12" x14ac:dyDescent="0.3">
      <c r="A5364" t="s">
        <v>402</v>
      </c>
      <c r="B5364" t="s">
        <v>7047</v>
      </c>
      <c r="C5364" t="s">
        <v>88</v>
      </c>
      <c r="D5364" t="s">
        <v>270</v>
      </c>
      <c r="E5364" t="s">
        <v>71</v>
      </c>
      <c r="F5364" t="s">
        <v>126</v>
      </c>
      <c r="G5364" t="s">
        <v>68</v>
      </c>
      <c r="H5364">
        <v>1</v>
      </c>
      <c r="I5364">
        <v>164</v>
      </c>
      <c r="J5364">
        <v>4.3999999999999997E-2</v>
      </c>
      <c r="K5364">
        <v>130.38</v>
      </c>
      <c r="L5364" t="s">
        <v>57</v>
      </c>
    </row>
    <row r="5365" spans="1:12" x14ac:dyDescent="0.3">
      <c r="A5365" t="s">
        <v>2425</v>
      </c>
      <c r="B5365" t="s">
        <v>8257</v>
      </c>
      <c r="C5365" t="s">
        <v>63</v>
      </c>
      <c r="D5365" t="s">
        <v>159</v>
      </c>
      <c r="E5365" t="s">
        <v>93</v>
      </c>
      <c r="F5365" t="s">
        <v>94</v>
      </c>
      <c r="G5365" t="s">
        <v>68</v>
      </c>
      <c r="H5365">
        <v>6</v>
      </c>
      <c r="I5365">
        <v>56.92</v>
      </c>
      <c r="J5365">
        <v>0.216</v>
      </c>
      <c r="K5365">
        <v>26.38</v>
      </c>
      <c r="L5365" t="s">
        <v>104</v>
      </c>
    </row>
    <row r="5366" spans="1:12" x14ac:dyDescent="0.3">
      <c r="A5366" t="s">
        <v>5556</v>
      </c>
      <c r="B5366" t="s">
        <v>6792</v>
      </c>
      <c r="C5366" t="s">
        <v>52</v>
      </c>
      <c r="D5366" t="s">
        <v>216</v>
      </c>
      <c r="E5366" t="s">
        <v>71</v>
      </c>
      <c r="F5366" t="s">
        <v>86</v>
      </c>
      <c r="G5366" t="s">
        <v>56</v>
      </c>
      <c r="H5366">
        <v>4</v>
      </c>
      <c r="I5366">
        <v>125.46</v>
      </c>
      <c r="J5366">
        <v>3.5999999999999997E-2</v>
      </c>
      <c r="K5366">
        <v>83.51</v>
      </c>
      <c r="L5366" t="s">
        <v>57</v>
      </c>
    </row>
    <row r="5367" spans="1:12" x14ac:dyDescent="0.3">
      <c r="A5367" t="s">
        <v>3239</v>
      </c>
      <c r="B5367" t="s">
        <v>8416</v>
      </c>
      <c r="C5367" t="s">
        <v>88</v>
      </c>
      <c r="D5367" t="s">
        <v>167</v>
      </c>
      <c r="E5367" t="s">
        <v>54</v>
      </c>
      <c r="F5367" t="s">
        <v>114</v>
      </c>
      <c r="G5367" t="s">
        <v>56</v>
      </c>
      <c r="H5367">
        <v>2</v>
      </c>
      <c r="I5367">
        <v>6.73</v>
      </c>
      <c r="J5367">
        <v>7.3999999999999996E-2</v>
      </c>
      <c r="K5367">
        <v>4.25</v>
      </c>
      <c r="L5367" t="s">
        <v>57</v>
      </c>
    </row>
    <row r="5368" spans="1:12" x14ac:dyDescent="0.3">
      <c r="A5368" t="s">
        <v>4066</v>
      </c>
      <c r="B5368" t="s">
        <v>8601</v>
      </c>
      <c r="C5368" t="s">
        <v>84</v>
      </c>
      <c r="D5368" t="s">
        <v>243</v>
      </c>
      <c r="E5368" t="s">
        <v>6901</v>
      </c>
      <c r="F5368" t="s">
        <v>67</v>
      </c>
      <c r="G5368" t="s">
        <v>68</v>
      </c>
      <c r="H5368">
        <v>5</v>
      </c>
      <c r="I5368">
        <v>102.25</v>
      </c>
      <c r="J5368">
        <v>1E-3</v>
      </c>
      <c r="K5368">
        <v>48.18</v>
      </c>
      <c r="L5368" t="s">
        <v>57</v>
      </c>
    </row>
    <row r="5369" spans="1:12" x14ac:dyDescent="0.3">
      <c r="A5369" t="s">
        <v>2647</v>
      </c>
      <c r="B5369" t="s">
        <v>7993</v>
      </c>
      <c r="C5369" t="s">
        <v>88</v>
      </c>
      <c r="D5369" t="s">
        <v>123</v>
      </c>
      <c r="E5369" t="s">
        <v>60</v>
      </c>
      <c r="F5369" t="s">
        <v>90</v>
      </c>
      <c r="G5369" t="s">
        <v>68</v>
      </c>
      <c r="H5369">
        <v>3</v>
      </c>
      <c r="I5369">
        <v>58.13</v>
      </c>
      <c r="J5369">
        <v>6.6000000000000003E-2</v>
      </c>
      <c r="K5369">
        <v>29.44</v>
      </c>
      <c r="L5369" t="s">
        <v>57</v>
      </c>
    </row>
    <row r="5370" spans="1:12" x14ac:dyDescent="0.3">
      <c r="A5370" t="s">
        <v>3352</v>
      </c>
      <c r="B5370" t="s">
        <v>8602</v>
      </c>
      <c r="C5370" t="s">
        <v>52</v>
      </c>
      <c r="D5370" t="s">
        <v>70</v>
      </c>
      <c r="E5370" t="s">
        <v>93</v>
      </c>
      <c r="F5370" t="s">
        <v>219</v>
      </c>
      <c r="G5370" t="s">
        <v>68</v>
      </c>
      <c r="H5370">
        <v>3</v>
      </c>
      <c r="I5370">
        <v>58.35</v>
      </c>
      <c r="J5370">
        <v>0.16300000000000001</v>
      </c>
      <c r="K5370">
        <v>25.89</v>
      </c>
      <c r="L5370" t="s">
        <v>57</v>
      </c>
    </row>
    <row r="5371" spans="1:12" x14ac:dyDescent="0.3">
      <c r="A5371" t="s">
        <v>235</v>
      </c>
      <c r="B5371" t="s">
        <v>7042</v>
      </c>
      <c r="C5371" t="s">
        <v>52</v>
      </c>
      <c r="D5371" t="s">
        <v>8002</v>
      </c>
      <c r="E5371" t="s">
        <v>107</v>
      </c>
      <c r="F5371" t="s">
        <v>193</v>
      </c>
      <c r="G5371" t="s">
        <v>56</v>
      </c>
      <c r="H5371">
        <v>1</v>
      </c>
      <c r="J5371">
        <v>5.3999999999999999E-2</v>
      </c>
      <c r="K5371">
        <v>4.26</v>
      </c>
      <c r="L5371" t="s">
        <v>57</v>
      </c>
    </row>
    <row r="5372" spans="1:12" x14ac:dyDescent="0.3">
      <c r="A5372" t="s">
        <v>3571</v>
      </c>
      <c r="B5372" t="s">
        <v>7109</v>
      </c>
      <c r="C5372" t="s">
        <v>63</v>
      </c>
      <c r="D5372" t="s">
        <v>7074</v>
      </c>
      <c r="E5372" t="s">
        <v>54</v>
      </c>
      <c r="F5372" t="s">
        <v>156</v>
      </c>
      <c r="G5372" t="s">
        <v>56</v>
      </c>
      <c r="H5372">
        <v>12</v>
      </c>
      <c r="I5372">
        <v>14.05</v>
      </c>
      <c r="J5372">
        <v>0.27300000000000002</v>
      </c>
      <c r="K5372">
        <v>7.85</v>
      </c>
      <c r="L5372" t="s">
        <v>57</v>
      </c>
    </row>
    <row r="5373" spans="1:12" x14ac:dyDescent="0.3">
      <c r="A5373" t="s">
        <v>2203</v>
      </c>
      <c r="B5373" t="s">
        <v>7377</v>
      </c>
      <c r="C5373" t="s">
        <v>63</v>
      </c>
      <c r="D5373" t="s">
        <v>82</v>
      </c>
      <c r="E5373" t="s">
        <v>54</v>
      </c>
      <c r="F5373" t="s">
        <v>156</v>
      </c>
      <c r="G5373" t="s">
        <v>56</v>
      </c>
      <c r="H5373">
        <v>1</v>
      </c>
      <c r="J5373">
        <v>0.105</v>
      </c>
      <c r="K5373">
        <v>7.44</v>
      </c>
      <c r="L5373" t="s">
        <v>6720</v>
      </c>
    </row>
    <row r="5374" spans="1:12" x14ac:dyDescent="0.3">
      <c r="A5374" t="s">
        <v>4459</v>
      </c>
      <c r="B5374" t="s">
        <v>7774</v>
      </c>
      <c r="C5374" t="s">
        <v>88</v>
      </c>
      <c r="D5374" t="s">
        <v>6964</v>
      </c>
      <c r="E5374" t="s">
        <v>7021</v>
      </c>
      <c r="F5374" t="s">
        <v>148</v>
      </c>
      <c r="G5374" t="s">
        <v>68</v>
      </c>
      <c r="H5374">
        <v>9</v>
      </c>
      <c r="I5374">
        <v>57.72</v>
      </c>
      <c r="J5374">
        <v>0.106</v>
      </c>
      <c r="K5374">
        <v>23.19</v>
      </c>
      <c r="L5374" t="s">
        <v>57</v>
      </c>
    </row>
    <row r="5375" spans="1:12" x14ac:dyDescent="0.3">
      <c r="A5375" t="s">
        <v>2234</v>
      </c>
      <c r="B5375" t="s">
        <v>6956</v>
      </c>
      <c r="C5375" t="s">
        <v>6865</v>
      </c>
      <c r="D5375" t="s">
        <v>159</v>
      </c>
      <c r="E5375" t="s">
        <v>6996</v>
      </c>
      <c r="F5375" t="s">
        <v>219</v>
      </c>
      <c r="G5375" t="s">
        <v>56</v>
      </c>
      <c r="H5375">
        <v>4</v>
      </c>
      <c r="I5375">
        <v>86.85</v>
      </c>
      <c r="J5375">
        <v>0.27</v>
      </c>
      <c r="K5375">
        <v>39.340000000000003</v>
      </c>
      <c r="L5375" t="s">
        <v>57</v>
      </c>
    </row>
    <row r="5376" spans="1:12" x14ac:dyDescent="0.3">
      <c r="A5376" t="s">
        <v>6267</v>
      </c>
      <c r="B5376" t="s">
        <v>6850</v>
      </c>
      <c r="C5376" t="s">
        <v>52</v>
      </c>
      <c r="D5376" t="s">
        <v>155</v>
      </c>
      <c r="E5376" t="s">
        <v>93</v>
      </c>
      <c r="F5376" t="s">
        <v>124</v>
      </c>
      <c r="G5376" t="s">
        <v>68</v>
      </c>
      <c r="H5376">
        <v>3</v>
      </c>
      <c r="I5376">
        <v>35.090000000000003</v>
      </c>
      <c r="J5376">
        <v>9.0999999999999998E-2</v>
      </c>
      <c r="K5376">
        <v>14.82</v>
      </c>
      <c r="L5376" t="s">
        <v>57</v>
      </c>
    </row>
    <row r="5377" spans="1:12" x14ac:dyDescent="0.3">
      <c r="A5377" t="s">
        <v>2551</v>
      </c>
      <c r="B5377" t="s">
        <v>7288</v>
      </c>
      <c r="C5377" t="s">
        <v>63</v>
      </c>
      <c r="D5377" t="s">
        <v>251</v>
      </c>
      <c r="E5377" t="s">
        <v>71</v>
      </c>
      <c r="F5377" t="s">
        <v>97</v>
      </c>
      <c r="G5377" t="s">
        <v>56</v>
      </c>
      <c r="H5377">
        <v>2</v>
      </c>
      <c r="I5377">
        <v>69.569999999999993</v>
      </c>
      <c r="J5377">
        <v>0.127</v>
      </c>
      <c r="K5377">
        <v>48.68</v>
      </c>
      <c r="L5377" t="s">
        <v>6714</v>
      </c>
    </row>
    <row r="5378" spans="1:12" x14ac:dyDescent="0.3">
      <c r="A5378" t="s">
        <v>6412</v>
      </c>
      <c r="B5378" t="s">
        <v>8174</v>
      </c>
      <c r="C5378" t="s">
        <v>6750</v>
      </c>
      <c r="D5378" t="s">
        <v>206</v>
      </c>
      <c r="E5378" t="s">
        <v>93</v>
      </c>
      <c r="F5378" t="s">
        <v>94</v>
      </c>
      <c r="G5378" t="s">
        <v>68</v>
      </c>
      <c r="H5378">
        <v>1</v>
      </c>
      <c r="I5378">
        <v>47.64</v>
      </c>
      <c r="J5378">
        <v>9.7000000000000003E-2</v>
      </c>
      <c r="K5378">
        <v>23.63</v>
      </c>
      <c r="L5378" t="s">
        <v>57</v>
      </c>
    </row>
    <row r="5379" spans="1:12" x14ac:dyDescent="0.3">
      <c r="A5379" t="s">
        <v>5404</v>
      </c>
      <c r="B5379" t="s">
        <v>8603</v>
      </c>
      <c r="C5379" t="s">
        <v>52</v>
      </c>
      <c r="D5379" t="s">
        <v>200</v>
      </c>
      <c r="E5379" t="s">
        <v>93</v>
      </c>
      <c r="F5379" t="s">
        <v>219</v>
      </c>
      <c r="G5379" t="s">
        <v>56</v>
      </c>
      <c r="H5379">
        <v>4</v>
      </c>
      <c r="I5379">
        <v>71.03</v>
      </c>
      <c r="J5379">
        <v>9.5000000000000001E-2</v>
      </c>
      <c r="K5379">
        <v>31.44</v>
      </c>
      <c r="L5379" t="s">
        <v>57</v>
      </c>
    </row>
    <row r="5380" spans="1:12" x14ac:dyDescent="0.3">
      <c r="A5380" t="s">
        <v>2747</v>
      </c>
      <c r="B5380" t="s">
        <v>8604</v>
      </c>
      <c r="C5380" t="s">
        <v>84</v>
      </c>
      <c r="D5380" t="s">
        <v>243</v>
      </c>
      <c r="E5380" t="s">
        <v>7012</v>
      </c>
      <c r="F5380" t="s">
        <v>193</v>
      </c>
      <c r="G5380" t="s">
        <v>68</v>
      </c>
      <c r="H5380">
        <v>3</v>
      </c>
      <c r="I5380">
        <v>10.81</v>
      </c>
      <c r="J5380">
        <v>7.5999999999999998E-2</v>
      </c>
      <c r="K5380">
        <v>4.38</v>
      </c>
      <c r="L5380" t="s">
        <v>57</v>
      </c>
    </row>
    <row r="5381" spans="1:12" x14ac:dyDescent="0.3">
      <c r="A5381" t="s">
        <v>1453</v>
      </c>
      <c r="B5381" t="s">
        <v>6729</v>
      </c>
      <c r="C5381" t="s">
        <v>84</v>
      </c>
      <c r="D5381" t="s">
        <v>85</v>
      </c>
      <c r="E5381" t="s">
        <v>60</v>
      </c>
      <c r="F5381" t="s">
        <v>76</v>
      </c>
      <c r="G5381" t="s">
        <v>68</v>
      </c>
      <c r="H5381">
        <v>5</v>
      </c>
      <c r="I5381">
        <v>67.03</v>
      </c>
      <c r="J5381">
        <v>0.121</v>
      </c>
      <c r="K5381">
        <v>33.67</v>
      </c>
      <c r="L5381" t="s">
        <v>57</v>
      </c>
    </row>
    <row r="5382" spans="1:12" x14ac:dyDescent="0.3">
      <c r="A5382" t="s">
        <v>2081</v>
      </c>
      <c r="B5382" t="s">
        <v>8059</v>
      </c>
      <c r="C5382" t="s">
        <v>63</v>
      </c>
      <c r="E5382" t="s">
        <v>54</v>
      </c>
      <c r="F5382" t="s">
        <v>55</v>
      </c>
      <c r="G5382" t="s">
        <v>56</v>
      </c>
      <c r="H5382">
        <v>1</v>
      </c>
      <c r="I5382">
        <v>5.14</v>
      </c>
      <c r="J5382">
        <v>0.21299999999999999</v>
      </c>
      <c r="K5382">
        <v>2.86</v>
      </c>
      <c r="L5382" t="s">
        <v>57</v>
      </c>
    </row>
    <row r="5383" spans="1:12" x14ac:dyDescent="0.3">
      <c r="A5383" t="s">
        <v>4486</v>
      </c>
      <c r="B5383" t="s">
        <v>8140</v>
      </c>
      <c r="C5383" t="s">
        <v>84</v>
      </c>
      <c r="D5383" t="s">
        <v>243</v>
      </c>
      <c r="E5383" t="s">
        <v>60</v>
      </c>
      <c r="F5383" t="s">
        <v>99</v>
      </c>
      <c r="G5383" t="s">
        <v>56</v>
      </c>
      <c r="H5383">
        <v>4</v>
      </c>
      <c r="I5383">
        <v>62.57</v>
      </c>
      <c r="J5383">
        <v>0.153</v>
      </c>
      <c r="K5383">
        <v>26.45</v>
      </c>
      <c r="L5383" t="s">
        <v>57</v>
      </c>
    </row>
    <row r="5384" spans="1:12" x14ac:dyDescent="0.3">
      <c r="A5384" t="s">
        <v>2072</v>
      </c>
      <c r="B5384" t="s">
        <v>7249</v>
      </c>
      <c r="C5384" t="s">
        <v>88</v>
      </c>
      <c r="D5384" t="s">
        <v>89</v>
      </c>
      <c r="E5384" t="s">
        <v>107</v>
      </c>
      <c r="F5384" t="s">
        <v>148</v>
      </c>
      <c r="G5384" t="s">
        <v>56</v>
      </c>
      <c r="H5384">
        <v>4</v>
      </c>
      <c r="I5384">
        <v>44.09</v>
      </c>
      <c r="J5384">
        <v>9.2999999999999999E-2</v>
      </c>
      <c r="K5384">
        <v>15.78</v>
      </c>
      <c r="L5384" t="s">
        <v>57</v>
      </c>
    </row>
    <row r="5385" spans="1:12" x14ac:dyDescent="0.3">
      <c r="A5385" t="s">
        <v>3045</v>
      </c>
      <c r="B5385" t="s">
        <v>6919</v>
      </c>
      <c r="C5385" t="s">
        <v>52</v>
      </c>
      <c r="D5385" t="s">
        <v>96</v>
      </c>
      <c r="E5385" t="s">
        <v>71</v>
      </c>
      <c r="F5385" t="s">
        <v>78</v>
      </c>
      <c r="G5385" t="s">
        <v>56</v>
      </c>
      <c r="H5385">
        <v>2</v>
      </c>
      <c r="I5385">
        <v>192.68</v>
      </c>
      <c r="J5385">
        <v>3.2000000000000001E-2</v>
      </c>
      <c r="K5385">
        <v>153.72999999999999</v>
      </c>
      <c r="L5385" t="s">
        <v>57</v>
      </c>
    </row>
    <row r="5386" spans="1:12" x14ac:dyDescent="0.3">
      <c r="A5386" t="s">
        <v>5974</v>
      </c>
      <c r="B5386" t="s">
        <v>6715</v>
      </c>
      <c r="C5386" t="s">
        <v>88</v>
      </c>
      <c r="D5386" t="s">
        <v>89</v>
      </c>
      <c r="E5386" t="s">
        <v>54</v>
      </c>
      <c r="F5386" t="s">
        <v>65</v>
      </c>
      <c r="G5386" t="s">
        <v>68</v>
      </c>
      <c r="H5386">
        <v>1</v>
      </c>
      <c r="I5386">
        <v>17.21</v>
      </c>
      <c r="J5386">
        <v>0.13100000000000001</v>
      </c>
      <c r="K5386">
        <v>11.77</v>
      </c>
      <c r="L5386" t="s">
        <v>57</v>
      </c>
    </row>
    <row r="5387" spans="1:12" x14ac:dyDescent="0.3">
      <c r="A5387" t="s">
        <v>5153</v>
      </c>
      <c r="B5387" t="s">
        <v>8605</v>
      </c>
      <c r="C5387" t="s">
        <v>52</v>
      </c>
      <c r="D5387" t="s">
        <v>53</v>
      </c>
      <c r="E5387" t="s">
        <v>60</v>
      </c>
      <c r="F5387" t="s">
        <v>99</v>
      </c>
      <c r="G5387" t="s">
        <v>56</v>
      </c>
      <c r="H5387">
        <v>3</v>
      </c>
      <c r="I5387">
        <v>74.67</v>
      </c>
      <c r="J5387">
        <v>3.5999999999999997E-2</v>
      </c>
      <c r="K5387">
        <v>39.65</v>
      </c>
      <c r="L5387" t="s">
        <v>57</v>
      </c>
    </row>
    <row r="5388" spans="1:12" x14ac:dyDescent="0.3">
      <c r="A5388" t="s">
        <v>5216</v>
      </c>
      <c r="B5388" t="s">
        <v>7289</v>
      </c>
      <c r="C5388" t="s">
        <v>63</v>
      </c>
      <c r="D5388" t="s">
        <v>263</v>
      </c>
      <c r="E5388" t="s">
        <v>6996</v>
      </c>
      <c r="F5388" t="s">
        <v>7493</v>
      </c>
      <c r="G5388" t="s">
        <v>68</v>
      </c>
      <c r="H5388">
        <v>2</v>
      </c>
      <c r="I5388">
        <v>62.34</v>
      </c>
      <c r="J5388">
        <v>0.36399999999999999</v>
      </c>
      <c r="K5388">
        <v>22.99</v>
      </c>
      <c r="L5388" t="s">
        <v>57</v>
      </c>
    </row>
    <row r="5389" spans="1:12" x14ac:dyDescent="0.3">
      <c r="A5389" t="s">
        <v>3506</v>
      </c>
      <c r="B5389" t="s">
        <v>7257</v>
      </c>
      <c r="C5389" t="s">
        <v>88</v>
      </c>
      <c r="D5389" t="s">
        <v>162</v>
      </c>
      <c r="E5389" t="s">
        <v>93</v>
      </c>
      <c r="F5389" t="s">
        <v>255</v>
      </c>
      <c r="G5389" t="s">
        <v>68</v>
      </c>
      <c r="H5389">
        <v>2</v>
      </c>
      <c r="I5389">
        <v>84.69</v>
      </c>
      <c r="J5389">
        <v>0.14499999999999999</v>
      </c>
      <c r="K5389">
        <v>41.43</v>
      </c>
      <c r="L5389" t="s">
        <v>57</v>
      </c>
    </row>
    <row r="5390" spans="1:12" x14ac:dyDescent="0.3">
      <c r="A5390" t="s">
        <v>3445</v>
      </c>
      <c r="B5390" t="s">
        <v>8100</v>
      </c>
      <c r="C5390" t="s">
        <v>84</v>
      </c>
      <c r="D5390" t="s">
        <v>147</v>
      </c>
      <c r="E5390" t="s">
        <v>71</v>
      </c>
      <c r="F5390" t="s">
        <v>72</v>
      </c>
      <c r="G5390" t="s">
        <v>56</v>
      </c>
      <c r="H5390">
        <v>5</v>
      </c>
      <c r="I5390">
        <v>161.03</v>
      </c>
      <c r="J5390">
        <v>7.0000000000000001E-3</v>
      </c>
      <c r="K5390">
        <v>106.37</v>
      </c>
      <c r="L5390" t="s">
        <v>104</v>
      </c>
    </row>
    <row r="5391" spans="1:12" x14ac:dyDescent="0.3">
      <c r="A5391" t="s">
        <v>542</v>
      </c>
      <c r="B5391" t="s">
        <v>7680</v>
      </c>
      <c r="C5391" t="s">
        <v>84</v>
      </c>
      <c r="D5391" t="s">
        <v>196</v>
      </c>
      <c r="E5391" t="s">
        <v>60</v>
      </c>
      <c r="F5391" t="s">
        <v>99</v>
      </c>
      <c r="G5391" t="s">
        <v>68</v>
      </c>
      <c r="H5391">
        <v>11</v>
      </c>
      <c r="I5391">
        <v>96.21</v>
      </c>
      <c r="J5391">
        <v>0.161</v>
      </c>
      <c r="K5391">
        <v>49.35</v>
      </c>
      <c r="L5391" t="s">
        <v>57</v>
      </c>
    </row>
    <row r="5392" spans="1:12" x14ac:dyDescent="0.3">
      <c r="A5392" t="s">
        <v>6393</v>
      </c>
      <c r="B5392" t="s">
        <v>8606</v>
      </c>
      <c r="C5392" t="s">
        <v>63</v>
      </c>
      <c r="D5392" t="s">
        <v>165</v>
      </c>
      <c r="E5392" t="s">
        <v>107</v>
      </c>
      <c r="F5392" t="s">
        <v>193</v>
      </c>
      <c r="G5392" t="s">
        <v>68</v>
      </c>
      <c r="H5392">
        <v>2</v>
      </c>
      <c r="I5392">
        <v>24.09</v>
      </c>
      <c r="J5392">
        <v>0.27300000000000002</v>
      </c>
      <c r="K5392">
        <v>9.5299999999999994</v>
      </c>
      <c r="L5392" t="s">
        <v>57</v>
      </c>
    </row>
    <row r="5393" spans="1:12" x14ac:dyDescent="0.3">
      <c r="A5393" t="s">
        <v>4646</v>
      </c>
      <c r="B5393" t="s">
        <v>6896</v>
      </c>
      <c r="C5393" t="s">
        <v>84</v>
      </c>
      <c r="D5393" t="s">
        <v>85</v>
      </c>
      <c r="E5393" t="s">
        <v>107</v>
      </c>
      <c r="F5393" t="s">
        <v>148</v>
      </c>
      <c r="G5393" t="s">
        <v>68</v>
      </c>
      <c r="H5393">
        <v>4</v>
      </c>
      <c r="I5393">
        <v>33.36</v>
      </c>
      <c r="J5393">
        <v>0.126</v>
      </c>
      <c r="K5393">
        <v>12.89</v>
      </c>
      <c r="L5393" t="s">
        <v>57</v>
      </c>
    </row>
    <row r="5394" spans="1:12" x14ac:dyDescent="0.3">
      <c r="A5394" t="s">
        <v>855</v>
      </c>
      <c r="B5394" t="s">
        <v>7912</v>
      </c>
      <c r="C5394" t="s">
        <v>52</v>
      </c>
      <c r="D5394" t="s">
        <v>59</v>
      </c>
      <c r="E5394" t="s">
        <v>54</v>
      </c>
      <c r="F5394" t="s">
        <v>114</v>
      </c>
      <c r="G5394" t="s">
        <v>68</v>
      </c>
      <c r="H5394">
        <v>3</v>
      </c>
      <c r="I5394">
        <v>19.079999999999998</v>
      </c>
      <c r="J5394">
        <v>0.13100000000000001</v>
      </c>
      <c r="K5394">
        <v>12.14</v>
      </c>
      <c r="L5394" t="s">
        <v>57</v>
      </c>
    </row>
    <row r="5395" spans="1:12" x14ac:dyDescent="0.3">
      <c r="A5395" t="s">
        <v>6061</v>
      </c>
      <c r="B5395" t="s">
        <v>7195</v>
      </c>
      <c r="C5395" t="s">
        <v>88</v>
      </c>
      <c r="D5395" t="s">
        <v>123</v>
      </c>
      <c r="E5395" t="s">
        <v>60</v>
      </c>
      <c r="F5395" t="s">
        <v>67</v>
      </c>
      <c r="G5395" t="s">
        <v>68</v>
      </c>
      <c r="H5395">
        <v>4</v>
      </c>
      <c r="I5395">
        <v>87.43</v>
      </c>
      <c r="J5395">
        <v>5.3999999999999999E-2</v>
      </c>
      <c r="K5395">
        <v>47.71</v>
      </c>
      <c r="L5395" t="s">
        <v>57</v>
      </c>
    </row>
    <row r="5396" spans="1:12" x14ac:dyDescent="0.3">
      <c r="A5396" t="s">
        <v>3793</v>
      </c>
      <c r="B5396" t="s">
        <v>8607</v>
      </c>
      <c r="C5396" t="s">
        <v>63</v>
      </c>
      <c r="D5396" t="s">
        <v>119</v>
      </c>
      <c r="E5396" t="s">
        <v>107</v>
      </c>
      <c r="F5396" t="s">
        <v>148</v>
      </c>
      <c r="G5396" t="s">
        <v>68</v>
      </c>
      <c r="H5396">
        <v>1</v>
      </c>
      <c r="I5396">
        <v>9.89</v>
      </c>
      <c r="J5396">
        <v>0.307</v>
      </c>
      <c r="K5396">
        <v>3.48</v>
      </c>
      <c r="L5396" t="s">
        <v>57</v>
      </c>
    </row>
    <row r="5397" spans="1:12" x14ac:dyDescent="0.3">
      <c r="A5397" t="s">
        <v>4845</v>
      </c>
      <c r="B5397" t="s">
        <v>7305</v>
      </c>
      <c r="C5397" t="s">
        <v>6755</v>
      </c>
      <c r="D5397" t="s">
        <v>229</v>
      </c>
      <c r="E5397" t="s">
        <v>107</v>
      </c>
      <c r="F5397" t="s">
        <v>132</v>
      </c>
      <c r="G5397" t="s">
        <v>68</v>
      </c>
      <c r="H5397">
        <v>1</v>
      </c>
      <c r="I5397">
        <v>30.93</v>
      </c>
      <c r="J5397">
        <v>0.13800000000000001</v>
      </c>
      <c r="K5397">
        <v>13.06</v>
      </c>
      <c r="L5397" t="s">
        <v>57</v>
      </c>
    </row>
    <row r="5398" spans="1:12" x14ac:dyDescent="0.3">
      <c r="A5398" t="s">
        <v>1686</v>
      </c>
      <c r="B5398" t="s">
        <v>7104</v>
      </c>
      <c r="C5398" t="s">
        <v>63</v>
      </c>
      <c r="D5398" t="s">
        <v>263</v>
      </c>
      <c r="E5398" t="s">
        <v>71</v>
      </c>
      <c r="F5398" t="s">
        <v>97</v>
      </c>
      <c r="G5398" t="s">
        <v>68</v>
      </c>
      <c r="H5398">
        <v>-3</v>
      </c>
      <c r="I5398">
        <v>59.85</v>
      </c>
      <c r="J5398">
        <v>0.23300000000000001</v>
      </c>
      <c r="K5398">
        <v>40.520000000000003</v>
      </c>
      <c r="L5398" t="s">
        <v>57</v>
      </c>
    </row>
    <row r="5399" spans="1:12" x14ac:dyDescent="0.3">
      <c r="A5399" t="s">
        <v>2814</v>
      </c>
      <c r="B5399" t="s">
        <v>6864</v>
      </c>
      <c r="C5399" t="s">
        <v>63</v>
      </c>
      <c r="D5399" t="s">
        <v>281</v>
      </c>
      <c r="E5399" t="s">
        <v>60</v>
      </c>
      <c r="F5399" t="s">
        <v>90</v>
      </c>
      <c r="G5399" t="s">
        <v>56</v>
      </c>
      <c r="H5399">
        <v>1</v>
      </c>
      <c r="I5399">
        <v>114.68</v>
      </c>
      <c r="J5399">
        <v>0.20599999999999999</v>
      </c>
      <c r="K5399">
        <v>46.47</v>
      </c>
      <c r="L5399" t="s">
        <v>57</v>
      </c>
    </row>
    <row r="5400" spans="1:12" x14ac:dyDescent="0.3">
      <c r="A5400" t="s">
        <v>765</v>
      </c>
      <c r="B5400" t="s">
        <v>7885</v>
      </c>
      <c r="C5400" t="s">
        <v>88</v>
      </c>
      <c r="D5400" t="s">
        <v>89</v>
      </c>
      <c r="E5400" t="s">
        <v>60</v>
      </c>
      <c r="F5400" t="s">
        <v>76</v>
      </c>
      <c r="G5400" t="s">
        <v>56</v>
      </c>
      <c r="H5400">
        <v>4</v>
      </c>
      <c r="I5400">
        <v>65.790000000000006</v>
      </c>
      <c r="J5400">
        <v>9.6000000000000002E-2</v>
      </c>
      <c r="K5400">
        <v>36.07</v>
      </c>
      <c r="L5400" t="s">
        <v>57</v>
      </c>
    </row>
    <row r="5401" spans="1:12" x14ac:dyDescent="0.3">
      <c r="A5401" t="s">
        <v>4615</v>
      </c>
      <c r="B5401" t="s">
        <v>6894</v>
      </c>
      <c r="C5401" t="s">
        <v>84</v>
      </c>
      <c r="D5401" t="s">
        <v>243</v>
      </c>
      <c r="E5401" t="s">
        <v>71</v>
      </c>
      <c r="F5401" t="s">
        <v>126</v>
      </c>
      <c r="G5401" t="s">
        <v>68</v>
      </c>
      <c r="H5401">
        <v>11</v>
      </c>
      <c r="I5401">
        <v>270.2</v>
      </c>
      <c r="J5401">
        <v>0.08</v>
      </c>
      <c r="K5401">
        <v>178.58</v>
      </c>
      <c r="L5401" t="s">
        <v>57</v>
      </c>
    </row>
    <row r="5402" spans="1:12" x14ac:dyDescent="0.3">
      <c r="A5402" t="s">
        <v>829</v>
      </c>
      <c r="B5402" t="s">
        <v>7140</v>
      </c>
      <c r="C5402" t="s">
        <v>63</v>
      </c>
      <c r="D5402" t="s">
        <v>7174</v>
      </c>
      <c r="E5402" t="s">
        <v>54</v>
      </c>
      <c r="F5402" t="s">
        <v>55</v>
      </c>
      <c r="G5402" t="s">
        <v>56</v>
      </c>
      <c r="H5402">
        <v>8</v>
      </c>
      <c r="I5402">
        <v>6.47</v>
      </c>
      <c r="J5402">
        <v>0.32300000000000001</v>
      </c>
      <c r="K5402">
        <v>3.65</v>
      </c>
      <c r="L5402" t="s">
        <v>57</v>
      </c>
    </row>
    <row r="5403" spans="1:12" x14ac:dyDescent="0.3">
      <c r="A5403" t="s">
        <v>5027</v>
      </c>
      <c r="B5403" t="s">
        <v>7290</v>
      </c>
      <c r="C5403" t="s">
        <v>88</v>
      </c>
      <c r="D5403" t="s">
        <v>162</v>
      </c>
      <c r="E5403" t="s">
        <v>107</v>
      </c>
      <c r="F5403" t="s">
        <v>139</v>
      </c>
      <c r="G5403" t="s">
        <v>68</v>
      </c>
      <c r="H5403">
        <v>1</v>
      </c>
      <c r="I5403">
        <v>41.36</v>
      </c>
      <c r="J5403">
        <v>0.107</v>
      </c>
      <c r="K5403">
        <v>13.74</v>
      </c>
      <c r="L5403" t="s">
        <v>57</v>
      </c>
    </row>
    <row r="5404" spans="1:12" x14ac:dyDescent="0.3">
      <c r="A5404" t="s">
        <v>6347</v>
      </c>
      <c r="B5404" t="s">
        <v>7408</v>
      </c>
      <c r="C5404" t="s">
        <v>84</v>
      </c>
      <c r="D5404" t="s">
        <v>229</v>
      </c>
      <c r="E5404" t="s">
        <v>93</v>
      </c>
      <c r="F5404" t="s">
        <v>141</v>
      </c>
      <c r="G5404" t="s">
        <v>56</v>
      </c>
      <c r="H5404">
        <v>4</v>
      </c>
      <c r="I5404">
        <v>43.45</v>
      </c>
      <c r="J5404">
        <v>4.1000000000000002E-2</v>
      </c>
      <c r="K5404">
        <v>20.13</v>
      </c>
      <c r="L5404" t="s">
        <v>57</v>
      </c>
    </row>
    <row r="5405" spans="1:12" x14ac:dyDescent="0.3">
      <c r="A5405" t="s">
        <v>3245</v>
      </c>
      <c r="B5405" t="s">
        <v>7937</v>
      </c>
      <c r="C5405" t="s">
        <v>84</v>
      </c>
      <c r="D5405" t="s">
        <v>372</v>
      </c>
      <c r="E5405" t="s">
        <v>60</v>
      </c>
      <c r="F5405" t="s">
        <v>61</v>
      </c>
      <c r="G5405" t="s">
        <v>56</v>
      </c>
      <c r="H5405">
        <v>4</v>
      </c>
      <c r="I5405">
        <v>57.51</v>
      </c>
      <c r="J5405">
        <v>0.114</v>
      </c>
      <c r="K5405">
        <v>27.35</v>
      </c>
      <c r="L5405" t="s">
        <v>57</v>
      </c>
    </row>
    <row r="5406" spans="1:12" x14ac:dyDescent="0.3">
      <c r="A5406" t="s">
        <v>2397</v>
      </c>
      <c r="B5406" t="s">
        <v>8327</v>
      </c>
      <c r="C5406" t="s">
        <v>52</v>
      </c>
      <c r="D5406" t="s">
        <v>96</v>
      </c>
      <c r="E5406" t="s">
        <v>93</v>
      </c>
      <c r="F5406" t="s">
        <v>124</v>
      </c>
      <c r="G5406" t="s">
        <v>68</v>
      </c>
      <c r="H5406">
        <v>2</v>
      </c>
      <c r="J5406">
        <v>6.5000000000000002E-2</v>
      </c>
      <c r="K5406">
        <v>5.92</v>
      </c>
      <c r="L5406" t="s">
        <v>57</v>
      </c>
    </row>
    <row r="5407" spans="1:12" x14ac:dyDescent="0.3">
      <c r="A5407" t="s">
        <v>5610</v>
      </c>
      <c r="B5407" t="s">
        <v>7284</v>
      </c>
      <c r="C5407" t="s">
        <v>84</v>
      </c>
      <c r="D5407" t="s">
        <v>372</v>
      </c>
      <c r="E5407" t="s">
        <v>71</v>
      </c>
      <c r="F5407" t="s">
        <v>78</v>
      </c>
      <c r="G5407" t="s">
        <v>56</v>
      </c>
      <c r="H5407">
        <v>2</v>
      </c>
      <c r="I5407">
        <v>133.07</v>
      </c>
      <c r="J5407">
        <v>0.16500000000000001</v>
      </c>
      <c r="K5407">
        <v>91.62</v>
      </c>
      <c r="L5407" t="s">
        <v>57</v>
      </c>
    </row>
    <row r="5408" spans="1:12" x14ac:dyDescent="0.3">
      <c r="A5408" t="s">
        <v>5362</v>
      </c>
      <c r="B5408" t="s">
        <v>7053</v>
      </c>
      <c r="C5408" t="s">
        <v>52</v>
      </c>
      <c r="D5408" t="s">
        <v>130</v>
      </c>
      <c r="E5408" t="s">
        <v>7039</v>
      </c>
      <c r="F5408" t="s">
        <v>65</v>
      </c>
      <c r="G5408" t="s">
        <v>68</v>
      </c>
      <c r="H5408">
        <v>1</v>
      </c>
      <c r="I5408">
        <v>3.56</v>
      </c>
      <c r="J5408">
        <v>1.2999999999999999E-2</v>
      </c>
      <c r="K5408">
        <v>2.2999999999999998</v>
      </c>
      <c r="L5408" t="s">
        <v>57</v>
      </c>
    </row>
    <row r="5409" spans="1:12" x14ac:dyDescent="0.3">
      <c r="A5409" t="s">
        <v>4713</v>
      </c>
      <c r="B5409" t="s">
        <v>7126</v>
      </c>
      <c r="C5409" t="s">
        <v>84</v>
      </c>
      <c r="D5409" t="s">
        <v>229</v>
      </c>
      <c r="E5409" t="s">
        <v>71</v>
      </c>
      <c r="F5409" t="s">
        <v>126</v>
      </c>
      <c r="G5409" t="s">
        <v>68</v>
      </c>
      <c r="H5409">
        <v>1</v>
      </c>
      <c r="I5409">
        <v>164.73</v>
      </c>
      <c r="J5409">
        <v>0.114</v>
      </c>
      <c r="K5409">
        <v>122.37</v>
      </c>
      <c r="L5409" t="s">
        <v>57</v>
      </c>
    </row>
    <row r="5410" spans="1:12" x14ac:dyDescent="0.3">
      <c r="A5410" t="s">
        <v>2853</v>
      </c>
      <c r="B5410" t="s">
        <v>7096</v>
      </c>
      <c r="C5410" t="s">
        <v>63</v>
      </c>
      <c r="D5410" t="s">
        <v>175</v>
      </c>
      <c r="E5410" t="s">
        <v>60</v>
      </c>
      <c r="F5410" t="s">
        <v>67</v>
      </c>
      <c r="G5410" t="s">
        <v>56</v>
      </c>
      <c r="H5410">
        <v>6</v>
      </c>
      <c r="I5410">
        <v>28.76</v>
      </c>
      <c r="J5410">
        <v>0.23699999999999999</v>
      </c>
      <c r="K5410">
        <v>12.41</v>
      </c>
      <c r="L5410" t="s">
        <v>57</v>
      </c>
    </row>
    <row r="5411" spans="1:12" x14ac:dyDescent="0.3">
      <c r="A5411" t="s">
        <v>3101</v>
      </c>
      <c r="B5411" t="s">
        <v>7308</v>
      </c>
      <c r="C5411" t="s">
        <v>63</v>
      </c>
      <c r="D5411" t="s">
        <v>188</v>
      </c>
      <c r="E5411" t="s">
        <v>60</v>
      </c>
      <c r="F5411" t="s">
        <v>61</v>
      </c>
      <c r="H5411">
        <v>11</v>
      </c>
      <c r="I5411">
        <v>16.62</v>
      </c>
      <c r="J5411">
        <v>0.23599999999999999</v>
      </c>
      <c r="K5411">
        <v>7.5</v>
      </c>
      <c r="L5411" t="s">
        <v>57</v>
      </c>
    </row>
    <row r="5412" spans="1:12" x14ac:dyDescent="0.3">
      <c r="A5412" t="s">
        <v>4549</v>
      </c>
      <c r="B5412" t="s">
        <v>8588</v>
      </c>
      <c r="C5412" t="s">
        <v>63</v>
      </c>
      <c r="D5412" t="s">
        <v>251</v>
      </c>
      <c r="E5412" t="s">
        <v>54</v>
      </c>
      <c r="F5412" t="s">
        <v>268</v>
      </c>
      <c r="G5412" t="s">
        <v>68</v>
      </c>
      <c r="H5412">
        <v>2</v>
      </c>
      <c r="I5412">
        <v>9.4499999999999993</v>
      </c>
      <c r="J5412">
        <v>0.23300000000000001</v>
      </c>
      <c r="K5412">
        <v>5.34</v>
      </c>
      <c r="L5412" t="s">
        <v>57</v>
      </c>
    </row>
    <row r="5413" spans="1:12" x14ac:dyDescent="0.3">
      <c r="A5413" t="s">
        <v>2152</v>
      </c>
      <c r="B5413" t="s">
        <v>6852</v>
      </c>
      <c r="C5413" t="s">
        <v>63</v>
      </c>
      <c r="D5413" t="s">
        <v>119</v>
      </c>
      <c r="E5413" t="s">
        <v>7244</v>
      </c>
      <c r="F5413" t="s">
        <v>255</v>
      </c>
      <c r="G5413" t="s">
        <v>56</v>
      </c>
      <c r="H5413">
        <v>3</v>
      </c>
      <c r="I5413">
        <v>78.209999999999994</v>
      </c>
      <c r="J5413">
        <v>0.109</v>
      </c>
      <c r="K5413">
        <v>34.64</v>
      </c>
      <c r="L5413" t="s">
        <v>104</v>
      </c>
    </row>
    <row r="5414" spans="1:12" x14ac:dyDescent="0.3">
      <c r="A5414" t="s">
        <v>1551</v>
      </c>
      <c r="B5414" t="s">
        <v>6726</v>
      </c>
      <c r="C5414" t="s">
        <v>63</v>
      </c>
      <c r="D5414" t="s">
        <v>82</v>
      </c>
      <c r="E5414" t="s">
        <v>93</v>
      </c>
      <c r="F5414" t="s">
        <v>255</v>
      </c>
      <c r="G5414" t="s">
        <v>68</v>
      </c>
      <c r="H5414">
        <v>4</v>
      </c>
      <c r="I5414">
        <v>39.619999999999997</v>
      </c>
      <c r="J5414">
        <v>0.2</v>
      </c>
      <c r="K5414">
        <v>16.03</v>
      </c>
      <c r="L5414" t="s">
        <v>57</v>
      </c>
    </row>
    <row r="5415" spans="1:12" x14ac:dyDescent="0.3">
      <c r="A5415" t="s">
        <v>5740</v>
      </c>
      <c r="B5415" t="s">
        <v>8001</v>
      </c>
      <c r="C5415" t="s">
        <v>84</v>
      </c>
      <c r="D5415" t="s">
        <v>372</v>
      </c>
      <c r="E5415" t="s">
        <v>60</v>
      </c>
      <c r="F5415" t="s">
        <v>99</v>
      </c>
      <c r="G5415" t="s">
        <v>68</v>
      </c>
      <c r="H5415">
        <v>3</v>
      </c>
      <c r="I5415">
        <v>89.83</v>
      </c>
      <c r="J5415">
        <v>0.10100000000000001</v>
      </c>
      <c r="K5415">
        <v>45.42</v>
      </c>
      <c r="L5415" t="s">
        <v>57</v>
      </c>
    </row>
    <row r="5416" spans="1:12" x14ac:dyDescent="0.3">
      <c r="A5416" t="s">
        <v>4568</v>
      </c>
      <c r="B5416" t="s">
        <v>8134</v>
      </c>
      <c r="C5416" t="s">
        <v>84</v>
      </c>
      <c r="D5416" t="s">
        <v>7845</v>
      </c>
      <c r="E5416" t="s">
        <v>107</v>
      </c>
      <c r="F5416" t="s">
        <v>148</v>
      </c>
      <c r="G5416" t="s">
        <v>56</v>
      </c>
      <c r="H5416">
        <v>3</v>
      </c>
      <c r="I5416">
        <v>57.01</v>
      </c>
      <c r="J5416">
        <v>0.115</v>
      </c>
      <c r="K5416">
        <v>24.75</v>
      </c>
      <c r="L5416" t="s">
        <v>57</v>
      </c>
    </row>
    <row r="5417" spans="1:12" x14ac:dyDescent="0.3">
      <c r="A5417" t="s">
        <v>2601</v>
      </c>
      <c r="B5417" t="s">
        <v>8183</v>
      </c>
      <c r="C5417" t="s">
        <v>52</v>
      </c>
      <c r="D5417" t="s">
        <v>155</v>
      </c>
      <c r="E5417" t="s">
        <v>54</v>
      </c>
      <c r="F5417" t="s">
        <v>114</v>
      </c>
      <c r="G5417" t="s">
        <v>68</v>
      </c>
      <c r="H5417">
        <v>1</v>
      </c>
      <c r="I5417">
        <v>8.6199999999999992</v>
      </c>
      <c r="J5417">
        <v>6.8000000000000005E-2</v>
      </c>
      <c r="K5417">
        <v>5.53</v>
      </c>
      <c r="L5417" t="s">
        <v>57</v>
      </c>
    </row>
    <row r="5418" spans="1:12" x14ac:dyDescent="0.3">
      <c r="A5418" t="s">
        <v>373</v>
      </c>
      <c r="B5418" t="s">
        <v>7784</v>
      </c>
      <c r="C5418" t="s">
        <v>88</v>
      </c>
      <c r="D5418" t="s">
        <v>167</v>
      </c>
      <c r="E5418" t="s">
        <v>107</v>
      </c>
      <c r="F5418" t="s">
        <v>193</v>
      </c>
      <c r="G5418" t="s">
        <v>56</v>
      </c>
      <c r="H5418">
        <v>1</v>
      </c>
      <c r="I5418">
        <v>43.99</v>
      </c>
      <c r="J5418">
        <v>0.04</v>
      </c>
      <c r="K5418">
        <v>15.62</v>
      </c>
      <c r="L5418" t="s">
        <v>57</v>
      </c>
    </row>
    <row r="5419" spans="1:12" x14ac:dyDescent="0.3">
      <c r="A5419" t="s">
        <v>684</v>
      </c>
      <c r="B5419" t="s">
        <v>8608</v>
      </c>
      <c r="C5419" t="s">
        <v>63</v>
      </c>
      <c r="D5419" t="s">
        <v>106</v>
      </c>
      <c r="E5419" t="s">
        <v>54</v>
      </c>
      <c r="F5419" t="s">
        <v>268</v>
      </c>
      <c r="G5419" t="s">
        <v>68</v>
      </c>
      <c r="H5419">
        <v>9</v>
      </c>
      <c r="I5419">
        <v>20.98</v>
      </c>
      <c r="J5419">
        <v>0.109</v>
      </c>
      <c r="K5419">
        <v>11.79</v>
      </c>
      <c r="L5419" t="s">
        <v>57</v>
      </c>
    </row>
    <row r="5420" spans="1:12" x14ac:dyDescent="0.3">
      <c r="A5420" t="s">
        <v>2981</v>
      </c>
      <c r="B5420" t="s">
        <v>6818</v>
      </c>
      <c r="C5420" t="s">
        <v>63</v>
      </c>
      <c r="D5420" t="s">
        <v>106</v>
      </c>
      <c r="E5420" t="s">
        <v>54</v>
      </c>
      <c r="F5420" t="s">
        <v>156</v>
      </c>
      <c r="G5420" t="s">
        <v>56</v>
      </c>
      <c r="H5420">
        <v>3</v>
      </c>
      <c r="I5420">
        <v>17.54</v>
      </c>
      <c r="J5420">
        <v>0.27100000000000002</v>
      </c>
      <c r="K5420">
        <v>10.119999999999999</v>
      </c>
      <c r="L5420" t="s">
        <v>57</v>
      </c>
    </row>
    <row r="5421" spans="1:12" x14ac:dyDescent="0.3">
      <c r="A5421" t="s">
        <v>3398</v>
      </c>
      <c r="B5421" t="s">
        <v>6715</v>
      </c>
      <c r="C5421" t="s">
        <v>52</v>
      </c>
      <c r="D5421" t="s">
        <v>96</v>
      </c>
      <c r="E5421" t="s">
        <v>7039</v>
      </c>
      <c r="F5421" t="s">
        <v>268</v>
      </c>
      <c r="G5421" t="s">
        <v>56</v>
      </c>
      <c r="H5421">
        <v>1</v>
      </c>
      <c r="I5421">
        <v>13.72</v>
      </c>
      <c r="J5421">
        <v>0</v>
      </c>
      <c r="K5421">
        <v>8.59</v>
      </c>
      <c r="L5421" t="s">
        <v>57</v>
      </c>
    </row>
    <row r="5422" spans="1:12" x14ac:dyDescent="0.3">
      <c r="A5422" t="s">
        <v>4859</v>
      </c>
      <c r="B5422" t="s">
        <v>6881</v>
      </c>
      <c r="C5422" t="s">
        <v>84</v>
      </c>
      <c r="D5422" t="s">
        <v>572</v>
      </c>
      <c r="E5422" t="s">
        <v>107</v>
      </c>
      <c r="F5422" t="s">
        <v>108</v>
      </c>
      <c r="G5422" t="s">
        <v>68</v>
      </c>
      <c r="H5422">
        <v>1</v>
      </c>
      <c r="I5422">
        <v>22.02</v>
      </c>
      <c r="J5422">
        <v>8.5000000000000006E-2</v>
      </c>
      <c r="K5422">
        <v>9.73</v>
      </c>
      <c r="L5422" t="s">
        <v>57</v>
      </c>
    </row>
    <row r="5423" spans="1:12" x14ac:dyDescent="0.3">
      <c r="A5423" t="s">
        <v>1791</v>
      </c>
      <c r="B5423" t="s">
        <v>7268</v>
      </c>
      <c r="C5423" t="s">
        <v>63</v>
      </c>
      <c r="D5423" t="s">
        <v>281</v>
      </c>
      <c r="E5423" t="s">
        <v>71</v>
      </c>
      <c r="F5423" t="s">
        <v>6814</v>
      </c>
      <c r="G5423" t="s">
        <v>68</v>
      </c>
      <c r="H5423">
        <v>3</v>
      </c>
      <c r="I5423">
        <v>70.33</v>
      </c>
      <c r="J5423">
        <v>0.31</v>
      </c>
      <c r="K5423">
        <v>54.94</v>
      </c>
      <c r="L5423" t="s">
        <v>104</v>
      </c>
    </row>
    <row r="5424" spans="1:12" x14ac:dyDescent="0.3">
      <c r="A5424" t="s">
        <v>2282</v>
      </c>
      <c r="C5424" t="s">
        <v>63</v>
      </c>
      <c r="D5424" t="s">
        <v>137</v>
      </c>
      <c r="E5424" t="s">
        <v>71</v>
      </c>
      <c r="F5424" t="s">
        <v>78</v>
      </c>
      <c r="G5424" t="s">
        <v>56</v>
      </c>
      <c r="H5424">
        <v>6</v>
      </c>
      <c r="I5424">
        <v>33.99</v>
      </c>
      <c r="J5424">
        <v>0.27100000000000002</v>
      </c>
      <c r="K5424">
        <v>23.58</v>
      </c>
      <c r="L5424" t="s">
        <v>57</v>
      </c>
    </row>
    <row r="5425" spans="1:12" x14ac:dyDescent="0.3">
      <c r="A5425" t="s">
        <v>2958</v>
      </c>
      <c r="B5425" t="s">
        <v>7071</v>
      </c>
      <c r="C5425" t="s">
        <v>88</v>
      </c>
      <c r="D5425" t="s">
        <v>7026</v>
      </c>
      <c r="E5425" t="s">
        <v>60</v>
      </c>
      <c r="F5425" t="s">
        <v>99</v>
      </c>
      <c r="G5425" t="s">
        <v>68</v>
      </c>
      <c r="H5425">
        <v>3</v>
      </c>
      <c r="I5425">
        <v>93.64</v>
      </c>
      <c r="J5425">
        <v>6.5000000000000002E-2</v>
      </c>
      <c r="K5425">
        <v>48.34</v>
      </c>
      <c r="L5425" t="s">
        <v>57</v>
      </c>
    </row>
    <row r="5426" spans="1:12" x14ac:dyDescent="0.3">
      <c r="A5426" t="s">
        <v>1223</v>
      </c>
      <c r="B5426" t="s">
        <v>8072</v>
      </c>
      <c r="C5426" t="s">
        <v>52</v>
      </c>
      <c r="D5426" t="s">
        <v>216</v>
      </c>
      <c r="E5426" t="s">
        <v>71</v>
      </c>
      <c r="F5426" t="s">
        <v>126</v>
      </c>
      <c r="G5426" t="s">
        <v>56</v>
      </c>
      <c r="H5426">
        <v>4</v>
      </c>
      <c r="I5426">
        <v>33.97</v>
      </c>
      <c r="J5426">
        <v>1.4E-2</v>
      </c>
      <c r="K5426">
        <v>22.88</v>
      </c>
      <c r="L5426" t="s">
        <v>57</v>
      </c>
    </row>
    <row r="5427" spans="1:12" x14ac:dyDescent="0.3">
      <c r="A5427" t="s">
        <v>1562</v>
      </c>
      <c r="B5427" t="s">
        <v>8609</v>
      </c>
      <c r="C5427" t="s">
        <v>84</v>
      </c>
      <c r="D5427" t="s">
        <v>229</v>
      </c>
      <c r="E5427" t="s">
        <v>71</v>
      </c>
      <c r="F5427" t="s">
        <v>86</v>
      </c>
      <c r="G5427" t="s">
        <v>56</v>
      </c>
      <c r="H5427">
        <v>6</v>
      </c>
      <c r="I5427">
        <v>298.02999999999997</v>
      </c>
      <c r="J5427">
        <v>4.7E-2</v>
      </c>
      <c r="K5427">
        <v>204.53</v>
      </c>
      <c r="L5427" t="s">
        <v>57</v>
      </c>
    </row>
    <row r="5428" spans="1:12" x14ac:dyDescent="0.3">
      <c r="A5428" t="s">
        <v>3015</v>
      </c>
      <c r="B5428" t="s">
        <v>8126</v>
      </c>
      <c r="C5428" t="s">
        <v>63</v>
      </c>
      <c r="D5428" t="s">
        <v>82</v>
      </c>
      <c r="E5428" t="s">
        <v>107</v>
      </c>
      <c r="F5428" t="s">
        <v>193</v>
      </c>
      <c r="G5428" t="s">
        <v>68</v>
      </c>
      <c r="H5428">
        <v>5</v>
      </c>
      <c r="I5428">
        <v>16.170000000000002</v>
      </c>
      <c r="J5428">
        <v>0.32100000000000001</v>
      </c>
      <c r="K5428">
        <v>6.72</v>
      </c>
    </row>
    <row r="5429" spans="1:12" x14ac:dyDescent="0.3">
      <c r="A5429" t="s">
        <v>6517</v>
      </c>
      <c r="B5429" t="s">
        <v>7071</v>
      </c>
      <c r="C5429" t="s">
        <v>52</v>
      </c>
      <c r="D5429" t="s">
        <v>59</v>
      </c>
      <c r="E5429" t="s">
        <v>54</v>
      </c>
      <c r="F5429" t="s">
        <v>156</v>
      </c>
      <c r="G5429" t="s">
        <v>68</v>
      </c>
      <c r="H5429">
        <v>1</v>
      </c>
      <c r="I5429">
        <v>9.4700000000000006</v>
      </c>
      <c r="J5429">
        <v>0.115</v>
      </c>
      <c r="K5429">
        <v>6.55</v>
      </c>
      <c r="L5429" t="s">
        <v>57</v>
      </c>
    </row>
    <row r="5430" spans="1:12" x14ac:dyDescent="0.3">
      <c r="A5430" t="s">
        <v>3214</v>
      </c>
      <c r="B5430" t="s">
        <v>8610</v>
      </c>
      <c r="C5430" t="s">
        <v>63</v>
      </c>
      <c r="D5430" t="s">
        <v>204</v>
      </c>
      <c r="E5430" t="s">
        <v>71</v>
      </c>
      <c r="F5430" t="s">
        <v>126</v>
      </c>
      <c r="G5430" t="s">
        <v>68</v>
      </c>
      <c r="H5430">
        <v>4</v>
      </c>
      <c r="I5430">
        <v>229.11</v>
      </c>
      <c r="J5430">
        <v>0.23100000000000001</v>
      </c>
      <c r="K5430">
        <v>181.81</v>
      </c>
      <c r="L5430" t="s">
        <v>104</v>
      </c>
    </row>
    <row r="5431" spans="1:12" x14ac:dyDescent="0.3">
      <c r="A5431" t="s">
        <v>5223</v>
      </c>
      <c r="B5431" t="s">
        <v>8611</v>
      </c>
      <c r="C5431" t="s">
        <v>88</v>
      </c>
      <c r="D5431" t="s">
        <v>7089</v>
      </c>
      <c r="E5431" t="s">
        <v>7244</v>
      </c>
      <c r="F5431" t="s">
        <v>7493</v>
      </c>
      <c r="G5431" t="s">
        <v>68</v>
      </c>
      <c r="H5431">
        <v>6</v>
      </c>
      <c r="I5431">
        <v>69.12</v>
      </c>
      <c r="J5431">
        <v>3.4000000000000002E-2</v>
      </c>
      <c r="K5431">
        <v>26.84</v>
      </c>
      <c r="L5431" t="s">
        <v>57</v>
      </c>
    </row>
    <row r="5432" spans="1:12" x14ac:dyDescent="0.3">
      <c r="A5432" t="s">
        <v>1653</v>
      </c>
      <c r="B5432" t="s">
        <v>7953</v>
      </c>
      <c r="C5432" t="s">
        <v>63</v>
      </c>
      <c r="D5432" t="s">
        <v>106</v>
      </c>
      <c r="E5432" t="s">
        <v>54</v>
      </c>
      <c r="F5432" t="s">
        <v>65</v>
      </c>
      <c r="G5432" t="s">
        <v>68</v>
      </c>
      <c r="H5432">
        <v>2</v>
      </c>
      <c r="I5432">
        <v>7.41</v>
      </c>
      <c r="J5432">
        <v>0.215</v>
      </c>
      <c r="K5432">
        <v>4.6100000000000003</v>
      </c>
    </row>
    <row r="5433" spans="1:12" x14ac:dyDescent="0.3">
      <c r="A5433" t="s">
        <v>6004</v>
      </c>
      <c r="B5433" t="s">
        <v>6792</v>
      </c>
      <c r="C5433" t="s">
        <v>63</v>
      </c>
      <c r="D5433" t="s">
        <v>64</v>
      </c>
      <c r="E5433" t="s">
        <v>107</v>
      </c>
      <c r="F5433" t="s">
        <v>6797</v>
      </c>
      <c r="G5433" t="s">
        <v>56</v>
      </c>
      <c r="H5433">
        <v>2</v>
      </c>
      <c r="I5433">
        <v>33.590000000000003</v>
      </c>
      <c r="J5433">
        <v>0.16700000000000001</v>
      </c>
      <c r="K5433">
        <v>13.06</v>
      </c>
      <c r="L5433" t="s">
        <v>57</v>
      </c>
    </row>
    <row r="5434" spans="1:12" x14ac:dyDescent="0.3">
      <c r="A5434" t="s">
        <v>4110</v>
      </c>
      <c r="B5434" t="s">
        <v>8612</v>
      </c>
      <c r="C5434" t="s">
        <v>88</v>
      </c>
      <c r="D5434" t="s">
        <v>179</v>
      </c>
      <c r="E5434" t="s">
        <v>54</v>
      </c>
      <c r="F5434" t="s">
        <v>156</v>
      </c>
      <c r="G5434" t="s">
        <v>56</v>
      </c>
      <c r="H5434">
        <v>1</v>
      </c>
      <c r="I5434">
        <v>19.05</v>
      </c>
      <c r="J5434">
        <v>6.2E-2</v>
      </c>
      <c r="K5434">
        <v>11.89</v>
      </c>
      <c r="L5434" t="s">
        <v>57</v>
      </c>
    </row>
    <row r="5435" spans="1:12" x14ac:dyDescent="0.3">
      <c r="A5435" t="s">
        <v>6201</v>
      </c>
      <c r="B5435" t="s">
        <v>7173</v>
      </c>
      <c r="C5435" t="s">
        <v>84</v>
      </c>
      <c r="D5435" t="s">
        <v>144</v>
      </c>
      <c r="E5435" t="s">
        <v>54</v>
      </c>
      <c r="F5435" t="s">
        <v>65</v>
      </c>
      <c r="G5435" t="s">
        <v>56</v>
      </c>
      <c r="H5435">
        <v>7</v>
      </c>
      <c r="I5435">
        <v>13.97</v>
      </c>
      <c r="J5435">
        <v>6.3E-2</v>
      </c>
      <c r="K5435">
        <v>8.85</v>
      </c>
      <c r="L5435" t="s">
        <v>57</v>
      </c>
    </row>
    <row r="5436" spans="1:12" x14ac:dyDescent="0.3">
      <c r="A5436" t="s">
        <v>360</v>
      </c>
      <c r="B5436" t="s">
        <v>6950</v>
      </c>
      <c r="C5436" t="s">
        <v>63</v>
      </c>
      <c r="D5436" t="s">
        <v>106</v>
      </c>
      <c r="E5436" t="s">
        <v>107</v>
      </c>
      <c r="F5436" t="s">
        <v>139</v>
      </c>
      <c r="G5436" t="s">
        <v>68</v>
      </c>
      <c r="H5436">
        <v>3</v>
      </c>
      <c r="I5436">
        <v>35.44</v>
      </c>
      <c r="J5436">
        <v>0.13800000000000001</v>
      </c>
      <c r="K5436">
        <v>11.22</v>
      </c>
      <c r="L5436" t="s">
        <v>57</v>
      </c>
    </row>
    <row r="5437" spans="1:12" x14ac:dyDescent="0.3">
      <c r="A5437" t="s">
        <v>1181</v>
      </c>
      <c r="B5437" t="s">
        <v>7302</v>
      </c>
      <c r="C5437" t="s">
        <v>88</v>
      </c>
      <c r="D5437" t="s">
        <v>8096</v>
      </c>
      <c r="E5437" t="s">
        <v>6996</v>
      </c>
      <c r="F5437" t="s">
        <v>124</v>
      </c>
      <c r="G5437" t="s">
        <v>68</v>
      </c>
      <c r="H5437">
        <v>3</v>
      </c>
      <c r="I5437">
        <v>63.9</v>
      </c>
      <c r="J5437">
        <v>6.9000000000000006E-2</v>
      </c>
      <c r="K5437">
        <v>28.98</v>
      </c>
      <c r="L5437" t="s">
        <v>57</v>
      </c>
    </row>
    <row r="5438" spans="1:12" x14ac:dyDescent="0.3">
      <c r="A5438" t="s">
        <v>5048</v>
      </c>
      <c r="B5438" t="s">
        <v>8224</v>
      </c>
      <c r="C5438" t="s">
        <v>63</v>
      </c>
      <c r="D5438" t="s">
        <v>263</v>
      </c>
      <c r="E5438" t="s">
        <v>54</v>
      </c>
      <c r="F5438" t="s">
        <v>114</v>
      </c>
      <c r="G5438" t="s">
        <v>68</v>
      </c>
      <c r="H5438">
        <v>1</v>
      </c>
      <c r="I5438">
        <v>12.9</v>
      </c>
      <c r="J5438">
        <v>0.32300000000000001</v>
      </c>
      <c r="L5438" t="s">
        <v>57</v>
      </c>
    </row>
    <row r="5439" spans="1:12" x14ac:dyDescent="0.3">
      <c r="A5439" t="s">
        <v>3584</v>
      </c>
      <c r="C5439" t="s">
        <v>63</v>
      </c>
      <c r="D5439" t="s">
        <v>137</v>
      </c>
      <c r="E5439" t="s">
        <v>60</v>
      </c>
      <c r="F5439" t="s">
        <v>90</v>
      </c>
      <c r="G5439" t="s">
        <v>56</v>
      </c>
      <c r="H5439">
        <v>1</v>
      </c>
      <c r="I5439">
        <v>83.78</v>
      </c>
      <c r="J5439">
        <v>0.161</v>
      </c>
      <c r="K5439">
        <v>34.71</v>
      </c>
      <c r="L5439" t="s">
        <v>57</v>
      </c>
    </row>
    <row r="5440" spans="1:12" x14ac:dyDescent="0.3">
      <c r="A5440" t="s">
        <v>2295</v>
      </c>
      <c r="B5440" t="s">
        <v>6734</v>
      </c>
      <c r="C5440" t="s">
        <v>6755</v>
      </c>
      <c r="D5440" t="s">
        <v>572</v>
      </c>
      <c r="E5440" t="s">
        <v>71</v>
      </c>
      <c r="F5440" t="s">
        <v>72</v>
      </c>
      <c r="G5440" t="s">
        <v>56</v>
      </c>
      <c r="H5440">
        <v>8</v>
      </c>
      <c r="I5440">
        <v>229.95</v>
      </c>
      <c r="J5440">
        <v>0.154</v>
      </c>
      <c r="K5440">
        <v>173.87</v>
      </c>
      <c r="L5440" t="s">
        <v>57</v>
      </c>
    </row>
    <row r="5441" spans="1:12" x14ac:dyDescent="0.3">
      <c r="A5441" t="s">
        <v>1666</v>
      </c>
      <c r="B5441" t="s">
        <v>8267</v>
      </c>
      <c r="C5441" t="s">
        <v>52</v>
      </c>
      <c r="D5441" t="s">
        <v>216</v>
      </c>
      <c r="E5441" t="s">
        <v>93</v>
      </c>
      <c r="F5441" t="s">
        <v>141</v>
      </c>
      <c r="G5441" t="s">
        <v>68</v>
      </c>
      <c r="H5441">
        <v>2</v>
      </c>
      <c r="I5441">
        <v>89.11</v>
      </c>
      <c r="J5441">
        <v>0.158</v>
      </c>
      <c r="K5441">
        <v>38.86</v>
      </c>
      <c r="L5441" t="s">
        <v>57</v>
      </c>
    </row>
    <row r="5442" spans="1:12" x14ac:dyDescent="0.3">
      <c r="A5442" t="s">
        <v>4805</v>
      </c>
      <c r="B5442" t="s">
        <v>7831</v>
      </c>
      <c r="C5442" t="s">
        <v>63</v>
      </c>
      <c r="D5442" t="s">
        <v>119</v>
      </c>
      <c r="E5442" t="s">
        <v>93</v>
      </c>
      <c r="F5442" t="s">
        <v>7530</v>
      </c>
      <c r="G5442" t="s">
        <v>56</v>
      </c>
      <c r="H5442">
        <v>7</v>
      </c>
      <c r="I5442">
        <v>78.7</v>
      </c>
      <c r="J5442">
        <v>0.14399999999999999</v>
      </c>
      <c r="K5442">
        <v>33.49</v>
      </c>
      <c r="L5442" t="s">
        <v>57</v>
      </c>
    </row>
    <row r="5443" spans="1:12" x14ac:dyDescent="0.3">
      <c r="A5443" t="s">
        <v>1787</v>
      </c>
      <c r="B5443" t="s">
        <v>8613</v>
      </c>
      <c r="C5443" t="s">
        <v>84</v>
      </c>
      <c r="D5443" t="s">
        <v>6895</v>
      </c>
      <c r="E5443" t="s">
        <v>93</v>
      </c>
      <c r="F5443" t="s">
        <v>219</v>
      </c>
      <c r="G5443" t="s">
        <v>56</v>
      </c>
      <c r="H5443">
        <v>7</v>
      </c>
      <c r="I5443">
        <v>84.74</v>
      </c>
      <c r="J5443">
        <v>0.106</v>
      </c>
      <c r="K5443">
        <v>36.79</v>
      </c>
      <c r="L5443" t="s">
        <v>57</v>
      </c>
    </row>
    <row r="5444" spans="1:12" x14ac:dyDescent="0.3">
      <c r="A5444" t="s">
        <v>5704</v>
      </c>
      <c r="B5444" t="s">
        <v>8614</v>
      </c>
      <c r="C5444" t="s">
        <v>6820</v>
      </c>
      <c r="D5444" t="s">
        <v>237</v>
      </c>
      <c r="E5444" t="s">
        <v>54</v>
      </c>
      <c r="F5444" t="s">
        <v>156</v>
      </c>
      <c r="G5444" t="s">
        <v>68</v>
      </c>
      <c r="H5444">
        <v>5</v>
      </c>
      <c r="I5444">
        <v>22.01</v>
      </c>
      <c r="J5444">
        <v>0</v>
      </c>
      <c r="K5444">
        <v>13.41</v>
      </c>
      <c r="L5444" t="s">
        <v>57</v>
      </c>
    </row>
    <row r="5445" spans="1:12" x14ac:dyDescent="0.3">
      <c r="A5445" t="s">
        <v>2194</v>
      </c>
      <c r="B5445" t="s">
        <v>7006</v>
      </c>
      <c r="C5445" t="s">
        <v>63</v>
      </c>
      <c r="D5445" t="s">
        <v>119</v>
      </c>
      <c r="E5445" t="s">
        <v>71</v>
      </c>
      <c r="F5445" t="s">
        <v>6737</v>
      </c>
      <c r="G5445" t="s">
        <v>68</v>
      </c>
      <c r="H5445">
        <v>6</v>
      </c>
      <c r="I5445">
        <v>181.87</v>
      </c>
      <c r="J5445">
        <v>0.218</v>
      </c>
      <c r="K5445">
        <v>136.35</v>
      </c>
      <c r="L5445" t="s">
        <v>57</v>
      </c>
    </row>
    <row r="5446" spans="1:12" x14ac:dyDescent="0.3">
      <c r="A5446" t="s">
        <v>4942</v>
      </c>
      <c r="B5446" t="s">
        <v>8615</v>
      </c>
      <c r="C5446" t="s">
        <v>6741</v>
      </c>
      <c r="D5446" t="s">
        <v>200</v>
      </c>
      <c r="E5446" t="s">
        <v>54</v>
      </c>
      <c r="F5446" t="s">
        <v>268</v>
      </c>
      <c r="G5446" t="s">
        <v>68</v>
      </c>
      <c r="H5446">
        <v>1</v>
      </c>
      <c r="I5446">
        <v>17.02</v>
      </c>
      <c r="J5446">
        <v>9.7000000000000003E-2</v>
      </c>
      <c r="K5446">
        <v>10.58</v>
      </c>
      <c r="L5446" t="s">
        <v>6720</v>
      </c>
    </row>
    <row r="5447" spans="1:12" x14ac:dyDescent="0.3">
      <c r="A5447" t="s">
        <v>2804</v>
      </c>
      <c r="B5447" t="s">
        <v>8616</v>
      </c>
      <c r="C5447" t="s">
        <v>84</v>
      </c>
      <c r="D5447" t="s">
        <v>171</v>
      </c>
      <c r="E5447" t="s">
        <v>60</v>
      </c>
      <c r="F5447" t="s">
        <v>67</v>
      </c>
      <c r="G5447" t="s">
        <v>68</v>
      </c>
      <c r="H5447">
        <v>1</v>
      </c>
      <c r="I5447">
        <v>96.77</v>
      </c>
      <c r="J5447">
        <v>6.5000000000000002E-2</v>
      </c>
      <c r="K5447">
        <v>50.08</v>
      </c>
      <c r="L5447" t="s">
        <v>57</v>
      </c>
    </row>
    <row r="5448" spans="1:12" x14ac:dyDescent="0.3">
      <c r="A5448" t="s">
        <v>3644</v>
      </c>
      <c r="B5448" t="s">
        <v>8237</v>
      </c>
      <c r="C5448" t="s">
        <v>88</v>
      </c>
      <c r="D5448" t="s">
        <v>167</v>
      </c>
      <c r="E5448" t="s">
        <v>107</v>
      </c>
      <c r="F5448" t="s">
        <v>193</v>
      </c>
      <c r="G5448" t="s">
        <v>68</v>
      </c>
      <c r="H5448">
        <v>2</v>
      </c>
      <c r="I5448">
        <v>18.829999999999998</v>
      </c>
      <c r="J5448">
        <v>0.03</v>
      </c>
      <c r="K5448">
        <v>6.68</v>
      </c>
      <c r="L5448" t="s">
        <v>57</v>
      </c>
    </row>
    <row r="5449" spans="1:12" x14ac:dyDescent="0.3">
      <c r="A5449" t="s">
        <v>6235</v>
      </c>
      <c r="B5449" t="s">
        <v>8400</v>
      </c>
      <c r="C5449" t="s">
        <v>88</v>
      </c>
      <c r="D5449" t="s">
        <v>92</v>
      </c>
      <c r="E5449" t="s">
        <v>93</v>
      </c>
      <c r="F5449" t="s">
        <v>94</v>
      </c>
      <c r="G5449" t="s">
        <v>68</v>
      </c>
      <c r="H5449">
        <v>3</v>
      </c>
      <c r="I5449">
        <v>16.36</v>
      </c>
      <c r="J5449">
        <v>7.6999999999999999E-2</v>
      </c>
      <c r="K5449">
        <v>8.17</v>
      </c>
      <c r="L5449" t="s">
        <v>57</v>
      </c>
    </row>
    <row r="5450" spans="1:12" x14ac:dyDescent="0.3">
      <c r="A5450" t="s">
        <v>4482</v>
      </c>
      <c r="B5450" t="s">
        <v>7744</v>
      </c>
      <c r="C5450" t="s">
        <v>52</v>
      </c>
      <c r="D5450" t="s">
        <v>59</v>
      </c>
      <c r="E5450" t="s">
        <v>93</v>
      </c>
      <c r="F5450" t="s">
        <v>94</v>
      </c>
      <c r="G5450" t="s">
        <v>68</v>
      </c>
      <c r="H5450">
        <v>3</v>
      </c>
      <c r="I5450">
        <v>54.49</v>
      </c>
      <c r="J5450">
        <v>0.13100000000000001</v>
      </c>
      <c r="K5450">
        <v>23.34</v>
      </c>
      <c r="L5450" t="s">
        <v>6738</v>
      </c>
    </row>
    <row r="5451" spans="1:12" x14ac:dyDescent="0.3">
      <c r="A5451" t="s">
        <v>1677</v>
      </c>
      <c r="B5451" t="s">
        <v>6786</v>
      </c>
      <c r="C5451" t="s">
        <v>52</v>
      </c>
      <c r="D5451" t="s">
        <v>237</v>
      </c>
      <c r="E5451" t="s">
        <v>71</v>
      </c>
      <c r="F5451" t="s">
        <v>72</v>
      </c>
      <c r="G5451" t="s">
        <v>68</v>
      </c>
      <c r="H5451">
        <v>9</v>
      </c>
      <c r="I5451">
        <v>207.42</v>
      </c>
      <c r="J5451">
        <v>0.125</v>
      </c>
      <c r="K5451">
        <v>162.15</v>
      </c>
      <c r="L5451" t="s">
        <v>57</v>
      </c>
    </row>
    <row r="5452" spans="1:12" x14ac:dyDescent="0.3">
      <c r="A5452" t="s">
        <v>5184</v>
      </c>
      <c r="B5452" t="s">
        <v>6918</v>
      </c>
      <c r="C5452" t="s">
        <v>52</v>
      </c>
      <c r="D5452" t="s">
        <v>216</v>
      </c>
      <c r="E5452" t="s">
        <v>60</v>
      </c>
      <c r="F5452" t="s">
        <v>67</v>
      </c>
      <c r="G5452" t="s">
        <v>68</v>
      </c>
      <c r="H5452">
        <v>8</v>
      </c>
      <c r="I5452">
        <v>20.43</v>
      </c>
      <c r="J5452">
        <v>7.8E-2</v>
      </c>
      <c r="K5452">
        <v>11.17</v>
      </c>
      <c r="L5452" t="s">
        <v>57</v>
      </c>
    </row>
    <row r="5453" spans="1:12" x14ac:dyDescent="0.3">
      <c r="A5453" t="s">
        <v>1864</v>
      </c>
      <c r="B5453" t="s">
        <v>8458</v>
      </c>
      <c r="C5453" t="s">
        <v>63</v>
      </c>
      <c r="D5453" t="s">
        <v>159</v>
      </c>
      <c r="E5453" t="s">
        <v>107</v>
      </c>
      <c r="F5453" t="s">
        <v>132</v>
      </c>
      <c r="G5453" t="s">
        <v>68</v>
      </c>
      <c r="H5453">
        <v>2</v>
      </c>
      <c r="I5453">
        <v>57.34</v>
      </c>
      <c r="J5453">
        <v>0.16800000000000001</v>
      </c>
      <c r="K5453">
        <v>18.260000000000002</v>
      </c>
      <c r="L5453" t="s">
        <v>104</v>
      </c>
    </row>
    <row r="5454" spans="1:12" x14ac:dyDescent="0.3">
      <c r="A5454" t="s">
        <v>5959</v>
      </c>
      <c r="B5454" t="s">
        <v>7354</v>
      </c>
      <c r="C5454" t="s">
        <v>88</v>
      </c>
      <c r="D5454" t="s">
        <v>429</v>
      </c>
      <c r="E5454" t="s">
        <v>107</v>
      </c>
      <c r="F5454" t="s">
        <v>139</v>
      </c>
      <c r="G5454" t="s">
        <v>68</v>
      </c>
      <c r="H5454">
        <v>5</v>
      </c>
      <c r="I5454">
        <v>8.5</v>
      </c>
      <c r="J5454">
        <v>8.1000000000000003E-2</v>
      </c>
      <c r="K5454">
        <v>2.59</v>
      </c>
      <c r="L5454" t="s">
        <v>57</v>
      </c>
    </row>
    <row r="5455" spans="1:12" x14ac:dyDescent="0.3">
      <c r="A5455" t="s">
        <v>1857</v>
      </c>
      <c r="B5455" t="s">
        <v>7598</v>
      </c>
      <c r="C5455" t="s">
        <v>63</v>
      </c>
      <c r="D5455" t="s">
        <v>137</v>
      </c>
      <c r="E5455" t="s">
        <v>54</v>
      </c>
      <c r="F5455" t="s">
        <v>55</v>
      </c>
      <c r="G5455" t="s">
        <v>56</v>
      </c>
      <c r="H5455">
        <v>4</v>
      </c>
      <c r="I5455">
        <v>4.4000000000000004</v>
      </c>
      <c r="J5455">
        <v>0.19500000000000001</v>
      </c>
      <c r="K5455">
        <v>2.61</v>
      </c>
      <c r="L5455" t="s">
        <v>57</v>
      </c>
    </row>
    <row r="5456" spans="1:12" x14ac:dyDescent="0.3">
      <c r="A5456" t="s">
        <v>5794</v>
      </c>
      <c r="B5456" t="s">
        <v>8097</v>
      </c>
      <c r="C5456" t="s">
        <v>6820</v>
      </c>
      <c r="D5456" t="s">
        <v>101</v>
      </c>
      <c r="E5456" t="s">
        <v>71</v>
      </c>
      <c r="F5456" t="s">
        <v>86</v>
      </c>
      <c r="G5456" t="s">
        <v>56</v>
      </c>
      <c r="H5456">
        <v>1</v>
      </c>
      <c r="I5456">
        <v>27.9</v>
      </c>
      <c r="J5456">
        <v>0.13700000000000001</v>
      </c>
      <c r="L5456" t="s">
        <v>57</v>
      </c>
    </row>
    <row r="5457" spans="1:12" x14ac:dyDescent="0.3">
      <c r="A5457" t="s">
        <v>555</v>
      </c>
      <c r="B5457" t="s">
        <v>6922</v>
      </c>
      <c r="C5457" t="s">
        <v>63</v>
      </c>
      <c r="D5457" t="s">
        <v>119</v>
      </c>
      <c r="E5457" t="s">
        <v>7021</v>
      </c>
      <c r="F5457" t="s">
        <v>148</v>
      </c>
      <c r="G5457" t="s">
        <v>68</v>
      </c>
      <c r="H5457">
        <v>8</v>
      </c>
      <c r="I5457">
        <v>31.58</v>
      </c>
      <c r="J5457">
        <v>0.17199999999999999</v>
      </c>
      <c r="K5457">
        <v>12.36</v>
      </c>
      <c r="L5457" t="s">
        <v>57</v>
      </c>
    </row>
    <row r="5458" spans="1:12" x14ac:dyDescent="0.3">
      <c r="A5458" t="s">
        <v>5652</v>
      </c>
      <c r="B5458" t="s">
        <v>7716</v>
      </c>
      <c r="C5458" t="s">
        <v>84</v>
      </c>
      <c r="D5458" t="s">
        <v>103</v>
      </c>
      <c r="E5458" t="s">
        <v>71</v>
      </c>
      <c r="F5458" t="s">
        <v>78</v>
      </c>
      <c r="G5458" t="s">
        <v>68</v>
      </c>
      <c r="H5458">
        <v>7</v>
      </c>
      <c r="I5458">
        <v>237.91</v>
      </c>
      <c r="J5458">
        <v>0.14499999999999999</v>
      </c>
      <c r="K5458">
        <v>190.14</v>
      </c>
      <c r="L5458" t="s">
        <v>57</v>
      </c>
    </row>
    <row r="5459" spans="1:12" x14ac:dyDescent="0.3">
      <c r="A5459" t="s">
        <v>4425</v>
      </c>
      <c r="B5459" t="s">
        <v>6802</v>
      </c>
      <c r="C5459" t="s">
        <v>52</v>
      </c>
      <c r="D5459" t="s">
        <v>272</v>
      </c>
      <c r="E5459" t="s">
        <v>54</v>
      </c>
      <c r="F5459" t="s">
        <v>156</v>
      </c>
      <c r="G5459" t="s">
        <v>68</v>
      </c>
      <c r="H5459">
        <v>1</v>
      </c>
      <c r="I5459">
        <v>20.07</v>
      </c>
      <c r="J5459">
        <v>3.5000000000000003E-2</v>
      </c>
      <c r="K5459">
        <v>13.96</v>
      </c>
      <c r="L5459" t="s">
        <v>57</v>
      </c>
    </row>
    <row r="5460" spans="1:12" x14ac:dyDescent="0.3">
      <c r="A5460" t="s">
        <v>728</v>
      </c>
      <c r="B5460" t="s">
        <v>7818</v>
      </c>
      <c r="C5460" t="s">
        <v>52</v>
      </c>
      <c r="D5460" t="s">
        <v>53</v>
      </c>
      <c r="E5460" t="s">
        <v>93</v>
      </c>
      <c r="F5460" t="s">
        <v>219</v>
      </c>
      <c r="G5460" t="s">
        <v>68</v>
      </c>
      <c r="H5460">
        <v>2</v>
      </c>
      <c r="I5460">
        <v>52.97</v>
      </c>
      <c r="J5460">
        <v>0.13500000000000001</v>
      </c>
      <c r="K5460">
        <v>26.06</v>
      </c>
      <c r="L5460" t="s">
        <v>6720</v>
      </c>
    </row>
    <row r="5461" spans="1:12" x14ac:dyDescent="0.3">
      <c r="A5461" t="s">
        <v>5378</v>
      </c>
      <c r="B5461" t="s">
        <v>7909</v>
      </c>
      <c r="C5461" t="s">
        <v>63</v>
      </c>
      <c r="D5461" t="s">
        <v>263</v>
      </c>
      <c r="E5461" t="s">
        <v>60</v>
      </c>
      <c r="F5461" t="s">
        <v>67</v>
      </c>
      <c r="G5461" t="s">
        <v>68</v>
      </c>
      <c r="H5461">
        <v>7</v>
      </c>
      <c r="I5461">
        <v>113.6</v>
      </c>
      <c r="J5461">
        <v>0.17100000000000001</v>
      </c>
      <c r="K5461">
        <v>56.19</v>
      </c>
      <c r="L5461" t="s">
        <v>57</v>
      </c>
    </row>
    <row r="5462" spans="1:12" x14ac:dyDescent="0.3">
      <c r="A5462" t="s">
        <v>5064</v>
      </c>
      <c r="B5462" t="s">
        <v>8232</v>
      </c>
      <c r="C5462" t="s">
        <v>88</v>
      </c>
      <c r="D5462" t="s">
        <v>429</v>
      </c>
      <c r="E5462" t="s">
        <v>107</v>
      </c>
      <c r="F5462" t="s">
        <v>108</v>
      </c>
      <c r="G5462" t="s">
        <v>68</v>
      </c>
      <c r="H5462">
        <v>5</v>
      </c>
      <c r="I5462">
        <v>22.38</v>
      </c>
      <c r="J5462">
        <v>4.5999999999999999E-2</v>
      </c>
      <c r="K5462">
        <v>8.17</v>
      </c>
      <c r="L5462" t="s">
        <v>57</v>
      </c>
    </row>
    <row r="5463" spans="1:12" x14ac:dyDescent="0.3">
      <c r="A5463" t="s">
        <v>6020</v>
      </c>
      <c r="B5463" t="s">
        <v>6874</v>
      </c>
      <c r="C5463" t="s">
        <v>88</v>
      </c>
      <c r="D5463" t="s">
        <v>116</v>
      </c>
      <c r="E5463" t="s">
        <v>107</v>
      </c>
      <c r="F5463" t="s">
        <v>108</v>
      </c>
      <c r="G5463" t="s">
        <v>68</v>
      </c>
      <c r="H5463">
        <v>1</v>
      </c>
      <c r="I5463">
        <v>30.64</v>
      </c>
      <c r="J5463">
        <v>5.2999999999999999E-2</v>
      </c>
      <c r="K5463">
        <v>13.56</v>
      </c>
      <c r="L5463" t="s">
        <v>57</v>
      </c>
    </row>
    <row r="5464" spans="1:12" x14ac:dyDescent="0.3">
      <c r="A5464" t="s">
        <v>516</v>
      </c>
      <c r="B5464" t="s">
        <v>7166</v>
      </c>
      <c r="C5464" t="s">
        <v>52</v>
      </c>
      <c r="D5464" t="s">
        <v>101</v>
      </c>
      <c r="E5464" t="s">
        <v>71</v>
      </c>
      <c r="F5464" t="s">
        <v>97</v>
      </c>
      <c r="G5464" t="s">
        <v>68</v>
      </c>
      <c r="H5464">
        <v>2</v>
      </c>
      <c r="I5464">
        <v>90.61</v>
      </c>
      <c r="J5464">
        <v>0.01</v>
      </c>
      <c r="K5464">
        <v>60.49</v>
      </c>
      <c r="L5464" t="s">
        <v>57</v>
      </c>
    </row>
    <row r="5465" spans="1:12" x14ac:dyDescent="0.3">
      <c r="A5465" t="s">
        <v>5640</v>
      </c>
      <c r="B5465" t="s">
        <v>7559</v>
      </c>
      <c r="C5465" t="s">
        <v>63</v>
      </c>
      <c r="D5465" t="s">
        <v>6866</v>
      </c>
      <c r="E5465" t="s">
        <v>71</v>
      </c>
      <c r="F5465" t="s">
        <v>86</v>
      </c>
      <c r="G5465" t="s">
        <v>56</v>
      </c>
      <c r="H5465">
        <v>1</v>
      </c>
      <c r="I5465">
        <v>206.56</v>
      </c>
      <c r="J5465">
        <v>0.17599999999999999</v>
      </c>
      <c r="K5465">
        <v>149.94999999999999</v>
      </c>
      <c r="L5465" t="s">
        <v>57</v>
      </c>
    </row>
    <row r="5466" spans="1:12" x14ac:dyDescent="0.3">
      <c r="A5466" t="s">
        <v>3142</v>
      </c>
      <c r="B5466" t="s">
        <v>7964</v>
      </c>
      <c r="C5466" t="s">
        <v>52</v>
      </c>
      <c r="D5466" t="s">
        <v>6898</v>
      </c>
      <c r="E5466" t="s">
        <v>71</v>
      </c>
      <c r="F5466" t="s">
        <v>97</v>
      </c>
      <c r="G5466" t="s">
        <v>68</v>
      </c>
      <c r="H5466">
        <v>1</v>
      </c>
      <c r="I5466">
        <v>205.09</v>
      </c>
      <c r="J5466">
        <v>9.9000000000000005E-2</v>
      </c>
      <c r="K5466">
        <v>141.44999999999999</v>
      </c>
      <c r="L5466" t="s">
        <v>57</v>
      </c>
    </row>
    <row r="5467" spans="1:12" x14ac:dyDescent="0.3">
      <c r="A5467" t="s">
        <v>686</v>
      </c>
      <c r="B5467" t="s">
        <v>7958</v>
      </c>
      <c r="C5467" t="s">
        <v>52</v>
      </c>
      <c r="D5467" t="s">
        <v>113</v>
      </c>
      <c r="E5467" t="s">
        <v>60</v>
      </c>
      <c r="F5467" t="s">
        <v>61</v>
      </c>
      <c r="G5467" t="s">
        <v>56</v>
      </c>
      <c r="H5467">
        <v>2</v>
      </c>
      <c r="I5467">
        <v>15.02</v>
      </c>
      <c r="K5467">
        <v>6.21</v>
      </c>
      <c r="L5467" t="s">
        <v>57</v>
      </c>
    </row>
    <row r="5468" spans="1:12" x14ac:dyDescent="0.3">
      <c r="A5468" t="s">
        <v>293</v>
      </c>
      <c r="B5468" t="s">
        <v>6909</v>
      </c>
      <c r="C5468" t="s">
        <v>6755</v>
      </c>
      <c r="D5468" t="s">
        <v>150</v>
      </c>
      <c r="E5468" t="s">
        <v>60</v>
      </c>
      <c r="F5468" t="s">
        <v>67</v>
      </c>
      <c r="G5468" t="s">
        <v>68</v>
      </c>
      <c r="H5468">
        <v>1</v>
      </c>
      <c r="I5468">
        <v>26.38</v>
      </c>
      <c r="J5468">
        <v>5.6000000000000001E-2</v>
      </c>
      <c r="K5468">
        <v>11.48</v>
      </c>
      <c r="L5468" t="s">
        <v>6720</v>
      </c>
    </row>
    <row r="5469" spans="1:12" x14ac:dyDescent="0.3">
      <c r="A5469" t="s">
        <v>4892</v>
      </c>
      <c r="B5469" t="s">
        <v>8284</v>
      </c>
      <c r="C5469" t="s">
        <v>52</v>
      </c>
      <c r="D5469" t="s">
        <v>155</v>
      </c>
      <c r="E5469" t="s">
        <v>107</v>
      </c>
      <c r="F5469" t="s">
        <v>139</v>
      </c>
      <c r="G5469" t="s">
        <v>68</v>
      </c>
      <c r="H5469">
        <v>10</v>
      </c>
      <c r="I5469">
        <v>10.130000000000001</v>
      </c>
      <c r="K5469">
        <v>3.12</v>
      </c>
      <c r="L5469" t="s">
        <v>57</v>
      </c>
    </row>
    <row r="5470" spans="1:12" x14ac:dyDescent="0.3">
      <c r="A5470" t="s">
        <v>3692</v>
      </c>
      <c r="B5470" t="s">
        <v>8617</v>
      </c>
      <c r="C5470" t="s">
        <v>88</v>
      </c>
      <c r="D5470" t="s">
        <v>234</v>
      </c>
      <c r="E5470" t="s">
        <v>93</v>
      </c>
      <c r="F5470" t="s">
        <v>94</v>
      </c>
      <c r="G5470" t="s">
        <v>68</v>
      </c>
      <c r="H5470">
        <v>1</v>
      </c>
      <c r="I5470">
        <v>38.31</v>
      </c>
      <c r="J5470">
        <v>5.0000000000000001E-3</v>
      </c>
      <c r="K5470">
        <v>16.850000000000001</v>
      </c>
      <c r="L5470" t="s">
        <v>57</v>
      </c>
    </row>
    <row r="5471" spans="1:12" x14ac:dyDescent="0.3">
      <c r="A5471" t="s">
        <v>4989</v>
      </c>
      <c r="B5471" t="s">
        <v>7678</v>
      </c>
      <c r="C5471" t="s">
        <v>88</v>
      </c>
      <c r="D5471" t="s">
        <v>270</v>
      </c>
      <c r="E5471" t="s">
        <v>54</v>
      </c>
      <c r="F5471" t="s">
        <v>268</v>
      </c>
      <c r="G5471" t="s">
        <v>68</v>
      </c>
      <c r="H5471">
        <v>5</v>
      </c>
      <c r="I5471">
        <v>20.329999999999998</v>
      </c>
      <c r="J5471">
        <v>5.3999999999999999E-2</v>
      </c>
      <c r="K5471">
        <v>13.68</v>
      </c>
      <c r="L5471" t="s">
        <v>57</v>
      </c>
    </row>
    <row r="5472" spans="1:12" x14ac:dyDescent="0.3">
      <c r="A5472" t="s">
        <v>2150</v>
      </c>
      <c r="B5472" t="s">
        <v>8313</v>
      </c>
      <c r="C5472" t="s">
        <v>52</v>
      </c>
      <c r="D5472" t="s">
        <v>181</v>
      </c>
      <c r="E5472" t="s">
        <v>71</v>
      </c>
      <c r="F5472" t="s">
        <v>78</v>
      </c>
      <c r="G5472" t="s">
        <v>68</v>
      </c>
      <c r="H5472">
        <v>9</v>
      </c>
      <c r="I5472">
        <v>81.75</v>
      </c>
      <c r="J5472">
        <v>7.5999999999999998E-2</v>
      </c>
      <c r="K5472">
        <v>64.75</v>
      </c>
      <c r="L5472" t="s">
        <v>57</v>
      </c>
    </row>
    <row r="5473" spans="1:12" x14ac:dyDescent="0.3">
      <c r="A5473" t="s">
        <v>2576</v>
      </c>
      <c r="B5473" t="s">
        <v>6792</v>
      </c>
      <c r="C5473" t="s">
        <v>84</v>
      </c>
      <c r="D5473" t="s">
        <v>225</v>
      </c>
      <c r="E5473" t="s">
        <v>60</v>
      </c>
      <c r="F5473" t="s">
        <v>67</v>
      </c>
      <c r="G5473" t="s">
        <v>68</v>
      </c>
      <c r="H5473">
        <v>2</v>
      </c>
      <c r="I5473">
        <v>55.67</v>
      </c>
      <c r="J5473">
        <v>0.115</v>
      </c>
      <c r="K5473">
        <v>28.64</v>
      </c>
      <c r="L5473" t="s">
        <v>57</v>
      </c>
    </row>
    <row r="5474" spans="1:12" x14ac:dyDescent="0.3">
      <c r="A5474" t="s">
        <v>800</v>
      </c>
      <c r="B5474" t="s">
        <v>7249</v>
      </c>
      <c r="C5474" t="s">
        <v>63</v>
      </c>
      <c r="D5474" t="s">
        <v>302</v>
      </c>
      <c r="E5474" t="s">
        <v>60</v>
      </c>
      <c r="F5474" t="s">
        <v>6730</v>
      </c>
      <c r="G5474" t="s">
        <v>56</v>
      </c>
      <c r="H5474">
        <v>1</v>
      </c>
      <c r="I5474">
        <v>85.69</v>
      </c>
      <c r="J5474">
        <v>0.26700000000000002</v>
      </c>
      <c r="K5474">
        <v>40.54</v>
      </c>
      <c r="L5474" t="s">
        <v>57</v>
      </c>
    </row>
    <row r="5475" spans="1:12" x14ac:dyDescent="0.3">
      <c r="A5475" t="s">
        <v>340</v>
      </c>
      <c r="B5475" t="s">
        <v>6715</v>
      </c>
      <c r="C5475" t="s">
        <v>63</v>
      </c>
      <c r="D5475" t="s">
        <v>137</v>
      </c>
      <c r="E5475" t="s">
        <v>60</v>
      </c>
      <c r="F5475" t="s">
        <v>67</v>
      </c>
      <c r="G5475" t="s">
        <v>56</v>
      </c>
      <c r="H5475">
        <v>1</v>
      </c>
      <c r="I5475">
        <v>118.15</v>
      </c>
      <c r="J5475">
        <v>0.30299999999999999</v>
      </c>
      <c r="K5475">
        <v>48.75</v>
      </c>
      <c r="L5475" t="s">
        <v>57</v>
      </c>
    </row>
    <row r="5476" spans="1:12" x14ac:dyDescent="0.3">
      <c r="A5476" t="s">
        <v>2093</v>
      </c>
      <c r="B5476" t="s">
        <v>7333</v>
      </c>
      <c r="C5476" t="s">
        <v>52</v>
      </c>
      <c r="D5476" t="s">
        <v>96</v>
      </c>
      <c r="E5476" t="s">
        <v>54</v>
      </c>
      <c r="F5476" t="s">
        <v>156</v>
      </c>
      <c r="G5476" t="s">
        <v>68</v>
      </c>
      <c r="H5476">
        <v>1</v>
      </c>
      <c r="I5476">
        <v>21.95</v>
      </c>
      <c r="J5476">
        <v>0.10299999999999999</v>
      </c>
      <c r="K5476">
        <v>15.02</v>
      </c>
      <c r="L5476" t="s">
        <v>104</v>
      </c>
    </row>
    <row r="5477" spans="1:12" x14ac:dyDescent="0.3">
      <c r="A5477" t="s">
        <v>1088</v>
      </c>
      <c r="B5477" t="s">
        <v>6971</v>
      </c>
      <c r="C5477" t="s">
        <v>88</v>
      </c>
      <c r="D5477" t="s">
        <v>179</v>
      </c>
      <c r="E5477" t="s">
        <v>60</v>
      </c>
      <c r="F5477" t="s">
        <v>61</v>
      </c>
      <c r="G5477" t="s">
        <v>68</v>
      </c>
      <c r="H5477">
        <v>5</v>
      </c>
      <c r="I5477">
        <v>119.87</v>
      </c>
      <c r="J5477">
        <v>5.8999999999999997E-2</v>
      </c>
      <c r="K5477">
        <v>56.79</v>
      </c>
      <c r="L5477" t="s">
        <v>6720</v>
      </c>
    </row>
    <row r="5478" spans="1:12" x14ac:dyDescent="0.3">
      <c r="A5478" t="s">
        <v>313</v>
      </c>
      <c r="B5478" t="s">
        <v>7049</v>
      </c>
      <c r="C5478" t="s">
        <v>52</v>
      </c>
      <c r="D5478" t="s">
        <v>155</v>
      </c>
      <c r="E5478" t="s">
        <v>60</v>
      </c>
      <c r="F5478" t="s">
        <v>67</v>
      </c>
      <c r="G5478" t="s">
        <v>56</v>
      </c>
      <c r="H5478">
        <v>1</v>
      </c>
      <c r="I5478">
        <v>54.3</v>
      </c>
      <c r="J5478">
        <v>6.6000000000000003E-2</v>
      </c>
      <c r="K5478">
        <v>22.96</v>
      </c>
      <c r="L5478" t="s">
        <v>57</v>
      </c>
    </row>
    <row r="5479" spans="1:12" x14ac:dyDescent="0.3">
      <c r="A5479" t="s">
        <v>692</v>
      </c>
      <c r="B5479" t="s">
        <v>7488</v>
      </c>
      <c r="C5479" t="s">
        <v>63</v>
      </c>
      <c r="D5479" t="s">
        <v>64</v>
      </c>
      <c r="E5479" t="s">
        <v>6911</v>
      </c>
      <c r="F5479" t="s">
        <v>99</v>
      </c>
      <c r="G5479" t="s">
        <v>56</v>
      </c>
      <c r="H5479">
        <v>6</v>
      </c>
      <c r="I5479">
        <v>19.88</v>
      </c>
      <c r="J5479">
        <v>0.25700000000000001</v>
      </c>
      <c r="L5479" t="s">
        <v>57</v>
      </c>
    </row>
    <row r="5480" spans="1:12" x14ac:dyDescent="0.3">
      <c r="A5480" t="s">
        <v>3737</v>
      </c>
      <c r="B5480" t="s">
        <v>7597</v>
      </c>
      <c r="C5480" t="s">
        <v>52</v>
      </c>
      <c r="D5480" t="s">
        <v>272</v>
      </c>
      <c r="E5480" t="s">
        <v>107</v>
      </c>
      <c r="F5480" t="s">
        <v>132</v>
      </c>
      <c r="G5480" t="s">
        <v>56</v>
      </c>
      <c r="H5480">
        <v>8</v>
      </c>
      <c r="I5480">
        <v>57.49</v>
      </c>
      <c r="J5480">
        <v>0.121</v>
      </c>
      <c r="K5480">
        <v>23.57</v>
      </c>
      <c r="L5480" t="s">
        <v>104</v>
      </c>
    </row>
    <row r="5481" spans="1:12" x14ac:dyDescent="0.3">
      <c r="A5481" t="s">
        <v>4894</v>
      </c>
      <c r="B5481" t="s">
        <v>7749</v>
      </c>
      <c r="C5481" t="s">
        <v>88</v>
      </c>
      <c r="D5481" t="s">
        <v>198</v>
      </c>
      <c r="E5481" t="s">
        <v>71</v>
      </c>
      <c r="F5481" t="s">
        <v>72</v>
      </c>
      <c r="G5481" t="s">
        <v>56</v>
      </c>
      <c r="H5481">
        <v>1</v>
      </c>
      <c r="I5481">
        <v>219.87</v>
      </c>
      <c r="J5481">
        <v>9.1999999999999998E-2</v>
      </c>
      <c r="K5481">
        <v>152.62</v>
      </c>
      <c r="L5481" t="s">
        <v>57</v>
      </c>
    </row>
    <row r="5482" spans="1:12" x14ac:dyDescent="0.3">
      <c r="A5482" t="s">
        <v>3953</v>
      </c>
      <c r="B5482" t="s">
        <v>7762</v>
      </c>
      <c r="C5482" t="s">
        <v>63</v>
      </c>
      <c r="D5482" t="s">
        <v>106</v>
      </c>
      <c r="E5482" t="s">
        <v>60</v>
      </c>
      <c r="F5482" t="s">
        <v>61</v>
      </c>
      <c r="G5482" t="s">
        <v>56</v>
      </c>
      <c r="H5482">
        <v>1</v>
      </c>
      <c r="I5482">
        <v>62.23</v>
      </c>
      <c r="J5482">
        <v>0.13300000000000001</v>
      </c>
      <c r="K5482">
        <v>26.8</v>
      </c>
      <c r="L5482" t="s">
        <v>57</v>
      </c>
    </row>
    <row r="5483" spans="1:12" x14ac:dyDescent="0.3">
      <c r="A5483" t="s">
        <v>5150</v>
      </c>
      <c r="B5483" t="s">
        <v>7638</v>
      </c>
      <c r="C5483" t="s">
        <v>88</v>
      </c>
      <c r="D5483" t="s">
        <v>429</v>
      </c>
      <c r="E5483" t="s">
        <v>60</v>
      </c>
      <c r="F5483" t="s">
        <v>67</v>
      </c>
      <c r="G5483" t="s">
        <v>56</v>
      </c>
      <c r="H5483">
        <v>4</v>
      </c>
      <c r="I5483">
        <v>97.78</v>
      </c>
      <c r="J5483">
        <v>0.03</v>
      </c>
      <c r="K5483">
        <v>51.17</v>
      </c>
      <c r="L5483" t="s">
        <v>57</v>
      </c>
    </row>
    <row r="5484" spans="1:12" x14ac:dyDescent="0.3">
      <c r="A5484" t="s">
        <v>777</v>
      </c>
      <c r="B5484" t="s">
        <v>7995</v>
      </c>
      <c r="C5484" t="s">
        <v>52</v>
      </c>
      <c r="D5484" t="s">
        <v>181</v>
      </c>
      <c r="E5484" t="s">
        <v>71</v>
      </c>
      <c r="F5484" t="s">
        <v>86</v>
      </c>
      <c r="G5484" t="s">
        <v>56</v>
      </c>
      <c r="H5484">
        <v>5</v>
      </c>
      <c r="I5484">
        <v>44.91</v>
      </c>
      <c r="J5484">
        <v>0.10100000000000001</v>
      </c>
      <c r="K5484">
        <v>31.17</v>
      </c>
      <c r="L5484" t="s">
        <v>57</v>
      </c>
    </row>
    <row r="5485" spans="1:12" x14ac:dyDescent="0.3">
      <c r="A5485" t="s">
        <v>2741</v>
      </c>
      <c r="B5485" t="s">
        <v>6806</v>
      </c>
      <c r="C5485" t="s">
        <v>63</v>
      </c>
      <c r="D5485" t="s">
        <v>159</v>
      </c>
      <c r="E5485" t="s">
        <v>107</v>
      </c>
      <c r="F5485" t="s">
        <v>108</v>
      </c>
      <c r="G5485" t="s">
        <v>68</v>
      </c>
      <c r="H5485">
        <v>1</v>
      </c>
      <c r="I5485">
        <v>29.11</v>
      </c>
      <c r="J5485">
        <v>0.115</v>
      </c>
      <c r="K5485">
        <v>9.34</v>
      </c>
      <c r="L5485" t="s">
        <v>57</v>
      </c>
    </row>
    <row r="5486" spans="1:12" x14ac:dyDescent="0.3">
      <c r="A5486" t="s">
        <v>4685</v>
      </c>
      <c r="B5486" t="s">
        <v>7549</v>
      </c>
      <c r="C5486" t="s">
        <v>88</v>
      </c>
      <c r="D5486" t="s">
        <v>123</v>
      </c>
      <c r="E5486" t="s">
        <v>54</v>
      </c>
      <c r="F5486" t="s">
        <v>65</v>
      </c>
      <c r="G5486" t="s">
        <v>56</v>
      </c>
      <c r="H5486">
        <v>1</v>
      </c>
      <c r="I5486">
        <v>12.43</v>
      </c>
      <c r="J5486">
        <v>1E-3</v>
      </c>
      <c r="K5486">
        <v>7.82</v>
      </c>
      <c r="L5486" t="s">
        <v>57</v>
      </c>
    </row>
    <row r="5487" spans="1:12" x14ac:dyDescent="0.3">
      <c r="A5487" t="s">
        <v>1251</v>
      </c>
      <c r="B5487" t="s">
        <v>6728</v>
      </c>
      <c r="C5487" t="s">
        <v>52</v>
      </c>
      <c r="D5487" t="s">
        <v>75</v>
      </c>
      <c r="E5487" t="s">
        <v>54</v>
      </c>
      <c r="F5487" t="s">
        <v>6917</v>
      </c>
      <c r="G5487" t="s">
        <v>68</v>
      </c>
      <c r="H5487">
        <v>3</v>
      </c>
      <c r="I5487">
        <v>16.39</v>
      </c>
      <c r="J5487">
        <v>0.114</v>
      </c>
      <c r="K5487">
        <v>9.0299999999999994</v>
      </c>
      <c r="L5487" t="s">
        <v>57</v>
      </c>
    </row>
    <row r="5488" spans="1:12" x14ac:dyDescent="0.3">
      <c r="A5488" t="s">
        <v>1367</v>
      </c>
      <c r="B5488" t="s">
        <v>6971</v>
      </c>
      <c r="C5488" t="s">
        <v>6817</v>
      </c>
      <c r="D5488" t="s">
        <v>162</v>
      </c>
      <c r="E5488" t="s">
        <v>60</v>
      </c>
      <c r="F5488" t="s">
        <v>99</v>
      </c>
      <c r="G5488" t="s">
        <v>56</v>
      </c>
      <c r="H5488">
        <v>3</v>
      </c>
      <c r="I5488">
        <v>94.01</v>
      </c>
      <c r="J5488">
        <v>7.2999999999999995E-2</v>
      </c>
      <c r="K5488">
        <v>50.64</v>
      </c>
      <c r="L5488" t="s">
        <v>57</v>
      </c>
    </row>
    <row r="5489" spans="1:12" x14ac:dyDescent="0.3">
      <c r="A5489" t="s">
        <v>4549</v>
      </c>
      <c r="B5489" t="s">
        <v>6904</v>
      </c>
      <c r="C5489" t="s">
        <v>63</v>
      </c>
      <c r="D5489" t="s">
        <v>251</v>
      </c>
      <c r="E5489" t="s">
        <v>54</v>
      </c>
      <c r="F5489" t="s">
        <v>268</v>
      </c>
      <c r="G5489" t="s">
        <v>68</v>
      </c>
      <c r="H5489">
        <v>2</v>
      </c>
      <c r="I5489">
        <v>9.4499999999999993</v>
      </c>
      <c r="J5489">
        <v>0.23300000000000001</v>
      </c>
      <c r="K5489">
        <v>5.34</v>
      </c>
      <c r="L5489" t="s">
        <v>57</v>
      </c>
    </row>
    <row r="5490" spans="1:12" x14ac:dyDescent="0.3">
      <c r="A5490" t="s">
        <v>735</v>
      </c>
      <c r="B5490" t="s">
        <v>7730</v>
      </c>
      <c r="C5490" t="s">
        <v>88</v>
      </c>
      <c r="D5490" t="s">
        <v>135</v>
      </c>
      <c r="E5490" t="s">
        <v>107</v>
      </c>
      <c r="F5490" t="s">
        <v>132</v>
      </c>
      <c r="G5490" t="s">
        <v>68</v>
      </c>
      <c r="H5490">
        <v>3</v>
      </c>
      <c r="I5490">
        <v>43.34</v>
      </c>
      <c r="J5490">
        <v>5.0999999999999997E-2</v>
      </c>
      <c r="K5490">
        <v>15.16</v>
      </c>
    </row>
    <row r="5491" spans="1:12" x14ac:dyDescent="0.3">
      <c r="A5491" t="s">
        <v>2915</v>
      </c>
      <c r="B5491" t="s">
        <v>8164</v>
      </c>
      <c r="C5491" t="s">
        <v>52</v>
      </c>
      <c r="D5491" t="s">
        <v>121</v>
      </c>
      <c r="E5491" t="s">
        <v>71</v>
      </c>
      <c r="F5491" t="s">
        <v>78</v>
      </c>
      <c r="G5491" t="s">
        <v>68</v>
      </c>
      <c r="H5491">
        <v>1</v>
      </c>
      <c r="I5491">
        <v>94.75</v>
      </c>
      <c r="J5491">
        <v>0.11</v>
      </c>
      <c r="K5491">
        <v>68.25</v>
      </c>
      <c r="L5491" t="s">
        <v>104</v>
      </c>
    </row>
    <row r="5492" spans="1:12" x14ac:dyDescent="0.3">
      <c r="A5492" t="s">
        <v>5526</v>
      </c>
      <c r="B5492" t="s">
        <v>7464</v>
      </c>
      <c r="C5492" t="s">
        <v>63</v>
      </c>
      <c r="D5492" t="s">
        <v>159</v>
      </c>
      <c r="E5492" t="s">
        <v>107</v>
      </c>
      <c r="F5492" t="s">
        <v>193</v>
      </c>
      <c r="G5492" t="s">
        <v>68</v>
      </c>
      <c r="H5492">
        <v>2</v>
      </c>
      <c r="J5492">
        <v>0.33700000000000002</v>
      </c>
      <c r="K5492">
        <v>4.99</v>
      </c>
      <c r="L5492" t="s">
        <v>57</v>
      </c>
    </row>
    <row r="5493" spans="1:12" x14ac:dyDescent="0.3">
      <c r="A5493" t="s">
        <v>520</v>
      </c>
      <c r="B5493" t="s">
        <v>7958</v>
      </c>
      <c r="C5493" t="s">
        <v>88</v>
      </c>
      <c r="D5493" t="s">
        <v>198</v>
      </c>
      <c r="E5493" t="s">
        <v>54</v>
      </c>
      <c r="F5493" t="s">
        <v>268</v>
      </c>
      <c r="G5493" t="s">
        <v>56</v>
      </c>
      <c r="H5493">
        <v>5</v>
      </c>
      <c r="I5493">
        <v>12.76</v>
      </c>
      <c r="J5493">
        <v>2E-3</v>
      </c>
      <c r="K5493">
        <v>7.34</v>
      </c>
      <c r="L5493" t="s">
        <v>57</v>
      </c>
    </row>
    <row r="5494" spans="1:12" x14ac:dyDescent="0.3">
      <c r="A5494" t="s">
        <v>5826</v>
      </c>
      <c r="B5494" t="s">
        <v>8618</v>
      </c>
      <c r="C5494" t="s">
        <v>84</v>
      </c>
      <c r="D5494" t="s">
        <v>372</v>
      </c>
      <c r="E5494" t="s">
        <v>107</v>
      </c>
      <c r="F5494" t="s">
        <v>148</v>
      </c>
      <c r="G5494" t="s">
        <v>68</v>
      </c>
      <c r="H5494">
        <v>2</v>
      </c>
      <c r="I5494">
        <v>31.07</v>
      </c>
      <c r="J5494">
        <v>8.1000000000000003E-2</v>
      </c>
      <c r="K5494">
        <v>9.98</v>
      </c>
      <c r="L5494" t="s">
        <v>57</v>
      </c>
    </row>
    <row r="5495" spans="1:12" x14ac:dyDescent="0.3">
      <c r="A5495" t="s">
        <v>3767</v>
      </c>
      <c r="B5495" t="s">
        <v>6913</v>
      </c>
      <c r="C5495" t="s">
        <v>88</v>
      </c>
      <c r="D5495" t="s">
        <v>116</v>
      </c>
      <c r="E5495" t="s">
        <v>107</v>
      </c>
      <c r="F5495" t="s">
        <v>132</v>
      </c>
      <c r="G5495" t="s">
        <v>68</v>
      </c>
      <c r="H5495">
        <v>2</v>
      </c>
      <c r="I5495">
        <v>22.95</v>
      </c>
      <c r="J5495">
        <v>4.7E-2</v>
      </c>
      <c r="K5495">
        <v>7.8</v>
      </c>
      <c r="L5495" t="s">
        <v>57</v>
      </c>
    </row>
    <row r="5496" spans="1:12" x14ac:dyDescent="0.3">
      <c r="A5496" t="s">
        <v>1702</v>
      </c>
      <c r="B5496" t="s">
        <v>6927</v>
      </c>
      <c r="C5496" t="s">
        <v>88</v>
      </c>
      <c r="D5496" t="s">
        <v>206</v>
      </c>
      <c r="E5496" t="s">
        <v>107</v>
      </c>
      <c r="F5496" t="s">
        <v>132</v>
      </c>
      <c r="G5496" t="s">
        <v>56</v>
      </c>
      <c r="H5496">
        <v>3</v>
      </c>
      <c r="I5496">
        <v>14.86</v>
      </c>
      <c r="J5496">
        <v>5.3999999999999999E-2</v>
      </c>
      <c r="K5496">
        <v>4.49</v>
      </c>
      <c r="L5496" t="s">
        <v>57</v>
      </c>
    </row>
    <row r="5497" spans="1:12" x14ac:dyDescent="0.3">
      <c r="A5497" t="s">
        <v>5899</v>
      </c>
      <c r="B5497" t="s">
        <v>7506</v>
      </c>
      <c r="C5497" t="s">
        <v>88</v>
      </c>
      <c r="D5497" t="s">
        <v>116</v>
      </c>
      <c r="E5497" t="s">
        <v>107</v>
      </c>
      <c r="F5497" t="s">
        <v>6797</v>
      </c>
      <c r="G5497" t="s">
        <v>68</v>
      </c>
      <c r="H5497">
        <v>1</v>
      </c>
      <c r="I5497">
        <v>33.200000000000003</v>
      </c>
      <c r="J5497">
        <v>3.6999999999999998E-2</v>
      </c>
      <c r="K5497">
        <v>11.26</v>
      </c>
      <c r="L5497" t="s">
        <v>57</v>
      </c>
    </row>
    <row r="5498" spans="1:12" x14ac:dyDescent="0.3">
      <c r="A5498" t="s">
        <v>1421</v>
      </c>
      <c r="B5498" t="s">
        <v>6742</v>
      </c>
      <c r="C5498" t="s">
        <v>88</v>
      </c>
      <c r="D5498" t="s">
        <v>206</v>
      </c>
      <c r="E5498" t="s">
        <v>60</v>
      </c>
      <c r="F5498" t="s">
        <v>67</v>
      </c>
      <c r="G5498" t="s">
        <v>56</v>
      </c>
      <c r="H5498">
        <v>6</v>
      </c>
      <c r="I5498">
        <v>78.650000000000006</v>
      </c>
      <c r="J5498">
        <v>0</v>
      </c>
      <c r="K5498">
        <v>37.479999999999997</v>
      </c>
      <c r="L5498" t="s">
        <v>57</v>
      </c>
    </row>
    <row r="5499" spans="1:12" x14ac:dyDescent="0.3">
      <c r="A5499" t="s">
        <v>5410</v>
      </c>
      <c r="B5499" t="s">
        <v>7687</v>
      </c>
      <c r="C5499" t="s">
        <v>63</v>
      </c>
      <c r="D5499" t="s">
        <v>251</v>
      </c>
      <c r="E5499" t="s">
        <v>60</v>
      </c>
      <c r="F5499" t="s">
        <v>67</v>
      </c>
      <c r="G5499" t="s">
        <v>68</v>
      </c>
      <c r="H5499">
        <v>4</v>
      </c>
      <c r="I5499">
        <v>48.01</v>
      </c>
      <c r="J5499">
        <v>0.17100000000000001</v>
      </c>
      <c r="K5499">
        <v>22.65</v>
      </c>
      <c r="L5499" t="s">
        <v>104</v>
      </c>
    </row>
    <row r="5500" spans="1:12" x14ac:dyDescent="0.3">
      <c r="A5500" t="s">
        <v>5725</v>
      </c>
      <c r="B5500" t="s">
        <v>8119</v>
      </c>
      <c r="C5500" t="s">
        <v>63</v>
      </c>
      <c r="D5500" t="s">
        <v>165</v>
      </c>
      <c r="E5500" t="s">
        <v>71</v>
      </c>
      <c r="F5500" t="s">
        <v>72</v>
      </c>
      <c r="G5500" t="s">
        <v>68</v>
      </c>
      <c r="H5500">
        <v>3</v>
      </c>
      <c r="I5500">
        <v>216.54</v>
      </c>
      <c r="J5500">
        <v>7.2999999999999995E-2</v>
      </c>
      <c r="K5500">
        <v>160.93</v>
      </c>
      <c r="L5500" t="s">
        <v>57</v>
      </c>
    </row>
    <row r="5501" spans="1:12" x14ac:dyDescent="0.3">
      <c r="A5501" t="s">
        <v>4535</v>
      </c>
      <c r="B5501" t="s">
        <v>7638</v>
      </c>
      <c r="C5501" t="s">
        <v>52</v>
      </c>
      <c r="D5501" t="s">
        <v>75</v>
      </c>
      <c r="E5501" t="s">
        <v>107</v>
      </c>
      <c r="F5501" t="s">
        <v>139</v>
      </c>
      <c r="G5501" t="s">
        <v>56</v>
      </c>
      <c r="H5501">
        <v>1</v>
      </c>
      <c r="I5501">
        <v>22.17</v>
      </c>
      <c r="J5501">
        <v>0.184</v>
      </c>
      <c r="K5501">
        <v>8.61</v>
      </c>
      <c r="L5501" t="s">
        <v>57</v>
      </c>
    </row>
    <row r="5502" spans="1:12" x14ac:dyDescent="0.3">
      <c r="A5502" t="s">
        <v>3324</v>
      </c>
      <c r="B5502" t="s">
        <v>7109</v>
      </c>
      <c r="C5502" t="s">
        <v>52</v>
      </c>
      <c r="D5502" t="s">
        <v>101</v>
      </c>
      <c r="E5502" t="s">
        <v>54</v>
      </c>
      <c r="F5502" t="s">
        <v>156</v>
      </c>
      <c r="G5502" t="s">
        <v>56</v>
      </c>
      <c r="H5502">
        <v>3</v>
      </c>
      <c r="I5502">
        <v>9.65</v>
      </c>
      <c r="J5502">
        <v>5.5E-2</v>
      </c>
      <c r="K5502">
        <v>6.74</v>
      </c>
      <c r="L5502" t="s">
        <v>57</v>
      </c>
    </row>
    <row r="5503" spans="1:12" x14ac:dyDescent="0.3">
      <c r="A5503" t="s">
        <v>5717</v>
      </c>
      <c r="B5503" t="s">
        <v>6916</v>
      </c>
      <c r="C5503" t="s">
        <v>84</v>
      </c>
      <c r="D5503" t="s">
        <v>150</v>
      </c>
      <c r="E5503" t="s">
        <v>93</v>
      </c>
      <c r="F5503" t="s">
        <v>124</v>
      </c>
      <c r="G5503" t="s">
        <v>68</v>
      </c>
      <c r="H5503">
        <v>2</v>
      </c>
      <c r="I5503">
        <v>23.76</v>
      </c>
      <c r="J5503">
        <v>0.159</v>
      </c>
      <c r="K5503">
        <v>9.86</v>
      </c>
      <c r="L5503" t="s">
        <v>57</v>
      </c>
    </row>
    <row r="5504" spans="1:12" x14ac:dyDescent="0.3">
      <c r="A5504" t="s">
        <v>2810</v>
      </c>
      <c r="B5504" t="s">
        <v>7624</v>
      </c>
      <c r="C5504" t="s">
        <v>6820</v>
      </c>
      <c r="D5504" t="s">
        <v>272</v>
      </c>
      <c r="E5504" t="s">
        <v>54</v>
      </c>
      <c r="F5504" t="s">
        <v>65</v>
      </c>
      <c r="G5504" t="s">
        <v>56</v>
      </c>
      <c r="H5504">
        <v>6</v>
      </c>
      <c r="I5504">
        <v>23.91</v>
      </c>
      <c r="J5504">
        <v>7.9000000000000001E-2</v>
      </c>
      <c r="K5504">
        <v>15.37</v>
      </c>
      <c r="L5504" t="s">
        <v>57</v>
      </c>
    </row>
    <row r="5505" spans="1:12" x14ac:dyDescent="0.3">
      <c r="A5505" t="s">
        <v>2360</v>
      </c>
      <c r="B5505" t="s">
        <v>6751</v>
      </c>
      <c r="C5505" t="s">
        <v>6755</v>
      </c>
      <c r="D5505" t="s">
        <v>229</v>
      </c>
      <c r="E5505" t="s">
        <v>93</v>
      </c>
      <c r="F5505" t="s">
        <v>141</v>
      </c>
      <c r="G5505" t="s">
        <v>68</v>
      </c>
      <c r="H5505">
        <v>2</v>
      </c>
      <c r="J5505">
        <v>3.1E-2</v>
      </c>
      <c r="K5505">
        <v>22.3</v>
      </c>
      <c r="L5505" t="s">
        <v>57</v>
      </c>
    </row>
    <row r="5506" spans="1:12" x14ac:dyDescent="0.3">
      <c r="A5506" t="s">
        <v>3335</v>
      </c>
      <c r="B5506" t="s">
        <v>7639</v>
      </c>
      <c r="C5506" t="s">
        <v>63</v>
      </c>
      <c r="D5506" t="s">
        <v>82</v>
      </c>
      <c r="E5506" t="s">
        <v>107</v>
      </c>
      <c r="F5506" t="s">
        <v>108</v>
      </c>
      <c r="G5506" t="s">
        <v>56</v>
      </c>
      <c r="H5506">
        <v>6</v>
      </c>
      <c r="I5506">
        <v>51.81</v>
      </c>
      <c r="J5506">
        <v>0.27900000000000003</v>
      </c>
      <c r="K5506">
        <v>18.079999999999998</v>
      </c>
      <c r="L5506" t="s">
        <v>57</v>
      </c>
    </row>
    <row r="5507" spans="1:12" x14ac:dyDescent="0.3">
      <c r="A5507" t="s">
        <v>2917</v>
      </c>
      <c r="B5507" t="s">
        <v>8560</v>
      </c>
      <c r="C5507" t="s">
        <v>6817</v>
      </c>
      <c r="D5507" t="s">
        <v>89</v>
      </c>
      <c r="E5507" t="s">
        <v>54</v>
      </c>
      <c r="F5507" t="s">
        <v>65</v>
      </c>
      <c r="G5507" t="s">
        <v>68</v>
      </c>
      <c r="H5507">
        <v>5</v>
      </c>
      <c r="I5507">
        <v>16.420000000000002</v>
      </c>
      <c r="J5507">
        <v>0.125</v>
      </c>
      <c r="K5507">
        <v>10.88</v>
      </c>
      <c r="L5507" t="s">
        <v>57</v>
      </c>
    </row>
    <row r="5508" spans="1:12" x14ac:dyDescent="0.3">
      <c r="A5508" t="s">
        <v>1053</v>
      </c>
      <c r="B5508" t="s">
        <v>8619</v>
      </c>
      <c r="C5508" t="s">
        <v>88</v>
      </c>
      <c r="D5508" t="s">
        <v>167</v>
      </c>
      <c r="E5508" t="s">
        <v>71</v>
      </c>
      <c r="F5508" t="s">
        <v>97</v>
      </c>
      <c r="G5508" t="s">
        <v>68</v>
      </c>
      <c r="H5508">
        <v>2</v>
      </c>
      <c r="I5508">
        <v>192.24</v>
      </c>
      <c r="J5508">
        <v>2.9000000000000001E-2</v>
      </c>
      <c r="K5508">
        <v>130.58000000000001</v>
      </c>
      <c r="L5508" t="s">
        <v>57</v>
      </c>
    </row>
    <row r="5509" spans="1:12" x14ac:dyDescent="0.3">
      <c r="A5509" t="s">
        <v>4571</v>
      </c>
      <c r="B5509" t="s">
        <v>8620</v>
      </c>
      <c r="C5509" t="s">
        <v>52</v>
      </c>
      <c r="D5509" t="s">
        <v>96</v>
      </c>
      <c r="E5509" t="s">
        <v>71</v>
      </c>
      <c r="F5509" t="s">
        <v>78</v>
      </c>
      <c r="G5509" t="s">
        <v>68</v>
      </c>
      <c r="H5509">
        <v>8</v>
      </c>
      <c r="I5509">
        <v>131.07</v>
      </c>
      <c r="J5509">
        <v>1.2999999999999999E-2</v>
      </c>
      <c r="K5509">
        <v>97.44</v>
      </c>
      <c r="L5509" t="s">
        <v>57</v>
      </c>
    </row>
    <row r="5510" spans="1:12" x14ac:dyDescent="0.3">
      <c r="A5510" t="s">
        <v>1784</v>
      </c>
      <c r="B5510" t="s">
        <v>7671</v>
      </c>
      <c r="C5510" t="s">
        <v>84</v>
      </c>
      <c r="D5510" t="s">
        <v>7616</v>
      </c>
      <c r="E5510" t="s">
        <v>71</v>
      </c>
      <c r="F5510" t="s">
        <v>6737</v>
      </c>
      <c r="G5510" t="s">
        <v>68</v>
      </c>
      <c r="H5510">
        <v>1</v>
      </c>
      <c r="I5510">
        <v>172.88</v>
      </c>
      <c r="J5510">
        <v>8.1000000000000003E-2</v>
      </c>
      <c r="K5510">
        <v>120.96</v>
      </c>
      <c r="L5510" t="s">
        <v>57</v>
      </c>
    </row>
    <row r="5511" spans="1:12" x14ac:dyDescent="0.3">
      <c r="A5511" t="s">
        <v>705</v>
      </c>
      <c r="B5511" t="s">
        <v>6787</v>
      </c>
      <c r="C5511" t="s">
        <v>63</v>
      </c>
      <c r="D5511" t="s">
        <v>64</v>
      </c>
      <c r="E5511" t="s">
        <v>93</v>
      </c>
      <c r="F5511" t="s">
        <v>219</v>
      </c>
      <c r="G5511" t="s">
        <v>68</v>
      </c>
      <c r="H5511">
        <v>6</v>
      </c>
      <c r="I5511">
        <v>72.739999999999995</v>
      </c>
      <c r="J5511">
        <v>0.158</v>
      </c>
      <c r="K5511">
        <v>34.17</v>
      </c>
      <c r="L5511" t="s">
        <v>57</v>
      </c>
    </row>
    <row r="5512" spans="1:12" x14ac:dyDescent="0.3">
      <c r="A5512" t="s">
        <v>3752</v>
      </c>
      <c r="B5512" t="s">
        <v>6759</v>
      </c>
      <c r="C5512" t="s">
        <v>63</v>
      </c>
      <c r="D5512" t="s">
        <v>119</v>
      </c>
      <c r="E5512" t="s">
        <v>93</v>
      </c>
      <c r="F5512" t="s">
        <v>219</v>
      </c>
      <c r="G5512" t="s">
        <v>56</v>
      </c>
      <c r="H5512">
        <v>3</v>
      </c>
      <c r="I5512">
        <v>36.81</v>
      </c>
      <c r="J5512">
        <v>0.255</v>
      </c>
      <c r="K5512">
        <v>13.12</v>
      </c>
      <c r="L5512" t="s">
        <v>57</v>
      </c>
    </row>
    <row r="5513" spans="1:12" x14ac:dyDescent="0.3">
      <c r="A5513" t="s">
        <v>5950</v>
      </c>
      <c r="B5513" t="s">
        <v>8321</v>
      </c>
      <c r="C5513" t="s">
        <v>84</v>
      </c>
      <c r="D5513" t="s">
        <v>372</v>
      </c>
      <c r="E5513" t="s">
        <v>107</v>
      </c>
      <c r="F5513" t="s">
        <v>193</v>
      </c>
      <c r="G5513" t="s">
        <v>56</v>
      </c>
      <c r="H5513">
        <v>1</v>
      </c>
      <c r="I5513">
        <v>45.59</v>
      </c>
      <c r="J5513">
        <v>8.2000000000000003E-2</v>
      </c>
      <c r="K5513">
        <v>18.53</v>
      </c>
      <c r="L5513" t="s">
        <v>57</v>
      </c>
    </row>
    <row r="5514" spans="1:12" x14ac:dyDescent="0.3">
      <c r="A5514" t="s">
        <v>6419</v>
      </c>
      <c r="B5514" t="s">
        <v>7520</v>
      </c>
      <c r="C5514" t="s">
        <v>52</v>
      </c>
      <c r="E5514" t="s">
        <v>60</v>
      </c>
      <c r="F5514" t="s">
        <v>61</v>
      </c>
      <c r="G5514" t="s">
        <v>56</v>
      </c>
      <c r="H5514">
        <v>2</v>
      </c>
      <c r="I5514">
        <v>25.1</v>
      </c>
      <c r="J5514">
        <v>0.03</v>
      </c>
      <c r="K5514">
        <v>10.97</v>
      </c>
      <c r="L5514" t="s">
        <v>57</v>
      </c>
    </row>
    <row r="5515" spans="1:12" x14ac:dyDescent="0.3">
      <c r="A5515" t="s">
        <v>3676</v>
      </c>
      <c r="B5515" t="s">
        <v>7642</v>
      </c>
      <c r="C5515" t="s">
        <v>52</v>
      </c>
      <c r="D5515" t="s">
        <v>7571</v>
      </c>
      <c r="E5515" t="s">
        <v>71</v>
      </c>
      <c r="F5515" t="s">
        <v>78</v>
      </c>
      <c r="G5515" t="s">
        <v>68</v>
      </c>
      <c r="H5515">
        <v>1</v>
      </c>
      <c r="I5515">
        <v>63.73</v>
      </c>
      <c r="J5515">
        <v>3.5000000000000003E-2</v>
      </c>
      <c r="K5515">
        <v>43.82</v>
      </c>
      <c r="L5515" t="s">
        <v>57</v>
      </c>
    </row>
    <row r="5516" spans="1:12" x14ac:dyDescent="0.3">
      <c r="A5516" t="s">
        <v>2628</v>
      </c>
      <c r="B5516" t="s">
        <v>8015</v>
      </c>
      <c r="C5516" t="s">
        <v>6865</v>
      </c>
      <c r="D5516" t="s">
        <v>165</v>
      </c>
      <c r="E5516" t="s">
        <v>93</v>
      </c>
      <c r="F5516" t="s">
        <v>124</v>
      </c>
      <c r="G5516" t="s">
        <v>68</v>
      </c>
      <c r="H5516">
        <v>1</v>
      </c>
      <c r="I5516">
        <v>65.739999999999995</v>
      </c>
      <c r="J5516">
        <v>0.25800000000000001</v>
      </c>
      <c r="K5516">
        <v>25.26</v>
      </c>
      <c r="L5516" t="s">
        <v>57</v>
      </c>
    </row>
    <row r="5517" spans="1:12" x14ac:dyDescent="0.3">
      <c r="A5517" t="s">
        <v>5988</v>
      </c>
      <c r="B5517" t="s">
        <v>6835</v>
      </c>
      <c r="C5517" t="s">
        <v>52</v>
      </c>
      <c r="D5517" t="s">
        <v>7050</v>
      </c>
      <c r="E5517" t="s">
        <v>54</v>
      </c>
      <c r="F5517" t="s">
        <v>114</v>
      </c>
      <c r="G5517" t="s">
        <v>68</v>
      </c>
      <c r="H5517">
        <v>2</v>
      </c>
      <c r="I5517">
        <v>7.56</v>
      </c>
      <c r="J5517">
        <v>0.104</v>
      </c>
      <c r="K5517">
        <v>4.28</v>
      </c>
      <c r="L5517" t="s">
        <v>57</v>
      </c>
    </row>
    <row r="5518" spans="1:12" x14ac:dyDescent="0.3">
      <c r="A5518" t="s">
        <v>5886</v>
      </c>
      <c r="B5518" t="s">
        <v>8271</v>
      </c>
      <c r="C5518" t="s">
        <v>63</v>
      </c>
      <c r="D5518" t="s">
        <v>204</v>
      </c>
      <c r="E5518" t="s">
        <v>6996</v>
      </c>
      <c r="F5518" t="s">
        <v>255</v>
      </c>
      <c r="G5518" t="s">
        <v>68</v>
      </c>
      <c r="H5518">
        <v>14</v>
      </c>
      <c r="I5518">
        <v>68.66</v>
      </c>
      <c r="J5518">
        <v>0.27400000000000002</v>
      </c>
      <c r="K5518">
        <v>26.59</v>
      </c>
      <c r="L5518" t="s">
        <v>57</v>
      </c>
    </row>
    <row r="5519" spans="1:12" x14ac:dyDescent="0.3">
      <c r="A5519" t="s">
        <v>1799</v>
      </c>
      <c r="B5519" t="s">
        <v>7586</v>
      </c>
      <c r="C5519" t="s">
        <v>84</v>
      </c>
      <c r="D5519" t="s">
        <v>229</v>
      </c>
      <c r="E5519" t="s">
        <v>71</v>
      </c>
      <c r="F5519" t="s">
        <v>72</v>
      </c>
      <c r="G5519" t="s">
        <v>68</v>
      </c>
      <c r="H5519">
        <v>3</v>
      </c>
      <c r="I5519">
        <v>276.85000000000002</v>
      </c>
      <c r="J5519">
        <v>2E-3</v>
      </c>
      <c r="K5519">
        <v>200.83</v>
      </c>
      <c r="L5519" t="s">
        <v>57</v>
      </c>
    </row>
    <row r="5520" spans="1:12" x14ac:dyDescent="0.3">
      <c r="A5520" t="s">
        <v>3565</v>
      </c>
      <c r="B5520" t="s">
        <v>7007</v>
      </c>
      <c r="C5520" t="s">
        <v>84</v>
      </c>
      <c r="D5520" t="s">
        <v>196</v>
      </c>
      <c r="E5520" t="s">
        <v>54</v>
      </c>
      <c r="F5520" t="s">
        <v>65</v>
      </c>
      <c r="G5520" t="s">
        <v>68</v>
      </c>
      <c r="H5520">
        <v>3</v>
      </c>
      <c r="I5520">
        <v>6.1</v>
      </c>
      <c r="J5520">
        <v>0.13800000000000001</v>
      </c>
      <c r="K5520">
        <v>3.84</v>
      </c>
      <c r="L5520" t="s">
        <v>57</v>
      </c>
    </row>
    <row r="5521" spans="1:12" x14ac:dyDescent="0.3">
      <c r="A5521" t="s">
        <v>432</v>
      </c>
      <c r="B5521" t="s">
        <v>7417</v>
      </c>
      <c r="C5521" t="s">
        <v>63</v>
      </c>
      <c r="D5521" t="s">
        <v>137</v>
      </c>
      <c r="E5521" t="s">
        <v>54</v>
      </c>
      <c r="F5521" t="s">
        <v>156</v>
      </c>
      <c r="G5521" t="s">
        <v>68</v>
      </c>
      <c r="H5521">
        <v>2</v>
      </c>
      <c r="I5521">
        <v>15.49</v>
      </c>
      <c r="J5521">
        <v>0.16400000000000001</v>
      </c>
      <c r="K5521">
        <v>10.28</v>
      </c>
      <c r="L5521" t="s">
        <v>57</v>
      </c>
    </row>
    <row r="5522" spans="1:12" x14ac:dyDescent="0.3">
      <c r="A5522" t="s">
        <v>4251</v>
      </c>
      <c r="B5522" t="s">
        <v>8621</v>
      </c>
      <c r="C5522" t="s">
        <v>88</v>
      </c>
      <c r="D5522" t="s">
        <v>270</v>
      </c>
      <c r="E5522" t="s">
        <v>107</v>
      </c>
      <c r="F5522" t="s">
        <v>108</v>
      </c>
      <c r="H5522">
        <v>1</v>
      </c>
      <c r="I5522">
        <v>40.97</v>
      </c>
      <c r="J5522">
        <v>6.3E-2</v>
      </c>
      <c r="K5522">
        <v>16.579999999999998</v>
      </c>
      <c r="L5522" t="s">
        <v>104</v>
      </c>
    </row>
    <row r="5523" spans="1:12" x14ac:dyDescent="0.3">
      <c r="A5523" t="s">
        <v>1594</v>
      </c>
      <c r="B5523" t="s">
        <v>6868</v>
      </c>
      <c r="C5523" t="s">
        <v>84</v>
      </c>
      <c r="D5523" t="s">
        <v>572</v>
      </c>
      <c r="E5523" t="s">
        <v>93</v>
      </c>
      <c r="F5523" t="s">
        <v>219</v>
      </c>
      <c r="G5523" t="s">
        <v>68</v>
      </c>
      <c r="H5523">
        <v>1</v>
      </c>
      <c r="I5523">
        <v>33.880000000000003</v>
      </c>
      <c r="J5523">
        <v>2.8000000000000001E-2</v>
      </c>
      <c r="K5523">
        <v>16.86</v>
      </c>
      <c r="L5523" t="s">
        <v>57</v>
      </c>
    </row>
    <row r="5524" spans="1:12" x14ac:dyDescent="0.3">
      <c r="A5524" t="s">
        <v>6426</v>
      </c>
      <c r="B5524" t="s">
        <v>6748</v>
      </c>
      <c r="C5524" t="s">
        <v>84</v>
      </c>
      <c r="D5524" t="s">
        <v>171</v>
      </c>
      <c r="E5524" t="s">
        <v>54</v>
      </c>
      <c r="F5524" t="s">
        <v>114</v>
      </c>
      <c r="G5524" t="s">
        <v>56</v>
      </c>
      <c r="H5524">
        <v>4</v>
      </c>
      <c r="I5524">
        <v>17.27</v>
      </c>
      <c r="J5524">
        <v>1.7000000000000001E-2</v>
      </c>
      <c r="K5524">
        <v>12.09</v>
      </c>
      <c r="L5524" t="s">
        <v>57</v>
      </c>
    </row>
    <row r="5525" spans="1:12" x14ac:dyDescent="0.3">
      <c r="A5525" t="s">
        <v>2166</v>
      </c>
      <c r="B5525" t="s">
        <v>8622</v>
      </c>
      <c r="C5525" t="s">
        <v>88</v>
      </c>
      <c r="D5525" t="s">
        <v>179</v>
      </c>
      <c r="E5525" t="s">
        <v>93</v>
      </c>
      <c r="F5525" t="s">
        <v>94</v>
      </c>
      <c r="G5525" t="s">
        <v>68</v>
      </c>
      <c r="H5525">
        <v>1</v>
      </c>
      <c r="I5525">
        <v>86.91</v>
      </c>
      <c r="J5525">
        <v>7.6999999999999999E-2</v>
      </c>
      <c r="K5525">
        <v>31.55</v>
      </c>
      <c r="L5525" t="s">
        <v>57</v>
      </c>
    </row>
    <row r="5526" spans="1:12" x14ac:dyDescent="0.3">
      <c r="A5526" t="s">
        <v>3552</v>
      </c>
      <c r="B5526" t="s">
        <v>8056</v>
      </c>
      <c r="C5526" t="s">
        <v>88</v>
      </c>
      <c r="D5526" t="s">
        <v>234</v>
      </c>
      <c r="E5526" t="s">
        <v>93</v>
      </c>
      <c r="F5526" t="s">
        <v>219</v>
      </c>
      <c r="G5526" t="s">
        <v>56</v>
      </c>
      <c r="H5526">
        <v>6</v>
      </c>
      <c r="I5526">
        <v>89.2</v>
      </c>
      <c r="J5526">
        <v>0.08</v>
      </c>
      <c r="K5526">
        <v>36.76</v>
      </c>
      <c r="L5526" t="s">
        <v>57</v>
      </c>
    </row>
    <row r="5527" spans="1:12" x14ac:dyDescent="0.3">
      <c r="A5527" t="s">
        <v>5639</v>
      </c>
      <c r="B5527" t="s">
        <v>7953</v>
      </c>
      <c r="C5527" t="s">
        <v>84</v>
      </c>
      <c r="D5527" t="s">
        <v>103</v>
      </c>
      <c r="E5527" t="s">
        <v>93</v>
      </c>
      <c r="F5527" t="s">
        <v>94</v>
      </c>
      <c r="G5527" t="s">
        <v>56</v>
      </c>
      <c r="H5527">
        <v>3</v>
      </c>
      <c r="I5527">
        <v>81.23</v>
      </c>
      <c r="J5527">
        <v>4.4999999999999998E-2</v>
      </c>
      <c r="K5527">
        <v>28.82</v>
      </c>
      <c r="L5527" t="s">
        <v>57</v>
      </c>
    </row>
    <row r="5528" spans="1:12" x14ac:dyDescent="0.3">
      <c r="A5528" t="s">
        <v>825</v>
      </c>
      <c r="B5528" t="s">
        <v>8623</v>
      </c>
      <c r="C5528" t="s">
        <v>84</v>
      </c>
      <c r="D5528" t="s">
        <v>196</v>
      </c>
      <c r="E5528" t="s">
        <v>60</v>
      </c>
      <c r="F5528" t="s">
        <v>61</v>
      </c>
      <c r="G5528" t="s">
        <v>68</v>
      </c>
      <c r="H5528">
        <v>1</v>
      </c>
      <c r="I5528">
        <v>93.2</v>
      </c>
      <c r="J5528">
        <v>0.16</v>
      </c>
      <c r="K5528">
        <v>44.96</v>
      </c>
      <c r="L5528" t="s">
        <v>57</v>
      </c>
    </row>
    <row r="5529" spans="1:12" x14ac:dyDescent="0.3">
      <c r="A5529" t="s">
        <v>6418</v>
      </c>
      <c r="B5529" t="s">
        <v>8587</v>
      </c>
      <c r="C5529" t="s">
        <v>88</v>
      </c>
      <c r="D5529" t="s">
        <v>89</v>
      </c>
      <c r="E5529" t="s">
        <v>107</v>
      </c>
      <c r="F5529" t="s">
        <v>139</v>
      </c>
      <c r="G5529" t="s">
        <v>68</v>
      </c>
      <c r="H5529">
        <v>1</v>
      </c>
      <c r="I5529">
        <v>9.4600000000000009</v>
      </c>
      <c r="J5529">
        <v>6.8000000000000005E-2</v>
      </c>
      <c r="K5529">
        <v>3.66</v>
      </c>
      <c r="L5529" t="s">
        <v>104</v>
      </c>
    </row>
    <row r="5530" spans="1:12" x14ac:dyDescent="0.3">
      <c r="A5530" t="s">
        <v>3497</v>
      </c>
      <c r="B5530" t="s">
        <v>7223</v>
      </c>
      <c r="C5530" t="s">
        <v>84</v>
      </c>
      <c r="D5530" t="s">
        <v>225</v>
      </c>
      <c r="E5530" t="s">
        <v>93</v>
      </c>
      <c r="F5530" t="s">
        <v>94</v>
      </c>
      <c r="G5530" t="s">
        <v>68</v>
      </c>
      <c r="H5530">
        <v>3</v>
      </c>
      <c r="I5530">
        <v>58.77</v>
      </c>
      <c r="J5530">
        <v>0.11700000000000001</v>
      </c>
      <c r="K5530">
        <v>28.99</v>
      </c>
      <c r="L5530" t="s">
        <v>6738</v>
      </c>
    </row>
    <row r="5531" spans="1:12" x14ac:dyDescent="0.3">
      <c r="A5531" t="s">
        <v>5539</v>
      </c>
      <c r="B5531" t="s">
        <v>7211</v>
      </c>
      <c r="C5531" t="s">
        <v>88</v>
      </c>
      <c r="D5531" t="s">
        <v>198</v>
      </c>
      <c r="E5531" t="s">
        <v>107</v>
      </c>
      <c r="F5531" t="s">
        <v>148</v>
      </c>
      <c r="G5531" t="s">
        <v>56</v>
      </c>
      <c r="H5531">
        <v>17</v>
      </c>
      <c r="I5531">
        <v>28.14</v>
      </c>
      <c r="J5531">
        <v>9.9000000000000005E-2</v>
      </c>
      <c r="K5531">
        <v>9.14</v>
      </c>
      <c r="L5531" t="s">
        <v>57</v>
      </c>
    </row>
    <row r="5532" spans="1:12" x14ac:dyDescent="0.3">
      <c r="A5532" t="s">
        <v>2998</v>
      </c>
      <c r="B5532" t="s">
        <v>8624</v>
      </c>
      <c r="C5532" t="s">
        <v>52</v>
      </c>
      <c r="D5532" t="s">
        <v>272</v>
      </c>
      <c r="E5532" t="s">
        <v>60</v>
      </c>
      <c r="F5532" t="s">
        <v>90</v>
      </c>
      <c r="H5532">
        <v>1</v>
      </c>
      <c r="I5532">
        <v>16.53</v>
      </c>
      <c r="J5532">
        <v>0.107</v>
      </c>
      <c r="K5532">
        <v>8.91</v>
      </c>
      <c r="L5532" t="s">
        <v>6720</v>
      </c>
    </row>
    <row r="5533" spans="1:12" x14ac:dyDescent="0.3">
      <c r="A5533" t="s">
        <v>1527</v>
      </c>
      <c r="B5533" t="s">
        <v>8625</v>
      </c>
      <c r="C5533" t="s">
        <v>52</v>
      </c>
      <c r="D5533" t="s">
        <v>75</v>
      </c>
      <c r="E5533" t="s">
        <v>54</v>
      </c>
      <c r="F5533" t="s">
        <v>268</v>
      </c>
      <c r="G5533" t="s">
        <v>56</v>
      </c>
      <c r="H5533">
        <v>8</v>
      </c>
      <c r="I5533">
        <v>24.93</v>
      </c>
      <c r="J5533">
        <v>6.0000000000000001E-3</v>
      </c>
      <c r="K5533">
        <v>15.98</v>
      </c>
      <c r="L5533" t="s">
        <v>57</v>
      </c>
    </row>
    <row r="5534" spans="1:12" x14ac:dyDescent="0.3">
      <c r="A5534" t="s">
        <v>1499</v>
      </c>
      <c r="B5534" t="s">
        <v>8121</v>
      </c>
      <c r="C5534" t="s">
        <v>88</v>
      </c>
      <c r="D5534" t="s">
        <v>206</v>
      </c>
      <c r="E5534" t="s">
        <v>54</v>
      </c>
      <c r="F5534" t="s">
        <v>268</v>
      </c>
      <c r="G5534" t="s">
        <v>68</v>
      </c>
      <c r="H5534">
        <v>4</v>
      </c>
      <c r="I5534">
        <v>20.92</v>
      </c>
      <c r="J5534">
        <v>5.6000000000000001E-2</v>
      </c>
      <c r="K5534">
        <v>11.86</v>
      </c>
    </row>
    <row r="5535" spans="1:12" x14ac:dyDescent="0.3">
      <c r="A5535" t="s">
        <v>4742</v>
      </c>
      <c r="B5535" t="s">
        <v>8626</v>
      </c>
      <c r="C5535" t="s">
        <v>52</v>
      </c>
      <c r="D5535" t="s">
        <v>272</v>
      </c>
      <c r="E5535" t="s">
        <v>71</v>
      </c>
      <c r="F5535" t="s">
        <v>97</v>
      </c>
      <c r="G5535" t="s">
        <v>56</v>
      </c>
      <c r="H5535">
        <v>3</v>
      </c>
      <c r="I5535">
        <v>208.49</v>
      </c>
      <c r="J5535">
        <v>6.6000000000000003E-2</v>
      </c>
      <c r="K5535">
        <v>139.63999999999999</v>
      </c>
      <c r="L5535" t="s">
        <v>57</v>
      </c>
    </row>
    <row r="5536" spans="1:12" x14ac:dyDescent="0.3">
      <c r="A5536" t="s">
        <v>992</v>
      </c>
      <c r="B5536" t="s">
        <v>8127</v>
      </c>
      <c r="C5536" t="s">
        <v>88</v>
      </c>
      <c r="D5536" t="s">
        <v>234</v>
      </c>
      <c r="E5536" t="s">
        <v>93</v>
      </c>
      <c r="F5536" t="s">
        <v>94</v>
      </c>
      <c r="G5536" t="s">
        <v>68</v>
      </c>
      <c r="H5536">
        <v>1</v>
      </c>
      <c r="I5536">
        <v>36.68</v>
      </c>
      <c r="J5536">
        <v>5.0999999999999997E-2</v>
      </c>
      <c r="K5536">
        <v>14.5</v>
      </c>
      <c r="L5536" t="s">
        <v>57</v>
      </c>
    </row>
    <row r="5537" spans="1:12" x14ac:dyDescent="0.3">
      <c r="A5537" t="s">
        <v>2118</v>
      </c>
      <c r="B5537" t="s">
        <v>7156</v>
      </c>
      <c r="C5537" t="s">
        <v>63</v>
      </c>
      <c r="D5537" t="s">
        <v>106</v>
      </c>
      <c r="E5537" t="s">
        <v>60</v>
      </c>
      <c r="F5537" t="s">
        <v>67</v>
      </c>
      <c r="G5537" t="s">
        <v>68</v>
      </c>
      <c r="H5537">
        <v>10</v>
      </c>
      <c r="I5537">
        <v>99.75</v>
      </c>
      <c r="J5537">
        <v>0.27500000000000002</v>
      </c>
      <c r="K5537">
        <v>52.83</v>
      </c>
      <c r="L5537" t="s">
        <v>57</v>
      </c>
    </row>
    <row r="5538" spans="1:12" x14ac:dyDescent="0.3">
      <c r="A5538" t="s">
        <v>195</v>
      </c>
      <c r="B5538" t="s">
        <v>7240</v>
      </c>
      <c r="C5538" t="s">
        <v>84</v>
      </c>
      <c r="D5538" t="s">
        <v>196</v>
      </c>
      <c r="E5538" t="s">
        <v>93</v>
      </c>
      <c r="F5538" t="s">
        <v>141</v>
      </c>
      <c r="G5538" t="s">
        <v>68</v>
      </c>
      <c r="H5538">
        <v>1</v>
      </c>
      <c r="I5538">
        <v>40.64</v>
      </c>
      <c r="J5538">
        <v>0.16400000000000001</v>
      </c>
      <c r="K5538">
        <v>15.16</v>
      </c>
      <c r="L5538" t="s">
        <v>57</v>
      </c>
    </row>
    <row r="5539" spans="1:12" x14ac:dyDescent="0.3">
      <c r="A5539" t="s">
        <v>4712</v>
      </c>
      <c r="B5539" t="s">
        <v>7261</v>
      </c>
      <c r="C5539" t="s">
        <v>52</v>
      </c>
      <c r="D5539" t="s">
        <v>59</v>
      </c>
      <c r="E5539" t="s">
        <v>93</v>
      </c>
      <c r="F5539" t="s">
        <v>124</v>
      </c>
      <c r="G5539" t="s">
        <v>68</v>
      </c>
      <c r="H5539">
        <v>1</v>
      </c>
      <c r="I5539">
        <v>50.2</v>
      </c>
      <c r="J5539">
        <v>0.20300000000000001</v>
      </c>
      <c r="K5539">
        <v>24.92</v>
      </c>
      <c r="L5539" t="s">
        <v>57</v>
      </c>
    </row>
    <row r="5540" spans="1:12" x14ac:dyDescent="0.3">
      <c r="A5540" t="s">
        <v>1813</v>
      </c>
      <c r="B5540" t="s">
        <v>7413</v>
      </c>
      <c r="C5540" t="s">
        <v>88</v>
      </c>
      <c r="D5540" t="s">
        <v>206</v>
      </c>
      <c r="E5540" t="s">
        <v>71</v>
      </c>
      <c r="F5540" t="s">
        <v>72</v>
      </c>
      <c r="G5540" t="s">
        <v>68</v>
      </c>
      <c r="H5540">
        <v>2</v>
      </c>
      <c r="I5540">
        <v>111.77</v>
      </c>
      <c r="J5540">
        <v>0.16500000000000001</v>
      </c>
      <c r="K5540">
        <v>76.44</v>
      </c>
      <c r="L5540" t="s">
        <v>57</v>
      </c>
    </row>
    <row r="5541" spans="1:12" x14ac:dyDescent="0.3">
      <c r="A5541" t="s">
        <v>158</v>
      </c>
      <c r="B5541" t="s">
        <v>6886</v>
      </c>
      <c r="C5541" t="s">
        <v>63</v>
      </c>
      <c r="D5541" t="s">
        <v>159</v>
      </c>
      <c r="E5541" t="s">
        <v>71</v>
      </c>
      <c r="F5541" t="s">
        <v>72</v>
      </c>
      <c r="G5541" t="s">
        <v>56</v>
      </c>
      <c r="H5541">
        <v>3</v>
      </c>
      <c r="I5541">
        <v>125.28</v>
      </c>
      <c r="J5541">
        <v>0.155</v>
      </c>
      <c r="K5541">
        <v>98.97</v>
      </c>
      <c r="L5541" t="s">
        <v>57</v>
      </c>
    </row>
    <row r="5542" spans="1:12" x14ac:dyDescent="0.3">
      <c r="A5542" t="s">
        <v>1313</v>
      </c>
      <c r="B5542" t="s">
        <v>7655</v>
      </c>
      <c r="C5542" t="s">
        <v>84</v>
      </c>
      <c r="D5542" t="s">
        <v>150</v>
      </c>
      <c r="E5542" t="s">
        <v>107</v>
      </c>
      <c r="F5542" t="s">
        <v>108</v>
      </c>
      <c r="G5542" t="s">
        <v>56</v>
      </c>
      <c r="H5542">
        <v>5</v>
      </c>
      <c r="I5542">
        <v>12.85</v>
      </c>
      <c r="J5542">
        <v>4.5999999999999999E-2</v>
      </c>
      <c r="K5542">
        <v>4.0599999999999996</v>
      </c>
      <c r="L5542" t="s">
        <v>57</v>
      </c>
    </row>
    <row r="5543" spans="1:12" x14ac:dyDescent="0.3">
      <c r="A5543" t="s">
        <v>4643</v>
      </c>
      <c r="B5543" t="s">
        <v>8615</v>
      </c>
      <c r="C5543" t="s">
        <v>88</v>
      </c>
      <c r="D5543" t="s">
        <v>162</v>
      </c>
      <c r="E5543" t="s">
        <v>107</v>
      </c>
      <c r="F5543" t="s">
        <v>148</v>
      </c>
      <c r="G5543" t="s">
        <v>68</v>
      </c>
      <c r="H5543">
        <v>1</v>
      </c>
      <c r="I5543">
        <v>42.3</v>
      </c>
      <c r="J5543">
        <v>3.3000000000000002E-2</v>
      </c>
      <c r="K5543">
        <v>13</v>
      </c>
      <c r="L5543" t="s">
        <v>57</v>
      </c>
    </row>
    <row r="5544" spans="1:12" x14ac:dyDescent="0.3">
      <c r="A5544" t="s">
        <v>3023</v>
      </c>
      <c r="B5544" t="s">
        <v>6746</v>
      </c>
      <c r="C5544" t="s">
        <v>88</v>
      </c>
      <c r="D5544" t="s">
        <v>123</v>
      </c>
      <c r="E5544" t="s">
        <v>71</v>
      </c>
      <c r="F5544" t="s">
        <v>86</v>
      </c>
      <c r="G5544" t="s">
        <v>68</v>
      </c>
      <c r="H5544">
        <v>4</v>
      </c>
      <c r="I5544">
        <v>116.68</v>
      </c>
      <c r="J5544">
        <v>9.9000000000000005E-2</v>
      </c>
      <c r="K5544">
        <v>84.39</v>
      </c>
      <c r="L5544" t="s">
        <v>57</v>
      </c>
    </row>
    <row r="5545" spans="1:12" x14ac:dyDescent="0.3">
      <c r="A5545" t="s">
        <v>3081</v>
      </c>
      <c r="B5545" t="s">
        <v>7369</v>
      </c>
      <c r="C5545" t="s">
        <v>6820</v>
      </c>
      <c r="D5545" t="s">
        <v>75</v>
      </c>
      <c r="E5545" t="s">
        <v>60</v>
      </c>
      <c r="F5545" t="s">
        <v>90</v>
      </c>
      <c r="G5545" t="s">
        <v>68</v>
      </c>
      <c r="H5545">
        <v>3</v>
      </c>
      <c r="I5545">
        <v>105.55</v>
      </c>
      <c r="J5545">
        <v>0.10299999999999999</v>
      </c>
      <c r="K5545">
        <v>45.9</v>
      </c>
      <c r="L5545" t="s">
        <v>57</v>
      </c>
    </row>
    <row r="5546" spans="1:12" x14ac:dyDescent="0.3">
      <c r="A5546" t="s">
        <v>934</v>
      </c>
      <c r="B5546" t="s">
        <v>7392</v>
      </c>
      <c r="C5546" t="s">
        <v>84</v>
      </c>
      <c r="D5546" t="s">
        <v>150</v>
      </c>
      <c r="E5546" t="s">
        <v>6911</v>
      </c>
      <c r="F5546" t="s">
        <v>61</v>
      </c>
      <c r="H5546">
        <v>5</v>
      </c>
      <c r="I5546">
        <v>47.69</v>
      </c>
      <c r="J5546">
        <v>0</v>
      </c>
      <c r="K5546">
        <v>25.46</v>
      </c>
      <c r="L5546" t="s">
        <v>57</v>
      </c>
    </row>
    <row r="5547" spans="1:12" x14ac:dyDescent="0.3">
      <c r="A5547" t="s">
        <v>4947</v>
      </c>
      <c r="B5547" t="s">
        <v>7665</v>
      </c>
      <c r="C5547" t="s">
        <v>84</v>
      </c>
      <c r="D5547" t="s">
        <v>177</v>
      </c>
      <c r="E5547" t="s">
        <v>107</v>
      </c>
      <c r="F5547" t="s">
        <v>148</v>
      </c>
      <c r="G5547" t="s">
        <v>56</v>
      </c>
      <c r="H5547">
        <v>9</v>
      </c>
      <c r="I5547">
        <v>49.83</v>
      </c>
      <c r="J5547">
        <v>8.1000000000000003E-2</v>
      </c>
      <c r="K5547">
        <v>18</v>
      </c>
      <c r="L5547" t="s">
        <v>57</v>
      </c>
    </row>
    <row r="5548" spans="1:12" x14ac:dyDescent="0.3">
      <c r="A5548" t="s">
        <v>571</v>
      </c>
      <c r="B5548" t="s">
        <v>8627</v>
      </c>
      <c r="C5548" t="s">
        <v>84</v>
      </c>
      <c r="D5548" t="s">
        <v>572</v>
      </c>
      <c r="E5548" t="s">
        <v>107</v>
      </c>
      <c r="F5548" t="s">
        <v>148</v>
      </c>
      <c r="G5548" t="s">
        <v>56</v>
      </c>
      <c r="H5548">
        <v>1</v>
      </c>
      <c r="I5548">
        <v>38.200000000000003</v>
      </c>
      <c r="J5548">
        <v>0.16700000000000001</v>
      </c>
      <c r="K5548">
        <v>14.36</v>
      </c>
      <c r="L5548" t="s">
        <v>57</v>
      </c>
    </row>
    <row r="5549" spans="1:12" x14ac:dyDescent="0.3">
      <c r="A5549" t="s">
        <v>5421</v>
      </c>
      <c r="B5549" t="s">
        <v>6918</v>
      </c>
      <c r="C5549" t="s">
        <v>84</v>
      </c>
      <c r="D5549" t="s">
        <v>171</v>
      </c>
      <c r="E5549" t="s">
        <v>107</v>
      </c>
      <c r="F5549" t="s">
        <v>193</v>
      </c>
      <c r="G5549" t="s">
        <v>56</v>
      </c>
      <c r="H5549">
        <v>9</v>
      </c>
      <c r="I5549">
        <v>55.9</v>
      </c>
      <c r="J5549">
        <v>6.4000000000000001E-2</v>
      </c>
      <c r="K5549">
        <v>24.54</v>
      </c>
      <c r="L5549" t="s">
        <v>57</v>
      </c>
    </row>
    <row r="5550" spans="1:12" x14ac:dyDescent="0.3">
      <c r="A5550" t="s">
        <v>1074</v>
      </c>
      <c r="B5550" t="s">
        <v>7179</v>
      </c>
      <c r="C5550" t="s">
        <v>84</v>
      </c>
      <c r="D5550" t="s">
        <v>372</v>
      </c>
      <c r="E5550" t="s">
        <v>54</v>
      </c>
      <c r="F5550" t="s">
        <v>55</v>
      </c>
      <c r="G5550" t="s">
        <v>56</v>
      </c>
      <c r="H5550">
        <v>5</v>
      </c>
      <c r="I5550">
        <v>20.97</v>
      </c>
      <c r="J5550">
        <v>7.6999999999999999E-2</v>
      </c>
      <c r="K5550">
        <v>14.33</v>
      </c>
      <c r="L5550" t="s">
        <v>57</v>
      </c>
    </row>
    <row r="5551" spans="1:12" x14ac:dyDescent="0.3">
      <c r="A5551" t="s">
        <v>1075</v>
      </c>
      <c r="B5551" t="s">
        <v>7372</v>
      </c>
      <c r="C5551" t="s">
        <v>84</v>
      </c>
      <c r="D5551" t="s">
        <v>147</v>
      </c>
      <c r="E5551" t="s">
        <v>54</v>
      </c>
      <c r="F5551" t="s">
        <v>114</v>
      </c>
      <c r="G5551" t="s">
        <v>68</v>
      </c>
      <c r="H5551">
        <v>1</v>
      </c>
      <c r="I5551">
        <v>19.38</v>
      </c>
      <c r="J5551">
        <v>4.4999999999999998E-2</v>
      </c>
      <c r="K5551">
        <v>11</v>
      </c>
      <c r="L5551" t="s">
        <v>57</v>
      </c>
    </row>
    <row r="5552" spans="1:12" x14ac:dyDescent="0.3">
      <c r="A5552" t="s">
        <v>1844</v>
      </c>
      <c r="B5552" t="s">
        <v>7659</v>
      </c>
      <c r="C5552" t="s">
        <v>88</v>
      </c>
      <c r="D5552" t="s">
        <v>7378</v>
      </c>
      <c r="E5552" t="s">
        <v>71</v>
      </c>
      <c r="F5552" t="s">
        <v>72</v>
      </c>
      <c r="G5552" t="s">
        <v>68</v>
      </c>
      <c r="H5552">
        <v>1</v>
      </c>
      <c r="I5552">
        <v>35.96</v>
      </c>
      <c r="J5552">
        <v>8.5000000000000006E-2</v>
      </c>
      <c r="K5552">
        <v>28.06</v>
      </c>
      <c r="L5552" t="s">
        <v>57</v>
      </c>
    </row>
    <row r="5553" spans="1:12" x14ac:dyDescent="0.3">
      <c r="A5553" t="s">
        <v>966</v>
      </c>
      <c r="B5553" t="s">
        <v>7054</v>
      </c>
      <c r="C5553" t="s">
        <v>84</v>
      </c>
      <c r="D5553" t="s">
        <v>103</v>
      </c>
      <c r="E5553" t="s">
        <v>60</v>
      </c>
      <c r="F5553" t="s">
        <v>67</v>
      </c>
      <c r="G5553" t="s">
        <v>56</v>
      </c>
      <c r="H5553">
        <v>4</v>
      </c>
      <c r="I5553">
        <v>45.37</v>
      </c>
      <c r="J5553">
        <v>7.5999999999999998E-2</v>
      </c>
      <c r="K5553">
        <v>18.39</v>
      </c>
      <c r="L5553" t="s">
        <v>57</v>
      </c>
    </row>
    <row r="5554" spans="1:12" x14ac:dyDescent="0.3">
      <c r="A5554" t="s">
        <v>4763</v>
      </c>
      <c r="B5554" t="s">
        <v>8068</v>
      </c>
      <c r="C5554" t="s">
        <v>88</v>
      </c>
      <c r="D5554" t="s">
        <v>183</v>
      </c>
      <c r="E5554" t="s">
        <v>54</v>
      </c>
      <c r="F5554" t="s">
        <v>114</v>
      </c>
      <c r="G5554" t="s">
        <v>56</v>
      </c>
      <c r="H5554">
        <v>1</v>
      </c>
      <c r="I5554">
        <v>11.71</v>
      </c>
      <c r="J5554">
        <v>0.19</v>
      </c>
      <c r="K5554">
        <v>7.11</v>
      </c>
      <c r="L5554" t="s">
        <v>57</v>
      </c>
    </row>
    <row r="5555" spans="1:12" x14ac:dyDescent="0.3">
      <c r="A5555" t="s">
        <v>1014</v>
      </c>
      <c r="B5555" t="s">
        <v>6912</v>
      </c>
      <c r="C5555" t="s">
        <v>88</v>
      </c>
      <c r="D5555" t="s">
        <v>183</v>
      </c>
      <c r="E5555" t="s">
        <v>71</v>
      </c>
      <c r="F5555" t="s">
        <v>97</v>
      </c>
      <c r="G5555" t="s">
        <v>68</v>
      </c>
      <c r="H5555">
        <v>4</v>
      </c>
      <c r="I5555">
        <v>39.86</v>
      </c>
      <c r="J5555">
        <v>0.14899999999999999</v>
      </c>
      <c r="K5555">
        <v>28.09</v>
      </c>
      <c r="L5555" t="s">
        <v>57</v>
      </c>
    </row>
    <row r="5556" spans="1:12" x14ac:dyDescent="0.3">
      <c r="A5556" t="s">
        <v>3754</v>
      </c>
      <c r="B5556" t="s">
        <v>6894</v>
      </c>
      <c r="C5556" t="s">
        <v>63</v>
      </c>
      <c r="D5556" t="s">
        <v>137</v>
      </c>
      <c r="E5556" t="s">
        <v>71</v>
      </c>
      <c r="F5556" t="s">
        <v>86</v>
      </c>
      <c r="G5556" t="s">
        <v>56</v>
      </c>
      <c r="H5556">
        <v>5</v>
      </c>
      <c r="I5556">
        <v>118.77</v>
      </c>
      <c r="J5556">
        <v>0.215</v>
      </c>
      <c r="L5556" t="s">
        <v>57</v>
      </c>
    </row>
    <row r="5557" spans="1:12" x14ac:dyDescent="0.3">
      <c r="A5557" t="s">
        <v>6033</v>
      </c>
      <c r="B5557" t="s">
        <v>8608</v>
      </c>
      <c r="C5557" t="s">
        <v>63</v>
      </c>
      <c r="D5557" t="s">
        <v>82</v>
      </c>
      <c r="E5557" t="s">
        <v>107</v>
      </c>
      <c r="F5557" t="s">
        <v>193</v>
      </c>
      <c r="G5557" t="s">
        <v>68</v>
      </c>
      <c r="H5557">
        <v>1</v>
      </c>
      <c r="I5557">
        <v>26.35</v>
      </c>
      <c r="J5557">
        <v>0.14000000000000001</v>
      </c>
      <c r="K5557">
        <v>10.6</v>
      </c>
      <c r="L5557" t="s">
        <v>57</v>
      </c>
    </row>
    <row r="5558" spans="1:12" x14ac:dyDescent="0.3">
      <c r="A5558" t="s">
        <v>2270</v>
      </c>
      <c r="B5558" t="s">
        <v>7349</v>
      </c>
      <c r="C5558" t="s">
        <v>84</v>
      </c>
      <c r="D5558" t="s">
        <v>169</v>
      </c>
      <c r="E5558" t="s">
        <v>93</v>
      </c>
      <c r="F5558" t="s">
        <v>94</v>
      </c>
      <c r="G5558" t="s">
        <v>56</v>
      </c>
      <c r="H5558">
        <v>2</v>
      </c>
      <c r="I5558">
        <v>56.16</v>
      </c>
      <c r="J5558">
        <v>0.03</v>
      </c>
      <c r="K5558">
        <v>24.27</v>
      </c>
      <c r="L5558" t="s">
        <v>57</v>
      </c>
    </row>
    <row r="5559" spans="1:12" x14ac:dyDescent="0.3">
      <c r="A5559" t="s">
        <v>3216</v>
      </c>
      <c r="B5559" t="s">
        <v>7638</v>
      </c>
      <c r="C5559" t="s">
        <v>88</v>
      </c>
      <c r="D5559" t="s">
        <v>183</v>
      </c>
      <c r="E5559" t="s">
        <v>71</v>
      </c>
      <c r="F5559" t="s">
        <v>126</v>
      </c>
      <c r="G5559" t="s">
        <v>68</v>
      </c>
      <c r="H5559">
        <v>5</v>
      </c>
      <c r="I5559">
        <v>162.55000000000001</v>
      </c>
      <c r="J5559">
        <v>4.1000000000000002E-2</v>
      </c>
      <c r="K5559">
        <v>127.16</v>
      </c>
      <c r="L5559" t="s">
        <v>57</v>
      </c>
    </row>
    <row r="5560" spans="1:12" x14ac:dyDescent="0.3">
      <c r="A5560" t="s">
        <v>5345</v>
      </c>
      <c r="B5560" t="s">
        <v>7212</v>
      </c>
      <c r="C5560" t="s">
        <v>52</v>
      </c>
      <c r="D5560" t="s">
        <v>237</v>
      </c>
      <c r="E5560" t="s">
        <v>60</v>
      </c>
      <c r="F5560" t="s">
        <v>67</v>
      </c>
      <c r="G5560" t="s">
        <v>68</v>
      </c>
      <c r="H5560">
        <v>11</v>
      </c>
      <c r="I5560">
        <v>34.82</v>
      </c>
      <c r="J5560">
        <v>0.11799999999999999</v>
      </c>
      <c r="K5560">
        <v>16</v>
      </c>
      <c r="L5560" t="s">
        <v>57</v>
      </c>
    </row>
    <row r="5561" spans="1:12" x14ac:dyDescent="0.3">
      <c r="A5561" t="s">
        <v>2233</v>
      </c>
      <c r="B5561" t="s">
        <v>8628</v>
      </c>
      <c r="C5561" t="s">
        <v>88</v>
      </c>
      <c r="D5561" t="s">
        <v>89</v>
      </c>
      <c r="E5561" t="s">
        <v>54</v>
      </c>
      <c r="F5561" t="s">
        <v>55</v>
      </c>
      <c r="G5561" t="s">
        <v>56</v>
      </c>
      <c r="H5561">
        <v>7</v>
      </c>
      <c r="I5561">
        <v>10.77</v>
      </c>
      <c r="J5561">
        <v>0.124</v>
      </c>
      <c r="K5561">
        <v>6.37</v>
      </c>
      <c r="L5561" t="s">
        <v>57</v>
      </c>
    </row>
    <row r="5562" spans="1:12" x14ac:dyDescent="0.3">
      <c r="A5562" t="s">
        <v>2556</v>
      </c>
      <c r="B5562" t="s">
        <v>8629</v>
      </c>
      <c r="C5562" t="s">
        <v>88</v>
      </c>
      <c r="D5562" t="s">
        <v>116</v>
      </c>
      <c r="E5562" t="s">
        <v>93</v>
      </c>
      <c r="F5562" t="s">
        <v>124</v>
      </c>
      <c r="G5562" t="s">
        <v>56</v>
      </c>
      <c r="H5562">
        <v>1</v>
      </c>
      <c r="I5562">
        <v>45.07</v>
      </c>
      <c r="K5562">
        <v>20.399999999999999</v>
      </c>
      <c r="L5562" t="s">
        <v>57</v>
      </c>
    </row>
    <row r="5563" spans="1:12" x14ac:dyDescent="0.3">
      <c r="A5563" t="s">
        <v>1608</v>
      </c>
      <c r="B5563" t="s">
        <v>7127</v>
      </c>
      <c r="C5563" t="s">
        <v>52</v>
      </c>
      <c r="D5563" t="s">
        <v>121</v>
      </c>
      <c r="E5563" t="s">
        <v>71</v>
      </c>
      <c r="F5563" t="s">
        <v>126</v>
      </c>
      <c r="G5563" t="s">
        <v>56</v>
      </c>
      <c r="H5563">
        <v>2</v>
      </c>
      <c r="I5563">
        <v>76.430000000000007</v>
      </c>
      <c r="J5563">
        <v>3.1E-2</v>
      </c>
      <c r="K5563">
        <v>50.01</v>
      </c>
      <c r="L5563" t="s">
        <v>57</v>
      </c>
    </row>
    <row r="5564" spans="1:12" x14ac:dyDescent="0.3">
      <c r="A5564" t="s">
        <v>1866</v>
      </c>
      <c r="B5564" t="s">
        <v>8630</v>
      </c>
      <c r="C5564" t="s">
        <v>88</v>
      </c>
      <c r="D5564" t="s">
        <v>116</v>
      </c>
      <c r="E5564" t="s">
        <v>60</v>
      </c>
      <c r="F5564" t="s">
        <v>90</v>
      </c>
      <c r="G5564" t="s">
        <v>68</v>
      </c>
      <c r="H5564">
        <v>2</v>
      </c>
      <c r="I5564">
        <v>77.92</v>
      </c>
      <c r="J5564">
        <v>9.7000000000000003E-2</v>
      </c>
      <c r="K5564">
        <v>34.9</v>
      </c>
      <c r="L5564" t="s">
        <v>57</v>
      </c>
    </row>
    <row r="5565" spans="1:12" x14ac:dyDescent="0.3">
      <c r="A5565" t="s">
        <v>4117</v>
      </c>
      <c r="B5565" t="s">
        <v>7542</v>
      </c>
      <c r="C5565" t="s">
        <v>84</v>
      </c>
      <c r="D5565" t="s">
        <v>150</v>
      </c>
      <c r="E5565" t="s">
        <v>54</v>
      </c>
      <c r="F5565" t="s">
        <v>55</v>
      </c>
      <c r="G5565" t="s">
        <v>56</v>
      </c>
      <c r="H5565">
        <v>5</v>
      </c>
      <c r="I5565">
        <v>17.62</v>
      </c>
      <c r="J5565">
        <v>0.107</v>
      </c>
      <c r="K5565">
        <v>11.73</v>
      </c>
      <c r="L5565" t="s">
        <v>57</v>
      </c>
    </row>
    <row r="5566" spans="1:12" x14ac:dyDescent="0.3">
      <c r="A5566" t="s">
        <v>4077</v>
      </c>
      <c r="B5566" t="s">
        <v>8292</v>
      </c>
      <c r="C5566" t="s">
        <v>63</v>
      </c>
      <c r="D5566" t="s">
        <v>204</v>
      </c>
      <c r="E5566" t="s">
        <v>60</v>
      </c>
      <c r="F5566" t="s">
        <v>76</v>
      </c>
      <c r="G5566" t="s">
        <v>56</v>
      </c>
      <c r="H5566">
        <v>4</v>
      </c>
      <c r="I5566">
        <v>20.13</v>
      </c>
      <c r="J5566">
        <v>9.6000000000000002E-2</v>
      </c>
      <c r="K5566">
        <v>9.9499999999999993</v>
      </c>
      <c r="L5566" t="s">
        <v>57</v>
      </c>
    </row>
    <row r="5567" spans="1:12" x14ac:dyDescent="0.3">
      <c r="A5567" t="s">
        <v>1528</v>
      </c>
      <c r="B5567" t="s">
        <v>7983</v>
      </c>
      <c r="C5567" t="s">
        <v>88</v>
      </c>
      <c r="D5567" t="s">
        <v>234</v>
      </c>
      <c r="E5567" t="s">
        <v>107</v>
      </c>
      <c r="F5567" t="s">
        <v>132</v>
      </c>
      <c r="G5567" t="s">
        <v>56</v>
      </c>
      <c r="H5567">
        <v>5</v>
      </c>
      <c r="I5567">
        <v>47.85</v>
      </c>
      <c r="J5567">
        <v>0.14000000000000001</v>
      </c>
      <c r="K5567">
        <v>16.579999999999998</v>
      </c>
      <c r="L5567" t="s">
        <v>57</v>
      </c>
    </row>
    <row r="5568" spans="1:12" x14ac:dyDescent="0.3">
      <c r="A5568" t="s">
        <v>5854</v>
      </c>
      <c r="B5568" t="s">
        <v>7212</v>
      </c>
      <c r="C5568" t="s">
        <v>84</v>
      </c>
      <c r="D5568" t="s">
        <v>150</v>
      </c>
      <c r="E5568" t="s">
        <v>71</v>
      </c>
      <c r="F5568" t="s">
        <v>126</v>
      </c>
      <c r="G5568" t="s">
        <v>56</v>
      </c>
      <c r="H5568">
        <v>1</v>
      </c>
      <c r="I5568">
        <v>203.51</v>
      </c>
      <c r="J5568">
        <v>0.154</v>
      </c>
      <c r="K5568">
        <v>154.84</v>
      </c>
      <c r="L5568" t="s">
        <v>57</v>
      </c>
    </row>
    <row r="5569" spans="1:12" x14ac:dyDescent="0.3">
      <c r="A5569" t="s">
        <v>1138</v>
      </c>
      <c r="B5569" t="s">
        <v>8149</v>
      </c>
      <c r="C5569" t="s">
        <v>63</v>
      </c>
      <c r="D5569" t="s">
        <v>137</v>
      </c>
      <c r="E5569" t="s">
        <v>93</v>
      </c>
      <c r="F5569" t="s">
        <v>94</v>
      </c>
      <c r="G5569" t="s">
        <v>68</v>
      </c>
      <c r="H5569">
        <v>7</v>
      </c>
      <c r="I5569">
        <v>35.1</v>
      </c>
      <c r="J5569">
        <v>0.158</v>
      </c>
      <c r="K5569">
        <v>12.72</v>
      </c>
      <c r="L5569" t="s">
        <v>104</v>
      </c>
    </row>
    <row r="5570" spans="1:12" x14ac:dyDescent="0.3">
      <c r="A5570" t="s">
        <v>5363</v>
      </c>
      <c r="B5570" t="s">
        <v>7865</v>
      </c>
      <c r="C5570" t="s">
        <v>52</v>
      </c>
      <c r="D5570" t="s">
        <v>121</v>
      </c>
      <c r="E5570" t="s">
        <v>93</v>
      </c>
      <c r="F5570" t="s">
        <v>124</v>
      </c>
      <c r="G5570" t="s">
        <v>68</v>
      </c>
      <c r="H5570">
        <v>2</v>
      </c>
      <c r="I5570">
        <v>19.64</v>
      </c>
      <c r="K5570">
        <v>7.06</v>
      </c>
      <c r="L5570" t="s">
        <v>104</v>
      </c>
    </row>
    <row r="5571" spans="1:12" x14ac:dyDescent="0.3">
      <c r="A5571" t="s">
        <v>4174</v>
      </c>
      <c r="B5571" t="s">
        <v>7705</v>
      </c>
      <c r="C5571" t="s">
        <v>84</v>
      </c>
      <c r="E5571" t="s">
        <v>60</v>
      </c>
      <c r="F5571" t="s">
        <v>90</v>
      </c>
      <c r="G5571" t="s">
        <v>68</v>
      </c>
      <c r="H5571">
        <v>10</v>
      </c>
      <c r="I5571">
        <v>68.73</v>
      </c>
      <c r="J5571">
        <v>0.121</v>
      </c>
      <c r="K5571">
        <v>35.64</v>
      </c>
      <c r="L5571" t="s">
        <v>57</v>
      </c>
    </row>
    <row r="5572" spans="1:12" x14ac:dyDescent="0.3">
      <c r="A5572" t="s">
        <v>2227</v>
      </c>
      <c r="B5572" t="s">
        <v>7332</v>
      </c>
      <c r="C5572" t="s">
        <v>52</v>
      </c>
      <c r="D5572" t="s">
        <v>121</v>
      </c>
      <c r="E5572" t="s">
        <v>107</v>
      </c>
      <c r="F5572" t="s">
        <v>132</v>
      </c>
      <c r="G5572" t="s">
        <v>56</v>
      </c>
      <c r="H5572">
        <v>3</v>
      </c>
      <c r="I5572">
        <v>39.700000000000003</v>
      </c>
      <c r="J5572">
        <v>1.7000000000000001E-2</v>
      </c>
      <c r="K5572">
        <v>17.22</v>
      </c>
      <c r="L5572" t="s">
        <v>57</v>
      </c>
    </row>
    <row r="5573" spans="1:12" x14ac:dyDescent="0.3">
      <c r="A5573" t="s">
        <v>416</v>
      </c>
      <c r="B5573" t="s">
        <v>7774</v>
      </c>
      <c r="C5573" t="s">
        <v>52</v>
      </c>
      <c r="D5573" t="s">
        <v>216</v>
      </c>
      <c r="E5573" t="s">
        <v>6846</v>
      </c>
      <c r="F5573" t="s">
        <v>78</v>
      </c>
      <c r="G5573" t="s">
        <v>68</v>
      </c>
      <c r="H5573">
        <v>1</v>
      </c>
      <c r="I5573">
        <v>179.24</v>
      </c>
      <c r="J5573">
        <v>0.13500000000000001</v>
      </c>
      <c r="K5573">
        <v>143.34</v>
      </c>
      <c r="L5573" t="s">
        <v>57</v>
      </c>
    </row>
    <row r="5574" spans="1:12" x14ac:dyDescent="0.3">
      <c r="A5574" t="s">
        <v>1633</v>
      </c>
      <c r="B5574" t="s">
        <v>7060</v>
      </c>
      <c r="C5574" t="s">
        <v>52</v>
      </c>
      <c r="D5574" t="s">
        <v>53</v>
      </c>
      <c r="E5574" t="s">
        <v>93</v>
      </c>
      <c r="F5574" t="s">
        <v>255</v>
      </c>
      <c r="G5574" t="s">
        <v>68</v>
      </c>
      <c r="H5574">
        <v>5</v>
      </c>
      <c r="I5574">
        <v>44.43</v>
      </c>
      <c r="J5574">
        <v>5.3999999999999999E-2</v>
      </c>
      <c r="K5574">
        <v>19.95</v>
      </c>
      <c r="L5574" t="s">
        <v>57</v>
      </c>
    </row>
    <row r="5575" spans="1:12" x14ac:dyDescent="0.3">
      <c r="A5575" t="s">
        <v>6041</v>
      </c>
      <c r="B5575" t="s">
        <v>7373</v>
      </c>
      <c r="C5575" t="s">
        <v>52</v>
      </c>
      <c r="D5575" t="s">
        <v>200</v>
      </c>
      <c r="E5575" t="s">
        <v>71</v>
      </c>
      <c r="F5575" t="s">
        <v>78</v>
      </c>
      <c r="G5575" t="s">
        <v>68</v>
      </c>
      <c r="H5575">
        <v>2</v>
      </c>
      <c r="I5575">
        <v>262.58999999999997</v>
      </c>
      <c r="J5575">
        <v>5.8999999999999997E-2</v>
      </c>
      <c r="K5575">
        <v>195.61</v>
      </c>
      <c r="L5575" t="s">
        <v>57</v>
      </c>
    </row>
    <row r="5576" spans="1:12" x14ac:dyDescent="0.3">
      <c r="A5576" t="s">
        <v>335</v>
      </c>
      <c r="B5576" t="s">
        <v>7294</v>
      </c>
      <c r="C5576" t="s">
        <v>52</v>
      </c>
      <c r="D5576" t="s">
        <v>237</v>
      </c>
      <c r="E5576" t="s">
        <v>107</v>
      </c>
      <c r="F5576" t="s">
        <v>193</v>
      </c>
      <c r="G5576" t="s">
        <v>56</v>
      </c>
      <c r="H5576">
        <v>3</v>
      </c>
      <c r="I5576">
        <v>32.130000000000003</v>
      </c>
      <c r="J5576">
        <v>0.08</v>
      </c>
      <c r="K5576">
        <v>12.36</v>
      </c>
      <c r="L5576" t="s">
        <v>6720</v>
      </c>
    </row>
    <row r="5577" spans="1:12" x14ac:dyDescent="0.3">
      <c r="A5577" t="s">
        <v>433</v>
      </c>
      <c r="B5577" t="s">
        <v>8076</v>
      </c>
      <c r="C5577" t="s">
        <v>88</v>
      </c>
      <c r="D5577" t="s">
        <v>202</v>
      </c>
      <c r="E5577" t="s">
        <v>6911</v>
      </c>
      <c r="F5577" t="s">
        <v>67</v>
      </c>
      <c r="G5577" t="s">
        <v>68</v>
      </c>
      <c r="H5577">
        <v>7</v>
      </c>
      <c r="I5577">
        <v>24.11</v>
      </c>
      <c r="J5577">
        <v>6.4000000000000001E-2</v>
      </c>
      <c r="K5577">
        <v>12.06</v>
      </c>
      <c r="L5577" t="s">
        <v>57</v>
      </c>
    </row>
    <row r="5578" spans="1:12" x14ac:dyDescent="0.3">
      <c r="A5578" t="s">
        <v>6157</v>
      </c>
      <c r="B5578" t="s">
        <v>7626</v>
      </c>
      <c r="C5578" t="s">
        <v>63</v>
      </c>
      <c r="D5578" t="s">
        <v>137</v>
      </c>
      <c r="E5578" t="s">
        <v>60</v>
      </c>
      <c r="F5578" t="s">
        <v>61</v>
      </c>
      <c r="G5578" t="s">
        <v>56</v>
      </c>
      <c r="H5578">
        <v>6</v>
      </c>
      <c r="I5578">
        <v>28.28</v>
      </c>
      <c r="J5578">
        <v>0.22700000000000001</v>
      </c>
      <c r="K5578">
        <v>14.09</v>
      </c>
      <c r="L5578" t="s">
        <v>57</v>
      </c>
    </row>
    <row r="5579" spans="1:12" x14ac:dyDescent="0.3">
      <c r="A5579" t="s">
        <v>4589</v>
      </c>
      <c r="B5579" t="s">
        <v>7418</v>
      </c>
      <c r="C5579" t="s">
        <v>88</v>
      </c>
      <c r="D5579" t="s">
        <v>183</v>
      </c>
      <c r="E5579" t="s">
        <v>71</v>
      </c>
      <c r="F5579" t="s">
        <v>72</v>
      </c>
      <c r="G5579" t="s">
        <v>68</v>
      </c>
      <c r="H5579">
        <v>1</v>
      </c>
      <c r="I5579">
        <v>220.67</v>
      </c>
      <c r="J5579">
        <v>0.06</v>
      </c>
      <c r="K5579">
        <v>166.47</v>
      </c>
      <c r="L5579" t="s">
        <v>57</v>
      </c>
    </row>
    <row r="5580" spans="1:12" x14ac:dyDescent="0.3">
      <c r="A5580" t="s">
        <v>3755</v>
      </c>
      <c r="B5580" t="s">
        <v>7533</v>
      </c>
      <c r="C5580" t="s">
        <v>6865</v>
      </c>
      <c r="D5580" t="s">
        <v>204</v>
      </c>
      <c r="E5580" t="s">
        <v>54</v>
      </c>
      <c r="F5580" t="s">
        <v>268</v>
      </c>
      <c r="G5580" t="s">
        <v>68</v>
      </c>
      <c r="H5580">
        <v>2</v>
      </c>
      <c r="I5580">
        <v>16.04</v>
      </c>
      <c r="J5580">
        <v>0.222</v>
      </c>
      <c r="K5580">
        <v>10.77</v>
      </c>
      <c r="L5580" t="s">
        <v>57</v>
      </c>
    </row>
    <row r="5581" spans="1:12" x14ac:dyDescent="0.3">
      <c r="A5581" t="s">
        <v>4253</v>
      </c>
      <c r="B5581" t="s">
        <v>7403</v>
      </c>
      <c r="C5581" t="s">
        <v>63</v>
      </c>
      <c r="D5581" t="s">
        <v>175</v>
      </c>
      <c r="E5581" t="s">
        <v>54</v>
      </c>
      <c r="F5581" t="s">
        <v>114</v>
      </c>
      <c r="G5581" t="s">
        <v>56</v>
      </c>
      <c r="H5581">
        <v>3</v>
      </c>
      <c r="J5581">
        <v>8.7999999999999995E-2</v>
      </c>
      <c r="K5581">
        <v>3.45</v>
      </c>
      <c r="L5581" t="s">
        <v>57</v>
      </c>
    </row>
    <row r="5582" spans="1:12" x14ac:dyDescent="0.3">
      <c r="A5582" t="s">
        <v>909</v>
      </c>
      <c r="B5582" t="s">
        <v>6829</v>
      </c>
      <c r="C5582" t="s">
        <v>84</v>
      </c>
      <c r="D5582" t="s">
        <v>196</v>
      </c>
      <c r="E5582" t="s">
        <v>60</v>
      </c>
      <c r="F5582" t="s">
        <v>61</v>
      </c>
      <c r="G5582" t="s">
        <v>68</v>
      </c>
      <c r="H5582">
        <v>3</v>
      </c>
      <c r="I5582">
        <v>94.64</v>
      </c>
      <c r="J5582">
        <v>0.10100000000000001</v>
      </c>
      <c r="K5582">
        <v>49.83</v>
      </c>
      <c r="L5582" t="s">
        <v>57</v>
      </c>
    </row>
    <row r="5583" spans="1:12" x14ac:dyDescent="0.3">
      <c r="A5583" t="s">
        <v>2211</v>
      </c>
      <c r="B5583" t="s">
        <v>6881</v>
      </c>
      <c r="C5583" t="s">
        <v>6755</v>
      </c>
      <c r="D5583" t="s">
        <v>196</v>
      </c>
      <c r="E5583" t="s">
        <v>71</v>
      </c>
      <c r="F5583" t="s">
        <v>78</v>
      </c>
      <c r="G5583" t="s">
        <v>56</v>
      </c>
      <c r="H5583">
        <v>1</v>
      </c>
      <c r="J5583">
        <v>4.7E-2</v>
      </c>
      <c r="K5583">
        <v>84.1</v>
      </c>
      <c r="L5583" t="s">
        <v>57</v>
      </c>
    </row>
    <row r="5584" spans="1:12" x14ac:dyDescent="0.3">
      <c r="A5584" t="s">
        <v>4098</v>
      </c>
      <c r="B5584" t="s">
        <v>7908</v>
      </c>
      <c r="C5584" t="s">
        <v>88</v>
      </c>
      <c r="D5584" t="s">
        <v>429</v>
      </c>
      <c r="E5584" t="s">
        <v>93</v>
      </c>
      <c r="F5584" t="s">
        <v>141</v>
      </c>
      <c r="G5584" t="s">
        <v>68</v>
      </c>
      <c r="H5584">
        <v>2</v>
      </c>
      <c r="I5584">
        <v>68.069999999999993</v>
      </c>
      <c r="J5584">
        <v>6.2E-2</v>
      </c>
      <c r="K5584">
        <v>32.299999999999997</v>
      </c>
      <c r="L5584" t="s">
        <v>57</v>
      </c>
    </row>
    <row r="5585" spans="1:12" x14ac:dyDescent="0.3">
      <c r="A5585" t="s">
        <v>6144</v>
      </c>
      <c r="B5585" t="s">
        <v>7779</v>
      </c>
      <c r="C5585" t="s">
        <v>84</v>
      </c>
      <c r="D5585" t="s">
        <v>150</v>
      </c>
      <c r="E5585" t="s">
        <v>60</v>
      </c>
      <c r="F5585" t="s">
        <v>76</v>
      </c>
      <c r="G5585" t="s">
        <v>68</v>
      </c>
      <c r="H5585">
        <v>1</v>
      </c>
      <c r="I5585">
        <v>26.09</v>
      </c>
      <c r="J5585">
        <v>5.8999999999999997E-2</v>
      </c>
      <c r="K5585">
        <v>10.92</v>
      </c>
      <c r="L5585" t="s">
        <v>57</v>
      </c>
    </row>
    <row r="5586" spans="1:12" x14ac:dyDescent="0.3">
      <c r="A5586" t="s">
        <v>2307</v>
      </c>
      <c r="B5586" t="s">
        <v>8631</v>
      </c>
      <c r="C5586" t="s">
        <v>84</v>
      </c>
      <c r="D5586" t="s">
        <v>225</v>
      </c>
      <c r="E5586" t="s">
        <v>54</v>
      </c>
      <c r="F5586" t="s">
        <v>65</v>
      </c>
      <c r="H5586">
        <v>4</v>
      </c>
      <c r="I5586">
        <v>23.68</v>
      </c>
      <c r="J5586">
        <v>6.5000000000000002E-2</v>
      </c>
      <c r="K5586">
        <v>13.08</v>
      </c>
      <c r="L5586" t="s">
        <v>57</v>
      </c>
    </row>
    <row r="5587" spans="1:12" x14ac:dyDescent="0.3">
      <c r="A5587" t="s">
        <v>3821</v>
      </c>
      <c r="B5587" t="s">
        <v>6881</v>
      </c>
      <c r="C5587" t="s">
        <v>84</v>
      </c>
      <c r="D5587" t="s">
        <v>372</v>
      </c>
      <c r="E5587" t="s">
        <v>60</v>
      </c>
      <c r="F5587" t="s">
        <v>76</v>
      </c>
      <c r="G5587" t="s">
        <v>56</v>
      </c>
      <c r="H5587">
        <v>2</v>
      </c>
      <c r="I5587">
        <v>53.59</v>
      </c>
      <c r="J5587">
        <v>0.129</v>
      </c>
      <c r="K5587">
        <v>24.72</v>
      </c>
      <c r="L5587" t="s">
        <v>57</v>
      </c>
    </row>
    <row r="5588" spans="1:12" x14ac:dyDescent="0.3">
      <c r="A5588" t="s">
        <v>5342</v>
      </c>
      <c r="B5588" t="s">
        <v>8073</v>
      </c>
      <c r="C5588" t="s">
        <v>84</v>
      </c>
      <c r="D5588" t="s">
        <v>243</v>
      </c>
      <c r="E5588" t="s">
        <v>60</v>
      </c>
      <c r="F5588" t="s">
        <v>76</v>
      </c>
      <c r="G5588" t="s">
        <v>68</v>
      </c>
      <c r="H5588">
        <v>3</v>
      </c>
      <c r="I5588">
        <v>115.23</v>
      </c>
      <c r="J5588">
        <v>1.7000000000000001E-2</v>
      </c>
      <c r="K5588">
        <v>58.97</v>
      </c>
      <c r="L5588" t="s">
        <v>57</v>
      </c>
    </row>
    <row r="5589" spans="1:12" x14ac:dyDescent="0.3">
      <c r="A5589" t="s">
        <v>172</v>
      </c>
      <c r="B5589" t="s">
        <v>8632</v>
      </c>
      <c r="C5589" t="s">
        <v>52</v>
      </c>
      <c r="D5589" t="s">
        <v>59</v>
      </c>
      <c r="E5589" t="s">
        <v>93</v>
      </c>
      <c r="F5589" t="s">
        <v>94</v>
      </c>
      <c r="G5589" t="s">
        <v>68</v>
      </c>
      <c r="H5589">
        <v>1</v>
      </c>
      <c r="I5589">
        <v>44.91</v>
      </c>
      <c r="J5589">
        <v>0.189</v>
      </c>
      <c r="K5589">
        <v>22.35</v>
      </c>
      <c r="L5589" t="s">
        <v>57</v>
      </c>
    </row>
    <row r="5590" spans="1:12" x14ac:dyDescent="0.3">
      <c r="A5590" t="s">
        <v>5795</v>
      </c>
      <c r="B5590" t="s">
        <v>7297</v>
      </c>
      <c r="C5590" t="s">
        <v>88</v>
      </c>
      <c r="D5590" t="s">
        <v>183</v>
      </c>
      <c r="E5590" t="s">
        <v>93</v>
      </c>
      <c r="F5590" t="s">
        <v>94</v>
      </c>
      <c r="G5590" t="s">
        <v>56</v>
      </c>
      <c r="H5590">
        <v>1</v>
      </c>
      <c r="I5590">
        <v>30.29</v>
      </c>
      <c r="J5590">
        <v>0.16600000000000001</v>
      </c>
      <c r="K5590">
        <v>12.58</v>
      </c>
      <c r="L5590" t="s">
        <v>6738</v>
      </c>
    </row>
    <row r="5591" spans="1:12" x14ac:dyDescent="0.3">
      <c r="A5591" t="s">
        <v>5828</v>
      </c>
      <c r="B5591" t="s">
        <v>8386</v>
      </c>
      <c r="C5591" t="s">
        <v>63</v>
      </c>
      <c r="D5591" t="s">
        <v>159</v>
      </c>
      <c r="E5591" t="s">
        <v>60</v>
      </c>
      <c r="F5591" t="s">
        <v>99</v>
      </c>
      <c r="G5591" t="s">
        <v>68</v>
      </c>
      <c r="H5591">
        <v>2</v>
      </c>
      <c r="I5591">
        <v>69.260000000000005</v>
      </c>
      <c r="J5591">
        <v>0.218</v>
      </c>
      <c r="K5591">
        <v>31.29</v>
      </c>
      <c r="L5591" t="s">
        <v>6738</v>
      </c>
    </row>
    <row r="5592" spans="1:12" x14ac:dyDescent="0.3">
      <c r="A5592" t="s">
        <v>5297</v>
      </c>
      <c r="B5592" t="s">
        <v>7163</v>
      </c>
      <c r="C5592" t="s">
        <v>63</v>
      </c>
      <c r="D5592" t="s">
        <v>64</v>
      </c>
      <c r="E5592" t="s">
        <v>71</v>
      </c>
      <c r="F5592" t="s">
        <v>72</v>
      </c>
      <c r="G5592" t="s">
        <v>68</v>
      </c>
      <c r="H5592">
        <v>1</v>
      </c>
      <c r="I5592">
        <v>67.2</v>
      </c>
      <c r="J5592">
        <v>0.187</v>
      </c>
      <c r="K5592">
        <v>49.42</v>
      </c>
      <c r="L5592" t="s">
        <v>6738</v>
      </c>
    </row>
    <row r="5593" spans="1:12" x14ac:dyDescent="0.3">
      <c r="A5593" t="s">
        <v>2428</v>
      </c>
      <c r="B5593" t="s">
        <v>7061</v>
      </c>
      <c r="C5593" t="s">
        <v>84</v>
      </c>
      <c r="D5593" t="s">
        <v>147</v>
      </c>
      <c r="E5593" t="s">
        <v>93</v>
      </c>
      <c r="F5593" t="s">
        <v>219</v>
      </c>
      <c r="G5593" t="s">
        <v>68</v>
      </c>
      <c r="H5593">
        <v>1</v>
      </c>
      <c r="I5593">
        <v>85.25</v>
      </c>
      <c r="J5593">
        <v>7.3999999999999996E-2</v>
      </c>
      <c r="K5593">
        <v>30.39</v>
      </c>
      <c r="L5593" t="s">
        <v>6738</v>
      </c>
    </row>
    <row r="5594" spans="1:12" x14ac:dyDescent="0.3">
      <c r="A5594" t="s">
        <v>2704</v>
      </c>
      <c r="B5594" t="s">
        <v>7746</v>
      </c>
      <c r="C5594" t="s">
        <v>63</v>
      </c>
      <c r="D5594" t="s">
        <v>165</v>
      </c>
      <c r="E5594" t="s">
        <v>71</v>
      </c>
      <c r="F5594" t="s">
        <v>126</v>
      </c>
      <c r="G5594" t="s">
        <v>56</v>
      </c>
      <c r="H5594">
        <v>5</v>
      </c>
      <c r="I5594">
        <v>173.95</v>
      </c>
      <c r="J5594">
        <v>0.19500000000000001</v>
      </c>
      <c r="K5594">
        <v>115.69</v>
      </c>
      <c r="L5594" t="s">
        <v>57</v>
      </c>
    </row>
    <row r="5595" spans="1:12" x14ac:dyDescent="0.3">
      <c r="A5595" t="s">
        <v>3274</v>
      </c>
      <c r="B5595" t="s">
        <v>7141</v>
      </c>
      <c r="C5595" t="s">
        <v>52</v>
      </c>
      <c r="D5595" t="s">
        <v>200</v>
      </c>
      <c r="E5595" t="s">
        <v>107</v>
      </c>
      <c r="F5595" t="s">
        <v>132</v>
      </c>
      <c r="G5595" t="s">
        <v>68</v>
      </c>
      <c r="H5595">
        <v>7</v>
      </c>
      <c r="I5595">
        <v>20.78</v>
      </c>
      <c r="J5595">
        <v>0</v>
      </c>
      <c r="K5595">
        <v>7.09</v>
      </c>
      <c r="L5595" t="s">
        <v>57</v>
      </c>
    </row>
    <row r="5596" spans="1:12" x14ac:dyDescent="0.3">
      <c r="A5596" t="s">
        <v>6109</v>
      </c>
      <c r="B5596" t="s">
        <v>7217</v>
      </c>
      <c r="C5596" t="s">
        <v>63</v>
      </c>
      <c r="D5596" t="s">
        <v>175</v>
      </c>
      <c r="E5596" t="s">
        <v>7244</v>
      </c>
      <c r="F5596" t="s">
        <v>255</v>
      </c>
      <c r="G5596" t="s">
        <v>56</v>
      </c>
      <c r="H5596">
        <v>7</v>
      </c>
      <c r="I5596">
        <v>76.290000000000006</v>
      </c>
      <c r="J5596">
        <v>0.39200000000000002</v>
      </c>
      <c r="K5596">
        <v>27.66</v>
      </c>
      <c r="L5596" t="s">
        <v>57</v>
      </c>
    </row>
    <row r="5597" spans="1:12" x14ac:dyDescent="0.3">
      <c r="A5597" t="s">
        <v>5127</v>
      </c>
      <c r="B5597" t="s">
        <v>7135</v>
      </c>
      <c r="C5597" t="s">
        <v>88</v>
      </c>
      <c r="D5597" t="s">
        <v>123</v>
      </c>
      <c r="E5597" t="s">
        <v>71</v>
      </c>
      <c r="F5597" t="s">
        <v>6893</v>
      </c>
      <c r="G5597" t="s">
        <v>56</v>
      </c>
      <c r="H5597">
        <v>1</v>
      </c>
      <c r="I5597">
        <v>206.34</v>
      </c>
      <c r="J5597">
        <v>7.9000000000000001E-2</v>
      </c>
      <c r="K5597">
        <v>158.04</v>
      </c>
      <c r="L5597" t="s">
        <v>57</v>
      </c>
    </row>
    <row r="5598" spans="1:12" x14ac:dyDescent="0.3">
      <c r="A5598" t="s">
        <v>1929</v>
      </c>
      <c r="B5598" t="s">
        <v>7704</v>
      </c>
      <c r="C5598" t="s">
        <v>52</v>
      </c>
      <c r="D5598" t="s">
        <v>59</v>
      </c>
      <c r="E5598" t="s">
        <v>107</v>
      </c>
      <c r="F5598" t="s">
        <v>139</v>
      </c>
      <c r="G5598" t="s">
        <v>56</v>
      </c>
      <c r="H5598">
        <v>1</v>
      </c>
      <c r="I5598">
        <v>17.93</v>
      </c>
      <c r="J5598">
        <v>6.3E-2</v>
      </c>
      <c r="L5598" t="s">
        <v>57</v>
      </c>
    </row>
    <row r="5599" spans="1:12" x14ac:dyDescent="0.3">
      <c r="A5599" t="s">
        <v>1760</v>
      </c>
      <c r="B5599" t="s">
        <v>8633</v>
      </c>
      <c r="C5599" t="s">
        <v>52</v>
      </c>
      <c r="D5599" t="s">
        <v>272</v>
      </c>
      <c r="E5599" t="s">
        <v>71</v>
      </c>
      <c r="F5599" t="s">
        <v>86</v>
      </c>
      <c r="G5599" t="s">
        <v>56</v>
      </c>
      <c r="H5599">
        <v>20</v>
      </c>
      <c r="I5599">
        <v>68.17</v>
      </c>
      <c r="J5599">
        <v>8.5999999999999993E-2</v>
      </c>
      <c r="K5599">
        <v>49.79</v>
      </c>
      <c r="L5599" t="s">
        <v>57</v>
      </c>
    </row>
    <row r="5600" spans="1:12" x14ac:dyDescent="0.3">
      <c r="A5600" t="s">
        <v>2161</v>
      </c>
      <c r="B5600" t="s">
        <v>6971</v>
      </c>
      <c r="C5600" t="s">
        <v>88</v>
      </c>
      <c r="D5600" t="s">
        <v>123</v>
      </c>
      <c r="E5600" t="s">
        <v>54</v>
      </c>
      <c r="F5600" t="s">
        <v>114</v>
      </c>
      <c r="G5600" t="s">
        <v>68</v>
      </c>
      <c r="H5600">
        <v>1</v>
      </c>
      <c r="I5600">
        <v>17.77</v>
      </c>
      <c r="J5600">
        <v>0.13600000000000001</v>
      </c>
      <c r="K5600">
        <v>12.34</v>
      </c>
      <c r="L5600" t="s">
        <v>57</v>
      </c>
    </row>
    <row r="5601" spans="1:12" x14ac:dyDescent="0.3">
      <c r="A5601" t="s">
        <v>524</v>
      </c>
      <c r="B5601" t="s">
        <v>8312</v>
      </c>
      <c r="C5601" t="s">
        <v>88</v>
      </c>
      <c r="D5601" t="s">
        <v>234</v>
      </c>
      <c r="E5601" t="s">
        <v>54</v>
      </c>
      <c r="F5601" t="s">
        <v>55</v>
      </c>
      <c r="G5601" t="s">
        <v>68</v>
      </c>
      <c r="H5601">
        <v>4</v>
      </c>
      <c r="I5601">
        <v>24.98</v>
      </c>
      <c r="J5601">
        <v>0.13200000000000001</v>
      </c>
      <c r="K5601">
        <v>15.42</v>
      </c>
      <c r="L5601" t="s">
        <v>57</v>
      </c>
    </row>
    <row r="5602" spans="1:12" x14ac:dyDescent="0.3">
      <c r="A5602" t="s">
        <v>4189</v>
      </c>
      <c r="B5602" t="s">
        <v>6957</v>
      </c>
      <c r="C5602" t="s">
        <v>84</v>
      </c>
      <c r="D5602" t="s">
        <v>372</v>
      </c>
      <c r="E5602" t="s">
        <v>93</v>
      </c>
      <c r="F5602" t="s">
        <v>124</v>
      </c>
      <c r="G5602" t="s">
        <v>56</v>
      </c>
      <c r="H5602">
        <v>1</v>
      </c>
      <c r="I5602">
        <v>36.909999999999997</v>
      </c>
      <c r="J5602">
        <v>0.106</v>
      </c>
      <c r="K5602">
        <v>15.86</v>
      </c>
      <c r="L5602" t="s">
        <v>57</v>
      </c>
    </row>
    <row r="5603" spans="1:12" x14ac:dyDescent="0.3">
      <c r="A5603" t="s">
        <v>1732</v>
      </c>
      <c r="B5603" t="s">
        <v>7312</v>
      </c>
      <c r="C5603" t="s">
        <v>52</v>
      </c>
      <c r="D5603" t="s">
        <v>237</v>
      </c>
      <c r="E5603" t="s">
        <v>107</v>
      </c>
      <c r="F5603" t="s">
        <v>139</v>
      </c>
      <c r="G5603" t="s">
        <v>68</v>
      </c>
      <c r="H5603">
        <v>2</v>
      </c>
      <c r="I5603">
        <v>38.840000000000003</v>
      </c>
      <c r="J5603">
        <v>0.108</v>
      </c>
      <c r="K5603">
        <v>15.58</v>
      </c>
      <c r="L5603" t="s">
        <v>57</v>
      </c>
    </row>
    <row r="5604" spans="1:12" x14ac:dyDescent="0.3">
      <c r="A5604" t="s">
        <v>2394</v>
      </c>
      <c r="B5604" t="s">
        <v>8549</v>
      </c>
      <c r="C5604" t="s">
        <v>84</v>
      </c>
      <c r="D5604" t="s">
        <v>225</v>
      </c>
      <c r="E5604" t="s">
        <v>60</v>
      </c>
      <c r="F5604" t="s">
        <v>67</v>
      </c>
      <c r="G5604" t="s">
        <v>68</v>
      </c>
      <c r="H5604">
        <v>6</v>
      </c>
      <c r="I5604">
        <v>53.8</v>
      </c>
      <c r="J5604">
        <v>4.5999999999999999E-2</v>
      </c>
      <c r="K5604">
        <v>21.92</v>
      </c>
      <c r="L5604" t="s">
        <v>57</v>
      </c>
    </row>
    <row r="5605" spans="1:12" x14ac:dyDescent="0.3">
      <c r="A5605" t="s">
        <v>6075</v>
      </c>
      <c r="B5605" t="s">
        <v>8334</v>
      </c>
      <c r="C5605" t="s">
        <v>84</v>
      </c>
      <c r="D5605" t="s">
        <v>169</v>
      </c>
      <c r="E5605" t="s">
        <v>54</v>
      </c>
      <c r="F5605" t="s">
        <v>114</v>
      </c>
      <c r="G5605" t="s">
        <v>68</v>
      </c>
      <c r="H5605">
        <v>3</v>
      </c>
      <c r="I5605">
        <v>6.11</v>
      </c>
      <c r="J5605">
        <v>0.13500000000000001</v>
      </c>
      <c r="K5605">
        <v>4.2300000000000004</v>
      </c>
      <c r="L5605" t="s">
        <v>57</v>
      </c>
    </row>
    <row r="5606" spans="1:12" x14ac:dyDescent="0.3">
      <c r="A5606" t="s">
        <v>5582</v>
      </c>
      <c r="B5606" t="s">
        <v>8634</v>
      </c>
      <c r="C5606" t="s">
        <v>84</v>
      </c>
      <c r="D5606" t="s">
        <v>103</v>
      </c>
      <c r="E5606" t="s">
        <v>93</v>
      </c>
      <c r="F5606" t="s">
        <v>141</v>
      </c>
      <c r="G5606" t="s">
        <v>68</v>
      </c>
      <c r="H5606">
        <v>1</v>
      </c>
      <c r="I5606">
        <v>41.43</v>
      </c>
      <c r="J5606">
        <v>0.14099999999999999</v>
      </c>
      <c r="K5606">
        <v>14.99</v>
      </c>
      <c r="L5606" t="s">
        <v>57</v>
      </c>
    </row>
    <row r="5607" spans="1:12" x14ac:dyDescent="0.3">
      <c r="A5607" t="s">
        <v>1812</v>
      </c>
      <c r="B5607" t="s">
        <v>6900</v>
      </c>
      <c r="C5607" t="s">
        <v>63</v>
      </c>
      <c r="D5607" t="s">
        <v>165</v>
      </c>
      <c r="E5607" t="s">
        <v>107</v>
      </c>
      <c r="F5607" t="s">
        <v>132</v>
      </c>
      <c r="G5607" t="s">
        <v>68</v>
      </c>
      <c r="H5607">
        <v>11</v>
      </c>
      <c r="I5607">
        <v>46.87</v>
      </c>
      <c r="J5607">
        <v>0.314</v>
      </c>
      <c r="K5607">
        <v>19.25</v>
      </c>
      <c r="L5607" t="s">
        <v>57</v>
      </c>
    </row>
    <row r="5608" spans="1:12" x14ac:dyDescent="0.3">
      <c r="A5608" t="s">
        <v>4310</v>
      </c>
      <c r="B5608" t="s">
        <v>7639</v>
      </c>
      <c r="C5608" t="s">
        <v>52</v>
      </c>
      <c r="D5608" t="s">
        <v>7008</v>
      </c>
      <c r="E5608" t="s">
        <v>107</v>
      </c>
      <c r="F5608" t="s">
        <v>148</v>
      </c>
      <c r="G5608" t="s">
        <v>68</v>
      </c>
      <c r="H5608">
        <v>6</v>
      </c>
      <c r="I5608">
        <v>31.42</v>
      </c>
      <c r="J5608">
        <v>6.0000000000000001E-3</v>
      </c>
      <c r="K5608">
        <v>11.79</v>
      </c>
      <c r="L5608" t="s">
        <v>57</v>
      </c>
    </row>
    <row r="5609" spans="1:12" x14ac:dyDescent="0.3">
      <c r="A5609" t="s">
        <v>5456</v>
      </c>
      <c r="B5609" t="s">
        <v>7083</v>
      </c>
      <c r="C5609" t="s">
        <v>84</v>
      </c>
      <c r="D5609" t="s">
        <v>372</v>
      </c>
      <c r="E5609" t="s">
        <v>60</v>
      </c>
      <c r="F5609" t="s">
        <v>67</v>
      </c>
      <c r="G5609" t="s">
        <v>68</v>
      </c>
      <c r="H5609">
        <v>6</v>
      </c>
      <c r="I5609">
        <v>30.16</v>
      </c>
      <c r="J5609">
        <v>7.6999999999999999E-2</v>
      </c>
      <c r="K5609">
        <v>15.79</v>
      </c>
      <c r="L5609" t="s">
        <v>57</v>
      </c>
    </row>
    <row r="5610" spans="1:12" x14ac:dyDescent="0.3">
      <c r="A5610" t="s">
        <v>5339</v>
      </c>
      <c r="B5610" t="s">
        <v>8291</v>
      </c>
      <c r="C5610" t="s">
        <v>6741</v>
      </c>
      <c r="D5610" t="s">
        <v>53</v>
      </c>
      <c r="E5610" t="s">
        <v>60</v>
      </c>
      <c r="F5610" t="s">
        <v>76</v>
      </c>
      <c r="G5610" t="s">
        <v>68</v>
      </c>
      <c r="H5610">
        <v>1</v>
      </c>
      <c r="I5610">
        <v>106.4</v>
      </c>
      <c r="J5610">
        <v>6.8000000000000005E-2</v>
      </c>
      <c r="K5610">
        <v>45.99</v>
      </c>
      <c r="L5610" t="s">
        <v>57</v>
      </c>
    </row>
    <row r="5611" spans="1:12" x14ac:dyDescent="0.3">
      <c r="A5611" t="s">
        <v>3821</v>
      </c>
      <c r="B5611" t="s">
        <v>6881</v>
      </c>
      <c r="C5611" t="s">
        <v>84</v>
      </c>
      <c r="D5611" t="s">
        <v>372</v>
      </c>
      <c r="E5611" t="s">
        <v>60</v>
      </c>
      <c r="F5611" t="s">
        <v>76</v>
      </c>
      <c r="G5611" t="s">
        <v>56</v>
      </c>
      <c r="H5611">
        <v>2</v>
      </c>
      <c r="I5611">
        <v>53.59</v>
      </c>
      <c r="J5611">
        <v>0.129</v>
      </c>
      <c r="K5611">
        <v>24.72</v>
      </c>
      <c r="L5611" t="s">
        <v>57</v>
      </c>
    </row>
    <row r="5612" spans="1:12" x14ac:dyDescent="0.3">
      <c r="A5612" t="s">
        <v>3317</v>
      </c>
      <c r="B5612" t="s">
        <v>6984</v>
      </c>
      <c r="C5612" t="s">
        <v>88</v>
      </c>
      <c r="D5612" t="s">
        <v>429</v>
      </c>
      <c r="E5612" t="s">
        <v>54</v>
      </c>
      <c r="F5612" t="s">
        <v>114</v>
      </c>
      <c r="G5612" t="s">
        <v>56</v>
      </c>
      <c r="H5612">
        <v>4</v>
      </c>
      <c r="I5612">
        <v>14.99</v>
      </c>
      <c r="J5612">
        <v>4.3999999999999997E-2</v>
      </c>
      <c r="K5612">
        <v>9.15</v>
      </c>
      <c r="L5612" t="s">
        <v>57</v>
      </c>
    </row>
    <row r="5613" spans="1:12" x14ac:dyDescent="0.3">
      <c r="A5613" t="s">
        <v>997</v>
      </c>
      <c r="B5613" t="s">
        <v>7292</v>
      </c>
      <c r="C5613" t="s">
        <v>84</v>
      </c>
      <c r="D5613" t="s">
        <v>572</v>
      </c>
      <c r="E5613" t="s">
        <v>93</v>
      </c>
      <c r="F5613" t="s">
        <v>219</v>
      </c>
      <c r="G5613" t="s">
        <v>68</v>
      </c>
      <c r="H5613">
        <v>2</v>
      </c>
      <c r="I5613">
        <v>87.33</v>
      </c>
      <c r="J5613">
        <v>5.6000000000000001E-2</v>
      </c>
      <c r="K5613">
        <v>30.78</v>
      </c>
      <c r="L5613" t="s">
        <v>57</v>
      </c>
    </row>
    <row r="5614" spans="1:12" x14ac:dyDescent="0.3">
      <c r="A5614" t="s">
        <v>3489</v>
      </c>
      <c r="B5614" t="s">
        <v>8337</v>
      </c>
      <c r="C5614" t="s">
        <v>88</v>
      </c>
      <c r="D5614" t="s">
        <v>89</v>
      </c>
      <c r="E5614" t="s">
        <v>107</v>
      </c>
      <c r="F5614" t="s">
        <v>108</v>
      </c>
      <c r="H5614">
        <v>1</v>
      </c>
      <c r="J5614">
        <v>9.0999999999999998E-2</v>
      </c>
      <c r="K5614">
        <v>22.8</v>
      </c>
      <c r="L5614" t="s">
        <v>57</v>
      </c>
    </row>
    <row r="5615" spans="1:12" x14ac:dyDescent="0.3">
      <c r="A5615" t="s">
        <v>995</v>
      </c>
      <c r="B5615" t="s">
        <v>7264</v>
      </c>
      <c r="C5615" t="s">
        <v>52</v>
      </c>
      <c r="D5615" t="s">
        <v>7243</v>
      </c>
      <c r="E5615" t="s">
        <v>54</v>
      </c>
      <c r="F5615" t="s">
        <v>268</v>
      </c>
      <c r="G5615" t="s">
        <v>68</v>
      </c>
      <c r="H5615">
        <v>3</v>
      </c>
      <c r="I5615">
        <v>16.920000000000002</v>
      </c>
      <c r="J5615">
        <v>0.157</v>
      </c>
      <c r="K5615">
        <v>11.17</v>
      </c>
      <c r="L5615" t="s">
        <v>57</v>
      </c>
    </row>
    <row r="5616" spans="1:12" x14ac:dyDescent="0.3">
      <c r="A5616" t="s">
        <v>5732</v>
      </c>
      <c r="B5616" t="s">
        <v>7470</v>
      </c>
      <c r="C5616" t="s">
        <v>63</v>
      </c>
      <c r="D5616" t="s">
        <v>188</v>
      </c>
      <c r="E5616" t="s">
        <v>60</v>
      </c>
      <c r="F5616" t="s">
        <v>67</v>
      </c>
      <c r="G5616" t="s">
        <v>68</v>
      </c>
      <c r="H5616">
        <v>4</v>
      </c>
      <c r="I5616">
        <v>107.93</v>
      </c>
      <c r="J5616">
        <v>0.28399999999999997</v>
      </c>
      <c r="K5616">
        <v>51.15</v>
      </c>
    </row>
    <row r="5617" spans="1:12" x14ac:dyDescent="0.3">
      <c r="A5617" t="s">
        <v>4928</v>
      </c>
      <c r="B5617" t="s">
        <v>7361</v>
      </c>
      <c r="C5617" t="s">
        <v>63</v>
      </c>
      <c r="D5617" t="s">
        <v>302</v>
      </c>
      <c r="E5617" t="s">
        <v>93</v>
      </c>
      <c r="F5617" t="s">
        <v>219</v>
      </c>
      <c r="G5617" t="s">
        <v>56</v>
      </c>
      <c r="H5617">
        <v>3</v>
      </c>
      <c r="I5617">
        <v>42.52</v>
      </c>
      <c r="J5617">
        <v>0.182</v>
      </c>
      <c r="K5617">
        <v>17.7</v>
      </c>
      <c r="L5617" t="s">
        <v>104</v>
      </c>
    </row>
    <row r="5618" spans="1:12" x14ac:dyDescent="0.3">
      <c r="A5618" t="s">
        <v>4798</v>
      </c>
      <c r="B5618" t="s">
        <v>6716</v>
      </c>
      <c r="C5618" t="s">
        <v>88</v>
      </c>
      <c r="D5618" t="s">
        <v>92</v>
      </c>
      <c r="E5618" t="s">
        <v>71</v>
      </c>
      <c r="F5618" t="s">
        <v>6884</v>
      </c>
      <c r="G5618" t="s">
        <v>56</v>
      </c>
      <c r="H5618">
        <v>1</v>
      </c>
      <c r="I5618">
        <v>104.33</v>
      </c>
      <c r="J5618">
        <v>5.2999999999999999E-2</v>
      </c>
      <c r="K5618">
        <v>81.39</v>
      </c>
      <c r="L5618" t="s">
        <v>57</v>
      </c>
    </row>
    <row r="5619" spans="1:12" x14ac:dyDescent="0.3">
      <c r="A5619" t="s">
        <v>4384</v>
      </c>
      <c r="B5619" t="s">
        <v>7043</v>
      </c>
      <c r="C5619" t="s">
        <v>84</v>
      </c>
      <c r="D5619" t="s">
        <v>147</v>
      </c>
      <c r="E5619" t="s">
        <v>71</v>
      </c>
      <c r="F5619" t="s">
        <v>126</v>
      </c>
      <c r="G5619" t="s">
        <v>68</v>
      </c>
      <c r="H5619">
        <v>2</v>
      </c>
      <c r="I5619">
        <v>61.78</v>
      </c>
      <c r="J5619">
        <v>0.14799999999999999</v>
      </c>
      <c r="K5619">
        <v>40.75</v>
      </c>
      <c r="L5619" t="s">
        <v>104</v>
      </c>
    </row>
    <row r="5620" spans="1:12" x14ac:dyDescent="0.3">
      <c r="A5620" t="s">
        <v>5707</v>
      </c>
      <c r="B5620" t="s">
        <v>6841</v>
      </c>
      <c r="C5620" t="s">
        <v>63</v>
      </c>
      <c r="D5620" t="s">
        <v>281</v>
      </c>
      <c r="E5620" t="s">
        <v>71</v>
      </c>
      <c r="F5620" t="s">
        <v>72</v>
      </c>
      <c r="G5620" t="s">
        <v>68</v>
      </c>
      <c r="H5620">
        <v>10</v>
      </c>
      <c r="I5620">
        <v>126.6</v>
      </c>
      <c r="J5620">
        <v>0.375</v>
      </c>
      <c r="K5620">
        <v>100.68</v>
      </c>
      <c r="L5620" t="s">
        <v>57</v>
      </c>
    </row>
    <row r="5621" spans="1:12" x14ac:dyDescent="0.3">
      <c r="A5621" t="s">
        <v>633</v>
      </c>
      <c r="B5621" t="s">
        <v>8056</v>
      </c>
      <c r="C5621" t="s">
        <v>52</v>
      </c>
      <c r="D5621" t="s">
        <v>237</v>
      </c>
      <c r="E5621" t="s">
        <v>71</v>
      </c>
      <c r="F5621" t="s">
        <v>78</v>
      </c>
      <c r="G5621" t="s">
        <v>68</v>
      </c>
      <c r="H5621">
        <v>3</v>
      </c>
      <c r="I5621">
        <v>255.17</v>
      </c>
      <c r="J5621">
        <v>9.6000000000000002E-2</v>
      </c>
      <c r="K5621">
        <v>175.41</v>
      </c>
      <c r="L5621" t="s">
        <v>57</v>
      </c>
    </row>
    <row r="5622" spans="1:12" x14ac:dyDescent="0.3">
      <c r="A5622" t="s">
        <v>383</v>
      </c>
      <c r="B5622" t="s">
        <v>7106</v>
      </c>
      <c r="C5622" t="s">
        <v>63</v>
      </c>
      <c r="D5622" t="s">
        <v>7518</v>
      </c>
      <c r="E5622" t="s">
        <v>71</v>
      </c>
      <c r="F5622" t="s">
        <v>97</v>
      </c>
      <c r="G5622" t="s">
        <v>68</v>
      </c>
      <c r="H5622">
        <v>9</v>
      </c>
      <c r="I5622">
        <v>149.31</v>
      </c>
      <c r="J5622">
        <v>0.252</v>
      </c>
      <c r="K5622">
        <v>117.18</v>
      </c>
      <c r="L5622" t="s">
        <v>6720</v>
      </c>
    </row>
    <row r="5623" spans="1:12" x14ac:dyDescent="0.3">
      <c r="A5623" t="s">
        <v>3773</v>
      </c>
      <c r="B5623" t="s">
        <v>8403</v>
      </c>
      <c r="C5623" t="s">
        <v>52</v>
      </c>
      <c r="D5623" t="s">
        <v>53</v>
      </c>
      <c r="E5623" t="s">
        <v>71</v>
      </c>
      <c r="F5623" t="s">
        <v>78</v>
      </c>
      <c r="G5623" t="s">
        <v>68</v>
      </c>
      <c r="H5623">
        <v>2</v>
      </c>
      <c r="I5623">
        <v>140.24</v>
      </c>
      <c r="J5623">
        <v>8.5000000000000006E-2</v>
      </c>
      <c r="K5623">
        <v>91.8</v>
      </c>
      <c r="L5623" t="s">
        <v>57</v>
      </c>
    </row>
    <row r="5624" spans="1:12" x14ac:dyDescent="0.3">
      <c r="A5624" t="s">
        <v>3854</v>
      </c>
      <c r="B5624" t="s">
        <v>8635</v>
      </c>
      <c r="C5624" t="s">
        <v>63</v>
      </c>
      <c r="D5624" t="s">
        <v>258</v>
      </c>
      <c r="E5624" t="s">
        <v>54</v>
      </c>
      <c r="F5624" t="s">
        <v>6763</v>
      </c>
      <c r="G5624" t="s">
        <v>68</v>
      </c>
      <c r="H5624">
        <v>8</v>
      </c>
      <c r="I5624">
        <v>12.7</v>
      </c>
      <c r="J5624">
        <v>0.13400000000000001</v>
      </c>
      <c r="K5624">
        <v>8.27</v>
      </c>
      <c r="L5624" t="s">
        <v>6738</v>
      </c>
    </row>
    <row r="5625" spans="1:12" x14ac:dyDescent="0.3">
      <c r="A5625" t="s">
        <v>3602</v>
      </c>
      <c r="B5625" t="s">
        <v>7872</v>
      </c>
      <c r="C5625" t="s">
        <v>63</v>
      </c>
      <c r="D5625" t="s">
        <v>82</v>
      </c>
      <c r="E5625" t="s">
        <v>7244</v>
      </c>
      <c r="F5625" t="s">
        <v>219</v>
      </c>
      <c r="G5625" t="s">
        <v>68</v>
      </c>
      <c r="H5625">
        <v>2</v>
      </c>
      <c r="I5625">
        <v>41.46</v>
      </c>
      <c r="J5625">
        <v>0.188</v>
      </c>
      <c r="K5625">
        <v>17.86</v>
      </c>
      <c r="L5625" t="s">
        <v>57</v>
      </c>
    </row>
    <row r="5626" spans="1:12" x14ac:dyDescent="0.3">
      <c r="A5626" t="s">
        <v>6036</v>
      </c>
      <c r="B5626" t="s">
        <v>7578</v>
      </c>
      <c r="C5626" t="s">
        <v>84</v>
      </c>
      <c r="D5626" t="s">
        <v>7939</v>
      </c>
      <c r="E5626" t="s">
        <v>107</v>
      </c>
      <c r="F5626" t="s">
        <v>193</v>
      </c>
      <c r="G5626" t="s">
        <v>56</v>
      </c>
      <c r="H5626">
        <v>4</v>
      </c>
      <c r="I5626">
        <v>58.47</v>
      </c>
      <c r="J5626">
        <v>3.1E-2</v>
      </c>
      <c r="K5626">
        <v>23.34</v>
      </c>
      <c r="L5626" t="s">
        <v>57</v>
      </c>
    </row>
    <row r="5627" spans="1:12" x14ac:dyDescent="0.3">
      <c r="A5627" t="s">
        <v>2582</v>
      </c>
      <c r="B5627" t="s">
        <v>6808</v>
      </c>
      <c r="C5627" t="s">
        <v>84</v>
      </c>
      <c r="D5627" t="s">
        <v>171</v>
      </c>
      <c r="E5627" t="s">
        <v>71</v>
      </c>
      <c r="F5627" t="s">
        <v>97</v>
      </c>
      <c r="G5627" t="s">
        <v>56</v>
      </c>
      <c r="H5627">
        <v>1</v>
      </c>
      <c r="I5627">
        <v>29.64</v>
      </c>
      <c r="J5627">
        <v>0.18</v>
      </c>
      <c r="K5627">
        <v>20.88</v>
      </c>
      <c r="L5627" t="s">
        <v>57</v>
      </c>
    </row>
    <row r="5628" spans="1:12" x14ac:dyDescent="0.3">
      <c r="A5628" t="s">
        <v>1274</v>
      </c>
      <c r="B5628" t="s">
        <v>8636</v>
      </c>
      <c r="C5628" t="s">
        <v>52</v>
      </c>
      <c r="D5628" t="s">
        <v>59</v>
      </c>
      <c r="E5628" t="s">
        <v>54</v>
      </c>
      <c r="F5628" t="s">
        <v>55</v>
      </c>
      <c r="G5628" t="s">
        <v>68</v>
      </c>
      <c r="H5628">
        <v>2</v>
      </c>
      <c r="I5628">
        <v>22.9</v>
      </c>
      <c r="J5628">
        <v>0.13800000000000001</v>
      </c>
      <c r="K5628">
        <v>13.03</v>
      </c>
      <c r="L5628" t="s">
        <v>57</v>
      </c>
    </row>
    <row r="5629" spans="1:12" x14ac:dyDescent="0.3">
      <c r="A5629" t="s">
        <v>2788</v>
      </c>
      <c r="B5629" t="s">
        <v>7019</v>
      </c>
      <c r="C5629" t="s">
        <v>63</v>
      </c>
      <c r="D5629" t="s">
        <v>188</v>
      </c>
      <c r="E5629" t="s">
        <v>54</v>
      </c>
      <c r="F5629" t="s">
        <v>55</v>
      </c>
      <c r="G5629" t="s">
        <v>68</v>
      </c>
      <c r="H5629">
        <v>4</v>
      </c>
      <c r="I5629">
        <v>4.3</v>
      </c>
      <c r="J5629">
        <v>0.32500000000000001</v>
      </c>
      <c r="K5629">
        <v>2.42</v>
      </c>
      <c r="L5629" t="s">
        <v>57</v>
      </c>
    </row>
    <row r="5630" spans="1:12" x14ac:dyDescent="0.3">
      <c r="A5630" t="s">
        <v>4940</v>
      </c>
      <c r="B5630" t="s">
        <v>8451</v>
      </c>
      <c r="C5630" t="s">
        <v>84</v>
      </c>
      <c r="D5630" t="s">
        <v>177</v>
      </c>
      <c r="E5630" t="s">
        <v>54</v>
      </c>
      <c r="F5630" t="s">
        <v>268</v>
      </c>
      <c r="G5630" t="s">
        <v>56</v>
      </c>
      <c r="H5630">
        <v>1</v>
      </c>
      <c r="I5630">
        <v>17.34</v>
      </c>
      <c r="J5630">
        <v>0</v>
      </c>
      <c r="K5630">
        <v>11.27</v>
      </c>
      <c r="L5630" t="s">
        <v>57</v>
      </c>
    </row>
    <row r="5631" spans="1:12" x14ac:dyDescent="0.3">
      <c r="A5631" t="s">
        <v>5190</v>
      </c>
      <c r="B5631" t="s">
        <v>7626</v>
      </c>
      <c r="C5631" t="s">
        <v>88</v>
      </c>
      <c r="D5631" t="s">
        <v>167</v>
      </c>
      <c r="E5631" t="s">
        <v>71</v>
      </c>
      <c r="F5631" t="s">
        <v>72</v>
      </c>
      <c r="G5631" t="s">
        <v>68</v>
      </c>
      <c r="H5631">
        <v>1</v>
      </c>
      <c r="I5631">
        <v>147.51</v>
      </c>
      <c r="J5631">
        <v>2.1999999999999999E-2</v>
      </c>
      <c r="K5631">
        <v>109.62</v>
      </c>
      <c r="L5631" t="s">
        <v>57</v>
      </c>
    </row>
    <row r="5632" spans="1:12" x14ac:dyDescent="0.3">
      <c r="A5632" t="s">
        <v>1506</v>
      </c>
      <c r="B5632" t="s">
        <v>7102</v>
      </c>
      <c r="C5632" t="s">
        <v>63</v>
      </c>
      <c r="D5632" t="s">
        <v>165</v>
      </c>
      <c r="E5632" t="s">
        <v>93</v>
      </c>
      <c r="F5632" t="s">
        <v>124</v>
      </c>
      <c r="G5632" t="s">
        <v>68</v>
      </c>
      <c r="H5632">
        <v>3</v>
      </c>
      <c r="I5632">
        <v>87.75</v>
      </c>
      <c r="J5632">
        <v>0.311</v>
      </c>
      <c r="K5632">
        <v>42.73</v>
      </c>
      <c r="L5632" t="s">
        <v>57</v>
      </c>
    </row>
    <row r="5633" spans="1:12" x14ac:dyDescent="0.3">
      <c r="A5633" t="s">
        <v>2373</v>
      </c>
      <c r="B5633" t="s">
        <v>6818</v>
      </c>
      <c r="C5633" t="s">
        <v>63</v>
      </c>
      <c r="D5633" t="s">
        <v>82</v>
      </c>
      <c r="E5633" t="s">
        <v>107</v>
      </c>
      <c r="F5633" t="s">
        <v>193</v>
      </c>
      <c r="G5633" t="s">
        <v>68</v>
      </c>
      <c r="H5633">
        <v>2</v>
      </c>
      <c r="I5633">
        <v>13.64</v>
      </c>
      <c r="J5633">
        <v>0.28399999999999997</v>
      </c>
      <c r="K5633">
        <v>5.66</v>
      </c>
      <c r="L5633" t="s">
        <v>57</v>
      </c>
    </row>
    <row r="5634" spans="1:12" x14ac:dyDescent="0.3">
      <c r="A5634" t="s">
        <v>6094</v>
      </c>
      <c r="B5634" t="s">
        <v>6922</v>
      </c>
      <c r="C5634" t="s">
        <v>88</v>
      </c>
      <c r="D5634" t="s">
        <v>167</v>
      </c>
      <c r="E5634" t="s">
        <v>71</v>
      </c>
      <c r="F5634" t="s">
        <v>72</v>
      </c>
      <c r="G5634" t="s">
        <v>68</v>
      </c>
      <c r="H5634">
        <v>3</v>
      </c>
      <c r="I5634">
        <v>52.59</v>
      </c>
      <c r="J5634">
        <v>3.3000000000000002E-2</v>
      </c>
      <c r="K5634">
        <v>36.68</v>
      </c>
      <c r="L5634" t="s">
        <v>6720</v>
      </c>
    </row>
    <row r="5635" spans="1:12" x14ac:dyDescent="0.3">
      <c r="A5635" t="s">
        <v>2633</v>
      </c>
      <c r="B5635" t="s">
        <v>8637</v>
      </c>
      <c r="C5635" t="s">
        <v>63</v>
      </c>
      <c r="D5635" t="s">
        <v>64</v>
      </c>
      <c r="E5635" t="s">
        <v>60</v>
      </c>
      <c r="F5635" t="s">
        <v>90</v>
      </c>
      <c r="G5635" t="s">
        <v>68</v>
      </c>
      <c r="H5635">
        <v>1</v>
      </c>
      <c r="I5635">
        <v>90.57</v>
      </c>
      <c r="J5635">
        <v>0.32300000000000001</v>
      </c>
      <c r="K5635">
        <v>48.38</v>
      </c>
      <c r="L5635" t="s">
        <v>104</v>
      </c>
    </row>
    <row r="5636" spans="1:12" x14ac:dyDescent="0.3">
      <c r="A5636" t="s">
        <v>972</v>
      </c>
      <c r="B5636" t="s">
        <v>8638</v>
      </c>
      <c r="C5636" t="s">
        <v>52</v>
      </c>
      <c r="D5636" t="s">
        <v>237</v>
      </c>
      <c r="E5636" t="s">
        <v>93</v>
      </c>
      <c r="F5636" t="s">
        <v>141</v>
      </c>
      <c r="G5636" t="s">
        <v>68</v>
      </c>
      <c r="H5636">
        <v>1</v>
      </c>
      <c r="I5636">
        <v>77.010000000000005</v>
      </c>
      <c r="J5636">
        <v>0.12</v>
      </c>
      <c r="K5636">
        <v>35.65</v>
      </c>
      <c r="L5636" t="s">
        <v>57</v>
      </c>
    </row>
    <row r="5637" spans="1:12" x14ac:dyDescent="0.3">
      <c r="A5637" t="s">
        <v>706</v>
      </c>
      <c r="B5637" t="s">
        <v>8196</v>
      </c>
      <c r="C5637" t="s">
        <v>52</v>
      </c>
      <c r="D5637" t="s">
        <v>75</v>
      </c>
      <c r="E5637" t="s">
        <v>60</v>
      </c>
      <c r="F5637" t="s">
        <v>99</v>
      </c>
      <c r="G5637" t="s">
        <v>68</v>
      </c>
      <c r="H5637">
        <v>5</v>
      </c>
      <c r="I5637">
        <v>115.45</v>
      </c>
      <c r="J5637">
        <v>2.1999999999999999E-2</v>
      </c>
      <c r="K5637">
        <v>63.08</v>
      </c>
      <c r="L5637" t="s">
        <v>57</v>
      </c>
    </row>
    <row r="5638" spans="1:12" x14ac:dyDescent="0.3">
      <c r="A5638" t="s">
        <v>1432</v>
      </c>
      <c r="B5638" t="s">
        <v>6808</v>
      </c>
      <c r="C5638" t="s">
        <v>88</v>
      </c>
      <c r="D5638" t="s">
        <v>89</v>
      </c>
      <c r="E5638" t="s">
        <v>60</v>
      </c>
      <c r="F5638" t="s">
        <v>76</v>
      </c>
      <c r="G5638" t="s">
        <v>68</v>
      </c>
      <c r="H5638">
        <v>2</v>
      </c>
      <c r="I5638">
        <v>72.930000000000007</v>
      </c>
      <c r="J5638">
        <v>0.128</v>
      </c>
      <c r="K5638">
        <v>38.82</v>
      </c>
      <c r="L5638" t="s">
        <v>57</v>
      </c>
    </row>
    <row r="5639" spans="1:12" x14ac:dyDescent="0.3">
      <c r="A5639" t="s">
        <v>3872</v>
      </c>
      <c r="B5639" t="s">
        <v>6938</v>
      </c>
      <c r="C5639" t="s">
        <v>63</v>
      </c>
      <c r="D5639" t="s">
        <v>64</v>
      </c>
      <c r="E5639" t="s">
        <v>107</v>
      </c>
      <c r="F5639" t="s">
        <v>108</v>
      </c>
      <c r="G5639" t="s">
        <v>68</v>
      </c>
      <c r="H5639">
        <v>1</v>
      </c>
      <c r="I5639">
        <v>53.79</v>
      </c>
      <c r="J5639">
        <v>0.193</v>
      </c>
      <c r="K5639">
        <v>17.510000000000002</v>
      </c>
      <c r="L5639" t="s">
        <v>57</v>
      </c>
    </row>
    <row r="5640" spans="1:12" x14ac:dyDescent="0.3">
      <c r="A5640" t="s">
        <v>4620</v>
      </c>
      <c r="B5640" t="s">
        <v>6873</v>
      </c>
      <c r="C5640" t="s">
        <v>52</v>
      </c>
      <c r="D5640" t="s">
        <v>121</v>
      </c>
      <c r="E5640" t="s">
        <v>60</v>
      </c>
      <c r="F5640" t="s">
        <v>67</v>
      </c>
      <c r="G5640" t="s">
        <v>56</v>
      </c>
      <c r="H5640">
        <v>2</v>
      </c>
      <c r="I5640">
        <v>81.349999999999994</v>
      </c>
      <c r="J5640">
        <v>4.0000000000000001E-3</v>
      </c>
      <c r="K5640">
        <v>36.380000000000003</v>
      </c>
      <c r="L5640" t="s">
        <v>57</v>
      </c>
    </row>
    <row r="5641" spans="1:12" x14ac:dyDescent="0.3">
      <c r="A5641" t="s">
        <v>973</v>
      </c>
      <c r="B5641" t="s">
        <v>7599</v>
      </c>
      <c r="C5641" t="s">
        <v>88</v>
      </c>
      <c r="D5641" t="s">
        <v>123</v>
      </c>
      <c r="E5641" t="s">
        <v>54</v>
      </c>
      <c r="F5641" t="s">
        <v>55</v>
      </c>
      <c r="G5641" t="s">
        <v>56</v>
      </c>
      <c r="H5641">
        <v>1</v>
      </c>
      <c r="I5641">
        <v>19.16</v>
      </c>
      <c r="J5641">
        <v>0.185</v>
      </c>
      <c r="K5641">
        <v>11.53</v>
      </c>
      <c r="L5641" t="s">
        <v>57</v>
      </c>
    </row>
    <row r="5642" spans="1:12" x14ac:dyDescent="0.3">
      <c r="A5642" t="s">
        <v>6480</v>
      </c>
      <c r="B5642" t="s">
        <v>7501</v>
      </c>
      <c r="C5642" t="s">
        <v>84</v>
      </c>
      <c r="D5642" t="s">
        <v>243</v>
      </c>
      <c r="E5642" t="s">
        <v>107</v>
      </c>
      <c r="F5642" t="s">
        <v>132</v>
      </c>
      <c r="G5642" t="s">
        <v>68</v>
      </c>
      <c r="H5642">
        <v>1</v>
      </c>
      <c r="I5642">
        <v>59.76</v>
      </c>
      <c r="J5642">
        <v>0</v>
      </c>
      <c r="K5642">
        <v>20.22</v>
      </c>
      <c r="L5642" t="s">
        <v>57</v>
      </c>
    </row>
    <row r="5643" spans="1:12" x14ac:dyDescent="0.3">
      <c r="A5643" t="s">
        <v>3000</v>
      </c>
      <c r="B5643" t="s">
        <v>7593</v>
      </c>
      <c r="C5643" t="s">
        <v>88</v>
      </c>
      <c r="D5643" t="s">
        <v>234</v>
      </c>
      <c r="E5643" t="s">
        <v>93</v>
      </c>
      <c r="F5643" t="s">
        <v>124</v>
      </c>
      <c r="G5643" t="s">
        <v>56</v>
      </c>
      <c r="H5643">
        <v>3</v>
      </c>
      <c r="I5643">
        <v>38.47</v>
      </c>
      <c r="J5643">
        <v>7.4999999999999997E-2</v>
      </c>
      <c r="K5643">
        <v>14.64</v>
      </c>
      <c r="L5643" t="s">
        <v>57</v>
      </c>
    </row>
    <row r="5644" spans="1:12" x14ac:dyDescent="0.3">
      <c r="A5644" t="s">
        <v>4328</v>
      </c>
      <c r="B5644" t="s">
        <v>8639</v>
      </c>
      <c r="C5644" t="s">
        <v>84</v>
      </c>
      <c r="D5644" t="s">
        <v>372</v>
      </c>
      <c r="E5644" t="s">
        <v>60</v>
      </c>
      <c r="F5644" t="s">
        <v>67</v>
      </c>
      <c r="G5644" t="s">
        <v>68</v>
      </c>
      <c r="H5644">
        <v>3</v>
      </c>
      <c r="I5644">
        <v>50.09</v>
      </c>
      <c r="J5644">
        <v>0.157</v>
      </c>
      <c r="K5644">
        <v>24.48</v>
      </c>
      <c r="L5644" t="s">
        <v>57</v>
      </c>
    </row>
    <row r="5645" spans="1:12" x14ac:dyDescent="0.3">
      <c r="A5645" t="s">
        <v>3411</v>
      </c>
      <c r="B5645" t="s">
        <v>8076</v>
      </c>
      <c r="C5645" t="s">
        <v>88</v>
      </c>
      <c r="D5645" t="s">
        <v>116</v>
      </c>
      <c r="E5645" t="s">
        <v>60</v>
      </c>
      <c r="F5645" t="s">
        <v>67</v>
      </c>
      <c r="G5645" t="s">
        <v>68</v>
      </c>
      <c r="H5645">
        <v>7</v>
      </c>
      <c r="I5645">
        <v>112.45</v>
      </c>
      <c r="J5645">
        <v>7.9000000000000001E-2</v>
      </c>
      <c r="K5645">
        <v>45.85</v>
      </c>
      <c r="L5645" t="s">
        <v>57</v>
      </c>
    </row>
    <row r="5646" spans="1:12" x14ac:dyDescent="0.3">
      <c r="A5646" t="s">
        <v>5331</v>
      </c>
      <c r="B5646" t="s">
        <v>7080</v>
      </c>
      <c r="C5646" t="s">
        <v>52</v>
      </c>
      <c r="D5646" t="s">
        <v>53</v>
      </c>
      <c r="E5646" t="s">
        <v>54</v>
      </c>
      <c r="F5646" t="s">
        <v>114</v>
      </c>
      <c r="G5646" t="s">
        <v>56</v>
      </c>
      <c r="H5646">
        <v>1</v>
      </c>
      <c r="I5646">
        <v>17.440000000000001</v>
      </c>
      <c r="J5646">
        <v>1.2E-2</v>
      </c>
      <c r="K5646">
        <v>11.26</v>
      </c>
      <c r="L5646" t="s">
        <v>57</v>
      </c>
    </row>
    <row r="5647" spans="1:12" x14ac:dyDescent="0.3">
      <c r="A5647" t="s">
        <v>4683</v>
      </c>
      <c r="B5647" t="s">
        <v>6766</v>
      </c>
      <c r="C5647" t="s">
        <v>84</v>
      </c>
      <c r="D5647" t="s">
        <v>243</v>
      </c>
      <c r="E5647" t="s">
        <v>107</v>
      </c>
      <c r="F5647" t="s">
        <v>132</v>
      </c>
      <c r="G5647" t="s">
        <v>56</v>
      </c>
      <c r="H5647">
        <v>-5</v>
      </c>
      <c r="I5647">
        <v>33.450000000000003</v>
      </c>
      <c r="J5647">
        <v>0.108</v>
      </c>
      <c r="L5647" t="s">
        <v>57</v>
      </c>
    </row>
    <row r="5648" spans="1:12" x14ac:dyDescent="0.3">
      <c r="A5648" t="s">
        <v>4789</v>
      </c>
      <c r="B5648" t="s">
        <v>7581</v>
      </c>
      <c r="C5648" t="s">
        <v>88</v>
      </c>
      <c r="D5648" t="s">
        <v>202</v>
      </c>
      <c r="E5648" t="s">
        <v>60</v>
      </c>
      <c r="F5648" t="s">
        <v>61</v>
      </c>
      <c r="G5648" t="s">
        <v>68</v>
      </c>
      <c r="H5648">
        <v>1</v>
      </c>
      <c r="I5648">
        <v>41.98</v>
      </c>
      <c r="K5648">
        <v>22.8</v>
      </c>
      <c r="L5648" t="s">
        <v>57</v>
      </c>
    </row>
    <row r="5649" spans="1:12" x14ac:dyDescent="0.3">
      <c r="A5649" t="s">
        <v>6623</v>
      </c>
      <c r="B5649" t="s">
        <v>7894</v>
      </c>
      <c r="C5649" t="s">
        <v>88</v>
      </c>
      <c r="D5649" t="s">
        <v>234</v>
      </c>
      <c r="E5649" t="s">
        <v>71</v>
      </c>
      <c r="F5649" t="s">
        <v>126</v>
      </c>
      <c r="G5649" t="s">
        <v>68</v>
      </c>
      <c r="H5649">
        <v>5</v>
      </c>
      <c r="I5649">
        <v>235.33</v>
      </c>
      <c r="J5649">
        <v>9.2999999999999999E-2</v>
      </c>
      <c r="K5649">
        <v>186</v>
      </c>
      <c r="L5649" t="s">
        <v>104</v>
      </c>
    </row>
    <row r="5650" spans="1:12" x14ac:dyDescent="0.3">
      <c r="A5650" t="s">
        <v>3969</v>
      </c>
      <c r="B5650" t="s">
        <v>8407</v>
      </c>
      <c r="C5650" t="s">
        <v>63</v>
      </c>
      <c r="D5650" t="s">
        <v>8467</v>
      </c>
      <c r="E5650" t="s">
        <v>6911</v>
      </c>
      <c r="F5650" t="s">
        <v>61</v>
      </c>
      <c r="G5650" t="s">
        <v>56</v>
      </c>
      <c r="H5650">
        <v>2</v>
      </c>
      <c r="I5650">
        <v>29.25</v>
      </c>
      <c r="J5650">
        <v>0.214</v>
      </c>
      <c r="K5650">
        <v>14.82</v>
      </c>
      <c r="L5650" t="s">
        <v>57</v>
      </c>
    </row>
    <row r="5651" spans="1:12" x14ac:dyDescent="0.3">
      <c r="A5651" t="s">
        <v>5354</v>
      </c>
      <c r="B5651" t="s">
        <v>6845</v>
      </c>
      <c r="C5651" t="s">
        <v>88</v>
      </c>
      <c r="D5651" t="s">
        <v>179</v>
      </c>
      <c r="E5651" t="s">
        <v>93</v>
      </c>
      <c r="F5651" t="s">
        <v>219</v>
      </c>
      <c r="G5651" t="s">
        <v>68</v>
      </c>
      <c r="H5651">
        <v>5</v>
      </c>
      <c r="I5651">
        <v>29.39</v>
      </c>
      <c r="J5651">
        <v>0.15</v>
      </c>
      <c r="K5651">
        <v>13.48</v>
      </c>
      <c r="L5651" t="s">
        <v>6738</v>
      </c>
    </row>
    <row r="5652" spans="1:12" x14ac:dyDescent="0.3">
      <c r="A5652" t="s">
        <v>1994</v>
      </c>
      <c r="B5652" t="s">
        <v>8532</v>
      </c>
      <c r="C5652" t="s">
        <v>63</v>
      </c>
      <c r="D5652" t="s">
        <v>263</v>
      </c>
      <c r="E5652" t="s">
        <v>7244</v>
      </c>
      <c r="F5652" t="s">
        <v>255</v>
      </c>
      <c r="G5652" t="s">
        <v>56</v>
      </c>
      <c r="H5652">
        <v>1</v>
      </c>
      <c r="I5652">
        <v>36.700000000000003</v>
      </c>
      <c r="J5652">
        <v>0.33500000000000002</v>
      </c>
      <c r="K5652">
        <v>16.239999999999998</v>
      </c>
      <c r="L5652" t="s">
        <v>57</v>
      </c>
    </row>
    <row r="5653" spans="1:12" x14ac:dyDescent="0.3">
      <c r="A5653" t="s">
        <v>5641</v>
      </c>
      <c r="B5653" t="s">
        <v>8577</v>
      </c>
      <c r="C5653" t="s">
        <v>6741</v>
      </c>
      <c r="D5653" t="s">
        <v>101</v>
      </c>
      <c r="E5653" t="s">
        <v>54</v>
      </c>
      <c r="F5653" t="s">
        <v>65</v>
      </c>
      <c r="G5653" t="s">
        <v>68</v>
      </c>
      <c r="H5653">
        <v>4</v>
      </c>
      <c r="I5653">
        <v>11.52</v>
      </c>
      <c r="J5653">
        <v>0.14199999999999999</v>
      </c>
      <c r="K5653">
        <v>7.21</v>
      </c>
      <c r="L5653" t="s">
        <v>57</v>
      </c>
    </row>
    <row r="5654" spans="1:12" x14ac:dyDescent="0.3">
      <c r="A5654" t="s">
        <v>1401</v>
      </c>
      <c r="B5654" t="s">
        <v>8203</v>
      </c>
      <c r="C5654" t="s">
        <v>52</v>
      </c>
      <c r="D5654" t="s">
        <v>75</v>
      </c>
      <c r="E5654" t="s">
        <v>107</v>
      </c>
      <c r="F5654" t="s">
        <v>132</v>
      </c>
      <c r="G5654" t="s">
        <v>68</v>
      </c>
      <c r="H5654">
        <v>2</v>
      </c>
      <c r="I5654">
        <v>52.55</v>
      </c>
      <c r="J5654">
        <v>0.13600000000000001</v>
      </c>
      <c r="K5654">
        <v>21.5</v>
      </c>
      <c r="L5654" t="s">
        <v>57</v>
      </c>
    </row>
    <row r="5655" spans="1:12" x14ac:dyDescent="0.3">
      <c r="A5655" t="s">
        <v>357</v>
      </c>
      <c r="B5655" t="s">
        <v>7003</v>
      </c>
      <c r="C5655" t="s">
        <v>88</v>
      </c>
      <c r="D5655" t="s">
        <v>6964</v>
      </c>
      <c r="E5655" t="s">
        <v>60</v>
      </c>
      <c r="F5655" t="s">
        <v>67</v>
      </c>
      <c r="G5655" t="s">
        <v>68</v>
      </c>
      <c r="H5655">
        <v>15</v>
      </c>
      <c r="I5655">
        <v>39.76</v>
      </c>
      <c r="J5655">
        <v>0.157</v>
      </c>
      <c r="K5655">
        <v>21.84</v>
      </c>
      <c r="L5655" t="s">
        <v>57</v>
      </c>
    </row>
    <row r="5656" spans="1:12" x14ac:dyDescent="0.3">
      <c r="A5656" t="s">
        <v>1681</v>
      </c>
      <c r="B5656" t="s">
        <v>8275</v>
      </c>
      <c r="C5656" t="s">
        <v>63</v>
      </c>
      <c r="D5656" t="s">
        <v>137</v>
      </c>
      <c r="E5656" t="s">
        <v>107</v>
      </c>
      <c r="F5656" t="s">
        <v>148</v>
      </c>
      <c r="G5656" t="s">
        <v>56</v>
      </c>
      <c r="H5656">
        <v>8</v>
      </c>
      <c r="I5656">
        <v>50.19</v>
      </c>
      <c r="J5656">
        <v>0.104</v>
      </c>
      <c r="K5656">
        <v>19.079999999999998</v>
      </c>
      <c r="L5656" t="s">
        <v>104</v>
      </c>
    </row>
    <row r="5657" spans="1:12" x14ac:dyDescent="0.3">
      <c r="A5657" t="s">
        <v>1765</v>
      </c>
      <c r="B5657" t="s">
        <v>8263</v>
      </c>
      <c r="C5657" t="s">
        <v>88</v>
      </c>
      <c r="D5657" t="s">
        <v>270</v>
      </c>
      <c r="E5657" t="s">
        <v>71</v>
      </c>
      <c r="F5657" t="s">
        <v>86</v>
      </c>
      <c r="G5657" t="s">
        <v>56</v>
      </c>
      <c r="H5657">
        <v>9</v>
      </c>
      <c r="I5657">
        <v>191.34</v>
      </c>
      <c r="J5657">
        <v>0.19</v>
      </c>
      <c r="K5657">
        <v>128.72999999999999</v>
      </c>
    </row>
    <row r="5658" spans="1:12" x14ac:dyDescent="0.3">
      <c r="A5658" t="s">
        <v>3925</v>
      </c>
      <c r="B5658" t="s">
        <v>8490</v>
      </c>
      <c r="C5658" t="s">
        <v>84</v>
      </c>
      <c r="D5658" t="s">
        <v>229</v>
      </c>
      <c r="E5658" t="s">
        <v>71</v>
      </c>
      <c r="F5658" t="s">
        <v>78</v>
      </c>
      <c r="G5658" t="s">
        <v>68</v>
      </c>
      <c r="H5658">
        <v>5</v>
      </c>
      <c r="I5658">
        <v>223.92</v>
      </c>
      <c r="J5658">
        <v>0.22800000000000001</v>
      </c>
      <c r="K5658">
        <v>164.18</v>
      </c>
      <c r="L5658" t="s">
        <v>57</v>
      </c>
    </row>
    <row r="5659" spans="1:12" x14ac:dyDescent="0.3">
      <c r="A5659" t="s">
        <v>4401</v>
      </c>
      <c r="B5659" t="s">
        <v>8640</v>
      </c>
      <c r="C5659" t="s">
        <v>84</v>
      </c>
      <c r="D5659" t="s">
        <v>6951</v>
      </c>
      <c r="E5659" t="s">
        <v>71</v>
      </c>
      <c r="F5659" t="s">
        <v>72</v>
      </c>
      <c r="G5659" t="s">
        <v>56</v>
      </c>
      <c r="H5659">
        <v>4</v>
      </c>
      <c r="I5659">
        <v>127.43</v>
      </c>
      <c r="J5659">
        <v>3.3000000000000002E-2</v>
      </c>
      <c r="K5659">
        <v>96.17</v>
      </c>
      <c r="L5659" t="s">
        <v>57</v>
      </c>
    </row>
    <row r="5660" spans="1:12" x14ac:dyDescent="0.3">
      <c r="A5660" t="s">
        <v>285</v>
      </c>
      <c r="B5660" t="s">
        <v>8641</v>
      </c>
      <c r="C5660" t="s">
        <v>88</v>
      </c>
      <c r="D5660" t="s">
        <v>135</v>
      </c>
      <c r="E5660" t="s">
        <v>71</v>
      </c>
      <c r="F5660" t="s">
        <v>97</v>
      </c>
      <c r="G5660" t="s">
        <v>56</v>
      </c>
      <c r="H5660">
        <v>4</v>
      </c>
      <c r="I5660">
        <v>275.42</v>
      </c>
      <c r="J5660">
        <v>3.2000000000000001E-2</v>
      </c>
      <c r="K5660">
        <v>209.81</v>
      </c>
      <c r="L5660" t="s">
        <v>57</v>
      </c>
    </row>
    <row r="5661" spans="1:12" x14ac:dyDescent="0.3">
      <c r="A5661" t="s">
        <v>4432</v>
      </c>
      <c r="B5661" t="s">
        <v>7268</v>
      </c>
      <c r="C5661" t="s">
        <v>63</v>
      </c>
      <c r="D5661" t="s">
        <v>258</v>
      </c>
      <c r="E5661" t="s">
        <v>54</v>
      </c>
      <c r="F5661" t="s">
        <v>156</v>
      </c>
      <c r="G5661" t="s">
        <v>56</v>
      </c>
      <c r="H5661">
        <v>7</v>
      </c>
      <c r="I5661">
        <v>17.010000000000002</v>
      </c>
      <c r="J5661">
        <v>0.21099999999999999</v>
      </c>
      <c r="K5661">
        <v>11.56</v>
      </c>
      <c r="L5661" t="s">
        <v>57</v>
      </c>
    </row>
    <row r="5662" spans="1:12" x14ac:dyDescent="0.3">
      <c r="A5662" t="s">
        <v>4214</v>
      </c>
      <c r="B5662" t="s">
        <v>7564</v>
      </c>
      <c r="C5662" t="s">
        <v>63</v>
      </c>
      <c r="D5662" t="s">
        <v>251</v>
      </c>
      <c r="E5662" t="s">
        <v>93</v>
      </c>
      <c r="F5662" t="s">
        <v>255</v>
      </c>
      <c r="G5662" t="s">
        <v>56</v>
      </c>
      <c r="H5662">
        <v>1</v>
      </c>
      <c r="I5662">
        <v>76.510000000000005</v>
      </c>
      <c r="J5662">
        <v>0.32900000000000001</v>
      </c>
      <c r="K5662">
        <v>33.380000000000003</v>
      </c>
      <c r="L5662" t="s">
        <v>57</v>
      </c>
    </row>
    <row r="5663" spans="1:12" x14ac:dyDescent="0.3">
      <c r="A5663" t="s">
        <v>2566</v>
      </c>
      <c r="B5663" t="s">
        <v>7010</v>
      </c>
      <c r="C5663" t="s">
        <v>52</v>
      </c>
      <c r="D5663" t="s">
        <v>113</v>
      </c>
      <c r="E5663" t="s">
        <v>71</v>
      </c>
      <c r="F5663" t="s">
        <v>126</v>
      </c>
      <c r="G5663" t="s">
        <v>68</v>
      </c>
      <c r="H5663">
        <v>1</v>
      </c>
      <c r="I5663">
        <v>53.74</v>
      </c>
      <c r="J5663">
        <v>0.04</v>
      </c>
      <c r="K5663">
        <v>42.29</v>
      </c>
    </row>
    <row r="5664" spans="1:12" x14ac:dyDescent="0.3">
      <c r="A5664" t="s">
        <v>2648</v>
      </c>
      <c r="B5664" t="s">
        <v>8444</v>
      </c>
      <c r="C5664" t="s">
        <v>84</v>
      </c>
      <c r="D5664" t="s">
        <v>229</v>
      </c>
      <c r="E5664" t="s">
        <v>60</v>
      </c>
      <c r="F5664" t="s">
        <v>61</v>
      </c>
      <c r="G5664" t="s">
        <v>56</v>
      </c>
      <c r="H5664">
        <v>5</v>
      </c>
      <c r="I5664">
        <v>15.81</v>
      </c>
      <c r="J5664">
        <v>0.14699999999999999</v>
      </c>
      <c r="K5664">
        <v>6.38</v>
      </c>
      <c r="L5664" t="s">
        <v>57</v>
      </c>
    </row>
    <row r="5665" spans="1:12" x14ac:dyDescent="0.3">
      <c r="A5665" t="s">
        <v>2475</v>
      </c>
      <c r="B5665" t="s">
        <v>7157</v>
      </c>
      <c r="C5665" t="s">
        <v>52</v>
      </c>
      <c r="D5665" t="s">
        <v>200</v>
      </c>
      <c r="E5665" t="s">
        <v>71</v>
      </c>
      <c r="F5665" t="s">
        <v>72</v>
      </c>
      <c r="G5665" t="s">
        <v>68</v>
      </c>
      <c r="H5665">
        <v>5</v>
      </c>
      <c r="I5665">
        <v>103.31</v>
      </c>
      <c r="J5665">
        <v>0.17399999999999999</v>
      </c>
      <c r="K5665">
        <v>67.97</v>
      </c>
      <c r="L5665" t="s">
        <v>57</v>
      </c>
    </row>
    <row r="5666" spans="1:12" x14ac:dyDescent="0.3">
      <c r="A5666" t="s">
        <v>3520</v>
      </c>
      <c r="B5666" t="s">
        <v>7432</v>
      </c>
      <c r="C5666" t="s">
        <v>88</v>
      </c>
      <c r="D5666" t="s">
        <v>7066</v>
      </c>
      <c r="E5666" t="s">
        <v>71</v>
      </c>
      <c r="F5666" t="s">
        <v>86</v>
      </c>
      <c r="G5666" t="s">
        <v>56</v>
      </c>
      <c r="H5666">
        <v>2</v>
      </c>
      <c r="I5666">
        <v>64.59</v>
      </c>
      <c r="J5666">
        <v>0</v>
      </c>
      <c r="K5666">
        <v>47.34</v>
      </c>
      <c r="L5666" t="s">
        <v>57</v>
      </c>
    </row>
    <row r="5667" spans="1:12" x14ac:dyDescent="0.3">
      <c r="A5667" t="s">
        <v>6231</v>
      </c>
      <c r="B5667" t="s">
        <v>6756</v>
      </c>
      <c r="C5667" t="s">
        <v>52</v>
      </c>
      <c r="D5667" t="s">
        <v>8571</v>
      </c>
      <c r="E5667" t="s">
        <v>71</v>
      </c>
      <c r="F5667" t="s">
        <v>126</v>
      </c>
      <c r="G5667" t="s">
        <v>68</v>
      </c>
      <c r="H5667">
        <v>2</v>
      </c>
      <c r="I5667">
        <v>50.63</v>
      </c>
      <c r="J5667">
        <v>7.9000000000000001E-2</v>
      </c>
      <c r="K5667">
        <v>37.99</v>
      </c>
      <c r="L5667" t="s">
        <v>57</v>
      </c>
    </row>
    <row r="5668" spans="1:12" x14ac:dyDescent="0.3">
      <c r="A5668" t="s">
        <v>1203</v>
      </c>
      <c r="B5668" t="s">
        <v>7491</v>
      </c>
      <c r="C5668" t="s">
        <v>63</v>
      </c>
      <c r="D5668" t="s">
        <v>204</v>
      </c>
      <c r="E5668" t="s">
        <v>107</v>
      </c>
      <c r="F5668" t="s">
        <v>148</v>
      </c>
      <c r="G5668" t="s">
        <v>68</v>
      </c>
      <c r="H5668">
        <v>1</v>
      </c>
      <c r="I5668">
        <v>50.08</v>
      </c>
      <c r="J5668">
        <v>0.22700000000000001</v>
      </c>
      <c r="K5668">
        <v>17.59</v>
      </c>
      <c r="L5668" t="s">
        <v>104</v>
      </c>
    </row>
    <row r="5669" spans="1:12" x14ac:dyDescent="0.3">
      <c r="A5669" t="s">
        <v>3804</v>
      </c>
      <c r="B5669" t="s">
        <v>7823</v>
      </c>
      <c r="C5669" t="s">
        <v>84</v>
      </c>
      <c r="D5669" t="s">
        <v>150</v>
      </c>
      <c r="E5669" t="s">
        <v>93</v>
      </c>
      <c r="F5669" t="s">
        <v>94</v>
      </c>
      <c r="G5669" t="s">
        <v>68</v>
      </c>
      <c r="H5669">
        <v>1</v>
      </c>
      <c r="I5669">
        <v>55.25</v>
      </c>
      <c r="J5669">
        <v>4.2999999999999997E-2</v>
      </c>
      <c r="K5669">
        <v>20.22</v>
      </c>
      <c r="L5669" t="s">
        <v>57</v>
      </c>
    </row>
    <row r="5670" spans="1:12" x14ac:dyDescent="0.3">
      <c r="A5670" t="s">
        <v>2769</v>
      </c>
      <c r="C5670" t="s">
        <v>63</v>
      </c>
      <c r="D5670" t="s">
        <v>165</v>
      </c>
      <c r="E5670" t="s">
        <v>60</v>
      </c>
      <c r="F5670" t="s">
        <v>61</v>
      </c>
      <c r="G5670" t="s">
        <v>68</v>
      </c>
      <c r="H5670">
        <v>13</v>
      </c>
      <c r="I5670">
        <v>22.32</v>
      </c>
      <c r="J5670">
        <v>0.26800000000000002</v>
      </c>
      <c r="L5670" t="s">
        <v>6720</v>
      </c>
    </row>
    <row r="5671" spans="1:12" x14ac:dyDescent="0.3">
      <c r="A5671" t="s">
        <v>6314</v>
      </c>
      <c r="B5671" t="s">
        <v>7774</v>
      </c>
      <c r="C5671" t="s">
        <v>63</v>
      </c>
      <c r="D5671" t="s">
        <v>204</v>
      </c>
      <c r="E5671" t="s">
        <v>107</v>
      </c>
      <c r="F5671" t="s">
        <v>148</v>
      </c>
      <c r="G5671" t="s">
        <v>56</v>
      </c>
      <c r="H5671">
        <v>1</v>
      </c>
      <c r="I5671">
        <v>49.41</v>
      </c>
      <c r="J5671">
        <v>9.9000000000000005E-2</v>
      </c>
      <c r="K5671">
        <v>15.7</v>
      </c>
      <c r="L5671" t="s">
        <v>57</v>
      </c>
    </row>
    <row r="5672" spans="1:12" x14ac:dyDescent="0.3">
      <c r="A5672" t="s">
        <v>4381</v>
      </c>
      <c r="B5672" t="s">
        <v>7486</v>
      </c>
      <c r="C5672" t="s">
        <v>63</v>
      </c>
      <c r="D5672" t="s">
        <v>82</v>
      </c>
      <c r="E5672" t="s">
        <v>71</v>
      </c>
      <c r="F5672" t="s">
        <v>86</v>
      </c>
      <c r="G5672" t="s">
        <v>56</v>
      </c>
      <c r="H5672">
        <v>5</v>
      </c>
      <c r="I5672">
        <v>63.31</v>
      </c>
      <c r="J5672">
        <v>0.34599999999999997</v>
      </c>
      <c r="K5672">
        <v>45.58</v>
      </c>
      <c r="L5672" t="s">
        <v>6720</v>
      </c>
    </row>
    <row r="5673" spans="1:12" x14ac:dyDescent="0.3">
      <c r="A5673" t="s">
        <v>5117</v>
      </c>
      <c r="B5673" t="s">
        <v>7009</v>
      </c>
      <c r="C5673" t="s">
        <v>6820</v>
      </c>
      <c r="D5673" t="s">
        <v>130</v>
      </c>
      <c r="E5673" t="s">
        <v>54</v>
      </c>
      <c r="F5673" t="s">
        <v>65</v>
      </c>
      <c r="G5673" t="s">
        <v>68</v>
      </c>
      <c r="H5673">
        <v>1</v>
      </c>
      <c r="J5673">
        <v>9.1999999999999998E-2</v>
      </c>
      <c r="K5673">
        <v>12.11</v>
      </c>
      <c r="L5673" t="s">
        <v>57</v>
      </c>
    </row>
    <row r="5674" spans="1:12" x14ac:dyDescent="0.3">
      <c r="A5674" t="s">
        <v>2164</v>
      </c>
      <c r="B5674" t="s">
        <v>6883</v>
      </c>
      <c r="C5674" t="s">
        <v>63</v>
      </c>
      <c r="D5674" t="s">
        <v>175</v>
      </c>
      <c r="E5674" t="s">
        <v>54</v>
      </c>
      <c r="F5674" t="s">
        <v>156</v>
      </c>
      <c r="G5674" t="s">
        <v>56</v>
      </c>
      <c r="H5674">
        <v>5</v>
      </c>
      <c r="I5674">
        <v>14.9</v>
      </c>
      <c r="J5674">
        <v>0.23799999999999999</v>
      </c>
      <c r="K5674">
        <v>8.91</v>
      </c>
      <c r="L5674" t="s">
        <v>57</v>
      </c>
    </row>
    <row r="5675" spans="1:12" x14ac:dyDescent="0.3">
      <c r="A5675" t="s">
        <v>4960</v>
      </c>
      <c r="B5675" t="s">
        <v>7771</v>
      </c>
      <c r="C5675" t="s">
        <v>63</v>
      </c>
      <c r="D5675" t="s">
        <v>119</v>
      </c>
      <c r="E5675" t="s">
        <v>54</v>
      </c>
      <c r="F5675" t="s">
        <v>268</v>
      </c>
      <c r="G5675" t="s">
        <v>68</v>
      </c>
      <c r="H5675">
        <v>5</v>
      </c>
      <c r="I5675">
        <v>9.1999999999999993</v>
      </c>
      <c r="J5675">
        <v>0.13200000000000001</v>
      </c>
      <c r="K5675">
        <v>6.16</v>
      </c>
      <c r="L5675" t="s">
        <v>6720</v>
      </c>
    </row>
    <row r="5676" spans="1:12" x14ac:dyDescent="0.3">
      <c r="A5676" t="s">
        <v>5402</v>
      </c>
      <c r="B5676" t="s">
        <v>7135</v>
      </c>
      <c r="C5676" t="s">
        <v>88</v>
      </c>
      <c r="D5676" t="s">
        <v>429</v>
      </c>
      <c r="E5676" t="s">
        <v>107</v>
      </c>
      <c r="F5676" t="s">
        <v>139</v>
      </c>
      <c r="G5676" t="s">
        <v>68</v>
      </c>
      <c r="H5676">
        <v>2</v>
      </c>
      <c r="I5676">
        <v>58.02</v>
      </c>
      <c r="J5676">
        <v>0.02</v>
      </c>
      <c r="K5676">
        <v>22.97</v>
      </c>
      <c r="L5676" t="s">
        <v>57</v>
      </c>
    </row>
    <row r="5677" spans="1:12" x14ac:dyDescent="0.3">
      <c r="A5677" t="s">
        <v>6405</v>
      </c>
      <c r="B5677" t="s">
        <v>8556</v>
      </c>
      <c r="C5677" t="s">
        <v>63</v>
      </c>
      <c r="D5677" t="s">
        <v>82</v>
      </c>
      <c r="E5677" t="s">
        <v>71</v>
      </c>
      <c r="F5677" t="s">
        <v>86</v>
      </c>
      <c r="G5677" t="s">
        <v>56</v>
      </c>
      <c r="H5677">
        <v>4</v>
      </c>
      <c r="I5677">
        <v>103.04</v>
      </c>
      <c r="J5677">
        <v>0.24399999999999999</v>
      </c>
      <c r="K5677">
        <v>70.010000000000005</v>
      </c>
      <c r="L5677" t="s">
        <v>104</v>
      </c>
    </row>
    <row r="5678" spans="1:12" x14ac:dyDescent="0.3">
      <c r="A5678" t="s">
        <v>743</v>
      </c>
      <c r="B5678" t="s">
        <v>6938</v>
      </c>
      <c r="C5678" t="s">
        <v>63</v>
      </c>
      <c r="D5678" t="s">
        <v>64</v>
      </c>
      <c r="E5678" t="s">
        <v>54</v>
      </c>
      <c r="F5678" t="s">
        <v>156</v>
      </c>
      <c r="G5678" t="s">
        <v>68</v>
      </c>
      <c r="H5678">
        <v>1</v>
      </c>
      <c r="I5678">
        <v>3.89</v>
      </c>
      <c r="J5678">
        <v>0.27600000000000002</v>
      </c>
      <c r="K5678">
        <v>2.58</v>
      </c>
      <c r="L5678" t="s">
        <v>57</v>
      </c>
    </row>
    <row r="5679" spans="1:12" x14ac:dyDescent="0.3">
      <c r="A5679" t="s">
        <v>3032</v>
      </c>
      <c r="B5679" t="s">
        <v>8642</v>
      </c>
      <c r="C5679" t="s">
        <v>84</v>
      </c>
      <c r="D5679" t="s">
        <v>144</v>
      </c>
      <c r="E5679" t="s">
        <v>6846</v>
      </c>
      <c r="F5679" t="s">
        <v>126</v>
      </c>
      <c r="G5679" t="s">
        <v>68</v>
      </c>
      <c r="H5679">
        <v>4</v>
      </c>
      <c r="I5679">
        <v>62.55</v>
      </c>
      <c r="J5679">
        <v>9.6000000000000002E-2</v>
      </c>
      <c r="K5679">
        <v>46.33</v>
      </c>
      <c r="L5679" t="s">
        <v>6738</v>
      </c>
    </row>
    <row r="5680" spans="1:12" x14ac:dyDescent="0.3">
      <c r="A5680" t="s">
        <v>1029</v>
      </c>
      <c r="B5680" t="s">
        <v>7271</v>
      </c>
      <c r="C5680" t="s">
        <v>88</v>
      </c>
      <c r="D5680" t="s">
        <v>202</v>
      </c>
      <c r="E5680" t="s">
        <v>93</v>
      </c>
      <c r="F5680" t="s">
        <v>7353</v>
      </c>
      <c r="G5680" t="s">
        <v>56</v>
      </c>
      <c r="H5680">
        <v>2</v>
      </c>
      <c r="I5680">
        <v>11.95</v>
      </c>
      <c r="J5680">
        <v>0.114</v>
      </c>
      <c r="K5680">
        <v>5</v>
      </c>
      <c r="L5680" t="s">
        <v>57</v>
      </c>
    </row>
    <row r="5681" spans="1:12" x14ac:dyDescent="0.3">
      <c r="A5681" t="s">
        <v>3785</v>
      </c>
      <c r="B5681" t="s">
        <v>7631</v>
      </c>
      <c r="C5681" t="s">
        <v>63</v>
      </c>
      <c r="D5681" t="s">
        <v>281</v>
      </c>
      <c r="E5681" t="s">
        <v>60</v>
      </c>
      <c r="F5681" t="s">
        <v>99</v>
      </c>
      <c r="G5681" t="s">
        <v>68</v>
      </c>
      <c r="H5681">
        <v>300</v>
      </c>
      <c r="I5681">
        <v>103.73</v>
      </c>
      <c r="J5681">
        <v>0.22800000000000001</v>
      </c>
      <c r="K5681">
        <v>55.64</v>
      </c>
      <c r="L5681" t="s">
        <v>57</v>
      </c>
    </row>
    <row r="5682" spans="1:12" x14ac:dyDescent="0.3">
      <c r="A5682" t="s">
        <v>1182</v>
      </c>
      <c r="B5682" t="s">
        <v>8490</v>
      </c>
      <c r="C5682" t="s">
        <v>84</v>
      </c>
      <c r="D5682" t="s">
        <v>85</v>
      </c>
      <c r="E5682" t="s">
        <v>71</v>
      </c>
      <c r="F5682" t="s">
        <v>97</v>
      </c>
      <c r="G5682" t="s">
        <v>56</v>
      </c>
      <c r="H5682">
        <v>2</v>
      </c>
      <c r="I5682">
        <v>77.47</v>
      </c>
      <c r="J5682">
        <v>0.14099999999999999</v>
      </c>
      <c r="K5682">
        <v>59.84</v>
      </c>
      <c r="L5682" t="s">
        <v>57</v>
      </c>
    </row>
    <row r="5683" spans="1:12" x14ac:dyDescent="0.3">
      <c r="A5683" t="s">
        <v>493</v>
      </c>
      <c r="B5683" t="s">
        <v>7798</v>
      </c>
      <c r="C5683" t="s">
        <v>84</v>
      </c>
      <c r="D5683" t="s">
        <v>144</v>
      </c>
      <c r="E5683" t="s">
        <v>54</v>
      </c>
      <c r="F5683" t="s">
        <v>268</v>
      </c>
      <c r="G5683" t="s">
        <v>68</v>
      </c>
      <c r="H5683">
        <v>6</v>
      </c>
      <c r="I5683">
        <v>7.3</v>
      </c>
      <c r="J5683">
        <v>0.18</v>
      </c>
      <c r="K5683">
        <v>4.13</v>
      </c>
      <c r="L5683" t="s">
        <v>57</v>
      </c>
    </row>
    <row r="5684" spans="1:12" x14ac:dyDescent="0.3">
      <c r="A5684" t="s">
        <v>991</v>
      </c>
      <c r="B5684" t="s">
        <v>7406</v>
      </c>
      <c r="C5684" t="s">
        <v>6817</v>
      </c>
      <c r="D5684" t="s">
        <v>7445</v>
      </c>
      <c r="E5684" t="s">
        <v>60</v>
      </c>
      <c r="F5684" t="s">
        <v>61</v>
      </c>
      <c r="H5684">
        <v>1</v>
      </c>
      <c r="I5684">
        <v>71.709999999999994</v>
      </c>
      <c r="J5684">
        <v>2.3E-2</v>
      </c>
      <c r="K5684">
        <v>28.72</v>
      </c>
      <c r="L5684" t="s">
        <v>104</v>
      </c>
    </row>
    <row r="5685" spans="1:12" x14ac:dyDescent="0.3">
      <c r="A5685" t="s">
        <v>5982</v>
      </c>
      <c r="B5685" t="s">
        <v>7962</v>
      </c>
      <c r="C5685" t="s">
        <v>63</v>
      </c>
      <c r="D5685" t="s">
        <v>258</v>
      </c>
      <c r="E5685" t="s">
        <v>93</v>
      </c>
      <c r="F5685" t="s">
        <v>255</v>
      </c>
      <c r="G5685" t="s">
        <v>68</v>
      </c>
      <c r="H5685">
        <v>4</v>
      </c>
      <c r="I5685">
        <v>39.57</v>
      </c>
      <c r="J5685">
        <v>0.17</v>
      </c>
      <c r="K5685">
        <v>16.87</v>
      </c>
      <c r="L5685" t="s">
        <v>6720</v>
      </c>
    </row>
    <row r="5686" spans="1:12" x14ac:dyDescent="0.3">
      <c r="A5686" t="s">
        <v>2623</v>
      </c>
      <c r="B5686" t="s">
        <v>7226</v>
      </c>
      <c r="C5686" t="s">
        <v>52</v>
      </c>
      <c r="D5686" t="s">
        <v>96</v>
      </c>
      <c r="E5686" t="s">
        <v>107</v>
      </c>
      <c r="F5686" t="s">
        <v>139</v>
      </c>
      <c r="G5686" t="s">
        <v>68</v>
      </c>
      <c r="H5686">
        <v>1</v>
      </c>
      <c r="I5686">
        <v>49.85</v>
      </c>
      <c r="J5686">
        <v>2.1000000000000001E-2</v>
      </c>
      <c r="K5686">
        <v>19.97</v>
      </c>
      <c r="L5686" t="s">
        <v>57</v>
      </c>
    </row>
    <row r="5687" spans="1:12" x14ac:dyDescent="0.3">
      <c r="A5687" t="s">
        <v>5330</v>
      </c>
      <c r="B5687" t="s">
        <v>7544</v>
      </c>
      <c r="C5687" t="s">
        <v>52</v>
      </c>
      <c r="D5687" t="s">
        <v>75</v>
      </c>
      <c r="E5687" t="s">
        <v>107</v>
      </c>
      <c r="F5687" t="s">
        <v>132</v>
      </c>
      <c r="G5687" t="s">
        <v>68</v>
      </c>
      <c r="H5687">
        <v>5</v>
      </c>
      <c r="I5687">
        <v>48.21</v>
      </c>
      <c r="J5687">
        <v>7.0000000000000007E-2</v>
      </c>
      <c r="L5687" t="s">
        <v>57</v>
      </c>
    </row>
    <row r="5688" spans="1:12" x14ac:dyDescent="0.3">
      <c r="A5688" t="s">
        <v>4297</v>
      </c>
      <c r="B5688" t="s">
        <v>6811</v>
      </c>
      <c r="C5688" t="s">
        <v>6820</v>
      </c>
      <c r="D5688" t="s">
        <v>200</v>
      </c>
      <c r="E5688" t="s">
        <v>71</v>
      </c>
      <c r="F5688" t="s">
        <v>86</v>
      </c>
      <c r="G5688" t="s">
        <v>68</v>
      </c>
      <c r="H5688">
        <v>3</v>
      </c>
      <c r="I5688">
        <v>169.98</v>
      </c>
      <c r="J5688">
        <v>0.109</v>
      </c>
      <c r="K5688">
        <v>117.98</v>
      </c>
      <c r="L5688" t="s">
        <v>57</v>
      </c>
    </row>
    <row r="5689" spans="1:12" x14ac:dyDescent="0.3">
      <c r="A5689" t="s">
        <v>3402</v>
      </c>
      <c r="B5689" t="s">
        <v>6994</v>
      </c>
      <c r="C5689" t="s">
        <v>6820</v>
      </c>
      <c r="D5689" t="s">
        <v>155</v>
      </c>
      <c r="E5689" t="s">
        <v>6924</v>
      </c>
      <c r="F5689" t="s">
        <v>126</v>
      </c>
      <c r="G5689" t="s">
        <v>68</v>
      </c>
      <c r="H5689">
        <v>5</v>
      </c>
      <c r="I5689">
        <v>91.27</v>
      </c>
      <c r="J5689">
        <v>0.109</v>
      </c>
      <c r="K5689">
        <v>68.34</v>
      </c>
      <c r="L5689" t="s">
        <v>57</v>
      </c>
    </row>
    <row r="5690" spans="1:12" x14ac:dyDescent="0.3">
      <c r="A5690" t="s">
        <v>2013</v>
      </c>
      <c r="B5690" t="s">
        <v>7846</v>
      </c>
      <c r="C5690" t="s">
        <v>52</v>
      </c>
      <c r="D5690" t="s">
        <v>216</v>
      </c>
      <c r="E5690" t="s">
        <v>54</v>
      </c>
      <c r="F5690" t="s">
        <v>268</v>
      </c>
      <c r="G5690" t="s">
        <v>56</v>
      </c>
      <c r="H5690">
        <v>4</v>
      </c>
      <c r="I5690">
        <v>18.489999999999998</v>
      </c>
      <c r="J5690">
        <v>0.11</v>
      </c>
      <c r="K5690">
        <v>12.78</v>
      </c>
      <c r="L5690" t="s">
        <v>57</v>
      </c>
    </row>
    <row r="5691" spans="1:12" x14ac:dyDescent="0.3">
      <c r="A5691" t="s">
        <v>4170</v>
      </c>
      <c r="B5691" t="s">
        <v>8173</v>
      </c>
      <c r="C5691" t="s">
        <v>84</v>
      </c>
      <c r="D5691" t="s">
        <v>243</v>
      </c>
      <c r="E5691" t="s">
        <v>107</v>
      </c>
      <c r="F5691" t="s">
        <v>193</v>
      </c>
      <c r="G5691" t="s">
        <v>68</v>
      </c>
      <c r="H5691">
        <v>4</v>
      </c>
      <c r="I5691">
        <v>45.72</v>
      </c>
      <c r="J5691">
        <v>8.5000000000000006E-2</v>
      </c>
      <c r="K5691">
        <v>15.21</v>
      </c>
      <c r="L5691" t="s">
        <v>57</v>
      </c>
    </row>
    <row r="5692" spans="1:12" x14ac:dyDescent="0.3">
      <c r="A5692" t="s">
        <v>3543</v>
      </c>
      <c r="B5692" t="s">
        <v>8073</v>
      </c>
      <c r="C5692" t="s">
        <v>84</v>
      </c>
      <c r="E5692" t="s">
        <v>6846</v>
      </c>
      <c r="F5692" t="s">
        <v>126</v>
      </c>
      <c r="G5692" t="s">
        <v>56</v>
      </c>
      <c r="H5692">
        <v>1</v>
      </c>
      <c r="I5692">
        <v>98.63</v>
      </c>
      <c r="J5692">
        <v>9.6000000000000002E-2</v>
      </c>
      <c r="K5692">
        <v>77.900000000000006</v>
      </c>
      <c r="L5692" t="s">
        <v>57</v>
      </c>
    </row>
    <row r="5693" spans="1:12" x14ac:dyDescent="0.3">
      <c r="A5693" t="s">
        <v>5219</v>
      </c>
      <c r="B5693" t="s">
        <v>8643</v>
      </c>
      <c r="C5693" t="s">
        <v>6930</v>
      </c>
      <c r="D5693" t="s">
        <v>103</v>
      </c>
      <c r="E5693" t="s">
        <v>71</v>
      </c>
      <c r="F5693" t="s">
        <v>7153</v>
      </c>
      <c r="G5693" t="s">
        <v>68</v>
      </c>
      <c r="H5693">
        <v>2</v>
      </c>
      <c r="I5693">
        <v>241.47</v>
      </c>
      <c r="J5693">
        <v>6.5000000000000002E-2</v>
      </c>
      <c r="K5693">
        <v>165.92</v>
      </c>
      <c r="L5693" t="s">
        <v>57</v>
      </c>
    </row>
    <row r="5694" spans="1:12" x14ac:dyDescent="0.3">
      <c r="A5694" t="s">
        <v>3869</v>
      </c>
      <c r="B5694" t="s">
        <v>6734</v>
      </c>
      <c r="C5694" t="s">
        <v>84</v>
      </c>
      <c r="D5694" t="s">
        <v>229</v>
      </c>
      <c r="E5694" t="s">
        <v>107</v>
      </c>
      <c r="F5694" t="s">
        <v>139</v>
      </c>
      <c r="H5694">
        <v>1</v>
      </c>
      <c r="I5694">
        <v>51.71</v>
      </c>
      <c r="J5694">
        <v>0.16800000000000001</v>
      </c>
      <c r="K5694">
        <v>16.14</v>
      </c>
      <c r="L5694" t="s">
        <v>57</v>
      </c>
    </row>
    <row r="5695" spans="1:12" x14ac:dyDescent="0.3">
      <c r="A5695" t="s">
        <v>6645</v>
      </c>
      <c r="B5695" t="s">
        <v>7521</v>
      </c>
      <c r="C5695" t="s">
        <v>88</v>
      </c>
      <c r="D5695" t="s">
        <v>92</v>
      </c>
      <c r="E5695" t="s">
        <v>71</v>
      </c>
      <c r="F5695" t="s">
        <v>97</v>
      </c>
      <c r="G5695" t="s">
        <v>68</v>
      </c>
      <c r="H5695">
        <v>3</v>
      </c>
      <c r="I5695">
        <v>261.93</v>
      </c>
      <c r="J5695">
        <v>8.2000000000000003E-2</v>
      </c>
      <c r="K5695">
        <v>177.61</v>
      </c>
      <c r="L5695" t="s">
        <v>6738</v>
      </c>
    </row>
    <row r="5696" spans="1:12" x14ac:dyDescent="0.3">
      <c r="A5696" t="s">
        <v>3328</v>
      </c>
      <c r="B5696" t="s">
        <v>7072</v>
      </c>
      <c r="C5696" t="s">
        <v>52</v>
      </c>
      <c r="D5696" t="s">
        <v>216</v>
      </c>
      <c r="E5696" t="s">
        <v>71</v>
      </c>
      <c r="F5696" t="s">
        <v>97</v>
      </c>
      <c r="G5696" t="s">
        <v>68</v>
      </c>
      <c r="H5696">
        <v>1</v>
      </c>
      <c r="I5696">
        <v>153.12</v>
      </c>
      <c r="J5696">
        <v>2.3E-2</v>
      </c>
      <c r="K5696">
        <v>111.9</v>
      </c>
      <c r="L5696" t="s">
        <v>57</v>
      </c>
    </row>
    <row r="5697" spans="1:12" x14ac:dyDescent="0.3">
      <c r="A5697" t="s">
        <v>3938</v>
      </c>
      <c r="B5697" t="s">
        <v>7031</v>
      </c>
      <c r="C5697" t="s">
        <v>84</v>
      </c>
      <c r="D5697" t="s">
        <v>144</v>
      </c>
      <c r="E5697" t="s">
        <v>7012</v>
      </c>
      <c r="F5697" t="s">
        <v>108</v>
      </c>
      <c r="G5697" t="s">
        <v>68</v>
      </c>
      <c r="H5697">
        <v>6</v>
      </c>
      <c r="I5697">
        <v>39.25</v>
      </c>
      <c r="J5697">
        <v>7.5999999999999998E-2</v>
      </c>
      <c r="K5697">
        <v>14.36</v>
      </c>
      <c r="L5697" t="s">
        <v>57</v>
      </c>
    </row>
    <row r="5698" spans="1:12" x14ac:dyDescent="0.3">
      <c r="A5698" t="s">
        <v>4764</v>
      </c>
      <c r="B5698" t="s">
        <v>7146</v>
      </c>
      <c r="C5698" t="s">
        <v>88</v>
      </c>
      <c r="D5698" t="s">
        <v>202</v>
      </c>
      <c r="E5698" t="s">
        <v>54</v>
      </c>
      <c r="F5698" t="s">
        <v>114</v>
      </c>
      <c r="G5698" t="s">
        <v>56</v>
      </c>
      <c r="H5698">
        <v>7</v>
      </c>
      <c r="I5698">
        <v>6.48</v>
      </c>
      <c r="J5698">
        <v>7.2999999999999995E-2</v>
      </c>
      <c r="K5698">
        <v>4.4400000000000004</v>
      </c>
      <c r="L5698" t="s">
        <v>104</v>
      </c>
    </row>
    <row r="5699" spans="1:12" x14ac:dyDescent="0.3">
      <c r="A5699" t="s">
        <v>5872</v>
      </c>
      <c r="B5699" t="s">
        <v>7188</v>
      </c>
      <c r="C5699" t="s">
        <v>84</v>
      </c>
      <c r="D5699" t="s">
        <v>372</v>
      </c>
      <c r="E5699" t="s">
        <v>54</v>
      </c>
      <c r="F5699" t="s">
        <v>156</v>
      </c>
      <c r="G5699" t="s">
        <v>56</v>
      </c>
      <c r="H5699">
        <v>3</v>
      </c>
      <c r="I5699">
        <v>7.08</v>
      </c>
      <c r="J5699">
        <v>0.19600000000000001</v>
      </c>
      <c r="K5699">
        <v>4.17</v>
      </c>
      <c r="L5699" t="s">
        <v>57</v>
      </c>
    </row>
    <row r="5700" spans="1:12" x14ac:dyDescent="0.3">
      <c r="A5700" t="s">
        <v>5125</v>
      </c>
      <c r="B5700" t="s">
        <v>8644</v>
      </c>
      <c r="C5700" t="s">
        <v>52</v>
      </c>
      <c r="E5700" t="s">
        <v>93</v>
      </c>
      <c r="F5700" t="s">
        <v>219</v>
      </c>
      <c r="G5700" t="s">
        <v>68</v>
      </c>
      <c r="H5700">
        <v>6</v>
      </c>
      <c r="I5700">
        <v>72.290000000000006</v>
      </c>
      <c r="J5700">
        <v>8.6999999999999994E-2</v>
      </c>
      <c r="K5700">
        <v>27.81</v>
      </c>
      <c r="L5700" t="s">
        <v>57</v>
      </c>
    </row>
    <row r="5701" spans="1:12" x14ac:dyDescent="0.3">
      <c r="A5701" t="s">
        <v>3597</v>
      </c>
      <c r="B5701" t="s">
        <v>7428</v>
      </c>
      <c r="C5701" t="s">
        <v>84</v>
      </c>
      <c r="D5701" t="s">
        <v>196</v>
      </c>
      <c r="E5701" t="s">
        <v>54</v>
      </c>
      <c r="F5701" t="s">
        <v>268</v>
      </c>
      <c r="G5701" t="s">
        <v>68</v>
      </c>
      <c r="H5701">
        <v>1</v>
      </c>
      <c r="I5701">
        <v>18.829999999999998</v>
      </c>
      <c r="J5701">
        <v>0.14599999999999999</v>
      </c>
      <c r="K5701">
        <v>12.24</v>
      </c>
      <c r="L5701" t="s">
        <v>57</v>
      </c>
    </row>
    <row r="5702" spans="1:12" x14ac:dyDescent="0.3">
      <c r="A5702" t="s">
        <v>5198</v>
      </c>
      <c r="B5702" t="s">
        <v>7130</v>
      </c>
      <c r="C5702" t="s">
        <v>63</v>
      </c>
      <c r="D5702" t="s">
        <v>137</v>
      </c>
      <c r="E5702" t="s">
        <v>60</v>
      </c>
      <c r="F5702" t="s">
        <v>90</v>
      </c>
      <c r="G5702" t="s">
        <v>56</v>
      </c>
      <c r="H5702">
        <v>1</v>
      </c>
      <c r="I5702">
        <v>43.39</v>
      </c>
      <c r="J5702">
        <v>0.16</v>
      </c>
      <c r="K5702">
        <v>21.67</v>
      </c>
      <c r="L5702" t="s">
        <v>57</v>
      </c>
    </row>
    <row r="5703" spans="1:12" x14ac:dyDescent="0.3">
      <c r="A5703" t="s">
        <v>1347</v>
      </c>
      <c r="B5703" t="s">
        <v>7956</v>
      </c>
      <c r="C5703" t="s">
        <v>88</v>
      </c>
      <c r="D5703" t="s">
        <v>7089</v>
      </c>
      <c r="E5703" t="s">
        <v>107</v>
      </c>
      <c r="F5703" t="s">
        <v>132</v>
      </c>
      <c r="G5703" t="s">
        <v>56</v>
      </c>
      <c r="H5703">
        <v>1</v>
      </c>
      <c r="I5703">
        <v>22.46</v>
      </c>
      <c r="J5703">
        <v>0.128</v>
      </c>
      <c r="K5703">
        <v>8.91</v>
      </c>
      <c r="L5703" t="s">
        <v>57</v>
      </c>
    </row>
    <row r="5704" spans="1:12" x14ac:dyDescent="0.3">
      <c r="A5704" t="s">
        <v>3357</v>
      </c>
      <c r="B5704" t="s">
        <v>7073</v>
      </c>
      <c r="C5704" t="s">
        <v>63</v>
      </c>
      <c r="D5704" t="s">
        <v>251</v>
      </c>
      <c r="E5704" t="s">
        <v>107</v>
      </c>
      <c r="F5704" t="s">
        <v>139</v>
      </c>
      <c r="G5704" t="s">
        <v>68</v>
      </c>
      <c r="H5704">
        <v>4</v>
      </c>
      <c r="I5704">
        <v>46.17</v>
      </c>
      <c r="J5704">
        <v>0.17</v>
      </c>
      <c r="K5704">
        <v>15.57</v>
      </c>
      <c r="L5704" t="s">
        <v>57</v>
      </c>
    </row>
    <row r="5705" spans="1:12" x14ac:dyDescent="0.3">
      <c r="A5705" t="s">
        <v>3248</v>
      </c>
      <c r="B5705" t="s">
        <v>8107</v>
      </c>
      <c r="C5705" t="s">
        <v>52</v>
      </c>
      <c r="D5705" t="s">
        <v>155</v>
      </c>
      <c r="E5705" t="s">
        <v>93</v>
      </c>
      <c r="F5705" t="s">
        <v>124</v>
      </c>
      <c r="G5705" t="s">
        <v>68</v>
      </c>
      <c r="H5705">
        <v>6</v>
      </c>
      <c r="I5705">
        <v>89.99</v>
      </c>
      <c r="J5705">
        <v>9.4E-2</v>
      </c>
      <c r="K5705">
        <v>34.61</v>
      </c>
      <c r="L5705" t="s">
        <v>57</v>
      </c>
    </row>
    <row r="5706" spans="1:12" x14ac:dyDescent="0.3">
      <c r="A5706" t="s">
        <v>1959</v>
      </c>
      <c r="B5706" t="s">
        <v>8645</v>
      </c>
      <c r="C5706" t="s">
        <v>52</v>
      </c>
      <c r="D5706" t="s">
        <v>216</v>
      </c>
      <c r="E5706" t="s">
        <v>107</v>
      </c>
      <c r="F5706" t="s">
        <v>193</v>
      </c>
      <c r="G5706" t="s">
        <v>68</v>
      </c>
      <c r="H5706">
        <v>1</v>
      </c>
      <c r="I5706">
        <v>49.3</v>
      </c>
      <c r="J5706">
        <v>9.5000000000000001E-2</v>
      </c>
      <c r="K5706">
        <v>22.03</v>
      </c>
      <c r="L5706" t="s">
        <v>57</v>
      </c>
    </row>
    <row r="5707" spans="1:12" x14ac:dyDescent="0.3">
      <c r="A5707" t="s">
        <v>4188</v>
      </c>
      <c r="B5707" t="s">
        <v>6819</v>
      </c>
      <c r="C5707" t="s">
        <v>63</v>
      </c>
      <c r="D5707" t="s">
        <v>106</v>
      </c>
      <c r="E5707" t="s">
        <v>60</v>
      </c>
      <c r="F5707" t="s">
        <v>99</v>
      </c>
      <c r="G5707" t="s">
        <v>56</v>
      </c>
      <c r="H5707">
        <v>1</v>
      </c>
      <c r="I5707">
        <v>90.12</v>
      </c>
      <c r="J5707">
        <v>0.28599999999999998</v>
      </c>
      <c r="K5707">
        <v>36.700000000000003</v>
      </c>
      <c r="L5707" t="s">
        <v>6720</v>
      </c>
    </row>
    <row r="5708" spans="1:12" x14ac:dyDescent="0.3">
      <c r="A5708" t="s">
        <v>3059</v>
      </c>
      <c r="B5708" t="s">
        <v>7426</v>
      </c>
      <c r="C5708" t="s">
        <v>6718</v>
      </c>
      <c r="D5708" t="s">
        <v>101</v>
      </c>
      <c r="E5708" t="s">
        <v>60</v>
      </c>
      <c r="F5708" t="s">
        <v>99</v>
      </c>
      <c r="G5708" t="s">
        <v>68</v>
      </c>
      <c r="H5708">
        <v>3</v>
      </c>
      <c r="I5708">
        <v>101.14</v>
      </c>
      <c r="J5708">
        <v>0</v>
      </c>
      <c r="K5708">
        <v>44.09</v>
      </c>
      <c r="L5708" t="s">
        <v>57</v>
      </c>
    </row>
    <row r="5709" spans="1:12" x14ac:dyDescent="0.3">
      <c r="A5709" t="s">
        <v>3505</v>
      </c>
      <c r="B5709" t="s">
        <v>7272</v>
      </c>
      <c r="C5709" t="s">
        <v>63</v>
      </c>
      <c r="D5709" t="s">
        <v>165</v>
      </c>
      <c r="E5709" t="s">
        <v>54</v>
      </c>
      <c r="F5709" t="s">
        <v>268</v>
      </c>
      <c r="G5709" t="s">
        <v>56</v>
      </c>
      <c r="H5709">
        <v>2</v>
      </c>
      <c r="I5709">
        <v>21.11</v>
      </c>
      <c r="J5709">
        <v>0.16200000000000001</v>
      </c>
      <c r="K5709">
        <v>14.21</v>
      </c>
      <c r="L5709" t="s">
        <v>57</v>
      </c>
    </row>
    <row r="5710" spans="1:12" x14ac:dyDescent="0.3">
      <c r="A5710" t="s">
        <v>1339</v>
      </c>
      <c r="B5710" t="s">
        <v>7810</v>
      </c>
      <c r="C5710" t="s">
        <v>52</v>
      </c>
      <c r="D5710" t="s">
        <v>155</v>
      </c>
      <c r="E5710" t="s">
        <v>60</v>
      </c>
      <c r="F5710" t="s">
        <v>61</v>
      </c>
      <c r="G5710" t="s">
        <v>68</v>
      </c>
      <c r="H5710">
        <v>6</v>
      </c>
      <c r="I5710">
        <v>57.22</v>
      </c>
      <c r="K5710">
        <v>25.6</v>
      </c>
      <c r="L5710" t="s">
        <v>57</v>
      </c>
    </row>
    <row r="5711" spans="1:12" x14ac:dyDescent="0.3">
      <c r="A5711" t="s">
        <v>2384</v>
      </c>
      <c r="B5711" t="s">
        <v>7098</v>
      </c>
      <c r="C5711" t="s">
        <v>52</v>
      </c>
      <c r="D5711" t="s">
        <v>216</v>
      </c>
      <c r="E5711" t="s">
        <v>54</v>
      </c>
      <c r="F5711" t="s">
        <v>268</v>
      </c>
      <c r="G5711" t="s">
        <v>56</v>
      </c>
      <c r="H5711">
        <v>1</v>
      </c>
      <c r="I5711">
        <v>6.62</v>
      </c>
      <c r="J5711">
        <v>0.04</v>
      </c>
      <c r="K5711">
        <v>3.92</v>
      </c>
      <c r="L5711" t="s">
        <v>57</v>
      </c>
    </row>
    <row r="5712" spans="1:12" x14ac:dyDescent="0.3">
      <c r="A5712" t="s">
        <v>5299</v>
      </c>
      <c r="B5712" t="s">
        <v>8384</v>
      </c>
      <c r="C5712" t="s">
        <v>63</v>
      </c>
      <c r="D5712" t="s">
        <v>175</v>
      </c>
      <c r="E5712" t="s">
        <v>71</v>
      </c>
      <c r="F5712" t="s">
        <v>72</v>
      </c>
      <c r="G5712" t="s">
        <v>56</v>
      </c>
      <c r="H5712">
        <v>3</v>
      </c>
      <c r="I5712">
        <v>118.09</v>
      </c>
      <c r="J5712">
        <v>0.14899999999999999</v>
      </c>
      <c r="K5712">
        <v>85.26</v>
      </c>
    </row>
    <row r="5713" spans="1:12" x14ac:dyDescent="0.3">
      <c r="A5713" t="s">
        <v>4319</v>
      </c>
      <c r="B5713" t="s">
        <v>7273</v>
      </c>
      <c r="C5713" t="s">
        <v>88</v>
      </c>
      <c r="D5713" t="s">
        <v>123</v>
      </c>
      <c r="E5713" t="s">
        <v>71</v>
      </c>
      <c r="F5713" t="s">
        <v>97</v>
      </c>
      <c r="G5713" t="s">
        <v>56</v>
      </c>
      <c r="H5713">
        <v>1</v>
      </c>
      <c r="I5713">
        <v>47.33</v>
      </c>
      <c r="J5713">
        <v>6.4000000000000001E-2</v>
      </c>
      <c r="K5713">
        <v>37.840000000000003</v>
      </c>
      <c r="L5713" t="s">
        <v>57</v>
      </c>
    </row>
    <row r="5714" spans="1:12" x14ac:dyDescent="0.3">
      <c r="A5714" t="s">
        <v>5243</v>
      </c>
      <c r="B5714" t="s">
        <v>7185</v>
      </c>
      <c r="C5714" t="s">
        <v>63</v>
      </c>
      <c r="D5714" t="s">
        <v>263</v>
      </c>
      <c r="E5714" t="s">
        <v>71</v>
      </c>
      <c r="F5714" t="s">
        <v>97</v>
      </c>
      <c r="G5714" t="s">
        <v>56</v>
      </c>
      <c r="H5714">
        <v>1</v>
      </c>
      <c r="I5714">
        <v>54.84</v>
      </c>
      <c r="J5714">
        <v>0.28100000000000003</v>
      </c>
      <c r="K5714">
        <v>36.57</v>
      </c>
      <c r="L5714" t="s">
        <v>57</v>
      </c>
    </row>
    <row r="5715" spans="1:12" x14ac:dyDescent="0.3">
      <c r="A5715" t="s">
        <v>5502</v>
      </c>
      <c r="B5715" t="s">
        <v>7349</v>
      </c>
      <c r="C5715" t="s">
        <v>84</v>
      </c>
      <c r="D5715" t="s">
        <v>147</v>
      </c>
      <c r="E5715" t="s">
        <v>54</v>
      </c>
      <c r="F5715" t="s">
        <v>65</v>
      </c>
      <c r="G5715" t="s">
        <v>68</v>
      </c>
      <c r="H5715">
        <v>6</v>
      </c>
      <c r="I5715">
        <v>24.04</v>
      </c>
      <c r="J5715">
        <v>4.7E-2</v>
      </c>
      <c r="K5715">
        <v>14.08</v>
      </c>
      <c r="L5715" t="s">
        <v>57</v>
      </c>
    </row>
    <row r="5716" spans="1:12" x14ac:dyDescent="0.3">
      <c r="A5716" t="s">
        <v>1508</v>
      </c>
      <c r="B5716" t="s">
        <v>7269</v>
      </c>
      <c r="C5716" t="s">
        <v>52</v>
      </c>
      <c r="D5716" t="s">
        <v>216</v>
      </c>
      <c r="E5716" t="s">
        <v>107</v>
      </c>
      <c r="F5716" t="s">
        <v>108</v>
      </c>
      <c r="G5716" t="s">
        <v>68</v>
      </c>
      <c r="H5716">
        <v>5</v>
      </c>
      <c r="I5716">
        <v>13.51</v>
      </c>
      <c r="J5716">
        <v>0.125</v>
      </c>
      <c r="K5716">
        <v>5.23</v>
      </c>
      <c r="L5716" t="s">
        <v>57</v>
      </c>
    </row>
    <row r="5717" spans="1:12" x14ac:dyDescent="0.3">
      <c r="A5717" t="s">
        <v>1639</v>
      </c>
      <c r="B5717" t="s">
        <v>7778</v>
      </c>
      <c r="C5717" t="s">
        <v>84</v>
      </c>
      <c r="E5717" t="s">
        <v>93</v>
      </c>
      <c r="F5717" t="s">
        <v>141</v>
      </c>
      <c r="G5717" t="s">
        <v>56</v>
      </c>
      <c r="H5717">
        <v>4</v>
      </c>
      <c r="I5717">
        <v>34.08</v>
      </c>
      <c r="J5717">
        <v>3.1E-2</v>
      </c>
      <c r="K5717">
        <v>12.37</v>
      </c>
      <c r="L5717" t="s">
        <v>57</v>
      </c>
    </row>
    <row r="5718" spans="1:12" x14ac:dyDescent="0.3">
      <c r="A5718" t="s">
        <v>3788</v>
      </c>
      <c r="B5718" t="s">
        <v>7175</v>
      </c>
      <c r="C5718" t="s">
        <v>52</v>
      </c>
      <c r="D5718" t="s">
        <v>237</v>
      </c>
      <c r="E5718" t="s">
        <v>93</v>
      </c>
      <c r="F5718" t="s">
        <v>141</v>
      </c>
      <c r="G5718" t="s">
        <v>68</v>
      </c>
      <c r="H5718">
        <v>11</v>
      </c>
      <c r="I5718">
        <v>36.869999999999997</v>
      </c>
      <c r="J5718">
        <v>7.9000000000000001E-2</v>
      </c>
      <c r="L5718" t="s">
        <v>57</v>
      </c>
    </row>
    <row r="5719" spans="1:12" x14ac:dyDescent="0.3">
      <c r="A5719" t="s">
        <v>1714</v>
      </c>
      <c r="B5719" t="s">
        <v>7351</v>
      </c>
      <c r="C5719" t="s">
        <v>52</v>
      </c>
      <c r="D5719" t="s">
        <v>155</v>
      </c>
      <c r="E5719" t="s">
        <v>93</v>
      </c>
      <c r="F5719" t="s">
        <v>94</v>
      </c>
      <c r="G5719" t="s">
        <v>56</v>
      </c>
      <c r="H5719">
        <v>4</v>
      </c>
      <c r="I5719">
        <v>36.799999999999997</v>
      </c>
      <c r="J5719">
        <v>0</v>
      </c>
      <c r="L5719" t="s">
        <v>57</v>
      </c>
    </row>
    <row r="5720" spans="1:12" x14ac:dyDescent="0.3">
      <c r="A5720" t="s">
        <v>4008</v>
      </c>
      <c r="B5720" t="s">
        <v>7592</v>
      </c>
      <c r="C5720" t="s">
        <v>52</v>
      </c>
      <c r="D5720" t="s">
        <v>121</v>
      </c>
      <c r="E5720" t="s">
        <v>107</v>
      </c>
      <c r="F5720" t="s">
        <v>139</v>
      </c>
      <c r="G5720" t="s">
        <v>68</v>
      </c>
      <c r="H5720">
        <v>1</v>
      </c>
      <c r="I5720">
        <v>28.2</v>
      </c>
      <c r="J5720">
        <v>7.2999999999999995E-2</v>
      </c>
      <c r="K5720">
        <v>8.6</v>
      </c>
      <c r="L5720" t="s">
        <v>57</v>
      </c>
    </row>
    <row r="5721" spans="1:12" x14ac:dyDescent="0.3">
      <c r="A5721" t="s">
        <v>6099</v>
      </c>
      <c r="B5721" t="s">
        <v>8006</v>
      </c>
      <c r="C5721" t="s">
        <v>63</v>
      </c>
      <c r="D5721" t="s">
        <v>258</v>
      </c>
      <c r="E5721" t="s">
        <v>71</v>
      </c>
      <c r="F5721" t="s">
        <v>97</v>
      </c>
      <c r="G5721" t="s">
        <v>68</v>
      </c>
      <c r="H5721">
        <v>3</v>
      </c>
      <c r="I5721">
        <v>33.35</v>
      </c>
      <c r="J5721">
        <v>0.221</v>
      </c>
      <c r="K5721">
        <v>22.25</v>
      </c>
      <c r="L5721" t="s">
        <v>6720</v>
      </c>
    </row>
    <row r="5722" spans="1:12" x14ac:dyDescent="0.3">
      <c r="A5722" t="s">
        <v>3680</v>
      </c>
      <c r="B5722" t="s">
        <v>7966</v>
      </c>
      <c r="C5722" t="s">
        <v>63</v>
      </c>
      <c r="D5722" t="s">
        <v>175</v>
      </c>
      <c r="E5722" t="s">
        <v>93</v>
      </c>
      <c r="F5722" t="s">
        <v>141</v>
      </c>
      <c r="G5722" t="s">
        <v>56</v>
      </c>
      <c r="H5722">
        <v>2</v>
      </c>
      <c r="I5722">
        <v>89.74</v>
      </c>
      <c r="J5722">
        <v>0.24199999999999999</v>
      </c>
      <c r="K5722">
        <v>34.270000000000003</v>
      </c>
      <c r="L5722" t="s">
        <v>57</v>
      </c>
    </row>
    <row r="5723" spans="1:12" x14ac:dyDescent="0.3">
      <c r="A5723" t="s">
        <v>4534</v>
      </c>
      <c r="B5723" t="s">
        <v>7302</v>
      </c>
      <c r="C5723" t="s">
        <v>84</v>
      </c>
      <c r="D5723" t="s">
        <v>147</v>
      </c>
      <c r="E5723" t="s">
        <v>71</v>
      </c>
      <c r="F5723" t="s">
        <v>78</v>
      </c>
      <c r="G5723" t="s">
        <v>68</v>
      </c>
      <c r="H5723">
        <v>7</v>
      </c>
      <c r="I5723">
        <v>168.91</v>
      </c>
      <c r="J5723">
        <v>8.5999999999999993E-2</v>
      </c>
      <c r="K5723">
        <v>123.48</v>
      </c>
      <c r="L5723" t="s">
        <v>57</v>
      </c>
    </row>
    <row r="5724" spans="1:12" x14ac:dyDescent="0.3">
      <c r="A5724" t="s">
        <v>6159</v>
      </c>
      <c r="B5724" t="s">
        <v>6747</v>
      </c>
      <c r="C5724" t="s">
        <v>52</v>
      </c>
      <c r="D5724" t="s">
        <v>155</v>
      </c>
      <c r="E5724" t="s">
        <v>107</v>
      </c>
      <c r="F5724" t="s">
        <v>148</v>
      </c>
      <c r="G5724" t="s">
        <v>56</v>
      </c>
      <c r="H5724">
        <v>6</v>
      </c>
      <c r="I5724">
        <v>54.65</v>
      </c>
      <c r="J5724">
        <v>0</v>
      </c>
      <c r="K5724">
        <v>17.36</v>
      </c>
      <c r="L5724" t="s">
        <v>57</v>
      </c>
    </row>
    <row r="5725" spans="1:12" x14ac:dyDescent="0.3">
      <c r="A5725" t="s">
        <v>5266</v>
      </c>
      <c r="B5725" t="s">
        <v>8051</v>
      </c>
      <c r="C5725" t="s">
        <v>63</v>
      </c>
      <c r="D5725" t="s">
        <v>188</v>
      </c>
      <c r="E5725" t="s">
        <v>93</v>
      </c>
      <c r="F5725" t="s">
        <v>124</v>
      </c>
      <c r="H5725">
        <v>6</v>
      </c>
      <c r="I5725">
        <v>61.17</v>
      </c>
      <c r="J5725">
        <v>0.32900000000000001</v>
      </c>
      <c r="K5725">
        <v>29.5</v>
      </c>
      <c r="L5725" t="s">
        <v>104</v>
      </c>
    </row>
    <row r="5726" spans="1:12" x14ac:dyDescent="0.3">
      <c r="A5726" t="s">
        <v>2668</v>
      </c>
      <c r="B5726" t="s">
        <v>8055</v>
      </c>
      <c r="C5726" t="s">
        <v>63</v>
      </c>
      <c r="D5726" t="s">
        <v>119</v>
      </c>
      <c r="E5726" t="s">
        <v>54</v>
      </c>
      <c r="F5726" t="s">
        <v>55</v>
      </c>
      <c r="G5726" t="s">
        <v>68</v>
      </c>
      <c r="H5726">
        <v>6</v>
      </c>
      <c r="I5726">
        <v>14.08</v>
      </c>
      <c r="J5726">
        <v>0.10199999999999999</v>
      </c>
      <c r="K5726">
        <v>9.6</v>
      </c>
      <c r="L5726" t="s">
        <v>57</v>
      </c>
    </row>
    <row r="5727" spans="1:12" x14ac:dyDescent="0.3">
      <c r="A5727" t="s">
        <v>267</v>
      </c>
      <c r="B5727" t="s">
        <v>7321</v>
      </c>
      <c r="C5727" t="s">
        <v>52</v>
      </c>
      <c r="D5727" t="s">
        <v>155</v>
      </c>
      <c r="E5727" t="s">
        <v>54</v>
      </c>
      <c r="F5727" t="s">
        <v>268</v>
      </c>
      <c r="G5727" t="s">
        <v>56</v>
      </c>
      <c r="H5727">
        <v>6</v>
      </c>
      <c r="I5727">
        <v>17.600000000000001</v>
      </c>
      <c r="J5727">
        <v>0.17199999999999999</v>
      </c>
      <c r="K5727">
        <v>11.85</v>
      </c>
      <c r="L5727" t="s">
        <v>57</v>
      </c>
    </row>
    <row r="5728" spans="1:12" x14ac:dyDescent="0.3">
      <c r="A5728" t="s">
        <v>513</v>
      </c>
      <c r="B5728" t="s">
        <v>7615</v>
      </c>
      <c r="C5728" t="s">
        <v>6718</v>
      </c>
      <c r="D5728" t="s">
        <v>59</v>
      </c>
      <c r="E5728" t="s">
        <v>71</v>
      </c>
      <c r="F5728" t="s">
        <v>86</v>
      </c>
      <c r="G5728" t="s">
        <v>68</v>
      </c>
      <c r="H5728">
        <v>3</v>
      </c>
      <c r="I5728">
        <v>114.65</v>
      </c>
      <c r="J5728">
        <v>0.151</v>
      </c>
      <c r="K5728">
        <v>82.39</v>
      </c>
      <c r="L5728" t="s">
        <v>57</v>
      </c>
    </row>
    <row r="5729" spans="1:12" x14ac:dyDescent="0.3">
      <c r="A5729" t="s">
        <v>257</v>
      </c>
      <c r="B5729" t="s">
        <v>6902</v>
      </c>
      <c r="C5729" t="s">
        <v>63</v>
      </c>
      <c r="D5729" t="s">
        <v>258</v>
      </c>
      <c r="E5729" t="s">
        <v>60</v>
      </c>
      <c r="F5729" t="s">
        <v>99</v>
      </c>
      <c r="G5729" t="s">
        <v>56</v>
      </c>
      <c r="H5729">
        <v>2</v>
      </c>
      <c r="I5729">
        <v>27.75</v>
      </c>
      <c r="J5729">
        <v>0.14000000000000001</v>
      </c>
      <c r="K5729">
        <v>15.15</v>
      </c>
      <c r="L5729" t="s">
        <v>104</v>
      </c>
    </row>
    <row r="5730" spans="1:12" x14ac:dyDescent="0.3">
      <c r="A5730" t="s">
        <v>6047</v>
      </c>
      <c r="B5730" t="s">
        <v>8043</v>
      </c>
      <c r="C5730" t="s">
        <v>88</v>
      </c>
      <c r="D5730" t="s">
        <v>198</v>
      </c>
      <c r="E5730" t="s">
        <v>54</v>
      </c>
      <c r="F5730" t="s">
        <v>65</v>
      </c>
      <c r="G5730" t="s">
        <v>68</v>
      </c>
      <c r="H5730">
        <v>1</v>
      </c>
      <c r="J5730">
        <v>6.7000000000000004E-2</v>
      </c>
      <c r="K5730">
        <v>7.75</v>
      </c>
      <c r="L5730" t="s">
        <v>57</v>
      </c>
    </row>
    <row r="5731" spans="1:12" x14ac:dyDescent="0.3">
      <c r="A5731" t="s">
        <v>5231</v>
      </c>
      <c r="B5731" t="s">
        <v>6825</v>
      </c>
      <c r="C5731" t="s">
        <v>52</v>
      </c>
      <c r="D5731" t="s">
        <v>216</v>
      </c>
      <c r="E5731" t="s">
        <v>107</v>
      </c>
      <c r="F5731" t="s">
        <v>193</v>
      </c>
      <c r="G5731" t="s">
        <v>68</v>
      </c>
      <c r="H5731">
        <v>1</v>
      </c>
      <c r="I5731">
        <v>28.31</v>
      </c>
      <c r="J5731">
        <v>0.2</v>
      </c>
      <c r="K5731">
        <v>9.75</v>
      </c>
      <c r="L5731" t="s">
        <v>57</v>
      </c>
    </row>
    <row r="5732" spans="1:12" x14ac:dyDescent="0.3">
      <c r="A5732" t="s">
        <v>5122</v>
      </c>
      <c r="B5732" t="s">
        <v>6776</v>
      </c>
      <c r="C5732" t="s">
        <v>52</v>
      </c>
      <c r="D5732" t="s">
        <v>75</v>
      </c>
      <c r="E5732" t="s">
        <v>71</v>
      </c>
      <c r="F5732" t="s">
        <v>72</v>
      </c>
      <c r="G5732" t="s">
        <v>68</v>
      </c>
      <c r="H5732">
        <v>1</v>
      </c>
      <c r="I5732">
        <v>176.79</v>
      </c>
      <c r="J5732">
        <v>0.104</v>
      </c>
      <c r="K5732">
        <v>125.76</v>
      </c>
      <c r="L5732" t="s">
        <v>57</v>
      </c>
    </row>
    <row r="5733" spans="1:12" x14ac:dyDescent="0.3">
      <c r="A5733" t="s">
        <v>5348</v>
      </c>
      <c r="B5733" t="s">
        <v>7929</v>
      </c>
      <c r="C5733" t="s">
        <v>52</v>
      </c>
      <c r="D5733" t="s">
        <v>155</v>
      </c>
      <c r="E5733" t="s">
        <v>54</v>
      </c>
      <c r="F5733" t="s">
        <v>114</v>
      </c>
      <c r="G5733" t="s">
        <v>68</v>
      </c>
      <c r="H5733">
        <v>3</v>
      </c>
      <c r="I5733">
        <v>16.38</v>
      </c>
      <c r="J5733">
        <v>2.3E-2</v>
      </c>
      <c r="K5733">
        <v>9.6999999999999993</v>
      </c>
      <c r="L5733" t="s">
        <v>57</v>
      </c>
    </row>
    <row r="5734" spans="1:12" x14ac:dyDescent="0.3">
      <c r="A5734" t="s">
        <v>779</v>
      </c>
      <c r="B5734" t="s">
        <v>7496</v>
      </c>
      <c r="C5734" t="s">
        <v>88</v>
      </c>
      <c r="D5734" t="s">
        <v>7066</v>
      </c>
      <c r="E5734" t="s">
        <v>71</v>
      </c>
      <c r="F5734" t="s">
        <v>72</v>
      </c>
      <c r="G5734" t="s">
        <v>68</v>
      </c>
      <c r="H5734">
        <v>10</v>
      </c>
      <c r="I5734">
        <v>289.33999999999997</v>
      </c>
      <c r="J5734">
        <v>0.12</v>
      </c>
      <c r="K5734">
        <v>207.99</v>
      </c>
      <c r="L5734" t="s">
        <v>57</v>
      </c>
    </row>
    <row r="5735" spans="1:12" x14ac:dyDescent="0.3">
      <c r="A5735" t="s">
        <v>5771</v>
      </c>
      <c r="B5735" t="s">
        <v>7025</v>
      </c>
      <c r="C5735" t="s">
        <v>6755</v>
      </c>
      <c r="D5735" t="s">
        <v>372</v>
      </c>
      <c r="E5735" t="s">
        <v>71</v>
      </c>
      <c r="F5735" t="s">
        <v>6737</v>
      </c>
      <c r="G5735" t="s">
        <v>56</v>
      </c>
      <c r="H5735">
        <v>1</v>
      </c>
      <c r="I5735">
        <v>185.34</v>
      </c>
      <c r="J5735">
        <v>0.11899999999999999</v>
      </c>
      <c r="K5735">
        <v>122.24</v>
      </c>
      <c r="L5735" t="s">
        <v>57</v>
      </c>
    </row>
    <row r="5736" spans="1:12" x14ac:dyDescent="0.3">
      <c r="A5736" t="s">
        <v>2725</v>
      </c>
      <c r="B5736" t="s">
        <v>8646</v>
      </c>
      <c r="C5736" t="s">
        <v>63</v>
      </c>
      <c r="D5736" t="s">
        <v>119</v>
      </c>
      <c r="E5736" t="s">
        <v>71</v>
      </c>
      <c r="F5736" t="s">
        <v>126</v>
      </c>
      <c r="H5736">
        <v>3</v>
      </c>
      <c r="I5736">
        <v>44.93</v>
      </c>
      <c r="J5736">
        <v>0.29599999999999999</v>
      </c>
      <c r="K5736">
        <v>35.549999999999997</v>
      </c>
      <c r="L5736" t="s">
        <v>57</v>
      </c>
    </row>
    <row r="5737" spans="1:12" x14ac:dyDescent="0.3">
      <c r="A5737" t="s">
        <v>293</v>
      </c>
      <c r="B5737" t="s">
        <v>7717</v>
      </c>
      <c r="C5737" t="s">
        <v>6755</v>
      </c>
      <c r="D5737" t="s">
        <v>150</v>
      </c>
      <c r="E5737" t="s">
        <v>60</v>
      </c>
      <c r="F5737" t="s">
        <v>67</v>
      </c>
      <c r="G5737" t="s">
        <v>68</v>
      </c>
      <c r="H5737">
        <v>1</v>
      </c>
      <c r="I5737">
        <v>26.38</v>
      </c>
      <c r="J5737">
        <v>5.6000000000000001E-2</v>
      </c>
      <c r="L5737" t="s">
        <v>6720</v>
      </c>
    </row>
    <row r="5738" spans="1:12" x14ac:dyDescent="0.3">
      <c r="A5738" t="s">
        <v>5305</v>
      </c>
      <c r="B5738" t="s">
        <v>7282</v>
      </c>
      <c r="C5738" t="s">
        <v>84</v>
      </c>
      <c r="D5738" t="s">
        <v>150</v>
      </c>
      <c r="E5738" t="s">
        <v>60</v>
      </c>
      <c r="F5738" t="s">
        <v>90</v>
      </c>
      <c r="G5738" t="s">
        <v>56</v>
      </c>
      <c r="H5738">
        <v>9</v>
      </c>
      <c r="I5738">
        <v>73.48</v>
      </c>
      <c r="J5738">
        <v>0.14899999999999999</v>
      </c>
      <c r="K5738">
        <v>29.67</v>
      </c>
      <c r="L5738" t="s">
        <v>57</v>
      </c>
    </row>
    <row r="5739" spans="1:12" x14ac:dyDescent="0.3">
      <c r="A5739" t="s">
        <v>6452</v>
      </c>
      <c r="B5739" t="s">
        <v>7581</v>
      </c>
      <c r="C5739" t="s">
        <v>63</v>
      </c>
      <c r="D5739" t="s">
        <v>165</v>
      </c>
      <c r="E5739" t="s">
        <v>93</v>
      </c>
      <c r="F5739" t="s">
        <v>219</v>
      </c>
      <c r="G5739" t="s">
        <v>56</v>
      </c>
      <c r="H5739">
        <v>3</v>
      </c>
      <c r="I5739">
        <v>80.87</v>
      </c>
      <c r="J5739">
        <v>0.17199999999999999</v>
      </c>
      <c r="K5739">
        <v>37.4</v>
      </c>
      <c r="L5739" t="s">
        <v>57</v>
      </c>
    </row>
    <row r="5740" spans="1:12" x14ac:dyDescent="0.3">
      <c r="A5740" t="s">
        <v>4834</v>
      </c>
      <c r="B5740" t="s">
        <v>8031</v>
      </c>
      <c r="C5740" t="s">
        <v>88</v>
      </c>
      <c r="D5740" t="s">
        <v>179</v>
      </c>
      <c r="E5740" t="s">
        <v>93</v>
      </c>
      <c r="F5740" t="s">
        <v>141</v>
      </c>
      <c r="G5740" t="s">
        <v>68</v>
      </c>
      <c r="H5740">
        <v>3</v>
      </c>
      <c r="I5740">
        <v>68.41</v>
      </c>
      <c r="J5740">
        <v>0</v>
      </c>
      <c r="K5740">
        <v>32.67</v>
      </c>
      <c r="L5740" t="s">
        <v>57</v>
      </c>
    </row>
    <row r="5741" spans="1:12" x14ac:dyDescent="0.3">
      <c r="A5741" t="s">
        <v>1835</v>
      </c>
      <c r="B5741" t="s">
        <v>6927</v>
      </c>
      <c r="C5741" t="s">
        <v>88</v>
      </c>
      <c r="D5741" t="s">
        <v>92</v>
      </c>
      <c r="E5741" t="s">
        <v>71</v>
      </c>
      <c r="F5741" t="s">
        <v>78</v>
      </c>
      <c r="G5741" t="s">
        <v>68</v>
      </c>
      <c r="H5741">
        <v>1</v>
      </c>
      <c r="I5741">
        <v>62.97</v>
      </c>
      <c r="J5741">
        <v>0.16500000000000001</v>
      </c>
      <c r="K5741">
        <v>42.71</v>
      </c>
      <c r="L5741" t="s">
        <v>57</v>
      </c>
    </row>
    <row r="5742" spans="1:12" x14ac:dyDescent="0.3">
      <c r="A5742" t="s">
        <v>2162</v>
      </c>
      <c r="B5742" t="s">
        <v>7429</v>
      </c>
      <c r="C5742" t="s">
        <v>88</v>
      </c>
      <c r="D5742" t="s">
        <v>429</v>
      </c>
      <c r="E5742" t="s">
        <v>71</v>
      </c>
      <c r="F5742" t="s">
        <v>97</v>
      </c>
      <c r="G5742" t="s">
        <v>68</v>
      </c>
      <c r="H5742">
        <v>-8</v>
      </c>
      <c r="I5742">
        <v>265.22000000000003</v>
      </c>
      <c r="J5742">
        <v>5.6000000000000001E-2</v>
      </c>
      <c r="K5742">
        <v>205.63</v>
      </c>
      <c r="L5742" t="s">
        <v>57</v>
      </c>
    </row>
    <row r="5743" spans="1:12" x14ac:dyDescent="0.3">
      <c r="A5743" t="s">
        <v>2138</v>
      </c>
      <c r="B5743" t="s">
        <v>7920</v>
      </c>
      <c r="C5743" t="s">
        <v>63</v>
      </c>
      <c r="D5743" t="s">
        <v>106</v>
      </c>
      <c r="E5743" t="s">
        <v>107</v>
      </c>
      <c r="F5743" t="s">
        <v>132</v>
      </c>
      <c r="H5743">
        <v>2</v>
      </c>
      <c r="I5743">
        <v>31.32</v>
      </c>
      <c r="J5743">
        <v>0.24099999999999999</v>
      </c>
      <c r="K5743">
        <v>9.94</v>
      </c>
      <c r="L5743" t="s">
        <v>57</v>
      </c>
    </row>
    <row r="5744" spans="1:12" x14ac:dyDescent="0.3">
      <c r="A5744" t="s">
        <v>5551</v>
      </c>
      <c r="B5744" t="s">
        <v>7688</v>
      </c>
      <c r="C5744" t="s">
        <v>88</v>
      </c>
      <c r="D5744" t="s">
        <v>234</v>
      </c>
      <c r="E5744" t="s">
        <v>93</v>
      </c>
      <c r="F5744" t="s">
        <v>141</v>
      </c>
      <c r="G5744" t="s">
        <v>68</v>
      </c>
      <c r="H5744">
        <v>6</v>
      </c>
      <c r="I5744">
        <v>57.77</v>
      </c>
      <c r="J5744">
        <v>9.1999999999999998E-2</v>
      </c>
      <c r="K5744">
        <v>25.96</v>
      </c>
      <c r="L5744" t="s">
        <v>57</v>
      </c>
    </row>
    <row r="5745" spans="1:12" x14ac:dyDescent="0.3">
      <c r="A5745" t="s">
        <v>1668</v>
      </c>
      <c r="B5745" t="s">
        <v>7282</v>
      </c>
      <c r="C5745" t="s">
        <v>63</v>
      </c>
      <c r="D5745" t="s">
        <v>119</v>
      </c>
      <c r="E5745" t="s">
        <v>93</v>
      </c>
      <c r="F5745" t="s">
        <v>255</v>
      </c>
      <c r="G5745" t="s">
        <v>56</v>
      </c>
      <c r="H5745">
        <v>1</v>
      </c>
      <c r="I5745">
        <v>26.28</v>
      </c>
      <c r="J5745">
        <v>0.18</v>
      </c>
      <c r="K5745">
        <v>12.39</v>
      </c>
      <c r="L5745" t="s">
        <v>57</v>
      </c>
    </row>
    <row r="5746" spans="1:12" x14ac:dyDescent="0.3">
      <c r="A5746" t="s">
        <v>6415</v>
      </c>
      <c r="B5746" t="s">
        <v>8647</v>
      </c>
      <c r="C5746" t="s">
        <v>52</v>
      </c>
      <c r="D5746" t="s">
        <v>8002</v>
      </c>
      <c r="E5746" t="s">
        <v>54</v>
      </c>
      <c r="F5746" t="s">
        <v>156</v>
      </c>
      <c r="G5746" t="s">
        <v>68</v>
      </c>
      <c r="H5746">
        <v>2</v>
      </c>
      <c r="I5746">
        <v>12.72</v>
      </c>
      <c r="J5746">
        <v>0.13700000000000001</v>
      </c>
      <c r="K5746">
        <v>7.28</v>
      </c>
      <c r="L5746" t="s">
        <v>57</v>
      </c>
    </row>
    <row r="5747" spans="1:12" x14ac:dyDescent="0.3">
      <c r="A5747" t="s">
        <v>1662</v>
      </c>
      <c r="B5747" t="s">
        <v>6819</v>
      </c>
      <c r="C5747" t="s">
        <v>88</v>
      </c>
      <c r="D5747" t="s">
        <v>234</v>
      </c>
      <c r="E5747" t="s">
        <v>71</v>
      </c>
      <c r="F5747" t="s">
        <v>78</v>
      </c>
      <c r="G5747" t="s">
        <v>68</v>
      </c>
      <c r="H5747">
        <v>1500</v>
      </c>
      <c r="I5747">
        <v>88.72</v>
      </c>
      <c r="J5747">
        <v>7.0000000000000007E-2</v>
      </c>
      <c r="K5747">
        <v>66.52</v>
      </c>
      <c r="L5747" t="s">
        <v>57</v>
      </c>
    </row>
    <row r="5748" spans="1:12" x14ac:dyDescent="0.3">
      <c r="A5748" t="s">
        <v>3327</v>
      </c>
      <c r="B5748" t="s">
        <v>8648</v>
      </c>
      <c r="C5748" t="s">
        <v>63</v>
      </c>
      <c r="D5748" t="s">
        <v>165</v>
      </c>
      <c r="E5748" t="s">
        <v>60</v>
      </c>
      <c r="F5748" t="s">
        <v>76</v>
      </c>
      <c r="G5748" t="s">
        <v>56</v>
      </c>
      <c r="H5748">
        <v>3</v>
      </c>
      <c r="I5748">
        <v>92.96</v>
      </c>
      <c r="J5748">
        <v>0.27400000000000002</v>
      </c>
      <c r="K5748">
        <v>41.06</v>
      </c>
      <c r="L5748" t="s">
        <v>57</v>
      </c>
    </row>
    <row r="5749" spans="1:12" x14ac:dyDescent="0.3">
      <c r="A5749" t="s">
        <v>4732</v>
      </c>
      <c r="B5749" t="s">
        <v>8010</v>
      </c>
      <c r="C5749" t="s">
        <v>88</v>
      </c>
      <c r="D5749" t="s">
        <v>234</v>
      </c>
      <c r="E5749" t="s">
        <v>93</v>
      </c>
      <c r="F5749" t="s">
        <v>124</v>
      </c>
      <c r="G5749" t="s">
        <v>56</v>
      </c>
      <c r="H5749">
        <v>1</v>
      </c>
      <c r="I5749">
        <v>10.92</v>
      </c>
      <c r="J5749">
        <v>9.8000000000000004E-2</v>
      </c>
      <c r="K5749">
        <v>4.33</v>
      </c>
      <c r="L5749" t="s">
        <v>57</v>
      </c>
    </row>
    <row r="5750" spans="1:12" x14ac:dyDescent="0.3">
      <c r="A5750" t="s">
        <v>5395</v>
      </c>
      <c r="B5750" t="s">
        <v>7246</v>
      </c>
      <c r="C5750" t="s">
        <v>88</v>
      </c>
      <c r="D5750" t="s">
        <v>89</v>
      </c>
      <c r="E5750" t="s">
        <v>60</v>
      </c>
      <c r="F5750" t="s">
        <v>61</v>
      </c>
      <c r="G5750" t="s">
        <v>56</v>
      </c>
      <c r="H5750">
        <v>2</v>
      </c>
      <c r="I5750">
        <v>118.72</v>
      </c>
      <c r="J5750">
        <v>0.109</v>
      </c>
      <c r="K5750">
        <v>58.81</v>
      </c>
      <c r="L5750" t="s">
        <v>57</v>
      </c>
    </row>
    <row r="5751" spans="1:12" x14ac:dyDescent="0.3">
      <c r="A5751" t="s">
        <v>5823</v>
      </c>
      <c r="B5751" t="s">
        <v>8649</v>
      </c>
      <c r="C5751" t="s">
        <v>88</v>
      </c>
      <c r="D5751" t="s">
        <v>123</v>
      </c>
      <c r="E5751" t="s">
        <v>71</v>
      </c>
      <c r="F5751" t="s">
        <v>126</v>
      </c>
      <c r="G5751" t="s">
        <v>56</v>
      </c>
      <c r="H5751">
        <v>14</v>
      </c>
      <c r="I5751">
        <v>150.31</v>
      </c>
      <c r="J5751">
        <v>0.03</v>
      </c>
      <c r="K5751">
        <v>110.8</v>
      </c>
      <c r="L5751" t="s">
        <v>6720</v>
      </c>
    </row>
    <row r="5752" spans="1:12" x14ac:dyDescent="0.3">
      <c r="A5752" t="s">
        <v>1125</v>
      </c>
      <c r="B5752" t="s">
        <v>7495</v>
      </c>
      <c r="C5752" t="s">
        <v>84</v>
      </c>
      <c r="D5752" t="s">
        <v>572</v>
      </c>
      <c r="E5752" t="s">
        <v>107</v>
      </c>
      <c r="F5752" t="s">
        <v>132</v>
      </c>
      <c r="G5752" t="s">
        <v>56</v>
      </c>
      <c r="H5752">
        <v>15</v>
      </c>
      <c r="I5752">
        <v>48.21</v>
      </c>
      <c r="J5752">
        <v>0.114</v>
      </c>
      <c r="K5752">
        <v>16.73</v>
      </c>
      <c r="L5752" t="s">
        <v>57</v>
      </c>
    </row>
    <row r="5753" spans="1:12" x14ac:dyDescent="0.3">
      <c r="A5753" t="s">
        <v>6072</v>
      </c>
      <c r="B5753" t="s">
        <v>7232</v>
      </c>
      <c r="C5753" t="s">
        <v>88</v>
      </c>
      <c r="D5753" t="s">
        <v>429</v>
      </c>
      <c r="E5753" t="s">
        <v>71</v>
      </c>
      <c r="F5753" t="s">
        <v>86</v>
      </c>
      <c r="G5753" t="s">
        <v>68</v>
      </c>
      <c r="H5753">
        <v>3</v>
      </c>
      <c r="I5753">
        <v>73.38</v>
      </c>
      <c r="J5753">
        <v>5.8000000000000003E-2</v>
      </c>
      <c r="L5753" t="s">
        <v>6720</v>
      </c>
    </row>
    <row r="5754" spans="1:12" x14ac:dyDescent="0.3">
      <c r="A5754" t="s">
        <v>3899</v>
      </c>
      <c r="B5754" t="s">
        <v>8345</v>
      </c>
      <c r="C5754" t="s">
        <v>63</v>
      </c>
      <c r="D5754" t="s">
        <v>137</v>
      </c>
      <c r="E5754" t="s">
        <v>71</v>
      </c>
      <c r="F5754" t="s">
        <v>86</v>
      </c>
      <c r="G5754" t="s">
        <v>56</v>
      </c>
      <c r="H5754">
        <v>1</v>
      </c>
      <c r="I5754">
        <v>85.47</v>
      </c>
      <c r="K5754">
        <v>64.31</v>
      </c>
      <c r="L5754" t="s">
        <v>57</v>
      </c>
    </row>
    <row r="5755" spans="1:12" x14ac:dyDescent="0.3">
      <c r="A5755" t="s">
        <v>4630</v>
      </c>
      <c r="B5755" t="s">
        <v>7707</v>
      </c>
      <c r="C5755" t="s">
        <v>84</v>
      </c>
      <c r="D5755" t="s">
        <v>243</v>
      </c>
      <c r="E5755" t="s">
        <v>54</v>
      </c>
      <c r="F5755" t="s">
        <v>156</v>
      </c>
      <c r="G5755" t="s">
        <v>56</v>
      </c>
      <c r="H5755">
        <v>1</v>
      </c>
      <c r="I5755">
        <v>22.28</v>
      </c>
      <c r="J5755">
        <v>0.187</v>
      </c>
      <c r="K5755">
        <v>12.67</v>
      </c>
      <c r="L5755" t="s">
        <v>57</v>
      </c>
    </row>
    <row r="5756" spans="1:12" x14ac:dyDescent="0.3">
      <c r="A5756" t="s">
        <v>4407</v>
      </c>
      <c r="B5756" t="s">
        <v>6952</v>
      </c>
      <c r="C5756" t="s">
        <v>63</v>
      </c>
      <c r="D5756" t="s">
        <v>159</v>
      </c>
      <c r="E5756" t="s">
        <v>71</v>
      </c>
      <c r="F5756" t="s">
        <v>97</v>
      </c>
      <c r="G5756" t="s">
        <v>56</v>
      </c>
      <c r="H5756">
        <v>1</v>
      </c>
      <c r="I5756">
        <v>295.37</v>
      </c>
      <c r="J5756">
        <v>0.155</v>
      </c>
      <c r="K5756">
        <v>204.23</v>
      </c>
      <c r="L5756" t="s">
        <v>57</v>
      </c>
    </row>
    <row r="5757" spans="1:12" x14ac:dyDescent="0.3">
      <c r="A5757" t="s">
        <v>3208</v>
      </c>
      <c r="B5757" t="s">
        <v>7165</v>
      </c>
      <c r="C5757" t="s">
        <v>88</v>
      </c>
      <c r="D5757" t="s">
        <v>179</v>
      </c>
      <c r="E5757" t="s">
        <v>107</v>
      </c>
      <c r="F5757" t="s">
        <v>132</v>
      </c>
      <c r="G5757" t="s">
        <v>56</v>
      </c>
      <c r="H5757">
        <v>9</v>
      </c>
      <c r="I5757">
        <v>15.48</v>
      </c>
      <c r="J5757">
        <v>0.16500000000000001</v>
      </c>
      <c r="K5757">
        <v>6.84</v>
      </c>
      <c r="L5757" t="s">
        <v>57</v>
      </c>
    </row>
    <row r="5758" spans="1:12" x14ac:dyDescent="0.3">
      <c r="A5758" t="s">
        <v>1885</v>
      </c>
      <c r="B5758" t="s">
        <v>6933</v>
      </c>
      <c r="C5758" t="s">
        <v>63</v>
      </c>
      <c r="D5758" t="s">
        <v>106</v>
      </c>
      <c r="E5758" t="s">
        <v>60</v>
      </c>
      <c r="F5758" t="s">
        <v>90</v>
      </c>
      <c r="G5758" t="s">
        <v>68</v>
      </c>
      <c r="H5758">
        <v>3</v>
      </c>
      <c r="I5758">
        <v>74.17</v>
      </c>
      <c r="J5758">
        <v>0.17100000000000001</v>
      </c>
      <c r="K5758">
        <v>37.61</v>
      </c>
      <c r="L5758" t="s">
        <v>57</v>
      </c>
    </row>
    <row r="5759" spans="1:12" x14ac:dyDescent="0.3">
      <c r="A5759" t="s">
        <v>627</v>
      </c>
      <c r="B5759" t="s">
        <v>8639</v>
      </c>
      <c r="C5759" t="s">
        <v>88</v>
      </c>
      <c r="D5759" t="s">
        <v>89</v>
      </c>
      <c r="E5759" t="s">
        <v>93</v>
      </c>
      <c r="F5759" t="s">
        <v>219</v>
      </c>
      <c r="G5759" t="s">
        <v>68</v>
      </c>
      <c r="H5759">
        <v>1</v>
      </c>
      <c r="I5759">
        <v>13.1</v>
      </c>
      <c r="J5759">
        <v>0.16500000000000001</v>
      </c>
      <c r="K5759">
        <v>6.33</v>
      </c>
      <c r="L5759" t="s">
        <v>57</v>
      </c>
    </row>
    <row r="5760" spans="1:12" x14ac:dyDescent="0.3">
      <c r="A5760" t="s">
        <v>1947</v>
      </c>
      <c r="B5760" t="s">
        <v>8350</v>
      </c>
      <c r="C5760" t="s">
        <v>84</v>
      </c>
      <c r="D5760" t="s">
        <v>6895</v>
      </c>
      <c r="E5760" t="s">
        <v>93</v>
      </c>
      <c r="F5760" t="s">
        <v>141</v>
      </c>
      <c r="G5760" t="s">
        <v>68</v>
      </c>
      <c r="H5760">
        <v>1</v>
      </c>
      <c r="I5760">
        <v>43.54</v>
      </c>
      <c r="J5760">
        <v>0.113</v>
      </c>
      <c r="K5760">
        <v>16.38</v>
      </c>
      <c r="L5760" t="s">
        <v>57</v>
      </c>
    </row>
    <row r="5761" spans="1:12" x14ac:dyDescent="0.3">
      <c r="A5761" t="s">
        <v>1155</v>
      </c>
      <c r="B5761" t="s">
        <v>7246</v>
      </c>
      <c r="C5761" t="s">
        <v>84</v>
      </c>
      <c r="D5761" t="s">
        <v>196</v>
      </c>
      <c r="E5761" t="s">
        <v>93</v>
      </c>
      <c r="F5761" t="s">
        <v>94</v>
      </c>
      <c r="G5761" t="s">
        <v>68</v>
      </c>
      <c r="H5761">
        <v>11</v>
      </c>
      <c r="I5761">
        <v>59.03</v>
      </c>
      <c r="J5761">
        <v>7.8E-2</v>
      </c>
      <c r="K5761">
        <v>27.4</v>
      </c>
      <c r="L5761" t="s">
        <v>57</v>
      </c>
    </row>
    <row r="5762" spans="1:12" x14ac:dyDescent="0.3">
      <c r="A5762" t="s">
        <v>5643</v>
      </c>
      <c r="B5762" t="s">
        <v>8473</v>
      </c>
      <c r="C5762" t="s">
        <v>88</v>
      </c>
      <c r="D5762" t="s">
        <v>116</v>
      </c>
      <c r="E5762" t="s">
        <v>107</v>
      </c>
      <c r="F5762" t="s">
        <v>193</v>
      </c>
      <c r="G5762" t="s">
        <v>68</v>
      </c>
      <c r="H5762">
        <v>6</v>
      </c>
      <c r="I5762">
        <v>55.47</v>
      </c>
      <c r="J5762">
        <v>9.2999999999999999E-2</v>
      </c>
      <c r="K5762">
        <v>24.47</v>
      </c>
      <c r="L5762" t="s">
        <v>6720</v>
      </c>
    </row>
    <row r="5763" spans="1:12" x14ac:dyDescent="0.3">
      <c r="A5763" t="s">
        <v>781</v>
      </c>
      <c r="B5763" t="s">
        <v>8650</v>
      </c>
      <c r="C5763" t="s">
        <v>63</v>
      </c>
      <c r="D5763" t="s">
        <v>302</v>
      </c>
      <c r="E5763" t="s">
        <v>60</v>
      </c>
      <c r="F5763" t="s">
        <v>67</v>
      </c>
      <c r="G5763" t="s">
        <v>56</v>
      </c>
      <c r="H5763">
        <v>2</v>
      </c>
      <c r="I5763">
        <v>69.23</v>
      </c>
      <c r="J5763">
        <v>0.16</v>
      </c>
      <c r="K5763">
        <v>27.79</v>
      </c>
      <c r="L5763" t="s">
        <v>57</v>
      </c>
    </row>
    <row r="5764" spans="1:12" x14ac:dyDescent="0.3">
      <c r="A5764" t="s">
        <v>5975</v>
      </c>
      <c r="B5764" t="s">
        <v>8651</v>
      </c>
      <c r="C5764" t="s">
        <v>52</v>
      </c>
      <c r="D5764" t="s">
        <v>70</v>
      </c>
      <c r="E5764" t="s">
        <v>93</v>
      </c>
      <c r="F5764" t="s">
        <v>141</v>
      </c>
      <c r="G5764" t="s">
        <v>56</v>
      </c>
      <c r="H5764">
        <v>4</v>
      </c>
      <c r="I5764">
        <v>17.12</v>
      </c>
      <c r="J5764">
        <v>9.8000000000000004E-2</v>
      </c>
      <c r="K5764">
        <v>6.31</v>
      </c>
      <c r="L5764" t="s">
        <v>57</v>
      </c>
    </row>
    <row r="5765" spans="1:12" x14ac:dyDescent="0.3">
      <c r="A5765" t="s">
        <v>2790</v>
      </c>
      <c r="B5765" t="s">
        <v>7622</v>
      </c>
      <c r="C5765" t="s">
        <v>52</v>
      </c>
      <c r="D5765" t="s">
        <v>70</v>
      </c>
      <c r="E5765" t="s">
        <v>107</v>
      </c>
      <c r="F5765" t="s">
        <v>108</v>
      </c>
      <c r="G5765" t="s">
        <v>56</v>
      </c>
      <c r="H5765">
        <v>1</v>
      </c>
      <c r="I5765">
        <v>38.020000000000003</v>
      </c>
      <c r="J5765">
        <v>0.05</v>
      </c>
      <c r="K5765">
        <v>15.46</v>
      </c>
      <c r="L5765" t="s">
        <v>57</v>
      </c>
    </row>
    <row r="5766" spans="1:12" x14ac:dyDescent="0.3">
      <c r="A5766" t="s">
        <v>4885</v>
      </c>
      <c r="B5766" t="s">
        <v>7149</v>
      </c>
      <c r="C5766" t="s">
        <v>84</v>
      </c>
      <c r="D5766" t="s">
        <v>225</v>
      </c>
      <c r="E5766" t="s">
        <v>107</v>
      </c>
      <c r="F5766" t="s">
        <v>148</v>
      </c>
      <c r="G5766" t="s">
        <v>68</v>
      </c>
      <c r="H5766">
        <v>1</v>
      </c>
      <c r="I5766">
        <v>37.46</v>
      </c>
      <c r="J5766">
        <v>5.8000000000000003E-2</v>
      </c>
      <c r="K5766">
        <v>16.350000000000001</v>
      </c>
      <c r="L5766" t="s">
        <v>57</v>
      </c>
    </row>
    <row r="5767" spans="1:12" x14ac:dyDescent="0.3">
      <c r="A5767" t="s">
        <v>1670</v>
      </c>
      <c r="B5767" t="s">
        <v>8385</v>
      </c>
      <c r="C5767" t="s">
        <v>88</v>
      </c>
      <c r="D5767" t="s">
        <v>123</v>
      </c>
      <c r="E5767" t="s">
        <v>107</v>
      </c>
      <c r="F5767" t="s">
        <v>139</v>
      </c>
      <c r="G5767" t="s">
        <v>68</v>
      </c>
      <c r="H5767">
        <v>2</v>
      </c>
      <c r="I5767">
        <v>51.03</v>
      </c>
      <c r="J5767">
        <v>0.109</v>
      </c>
      <c r="K5767">
        <v>19.14</v>
      </c>
      <c r="L5767" t="s">
        <v>57</v>
      </c>
    </row>
    <row r="5768" spans="1:12" x14ac:dyDescent="0.3">
      <c r="A5768" t="s">
        <v>6283</v>
      </c>
      <c r="B5768" t="s">
        <v>7093</v>
      </c>
      <c r="C5768" t="s">
        <v>63</v>
      </c>
      <c r="D5768" t="s">
        <v>302</v>
      </c>
      <c r="E5768" t="s">
        <v>93</v>
      </c>
      <c r="F5768" t="s">
        <v>6768</v>
      </c>
      <c r="G5768" t="s">
        <v>56</v>
      </c>
      <c r="H5768">
        <v>7</v>
      </c>
      <c r="I5768">
        <v>77.5</v>
      </c>
      <c r="J5768">
        <v>0.25600000000000001</v>
      </c>
      <c r="K5768">
        <v>32.36</v>
      </c>
      <c r="L5768" t="s">
        <v>57</v>
      </c>
    </row>
    <row r="5769" spans="1:12" x14ac:dyDescent="0.3">
      <c r="A5769" t="s">
        <v>1548</v>
      </c>
      <c r="B5769" t="s">
        <v>6926</v>
      </c>
      <c r="C5769" t="s">
        <v>88</v>
      </c>
      <c r="D5769" t="s">
        <v>202</v>
      </c>
      <c r="E5769" t="s">
        <v>60</v>
      </c>
      <c r="F5769" t="s">
        <v>99</v>
      </c>
      <c r="G5769" t="s">
        <v>56</v>
      </c>
      <c r="H5769">
        <v>3</v>
      </c>
      <c r="I5769">
        <v>42.59</v>
      </c>
      <c r="J5769">
        <v>0.114</v>
      </c>
      <c r="K5769">
        <v>21.65</v>
      </c>
      <c r="L5769" t="s">
        <v>57</v>
      </c>
    </row>
    <row r="5770" spans="1:12" x14ac:dyDescent="0.3">
      <c r="A5770" t="s">
        <v>6466</v>
      </c>
      <c r="B5770" t="s">
        <v>7255</v>
      </c>
      <c r="C5770" t="s">
        <v>63</v>
      </c>
      <c r="D5770" t="s">
        <v>258</v>
      </c>
      <c r="E5770" t="s">
        <v>54</v>
      </c>
      <c r="F5770" t="s">
        <v>55</v>
      </c>
      <c r="G5770" t="s">
        <v>68</v>
      </c>
      <c r="H5770">
        <v>6</v>
      </c>
      <c r="I5770">
        <v>22.54</v>
      </c>
      <c r="J5770">
        <v>0.35299999999999998</v>
      </c>
      <c r="K5770">
        <v>12.94</v>
      </c>
      <c r="L5770" t="s">
        <v>57</v>
      </c>
    </row>
    <row r="5771" spans="1:12" x14ac:dyDescent="0.3">
      <c r="A5771" t="s">
        <v>4739</v>
      </c>
      <c r="B5771" t="s">
        <v>8019</v>
      </c>
      <c r="C5771" t="s">
        <v>52</v>
      </c>
      <c r="D5771" t="s">
        <v>216</v>
      </c>
      <c r="E5771" t="s">
        <v>107</v>
      </c>
      <c r="F5771" t="s">
        <v>132</v>
      </c>
      <c r="G5771" t="s">
        <v>56</v>
      </c>
      <c r="H5771">
        <v>2</v>
      </c>
      <c r="I5771">
        <v>55.07</v>
      </c>
      <c r="J5771">
        <v>6.7000000000000004E-2</v>
      </c>
      <c r="K5771">
        <v>23.04</v>
      </c>
      <c r="L5771" t="s">
        <v>57</v>
      </c>
    </row>
    <row r="5772" spans="1:12" x14ac:dyDescent="0.3">
      <c r="A5772" t="s">
        <v>4364</v>
      </c>
      <c r="B5772" t="s">
        <v>7854</v>
      </c>
      <c r="C5772" t="s">
        <v>84</v>
      </c>
      <c r="D5772" t="s">
        <v>147</v>
      </c>
      <c r="E5772" t="s">
        <v>107</v>
      </c>
      <c r="F5772" t="s">
        <v>193</v>
      </c>
      <c r="G5772" t="s">
        <v>56</v>
      </c>
      <c r="H5772">
        <v>7</v>
      </c>
      <c r="I5772">
        <v>47.6</v>
      </c>
      <c r="J5772">
        <v>0</v>
      </c>
      <c r="K5772">
        <v>16.12</v>
      </c>
      <c r="L5772" t="s">
        <v>57</v>
      </c>
    </row>
    <row r="5773" spans="1:12" x14ac:dyDescent="0.3">
      <c r="A5773" t="s">
        <v>2478</v>
      </c>
      <c r="B5773" t="s">
        <v>8063</v>
      </c>
      <c r="C5773" t="s">
        <v>88</v>
      </c>
      <c r="D5773" t="s">
        <v>92</v>
      </c>
      <c r="E5773" t="s">
        <v>107</v>
      </c>
      <c r="F5773" t="s">
        <v>139</v>
      </c>
      <c r="G5773" t="s">
        <v>68</v>
      </c>
      <c r="H5773">
        <v>1</v>
      </c>
      <c r="I5773">
        <v>51.02</v>
      </c>
      <c r="J5773">
        <v>0.19800000000000001</v>
      </c>
      <c r="K5773">
        <v>16.09</v>
      </c>
      <c r="L5773" t="s">
        <v>6738</v>
      </c>
    </row>
    <row r="5774" spans="1:12" x14ac:dyDescent="0.3">
      <c r="A5774" t="s">
        <v>5967</v>
      </c>
      <c r="B5774" t="s">
        <v>7262</v>
      </c>
      <c r="C5774" t="s">
        <v>84</v>
      </c>
      <c r="D5774" t="s">
        <v>7845</v>
      </c>
      <c r="E5774" t="s">
        <v>107</v>
      </c>
      <c r="F5774" t="s">
        <v>108</v>
      </c>
      <c r="H5774">
        <v>3</v>
      </c>
      <c r="I5774">
        <v>11.98</v>
      </c>
      <c r="J5774">
        <v>7.6999999999999999E-2</v>
      </c>
      <c r="K5774">
        <v>5.05</v>
      </c>
      <c r="L5774" t="s">
        <v>57</v>
      </c>
    </row>
    <row r="5775" spans="1:12" x14ac:dyDescent="0.3">
      <c r="A5775" t="s">
        <v>4872</v>
      </c>
      <c r="B5775" t="s">
        <v>8652</v>
      </c>
      <c r="C5775" t="s">
        <v>52</v>
      </c>
      <c r="D5775" t="s">
        <v>59</v>
      </c>
      <c r="E5775" t="s">
        <v>71</v>
      </c>
      <c r="F5775" t="s">
        <v>97</v>
      </c>
      <c r="G5775" t="s">
        <v>68</v>
      </c>
      <c r="H5775">
        <v>3</v>
      </c>
      <c r="I5775">
        <v>177.37</v>
      </c>
      <c r="J5775">
        <v>6.8000000000000005E-2</v>
      </c>
      <c r="K5775">
        <v>137.08000000000001</v>
      </c>
      <c r="L5775" t="s">
        <v>57</v>
      </c>
    </row>
    <row r="5776" spans="1:12" x14ac:dyDescent="0.3">
      <c r="A5776" t="s">
        <v>5336</v>
      </c>
      <c r="B5776" t="s">
        <v>7118</v>
      </c>
      <c r="C5776" t="s">
        <v>63</v>
      </c>
      <c r="D5776" t="s">
        <v>204</v>
      </c>
      <c r="E5776" t="s">
        <v>71</v>
      </c>
      <c r="F5776" t="s">
        <v>78</v>
      </c>
      <c r="G5776" t="s">
        <v>68</v>
      </c>
      <c r="H5776">
        <v>5</v>
      </c>
      <c r="I5776">
        <v>274.18</v>
      </c>
      <c r="J5776">
        <v>0.159</v>
      </c>
      <c r="K5776">
        <v>212.92</v>
      </c>
      <c r="L5776" t="s">
        <v>57</v>
      </c>
    </row>
    <row r="5777" spans="1:12" x14ac:dyDescent="0.3">
      <c r="A5777" t="s">
        <v>3087</v>
      </c>
      <c r="B5777" t="s">
        <v>8653</v>
      </c>
      <c r="C5777" t="s">
        <v>88</v>
      </c>
      <c r="E5777" t="s">
        <v>71</v>
      </c>
      <c r="F5777" t="s">
        <v>72</v>
      </c>
      <c r="G5777" t="s">
        <v>68</v>
      </c>
      <c r="H5777">
        <v>5</v>
      </c>
      <c r="I5777">
        <v>46.49</v>
      </c>
      <c r="J5777">
        <v>9.8000000000000004E-2</v>
      </c>
      <c r="K5777">
        <v>33.68</v>
      </c>
      <c r="L5777" t="s">
        <v>6720</v>
      </c>
    </row>
    <row r="5778" spans="1:12" x14ac:dyDescent="0.3">
      <c r="A5778" t="s">
        <v>6043</v>
      </c>
      <c r="B5778" t="s">
        <v>7697</v>
      </c>
      <c r="C5778" t="s">
        <v>84</v>
      </c>
      <c r="D5778" t="s">
        <v>150</v>
      </c>
      <c r="E5778" t="s">
        <v>71</v>
      </c>
      <c r="F5778" t="s">
        <v>72</v>
      </c>
      <c r="G5778" t="s">
        <v>68</v>
      </c>
      <c r="H5778">
        <v>4</v>
      </c>
      <c r="I5778">
        <v>276.75</v>
      </c>
      <c r="J5778">
        <v>5.1999999999999998E-2</v>
      </c>
      <c r="K5778">
        <v>192.31</v>
      </c>
      <c r="L5778" t="s">
        <v>57</v>
      </c>
    </row>
    <row r="5779" spans="1:12" x14ac:dyDescent="0.3">
      <c r="A5779" t="s">
        <v>2612</v>
      </c>
      <c r="B5779" t="s">
        <v>7409</v>
      </c>
      <c r="C5779" t="s">
        <v>84</v>
      </c>
      <c r="D5779" t="s">
        <v>196</v>
      </c>
      <c r="E5779" t="s">
        <v>7039</v>
      </c>
      <c r="F5779" t="s">
        <v>114</v>
      </c>
      <c r="G5779" t="s">
        <v>56</v>
      </c>
      <c r="H5779">
        <v>5</v>
      </c>
      <c r="I5779">
        <v>20.94</v>
      </c>
      <c r="J5779">
        <v>0.122</v>
      </c>
      <c r="K5779">
        <v>14.19</v>
      </c>
      <c r="L5779" t="s">
        <v>57</v>
      </c>
    </row>
    <row r="5780" spans="1:12" x14ac:dyDescent="0.3">
      <c r="A5780" t="s">
        <v>5721</v>
      </c>
      <c r="B5780" t="s">
        <v>6868</v>
      </c>
      <c r="C5780" t="s">
        <v>84</v>
      </c>
      <c r="D5780" t="s">
        <v>229</v>
      </c>
      <c r="E5780" t="s">
        <v>54</v>
      </c>
      <c r="F5780" t="s">
        <v>268</v>
      </c>
      <c r="G5780" t="s">
        <v>56</v>
      </c>
      <c r="H5780">
        <v>1</v>
      </c>
      <c r="I5780">
        <v>21.37</v>
      </c>
      <c r="J5780">
        <v>0.14899999999999999</v>
      </c>
      <c r="K5780">
        <v>14.39</v>
      </c>
      <c r="L5780" t="s">
        <v>57</v>
      </c>
    </row>
    <row r="5781" spans="1:12" x14ac:dyDescent="0.3">
      <c r="A5781" t="s">
        <v>5016</v>
      </c>
      <c r="B5781" t="s">
        <v>8228</v>
      </c>
      <c r="C5781" t="s">
        <v>52</v>
      </c>
      <c r="D5781" t="s">
        <v>155</v>
      </c>
      <c r="E5781" t="s">
        <v>60</v>
      </c>
      <c r="F5781" t="s">
        <v>99</v>
      </c>
      <c r="G5781" t="s">
        <v>68</v>
      </c>
      <c r="H5781">
        <v>-5</v>
      </c>
      <c r="I5781">
        <v>87.74</v>
      </c>
      <c r="J5781">
        <v>9.5000000000000001E-2</v>
      </c>
      <c r="K5781">
        <v>41.61</v>
      </c>
      <c r="L5781" t="s">
        <v>6720</v>
      </c>
    </row>
    <row r="5782" spans="1:12" x14ac:dyDescent="0.3">
      <c r="A5782" t="s">
        <v>6366</v>
      </c>
      <c r="B5782" t="s">
        <v>8584</v>
      </c>
      <c r="C5782" t="s">
        <v>52</v>
      </c>
      <c r="D5782" t="s">
        <v>101</v>
      </c>
      <c r="E5782" t="s">
        <v>107</v>
      </c>
      <c r="F5782" t="s">
        <v>139</v>
      </c>
      <c r="G5782" t="s">
        <v>68</v>
      </c>
      <c r="H5782">
        <v>3</v>
      </c>
      <c r="I5782">
        <v>54.26</v>
      </c>
      <c r="J5782">
        <v>2.1999999999999999E-2</v>
      </c>
      <c r="K5782">
        <v>22.46</v>
      </c>
      <c r="L5782" t="s">
        <v>57</v>
      </c>
    </row>
    <row r="5783" spans="1:12" x14ac:dyDescent="0.3">
      <c r="A5783" t="s">
        <v>5397</v>
      </c>
      <c r="B5783" t="s">
        <v>6909</v>
      </c>
      <c r="C5783" t="s">
        <v>88</v>
      </c>
      <c r="D5783" t="s">
        <v>123</v>
      </c>
      <c r="E5783" t="s">
        <v>54</v>
      </c>
      <c r="F5783" t="s">
        <v>156</v>
      </c>
      <c r="G5783" t="s">
        <v>68</v>
      </c>
      <c r="H5783">
        <v>2</v>
      </c>
      <c r="I5783">
        <v>16.36</v>
      </c>
      <c r="J5783">
        <v>0.17699999999999999</v>
      </c>
      <c r="K5783">
        <v>11.16</v>
      </c>
      <c r="L5783" t="s">
        <v>57</v>
      </c>
    </row>
    <row r="5784" spans="1:12" x14ac:dyDescent="0.3">
      <c r="A5784" t="s">
        <v>3146</v>
      </c>
      <c r="B5784" t="s">
        <v>8013</v>
      </c>
      <c r="C5784" t="s">
        <v>52</v>
      </c>
      <c r="D5784" t="s">
        <v>113</v>
      </c>
      <c r="E5784" t="s">
        <v>93</v>
      </c>
      <c r="F5784" t="s">
        <v>94</v>
      </c>
      <c r="G5784" t="s">
        <v>56</v>
      </c>
      <c r="H5784">
        <v>1</v>
      </c>
      <c r="I5784">
        <v>28.93</v>
      </c>
      <c r="J5784">
        <v>8.3000000000000004E-2</v>
      </c>
      <c r="K5784">
        <v>11.71</v>
      </c>
      <c r="L5784" t="s">
        <v>57</v>
      </c>
    </row>
    <row r="5785" spans="1:12" x14ac:dyDescent="0.3">
      <c r="A5785" t="s">
        <v>3067</v>
      </c>
      <c r="B5785" t="s">
        <v>8654</v>
      </c>
      <c r="C5785" t="s">
        <v>52</v>
      </c>
      <c r="D5785" t="s">
        <v>237</v>
      </c>
      <c r="E5785" t="s">
        <v>93</v>
      </c>
      <c r="F5785" t="s">
        <v>141</v>
      </c>
      <c r="G5785" t="s">
        <v>68</v>
      </c>
      <c r="H5785">
        <v>2</v>
      </c>
      <c r="I5785">
        <v>10.66</v>
      </c>
      <c r="J5785">
        <v>0.109</v>
      </c>
      <c r="K5785">
        <v>3.96</v>
      </c>
      <c r="L5785" t="s">
        <v>57</v>
      </c>
    </row>
    <row r="5786" spans="1:12" x14ac:dyDescent="0.3">
      <c r="A5786" t="s">
        <v>3473</v>
      </c>
      <c r="B5786" t="s">
        <v>8655</v>
      </c>
      <c r="C5786" t="s">
        <v>84</v>
      </c>
      <c r="D5786" t="s">
        <v>103</v>
      </c>
      <c r="E5786" t="s">
        <v>71</v>
      </c>
      <c r="F5786" t="s">
        <v>72</v>
      </c>
      <c r="G5786" t="s">
        <v>56</v>
      </c>
      <c r="H5786">
        <v>5</v>
      </c>
      <c r="I5786">
        <v>213.84</v>
      </c>
      <c r="J5786">
        <v>0.17299999999999999</v>
      </c>
      <c r="K5786">
        <v>159</v>
      </c>
      <c r="L5786" t="s">
        <v>57</v>
      </c>
    </row>
    <row r="5787" spans="1:12" x14ac:dyDescent="0.3">
      <c r="A5787" t="s">
        <v>2770</v>
      </c>
      <c r="B5787" t="s">
        <v>8656</v>
      </c>
      <c r="C5787" t="s">
        <v>6718</v>
      </c>
      <c r="D5787" t="s">
        <v>101</v>
      </c>
      <c r="E5787" t="s">
        <v>107</v>
      </c>
      <c r="F5787" t="s">
        <v>193</v>
      </c>
      <c r="G5787" t="s">
        <v>68</v>
      </c>
      <c r="H5787">
        <v>7</v>
      </c>
      <c r="I5787">
        <v>51.62</v>
      </c>
      <c r="J5787">
        <v>8.7999999999999995E-2</v>
      </c>
      <c r="K5787">
        <v>15.85</v>
      </c>
      <c r="L5787" t="s">
        <v>6720</v>
      </c>
    </row>
    <row r="5788" spans="1:12" x14ac:dyDescent="0.3">
      <c r="A5788" t="s">
        <v>2147</v>
      </c>
      <c r="B5788" t="s">
        <v>7052</v>
      </c>
      <c r="C5788" t="s">
        <v>88</v>
      </c>
      <c r="D5788" t="s">
        <v>123</v>
      </c>
      <c r="E5788" t="s">
        <v>71</v>
      </c>
      <c r="F5788" t="s">
        <v>97</v>
      </c>
      <c r="G5788" t="s">
        <v>56</v>
      </c>
      <c r="H5788">
        <v>4</v>
      </c>
      <c r="I5788">
        <v>131.55000000000001</v>
      </c>
      <c r="J5788">
        <v>0.16200000000000001</v>
      </c>
      <c r="K5788">
        <v>87.61</v>
      </c>
      <c r="L5788" t="s">
        <v>57</v>
      </c>
    </row>
    <row r="5789" spans="1:12" x14ac:dyDescent="0.3">
      <c r="A5789" t="s">
        <v>4451</v>
      </c>
      <c r="B5789" t="s">
        <v>7919</v>
      </c>
      <c r="C5789" t="s">
        <v>63</v>
      </c>
      <c r="D5789" t="s">
        <v>82</v>
      </c>
      <c r="E5789" t="s">
        <v>54</v>
      </c>
      <c r="F5789" t="s">
        <v>114</v>
      </c>
      <c r="G5789" t="s">
        <v>68</v>
      </c>
      <c r="H5789">
        <v>3</v>
      </c>
      <c r="J5789">
        <v>0.311</v>
      </c>
      <c r="K5789">
        <v>6.55</v>
      </c>
      <c r="L5789" t="s">
        <v>6738</v>
      </c>
    </row>
    <row r="5790" spans="1:12" x14ac:dyDescent="0.3">
      <c r="A5790" t="s">
        <v>5246</v>
      </c>
      <c r="B5790" t="s">
        <v>8564</v>
      </c>
      <c r="C5790" t="s">
        <v>63</v>
      </c>
      <c r="D5790" t="s">
        <v>159</v>
      </c>
      <c r="E5790" t="s">
        <v>93</v>
      </c>
      <c r="F5790" t="s">
        <v>94</v>
      </c>
      <c r="G5790" t="s">
        <v>68</v>
      </c>
      <c r="H5790">
        <v>2</v>
      </c>
      <c r="I5790">
        <v>37.72</v>
      </c>
      <c r="J5790">
        <v>0.23799999999999999</v>
      </c>
      <c r="K5790">
        <v>17.21</v>
      </c>
      <c r="L5790" t="s">
        <v>57</v>
      </c>
    </row>
    <row r="5791" spans="1:12" x14ac:dyDescent="0.3">
      <c r="A5791" t="s">
        <v>3267</v>
      </c>
      <c r="B5791" t="s">
        <v>8657</v>
      </c>
      <c r="C5791" t="s">
        <v>84</v>
      </c>
      <c r="D5791" t="s">
        <v>103</v>
      </c>
      <c r="E5791" t="s">
        <v>60</v>
      </c>
      <c r="F5791" t="s">
        <v>76</v>
      </c>
      <c r="G5791" t="s">
        <v>56</v>
      </c>
      <c r="H5791">
        <v>3</v>
      </c>
      <c r="I5791">
        <v>50.02</v>
      </c>
      <c r="J5791">
        <v>8.5000000000000006E-2</v>
      </c>
      <c r="K5791">
        <v>23.79</v>
      </c>
      <c r="L5791" t="s">
        <v>104</v>
      </c>
    </row>
    <row r="5792" spans="1:12" x14ac:dyDescent="0.3">
      <c r="A5792" t="s">
        <v>1956</v>
      </c>
      <c r="B5792" t="s">
        <v>6938</v>
      </c>
      <c r="C5792" t="s">
        <v>63</v>
      </c>
      <c r="D5792" t="s">
        <v>281</v>
      </c>
      <c r="E5792" t="s">
        <v>54</v>
      </c>
      <c r="F5792" t="s">
        <v>114</v>
      </c>
      <c r="G5792" t="s">
        <v>56</v>
      </c>
      <c r="H5792">
        <v>3</v>
      </c>
      <c r="I5792">
        <v>18.78</v>
      </c>
      <c r="J5792">
        <v>0.318</v>
      </c>
      <c r="K5792">
        <v>11.12</v>
      </c>
      <c r="L5792" t="s">
        <v>104</v>
      </c>
    </row>
    <row r="5793" spans="1:12" x14ac:dyDescent="0.3">
      <c r="A5793" t="s">
        <v>4645</v>
      </c>
      <c r="B5793" t="s">
        <v>6897</v>
      </c>
      <c r="C5793" t="s">
        <v>84</v>
      </c>
      <c r="D5793" t="s">
        <v>225</v>
      </c>
      <c r="E5793" t="s">
        <v>93</v>
      </c>
      <c r="F5793" t="s">
        <v>255</v>
      </c>
      <c r="G5793" t="s">
        <v>56</v>
      </c>
      <c r="H5793">
        <v>3</v>
      </c>
      <c r="I5793">
        <v>79.22</v>
      </c>
      <c r="J5793">
        <v>0.10199999999999999</v>
      </c>
      <c r="K5793">
        <v>39.14</v>
      </c>
      <c r="L5793" t="s">
        <v>57</v>
      </c>
    </row>
    <row r="5794" spans="1:12" x14ac:dyDescent="0.3">
      <c r="A5794" t="s">
        <v>2139</v>
      </c>
      <c r="B5794" t="s">
        <v>7363</v>
      </c>
      <c r="C5794" t="s">
        <v>84</v>
      </c>
      <c r="D5794" t="s">
        <v>144</v>
      </c>
      <c r="E5794" t="s">
        <v>71</v>
      </c>
      <c r="F5794" t="s">
        <v>86</v>
      </c>
      <c r="G5794" t="s">
        <v>56</v>
      </c>
      <c r="H5794">
        <v>6</v>
      </c>
      <c r="I5794">
        <v>31.66</v>
      </c>
      <c r="J5794">
        <v>7.5999999999999998E-2</v>
      </c>
      <c r="K5794">
        <v>23.63</v>
      </c>
      <c r="L5794" t="s">
        <v>57</v>
      </c>
    </row>
    <row r="5795" spans="1:12" x14ac:dyDescent="0.3">
      <c r="A5795" t="s">
        <v>1725</v>
      </c>
      <c r="B5795" t="s">
        <v>6771</v>
      </c>
      <c r="C5795" t="s">
        <v>84</v>
      </c>
      <c r="D5795" t="s">
        <v>229</v>
      </c>
      <c r="E5795" t="s">
        <v>71</v>
      </c>
      <c r="F5795" t="s">
        <v>126</v>
      </c>
      <c r="G5795" t="s">
        <v>56</v>
      </c>
      <c r="H5795">
        <v>1</v>
      </c>
      <c r="I5795">
        <v>140.78</v>
      </c>
      <c r="J5795">
        <v>6.5000000000000002E-2</v>
      </c>
      <c r="K5795">
        <v>112.27</v>
      </c>
      <c r="L5795" t="s">
        <v>57</v>
      </c>
    </row>
    <row r="5796" spans="1:12" x14ac:dyDescent="0.3">
      <c r="A5796" t="s">
        <v>2749</v>
      </c>
      <c r="B5796" t="s">
        <v>7187</v>
      </c>
      <c r="C5796" t="s">
        <v>52</v>
      </c>
      <c r="D5796" t="s">
        <v>101</v>
      </c>
      <c r="E5796" t="s">
        <v>71</v>
      </c>
      <c r="F5796" t="s">
        <v>97</v>
      </c>
      <c r="G5796" t="s">
        <v>68</v>
      </c>
      <c r="H5796">
        <v>1</v>
      </c>
      <c r="I5796">
        <v>270.57</v>
      </c>
      <c r="J5796">
        <v>8.3000000000000004E-2</v>
      </c>
      <c r="K5796">
        <v>202.94</v>
      </c>
      <c r="L5796" t="s">
        <v>57</v>
      </c>
    </row>
    <row r="5797" spans="1:12" x14ac:dyDescent="0.3">
      <c r="A5797" t="s">
        <v>4100</v>
      </c>
      <c r="B5797" t="s">
        <v>7899</v>
      </c>
      <c r="C5797" t="s">
        <v>88</v>
      </c>
      <c r="D5797" t="s">
        <v>7445</v>
      </c>
      <c r="E5797" t="s">
        <v>71</v>
      </c>
      <c r="F5797" t="s">
        <v>97</v>
      </c>
      <c r="G5797" t="s">
        <v>56</v>
      </c>
      <c r="H5797">
        <v>2</v>
      </c>
      <c r="I5797">
        <v>207.6</v>
      </c>
      <c r="J5797">
        <v>0.154</v>
      </c>
      <c r="K5797">
        <v>138.36000000000001</v>
      </c>
      <c r="L5797" t="s">
        <v>57</v>
      </c>
    </row>
    <row r="5798" spans="1:12" x14ac:dyDescent="0.3">
      <c r="A5798" t="s">
        <v>1348</v>
      </c>
      <c r="B5798" t="s">
        <v>7709</v>
      </c>
      <c r="C5798" t="s">
        <v>88</v>
      </c>
      <c r="D5798" t="s">
        <v>179</v>
      </c>
      <c r="E5798" t="s">
        <v>54</v>
      </c>
      <c r="F5798" t="s">
        <v>114</v>
      </c>
      <c r="H5798">
        <v>1</v>
      </c>
      <c r="I5798">
        <v>8.0399999999999991</v>
      </c>
      <c r="J5798">
        <v>6.8000000000000005E-2</v>
      </c>
      <c r="K5798">
        <v>5.31</v>
      </c>
      <c r="L5798" t="s">
        <v>104</v>
      </c>
    </row>
    <row r="5799" spans="1:12" x14ac:dyDescent="0.3">
      <c r="A5799" t="s">
        <v>2518</v>
      </c>
      <c r="B5799" t="s">
        <v>6948</v>
      </c>
      <c r="C5799" t="s">
        <v>52</v>
      </c>
      <c r="D5799" t="s">
        <v>181</v>
      </c>
      <c r="E5799" t="s">
        <v>107</v>
      </c>
      <c r="F5799" t="s">
        <v>148</v>
      </c>
      <c r="G5799" t="s">
        <v>68</v>
      </c>
      <c r="H5799">
        <v>1</v>
      </c>
      <c r="I5799">
        <v>9.83</v>
      </c>
      <c r="K5799">
        <v>3.47</v>
      </c>
      <c r="L5799" t="s">
        <v>57</v>
      </c>
    </row>
    <row r="5800" spans="1:12" x14ac:dyDescent="0.3">
      <c r="A5800" t="s">
        <v>3746</v>
      </c>
      <c r="B5800" t="s">
        <v>7599</v>
      </c>
      <c r="C5800" t="s">
        <v>88</v>
      </c>
      <c r="D5800" t="s">
        <v>429</v>
      </c>
      <c r="E5800" t="s">
        <v>93</v>
      </c>
      <c r="F5800" t="s">
        <v>219</v>
      </c>
      <c r="G5800" t="s">
        <v>56</v>
      </c>
      <c r="H5800">
        <v>2</v>
      </c>
      <c r="I5800">
        <v>55.5</v>
      </c>
      <c r="J5800">
        <v>0.16900000000000001</v>
      </c>
      <c r="K5800">
        <v>23.34</v>
      </c>
      <c r="L5800" t="s">
        <v>57</v>
      </c>
    </row>
    <row r="5801" spans="1:12" x14ac:dyDescent="0.3">
      <c r="A5801" t="s">
        <v>619</v>
      </c>
      <c r="B5801" t="s">
        <v>7197</v>
      </c>
      <c r="C5801" t="s">
        <v>88</v>
      </c>
      <c r="D5801" t="s">
        <v>92</v>
      </c>
      <c r="E5801" t="s">
        <v>107</v>
      </c>
      <c r="F5801" t="s">
        <v>148</v>
      </c>
      <c r="G5801" t="s">
        <v>56</v>
      </c>
      <c r="H5801">
        <v>8</v>
      </c>
      <c r="I5801">
        <v>34.11</v>
      </c>
      <c r="J5801">
        <v>0.19400000000000001</v>
      </c>
      <c r="K5801">
        <v>14.84</v>
      </c>
      <c r="L5801" t="s">
        <v>57</v>
      </c>
    </row>
    <row r="5802" spans="1:12" x14ac:dyDescent="0.3">
      <c r="A5802" t="s">
        <v>6185</v>
      </c>
      <c r="B5802" t="s">
        <v>8004</v>
      </c>
      <c r="C5802" t="s">
        <v>88</v>
      </c>
      <c r="D5802" t="s">
        <v>167</v>
      </c>
      <c r="E5802" t="s">
        <v>93</v>
      </c>
      <c r="F5802" t="s">
        <v>124</v>
      </c>
      <c r="G5802" t="s">
        <v>68</v>
      </c>
      <c r="H5802">
        <v>1</v>
      </c>
      <c r="I5802">
        <v>58.48</v>
      </c>
      <c r="J5802">
        <v>8.0000000000000002E-3</v>
      </c>
      <c r="K5802">
        <v>28.82</v>
      </c>
      <c r="L5802" t="s">
        <v>57</v>
      </c>
    </row>
    <row r="5803" spans="1:12" x14ac:dyDescent="0.3">
      <c r="A5803" t="s">
        <v>6643</v>
      </c>
      <c r="B5803" t="s">
        <v>7152</v>
      </c>
      <c r="C5803" t="s">
        <v>63</v>
      </c>
      <c r="D5803" t="s">
        <v>251</v>
      </c>
      <c r="E5803" t="s">
        <v>107</v>
      </c>
      <c r="F5803" t="s">
        <v>148</v>
      </c>
      <c r="G5803" t="s">
        <v>56</v>
      </c>
      <c r="H5803">
        <v>1</v>
      </c>
      <c r="I5803">
        <v>29.87</v>
      </c>
      <c r="J5803">
        <v>0.25800000000000001</v>
      </c>
      <c r="K5803">
        <v>9.7200000000000006</v>
      </c>
      <c r="L5803" t="s">
        <v>57</v>
      </c>
    </row>
    <row r="5804" spans="1:12" x14ac:dyDescent="0.3">
      <c r="A5804" t="s">
        <v>5106</v>
      </c>
      <c r="B5804" t="s">
        <v>7405</v>
      </c>
      <c r="C5804" t="s">
        <v>52</v>
      </c>
      <c r="D5804" t="s">
        <v>181</v>
      </c>
      <c r="E5804" t="s">
        <v>93</v>
      </c>
      <c r="F5804" t="s">
        <v>141</v>
      </c>
      <c r="G5804" t="s">
        <v>56</v>
      </c>
      <c r="H5804">
        <v>2</v>
      </c>
      <c r="I5804">
        <v>13.11</v>
      </c>
      <c r="J5804">
        <v>2.1999999999999999E-2</v>
      </c>
      <c r="K5804">
        <v>5.3</v>
      </c>
      <c r="L5804" t="s">
        <v>57</v>
      </c>
    </row>
    <row r="5805" spans="1:12" x14ac:dyDescent="0.3">
      <c r="A5805" t="s">
        <v>1016</v>
      </c>
      <c r="B5805" t="s">
        <v>7409</v>
      </c>
      <c r="C5805" t="s">
        <v>6865</v>
      </c>
      <c r="D5805" t="s">
        <v>188</v>
      </c>
      <c r="E5805" t="s">
        <v>54</v>
      </c>
      <c r="F5805" t="s">
        <v>268</v>
      </c>
      <c r="G5805" t="s">
        <v>68</v>
      </c>
      <c r="H5805">
        <v>3</v>
      </c>
      <c r="I5805">
        <v>14.33</v>
      </c>
      <c r="J5805">
        <v>0.29699999999999999</v>
      </c>
      <c r="K5805">
        <v>8.0299999999999994</v>
      </c>
      <c r="L5805" t="s">
        <v>6738</v>
      </c>
    </row>
    <row r="5806" spans="1:12" x14ac:dyDescent="0.3">
      <c r="A5806" t="s">
        <v>210</v>
      </c>
      <c r="B5806" t="s">
        <v>7307</v>
      </c>
      <c r="C5806" t="s">
        <v>52</v>
      </c>
      <c r="D5806" t="s">
        <v>96</v>
      </c>
      <c r="E5806" t="s">
        <v>107</v>
      </c>
      <c r="F5806" t="s">
        <v>148</v>
      </c>
      <c r="G5806" t="s">
        <v>68</v>
      </c>
      <c r="H5806">
        <v>3</v>
      </c>
      <c r="I5806">
        <v>47.22</v>
      </c>
      <c r="J5806">
        <v>7.1999999999999995E-2</v>
      </c>
      <c r="K5806">
        <v>20.89</v>
      </c>
      <c r="L5806" t="s">
        <v>57</v>
      </c>
    </row>
    <row r="5807" spans="1:12" x14ac:dyDescent="0.3">
      <c r="A5807" t="s">
        <v>683</v>
      </c>
      <c r="B5807" t="s">
        <v>7149</v>
      </c>
      <c r="C5807" t="s">
        <v>63</v>
      </c>
      <c r="D5807" t="s">
        <v>119</v>
      </c>
      <c r="E5807" t="s">
        <v>54</v>
      </c>
      <c r="F5807" t="s">
        <v>156</v>
      </c>
      <c r="G5807" t="s">
        <v>68</v>
      </c>
      <c r="H5807">
        <v>2</v>
      </c>
      <c r="I5807">
        <v>8.3000000000000007</v>
      </c>
      <c r="K5807">
        <v>5.77</v>
      </c>
      <c r="L5807" t="s">
        <v>104</v>
      </c>
    </row>
    <row r="5808" spans="1:12" x14ac:dyDescent="0.3">
      <c r="A5808" t="s">
        <v>1259</v>
      </c>
      <c r="B5808" t="s">
        <v>8059</v>
      </c>
      <c r="C5808" t="s">
        <v>63</v>
      </c>
      <c r="D5808" t="s">
        <v>119</v>
      </c>
      <c r="E5808" t="s">
        <v>93</v>
      </c>
      <c r="F5808" t="s">
        <v>255</v>
      </c>
      <c r="G5808" t="s">
        <v>56</v>
      </c>
      <c r="H5808">
        <v>3</v>
      </c>
      <c r="I5808">
        <v>84.69</v>
      </c>
      <c r="J5808">
        <v>0.28899999999999998</v>
      </c>
      <c r="K5808">
        <v>40.51</v>
      </c>
      <c r="L5808" t="s">
        <v>57</v>
      </c>
    </row>
    <row r="5809" spans="1:12" x14ac:dyDescent="0.3">
      <c r="A5809" t="s">
        <v>2488</v>
      </c>
      <c r="B5809" t="s">
        <v>7505</v>
      </c>
      <c r="C5809" t="s">
        <v>63</v>
      </c>
      <c r="D5809" t="s">
        <v>175</v>
      </c>
      <c r="E5809" t="s">
        <v>93</v>
      </c>
      <c r="F5809" t="s">
        <v>219</v>
      </c>
      <c r="G5809" t="s">
        <v>56</v>
      </c>
      <c r="H5809">
        <v>4</v>
      </c>
      <c r="I5809">
        <v>70.400000000000006</v>
      </c>
      <c r="J5809">
        <v>0.30299999999999999</v>
      </c>
      <c r="K5809">
        <v>34.72</v>
      </c>
      <c r="L5809" t="s">
        <v>57</v>
      </c>
    </row>
    <row r="5810" spans="1:12" x14ac:dyDescent="0.3">
      <c r="A5810" t="s">
        <v>4616</v>
      </c>
      <c r="B5810" t="s">
        <v>6759</v>
      </c>
      <c r="C5810" t="s">
        <v>52</v>
      </c>
      <c r="D5810" t="s">
        <v>113</v>
      </c>
      <c r="E5810" t="s">
        <v>60</v>
      </c>
      <c r="F5810" t="s">
        <v>61</v>
      </c>
      <c r="H5810">
        <v>-3</v>
      </c>
      <c r="I5810">
        <v>105.27</v>
      </c>
      <c r="J5810">
        <v>3.4000000000000002E-2</v>
      </c>
      <c r="K5810">
        <v>55.96</v>
      </c>
      <c r="L5810" t="s">
        <v>57</v>
      </c>
    </row>
    <row r="5811" spans="1:12" x14ac:dyDescent="0.3">
      <c r="A5811" t="s">
        <v>4511</v>
      </c>
      <c r="B5811" t="s">
        <v>8140</v>
      </c>
      <c r="C5811" t="s">
        <v>52</v>
      </c>
      <c r="D5811" t="s">
        <v>7214</v>
      </c>
      <c r="E5811" t="s">
        <v>93</v>
      </c>
      <c r="F5811" t="s">
        <v>255</v>
      </c>
      <c r="G5811" t="s">
        <v>68</v>
      </c>
      <c r="H5811">
        <v>6</v>
      </c>
      <c r="I5811">
        <v>78.31</v>
      </c>
      <c r="J5811">
        <v>0</v>
      </c>
      <c r="K5811">
        <v>36.86</v>
      </c>
      <c r="L5811" t="s">
        <v>57</v>
      </c>
    </row>
    <row r="5812" spans="1:12" x14ac:dyDescent="0.3">
      <c r="A5812" t="s">
        <v>5858</v>
      </c>
      <c r="B5812" t="s">
        <v>6716</v>
      </c>
      <c r="C5812" t="s">
        <v>88</v>
      </c>
      <c r="D5812" t="s">
        <v>198</v>
      </c>
      <c r="E5812" t="s">
        <v>54</v>
      </c>
      <c r="F5812" t="s">
        <v>65</v>
      </c>
      <c r="G5812" t="s">
        <v>68</v>
      </c>
      <c r="H5812">
        <v>1</v>
      </c>
      <c r="I5812">
        <v>3.89</v>
      </c>
      <c r="J5812">
        <v>7.1999999999999995E-2</v>
      </c>
      <c r="K5812">
        <v>2.16</v>
      </c>
      <c r="L5812" t="s">
        <v>57</v>
      </c>
    </row>
    <row r="5813" spans="1:12" x14ac:dyDescent="0.3">
      <c r="A5813" t="s">
        <v>5747</v>
      </c>
      <c r="B5813" t="s">
        <v>7151</v>
      </c>
      <c r="C5813" t="s">
        <v>88</v>
      </c>
      <c r="D5813" t="s">
        <v>179</v>
      </c>
      <c r="E5813" t="s">
        <v>93</v>
      </c>
      <c r="F5813" t="s">
        <v>255</v>
      </c>
      <c r="G5813" t="s">
        <v>56</v>
      </c>
      <c r="H5813">
        <v>5</v>
      </c>
      <c r="I5813">
        <v>66.64</v>
      </c>
      <c r="J5813">
        <v>0.109</v>
      </c>
      <c r="K5813">
        <v>28.86</v>
      </c>
      <c r="L5813" t="s">
        <v>104</v>
      </c>
    </row>
    <row r="5814" spans="1:12" x14ac:dyDescent="0.3">
      <c r="A5814" t="s">
        <v>311</v>
      </c>
      <c r="B5814" t="s">
        <v>7229</v>
      </c>
      <c r="C5814" t="s">
        <v>88</v>
      </c>
      <c r="D5814" t="s">
        <v>116</v>
      </c>
      <c r="E5814" t="s">
        <v>93</v>
      </c>
      <c r="F5814" t="s">
        <v>255</v>
      </c>
      <c r="G5814" t="s">
        <v>56</v>
      </c>
      <c r="H5814">
        <v>6</v>
      </c>
      <c r="I5814">
        <v>73.45</v>
      </c>
      <c r="J5814">
        <v>6.4000000000000001E-2</v>
      </c>
      <c r="K5814">
        <v>26.97</v>
      </c>
      <c r="L5814" t="s">
        <v>57</v>
      </c>
    </row>
    <row r="5815" spans="1:12" x14ac:dyDescent="0.3">
      <c r="A5815" t="s">
        <v>4164</v>
      </c>
      <c r="B5815" t="s">
        <v>6806</v>
      </c>
      <c r="C5815" t="s">
        <v>84</v>
      </c>
      <c r="D5815" t="s">
        <v>7889</v>
      </c>
      <c r="E5815" t="s">
        <v>60</v>
      </c>
      <c r="F5815" t="s">
        <v>99</v>
      </c>
      <c r="G5815" t="s">
        <v>56</v>
      </c>
      <c r="H5815">
        <v>9</v>
      </c>
      <c r="I5815">
        <v>73.650000000000006</v>
      </c>
      <c r="J5815">
        <v>0.11600000000000001</v>
      </c>
      <c r="K5815">
        <v>30.73</v>
      </c>
      <c r="L5815" t="s">
        <v>57</v>
      </c>
    </row>
    <row r="5816" spans="1:12" x14ac:dyDescent="0.3">
      <c r="A5816" t="s">
        <v>6123</v>
      </c>
      <c r="B5816" t="s">
        <v>6916</v>
      </c>
      <c r="C5816" t="s">
        <v>52</v>
      </c>
      <c r="D5816" t="s">
        <v>272</v>
      </c>
      <c r="E5816" t="s">
        <v>93</v>
      </c>
      <c r="F5816" t="s">
        <v>94</v>
      </c>
      <c r="G5816" t="s">
        <v>68</v>
      </c>
      <c r="H5816">
        <v>1</v>
      </c>
      <c r="I5816">
        <v>15.18</v>
      </c>
      <c r="J5816">
        <v>6.8000000000000005E-2</v>
      </c>
      <c r="K5816">
        <v>7.18</v>
      </c>
      <c r="L5816" t="s">
        <v>57</v>
      </c>
    </row>
    <row r="5817" spans="1:12" x14ac:dyDescent="0.3">
      <c r="A5817" t="s">
        <v>4719</v>
      </c>
      <c r="B5817" t="s">
        <v>8588</v>
      </c>
      <c r="C5817" t="s">
        <v>84</v>
      </c>
      <c r="D5817" t="s">
        <v>103</v>
      </c>
      <c r="E5817" t="s">
        <v>93</v>
      </c>
      <c r="F5817" t="s">
        <v>94</v>
      </c>
      <c r="G5817" t="s">
        <v>68</v>
      </c>
      <c r="H5817">
        <v>5</v>
      </c>
      <c r="I5817">
        <v>14.69</v>
      </c>
      <c r="J5817">
        <v>5.8000000000000003E-2</v>
      </c>
      <c r="K5817">
        <v>6.19</v>
      </c>
      <c r="L5817" t="s">
        <v>57</v>
      </c>
    </row>
    <row r="5818" spans="1:12" x14ac:dyDescent="0.3">
      <c r="A5818" t="s">
        <v>1025</v>
      </c>
      <c r="B5818" t="s">
        <v>6918</v>
      </c>
      <c r="C5818" t="s">
        <v>63</v>
      </c>
      <c r="D5818" t="s">
        <v>258</v>
      </c>
      <c r="E5818" t="s">
        <v>107</v>
      </c>
      <c r="F5818" t="s">
        <v>132</v>
      </c>
      <c r="H5818">
        <v>2</v>
      </c>
      <c r="I5818">
        <v>55.52</v>
      </c>
      <c r="J5818">
        <v>0.19700000000000001</v>
      </c>
      <c r="K5818">
        <v>24.14</v>
      </c>
      <c r="L5818" t="s">
        <v>104</v>
      </c>
    </row>
    <row r="5819" spans="1:12" x14ac:dyDescent="0.3">
      <c r="A5819" t="s">
        <v>332</v>
      </c>
      <c r="B5819" t="s">
        <v>8658</v>
      </c>
      <c r="C5819" t="s">
        <v>84</v>
      </c>
      <c r="D5819" t="s">
        <v>243</v>
      </c>
      <c r="E5819" t="s">
        <v>60</v>
      </c>
      <c r="F5819" t="s">
        <v>67</v>
      </c>
      <c r="G5819" t="s">
        <v>68</v>
      </c>
      <c r="H5819">
        <v>2</v>
      </c>
      <c r="I5819">
        <v>23.02</v>
      </c>
      <c r="J5819">
        <v>8.3000000000000004E-2</v>
      </c>
      <c r="K5819">
        <v>11.39</v>
      </c>
      <c r="L5819" t="s">
        <v>57</v>
      </c>
    </row>
    <row r="5820" spans="1:12" x14ac:dyDescent="0.3">
      <c r="A5820" t="s">
        <v>2315</v>
      </c>
      <c r="B5820" t="s">
        <v>8135</v>
      </c>
      <c r="C5820" t="s">
        <v>88</v>
      </c>
      <c r="D5820" t="s">
        <v>116</v>
      </c>
      <c r="E5820" t="s">
        <v>71</v>
      </c>
      <c r="F5820" t="s">
        <v>86</v>
      </c>
      <c r="G5820" t="s">
        <v>56</v>
      </c>
      <c r="H5820">
        <v>6</v>
      </c>
      <c r="I5820">
        <v>101.53</v>
      </c>
      <c r="J5820">
        <v>5.8999999999999997E-2</v>
      </c>
      <c r="K5820">
        <v>67.260000000000005</v>
      </c>
      <c r="L5820" t="s">
        <v>57</v>
      </c>
    </row>
    <row r="5821" spans="1:12" x14ac:dyDescent="0.3">
      <c r="A5821" t="s">
        <v>2619</v>
      </c>
      <c r="B5821" t="s">
        <v>7510</v>
      </c>
      <c r="C5821" t="s">
        <v>63</v>
      </c>
      <c r="D5821" t="s">
        <v>204</v>
      </c>
      <c r="E5821" t="s">
        <v>54</v>
      </c>
      <c r="F5821" t="s">
        <v>268</v>
      </c>
      <c r="G5821" t="s">
        <v>56</v>
      </c>
      <c r="H5821">
        <v>4</v>
      </c>
      <c r="I5821">
        <v>15.73</v>
      </c>
      <c r="J5821">
        <v>0.32600000000000001</v>
      </c>
      <c r="K5821">
        <v>11.01</v>
      </c>
      <c r="L5821" t="s">
        <v>57</v>
      </c>
    </row>
    <row r="5822" spans="1:12" x14ac:dyDescent="0.3">
      <c r="A5822" t="s">
        <v>1625</v>
      </c>
      <c r="B5822" t="s">
        <v>7507</v>
      </c>
      <c r="C5822" t="s">
        <v>63</v>
      </c>
      <c r="D5822" t="s">
        <v>82</v>
      </c>
      <c r="E5822" t="s">
        <v>107</v>
      </c>
      <c r="F5822" t="s">
        <v>108</v>
      </c>
      <c r="H5822">
        <v>8</v>
      </c>
      <c r="I5822">
        <v>33.89</v>
      </c>
      <c r="J5822">
        <v>0.11799999999999999</v>
      </c>
      <c r="K5822">
        <v>11.41</v>
      </c>
      <c r="L5822" t="s">
        <v>104</v>
      </c>
    </row>
    <row r="5823" spans="1:12" x14ac:dyDescent="0.3">
      <c r="A5823" t="s">
        <v>280</v>
      </c>
      <c r="C5823" t="s">
        <v>63</v>
      </c>
      <c r="D5823" t="s">
        <v>281</v>
      </c>
      <c r="E5823" t="s">
        <v>60</v>
      </c>
      <c r="F5823" t="s">
        <v>67</v>
      </c>
      <c r="G5823" t="s">
        <v>68</v>
      </c>
      <c r="H5823">
        <v>10</v>
      </c>
      <c r="I5823">
        <v>85.02</v>
      </c>
      <c r="J5823">
        <v>0.247</v>
      </c>
      <c r="K5823">
        <v>45.47</v>
      </c>
      <c r="L5823" t="s">
        <v>57</v>
      </c>
    </row>
    <row r="5824" spans="1:12" x14ac:dyDescent="0.3">
      <c r="A5824" t="s">
        <v>2569</v>
      </c>
      <c r="B5824" t="s">
        <v>6940</v>
      </c>
      <c r="C5824" t="s">
        <v>84</v>
      </c>
      <c r="D5824" t="s">
        <v>144</v>
      </c>
      <c r="E5824" t="s">
        <v>93</v>
      </c>
      <c r="F5824" t="s">
        <v>141</v>
      </c>
      <c r="G5824" t="s">
        <v>56</v>
      </c>
      <c r="H5824">
        <v>1</v>
      </c>
      <c r="I5824">
        <v>80.150000000000006</v>
      </c>
      <c r="J5824">
        <v>7.2999999999999995E-2</v>
      </c>
      <c r="K5824">
        <v>37.81</v>
      </c>
      <c r="L5824" t="s">
        <v>57</v>
      </c>
    </row>
    <row r="5825" spans="1:12" x14ac:dyDescent="0.3">
      <c r="A5825" t="s">
        <v>4086</v>
      </c>
      <c r="B5825" t="s">
        <v>7201</v>
      </c>
      <c r="C5825" t="s">
        <v>63</v>
      </c>
      <c r="D5825" t="s">
        <v>302</v>
      </c>
      <c r="E5825" t="s">
        <v>93</v>
      </c>
      <c r="F5825" t="s">
        <v>255</v>
      </c>
      <c r="G5825" t="s">
        <v>56</v>
      </c>
      <c r="H5825">
        <v>8</v>
      </c>
      <c r="I5825">
        <v>23.66</v>
      </c>
      <c r="J5825">
        <v>0.27700000000000002</v>
      </c>
      <c r="K5825">
        <v>8.58</v>
      </c>
      <c r="L5825" t="s">
        <v>57</v>
      </c>
    </row>
    <row r="5826" spans="1:12" x14ac:dyDescent="0.3">
      <c r="A5826" t="s">
        <v>6064</v>
      </c>
      <c r="B5826" t="s">
        <v>8386</v>
      </c>
      <c r="C5826" t="s">
        <v>63</v>
      </c>
      <c r="D5826" t="s">
        <v>204</v>
      </c>
      <c r="E5826" t="s">
        <v>60</v>
      </c>
      <c r="F5826" t="s">
        <v>67</v>
      </c>
      <c r="G5826" t="s">
        <v>68</v>
      </c>
      <c r="H5826">
        <v>2</v>
      </c>
      <c r="I5826">
        <v>85.59</v>
      </c>
      <c r="J5826">
        <v>0.18</v>
      </c>
      <c r="K5826">
        <v>45.54</v>
      </c>
      <c r="L5826" t="s">
        <v>57</v>
      </c>
    </row>
    <row r="5827" spans="1:12" x14ac:dyDescent="0.3">
      <c r="A5827" t="s">
        <v>4572</v>
      </c>
      <c r="B5827" t="s">
        <v>7620</v>
      </c>
      <c r="C5827" t="s">
        <v>63</v>
      </c>
      <c r="D5827" t="s">
        <v>137</v>
      </c>
      <c r="E5827" t="s">
        <v>93</v>
      </c>
      <c r="F5827" t="s">
        <v>124</v>
      </c>
      <c r="G5827" t="s">
        <v>68</v>
      </c>
      <c r="H5827">
        <v>3</v>
      </c>
      <c r="I5827">
        <v>21.32</v>
      </c>
      <c r="K5827">
        <v>10.5</v>
      </c>
      <c r="L5827" t="s">
        <v>57</v>
      </c>
    </row>
    <row r="5828" spans="1:12" x14ac:dyDescent="0.3">
      <c r="A5828" t="s">
        <v>3805</v>
      </c>
      <c r="B5828" t="s">
        <v>8304</v>
      </c>
      <c r="C5828" t="s">
        <v>88</v>
      </c>
      <c r="D5828" t="s">
        <v>183</v>
      </c>
      <c r="E5828" t="s">
        <v>93</v>
      </c>
      <c r="F5828" t="s">
        <v>219</v>
      </c>
      <c r="G5828" t="s">
        <v>68</v>
      </c>
      <c r="H5828">
        <v>9</v>
      </c>
      <c r="I5828">
        <v>35.82</v>
      </c>
      <c r="J5828">
        <v>0.13300000000000001</v>
      </c>
      <c r="K5828">
        <v>15.78</v>
      </c>
      <c r="L5828" t="s">
        <v>57</v>
      </c>
    </row>
    <row r="5829" spans="1:12" x14ac:dyDescent="0.3">
      <c r="A5829" t="s">
        <v>4564</v>
      </c>
      <c r="B5829" t="s">
        <v>7429</v>
      </c>
      <c r="C5829" t="s">
        <v>84</v>
      </c>
      <c r="D5829" t="s">
        <v>572</v>
      </c>
      <c r="E5829" t="s">
        <v>60</v>
      </c>
      <c r="F5829" t="s">
        <v>67</v>
      </c>
      <c r="G5829" t="s">
        <v>68</v>
      </c>
      <c r="H5829">
        <v>2</v>
      </c>
      <c r="I5829">
        <v>79.22</v>
      </c>
      <c r="J5829">
        <v>3.5000000000000003E-2</v>
      </c>
      <c r="K5829">
        <v>36.090000000000003</v>
      </c>
      <c r="L5829" t="s">
        <v>57</v>
      </c>
    </row>
    <row r="5830" spans="1:12" x14ac:dyDescent="0.3">
      <c r="A5830" t="s">
        <v>3041</v>
      </c>
      <c r="B5830" t="s">
        <v>7051</v>
      </c>
      <c r="C5830" t="s">
        <v>88</v>
      </c>
      <c r="D5830" t="s">
        <v>92</v>
      </c>
      <c r="E5830" t="s">
        <v>71</v>
      </c>
      <c r="F5830" t="s">
        <v>97</v>
      </c>
      <c r="G5830" t="s">
        <v>68</v>
      </c>
      <c r="H5830">
        <v>1</v>
      </c>
      <c r="I5830">
        <v>279.70999999999998</v>
      </c>
      <c r="J5830">
        <v>0.11799999999999999</v>
      </c>
      <c r="K5830">
        <v>213.3</v>
      </c>
      <c r="L5830" t="s">
        <v>57</v>
      </c>
    </row>
    <row r="5831" spans="1:12" x14ac:dyDescent="0.3">
      <c r="A5831" t="s">
        <v>2247</v>
      </c>
      <c r="B5831" t="s">
        <v>6739</v>
      </c>
      <c r="C5831" t="s">
        <v>84</v>
      </c>
      <c r="D5831" t="s">
        <v>150</v>
      </c>
      <c r="E5831" t="s">
        <v>54</v>
      </c>
      <c r="F5831" t="s">
        <v>6763</v>
      </c>
      <c r="G5831" t="s">
        <v>68</v>
      </c>
      <c r="H5831">
        <v>4</v>
      </c>
      <c r="I5831">
        <v>8.41</v>
      </c>
      <c r="J5831">
        <v>9.0999999999999998E-2</v>
      </c>
      <c r="K5831">
        <v>4.8499999999999996</v>
      </c>
      <c r="L5831" t="s">
        <v>57</v>
      </c>
    </row>
    <row r="5832" spans="1:12" x14ac:dyDescent="0.3">
      <c r="A5832" t="s">
        <v>6342</v>
      </c>
      <c r="B5832" t="s">
        <v>8272</v>
      </c>
      <c r="C5832" t="s">
        <v>84</v>
      </c>
      <c r="D5832" t="s">
        <v>171</v>
      </c>
      <c r="E5832" t="s">
        <v>71</v>
      </c>
      <c r="F5832" t="s">
        <v>72</v>
      </c>
      <c r="G5832" t="s">
        <v>68</v>
      </c>
      <c r="H5832">
        <v>2</v>
      </c>
      <c r="I5832">
        <v>260.58999999999997</v>
      </c>
      <c r="J5832">
        <v>0.113</v>
      </c>
      <c r="K5832">
        <v>182.11</v>
      </c>
      <c r="L5832" t="s">
        <v>57</v>
      </c>
    </row>
    <row r="5833" spans="1:12" x14ac:dyDescent="0.3">
      <c r="A5833" t="s">
        <v>4019</v>
      </c>
      <c r="B5833" t="s">
        <v>8622</v>
      </c>
      <c r="C5833" t="s">
        <v>6865</v>
      </c>
      <c r="D5833" t="s">
        <v>7828</v>
      </c>
      <c r="E5833" t="s">
        <v>107</v>
      </c>
      <c r="F5833" t="s">
        <v>108</v>
      </c>
      <c r="G5833" t="s">
        <v>56</v>
      </c>
      <c r="H5833">
        <v>1</v>
      </c>
      <c r="I5833">
        <v>26.77</v>
      </c>
      <c r="J5833">
        <v>0.123</v>
      </c>
      <c r="K5833">
        <v>10.11</v>
      </c>
      <c r="L5833" t="s">
        <v>57</v>
      </c>
    </row>
    <row r="5834" spans="1:12" x14ac:dyDescent="0.3">
      <c r="A5834" t="s">
        <v>2724</v>
      </c>
      <c r="B5834" t="s">
        <v>6751</v>
      </c>
      <c r="C5834" t="s">
        <v>88</v>
      </c>
      <c r="D5834" t="s">
        <v>116</v>
      </c>
      <c r="E5834" t="s">
        <v>54</v>
      </c>
      <c r="F5834" t="s">
        <v>6830</v>
      </c>
      <c r="G5834" t="s">
        <v>56</v>
      </c>
      <c r="H5834">
        <v>5</v>
      </c>
      <c r="I5834">
        <v>7.02</v>
      </c>
      <c r="J5834">
        <v>7.6999999999999999E-2</v>
      </c>
      <c r="K5834">
        <v>4.59</v>
      </c>
      <c r="L5834" t="s">
        <v>57</v>
      </c>
    </row>
    <row r="5835" spans="1:12" x14ac:dyDescent="0.3">
      <c r="A5835" t="s">
        <v>2650</v>
      </c>
      <c r="B5835" t="s">
        <v>7673</v>
      </c>
      <c r="C5835" t="s">
        <v>88</v>
      </c>
      <c r="D5835" t="s">
        <v>198</v>
      </c>
      <c r="E5835" t="s">
        <v>54</v>
      </c>
      <c r="F5835" t="s">
        <v>6878</v>
      </c>
      <c r="G5835" t="s">
        <v>56</v>
      </c>
      <c r="H5835">
        <v>1</v>
      </c>
      <c r="I5835">
        <v>20.28</v>
      </c>
      <c r="J5835">
        <v>8.7999999999999995E-2</v>
      </c>
      <c r="K5835">
        <v>13.41</v>
      </c>
      <c r="L5835" t="s">
        <v>57</v>
      </c>
    </row>
    <row r="5836" spans="1:12" x14ac:dyDescent="0.3">
      <c r="A5836" t="s">
        <v>6224</v>
      </c>
      <c r="B5836" t="s">
        <v>7320</v>
      </c>
      <c r="C5836" t="s">
        <v>52</v>
      </c>
      <c r="D5836" t="s">
        <v>70</v>
      </c>
      <c r="E5836" t="s">
        <v>60</v>
      </c>
      <c r="F5836" t="s">
        <v>76</v>
      </c>
      <c r="G5836" t="s">
        <v>56</v>
      </c>
      <c r="H5836">
        <v>4</v>
      </c>
      <c r="I5836">
        <v>106.67</v>
      </c>
      <c r="J5836">
        <v>9.1999999999999998E-2</v>
      </c>
      <c r="K5836">
        <v>47.61</v>
      </c>
      <c r="L5836" t="s">
        <v>57</v>
      </c>
    </row>
    <row r="5837" spans="1:12" x14ac:dyDescent="0.3">
      <c r="A5837" t="s">
        <v>2880</v>
      </c>
      <c r="B5837" t="s">
        <v>8056</v>
      </c>
      <c r="C5837" t="s">
        <v>88</v>
      </c>
      <c r="D5837" t="s">
        <v>202</v>
      </c>
      <c r="E5837" t="s">
        <v>71</v>
      </c>
      <c r="F5837" t="s">
        <v>72</v>
      </c>
      <c r="G5837" t="s">
        <v>68</v>
      </c>
      <c r="H5837">
        <v>5</v>
      </c>
      <c r="I5837">
        <v>142.32</v>
      </c>
      <c r="J5837">
        <v>0.20100000000000001</v>
      </c>
      <c r="K5837">
        <v>113.66</v>
      </c>
      <c r="L5837" t="s">
        <v>57</v>
      </c>
    </row>
    <row r="5838" spans="1:12" x14ac:dyDescent="0.3">
      <c r="A5838" t="s">
        <v>4708</v>
      </c>
      <c r="B5838" t="s">
        <v>8496</v>
      </c>
      <c r="C5838" t="s">
        <v>88</v>
      </c>
      <c r="D5838" t="s">
        <v>202</v>
      </c>
      <c r="E5838" t="s">
        <v>60</v>
      </c>
      <c r="F5838" t="s">
        <v>67</v>
      </c>
      <c r="G5838" t="s">
        <v>68</v>
      </c>
      <c r="H5838">
        <v>6</v>
      </c>
      <c r="I5838">
        <v>115.94</v>
      </c>
      <c r="J5838">
        <v>0.13900000000000001</v>
      </c>
      <c r="K5838">
        <v>60.9</v>
      </c>
      <c r="L5838" t="s">
        <v>57</v>
      </c>
    </row>
    <row r="5839" spans="1:12" x14ac:dyDescent="0.3">
      <c r="A5839" t="s">
        <v>1378</v>
      </c>
      <c r="B5839" t="s">
        <v>6875</v>
      </c>
      <c r="C5839" t="s">
        <v>6755</v>
      </c>
      <c r="D5839" t="s">
        <v>169</v>
      </c>
      <c r="E5839" t="s">
        <v>60</v>
      </c>
      <c r="F5839" t="s">
        <v>67</v>
      </c>
      <c r="G5839" t="s">
        <v>68</v>
      </c>
      <c r="H5839">
        <v>2</v>
      </c>
      <c r="I5839">
        <v>54.74</v>
      </c>
      <c r="J5839">
        <v>0.14499999999999999</v>
      </c>
      <c r="K5839">
        <v>22.37</v>
      </c>
      <c r="L5839" t="s">
        <v>57</v>
      </c>
    </row>
    <row r="5840" spans="1:12" x14ac:dyDescent="0.3">
      <c r="A5840" t="s">
        <v>4795</v>
      </c>
      <c r="B5840" t="s">
        <v>7971</v>
      </c>
      <c r="C5840" t="s">
        <v>6755</v>
      </c>
      <c r="D5840" t="s">
        <v>169</v>
      </c>
      <c r="E5840" t="s">
        <v>93</v>
      </c>
      <c r="F5840" t="s">
        <v>219</v>
      </c>
      <c r="G5840" t="s">
        <v>68</v>
      </c>
      <c r="H5840">
        <v>1</v>
      </c>
      <c r="I5840">
        <v>60.15</v>
      </c>
      <c r="J5840">
        <v>7.3999999999999996E-2</v>
      </c>
      <c r="K5840">
        <v>27.67</v>
      </c>
      <c r="L5840" t="s">
        <v>57</v>
      </c>
    </row>
    <row r="5841" spans="1:12" x14ac:dyDescent="0.3">
      <c r="A5841" t="s">
        <v>5617</v>
      </c>
      <c r="B5841" t="s">
        <v>7144</v>
      </c>
      <c r="C5841" t="s">
        <v>6865</v>
      </c>
      <c r="D5841" t="s">
        <v>251</v>
      </c>
      <c r="E5841" t="s">
        <v>71</v>
      </c>
      <c r="F5841" t="s">
        <v>97</v>
      </c>
      <c r="G5841" t="s">
        <v>68</v>
      </c>
      <c r="H5841">
        <v>5</v>
      </c>
      <c r="I5841">
        <v>154.71</v>
      </c>
      <c r="J5841">
        <v>0.2</v>
      </c>
      <c r="K5841">
        <v>111.8</v>
      </c>
      <c r="L5841" t="s">
        <v>6720</v>
      </c>
    </row>
    <row r="5842" spans="1:12" x14ac:dyDescent="0.3">
      <c r="A5842" t="s">
        <v>5738</v>
      </c>
      <c r="B5842" t="s">
        <v>7875</v>
      </c>
      <c r="C5842" t="s">
        <v>63</v>
      </c>
      <c r="D5842" t="s">
        <v>175</v>
      </c>
      <c r="E5842" t="s">
        <v>54</v>
      </c>
      <c r="F5842" t="s">
        <v>65</v>
      </c>
      <c r="G5842" t="s">
        <v>68</v>
      </c>
      <c r="H5842">
        <v>3</v>
      </c>
      <c r="I5842">
        <v>19.559999999999999</v>
      </c>
      <c r="J5842">
        <v>0.23300000000000001</v>
      </c>
      <c r="K5842">
        <v>10.92</v>
      </c>
      <c r="L5842" t="s">
        <v>57</v>
      </c>
    </row>
    <row r="5843" spans="1:12" x14ac:dyDescent="0.3">
      <c r="A5843" t="s">
        <v>797</v>
      </c>
      <c r="B5843" t="s">
        <v>7048</v>
      </c>
      <c r="C5843" t="s">
        <v>84</v>
      </c>
      <c r="D5843" t="s">
        <v>225</v>
      </c>
      <c r="E5843" t="s">
        <v>107</v>
      </c>
      <c r="F5843" t="s">
        <v>148</v>
      </c>
      <c r="G5843" t="s">
        <v>68</v>
      </c>
      <c r="H5843">
        <v>3</v>
      </c>
      <c r="I5843">
        <v>28.72</v>
      </c>
      <c r="J5843">
        <v>9.1999999999999998E-2</v>
      </c>
      <c r="K5843">
        <v>11.59</v>
      </c>
      <c r="L5843" t="s">
        <v>104</v>
      </c>
    </row>
    <row r="5844" spans="1:12" x14ac:dyDescent="0.3">
      <c r="A5844" t="s">
        <v>6281</v>
      </c>
      <c r="B5844" t="s">
        <v>7774</v>
      </c>
      <c r="C5844" t="s">
        <v>88</v>
      </c>
      <c r="D5844" t="s">
        <v>179</v>
      </c>
      <c r="E5844" t="s">
        <v>60</v>
      </c>
      <c r="F5844" t="s">
        <v>76</v>
      </c>
      <c r="G5844" t="s">
        <v>56</v>
      </c>
      <c r="H5844">
        <v>6</v>
      </c>
      <c r="I5844">
        <v>116.98</v>
      </c>
      <c r="J5844">
        <v>4.3999999999999997E-2</v>
      </c>
      <c r="K5844">
        <v>60.12</v>
      </c>
      <c r="L5844" t="s">
        <v>57</v>
      </c>
    </row>
    <row r="5845" spans="1:12" x14ac:dyDescent="0.3">
      <c r="A5845" t="s">
        <v>3255</v>
      </c>
      <c r="B5845" t="s">
        <v>7090</v>
      </c>
      <c r="C5845" t="s">
        <v>88</v>
      </c>
      <c r="D5845" t="s">
        <v>89</v>
      </c>
      <c r="E5845" t="s">
        <v>107</v>
      </c>
      <c r="F5845" t="s">
        <v>108</v>
      </c>
      <c r="G5845" t="s">
        <v>56</v>
      </c>
      <c r="H5845">
        <v>10</v>
      </c>
      <c r="I5845">
        <v>32.619999999999997</v>
      </c>
      <c r="J5845">
        <v>7.3999999999999996E-2</v>
      </c>
      <c r="K5845">
        <v>10.53</v>
      </c>
      <c r="L5845" t="s">
        <v>57</v>
      </c>
    </row>
    <row r="5846" spans="1:12" x14ac:dyDescent="0.3">
      <c r="A5846" t="s">
        <v>5105</v>
      </c>
      <c r="B5846" t="s">
        <v>6879</v>
      </c>
      <c r="C5846" t="s">
        <v>52</v>
      </c>
      <c r="D5846" t="s">
        <v>272</v>
      </c>
      <c r="E5846" t="s">
        <v>107</v>
      </c>
      <c r="F5846" t="s">
        <v>132</v>
      </c>
      <c r="G5846" t="s">
        <v>56</v>
      </c>
      <c r="H5846">
        <v>6</v>
      </c>
      <c r="I5846">
        <v>39.97</v>
      </c>
      <c r="J5846">
        <v>0.10299999999999999</v>
      </c>
      <c r="K5846">
        <v>15.85</v>
      </c>
      <c r="L5846" t="s">
        <v>57</v>
      </c>
    </row>
    <row r="5847" spans="1:12" x14ac:dyDescent="0.3">
      <c r="A5847" t="s">
        <v>2445</v>
      </c>
      <c r="B5847" t="s">
        <v>7288</v>
      </c>
      <c r="C5847" t="s">
        <v>63</v>
      </c>
      <c r="D5847" t="s">
        <v>188</v>
      </c>
      <c r="E5847" t="s">
        <v>107</v>
      </c>
      <c r="F5847" t="s">
        <v>148</v>
      </c>
      <c r="G5847" t="s">
        <v>56</v>
      </c>
      <c r="H5847">
        <v>2</v>
      </c>
      <c r="I5847">
        <v>17.62</v>
      </c>
      <c r="J5847">
        <v>0.24099999999999999</v>
      </c>
      <c r="K5847">
        <v>7.35</v>
      </c>
      <c r="L5847" t="s">
        <v>57</v>
      </c>
    </row>
    <row r="5848" spans="1:12" x14ac:dyDescent="0.3">
      <c r="A5848" t="s">
        <v>3188</v>
      </c>
      <c r="B5848" t="s">
        <v>6745</v>
      </c>
      <c r="C5848" t="s">
        <v>6755</v>
      </c>
      <c r="D5848" t="s">
        <v>196</v>
      </c>
      <c r="E5848" t="s">
        <v>54</v>
      </c>
      <c r="F5848" t="s">
        <v>156</v>
      </c>
      <c r="G5848" t="s">
        <v>56</v>
      </c>
      <c r="H5848">
        <v>2</v>
      </c>
      <c r="I5848">
        <v>21.67</v>
      </c>
      <c r="J5848">
        <v>0</v>
      </c>
      <c r="K5848">
        <v>14.2</v>
      </c>
      <c r="L5848" t="s">
        <v>6720</v>
      </c>
    </row>
    <row r="5849" spans="1:12" x14ac:dyDescent="0.3">
      <c r="A5849" t="s">
        <v>6634</v>
      </c>
      <c r="B5849" t="s">
        <v>7781</v>
      </c>
      <c r="C5849" t="s">
        <v>52</v>
      </c>
      <c r="D5849" t="s">
        <v>70</v>
      </c>
      <c r="E5849" t="s">
        <v>71</v>
      </c>
      <c r="F5849" t="s">
        <v>86</v>
      </c>
      <c r="G5849" t="s">
        <v>56</v>
      </c>
      <c r="H5849">
        <v>7</v>
      </c>
      <c r="I5849">
        <v>212.96</v>
      </c>
      <c r="J5849">
        <v>2.5999999999999999E-2</v>
      </c>
      <c r="K5849">
        <v>167.45</v>
      </c>
      <c r="L5849" t="s">
        <v>6738</v>
      </c>
    </row>
    <row r="5850" spans="1:12" x14ac:dyDescent="0.3">
      <c r="A5850" t="s">
        <v>841</v>
      </c>
      <c r="B5850" t="s">
        <v>7488</v>
      </c>
      <c r="C5850" t="s">
        <v>52</v>
      </c>
      <c r="D5850" t="s">
        <v>130</v>
      </c>
      <c r="E5850" t="s">
        <v>54</v>
      </c>
      <c r="F5850" t="s">
        <v>114</v>
      </c>
      <c r="G5850" t="s">
        <v>56</v>
      </c>
      <c r="H5850">
        <v>5</v>
      </c>
      <c r="I5850">
        <v>10.94</v>
      </c>
      <c r="J5850">
        <v>1.6E-2</v>
      </c>
      <c r="K5850">
        <v>7.24</v>
      </c>
      <c r="L5850" t="s">
        <v>57</v>
      </c>
    </row>
    <row r="5851" spans="1:12" x14ac:dyDescent="0.3">
      <c r="A5851" t="s">
        <v>1613</v>
      </c>
      <c r="C5851" t="s">
        <v>52</v>
      </c>
      <c r="D5851" t="s">
        <v>59</v>
      </c>
      <c r="E5851" t="s">
        <v>71</v>
      </c>
      <c r="F5851" t="s">
        <v>6737</v>
      </c>
      <c r="G5851" t="s">
        <v>56</v>
      </c>
      <c r="H5851">
        <v>-2</v>
      </c>
      <c r="I5851">
        <v>100.75</v>
      </c>
      <c r="J5851">
        <v>9.6000000000000002E-2</v>
      </c>
      <c r="K5851">
        <v>78.83</v>
      </c>
      <c r="L5851" t="s">
        <v>57</v>
      </c>
    </row>
    <row r="5852" spans="1:12" x14ac:dyDescent="0.3">
      <c r="A5852" t="s">
        <v>6545</v>
      </c>
      <c r="B5852" t="s">
        <v>7661</v>
      </c>
      <c r="C5852" t="s">
        <v>88</v>
      </c>
      <c r="D5852" t="s">
        <v>6964</v>
      </c>
      <c r="E5852" t="s">
        <v>54</v>
      </c>
      <c r="F5852" t="s">
        <v>55</v>
      </c>
      <c r="G5852" t="s">
        <v>68</v>
      </c>
      <c r="H5852">
        <v>6</v>
      </c>
      <c r="I5852">
        <v>8.92</v>
      </c>
      <c r="J5852">
        <v>0</v>
      </c>
      <c r="K5852">
        <v>6.18</v>
      </c>
      <c r="L5852" t="s">
        <v>57</v>
      </c>
    </row>
    <row r="5853" spans="1:12" x14ac:dyDescent="0.3">
      <c r="A5853" t="s">
        <v>5827</v>
      </c>
      <c r="B5853" t="s">
        <v>7064</v>
      </c>
      <c r="C5853" t="s">
        <v>52</v>
      </c>
      <c r="D5853" t="s">
        <v>101</v>
      </c>
      <c r="E5853" t="s">
        <v>71</v>
      </c>
      <c r="F5853" t="s">
        <v>126</v>
      </c>
      <c r="G5853" t="s">
        <v>56</v>
      </c>
      <c r="H5853">
        <v>1</v>
      </c>
      <c r="I5853">
        <v>193.34</v>
      </c>
      <c r="J5853">
        <v>0</v>
      </c>
      <c r="K5853">
        <v>146.28</v>
      </c>
      <c r="L5853" t="s">
        <v>57</v>
      </c>
    </row>
    <row r="5854" spans="1:12" x14ac:dyDescent="0.3">
      <c r="A5854" t="s">
        <v>2178</v>
      </c>
      <c r="B5854" t="s">
        <v>7019</v>
      </c>
      <c r="C5854" t="s">
        <v>84</v>
      </c>
      <c r="D5854" t="s">
        <v>229</v>
      </c>
      <c r="E5854" t="s">
        <v>60</v>
      </c>
      <c r="F5854" t="s">
        <v>6981</v>
      </c>
      <c r="G5854" t="s">
        <v>56</v>
      </c>
      <c r="H5854">
        <v>2</v>
      </c>
      <c r="I5854">
        <v>46.9</v>
      </c>
      <c r="J5854">
        <v>4.0000000000000001E-3</v>
      </c>
      <c r="K5854">
        <v>23.12</v>
      </c>
      <c r="L5854" t="s">
        <v>57</v>
      </c>
    </row>
    <row r="5855" spans="1:12" x14ac:dyDescent="0.3">
      <c r="A5855" t="s">
        <v>4462</v>
      </c>
      <c r="B5855" t="s">
        <v>7268</v>
      </c>
      <c r="C5855" t="s">
        <v>63</v>
      </c>
      <c r="D5855" t="s">
        <v>82</v>
      </c>
      <c r="E5855" t="s">
        <v>60</v>
      </c>
      <c r="F5855" t="s">
        <v>90</v>
      </c>
      <c r="G5855" t="s">
        <v>56</v>
      </c>
      <c r="H5855">
        <v>1</v>
      </c>
      <c r="I5855">
        <v>81.7</v>
      </c>
      <c r="J5855">
        <v>0.152</v>
      </c>
      <c r="K5855">
        <v>42.96</v>
      </c>
      <c r="L5855" t="s">
        <v>57</v>
      </c>
    </row>
    <row r="5856" spans="1:12" x14ac:dyDescent="0.3">
      <c r="A5856" t="s">
        <v>1426</v>
      </c>
      <c r="B5856" t="s">
        <v>8362</v>
      </c>
      <c r="C5856" t="s">
        <v>63</v>
      </c>
      <c r="D5856" t="s">
        <v>64</v>
      </c>
      <c r="E5856" t="s">
        <v>60</v>
      </c>
      <c r="F5856" t="s">
        <v>76</v>
      </c>
      <c r="G5856" t="s">
        <v>56</v>
      </c>
      <c r="H5856">
        <v>14</v>
      </c>
      <c r="I5856">
        <v>59.07</v>
      </c>
      <c r="J5856">
        <v>0.21</v>
      </c>
      <c r="L5856" t="s">
        <v>57</v>
      </c>
    </row>
    <row r="5857" spans="1:12" x14ac:dyDescent="0.3">
      <c r="A5857" t="s">
        <v>693</v>
      </c>
      <c r="B5857" t="s">
        <v>6766</v>
      </c>
      <c r="C5857" t="s">
        <v>52</v>
      </c>
      <c r="D5857" t="s">
        <v>96</v>
      </c>
      <c r="E5857" t="s">
        <v>107</v>
      </c>
      <c r="F5857" t="s">
        <v>193</v>
      </c>
      <c r="G5857" t="s">
        <v>68</v>
      </c>
      <c r="H5857">
        <v>4</v>
      </c>
      <c r="I5857">
        <v>57.72</v>
      </c>
      <c r="J5857">
        <v>9.9000000000000005E-2</v>
      </c>
      <c r="K5857">
        <v>18.48</v>
      </c>
      <c r="L5857" t="s">
        <v>57</v>
      </c>
    </row>
    <row r="5858" spans="1:12" x14ac:dyDescent="0.3">
      <c r="A5858" t="s">
        <v>2908</v>
      </c>
      <c r="B5858" t="s">
        <v>8006</v>
      </c>
      <c r="C5858" t="s">
        <v>6755</v>
      </c>
      <c r="D5858" t="s">
        <v>243</v>
      </c>
      <c r="E5858" t="s">
        <v>7039</v>
      </c>
      <c r="F5858" t="s">
        <v>55</v>
      </c>
      <c r="H5858">
        <v>2</v>
      </c>
      <c r="I5858">
        <v>15.52</v>
      </c>
      <c r="J5858">
        <v>0.14599999999999999</v>
      </c>
      <c r="K5858">
        <v>9.19</v>
      </c>
      <c r="L5858" t="s">
        <v>57</v>
      </c>
    </row>
    <row r="5859" spans="1:12" x14ac:dyDescent="0.3">
      <c r="A5859" t="s">
        <v>5734</v>
      </c>
      <c r="B5859" t="s">
        <v>8659</v>
      </c>
      <c r="C5859" t="s">
        <v>52</v>
      </c>
      <c r="D5859" t="s">
        <v>101</v>
      </c>
      <c r="E5859" t="s">
        <v>54</v>
      </c>
      <c r="F5859" t="s">
        <v>65</v>
      </c>
      <c r="G5859" t="s">
        <v>56</v>
      </c>
      <c r="H5859">
        <v>3</v>
      </c>
      <c r="I5859">
        <v>7.11</v>
      </c>
      <c r="J5859">
        <v>3.6999999999999998E-2</v>
      </c>
      <c r="K5859">
        <v>4.0199999999999996</v>
      </c>
      <c r="L5859" t="s">
        <v>57</v>
      </c>
    </row>
    <row r="5860" spans="1:12" x14ac:dyDescent="0.3">
      <c r="A5860" t="s">
        <v>5928</v>
      </c>
      <c r="B5860" t="s">
        <v>6795</v>
      </c>
      <c r="C5860" t="s">
        <v>84</v>
      </c>
      <c r="D5860" t="s">
        <v>147</v>
      </c>
      <c r="E5860" t="s">
        <v>54</v>
      </c>
      <c r="F5860" t="s">
        <v>268</v>
      </c>
      <c r="G5860" t="s">
        <v>68</v>
      </c>
      <c r="H5860">
        <v>1</v>
      </c>
      <c r="I5860">
        <v>21.43</v>
      </c>
      <c r="J5860">
        <v>0.14899999999999999</v>
      </c>
      <c r="K5860">
        <v>12.52</v>
      </c>
      <c r="L5860" t="s">
        <v>57</v>
      </c>
    </row>
    <row r="5861" spans="1:12" x14ac:dyDescent="0.3">
      <c r="A5861" t="s">
        <v>4216</v>
      </c>
      <c r="B5861" t="s">
        <v>7583</v>
      </c>
      <c r="C5861" t="s">
        <v>84</v>
      </c>
      <c r="D5861" t="s">
        <v>196</v>
      </c>
      <c r="E5861" t="s">
        <v>60</v>
      </c>
      <c r="F5861" t="s">
        <v>61</v>
      </c>
      <c r="G5861" t="s">
        <v>56</v>
      </c>
      <c r="H5861">
        <v>4</v>
      </c>
      <c r="I5861">
        <v>23.12</v>
      </c>
      <c r="J5861">
        <v>0.13200000000000001</v>
      </c>
      <c r="K5861">
        <v>12.17</v>
      </c>
      <c r="L5861" t="s">
        <v>57</v>
      </c>
    </row>
    <row r="5862" spans="1:12" x14ac:dyDescent="0.3">
      <c r="A5862" t="s">
        <v>2636</v>
      </c>
      <c r="B5862" t="s">
        <v>7261</v>
      </c>
      <c r="C5862" t="s">
        <v>52</v>
      </c>
      <c r="D5862" t="s">
        <v>70</v>
      </c>
      <c r="E5862" t="s">
        <v>60</v>
      </c>
      <c r="F5862" t="s">
        <v>61</v>
      </c>
      <c r="G5862" t="s">
        <v>68</v>
      </c>
      <c r="H5862">
        <v>1</v>
      </c>
      <c r="I5862">
        <v>106.67</v>
      </c>
      <c r="J5862">
        <v>6.8000000000000005E-2</v>
      </c>
      <c r="K5862">
        <v>53.82</v>
      </c>
      <c r="L5862" t="s">
        <v>57</v>
      </c>
    </row>
    <row r="5863" spans="1:12" x14ac:dyDescent="0.3">
      <c r="A5863" t="s">
        <v>6229</v>
      </c>
      <c r="B5863" t="s">
        <v>6856</v>
      </c>
      <c r="C5863" t="s">
        <v>52</v>
      </c>
      <c r="D5863" t="s">
        <v>70</v>
      </c>
      <c r="E5863" t="s">
        <v>107</v>
      </c>
      <c r="F5863" t="s">
        <v>6797</v>
      </c>
      <c r="G5863" t="s">
        <v>56</v>
      </c>
      <c r="H5863">
        <v>6</v>
      </c>
      <c r="I5863">
        <v>50.69</v>
      </c>
      <c r="J5863">
        <v>8.2000000000000003E-2</v>
      </c>
      <c r="K5863">
        <v>22.06</v>
      </c>
      <c r="L5863" t="s">
        <v>57</v>
      </c>
    </row>
    <row r="5864" spans="1:12" x14ac:dyDescent="0.3">
      <c r="A5864" t="s">
        <v>2135</v>
      </c>
      <c r="B5864" t="s">
        <v>7958</v>
      </c>
      <c r="C5864" t="s">
        <v>52</v>
      </c>
      <c r="D5864" t="s">
        <v>75</v>
      </c>
      <c r="E5864" t="s">
        <v>93</v>
      </c>
      <c r="F5864" t="s">
        <v>7530</v>
      </c>
      <c r="G5864" t="s">
        <v>68</v>
      </c>
      <c r="H5864">
        <v>1</v>
      </c>
      <c r="I5864">
        <v>84.16</v>
      </c>
      <c r="K5864">
        <v>31.22</v>
      </c>
      <c r="L5864" t="s">
        <v>57</v>
      </c>
    </row>
    <row r="5865" spans="1:12" x14ac:dyDescent="0.3">
      <c r="A5865" t="s">
        <v>5514</v>
      </c>
      <c r="B5865" t="s">
        <v>6936</v>
      </c>
      <c r="C5865" t="s">
        <v>6817</v>
      </c>
      <c r="D5865" t="s">
        <v>270</v>
      </c>
      <c r="E5865" t="s">
        <v>60</v>
      </c>
      <c r="F5865" t="s">
        <v>61</v>
      </c>
      <c r="H5865">
        <v>6</v>
      </c>
      <c r="I5865">
        <v>74</v>
      </c>
      <c r="J5865">
        <v>0.17599999999999999</v>
      </c>
      <c r="K5865">
        <v>33.229999999999997</v>
      </c>
      <c r="L5865" t="s">
        <v>57</v>
      </c>
    </row>
    <row r="5866" spans="1:12" x14ac:dyDescent="0.3">
      <c r="A5866" t="s">
        <v>3058</v>
      </c>
      <c r="B5866" t="s">
        <v>8110</v>
      </c>
      <c r="C5866" t="s">
        <v>84</v>
      </c>
      <c r="D5866" t="s">
        <v>169</v>
      </c>
      <c r="E5866" t="s">
        <v>107</v>
      </c>
      <c r="F5866" t="s">
        <v>193</v>
      </c>
      <c r="G5866" t="s">
        <v>56</v>
      </c>
      <c r="H5866">
        <v>4</v>
      </c>
      <c r="I5866">
        <v>40.909999999999997</v>
      </c>
      <c r="J5866">
        <v>0.153</v>
      </c>
      <c r="K5866">
        <v>14.06</v>
      </c>
      <c r="L5866" t="s">
        <v>57</v>
      </c>
    </row>
    <row r="5867" spans="1:12" x14ac:dyDescent="0.3">
      <c r="A5867" t="s">
        <v>3148</v>
      </c>
      <c r="B5867" t="s">
        <v>6918</v>
      </c>
      <c r="C5867" t="s">
        <v>52</v>
      </c>
      <c r="D5867" t="s">
        <v>130</v>
      </c>
      <c r="E5867" t="s">
        <v>107</v>
      </c>
      <c r="F5867" t="s">
        <v>139</v>
      </c>
      <c r="G5867" t="s">
        <v>56</v>
      </c>
      <c r="H5867">
        <v>3</v>
      </c>
      <c r="I5867">
        <v>16.79</v>
      </c>
      <c r="J5867">
        <v>0.14499999999999999</v>
      </c>
      <c r="K5867">
        <v>7.4</v>
      </c>
      <c r="L5867" t="s">
        <v>57</v>
      </c>
    </row>
    <row r="5868" spans="1:12" x14ac:dyDescent="0.3">
      <c r="A5868" t="s">
        <v>2524</v>
      </c>
      <c r="B5868" t="s">
        <v>7242</v>
      </c>
      <c r="C5868" t="s">
        <v>84</v>
      </c>
      <c r="D5868" t="s">
        <v>243</v>
      </c>
      <c r="E5868" t="s">
        <v>107</v>
      </c>
      <c r="F5868" t="s">
        <v>108</v>
      </c>
      <c r="G5868" t="s">
        <v>56</v>
      </c>
      <c r="H5868">
        <v>6</v>
      </c>
      <c r="I5868">
        <v>25.66</v>
      </c>
      <c r="J5868">
        <v>0.16600000000000001</v>
      </c>
      <c r="K5868">
        <v>9.9600000000000009</v>
      </c>
      <c r="L5868" t="s">
        <v>57</v>
      </c>
    </row>
    <row r="5869" spans="1:12" x14ac:dyDescent="0.3">
      <c r="A5869" t="s">
        <v>374</v>
      </c>
      <c r="B5869" t="s">
        <v>6912</v>
      </c>
      <c r="C5869" t="s">
        <v>84</v>
      </c>
      <c r="D5869" t="s">
        <v>110</v>
      </c>
      <c r="E5869" t="s">
        <v>71</v>
      </c>
      <c r="F5869" t="s">
        <v>126</v>
      </c>
      <c r="G5869" t="s">
        <v>56</v>
      </c>
      <c r="H5869">
        <v>2</v>
      </c>
      <c r="I5869">
        <v>46.7</v>
      </c>
      <c r="J5869">
        <v>2E-3</v>
      </c>
      <c r="K5869">
        <v>34.58</v>
      </c>
      <c r="L5869" t="s">
        <v>57</v>
      </c>
    </row>
    <row r="5870" spans="1:12" x14ac:dyDescent="0.3">
      <c r="A5870" t="s">
        <v>6449</v>
      </c>
      <c r="B5870" t="s">
        <v>8660</v>
      </c>
      <c r="C5870" t="s">
        <v>52</v>
      </c>
      <c r="D5870" t="s">
        <v>272</v>
      </c>
      <c r="E5870" t="s">
        <v>107</v>
      </c>
      <c r="F5870" t="s">
        <v>132</v>
      </c>
      <c r="G5870" t="s">
        <v>56</v>
      </c>
      <c r="H5870">
        <v>1</v>
      </c>
      <c r="I5870">
        <v>22.94</v>
      </c>
      <c r="J5870">
        <v>8.4000000000000005E-2</v>
      </c>
      <c r="K5870">
        <v>7.53</v>
      </c>
      <c r="L5870" t="s">
        <v>6720</v>
      </c>
    </row>
    <row r="5871" spans="1:12" x14ac:dyDescent="0.3">
      <c r="A5871" t="s">
        <v>703</v>
      </c>
      <c r="B5871" t="s">
        <v>7631</v>
      </c>
      <c r="C5871" t="s">
        <v>6865</v>
      </c>
      <c r="D5871" t="s">
        <v>165</v>
      </c>
      <c r="E5871" t="s">
        <v>54</v>
      </c>
      <c r="F5871" t="s">
        <v>55</v>
      </c>
      <c r="G5871" t="s">
        <v>68</v>
      </c>
      <c r="H5871">
        <v>5</v>
      </c>
      <c r="I5871">
        <v>21.47</v>
      </c>
      <c r="J5871">
        <v>0.14099999999999999</v>
      </c>
      <c r="K5871">
        <v>14.03</v>
      </c>
      <c r="L5871" t="s">
        <v>104</v>
      </c>
    </row>
    <row r="5872" spans="1:12" x14ac:dyDescent="0.3">
      <c r="A5872" t="s">
        <v>4307</v>
      </c>
      <c r="B5872" t="s">
        <v>7721</v>
      </c>
      <c r="C5872" t="s">
        <v>84</v>
      </c>
      <c r="D5872" t="s">
        <v>243</v>
      </c>
      <c r="E5872" t="s">
        <v>93</v>
      </c>
      <c r="F5872" t="s">
        <v>124</v>
      </c>
      <c r="G5872" t="s">
        <v>56</v>
      </c>
      <c r="H5872">
        <v>11</v>
      </c>
      <c r="I5872">
        <v>72.17</v>
      </c>
      <c r="J5872">
        <v>8.1000000000000003E-2</v>
      </c>
      <c r="K5872">
        <v>28.39</v>
      </c>
      <c r="L5872" t="s">
        <v>57</v>
      </c>
    </row>
    <row r="5873" spans="1:12" x14ac:dyDescent="0.3">
      <c r="A5873" t="s">
        <v>3082</v>
      </c>
      <c r="B5873" t="s">
        <v>6916</v>
      </c>
      <c r="C5873" t="s">
        <v>52</v>
      </c>
      <c r="D5873" t="s">
        <v>216</v>
      </c>
      <c r="E5873" t="s">
        <v>54</v>
      </c>
      <c r="F5873" t="s">
        <v>268</v>
      </c>
      <c r="G5873" t="s">
        <v>68</v>
      </c>
      <c r="H5873">
        <v>14</v>
      </c>
      <c r="I5873">
        <v>3.16</v>
      </c>
      <c r="J5873">
        <v>0</v>
      </c>
      <c r="K5873">
        <v>2.1</v>
      </c>
      <c r="L5873" t="s">
        <v>57</v>
      </c>
    </row>
    <row r="5874" spans="1:12" x14ac:dyDescent="0.3">
      <c r="A5874" t="s">
        <v>5688</v>
      </c>
      <c r="B5874" t="s">
        <v>6944</v>
      </c>
      <c r="C5874" t="s">
        <v>52</v>
      </c>
      <c r="D5874" t="s">
        <v>200</v>
      </c>
      <c r="E5874" t="s">
        <v>107</v>
      </c>
      <c r="F5874" t="s">
        <v>193</v>
      </c>
      <c r="G5874" t="s">
        <v>56</v>
      </c>
      <c r="H5874">
        <v>8</v>
      </c>
      <c r="I5874">
        <v>49.74</v>
      </c>
      <c r="J5874">
        <v>0.105</v>
      </c>
      <c r="K5874">
        <v>16.91</v>
      </c>
      <c r="L5874" t="s">
        <v>57</v>
      </c>
    </row>
    <row r="5875" spans="1:12" x14ac:dyDescent="0.3">
      <c r="A5875" t="s">
        <v>1882</v>
      </c>
      <c r="B5875" t="s">
        <v>7178</v>
      </c>
      <c r="C5875" t="s">
        <v>88</v>
      </c>
      <c r="D5875" t="s">
        <v>179</v>
      </c>
      <c r="E5875" t="s">
        <v>60</v>
      </c>
      <c r="F5875" t="s">
        <v>90</v>
      </c>
      <c r="G5875" t="s">
        <v>68</v>
      </c>
      <c r="H5875">
        <v>3</v>
      </c>
      <c r="I5875">
        <v>98.53</v>
      </c>
      <c r="J5875">
        <v>7.4999999999999997E-2</v>
      </c>
      <c r="K5875">
        <v>42.52</v>
      </c>
      <c r="L5875" t="s">
        <v>57</v>
      </c>
    </row>
    <row r="5876" spans="1:12" x14ac:dyDescent="0.3">
      <c r="A5876" t="s">
        <v>2209</v>
      </c>
      <c r="B5876" t="s">
        <v>7707</v>
      </c>
      <c r="C5876" t="s">
        <v>63</v>
      </c>
      <c r="D5876" t="s">
        <v>204</v>
      </c>
      <c r="E5876" t="s">
        <v>60</v>
      </c>
      <c r="F5876" t="s">
        <v>99</v>
      </c>
      <c r="G5876" t="s">
        <v>56</v>
      </c>
      <c r="H5876">
        <v>3</v>
      </c>
      <c r="I5876">
        <v>117.4</v>
      </c>
      <c r="J5876">
        <v>0.27500000000000002</v>
      </c>
      <c r="K5876">
        <v>56.34</v>
      </c>
      <c r="L5876" t="s">
        <v>57</v>
      </c>
    </row>
    <row r="5877" spans="1:12" x14ac:dyDescent="0.3">
      <c r="A5877" t="s">
        <v>2170</v>
      </c>
      <c r="B5877" t="s">
        <v>7868</v>
      </c>
      <c r="C5877" t="s">
        <v>52</v>
      </c>
      <c r="D5877" t="s">
        <v>7571</v>
      </c>
      <c r="E5877" t="s">
        <v>71</v>
      </c>
      <c r="F5877" t="s">
        <v>97</v>
      </c>
      <c r="G5877" t="s">
        <v>56</v>
      </c>
      <c r="H5877">
        <v>4</v>
      </c>
      <c r="I5877">
        <v>95.05</v>
      </c>
      <c r="J5877">
        <v>0.11899999999999999</v>
      </c>
      <c r="K5877">
        <v>69.63</v>
      </c>
      <c r="L5877" t="s">
        <v>57</v>
      </c>
    </row>
    <row r="5878" spans="1:12" x14ac:dyDescent="0.3">
      <c r="A5878" t="s">
        <v>4153</v>
      </c>
      <c r="B5878" t="s">
        <v>7044</v>
      </c>
      <c r="C5878" t="s">
        <v>52</v>
      </c>
      <c r="E5878" t="s">
        <v>71</v>
      </c>
      <c r="F5878" t="s">
        <v>126</v>
      </c>
      <c r="G5878" t="s">
        <v>68</v>
      </c>
      <c r="H5878">
        <v>3</v>
      </c>
      <c r="I5878">
        <v>182.13</v>
      </c>
      <c r="J5878">
        <v>0.13100000000000001</v>
      </c>
      <c r="K5878">
        <v>143.77000000000001</v>
      </c>
      <c r="L5878" t="s">
        <v>57</v>
      </c>
    </row>
    <row r="5879" spans="1:12" x14ac:dyDescent="0.3">
      <c r="A5879" t="s">
        <v>4018</v>
      </c>
      <c r="B5879" t="s">
        <v>7191</v>
      </c>
      <c r="C5879" t="s">
        <v>52</v>
      </c>
      <c r="D5879" t="s">
        <v>96</v>
      </c>
      <c r="E5879" t="s">
        <v>6996</v>
      </c>
      <c r="F5879" t="s">
        <v>94</v>
      </c>
      <c r="G5879" t="s">
        <v>56</v>
      </c>
      <c r="H5879">
        <v>6</v>
      </c>
      <c r="I5879">
        <v>66.47</v>
      </c>
      <c r="J5879">
        <v>9.8000000000000004E-2</v>
      </c>
      <c r="K5879">
        <v>30.02</v>
      </c>
      <c r="L5879" t="s">
        <v>57</v>
      </c>
    </row>
    <row r="5880" spans="1:12" x14ac:dyDescent="0.3">
      <c r="A5880" t="s">
        <v>6402</v>
      </c>
      <c r="B5880" t="s">
        <v>7055</v>
      </c>
      <c r="C5880" t="s">
        <v>6718</v>
      </c>
      <c r="D5880" t="s">
        <v>6882</v>
      </c>
      <c r="E5880" t="s">
        <v>54</v>
      </c>
      <c r="F5880" t="s">
        <v>65</v>
      </c>
      <c r="G5880" t="s">
        <v>68</v>
      </c>
      <c r="H5880">
        <v>1</v>
      </c>
      <c r="I5880">
        <v>5.47</v>
      </c>
      <c r="J5880">
        <v>8.7999999999999995E-2</v>
      </c>
      <c r="K5880">
        <v>3.41</v>
      </c>
      <c r="L5880" t="s">
        <v>57</v>
      </c>
    </row>
    <row r="5881" spans="1:12" x14ac:dyDescent="0.3">
      <c r="A5881" t="s">
        <v>6297</v>
      </c>
      <c r="B5881" t="s">
        <v>8661</v>
      </c>
      <c r="C5881" t="s">
        <v>52</v>
      </c>
      <c r="D5881" t="s">
        <v>101</v>
      </c>
      <c r="E5881" t="s">
        <v>107</v>
      </c>
      <c r="F5881" t="s">
        <v>193</v>
      </c>
      <c r="G5881" t="s">
        <v>56</v>
      </c>
      <c r="H5881">
        <v>4</v>
      </c>
      <c r="I5881">
        <v>15.74</v>
      </c>
      <c r="J5881">
        <v>0.08</v>
      </c>
      <c r="K5881">
        <v>5.2</v>
      </c>
      <c r="L5881" t="s">
        <v>6720</v>
      </c>
    </row>
    <row r="5882" spans="1:12" x14ac:dyDescent="0.3">
      <c r="A5882" t="s">
        <v>1989</v>
      </c>
      <c r="B5882" t="s">
        <v>6995</v>
      </c>
      <c r="C5882" t="s">
        <v>52</v>
      </c>
      <c r="D5882" t="s">
        <v>70</v>
      </c>
      <c r="E5882" t="s">
        <v>107</v>
      </c>
      <c r="F5882" t="s">
        <v>193</v>
      </c>
      <c r="G5882" t="s">
        <v>56</v>
      </c>
      <c r="H5882">
        <v>4</v>
      </c>
      <c r="I5882">
        <v>42.79</v>
      </c>
      <c r="J5882">
        <v>0.115</v>
      </c>
      <c r="K5882">
        <v>13</v>
      </c>
      <c r="L5882" t="s">
        <v>57</v>
      </c>
    </row>
    <row r="5883" spans="1:12" x14ac:dyDescent="0.3">
      <c r="A5883" t="s">
        <v>5235</v>
      </c>
      <c r="B5883" t="s">
        <v>7711</v>
      </c>
      <c r="C5883" t="s">
        <v>84</v>
      </c>
      <c r="D5883" t="s">
        <v>147</v>
      </c>
      <c r="E5883" t="s">
        <v>71</v>
      </c>
      <c r="F5883" t="s">
        <v>72</v>
      </c>
      <c r="G5883" t="s">
        <v>68</v>
      </c>
      <c r="H5883">
        <v>16</v>
      </c>
      <c r="I5883">
        <v>258.70999999999998</v>
      </c>
      <c r="J5883">
        <v>5.7000000000000002E-2</v>
      </c>
      <c r="K5883">
        <v>173.58</v>
      </c>
      <c r="L5883" t="s">
        <v>57</v>
      </c>
    </row>
    <row r="5884" spans="1:12" x14ac:dyDescent="0.3">
      <c r="A5884" t="s">
        <v>6433</v>
      </c>
      <c r="B5884" t="s">
        <v>6818</v>
      </c>
      <c r="C5884" t="s">
        <v>6741</v>
      </c>
      <c r="D5884" t="s">
        <v>200</v>
      </c>
      <c r="E5884" t="s">
        <v>107</v>
      </c>
      <c r="F5884" t="s">
        <v>132</v>
      </c>
      <c r="G5884" t="s">
        <v>68</v>
      </c>
      <c r="H5884">
        <v>3</v>
      </c>
      <c r="I5884">
        <v>8.7899999999999991</v>
      </c>
      <c r="J5884">
        <v>0.2</v>
      </c>
      <c r="K5884">
        <v>3.21</v>
      </c>
      <c r="L5884" t="s">
        <v>57</v>
      </c>
    </row>
    <row r="5885" spans="1:12" x14ac:dyDescent="0.3">
      <c r="A5885" t="s">
        <v>2257</v>
      </c>
      <c r="B5885" t="s">
        <v>8662</v>
      </c>
      <c r="C5885" t="s">
        <v>52</v>
      </c>
      <c r="D5885" t="s">
        <v>121</v>
      </c>
      <c r="E5885" t="s">
        <v>107</v>
      </c>
      <c r="F5885" t="s">
        <v>148</v>
      </c>
      <c r="G5885" t="s">
        <v>68</v>
      </c>
      <c r="H5885">
        <v>6</v>
      </c>
      <c r="I5885">
        <v>23.36</v>
      </c>
      <c r="K5885">
        <v>7.19</v>
      </c>
      <c r="L5885" t="s">
        <v>6720</v>
      </c>
    </row>
    <row r="5886" spans="1:12" x14ac:dyDescent="0.3">
      <c r="A5886" t="s">
        <v>4091</v>
      </c>
      <c r="B5886" t="s">
        <v>8663</v>
      </c>
      <c r="C5886" t="s">
        <v>88</v>
      </c>
      <c r="D5886" t="s">
        <v>202</v>
      </c>
      <c r="E5886" t="s">
        <v>60</v>
      </c>
      <c r="F5886" t="s">
        <v>76</v>
      </c>
      <c r="G5886" t="s">
        <v>68</v>
      </c>
      <c r="H5886">
        <v>8</v>
      </c>
      <c r="I5886">
        <v>113.51</v>
      </c>
      <c r="J5886">
        <v>0.18099999999999999</v>
      </c>
      <c r="K5886">
        <v>55.74</v>
      </c>
      <c r="L5886" t="s">
        <v>57</v>
      </c>
    </row>
    <row r="5887" spans="1:12" x14ac:dyDescent="0.3">
      <c r="A5887" t="s">
        <v>4083</v>
      </c>
      <c r="B5887" t="s">
        <v>7003</v>
      </c>
      <c r="C5887" t="s">
        <v>84</v>
      </c>
      <c r="D5887" t="s">
        <v>196</v>
      </c>
      <c r="E5887" t="s">
        <v>54</v>
      </c>
      <c r="F5887" t="s">
        <v>268</v>
      </c>
      <c r="G5887" t="s">
        <v>68</v>
      </c>
      <c r="H5887">
        <v>3</v>
      </c>
      <c r="I5887">
        <v>16.93</v>
      </c>
      <c r="J5887">
        <v>7.0000000000000007E-2</v>
      </c>
      <c r="K5887">
        <v>9.66</v>
      </c>
      <c r="L5887" t="s">
        <v>57</v>
      </c>
    </row>
    <row r="5888" spans="1:12" x14ac:dyDescent="0.3">
      <c r="A5888" t="s">
        <v>811</v>
      </c>
      <c r="B5888" t="s">
        <v>7248</v>
      </c>
      <c r="C5888" t="s">
        <v>88</v>
      </c>
      <c r="D5888" t="s">
        <v>116</v>
      </c>
      <c r="E5888" t="s">
        <v>93</v>
      </c>
      <c r="F5888" t="s">
        <v>124</v>
      </c>
      <c r="G5888" t="s">
        <v>56</v>
      </c>
      <c r="H5888">
        <v>1</v>
      </c>
      <c r="I5888">
        <v>37.770000000000003</v>
      </c>
      <c r="J5888">
        <v>7.0999999999999994E-2</v>
      </c>
      <c r="K5888">
        <v>16.28</v>
      </c>
      <c r="L5888" t="s">
        <v>57</v>
      </c>
    </row>
    <row r="5889" spans="1:12" x14ac:dyDescent="0.3">
      <c r="A5889" t="s">
        <v>1785</v>
      </c>
      <c r="B5889" t="s">
        <v>7410</v>
      </c>
      <c r="C5889" t="s">
        <v>88</v>
      </c>
      <c r="D5889" t="s">
        <v>162</v>
      </c>
      <c r="E5889" t="s">
        <v>71</v>
      </c>
      <c r="F5889" t="s">
        <v>72</v>
      </c>
      <c r="G5889" t="s">
        <v>68</v>
      </c>
      <c r="H5889">
        <v>5</v>
      </c>
      <c r="I5889">
        <v>199.99</v>
      </c>
      <c r="J5889">
        <v>0</v>
      </c>
      <c r="K5889">
        <v>156.49</v>
      </c>
      <c r="L5889" t="s">
        <v>57</v>
      </c>
    </row>
    <row r="5890" spans="1:12" x14ac:dyDescent="0.3">
      <c r="A5890" t="s">
        <v>497</v>
      </c>
      <c r="B5890" t="s">
        <v>8664</v>
      </c>
      <c r="C5890" t="s">
        <v>84</v>
      </c>
      <c r="D5890" t="s">
        <v>169</v>
      </c>
      <c r="E5890" t="s">
        <v>54</v>
      </c>
      <c r="F5890" t="s">
        <v>156</v>
      </c>
      <c r="G5890" t="s">
        <v>56</v>
      </c>
      <c r="H5890">
        <v>7</v>
      </c>
      <c r="I5890">
        <v>5.51</v>
      </c>
      <c r="J5890">
        <v>0.104</v>
      </c>
      <c r="K5890">
        <v>3.5</v>
      </c>
      <c r="L5890" t="s">
        <v>57</v>
      </c>
    </row>
    <row r="5891" spans="1:12" x14ac:dyDescent="0.3">
      <c r="A5891" t="s">
        <v>5820</v>
      </c>
      <c r="B5891" t="s">
        <v>7350</v>
      </c>
      <c r="C5891" t="s">
        <v>52</v>
      </c>
      <c r="D5891" t="s">
        <v>59</v>
      </c>
      <c r="E5891" t="s">
        <v>60</v>
      </c>
      <c r="F5891" t="s">
        <v>90</v>
      </c>
      <c r="G5891" t="s">
        <v>68</v>
      </c>
      <c r="H5891">
        <v>1</v>
      </c>
      <c r="I5891">
        <v>67.900000000000006</v>
      </c>
      <c r="J5891">
        <v>0.13800000000000001</v>
      </c>
      <c r="K5891">
        <v>34.6</v>
      </c>
      <c r="L5891" t="s">
        <v>57</v>
      </c>
    </row>
    <row r="5892" spans="1:12" x14ac:dyDescent="0.3">
      <c r="A5892" t="s">
        <v>446</v>
      </c>
      <c r="B5892" t="s">
        <v>7365</v>
      </c>
      <c r="C5892" t="s">
        <v>63</v>
      </c>
      <c r="D5892" t="s">
        <v>302</v>
      </c>
      <c r="E5892" t="s">
        <v>71</v>
      </c>
      <c r="F5892" t="s">
        <v>126</v>
      </c>
      <c r="G5892" t="s">
        <v>68</v>
      </c>
      <c r="H5892">
        <v>1</v>
      </c>
      <c r="I5892">
        <v>127.98</v>
      </c>
      <c r="J5892">
        <v>0.154</v>
      </c>
      <c r="K5892">
        <v>100.3</v>
      </c>
      <c r="L5892" t="s">
        <v>57</v>
      </c>
    </row>
    <row r="5893" spans="1:12" x14ac:dyDescent="0.3">
      <c r="A5893" t="s">
        <v>2733</v>
      </c>
      <c r="B5893" t="s">
        <v>7841</v>
      </c>
      <c r="C5893" t="s">
        <v>88</v>
      </c>
      <c r="D5893" t="s">
        <v>167</v>
      </c>
      <c r="E5893" t="s">
        <v>71</v>
      </c>
      <c r="F5893" t="s">
        <v>72</v>
      </c>
      <c r="G5893" t="s">
        <v>68</v>
      </c>
      <c r="H5893">
        <v>5</v>
      </c>
      <c r="I5893">
        <v>101.73</v>
      </c>
      <c r="J5893">
        <v>1.9E-2</v>
      </c>
      <c r="K5893">
        <v>73.33</v>
      </c>
      <c r="L5893" t="s">
        <v>57</v>
      </c>
    </row>
    <row r="5894" spans="1:12" x14ac:dyDescent="0.3">
      <c r="A5894" t="s">
        <v>3768</v>
      </c>
      <c r="B5894" t="s">
        <v>8120</v>
      </c>
      <c r="C5894" t="s">
        <v>6755</v>
      </c>
      <c r="D5894" t="s">
        <v>147</v>
      </c>
      <c r="E5894" t="s">
        <v>71</v>
      </c>
      <c r="F5894" t="s">
        <v>72</v>
      </c>
      <c r="G5894" t="s">
        <v>68</v>
      </c>
      <c r="H5894">
        <v>5</v>
      </c>
      <c r="I5894">
        <v>284.87</v>
      </c>
      <c r="J5894">
        <v>6.5000000000000002E-2</v>
      </c>
      <c r="K5894">
        <v>227.32</v>
      </c>
      <c r="L5894" t="s">
        <v>57</v>
      </c>
    </row>
    <row r="5895" spans="1:12" x14ac:dyDescent="0.3">
      <c r="A5895" t="s">
        <v>4450</v>
      </c>
      <c r="B5895" t="s">
        <v>7352</v>
      </c>
      <c r="C5895" t="s">
        <v>88</v>
      </c>
      <c r="D5895" t="s">
        <v>234</v>
      </c>
      <c r="E5895" t="s">
        <v>107</v>
      </c>
      <c r="F5895" t="s">
        <v>132</v>
      </c>
      <c r="G5895" t="s">
        <v>68</v>
      </c>
      <c r="H5895">
        <v>5</v>
      </c>
      <c r="I5895">
        <v>53.2</v>
      </c>
      <c r="J5895">
        <v>0.10100000000000001</v>
      </c>
      <c r="K5895">
        <v>23.19</v>
      </c>
      <c r="L5895" t="s">
        <v>57</v>
      </c>
    </row>
    <row r="5896" spans="1:12" x14ac:dyDescent="0.3">
      <c r="A5896" t="s">
        <v>5979</v>
      </c>
      <c r="B5896" t="s">
        <v>7357</v>
      </c>
      <c r="C5896" t="s">
        <v>52</v>
      </c>
      <c r="D5896" t="s">
        <v>181</v>
      </c>
      <c r="E5896" t="s">
        <v>71</v>
      </c>
      <c r="F5896" t="s">
        <v>72</v>
      </c>
      <c r="G5896" t="s">
        <v>56</v>
      </c>
      <c r="H5896">
        <v>1</v>
      </c>
      <c r="I5896">
        <v>242.57</v>
      </c>
      <c r="J5896">
        <v>0.05</v>
      </c>
      <c r="K5896">
        <v>175.75</v>
      </c>
      <c r="L5896" t="s">
        <v>57</v>
      </c>
    </row>
    <row r="5897" spans="1:12" x14ac:dyDescent="0.3">
      <c r="A5897" t="s">
        <v>5152</v>
      </c>
      <c r="B5897" t="s">
        <v>8665</v>
      </c>
      <c r="C5897" t="s">
        <v>84</v>
      </c>
      <c r="D5897" t="s">
        <v>150</v>
      </c>
      <c r="E5897" t="s">
        <v>60</v>
      </c>
      <c r="F5897" t="s">
        <v>76</v>
      </c>
      <c r="G5897" t="s">
        <v>68</v>
      </c>
      <c r="H5897">
        <v>1</v>
      </c>
      <c r="I5897">
        <v>40.75</v>
      </c>
      <c r="J5897">
        <v>0</v>
      </c>
      <c r="K5897">
        <v>18.170000000000002</v>
      </c>
      <c r="L5897" t="s">
        <v>57</v>
      </c>
    </row>
    <row r="5898" spans="1:12" x14ac:dyDescent="0.3">
      <c r="A5898" t="s">
        <v>5159</v>
      </c>
      <c r="B5898" t="s">
        <v>6753</v>
      </c>
      <c r="C5898" t="s">
        <v>63</v>
      </c>
      <c r="D5898" t="s">
        <v>188</v>
      </c>
      <c r="E5898" t="s">
        <v>107</v>
      </c>
      <c r="F5898" t="s">
        <v>108</v>
      </c>
      <c r="G5898" t="s">
        <v>56</v>
      </c>
      <c r="H5898">
        <v>1</v>
      </c>
      <c r="I5898">
        <v>30.9</v>
      </c>
      <c r="J5898">
        <v>0.221</v>
      </c>
      <c r="K5898">
        <v>9.93</v>
      </c>
      <c r="L5898" t="s">
        <v>57</v>
      </c>
    </row>
    <row r="5899" spans="1:12" x14ac:dyDescent="0.3">
      <c r="A5899" t="s">
        <v>3827</v>
      </c>
      <c r="B5899" t="s">
        <v>7302</v>
      </c>
      <c r="C5899" t="s">
        <v>84</v>
      </c>
      <c r="D5899" t="s">
        <v>225</v>
      </c>
      <c r="E5899" t="s">
        <v>60</v>
      </c>
      <c r="F5899" t="s">
        <v>90</v>
      </c>
      <c r="G5899" t="s">
        <v>68</v>
      </c>
      <c r="H5899">
        <v>2</v>
      </c>
      <c r="I5899">
        <v>84.61</v>
      </c>
      <c r="J5899">
        <v>6.4000000000000001E-2</v>
      </c>
      <c r="K5899">
        <v>39.69</v>
      </c>
      <c r="L5899" t="s">
        <v>57</v>
      </c>
    </row>
    <row r="5900" spans="1:12" x14ac:dyDescent="0.3">
      <c r="A5900" t="s">
        <v>2552</v>
      </c>
      <c r="B5900" t="s">
        <v>8000</v>
      </c>
      <c r="C5900" t="s">
        <v>88</v>
      </c>
      <c r="D5900" t="s">
        <v>429</v>
      </c>
      <c r="E5900" t="s">
        <v>93</v>
      </c>
      <c r="F5900" t="s">
        <v>219</v>
      </c>
      <c r="G5900" t="s">
        <v>56</v>
      </c>
      <c r="H5900">
        <v>5</v>
      </c>
      <c r="I5900">
        <v>67.5</v>
      </c>
      <c r="J5900">
        <v>0.19</v>
      </c>
      <c r="K5900">
        <v>25.79</v>
      </c>
      <c r="L5900" t="s">
        <v>6720</v>
      </c>
    </row>
    <row r="5901" spans="1:12" x14ac:dyDescent="0.3">
      <c r="A5901" t="s">
        <v>2552</v>
      </c>
      <c r="B5901" t="s">
        <v>8666</v>
      </c>
      <c r="C5901" t="s">
        <v>88</v>
      </c>
      <c r="D5901" t="s">
        <v>429</v>
      </c>
      <c r="E5901" t="s">
        <v>93</v>
      </c>
      <c r="F5901" t="s">
        <v>219</v>
      </c>
      <c r="G5901" t="s">
        <v>56</v>
      </c>
      <c r="H5901">
        <v>5</v>
      </c>
      <c r="I5901">
        <v>67.5</v>
      </c>
      <c r="J5901">
        <v>0.19</v>
      </c>
      <c r="K5901">
        <v>25.79</v>
      </c>
      <c r="L5901" t="s">
        <v>6720</v>
      </c>
    </row>
    <row r="5902" spans="1:12" x14ac:dyDescent="0.3">
      <c r="A5902" t="s">
        <v>1183</v>
      </c>
      <c r="B5902" t="s">
        <v>7298</v>
      </c>
      <c r="C5902" t="s">
        <v>63</v>
      </c>
      <c r="D5902" t="s">
        <v>263</v>
      </c>
      <c r="E5902" t="s">
        <v>71</v>
      </c>
      <c r="F5902" t="s">
        <v>126</v>
      </c>
      <c r="G5902" t="s">
        <v>68</v>
      </c>
      <c r="H5902">
        <v>1</v>
      </c>
      <c r="I5902">
        <v>203.37</v>
      </c>
      <c r="J5902">
        <v>0.13500000000000001</v>
      </c>
      <c r="K5902">
        <v>152.01</v>
      </c>
      <c r="L5902" t="s">
        <v>57</v>
      </c>
    </row>
    <row r="5903" spans="1:12" x14ac:dyDescent="0.3">
      <c r="A5903" t="s">
        <v>4837</v>
      </c>
      <c r="B5903" t="s">
        <v>7304</v>
      </c>
      <c r="C5903" t="s">
        <v>88</v>
      </c>
      <c r="D5903" t="s">
        <v>183</v>
      </c>
      <c r="E5903" t="s">
        <v>107</v>
      </c>
      <c r="F5903" t="s">
        <v>139</v>
      </c>
      <c r="G5903" t="s">
        <v>56</v>
      </c>
      <c r="H5903">
        <v>8</v>
      </c>
      <c r="I5903">
        <v>23.25</v>
      </c>
      <c r="J5903">
        <v>0.109</v>
      </c>
      <c r="K5903">
        <v>7.72</v>
      </c>
      <c r="L5903" t="s">
        <v>57</v>
      </c>
    </row>
    <row r="5904" spans="1:12" x14ac:dyDescent="0.3">
      <c r="A5904" t="s">
        <v>5550</v>
      </c>
      <c r="B5904" t="s">
        <v>6847</v>
      </c>
      <c r="C5904" t="s">
        <v>63</v>
      </c>
      <c r="D5904" t="s">
        <v>82</v>
      </c>
      <c r="E5904" t="s">
        <v>107</v>
      </c>
      <c r="F5904" t="s">
        <v>132</v>
      </c>
      <c r="G5904" t="s">
        <v>68</v>
      </c>
      <c r="H5904">
        <v>3</v>
      </c>
      <c r="I5904">
        <v>29.72</v>
      </c>
      <c r="J5904">
        <v>0.41599999999999998</v>
      </c>
      <c r="K5904">
        <v>10.6</v>
      </c>
    </row>
    <row r="5905" spans="1:12" x14ac:dyDescent="0.3">
      <c r="A5905" t="s">
        <v>3852</v>
      </c>
      <c r="B5905" t="s">
        <v>7086</v>
      </c>
      <c r="C5905" t="s">
        <v>52</v>
      </c>
      <c r="D5905" t="s">
        <v>96</v>
      </c>
      <c r="E5905" t="s">
        <v>107</v>
      </c>
      <c r="F5905" t="s">
        <v>139</v>
      </c>
      <c r="G5905" t="s">
        <v>68</v>
      </c>
      <c r="H5905">
        <v>1</v>
      </c>
      <c r="I5905">
        <v>57.39</v>
      </c>
      <c r="J5905">
        <v>7.1999999999999995E-2</v>
      </c>
      <c r="K5905">
        <v>20.97</v>
      </c>
      <c r="L5905" t="s">
        <v>57</v>
      </c>
    </row>
    <row r="5906" spans="1:12" x14ac:dyDescent="0.3">
      <c r="A5906" t="s">
        <v>3967</v>
      </c>
      <c r="B5906" t="s">
        <v>6778</v>
      </c>
      <c r="C5906" t="s">
        <v>88</v>
      </c>
      <c r="D5906" t="s">
        <v>6949</v>
      </c>
      <c r="E5906" t="s">
        <v>6996</v>
      </c>
      <c r="F5906" t="s">
        <v>255</v>
      </c>
      <c r="G5906" t="s">
        <v>56</v>
      </c>
      <c r="H5906">
        <v>1</v>
      </c>
      <c r="I5906">
        <v>89.38</v>
      </c>
      <c r="J5906">
        <v>0.105</v>
      </c>
      <c r="K5906">
        <v>35.01</v>
      </c>
      <c r="L5906" t="s">
        <v>57</v>
      </c>
    </row>
    <row r="5907" spans="1:12" x14ac:dyDescent="0.3">
      <c r="A5907" t="s">
        <v>6016</v>
      </c>
      <c r="B5907" t="s">
        <v>7532</v>
      </c>
      <c r="C5907" t="s">
        <v>63</v>
      </c>
      <c r="D5907" t="s">
        <v>251</v>
      </c>
      <c r="E5907" t="s">
        <v>54</v>
      </c>
      <c r="F5907" t="s">
        <v>114</v>
      </c>
      <c r="G5907" t="s">
        <v>68</v>
      </c>
      <c r="H5907">
        <v>1</v>
      </c>
      <c r="I5907">
        <v>10.38</v>
      </c>
      <c r="J5907">
        <v>0.112</v>
      </c>
      <c r="K5907">
        <v>7.1</v>
      </c>
      <c r="L5907" t="s">
        <v>57</v>
      </c>
    </row>
    <row r="5908" spans="1:12" x14ac:dyDescent="0.3">
      <c r="A5908" t="s">
        <v>1383</v>
      </c>
      <c r="B5908" t="s">
        <v>7663</v>
      </c>
      <c r="C5908" t="s">
        <v>63</v>
      </c>
      <c r="D5908" t="s">
        <v>251</v>
      </c>
      <c r="E5908" t="s">
        <v>93</v>
      </c>
      <c r="F5908" t="s">
        <v>124</v>
      </c>
      <c r="G5908" t="s">
        <v>56</v>
      </c>
      <c r="H5908">
        <v>4</v>
      </c>
      <c r="I5908">
        <v>73.52</v>
      </c>
      <c r="J5908">
        <v>0.13100000000000001</v>
      </c>
      <c r="K5908">
        <v>29.57</v>
      </c>
      <c r="L5908" t="s">
        <v>57</v>
      </c>
    </row>
    <row r="5909" spans="1:12" x14ac:dyDescent="0.3">
      <c r="A5909" t="s">
        <v>6404</v>
      </c>
      <c r="B5909" t="s">
        <v>6932</v>
      </c>
      <c r="C5909" t="s">
        <v>88</v>
      </c>
      <c r="D5909" t="s">
        <v>179</v>
      </c>
      <c r="E5909" t="s">
        <v>60</v>
      </c>
      <c r="F5909" t="s">
        <v>61</v>
      </c>
      <c r="G5909" t="s">
        <v>68</v>
      </c>
      <c r="H5909">
        <v>1</v>
      </c>
      <c r="I5909">
        <v>44.46</v>
      </c>
      <c r="J5909">
        <v>0</v>
      </c>
      <c r="K5909">
        <v>18.41</v>
      </c>
      <c r="L5909" t="s">
        <v>57</v>
      </c>
    </row>
    <row r="5910" spans="1:12" x14ac:dyDescent="0.3">
      <c r="A5910" t="s">
        <v>3950</v>
      </c>
      <c r="B5910" t="s">
        <v>7687</v>
      </c>
      <c r="C5910" t="s">
        <v>63</v>
      </c>
      <c r="E5910" t="s">
        <v>60</v>
      </c>
      <c r="F5910" t="s">
        <v>99</v>
      </c>
      <c r="G5910" t="s">
        <v>56</v>
      </c>
      <c r="H5910">
        <v>1</v>
      </c>
      <c r="I5910">
        <v>53.95</v>
      </c>
      <c r="J5910">
        <v>0.23599999999999999</v>
      </c>
      <c r="K5910">
        <v>29.18</v>
      </c>
      <c r="L5910" t="s">
        <v>57</v>
      </c>
    </row>
    <row r="5911" spans="1:12" x14ac:dyDescent="0.3">
      <c r="A5911" t="s">
        <v>1735</v>
      </c>
      <c r="B5911" t="s">
        <v>6715</v>
      </c>
      <c r="C5911" t="s">
        <v>6750</v>
      </c>
      <c r="D5911" t="s">
        <v>135</v>
      </c>
      <c r="E5911" t="s">
        <v>60</v>
      </c>
      <c r="F5911" t="s">
        <v>67</v>
      </c>
      <c r="G5911" t="s">
        <v>68</v>
      </c>
      <c r="H5911">
        <v>1</v>
      </c>
      <c r="I5911">
        <v>94.52</v>
      </c>
      <c r="J5911">
        <v>0.19700000000000001</v>
      </c>
      <c r="K5911">
        <v>51.33</v>
      </c>
      <c r="L5911" t="s">
        <v>57</v>
      </c>
    </row>
    <row r="5912" spans="1:12" x14ac:dyDescent="0.3">
      <c r="A5912" t="s">
        <v>2096</v>
      </c>
      <c r="B5912" t="s">
        <v>7191</v>
      </c>
      <c r="C5912" t="s">
        <v>52</v>
      </c>
      <c r="D5912" t="s">
        <v>237</v>
      </c>
      <c r="E5912" t="s">
        <v>93</v>
      </c>
      <c r="F5912" t="s">
        <v>219</v>
      </c>
      <c r="G5912" t="s">
        <v>56</v>
      </c>
      <c r="H5912">
        <v>1</v>
      </c>
      <c r="I5912">
        <v>60.48</v>
      </c>
      <c r="J5912">
        <v>0.113</v>
      </c>
      <c r="K5912">
        <v>24.17</v>
      </c>
      <c r="L5912" t="s">
        <v>6720</v>
      </c>
    </row>
    <row r="5913" spans="1:12" x14ac:dyDescent="0.3">
      <c r="A5913" t="s">
        <v>1741</v>
      </c>
      <c r="B5913" t="s">
        <v>7489</v>
      </c>
      <c r="C5913" t="s">
        <v>88</v>
      </c>
      <c r="D5913" t="s">
        <v>206</v>
      </c>
      <c r="E5913" t="s">
        <v>93</v>
      </c>
      <c r="F5913" t="s">
        <v>141</v>
      </c>
      <c r="G5913" t="s">
        <v>68</v>
      </c>
      <c r="H5913">
        <v>8</v>
      </c>
      <c r="I5913">
        <v>76.48</v>
      </c>
      <c r="J5913">
        <v>6.3E-2</v>
      </c>
      <c r="K5913">
        <v>30.15</v>
      </c>
      <c r="L5913" t="s">
        <v>57</v>
      </c>
    </row>
    <row r="5914" spans="1:12" x14ac:dyDescent="0.3">
      <c r="A5914" t="s">
        <v>4367</v>
      </c>
      <c r="B5914" t="s">
        <v>6961</v>
      </c>
      <c r="C5914" t="s">
        <v>52</v>
      </c>
      <c r="D5914" t="s">
        <v>70</v>
      </c>
      <c r="E5914" t="s">
        <v>71</v>
      </c>
      <c r="F5914" t="s">
        <v>86</v>
      </c>
      <c r="G5914" t="s">
        <v>56</v>
      </c>
      <c r="H5914">
        <v>6</v>
      </c>
      <c r="I5914">
        <v>219.57</v>
      </c>
      <c r="J5914">
        <v>0.123</v>
      </c>
      <c r="K5914">
        <v>143.53</v>
      </c>
      <c r="L5914" t="s">
        <v>57</v>
      </c>
    </row>
    <row r="5915" spans="1:12" x14ac:dyDescent="0.3">
      <c r="A5915" t="s">
        <v>806</v>
      </c>
      <c r="B5915" t="s">
        <v>6880</v>
      </c>
      <c r="C5915" t="s">
        <v>63</v>
      </c>
      <c r="D5915" t="s">
        <v>159</v>
      </c>
      <c r="E5915" t="s">
        <v>71</v>
      </c>
      <c r="F5915" t="s">
        <v>97</v>
      </c>
      <c r="G5915" t="s">
        <v>56</v>
      </c>
      <c r="H5915">
        <v>3</v>
      </c>
      <c r="I5915">
        <v>155.13</v>
      </c>
      <c r="J5915">
        <v>0.187</v>
      </c>
      <c r="K5915">
        <v>102.09</v>
      </c>
      <c r="L5915" t="s">
        <v>104</v>
      </c>
    </row>
    <row r="5916" spans="1:12" x14ac:dyDescent="0.3">
      <c r="A5916" t="s">
        <v>6037</v>
      </c>
      <c r="B5916" t="s">
        <v>7519</v>
      </c>
      <c r="C5916" t="s">
        <v>52</v>
      </c>
      <c r="D5916" t="s">
        <v>101</v>
      </c>
      <c r="E5916" t="s">
        <v>71</v>
      </c>
      <c r="F5916" t="s">
        <v>6884</v>
      </c>
      <c r="G5916" t="s">
        <v>68</v>
      </c>
      <c r="H5916">
        <v>1</v>
      </c>
      <c r="I5916">
        <v>238.65</v>
      </c>
      <c r="J5916">
        <v>0.13400000000000001</v>
      </c>
      <c r="K5916">
        <v>160.72</v>
      </c>
      <c r="L5916" t="s">
        <v>57</v>
      </c>
    </row>
    <row r="5917" spans="1:12" x14ac:dyDescent="0.3">
      <c r="A5917" t="s">
        <v>2349</v>
      </c>
      <c r="B5917" t="s">
        <v>7362</v>
      </c>
      <c r="C5917" t="s">
        <v>52</v>
      </c>
      <c r="D5917" t="s">
        <v>75</v>
      </c>
      <c r="E5917" t="s">
        <v>71</v>
      </c>
      <c r="F5917" t="s">
        <v>72</v>
      </c>
      <c r="G5917" t="s">
        <v>56</v>
      </c>
      <c r="H5917">
        <v>2</v>
      </c>
      <c r="I5917">
        <v>142.19</v>
      </c>
      <c r="J5917">
        <v>0.08</v>
      </c>
      <c r="K5917">
        <v>92.72</v>
      </c>
      <c r="L5917" t="s">
        <v>57</v>
      </c>
    </row>
    <row r="5918" spans="1:12" x14ac:dyDescent="0.3">
      <c r="A5918" t="s">
        <v>6497</v>
      </c>
      <c r="B5918" t="s">
        <v>7018</v>
      </c>
      <c r="C5918" t="s">
        <v>84</v>
      </c>
      <c r="D5918" t="s">
        <v>85</v>
      </c>
      <c r="E5918" t="s">
        <v>54</v>
      </c>
      <c r="F5918" t="s">
        <v>268</v>
      </c>
      <c r="G5918" t="s">
        <v>56</v>
      </c>
      <c r="H5918">
        <v>2</v>
      </c>
      <c r="I5918">
        <v>16.440000000000001</v>
      </c>
      <c r="J5918">
        <v>0</v>
      </c>
      <c r="K5918">
        <v>11.07</v>
      </c>
      <c r="L5918" t="s">
        <v>57</v>
      </c>
    </row>
    <row r="5919" spans="1:12" x14ac:dyDescent="0.3">
      <c r="A5919" t="s">
        <v>3334</v>
      </c>
      <c r="B5919" t="s">
        <v>7406</v>
      </c>
      <c r="C5919" t="s">
        <v>52</v>
      </c>
      <c r="D5919" t="s">
        <v>130</v>
      </c>
      <c r="E5919" t="s">
        <v>71</v>
      </c>
      <c r="F5919" t="s">
        <v>78</v>
      </c>
      <c r="G5919" t="s">
        <v>68</v>
      </c>
      <c r="H5919">
        <v>3</v>
      </c>
      <c r="I5919">
        <v>170.39</v>
      </c>
      <c r="J5919">
        <v>6.7000000000000004E-2</v>
      </c>
      <c r="K5919">
        <v>126.1</v>
      </c>
      <c r="L5919" t="s">
        <v>57</v>
      </c>
    </row>
    <row r="5920" spans="1:12" x14ac:dyDescent="0.3">
      <c r="A5920" t="s">
        <v>2046</v>
      </c>
      <c r="B5920" t="s">
        <v>6816</v>
      </c>
      <c r="C5920" t="s">
        <v>88</v>
      </c>
      <c r="D5920" t="s">
        <v>270</v>
      </c>
      <c r="E5920" t="s">
        <v>54</v>
      </c>
      <c r="F5920" t="s">
        <v>268</v>
      </c>
      <c r="G5920" t="s">
        <v>68</v>
      </c>
      <c r="H5920">
        <v>1</v>
      </c>
      <c r="I5920">
        <v>5.84</v>
      </c>
      <c r="J5920">
        <v>8.5999999999999993E-2</v>
      </c>
      <c r="K5920">
        <v>3.82</v>
      </c>
      <c r="L5920" t="s">
        <v>57</v>
      </c>
    </row>
    <row r="5921" spans="1:12" x14ac:dyDescent="0.3">
      <c r="A5921" t="s">
        <v>3708</v>
      </c>
      <c r="B5921" t="s">
        <v>7583</v>
      </c>
      <c r="C5921" t="s">
        <v>88</v>
      </c>
      <c r="D5921" t="s">
        <v>179</v>
      </c>
      <c r="E5921" t="s">
        <v>93</v>
      </c>
      <c r="F5921" t="s">
        <v>219</v>
      </c>
      <c r="G5921" t="s">
        <v>56</v>
      </c>
      <c r="H5921">
        <v>10</v>
      </c>
      <c r="I5921">
        <v>43.02</v>
      </c>
      <c r="J5921">
        <v>0.10199999999999999</v>
      </c>
      <c r="K5921">
        <v>18.739999999999998</v>
      </c>
    </row>
    <row r="5922" spans="1:12" x14ac:dyDescent="0.3">
      <c r="A5922" t="s">
        <v>4376</v>
      </c>
      <c r="B5922" t="s">
        <v>8334</v>
      </c>
      <c r="C5922" t="s">
        <v>84</v>
      </c>
      <c r="D5922" t="s">
        <v>243</v>
      </c>
      <c r="E5922" t="s">
        <v>93</v>
      </c>
      <c r="F5922" t="s">
        <v>255</v>
      </c>
      <c r="G5922" t="s">
        <v>68</v>
      </c>
      <c r="H5922">
        <v>1</v>
      </c>
      <c r="I5922">
        <v>15.88</v>
      </c>
      <c r="J5922">
        <v>5.6000000000000001E-2</v>
      </c>
      <c r="K5922">
        <v>6.7</v>
      </c>
      <c r="L5922" t="s">
        <v>57</v>
      </c>
    </row>
    <row r="5923" spans="1:12" x14ac:dyDescent="0.3">
      <c r="A5923" t="s">
        <v>5731</v>
      </c>
      <c r="B5923" t="s">
        <v>6751</v>
      </c>
      <c r="C5923" t="s">
        <v>84</v>
      </c>
      <c r="D5923" t="s">
        <v>177</v>
      </c>
      <c r="E5923" t="s">
        <v>71</v>
      </c>
      <c r="F5923" t="s">
        <v>72</v>
      </c>
      <c r="G5923" t="s">
        <v>56</v>
      </c>
      <c r="H5923">
        <v>6</v>
      </c>
      <c r="I5923">
        <v>64.180000000000007</v>
      </c>
      <c r="J5923">
        <v>0.14599999999999999</v>
      </c>
      <c r="K5923">
        <v>44.84</v>
      </c>
      <c r="L5923" t="s">
        <v>104</v>
      </c>
    </row>
    <row r="5924" spans="1:12" x14ac:dyDescent="0.3">
      <c r="A5924" t="s">
        <v>1872</v>
      </c>
      <c r="B5924" t="s">
        <v>6727</v>
      </c>
      <c r="C5924" t="s">
        <v>52</v>
      </c>
      <c r="D5924" t="s">
        <v>155</v>
      </c>
      <c r="E5924" t="s">
        <v>93</v>
      </c>
      <c r="F5924" t="s">
        <v>141</v>
      </c>
      <c r="G5924" t="s">
        <v>68</v>
      </c>
      <c r="H5924">
        <v>2</v>
      </c>
      <c r="I5924">
        <v>47.75</v>
      </c>
      <c r="L5924" t="s">
        <v>57</v>
      </c>
    </row>
    <row r="5925" spans="1:12" x14ac:dyDescent="0.3">
      <c r="A5925" t="s">
        <v>278</v>
      </c>
      <c r="B5925" t="s">
        <v>8452</v>
      </c>
      <c r="C5925" t="s">
        <v>84</v>
      </c>
      <c r="D5925" t="s">
        <v>103</v>
      </c>
      <c r="E5925" t="s">
        <v>71</v>
      </c>
      <c r="F5925" t="s">
        <v>86</v>
      </c>
      <c r="G5925" t="s">
        <v>68</v>
      </c>
      <c r="H5925">
        <v>1</v>
      </c>
      <c r="I5925">
        <v>138.31</v>
      </c>
      <c r="J5925">
        <v>0.124</v>
      </c>
      <c r="K5925">
        <v>104.05</v>
      </c>
      <c r="L5925" t="s">
        <v>57</v>
      </c>
    </row>
    <row r="5926" spans="1:12" x14ac:dyDescent="0.3">
      <c r="A5926" t="s">
        <v>4246</v>
      </c>
      <c r="B5926" t="s">
        <v>8055</v>
      </c>
      <c r="C5926" t="s">
        <v>88</v>
      </c>
      <c r="D5926" t="s">
        <v>123</v>
      </c>
      <c r="E5926" t="s">
        <v>60</v>
      </c>
      <c r="F5926" t="s">
        <v>90</v>
      </c>
      <c r="G5926" t="s">
        <v>68</v>
      </c>
      <c r="H5926">
        <v>3</v>
      </c>
      <c r="I5926">
        <v>81.05</v>
      </c>
      <c r="J5926">
        <v>5.1999999999999998E-2</v>
      </c>
      <c r="K5926">
        <v>42.61</v>
      </c>
      <c r="L5926" t="s">
        <v>57</v>
      </c>
    </row>
    <row r="5927" spans="1:12" x14ac:dyDescent="0.3">
      <c r="A5927" t="s">
        <v>4497</v>
      </c>
      <c r="B5927" t="s">
        <v>8652</v>
      </c>
      <c r="C5927" t="s">
        <v>88</v>
      </c>
      <c r="D5927" t="s">
        <v>206</v>
      </c>
      <c r="E5927" t="s">
        <v>93</v>
      </c>
      <c r="F5927" t="s">
        <v>124</v>
      </c>
      <c r="G5927" t="s">
        <v>56</v>
      </c>
      <c r="H5927">
        <v>3</v>
      </c>
      <c r="I5927">
        <v>52.69</v>
      </c>
      <c r="J5927">
        <v>8.5999999999999993E-2</v>
      </c>
      <c r="K5927">
        <v>24.32</v>
      </c>
      <c r="L5927" t="s">
        <v>57</v>
      </c>
    </row>
    <row r="5928" spans="1:12" x14ac:dyDescent="0.3">
      <c r="A5928" t="s">
        <v>5315</v>
      </c>
      <c r="B5928" t="s">
        <v>7557</v>
      </c>
      <c r="C5928" t="s">
        <v>84</v>
      </c>
      <c r="D5928" t="s">
        <v>572</v>
      </c>
      <c r="E5928" t="s">
        <v>71</v>
      </c>
      <c r="F5928" t="s">
        <v>78</v>
      </c>
      <c r="G5928" t="s">
        <v>56</v>
      </c>
      <c r="H5928">
        <v>5</v>
      </c>
      <c r="I5928">
        <v>94.66</v>
      </c>
      <c r="J5928">
        <v>0.13200000000000001</v>
      </c>
      <c r="K5928">
        <v>65.099999999999994</v>
      </c>
      <c r="L5928" t="s">
        <v>57</v>
      </c>
    </row>
    <row r="5929" spans="1:12" x14ac:dyDescent="0.3">
      <c r="A5929" t="s">
        <v>2037</v>
      </c>
      <c r="B5929" t="s">
        <v>8245</v>
      </c>
      <c r="C5929" t="s">
        <v>6930</v>
      </c>
      <c r="D5929" t="s">
        <v>243</v>
      </c>
      <c r="E5929" t="s">
        <v>71</v>
      </c>
      <c r="F5929" t="s">
        <v>97</v>
      </c>
      <c r="G5929" t="s">
        <v>68</v>
      </c>
      <c r="H5929">
        <v>6</v>
      </c>
      <c r="I5929">
        <v>37.979999999999997</v>
      </c>
      <c r="J5929">
        <v>9.0999999999999998E-2</v>
      </c>
      <c r="K5929">
        <v>26.41</v>
      </c>
      <c r="L5929" t="s">
        <v>57</v>
      </c>
    </row>
    <row r="5930" spans="1:12" x14ac:dyDescent="0.3">
      <c r="A5930" t="s">
        <v>4945</v>
      </c>
      <c r="B5930" t="s">
        <v>7271</v>
      </c>
      <c r="C5930" t="s">
        <v>63</v>
      </c>
      <c r="D5930" t="s">
        <v>137</v>
      </c>
      <c r="E5930" t="s">
        <v>71</v>
      </c>
      <c r="F5930" t="s">
        <v>78</v>
      </c>
      <c r="H5930">
        <v>1</v>
      </c>
      <c r="I5930">
        <v>49.14</v>
      </c>
      <c r="J5930">
        <v>0.14799999999999999</v>
      </c>
      <c r="K5930">
        <v>36.99</v>
      </c>
      <c r="L5930" t="s">
        <v>57</v>
      </c>
    </row>
    <row r="5931" spans="1:12" x14ac:dyDescent="0.3">
      <c r="A5931" t="s">
        <v>6179</v>
      </c>
      <c r="B5931" t="s">
        <v>6849</v>
      </c>
      <c r="C5931" t="s">
        <v>88</v>
      </c>
      <c r="D5931" t="s">
        <v>162</v>
      </c>
      <c r="E5931" t="s">
        <v>93</v>
      </c>
      <c r="F5931" t="s">
        <v>219</v>
      </c>
      <c r="G5931" t="s">
        <v>68</v>
      </c>
      <c r="H5931">
        <v>2</v>
      </c>
      <c r="I5931">
        <v>80.19</v>
      </c>
      <c r="J5931">
        <v>0.16200000000000001</v>
      </c>
      <c r="K5931">
        <v>37.46</v>
      </c>
      <c r="L5931" t="s">
        <v>57</v>
      </c>
    </row>
    <row r="5932" spans="1:12" x14ac:dyDescent="0.3">
      <c r="A5932" t="s">
        <v>727</v>
      </c>
      <c r="B5932" t="s">
        <v>6811</v>
      </c>
      <c r="C5932" t="s">
        <v>63</v>
      </c>
      <c r="D5932" t="s">
        <v>165</v>
      </c>
      <c r="E5932" t="s">
        <v>54</v>
      </c>
      <c r="F5932" t="s">
        <v>6878</v>
      </c>
      <c r="G5932" t="s">
        <v>68</v>
      </c>
      <c r="H5932">
        <v>3</v>
      </c>
      <c r="I5932">
        <v>3.25</v>
      </c>
      <c r="J5932">
        <v>0.215</v>
      </c>
      <c r="K5932">
        <v>2.21</v>
      </c>
      <c r="L5932" t="s">
        <v>104</v>
      </c>
    </row>
    <row r="5933" spans="1:12" x14ac:dyDescent="0.3">
      <c r="A5933" t="s">
        <v>3293</v>
      </c>
      <c r="B5933" t="s">
        <v>8143</v>
      </c>
      <c r="C5933" t="s">
        <v>63</v>
      </c>
      <c r="D5933" t="s">
        <v>165</v>
      </c>
      <c r="E5933" t="s">
        <v>93</v>
      </c>
      <c r="F5933" t="s">
        <v>219</v>
      </c>
      <c r="G5933" t="s">
        <v>68</v>
      </c>
      <c r="H5933">
        <v>5</v>
      </c>
      <c r="I5933">
        <v>34.61</v>
      </c>
      <c r="J5933">
        <v>0.217</v>
      </c>
      <c r="K5933">
        <v>16.12</v>
      </c>
      <c r="L5933" t="s">
        <v>104</v>
      </c>
    </row>
    <row r="5934" spans="1:12" x14ac:dyDescent="0.3">
      <c r="A5934" t="s">
        <v>386</v>
      </c>
      <c r="B5934" t="s">
        <v>6847</v>
      </c>
      <c r="C5934" t="s">
        <v>84</v>
      </c>
      <c r="D5934" t="s">
        <v>225</v>
      </c>
      <c r="E5934" t="s">
        <v>60</v>
      </c>
      <c r="F5934" t="s">
        <v>90</v>
      </c>
      <c r="G5934" t="s">
        <v>68</v>
      </c>
      <c r="H5934">
        <v>3</v>
      </c>
      <c r="I5934">
        <v>98.17</v>
      </c>
      <c r="J5934">
        <v>0.112</v>
      </c>
      <c r="K5934">
        <v>42.75</v>
      </c>
      <c r="L5934" t="s">
        <v>57</v>
      </c>
    </row>
    <row r="5935" spans="1:12" x14ac:dyDescent="0.3">
      <c r="A5935" t="s">
        <v>5681</v>
      </c>
      <c r="B5935" t="s">
        <v>6765</v>
      </c>
      <c r="C5935" t="s">
        <v>88</v>
      </c>
      <c r="D5935" t="s">
        <v>270</v>
      </c>
      <c r="E5935" t="s">
        <v>107</v>
      </c>
      <c r="F5935" t="s">
        <v>108</v>
      </c>
      <c r="G5935" t="s">
        <v>68</v>
      </c>
      <c r="H5935">
        <v>3</v>
      </c>
      <c r="I5935">
        <v>42.61</v>
      </c>
      <c r="J5935">
        <v>0.17799999999999999</v>
      </c>
      <c r="K5935">
        <v>19.059999999999999</v>
      </c>
      <c r="L5935" t="s">
        <v>57</v>
      </c>
    </row>
    <row r="5936" spans="1:12" x14ac:dyDescent="0.3">
      <c r="A5936" t="s">
        <v>2520</v>
      </c>
      <c r="B5936" t="s">
        <v>7611</v>
      </c>
      <c r="C5936" t="s">
        <v>88</v>
      </c>
      <c r="D5936" t="s">
        <v>270</v>
      </c>
      <c r="E5936" t="s">
        <v>60</v>
      </c>
      <c r="F5936" t="s">
        <v>90</v>
      </c>
      <c r="G5936" t="s">
        <v>56</v>
      </c>
      <c r="H5936">
        <v>2</v>
      </c>
      <c r="I5936">
        <v>39.68</v>
      </c>
      <c r="J5936">
        <v>6.4000000000000001E-2</v>
      </c>
      <c r="K5936">
        <v>18.93</v>
      </c>
      <c r="L5936" t="s">
        <v>57</v>
      </c>
    </row>
    <row r="5937" spans="1:12" x14ac:dyDescent="0.3">
      <c r="A5937" t="s">
        <v>6145</v>
      </c>
      <c r="B5937" t="s">
        <v>7593</v>
      </c>
      <c r="C5937" t="s">
        <v>88</v>
      </c>
      <c r="D5937" t="s">
        <v>429</v>
      </c>
      <c r="E5937" t="s">
        <v>71</v>
      </c>
      <c r="F5937" t="s">
        <v>126</v>
      </c>
      <c r="G5937" t="s">
        <v>56</v>
      </c>
      <c r="H5937">
        <v>1</v>
      </c>
      <c r="I5937">
        <v>66.709999999999994</v>
      </c>
      <c r="J5937">
        <v>0.10299999999999999</v>
      </c>
      <c r="K5937">
        <v>49.09</v>
      </c>
      <c r="L5937" t="s">
        <v>57</v>
      </c>
    </row>
    <row r="5938" spans="1:12" x14ac:dyDescent="0.3">
      <c r="A5938" t="s">
        <v>1106</v>
      </c>
      <c r="B5938" t="s">
        <v>6796</v>
      </c>
      <c r="C5938" t="s">
        <v>84</v>
      </c>
      <c r="D5938" t="s">
        <v>171</v>
      </c>
      <c r="E5938" t="s">
        <v>93</v>
      </c>
      <c r="F5938" t="s">
        <v>219</v>
      </c>
      <c r="G5938" t="s">
        <v>68</v>
      </c>
      <c r="H5938">
        <v>4</v>
      </c>
      <c r="I5938">
        <v>55.44</v>
      </c>
      <c r="J5938">
        <v>4.3999999999999997E-2</v>
      </c>
      <c r="K5938">
        <v>26.9</v>
      </c>
      <c r="L5938" t="s">
        <v>57</v>
      </c>
    </row>
    <row r="5939" spans="1:12" x14ac:dyDescent="0.3">
      <c r="A5939" t="s">
        <v>5722</v>
      </c>
      <c r="B5939" t="s">
        <v>6987</v>
      </c>
      <c r="C5939" t="s">
        <v>52</v>
      </c>
      <c r="D5939" t="s">
        <v>237</v>
      </c>
      <c r="E5939" t="s">
        <v>107</v>
      </c>
      <c r="F5939" t="s">
        <v>132</v>
      </c>
      <c r="G5939" t="s">
        <v>56</v>
      </c>
      <c r="H5939">
        <v>4</v>
      </c>
      <c r="I5939">
        <v>54.49</v>
      </c>
      <c r="J5939">
        <v>6.5000000000000002E-2</v>
      </c>
      <c r="K5939">
        <v>16.489999999999998</v>
      </c>
      <c r="L5939" t="s">
        <v>57</v>
      </c>
    </row>
    <row r="5940" spans="1:12" x14ac:dyDescent="0.3">
      <c r="A5940" t="s">
        <v>5308</v>
      </c>
      <c r="B5940" t="s">
        <v>6731</v>
      </c>
      <c r="C5940" t="s">
        <v>6750</v>
      </c>
      <c r="D5940" t="s">
        <v>116</v>
      </c>
      <c r="E5940" t="s">
        <v>71</v>
      </c>
      <c r="F5940" t="s">
        <v>72</v>
      </c>
      <c r="G5940" t="s">
        <v>68</v>
      </c>
      <c r="H5940">
        <v>7</v>
      </c>
      <c r="I5940">
        <v>134.79</v>
      </c>
      <c r="J5940">
        <v>9.8000000000000004E-2</v>
      </c>
      <c r="K5940">
        <v>107.44</v>
      </c>
      <c r="L5940" t="s">
        <v>57</v>
      </c>
    </row>
    <row r="5941" spans="1:12" x14ac:dyDescent="0.3">
      <c r="A5941" t="s">
        <v>2103</v>
      </c>
      <c r="B5941" t="s">
        <v>7606</v>
      </c>
      <c r="C5941" t="s">
        <v>84</v>
      </c>
      <c r="D5941" t="s">
        <v>169</v>
      </c>
      <c r="E5941" t="s">
        <v>60</v>
      </c>
      <c r="F5941" t="s">
        <v>90</v>
      </c>
      <c r="G5941" t="s">
        <v>68</v>
      </c>
      <c r="H5941">
        <v>1</v>
      </c>
      <c r="I5941">
        <v>83.76</v>
      </c>
      <c r="J5941">
        <v>0.14000000000000001</v>
      </c>
      <c r="K5941">
        <v>45.67</v>
      </c>
      <c r="L5941" t="s">
        <v>57</v>
      </c>
    </row>
    <row r="5942" spans="1:12" x14ac:dyDescent="0.3">
      <c r="A5942" t="s">
        <v>3439</v>
      </c>
      <c r="B5942" t="s">
        <v>8607</v>
      </c>
      <c r="C5942" t="s">
        <v>63</v>
      </c>
      <c r="D5942" t="s">
        <v>251</v>
      </c>
      <c r="E5942" t="s">
        <v>107</v>
      </c>
      <c r="F5942" t="s">
        <v>193</v>
      </c>
      <c r="G5942" t="s">
        <v>56</v>
      </c>
      <c r="H5942">
        <v>1</v>
      </c>
      <c r="J5942">
        <v>0.16300000000000001</v>
      </c>
      <c r="K5942">
        <v>7.05</v>
      </c>
      <c r="L5942" t="s">
        <v>57</v>
      </c>
    </row>
    <row r="5943" spans="1:12" x14ac:dyDescent="0.3">
      <c r="A5943" t="s">
        <v>6298</v>
      </c>
      <c r="B5943" t="s">
        <v>6991</v>
      </c>
      <c r="C5943" t="s">
        <v>6750</v>
      </c>
      <c r="D5943" t="s">
        <v>234</v>
      </c>
      <c r="E5943" t="s">
        <v>60</v>
      </c>
      <c r="F5943" t="s">
        <v>61</v>
      </c>
      <c r="G5943" t="s">
        <v>68</v>
      </c>
      <c r="H5943">
        <v>2</v>
      </c>
      <c r="I5943">
        <v>65.3</v>
      </c>
      <c r="J5943">
        <v>0.11600000000000001</v>
      </c>
      <c r="K5943">
        <v>34.53</v>
      </c>
      <c r="L5943" t="s">
        <v>57</v>
      </c>
    </row>
    <row r="5944" spans="1:12" x14ac:dyDescent="0.3">
      <c r="A5944" t="s">
        <v>2028</v>
      </c>
      <c r="B5944" t="s">
        <v>7581</v>
      </c>
      <c r="C5944" t="s">
        <v>63</v>
      </c>
      <c r="D5944" t="s">
        <v>7740</v>
      </c>
      <c r="E5944" t="s">
        <v>71</v>
      </c>
      <c r="F5944" t="s">
        <v>78</v>
      </c>
      <c r="G5944" t="s">
        <v>56</v>
      </c>
      <c r="H5944">
        <v>4</v>
      </c>
      <c r="I5944">
        <v>190.96</v>
      </c>
      <c r="J5944">
        <v>0.34100000000000003</v>
      </c>
      <c r="K5944">
        <v>152.69</v>
      </c>
      <c r="L5944" t="s">
        <v>57</v>
      </c>
    </row>
    <row r="5945" spans="1:12" x14ac:dyDescent="0.3">
      <c r="A5945" t="s">
        <v>879</v>
      </c>
      <c r="B5945" t="s">
        <v>6905</v>
      </c>
      <c r="C5945" t="s">
        <v>63</v>
      </c>
      <c r="E5945" t="s">
        <v>71</v>
      </c>
      <c r="F5945" t="s">
        <v>78</v>
      </c>
      <c r="G5945" t="s">
        <v>56</v>
      </c>
      <c r="H5945">
        <v>1</v>
      </c>
      <c r="I5945">
        <v>142.28</v>
      </c>
      <c r="J5945">
        <v>0.27300000000000002</v>
      </c>
      <c r="K5945">
        <v>99.15</v>
      </c>
      <c r="L5945" t="s">
        <v>6738</v>
      </c>
    </row>
    <row r="5946" spans="1:12" x14ac:dyDescent="0.3">
      <c r="A5946" t="s">
        <v>5710</v>
      </c>
      <c r="B5946" t="s">
        <v>7888</v>
      </c>
      <c r="C5946" t="s">
        <v>88</v>
      </c>
      <c r="D5946" t="s">
        <v>135</v>
      </c>
      <c r="E5946" t="s">
        <v>54</v>
      </c>
      <c r="F5946" t="s">
        <v>268</v>
      </c>
      <c r="G5946" t="s">
        <v>68</v>
      </c>
      <c r="H5946">
        <v>6</v>
      </c>
      <c r="I5946">
        <v>8.9499999999999993</v>
      </c>
      <c r="J5946">
        <v>0.152</v>
      </c>
      <c r="K5946">
        <v>4.9800000000000004</v>
      </c>
      <c r="L5946" t="s">
        <v>57</v>
      </c>
    </row>
    <row r="5947" spans="1:12" x14ac:dyDescent="0.3">
      <c r="A5947" t="s">
        <v>6196</v>
      </c>
      <c r="B5947" t="s">
        <v>6799</v>
      </c>
      <c r="C5947" t="s">
        <v>52</v>
      </c>
      <c r="D5947" t="s">
        <v>6822</v>
      </c>
      <c r="E5947" t="s">
        <v>93</v>
      </c>
      <c r="F5947" t="s">
        <v>94</v>
      </c>
      <c r="G5947" t="s">
        <v>56</v>
      </c>
      <c r="H5947">
        <v>2</v>
      </c>
      <c r="I5947">
        <v>80.8</v>
      </c>
      <c r="J5947">
        <v>0.152</v>
      </c>
      <c r="K5947">
        <v>31.41</v>
      </c>
      <c r="L5947" t="s">
        <v>6738</v>
      </c>
    </row>
    <row r="5948" spans="1:12" x14ac:dyDescent="0.3">
      <c r="A5948" t="s">
        <v>1159</v>
      </c>
      <c r="B5948" t="s">
        <v>6993</v>
      </c>
      <c r="C5948" t="s">
        <v>88</v>
      </c>
      <c r="D5948" t="s">
        <v>234</v>
      </c>
      <c r="E5948" t="s">
        <v>107</v>
      </c>
      <c r="F5948" t="s">
        <v>132</v>
      </c>
      <c r="G5948" t="s">
        <v>56</v>
      </c>
      <c r="H5948">
        <v>3</v>
      </c>
      <c r="I5948">
        <v>14.43</v>
      </c>
      <c r="J5948">
        <v>0</v>
      </c>
      <c r="K5948">
        <v>4.53</v>
      </c>
      <c r="L5948" t="s">
        <v>57</v>
      </c>
    </row>
    <row r="5949" spans="1:12" x14ac:dyDescent="0.3">
      <c r="A5949" t="s">
        <v>699</v>
      </c>
      <c r="B5949" t="s">
        <v>6753</v>
      </c>
      <c r="C5949" t="s">
        <v>63</v>
      </c>
      <c r="D5949" t="s">
        <v>281</v>
      </c>
      <c r="E5949" t="s">
        <v>54</v>
      </c>
      <c r="F5949" t="s">
        <v>156</v>
      </c>
      <c r="G5949" t="s">
        <v>56</v>
      </c>
      <c r="H5949">
        <v>11</v>
      </c>
      <c r="I5949">
        <v>23.27</v>
      </c>
      <c r="J5949">
        <v>0.35099999999999998</v>
      </c>
      <c r="K5949">
        <v>13.26</v>
      </c>
      <c r="L5949" t="s">
        <v>57</v>
      </c>
    </row>
    <row r="5950" spans="1:12" x14ac:dyDescent="0.3">
      <c r="A5950" t="s">
        <v>5583</v>
      </c>
      <c r="B5950" t="s">
        <v>7141</v>
      </c>
      <c r="C5950" t="s">
        <v>52</v>
      </c>
      <c r="D5950" t="s">
        <v>200</v>
      </c>
      <c r="E5950" t="s">
        <v>93</v>
      </c>
      <c r="F5950" t="s">
        <v>219</v>
      </c>
      <c r="G5950" t="s">
        <v>56</v>
      </c>
      <c r="H5950">
        <v>5</v>
      </c>
      <c r="I5950">
        <v>13.35</v>
      </c>
      <c r="J5950">
        <v>7.8E-2</v>
      </c>
      <c r="K5950">
        <v>5.61</v>
      </c>
      <c r="L5950" t="s">
        <v>57</v>
      </c>
    </row>
    <row r="5951" spans="1:12" x14ac:dyDescent="0.3">
      <c r="A5951" t="s">
        <v>5215</v>
      </c>
      <c r="B5951" t="s">
        <v>6832</v>
      </c>
      <c r="C5951" t="s">
        <v>88</v>
      </c>
      <c r="D5951" t="s">
        <v>179</v>
      </c>
      <c r="E5951" t="s">
        <v>93</v>
      </c>
      <c r="F5951" t="s">
        <v>141</v>
      </c>
      <c r="G5951" t="s">
        <v>68</v>
      </c>
      <c r="H5951">
        <v>2</v>
      </c>
      <c r="I5951">
        <v>12.47</v>
      </c>
      <c r="J5951">
        <v>0.109</v>
      </c>
      <c r="K5951">
        <v>6.05</v>
      </c>
      <c r="L5951" t="s">
        <v>57</v>
      </c>
    </row>
    <row r="5952" spans="1:12" x14ac:dyDescent="0.3">
      <c r="A5952" t="s">
        <v>1509</v>
      </c>
      <c r="B5952" t="s">
        <v>8656</v>
      </c>
      <c r="C5952" t="s">
        <v>63</v>
      </c>
      <c r="D5952" t="s">
        <v>137</v>
      </c>
      <c r="E5952" t="s">
        <v>71</v>
      </c>
      <c r="F5952" t="s">
        <v>78</v>
      </c>
      <c r="G5952" t="s">
        <v>56</v>
      </c>
      <c r="H5952">
        <v>2</v>
      </c>
      <c r="I5952">
        <v>46.72</v>
      </c>
      <c r="J5952">
        <v>0.21299999999999999</v>
      </c>
      <c r="K5952">
        <v>30.91</v>
      </c>
      <c r="L5952" t="s">
        <v>57</v>
      </c>
    </row>
    <row r="5953" spans="1:12" x14ac:dyDescent="0.3">
      <c r="A5953" t="s">
        <v>5970</v>
      </c>
      <c r="B5953" t="s">
        <v>8091</v>
      </c>
      <c r="C5953" t="s">
        <v>52</v>
      </c>
      <c r="D5953" t="s">
        <v>216</v>
      </c>
      <c r="E5953" t="s">
        <v>93</v>
      </c>
      <c r="F5953" t="s">
        <v>141</v>
      </c>
      <c r="G5953" t="s">
        <v>56</v>
      </c>
      <c r="H5953">
        <v>5</v>
      </c>
      <c r="I5953">
        <v>55.17</v>
      </c>
      <c r="J5953">
        <v>7.5999999999999998E-2</v>
      </c>
      <c r="K5953">
        <v>22.02</v>
      </c>
      <c r="L5953" t="s">
        <v>57</v>
      </c>
    </row>
    <row r="5954" spans="1:12" x14ac:dyDescent="0.3">
      <c r="A5954" t="s">
        <v>3258</v>
      </c>
      <c r="B5954" t="s">
        <v>8572</v>
      </c>
      <c r="C5954" t="s">
        <v>84</v>
      </c>
      <c r="D5954" t="s">
        <v>229</v>
      </c>
      <c r="E5954" t="s">
        <v>107</v>
      </c>
      <c r="F5954" t="s">
        <v>108</v>
      </c>
      <c r="G5954" t="s">
        <v>68</v>
      </c>
      <c r="H5954">
        <v>1</v>
      </c>
      <c r="I5954">
        <v>16.64</v>
      </c>
      <c r="J5954">
        <v>5.8000000000000003E-2</v>
      </c>
      <c r="K5954">
        <v>5.26</v>
      </c>
      <c r="L5954" t="s">
        <v>57</v>
      </c>
    </row>
    <row r="5955" spans="1:12" x14ac:dyDescent="0.3">
      <c r="A5955" t="s">
        <v>4356</v>
      </c>
      <c r="B5955" t="s">
        <v>7489</v>
      </c>
      <c r="C5955" t="s">
        <v>63</v>
      </c>
      <c r="D5955" t="s">
        <v>258</v>
      </c>
      <c r="E5955" t="s">
        <v>71</v>
      </c>
      <c r="F5955" t="s">
        <v>126</v>
      </c>
      <c r="G5955" t="s">
        <v>56</v>
      </c>
      <c r="H5955">
        <v>1</v>
      </c>
      <c r="I5955">
        <v>83.66</v>
      </c>
      <c r="J5955">
        <v>9.8000000000000004E-2</v>
      </c>
      <c r="K5955">
        <v>55.4</v>
      </c>
      <c r="L5955" t="s">
        <v>57</v>
      </c>
    </row>
    <row r="5956" spans="1:12" x14ac:dyDescent="0.3">
      <c r="A5956" t="s">
        <v>306</v>
      </c>
      <c r="B5956" t="s">
        <v>8667</v>
      </c>
      <c r="C5956" t="s">
        <v>88</v>
      </c>
      <c r="D5956" t="s">
        <v>116</v>
      </c>
      <c r="E5956" t="s">
        <v>71</v>
      </c>
      <c r="F5956" t="s">
        <v>97</v>
      </c>
      <c r="G5956" t="s">
        <v>68</v>
      </c>
      <c r="H5956">
        <v>7</v>
      </c>
      <c r="J5956">
        <v>0.13900000000000001</v>
      </c>
      <c r="K5956">
        <v>119.58</v>
      </c>
      <c r="L5956" t="s">
        <v>57</v>
      </c>
    </row>
    <row r="5957" spans="1:12" x14ac:dyDescent="0.3">
      <c r="A5957" t="s">
        <v>3086</v>
      </c>
      <c r="B5957" t="s">
        <v>7257</v>
      </c>
      <c r="C5957" t="s">
        <v>88</v>
      </c>
      <c r="D5957" t="s">
        <v>270</v>
      </c>
      <c r="E5957" t="s">
        <v>93</v>
      </c>
      <c r="F5957" t="s">
        <v>124</v>
      </c>
      <c r="H5957">
        <v>3</v>
      </c>
      <c r="I5957">
        <v>47.97</v>
      </c>
      <c r="J5957">
        <v>0</v>
      </c>
      <c r="K5957">
        <v>22.15</v>
      </c>
      <c r="L5957" t="s">
        <v>57</v>
      </c>
    </row>
    <row r="5958" spans="1:12" x14ac:dyDescent="0.3">
      <c r="A5958" t="s">
        <v>759</v>
      </c>
      <c r="B5958" t="s">
        <v>7631</v>
      </c>
      <c r="C5958" t="s">
        <v>88</v>
      </c>
      <c r="D5958" t="s">
        <v>116</v>
      </c>
      <c r="E5958" t="s">
        <v>60</v>
      </c>
      <c r="F5958" t="s">
        <v>61</v>
      </c>
      <c r="G5958" t="s">
        <v>56</v>
      </c>
      <c r="H5958">
        <v>4</v>
      </c>
      <c r="I5958">
        <v>88.25</v>
      </c>
      <c r="J5958">
        <v>3.7999999999999999E-2</v>
      </c>
      <c r="K5958">
        <v>40.98</v>
      </c>
      <c r="L5958" t="s">
        <v>57</v>
      </c>
    </row>
    <row r="5959" spans="1:12" x14ac:dyDescent="0.3">
      <c r="A5959" t="s">
        <v>5161</v>
      </c>
      <c r="B5959" t="s">
        <v>7023</v>
      </c>
      <c r="C5959" t="s">
        <v>88</v>
      </c>
      <c r="D5959" t="s">
        <v>7066</v>
      </c>
      <c r="E5959" t="s">
        <v>71</v>
      </c>
      <c r="F5959" t="s">
        <v>6884</v>
      </c>
      <c r="G5959" t="s">
        <v>68</v>
      </c>
      <c r="H5959">
        <v>9</v>
      </c>
      <c r="I5959">
        <v>127.23</v>
      </c>
      <c r="J5959">
        <v>8.6999999999999994E-2</v>
      </c>
      <c r="K5959">
        <v>95.09</v>
      </c>
      <c r="L5959" t="s">
        <v>57</v>
      </c>
    </row>
    <row r="5960" spans="1:12" x14ac:dyDescent="0.3">
      <c r="A5960" t="s">
        <v>440</v>
      </c>
      <c r="B5960" t="s">
        <v>6821</v>
      </c>
      <c r="C5960" t="s">
        <v>84</v>
      </c>
      <c r="D5960" t="s">
        <v>85</v>
      </c>
      <c r="E5960" t="s">
        <v>107</v>
      </c>
      <c r="F5960" t="s">
        <v>148</v>
      </c>
      <c r="G5960" t="s">
        <v>68</v>
      </c>
      <c r="H5960">
        <v>4</v>
      </c>
      <c r="I5960">
        <v>11.21</v>
      </c>
      <c r="J5960">
        <v>3.5000000000000003E-2</v>
      </c>
      <c r="K5960">
        <v>4.28</v>
      </c>
      <c r="L5960" t="s">
        <v>6720</v>
      </c>
    </row>
    <row r="5961" spans="1:12" x14ac:dyDescent="0.3">
      <c r="A5961" t="s">
        <v>3124</v>
      </c>
      <c r="B5961" t="s">
        <v>8376</v>
      </c>
      <c r="C5961" t="s">
        <v>88</v>
      </c>
      <c r="D5961" t="s">
        <v>135</v>
      </c>
      <c r="E5961" t="s">
        <v>60</v>
      </c>
      <c r="F5961" t="s">
        <v>61</v>
      </c>
      <c r="G5961" t="s">
        <v>56</v>
      </c>
      <c r="H5961">
        <v>6</v>
      </c>
      <c r="I5961">
        <v>20.32</v>
      </c>
      <c r="J5961">
        <v>0.129</v>
      </c>
      <c r="K5961">
        <v>10.94</v>
      </c>
      <c r="L5961" t="s">
        <v>57</v>
      </c>
    </row>
    <row r="5962" spans="1:12" x14ac:dyDescent="0.3">
      <c r="A5962" t="s">
        <v>895</v>
      </c>
      <c r="B5962" t="s">
        <v>6744</v>
      </c>
      <c r="C5962" t="s">
        <v>84</v>
      </c>
      <c r="D5962" t="s">
        <v>150</v>
      </c>
      <c r="E5962" t="s">
        <v>107</v>
      </c>
      <c r="F5962" t="s">
        <v>139</v>
      </c>
      <c r="G5962" t="s">
        <v>56</v>
      </c>
      <c r="H5962">
        <v>8</v>
      </c>
      <c r="I5962">
        <v>54.99</v>
      </c>
      <c r="J5962">
        <v>4.0000000000000001E-3</v>
      </c>
      <c r="K5962">
        <v>20.32</v>
      </c>
      <c r="L5962" t="s">
        <v>57</v>
      </c>
    </row>
    <row r="5963" spans="1:12" x14ac:dyDescent="0.3">
      <c r="A5963" t="s">
        <v>5884</v>
      </c>
      <c r="B5963" t="s">
        <v>6792</v>
      </c>
      <c r="C5963" t="s">
        <v>52</v>
      </c>
      <c r="D5963" t="s">
        <v>272</v>
      </c>
      <c r="E5963" t="s">
        <v>107</v>
      </c>
      <c r="F5963" t="s">
        <v>139</v>
      </c>
      <c r="G5963" t="s">
        <v>68</v>
      </c>
      <c r="H5963">
        <v>8</v>
      </c>
      <c r="I5963">
        <v>55.98</v>
      </c>
      <c r="J5963">
        <v>0.14799999999999999</v>
      </c>
      <c r="K5963">
        <v>22.65</v>
      </c>
      <c r="L5963" t="s">
        <v>57</v>
      </c>
    </row>
    <row r="5964" spans="1:12" x14ac:dyDescent="0.3">
      <c r="A5964" t="s">
        <v>925</v>
      </c>
      <c r="B5964" t="s">
        <v>7145</v>
      </c>
      <c r="C5964" t="s">
        <v>84</v>
      </c>
      <c r="D5964" t="s">
        <v>144</v>
      </c>
      <c r="E5964" t="s">
        <v>93</v>
      </c>
      <c r="F5964" t="s">
        <v>141</v>
      </c>
      <c r="G5964" t="s">
        <v>56</v>
      </c>
      <c r="H5964">
        <v>6</v>
      </c>
      <c r="I5964">
        <v>18.98</v>
      </c>
      <c r="J5964">
        <v>1.6E-2</v>
      </c>
      <c r="K5964">
        <v>8.8800000000000008</v>
      </c>
      <c r="L5964" t="s">
        <v>57</v>
      </c>
    </row>
    <row r="5965" spans="1:12" x14ac:dyDescent="0.3">
      <c r="A5965" t="s">
        <v>2896</v>
      </c>
      <c r="B5965" t="s">
        <v>7599</v>
      </c>
      <c r="C5965" t="s">
        <v>88</v>
      </c>
      <c r="D5965" t="s">
        <v>167</v>
      </c>
      <c r="E5965" t="s">
        <v>60</v>
      </c>
      <c r="F5965" t="s">
        <v>76</v>
      </c>
      <c r="G5965" t="s">
        <v>68</v>
      </c>
      <c r="H5965">
        <v>3</v>
      </c>
      <c r="I5965">
        <v>96.66</v>
      </c>
      <c r="J5965">
        <v>9.9000000000000005E-2</v>
      </c>
      <c r="K5965">
        <v>39.200000000000003</v>
      </c>
      <c r="L5965" t="s">
        <v>57</v>
      </c>
    </row>
    <row r="5966" spans="1:12" x14ac:dyDescent="0.3">
      <c r="A5966" t="s">
        <v>569</v>
      </c>
      <c r="B5966" t="s">
        <v>6780</v>
      </c>
      <c r="C5966" t="s">
        <v>84</v>
      </c>
      <c r="D5966" t="s">
        <v>85</v>
      </c>
      <c r="E5966" t="s">
        <v>71</v>
      </c>
      <c r="F5966" t="s">
        <v>78</v>
      </c>
      <c r="G5966" t="s">
        <v>68</v>
      </c>
      <c r="H5966">
        <v>5</v>
      </c>
      <c r="I5966">
        <v>289.33</v>
      </c>
      <c r="J5966">
        <v>3.2000000000000001E-2</v>
      </c>
      <c r="K5966">
        <v>230.27</v>
      </c>
      <c r="L5966" t="s">
        <v>57</v>
      </c>
    </row>
    <row r="5967" spans="1:12" x14ac:dyDescent="0.3">
      <c r="A5967" t="s">
        <v>4823</v>
      </c>
      <c r="B5967" t="s">
        <v>7226</v>
      </c>
      <c r="C5967" t="s">
        <v>52</v>
      </c>
      <c r="D5967" t="s">
        <v>113</v>
      </c>
      <c r="E5967" t="s">
        <v>60</v>
      </c>
      <c r="F5967" t="s">
        <v>61</v>
      </c>
      <c r="G5967" t="s">
        <v>68</v>
      </c>
      <c r="H5967">
        <v>1</v>
      </c>
      <c r="I5967">
        <v>70.2</v>
      </c>
      <c r="J5967">
        <v>0.14699999999999999</v>
      </c>
      <c r="K5967">
        <v>28.08</v>
      </c>
      <c r="L5967" t="s">
        <v>57</v>
      </c>
    </row>
    <row r="5968" spans="1:12" x14ac:dyDescent="0.3">
      <c r="A5968" t="s">
        <v>1607</v>
      </c>
      <c r="B5968" t="s">
        <v>6923</v>
      </c>
      <c r="C5968" t="s">
        <v>88</v>
      </c>
      <c r="D5968" t="s">
        <v>89</v>
      </c>
      <c r="E5968" t="s">
        <v>7039</v>
      </c>
      <c r="F5968" t="s">
        <v>65</v>
      </c>
      <c r="G5968" t="s">
        <v>56</v>
      </c>
      <c r="H5968">
        <v>-5</v>
      </c>
      <c r="I5968">
        <v>17.260000000000002</v>
      </c>
      <c r="J5968">
        <v>5.3999999999999999E-2</v>
      </c>
      <c r="K5968">
        <v>9.8699999999999992</v>
      </c>
      <c r="L5968" t="s">
        <v>57</v>
      </c>
    </row>
    <row r="5969" spans="1:12" x14ac:dyDescent="0.3">
      <c r="A5969" t="s">
        <v>3385</v>
      </c>
      <c r="B5969" t="s">
        <v>7282</v>
      </c>
      <c r="C5969" t="s">
        <v>84</v>
      </c>
      <c r="D5969" t="s">
        <v>85</v>
      </c>
      <c r="E5969" t="s">
        <v>93</v>
      </c>
      <c r="F5969" t="s">
        <v>141</v>
      </c>
      <c r="G5969" t="s">
        <v>68</v>
      </c>
      <c r="H5969">
        <v>1</v>
      </c>
      <c r="I5969">
        <v>86.88</v>
      </c>
      <c r="J5969">
        <v>0.14000000000000001</v>
      </c>
      <c r="K5969">
        <v>32.58</v>
      </c>
      <c r="L5969" t="s">
        <v>57</v>
      </c>
    </row>
    <row r="5970" spans="1:12" x14ac:dyDescent="0.3">
      <c r="A5970" t="s">
        <v>411</v>
      </c>
      <c r="B5970" t="s">
        <v>8106</v>
      </c>
      <c r="C5970" t="s">
        <v>88</v>
      </c>
      <c r="D5970" t="s">
        <v>206</v>
      </c>
      <c r="E5970" t="s">
        <v>93</v>
      </c>
      <c r="F5970" t="s">
        <v>219</v>
      </c>
      <c r="G5970" t="s">
        <v>56</v>
      </c>
      <c r="H5970">
        <v>4</v>
      </c>
      <c r="I5970">
        <v>75.260000000000005</v>
      </c>
      <c r="J5970">
        <v>0.107</v>
      </c>
      <c r="K5970">
        <v>30.5</v>
      </c>
      <c r="L5970" t="s">
        <v>57</v>
      </c>
    </row>
    <row r="5971" spans="1:12" x14ac:dyDescent="0.3">
      <c r="A5971" t="s">
        <v>1405</v>
      </c>
      <c r="B5971" t="s">
        <v>6725</v>
      </c>
      <c r="C5971" t="s">
        <v>84</v>
      </c>
      <c r="D5971" t="s">
        <v>572</v>
      </c>
      <c r="E5971" t="s">
        <v>54</v>
      </c>
      <c r="F5971" t="s">
        <v>65</v>
      </c>
      <c r="G5971" t="s">
        <v>68</v>
      </c>
      <c r="H5971">
        <v>5</v>
      </c>
      <c r="I5971">
        <v>6.03</v>
      </c>
      <c r="J5971">
        <v>6.0999999999999999E-2</v>
      </c>
      <c r="K5971">
        <v>3.95</v>
      </c>
      <c r="L5971" t="s">
        <v>57</v>
      </c>
    </row>
    <row r="5972" spans="1:12" x14ac:dyDescent="0.3">
      <c r="A5972" t="s">
        <v>4548</v>
      </c>
      <c r="B5972" t="s">
        <v>8154</v>
      </c>
      <c r="C5972" t="s">
        <v>84</v>
      </c>
      <c r="D5972" t="s">
        <v>171</v>
      </c>
      <c r="E5972" t="s">
        <v>54</v>
      </c>
      <c r="F5972" t="s">
        <v>55</v>
      </c>
      <c r="G5972" t="s">
        <v>56</v>
      </c>
      <c r="H5972">
        <v>5</v>
      </c>
      <c r="I5972">
        <v>10.28</v>
      </c>
      <c r="J5972">
        <v>1E-3</v>
      </c>
      <c r="K5972">
        <v>6.17</v>
      </c>
      <c r="L5972" t="s">
        <v>57</v>
      </c>
    </row>
    <row r="5973" spans="1:12" x14ac:dyDescent="0.3">
      <c r="A5973" t="s">
        <v>1921</v>
      </c>
      <c r="B5973" t="s">
        <v>7853</v>
      </c>
      <c r="C5973" t="s">
        <v>52</v>
      </c>
      <c r="D5973" t="s">
        <v>155</v>
      </c>
      <c r="E5973" t="s">
        <v>107</v>
      </c>
      <c r="F5973" t="s">
        <v>193</v>
      </c>
      <c r="G5973" t="s">
        <v>56</v>
      </c>
      <c r="H5973">
        <v>10</v>
      </c>
      <c r="I5973">
        <v>50.86</v>
      </c>
      <c r="J5973">
        <v>0.02</v>
      </c>
      <c r="K5973">
        <v>21.93</v>
      </c>
      <c r="L5973" t="s">
        <v>57</v>
      </c>
    </row>
    <row r="5974" spans="1:12" x14ac:dyDescent="0.3">
      <c r="A5974" t="s">
        <v>4234</v>
      </c>
      <c r="B5974" t="s">
        <v>6991</v>
      </c>
      <c r="C5974" t="s">
        <v>84</v>
      </c>
      <c r="D5974" t="s">
        <v>572</v>
      </c>
      <c r="E5974" t="s">
        <v>54</v>
      </c>
      <c r="F5974" t="s">
        <v>55</v>
      </c>
      <c r="G5974" t="s">
        <v>68</v>
      </c>
      <c r="H5974">
        <v>3</v>
      </c>
      <c r="I5974">
        <v>6.47</v>
      </c>
      <c r="J5974">
        <v>2.7E-2</v>
      </c>
      <c r="K5974">
        <v>4.08</v>
      </c>
      <c r="L5974" t="s">
        <v>57</v>
      </c>
    </row>
    <row r="5975" spans="1:12" x14ac:dyDescent="0.3">
      <c r="A5975" t="s">
        <v>3125</v>
      </c>
      <c r="B5975" t="s">
        <v>8668</v>
      </c>
      <c r="C5975" t="s">
        <v>84</v>
      </c>
      <c r="D5975" t="s">
        <v>177</v>
      </c>
      <c r="E5975" t="s">
        <v>71</v>
      </c>
      <c r="F5975" t="s">
        <v>126</v>
      </c>
      <c r="G5975" t="s">
        <v>56</v>
      </c>
      <c r="H5975">
        <v>4</v>
      </c>
      <c r="I5975">
        <v>57.65</v>
      </c>
      <c r="J5975">
        <v>1.4E-2</v>
      </c>
      <c r="K5975">
        <v>38.31</v>
      </c>
      <c r="L5975" t="s">
        <v>57</v>
      </c>
    </row>
    <row r="5976" spans="1:12" x14ac:dyDescent="0.3">
      <c r="A5976" t="s">
        <v>1349</v>
      </c>
      <c r="B5976" t="s">
        <v>8499</v>
      </c>
      <c r="C5976" t="s">
        <v>63</v>
      </c>
      <c r="D5976" t="s">
        <v>106</v>
      </c>
      <c r="E5976" t="s">
        <v>71</v>
      </c>
      <c r="F5976" t="s">
        <v>78</v>
      </c>
      <c r="G5976" t="s">
        <v>56</v>
      </c>
      <c r="H5976">
        <v>7</v>
      </c>
      <c r="I5976">
        <v>216.48</v>
      </c>
      <c r="J5976">
        <v>0.13400000000000001</v>
      </c>
      <c r="K5976">
        <v>147.94</v>
      </c>
      <c r="L5976" t="s">
        <v>57</v>
      </c>
    </row>
    <row r="5977" spans="1:12" x14ac:dyDescent="0.3">
      <c r="A5977" t="s">
        <v>6301</v>
      </c>
      <c r="B5977" t="s">
        <v>7608</v>
      </c>
      <c r="C5977" t="s">
        <v>88</v>
      </c>
      <c r="D5977" t="s">
        <v>183</v>
      </c>
      <c r="E5977" t="s">
        <v>54</v>
      </c>
      <c r="F5977" t="s">
        <v>55</v>
      </c>
      <c r="G5977" t="s">
        <v>68</v>
      </c>
      <c r="H5977">
        <v>-2</v>
      </c>
      <c r="I5977">
        <v>5.29</v>
      </c>
      <c r="J5977">
        <v>7.2999999999999995E-2</v>
      </c>
      <c r="K5977">
        <v>3.37</v>
      </c>
      <c r="L5977" t="s">
        <v>57</v>
      </c>
    </row>
    <row r="5978" spans="1:12" x14ac:dyDescent="0.3">
      <c r="A5978" t="s">
        <v>4395</v>
      </c>
      <c r="B5978" t="s">
        <v>7920</v>
      </c>
      <c r="C5978" t="s">
        <v>84</v>
      </c>
      <c r="D5978" t="s">
        <v>171</v>
      </c>
      <c r="E5978" t="s">
        <v>60</v>
      </c>
      <c r="F5978" t="s">
        <v>61</v>
      </c>
      <c r="G5978" t="s">
        <v>68</v>
      </c>
      <c r="H5978">
        <v>1</v>
      </c>
      <c r="I5978">
        <v>41.7</v>
      </c>
      <c r="J5978">
        <v>0</v>
      </c>
      <c r="K5978">
        <v>18.420000000000002</v>
      </c>
      <c r="L5978" t="s">
        <v>57</v>
      </c>
    </row>
    <row r="5979" spans="1:12" x14ac:dyDescent="0.3">
      <c r="A5979" t="s">
        <v>5060</v>
      </c>
      <c r="B5979" t="s">
        <v>7180</v>
      </c>
      <c r="C5979" t="s">
        <v>88</v>
      </c>
      <c r="D5979" t="s">
        <v>179</v>
      </c>
      <c r="E5979" t="s">
        <v>54</v>
      </c>
      <c r="F5979" t="s">
        <v>268</v>
      </c>
      <c r="G5979" t="s">
        <v>56</v>
      </c>
      <c r="H5979">
        <v>2</v>
      </c>
      <c r="I5979">
        <v>23.02</v>
      </c>
      <c r="J5979">
        <v>8.4000000000000005E-2</v>
      </c>
      <c r="K5979">
        <v>13.71</v>
      </c>
      <c r="L5979" t="s">
        <v>57</v>
      </c>
    </row>
    <row r="5980" spans="1:12" x14ac:dyDescent="0.3">
      <c r="A5980" t="s">
        <v>4317</v>
      </c>
      <c r="B5980" t="s">
        <v>7403</v>
      </c>
      <c r="C5980" t="s">
        <v>88</v>
      </c>
      <c r="D5980" t="s">
        <v>135</v>
      </c>
      <c r="E5980" t="s">
        <v>71</v>
      </c>
      <c r="F5980" t="s">
        <v>126</v>
      </c>
      <c r="G5980" t="s">
        <v>56</v>
      </c>
      <c r="H5980">
        <v>1</v>
      </c>
      <c r="I5980">
        <v>29.65</v>
      </c>
      <c r="J5980">
        <v>8.5999999999999993E-2</v>
      </c>
      <c r="K5980">
        <v>20.02</v>
      </c>
      <c r="L5980" t="s">
        <v>57</v>
      </c>
    </row>
    <row r="5981" spans="1:12" x14ac:dyDescent="0.3">
      <c r="A5981" t="s">
        <v>222</v>
      </c>
      <c r="B5981" t="s">
        <v>7388</v>
      </c>
      <c r="C5981" t="s">
        <v>88</v>
      </c>
      <c r="D5981" t="s">
        <v>123</v>
      </c>
      <c r="E5981" t="s">
        <v>54</v>
      </c>
      <c r="F5981" t="s">
        <v>65</v>
      </c>
      <c r="G5981" t="s">
        <v>68</v>
      </c>
      <c r="H5981">
        <v>1</v>
      </c>
      <c r="J5981">
        <v>7.3999999999999996E-2</v>
      </c>
      <c r="K5981">
        <v>9.9700000000000006</v>
      </c>
      <c r="L5981" t="s">
        <v>57</v>
      </c>
    </row>
    <row r="5982" spans="1:12" x14ac:dyDescent="0.3">
      <c r="A5982" t="s">
        <v>4363</v>
      </c>
      <c r="B5982" t="s">
        <v>7607</v>
      </c>
      <c r="C5982" t="s">
        <v>84</v>
      </c>
      <c r="D5982" t="s">
        <v>8538</v>
      </c>
      <c r="E5982" t="s">
        <v>107</v>
      </c>
      <c r="F5982" t="s">
        <v>139</v>
      </c>
      <c r="G5982" t="s">
        <v>56</v>
      </c>
      <c r="H5982">
        <v>1</v>
      </c>
      <c r="I5982">
        <v>24.69</v>
      </c>
      <c r="J5982">
        <v>0.14000000000000001</v>
      </c>
      <c r="K5982">
        <v>10.59</v>
      </c>
      <c r="L5982" t="s">
        <v>57</v>
      </c>
    </row>
    <row r="5983" spans="1:12" x14ac:dyDescent="0.3">
      <c r="A5983" t="s">
        <v>1661</v>
      </c>
      <c r="B5983" t="s">
        <v>8417</v>
      </c>
      <c r="C5983" t="s">
        <v>84</v>
      </c>
      <c r="D5983" t="s">
        <v>147</v>
      </c>
      <c r="E5983" t="s">
        <v>54</v>
      </c>
      <c r="F5983" t="s">
        <v>65</v>
      </c>
      <c r="G5983" t="s">
        <v>56</v>
      </c>
      <c r="H5983">
        <v>3</v>
      </c>
      <c r="I5983">
        <v>24.01</v>
      </c>
      <c r="J5983">
        <v>0.154</v>
      </c>
      <c r="K5983">
        <v>14.46</v>
      </c>
      <c r="L5983" t="s">
        <v>57</v>
      </c>
    </row>
    <row r="5984" spans="1:12" x14ac:dyDescent="0.3">
      <c r="A5984" t="s">
        <v>2519</v>
      </c>
      <c r="B5984" t="s">
        <v>7813</v>
      </c>
      <c r="C5984" t="s">
        <v>52</v>
      </c>
      <c r="D5984" t="s">
        <v>216</v>
      </c>
      <c r="E5984" t="s">
        <v>93</v>
      </c>
      <c r="F5984" t="s">
        <v>219</v>
      </c>
      <c r="G5984" t="s">
        <v>56</v>
      </c>
      <c r="H5984">
        <v>1</v>
      </c>
      <c r="I5984">
        <v>54.92</v>
      </c>
      <c r="J5984">
        <v>0.11899999999999999</v>
      </c>
      <c r="K5984">
        <v>24.21</v>
      </c>
      <c r="L5984" t="s">
        <v>57</v>
      </c>
    </row>
    <row r="5985" spans="1:12" x14ac:dyDescent="0.3">
      <c r="A5985" t="s">
        <v>6373</v>
      </c>
      <c r="B5985" t="s">
        <v>7307</v>
      </c>
      <c r="C5985" t="s">
        <v>84</v>
      </c>
      <c r="D5985" t="s">
        <v>243</v>
      </c>
      <c r="E5985" t="s">
        <v>71</v>
      </c>
      <c r="F5985" t="s">
        <v>86</v>
      </c>
      <c r="G5985" t="s">
        <v>68</v>
      </c>
      <c r="H5985">
        <v>3</v>
      </c>
      <c r="I5985">
        <v>295.43</v>
      </c>
      <c r="J5985">
        <v>5.6000000000000001E-2</v>
      </c>
      <c r="K5985">
        <v>217.29</v>
      </c>
    </row>
    <row r="5986" spans="1:12" x14ac:dyDescent="0.3">
      <c r="A5986" t="s">
        <v>609</v>
      </c>
      <c r="B5986" t="s">
        <v>7962</v>
      </c>
      <c r="C5986" t="s">
        <v>52</v>
      </c>
      <c r="D5986" t="s">
        <v>155</v>
      </c>
      <c r="E5986" t="s">
        <v>54</v>
      </c>
      <c r="F5986" t="s">
        <v>65</v>
      </c>
      <c r="G5986" t="s">
        <v>68</v>
      </c>
      <c r="H5986">
        <v>4</v>
      </c>
      <c r="I5986">
        <v>22.65</v>
      </c>
      <c r="J5986">
        <v>2.5000000000000001E-2</v>
      </c>
      <c r="K5986">
        <v>14.85</v>
      </c>
      <c r="L5986" t="s">
        <v>57</v>
      </c>
    </row>
    <row r="5987" spans="1:12" x14ac:dyDescent="0.3">
      <c r="A5987" t="s">
        <v>2367</v>
      </c>
      <c r="B5987" t="s">
        <v>8589</v>
      </c>
      <c r="C5987" t="s">
        <v>88</v>
      </c>
      <c r="D5987" t="s">
        <v>7776</v>
      </c>
      <c r="E5987" t="s">
        <v>7021</v>
      </c>
      <c r="F5987" t="s">
        <v>193</v>
      </c>
      <c r="G5987" t="s">
        <v>68</v>
      </c>
      <c r="H5987">
        <v>2</v>
      </c>
      <c r="I5987">
        <v>54.15</v>
      </c>
      <c r="J5987">
        <v>1.2E-2</v>
      </c>
      <c r="K5987">
        <v>17.059999999999999</v>
      </c>
      <c r="L5987" t="s">
        <v>57</v>
      </c>
    </row>
    <row r="5988" spans="1:12" x14ac:dyDescent="0.3">
      <c r="A5988" t="s">
        <v>4474</v>
      </c>
      <c r="B5988" t="s">
        <v>7914</v>
      </c>
      <c r="C5988" t="s">
        <v>52</v>
      </c>
      <c r="D5988" t="s">
        <v>70</v>
      </c>
      <c r="E5988" t="s">
        <v>71</v>
      </c>
      <c r="F5988" t="s">
        <v>86</v>
      </c>
      <c r="G5988" t="s">
        <v>56</v>
      </c>
      <c r="H5988">
        <v>3</v>
      </c>
      <c r="I5988">
        <v>166.34</v>
      </c>
      <c r="J5988">
        <v>8.8999999999999996E-2</v>
      </c>
      <c r="K5988">
        <v>123.26</v>
      </c>
      <c r="L5988" t="s">
        <v>57</v>
      </c>
    </row>
    <row r="5989" spans="1:12" x14ac:dyDescent="0.3">
      <c r="A5989" t="s">
        <v>3795</v>
      </c>
      <c r="B5989" t="s">
        <v>8669</v>
      </c>
      <c r="C5989" t="s">
        <v>63</v>
      </c>
      <c r="D5989" t="s">
        <v>251</v>
      </c>
      <c r="E5989" t="s">
        <v>93</v>
      </c>
      <c r="F5989" t="s">
        <v>124</v>
      </c>
      <c r="G5989" t="s">
        <v>56</v>
      </c>
      <c r="H5989">
        <v>3</v>
      </c>
      <c r="I5989">
        <v>21.16</v>
      </c>
      <c r="J5989">
        <v>0.14099999999999999</v>
      </c>
      <c r="K5989">
        <v>9.18</v>
      </c>
      <c r="L5989" t="s">
        <v>57</v>
      </c>
    </row>
    <row r="5990" spans="1:12" x14ac:dyDescent="0.3">
      <c r="A5990" t="s">
        <v>4487</v>
      </c>
      <c r="B5990" t="s">
        <v>8063</v>
      </c>
      <c r="C5990" t="s">
        <v>88</v>
      </c>
      <c r="D5990" t="s">
        <v>7399</v>
      </c>
      <c r="E5990" t="s">
        <v>54</v>
      </c>
      <c r="F5990" t="s">
        <v>156</v>
      </c>
      <c r="G5990" t="s">
        <v>56</v>
      </c>
      <c r="H5990">
        <v>4</v>
      </c>
      <c r="I5990">
        <v>24.44</v>
      </c>
      <c r="J5990">
        <v>5.0999999999999997E-2</v>
      </c>
      <c r="K5990">
        <v>13.78</v>
      </c>
      <c r="L5990" t="s">
        <v>57</v>
      </c>
    </row>
    <row r="5991" spans="1:12" x14ac:dyDescent="0.3">
      <c r="A5991" t="s">
        <v>5087</v>
      </c>
      <c r="B5991" t="s">
        <v>8670</v>
      </c>
      <c r="C5991" t="s">
        <v>63</v>
      </c>
      <c r="D5991" t="s">
        <v>263</v>
      </c>
      <c r="E5991" t="s">
        <v>71</v>
      </c>
      <c r="F5991" t="s">
        <v>78</v>
      </c>
      <c r="G5991" t="s">
        <v>68</v>
      </c>
      <c r="H5991">
        <v>2</v>
      </c>
      <c r="I5991">
        <v>112.22</v>
      </c>
      <c r="J5991">
        <v>0.16700000000000001</v>
      </c>
      <c r="K5991">
        <v>82.73</v>
      </c>
      <c r="L5991" t="s">
        <v>104</v>
      </c>
    </row>
    <row r="5992" spans="1:12" x14ac:dyDescent="0.3">
      <c r="A5992" t="s">
        <v>2087</v>
      </c>
      <c r="B5992" t="s">
        <v>7601</v>
      </c>
      <c r="C5992" t="s">
        <v>52</v>
      </c>
      <c r="D5992" t="s">
        <v>130</v>
      </c>
      <c r="E5992" t="s">
        <v>60</v>
      </c>
      <c r="F5992" t="s">
        <v>90</v>
      </c>
      <c r="G5992" t="s">
        <v>68</v>
      </c>
      <c r="H5992">
        <v>5</v>
      </c>
      <c r="I5992">
        <v>20.46</v>
      </c>
      <c r="J5992">
        <v>0.111</v>
      </c>
      <c r="K5992">
        <v>8.92</v>
      </c>
      <c r="L5992" t="s">
        <v>57</v>
      </c>
    </row>
    <row r="5993" spans="1:12" x14ac:dyDescent="0.3">
      <c r="A5993" t="s">
        <v>4990</v>
      </c>
      <c r="B5993" t="s">
        <v>7057</v>
      </c>
      <c r="C5993" t="s">
        <v>88</v>
      </c>
      <c r="D5993" t="s">
        <v>116</v>
      </c>
      <c r="E5993" t="s">
        <v>107</v>
      </c>
      <c r="F5993" t="s">
        <v>148</v>
      </c>
      <c r="G5993" t="s">
        <v>56</v>
      </c>
      <c r="H5993">
        <v>1</v>
      </c>
      <c r="I5993">
        <v>46.45</v>
      </c>
      <c r="J5993">
        <v>9.6000000000000002E-2</v>
      </c>
      <c r="K5993">
        <v>14.12</v>
      </c>
      <c r="L5993" t="s">
        <v>57</v>
      </c>
    </row>
    <row r="5994" spans="1:12" x14ac:dyDescent="0.3">
      <c r="A5994" t="s">
        <v>3177</v>
      </c>
      <c r="B5994" t="s">
        <v>7842</v>
      </c>
      <c r="C5994" t="s">
        <v>88</v>
      </c>
      <c r="D5994" t="s">
        <v>202</v>
      </c>
      <c r="E5994" t="s">
        <v>6924</v>
      </c>
      <c r="F5994" t="s">
        <v>78</v>
      </c>
      <c r="G5994" t="s">
        <v>56</v>
      </c>
      <c r="H5994">
        <v>9</v>
      </c>
      <c r="I5994">
        <v>211.13</v>
      </c>
      <c r="J5994">
        <v>1.4E-2</v>
      </c>
      <c r="K5994">
        <v>165.08</v>
      </c>
      <c r="L5994" t="s">
        <v>6720</v>
      </c>
    </row>
    <row r="5995" spans="1:12" x14ac:dyDescent="0.3">
      <c r="A5995" t="s">
        <v>4244</v>
      </c>
      <c r="B5995" t="s">
        <v>7621</v>
      </c>
      <c r="C5995" t="s">
        <v>63</v>
      </c>
      <c r="D5995" t="s">
        <v>302</v>
      </c>
      <c r="E5995" t="s">
        <v>107</v>
      </c>
      <c r="F5995" t="s">
        <v>108</v>
      </c>
      <c r="G5995" t="s">
        <v>56</v>
      </c>
      <c r="H5995">
        <v>4</v>
      </c>
      <c r="I5995">
        <v>17.07</v>
      </c>
      <c r="J5995">
        <v>0.217</v>
      </c>
      <c r="K5995">
        <v>6.32</v>
      </c>
      <c r="L5995" t="s">
        <v>57</v>
      </c>
    </row>
    <row r="5996" spans="1:12" x14ac:dyDescent="0.3">
      <c r="A5996" t="s">
        <v>2468</v>
      </c>
      <c r="B5996" t="s">
        <v>7821</v>
      </c>
      <c r="C5996" t="s">
        <v>52</v>
      </c>
      <c r="D5996" t="s">
        <v>96</v>
      </c>
      <c r="E5996" t="s">
        <v>54</v>
      </c>
      <c r="F5996" t="s">
        <v>114</v>
      </c>
      <c r="H5996">
        <v>1</v>
      </c>
      <c r="I5996">
        <v>11.74</v>
      </c>
      <c r="J5996">
        <v>8.4000000000000005E-2</v>
      </c>
      <c r="L5996" t="s">
        <v>104</v>
      </c>
    </row>
    <row r="5997" spans="1:12" x14ac:dyDescent="0.3">
      <c r="A5997" t="s">
        <v>3333</v>
      </c>
      <c r="B5997" t="s">
        <v>8507</v>
      </c>
      <c r="C5997" t="s">
        <v>88</v>
      </c>
      <c r="D5997" t="s">
        <v>92</v>
      </c>
      <c r="E5997" t="s">
        <v>71</v>
      </c>
      <c r="F5997" t="s">
        <v>97</v>
      </c>
      <c r="G5997" t="s">
        <v>68</v>
      </c>
      <c r="H5997">
        <v>1</v>
      </c>
      <c r="I5997">
        <v>166.12</v>
      </c>
      <c r="J5997">
        <v>3.0000000000000001E-3</v>
      </c>
      <c r="K5997">
        <v>121.42</v>
      </c>
      <c r="L5997" t="s">
        <v>57</v>
      </c>
    </row>
    <row r="5998" spans="1:12" x14ac:dyDescent="0.3">
      <c r="A5998" t="s">
        <v>5031</v>
      </c>
      <c r="B5998" t="s">
        <v>8671</v>
      </c>
      <c r="C5998" t="s">
        <v>88</v>
      </c>
      <c r="D5998" t="s">
        <v>89</v>
      </c>
      <c r="E5998" t="s">
        <v>60</v>
      </c>
      <c r="F5998" t="s">
        <v>67</v>
      </c>
      <c r="G5998" t="s">
        <v>68</v>
      </c>
      <c r="H5998">
        <v>4</v>
      </c>
      <c r="I5998">
        <v>44.8</v>
      </c>
      <c r="J5998">
        <v>0</v>
      </c>
      <c r="K5998">
        <v>24.57</v>
      </c>
      <c r="L5998" t="s">
        <v>57</v>
      </c>
    </row>
    <row r="5999" spans="1:12" x14ac:dyDescent="0.3">
      <c r="A5999" t="s">
        <v>3738</v>
      </c>
      <c r="B5999" t="s">
        <v>8672</v>
      </c>
      <c r="C5999" t="s">
        <v>52</v>
      </c>
      <c r="D5999" t="s">
        <v>181</v>
      </c>
      <c r="E5999" t="s">
        <v>60</v>
      </c>
      <c r="F5999" t="s">
        <v>61</v>
      </c>
      <c r="G5999" t="s">
        <v>68</v>
      </c>
      <c r="H5999">
        <v>1</v>
      </c>
      <c r="I5999">
        <v>21.43</v>
      </c>
      <c r="J5999">
        <v>3.5000000000000003E-2</v>
      </c>
      <c r="K5999">
        <v>8.77</v>
      </c>
      <c r="L5999" t="s">
        <v>57</v>
      </c>
    </row>
    <row r="6000" spans="1:12" x14ac:dyDescent="0.3">
      <c r="A6000" t="s">
        <v>646</v>
      </c>
      <c r="B6000" t="s">
        <v>7911</v>
      </c>
      <c r="C6000" t="s">
        <v>84</v>
      </c>
      <c r="D6000" t="s">
        <v>196</v>
      </c>
      <c r="E6000" t="s">
        <v>93</v>
      </c>
      <c r="F6000" t="s">
        <v>219</v>
      </c>
      <c r="G6000" t="s">
        <v>56</v>
      </c>
      <c r="H6000">
        <v>5</v>
      </c>
      <c r="I6000">
        <v>68.94</v>
      </c>
      <c r="J6000">
        <v>0.19500000000000001</v>
      </c>
      <c r="K6000">
        <v>30.16</v>
      </c>
      <c r="L6000" t="s">
        <v>57</v>
      </c>
    </row>
    <row r="6001" spans="1:12" x14ac:dyDescent="0.3">
      <c r="A6001" t="s">
        <v>6111</v>
      </c>
      <c r="B6001" t="s">
        <v>7559</v>
      </c>
      <c r="C6001" t="s">
        <v>52</v>
      </c>
      <c r="D6001" t="s">
        <v>216</v>
      </c>
      <c r="E6001" t="s">
        <v>71</v>
      </c>
      <c r="F6001" t="s">
        <v>72</v>
      </c>
      <c r="G6001" t="s">
        <v>56</v>
      </c>
      <c r="H6001">
        <v>4</v>
      </c>
      <c r="I6001">
        <v>193.09</v>
      </c>
      <c r="J6001">
        <v>5.0999999999999997E-2</v>
      </c>
      <c r="K6001">
        <v>151.9</v>
      </c>
      <c r="L6001" t="s">
        <v>57</v>
      </c>
    </row>
    <row r="6002" spans="1:12" x14ac:dyDescent="0.3">
      <c r="A6002" t="s">
        <v>5768</v>
      </c>
      <c r="B6002" t="s">
        <v>6761</v>
      </c>
      <c r="C6002" t="s">
        <v>88</v>
      </c>
      <c r="D6002" t="s">
        <v>202</v>
      </c>
      <c r="E6002" t="s">
        <v>60</v>
      </c>
      <c r="F6002" t="s">
        <v>99</v>
      </c>
      <c r="G6002" t="s">
        <v>56</v>
      </c>
      <c r="H6002">
        <v>1</v>
      </c>
      <c r="I6002">
        <v>116.34</v>
      </c>
      <c r="J6002">
        <v>0.09</v>
      </c>
      <c r="K6002">
        <v>47.79</v>
      </c>
      <c r="L6002" t="s">
        <v>57</v>
      </c>
    </row>
    <row r="6003" spans="1:12" x14ac:dyDescent="0.3">
      <c r="A6003" t="s">
        <v>367</v>
      </c>
      <c r="B6003" t="s">
        <v>8488</v>
      </c>
      <c r="C6003" t="s">
        <v>52</v>
      </c>
      <c r="D6003" t="s">
        <v>155</v>
      </c>
      <c r="E6003" t="s">
        <v>93</v>
      </c>
      <c r="F6003" t="s">
        <v>141</v>
      </c>
      <c r="G6003" t="s">
        <v>56</v>
      </c>
      <c r="H6003">
        <v>1</v>
      </c>
      <c r="I6003">
        <v>76.430000000000007</v>
      </c>
      <c r="J6003">
        <v>5.3999999999999999E-2</v>
      </c>
      <c r="L6003" t="s">
        <v>57</v>
      </c>
    </row>
    <row r="6004" spans="1:12" x14ac:dyDescent="0.3">
      <c r="A6004" t="s">
        <v>4650</v>
      </c>
      <c r="B6004" t="s">
        <v>6761</v>
      </c>
      <c r="C6004" t="s">
        <v>84</v>
      </c>
      <c r="D6004" t="s">
        <v>243</v>
      </c>
      <c r="E6004" t="s">
        <v>71</v>
      </c>
      <c r="F6004" t="s">
        <v>126</v>
      </c>
      <c r="G6004" t="s">
        <v>56</v>
      </c>
      <c r="H6004">
        <v>4</v>
      </c>
      <c r="I6004">
        <v>209</v>
      </c>
      <c r="J6004">
        <v>8.7999999999999995E-2</v>
      </c>
      <c r="K6004">
        <v>166.27</v>
      </c>
      <c r="L6004" t="s">
        <v>6738</v>
      </c>
    </row>
    <row r="6005" spans="1:12" x14ac:dyDescent="0.3">
      <c r="A6005" t="s">
        <v>5606</v>
      </c>
      <c r="B6005" t="s">
        <v>8673</v>
      </c>
      <c r="C6005" t="s">
        <v>63</v>
      </c>
      <c r="D6005" t="s">
        <v>159</v>
      </c>
      <c r="E6005" t="s">
        <v>93</v>
      </c>
      <c r="F6005" t="s">
        <v>141</v>
      </c>
      <c r="G6005" t="s">
        <v>68</v>
      </c>
      <c r="H6005">
        <v>8</v>
      </c>
      <c r="I6005">
        <v>36.729999999999997</v>
      </c>
      <c r="J6005">
        <v>0.22600000000000001</v>
      </c>
      <c r="K6005">
        <v>13.11</v>
      </c>
      <c r="L6005" t="s">
        <v>57</v>
      </c>
    </row>
    <row r="6006" spans="1:12" x14ac:dyDescent="0.3">
      <c r="A6006" t="s">
        <v>3075</v>
      </c>
      <c r="B6006" t="s">
        <v>6765</v>
      </c>
      <c r="C6006" t="s">
        <v>52</v>
      </c>
      <c r="D6006" t="s">
        <v>96</v>
      </c>
      <c r="E6006" t="s">
        <v>71</v>
      </c>
      <c r="F6006" t="s">
        <v>126</v>
      </c>
      <c r="G6006" t="s">
        <v>56</v>
      </c>
      <c r="H6006">
        <v>2</v>
      </c>
      <c r="I6006">
        <v>255.76</v>
      </c>
      <c r="J6006">
        <v>6.0999999999999999E-2</v>
      </c>
      <c r="K6006">
        <v>197.73</v>
      </c>
      <c r="L6006" t="s">
        <v>57</v>
      </c>
    </row>
    <row r="6007" spans="1:12" x14ac:dyDescent="0.3">
      <c r="A6007" t="s">
        <v>1070</v>
      </c>
      <c r="B6007" t="s">
        <v>7017</v>
      </c>
      <c r="C6007" t="s">
        <v>84</v>
      </c>
      <c r="D6007" t="s">
        <v>169</v>
      </c>
      <c r="E6007" t="s">
        <v>60</v>
      </c>
      <c r="F6007" t="s">
        <v>67</v>
      </c>
      <c r="G6007" t="s">
        <v>68</v>
      </c>
      <c r="H6007">
        <v>1</v>
      </c>
      <c r="I6007">
        <v>43.5</v>
      </c>
      <c r="J6007">
        <v>0.157</v>
      </c>
      <c r="K6007">
        <v>21.95</v>
      </c>
      <c r="L6007" t="s">
        <v>57</v>
      </c>
    </row>
    <row r="6008" spans="1:12" x14ac:dyDescent="0.3">
      <c r="A6008" t="s">
        <v>6293</v>
      </c>
      <c r="B6008" t="s">
        <v>8674</v>
      </c>
      <c r="C6008" t="s">
        <v>63</v>
      </c>
      <c r="D6008" t="s">
        <v>281</v>
      </c>
      <c r="E6008" t="s">
        <v>71</v>
      </c>
      <c r="F6008" t="s">
        <v>86</v>
      </c>
      <c r="G6008" t="s">
        <v>56</v>
      </c>
      <c r="H6008">
        <v>11</v>
      </c>
      <c r="I6008">
        <v>270.08</v>
      </c>
      <c r="J6008">
        <v>0.23899999999999999</v>
      </c>
      <c r="K6008">
        <v>192.82</v>
      </c>
      <c r="L6008" t="s">
        <v>57</v>
      </c>
    </row>
    <row r="6009" spans="1:12" x14ac:dyDescent="0.3">
      <c r="A6009" t="s">
        <v>1134</v>
      </c>
      <c r="B6009" t="s">
        <v>8542</v>
      </c>
      <c r="C6009" t="s">
        <v>88</v>
      </c>
      <c r="D6009" t="s">
        <v>429</v>
      </c>
      <c r="E6009" t="s">
        <v>71</v>
      </c>
      <c r="F6009" t="s">
        <v>97</v>
      </c>
      <c r="G6009" t="s">
        <v>68</v>
      </c>
      <c r="H6009">
        <v>3</v>
      </c>
      <c r="I6009">
        <v>251.38</v>
      </c>
      <c r="J6009">
        <v>0.111</v>
      </c>
      <c r="K6009">
        <v>198.86</v>
      </c>
      <c r="L6009" t="s">
        <v>57</v>
      </c>
    </row>
    <row r="6010" spans="1:12" x14ac:dyDescent="0.3">
      <c r="A6010" t="s">
        <v>6568</v>
      </c>
      <c r="B6010" t="s">
        <v>8675</v>
      </c>
      <c r="C6010" t="s">
        <v>52</v>
      </c>
      <c r="D6010" t="s">
        <v>272</v>
      </c>
      <c r="E6010" t="s">
        <v>107</v>
      </c>
      <c r="F6010" t="s">
        <v>108</v>
      </c>
      <c r="G6010" t="s">
        <v>68</v>
      </c>
      <c r="H6010">
        <v>4</v>
      </c>
      <c r="I6010">
        <v>8.9600000000000009</v>
      </c>
      <c r="J6010">
        <v>9.6000000000000002E-2</v>
      </c>
      <c r="K6010">
        <v>3.63</v>
      </c>
      <c r="L6010" t="s">
        <v>57</v>
      </c>
    </row>
    <row r="6011" spans="1:12" x14ac:dyDescent="0.3">
      <c r="A6011" t="s">
        <v>5579</v>
      </c>
      <c r="B6011" t="s">
        <v>6829</v>
      </c>
      <c r="C6011" t="s">
        <v>88</v>
      </c>
      <c r="D6011" t="s">
        <v>92</v>
      </c>
      <c r="E6011" t="s">
        <v>93</v>
      </c>
      <c r="F6011" t="s">
        <v>219</v>
      </c>
      <c r="G6011" t="s">
        <v>68</v>
      </c>
      <c r="H6011">
        <v>5</v>
      </c>
      <c r="I6011">
        <v>33.369999999999997</v>
      </c>
      <c r="J6011">
        <v>0.06</v>
      </c>
      <c r="K6011">
        <v>14.81</v>
      </c>
    </row>
    <row r="6012" spans="1:12" x14ac:dyDescent="0.3">
      <c r="A6012" t="s">
        <v>2065</v>
      </c>
      <c r="B6012" t="s">
        <v>6919</v>
      </c>
      <c r="C6012" t="s">
        <v>52</v>
      </c>
      <c r="D6012" t="s">
        <v>130</v>
      </c>
      <c r="E6012" t="s">
        <v>93</v>
      </c>
      <c r="F6012" t="s">
        <v>124</v>
      </c>
      <c r="G6012" t="s">
        <v>68</v>
      </c>
      <c r="H6012">
        <v>10</v>
      </c>
      <c r="I6012">
        <v>78.13</v>
      </c>
      <c r="J6012">
        <v>4.5999999999999999E-2</v>
      </c>
      <c r="K6012">
        <v>38.92</v>
      </c>
      <c r="L6012" t="s">
        <v>57</v>
      </c>
    </row>
    <row r="6013" spans="1:12" x14ac:dyDescent="0.3">
      <c r="A6013" t="s">
        <v>461</v>
      </c>
      <c r="B6013" t="s">
        <v>7984</v>
      </c>
      <c r="C6013" t="s">
        <v>52</v>
      </c>
      <c r="D6013" t="s">
        <v>200</v>
      </c>
      <c r="E6013" t="s">
        <v>71</v>
      </c>
      <c r="F6013" t="s">
        <v>86</v>
      </c>
      <c r="G6013" t="s">
        <v>56</v>
      </c>
      <c r="H6013">
        <v>1</v>
      </c>
      <c r="I6013">
        <v>178.68</v>
      </c>
      <c r="J6013">
        <v>1.2999999999999999E-2</v>
      </c>
      <c r="K6013">
        <v>128.99</v>
      </c>
      <c r="L6013" t="s">
        <v>57</v>
      </c>
    </row>
    <row r="6014" spans="1:12" x14ac:dyDescent="0.3">
      <c r="A6014" t="s">
        <v>3363</v>
      </c>
      <c r="B6014" t="s">
        <v>7998</v>
      </c>
      <c r="C6014" t="s">
        <v>88</v>
      </c>
      <c r="D6014" t="s">
        <v>92</v>
      </c>
      <c r="E6014" t="s">
        <v>60</v>
      </c>
      <c r="F6014" t="s">
        <v>76</v>
      </c>
      <c r="G6014" t="s">
        <v>56</v>
      </c>
      <c r="H6014">
        <v>9</v>
      </c>
      <c r="I6014">
        <v>91.06</v>
      </c>
      <c r="J6014">
        <v>8.1000000000000003E-2</v>
      </c>
      <c r="K6014">
        <v>49.32</v>
      </c>
      <c r="L6014" t="s">
        <v>57</v>
      </c>
    </row>
    <row r="6015" spans="1:12" x14ac:dyDescent="0.3">
      <c r="A6015" t="s">
        <v>2591</v>
      </c>
      <c r="B6015" t="s">
        <v>7047</v>
      </c>
      <c r="C6015" t="s">
        <v>88</v>
      </c>
      <c r="D6015" t="s">
        <v>206</v>
      </c>
      <c r="E6015" t="s">
        <v>71</v>
      </c>
      <c r="F6015" t="s">
        <v>97</v>
      </c>
      <c r="G6015" t="s">
        <v>68</v>
      </c>
      <c r="H6015">
        <v>4</v>
      </c>
      <c r="I6015">
        <v>291.41000000000003</v>
      </c>
      <c r="J6015">
        <v>0.06</v>
      </c>
      <c r="K6015">
        <v>224.95</v>
      </c>
      <c r="L6015" t="s">
        <v>57</v>
      </c>
    </row>
    <row r="6016" spans="1:12" x14ac:dyDescent="0.3">
      <c r="A6016" t="s">
        <v>3604</v>
      </c>
      <c r="B6016" t="s">
        <v>6885</v>
      </c>
      <c r="C6016" t="s">
        <v>52</v>
      </c>
      <c r="D6016" t="s">
        <v>70</v>
      </c>
      <c r="E6016" t="s">
        <v>71</v>
      </c>
      <c r="F6016" t="s">
        <v>78</v>
      </c>
      <c r="G6016" t="s">
        <v>56</v>
      </c>
      <c r="H6016">
        <v>1</v>
      </c>
      <c r="I6016">
        <v>162.53</v>
      </c>
      <c r="J6016">
        <v>0.05</v>
      </c>
      <c r="K6016">
        <v>108.12</v>
      </c>
      <c r="L6016" t="s">
        <v>57</v>
      </c>
    </row>
    <row r="6017" spans="1:12" x14ac:dyDescent="0.3">
      <c r="A6017" t="s">
        <v>3978</v>
      </c>
      <c r="B6017" t="s">
        <v>7258</v>
      </c>
      <c r="C6017" t="s">
        <v>88</v>
      </c>
      <c r="D6017" t="s">
        <v>183</v>
      </c>
      <c r="E6017" t="s">
        <v>60</v>
      </c>
      <c r="F6017" t="s">
        <v>99</v>
      </c>
      <c r="G6017" t="s">
        <v>68</v>
      </c>
      <c r="H6017">
        <v>2</v>
      </c>
      <c r="I6017">
        <v>94.69</v>
      </c>
      <c r="J6017">
        <v>1.7999999999999999E-2</v>
      </c>
      <c r="K6017">
        <v>38.57</v>
      </c>
      <c r="L6017" t="s">
        <v>57</v>
      </c>
    </row>
    <row r="6018" spans="1:12" x14ac:dyDescent="0.3">
      <c r="A6018" t="s">
        <v>827</v>
      </c>
      <c r="B6018" t="s">
        <v>6754</v>
      </c>
      <c r="C6018" t="s">
        <v>52</v>
      </c>
      <c r="D6018" t="s">
        <v>121</v>
      </c>
      <c r="E6018" t="s">
        <v>54</v>
      </c>
      <c r="F6018" t="s">
        <v>156</v>
      </c>
      <c r="G6018" t="s">
        <v>56</v>
      </c>
      <c r="H6018">
        <v>1</v>
      </c>
      <c r="I6018">
        <v>3.33</v>
      </c>
      <c r="J6018">
        <v>6.0999999999999999E-2</v>
      </c>
      <c r="K6018">
        <v>2.23</v>
      </c>
      <c r="L6018" t="s">
        <v>57</v>
      </c>
    </row>
    <row r="6019" spans="1:12" x14ac:dyDescent="0.3">
      <c r="A6019" t="s">
        <v>312</v>
      </c>
      <c r="B6019" t="s">
        <v>7361</v>
      </c>
      <c r="C6019" t="s">
        <v>63</v>
      </c>
      <c r="D6019" t="s">
        <v>159</v>
      </c>
      <c r="E6019" t="s">
        <v>60</v>
      </c>
      <c r="F6019" t="s">
        <v>90</v>
      </c>
      <c r="G6019" t="s">
        <v>68</v>
      </c>
      <c r="H6019">
        <v>8</v>
      </c>
      <c r="I6019">
        <v>58.45</v>
      </c>
      <c r="J6019">
        <v>0.26500000000000001</v>
      </c>
      <c r="K6019">
        <v>30.63</v>
      </c>
      <c r="L6019" t="s">
        <v>57</v>
      </c>
    </row>
    <row r="6020" spans="1:12" x14ac:dyDescent="0.3">
      <c r="A6020" t="s">
        <v>4574</v>
      </c>
      <c r="B6020" t="s">
        <v>7696</v>
      </c>
      <c r="C6020" t="s">
        <v>84</v>
      </c>
      <c r="D6020" t="s">
        <v>196</v>
      </c>
      <c r="E6020" t="s">
        <v>107</v>
      </c>
      <c r="F6020" t="s">
        <v>148</v>
      </c>
      <c r="G6020" t="s">
        <v>68</v>
      </c>
      <c r="H6020">
        <v>4</v>
      </c>
      <c r="I6020">
        <v>46.31</v>
      </c>
      <c r="J6020">
        <v>0.19</v>
      </c>
      <c r="K6020">
        <v>15.09</v>
      </c>
      <c r="L6020" t="s">
        <v>57</v>
      </c>
    </row>
    <row r="6021" spans="1:12" x14ac:dyDescent="0.3">
      <c r="A6021" t="s">
        <v>5282</v>
      </c>
      <c r="B6021" t="s">
        <v>7488</v>
      </c>
      <c r="C6021" t="s">
        <v>84</v>
      </c>
      <c r="D6021" t="s">
        <v>196</v>
      </c>
      <c r="E6021" t="s">
        <v>6924</v>
      </c>
      <c r="F6021" t="s">
        <v>72</v>
      </c>
      <c r="G6021" t="s">
        <v>68</v>
      </c>
      <c r="H6021">
        <v>9</v>
      </c>
      <c r="I6021">
        <v>104.78</v>
      </c>
      <c r="J6021">
        <v>3.0000000000000001E-3</v>
      </c>
      <c r="K6021">
        <v>71.41</v>
      </c>
      <c r="L6021" t="s">
        <v>6720</v>
      </c>
    </row>
    <row r="6022" spans="1:12" x14ac:dyDescent="0.3">
      <c r="A6022" t="s">
        <v>2283</v>
      </c>
      <c r="B6022" t="s">
        <v>7604</v>
      </c>
      <c r="C6022" t="s">
        <v>84</v>
      </c>
      <c r="D6022" t="s">
        <v>177</v>
      </c>
      <c r="E6022" t="s">
        <v>6996</v>
      </c>
      <c r="F6022" t="s">
        <v>255</v>
      </c>
      <c r="G6022" t="s">
        <v>68</v>
      </c>
      <c r="H6022">
        <v>4</v>
      </c>
      <c r="I6022">
        <v>23.22</v>
      </c>
      <c r="J6022">
        <v>8.5000000000000006E-2</v>
      </c>
      <c r="K6022">
        <v>9.2100000000000009</v>
      </c>
      <c r="L6022" t="s">
        <v>57</v>
      </c>
    </row>
    <row r="6023" spans="1:12" x14ac:dyDescent="0.3">
      <c r="A6023" t="s">
        <v>2281</v>
      </c>
      <c r="B6023" t="s">
        <v>8676</v>
      </c>
      <c r="C6023" t="s">
        <v>52</v>
      </c>
      <c r="D6023" t="s">
        <v>96</v>
      </c>
      <c r="E6023" t="s">
        <v>54</v>
      </c>
      <c r="F6023" t="s">
        <v>55</v>
      </c>
      <c r="G6023" t="s">
        <v>68</v>
      </c>
      <c r="H6023">
        <v>12</v>
      </c>
      <c r="I6023">
        <v>14.89</v>
      </c>
      <c r="J6023">
        <v>0</v>
      </c>
      <c r="K6023">
        <v>9.2899999999999991</v>
      </c>
      <c r="L6023" t="s">
        <v>6738</v>
      </c>
    </row>
    <row r="6024" spans="1:12" x14ac:dyDescent="0.3">
      <c r="A6024" t="s">
        <v>2404</v>
      </c>
      <c r="B6024" t="s">
        <v>7463</v>
      </c>
      <c r="C6024" t="s">
        <v>88</v>
      </c>
      <c r="D6024" t="s">
        <v>123</v>
      </c>
      <c r="E6024" t="s">
        <v>71</v>
      </c>
      <c r="F6024" t="s">
        <v>72</v>
      </c>
      <c r="G6024" t="s">
        <v>56</v>
      </c>
      <c r="H6024">
        <v>3</v>
      </c>
      <c r="I6024">
        <v>47.6</v>
      </c>
      <c r="J6024">
        <v>7.0999999999999994E-2</v>
      </c>
      <c r="K6024">
        <v>37.18</v>
      </c>
      <c r="L6024" t="s">
        <v>57</v>
      </c>
    </row>
    <row r="6025" spans="1:12" x14ac:dyDescent="0.3">
      <c r="A6025" t="s">
        <v>4349</v>
      </c>
      <c r="B6025" t="s">
        <v>8453</v>
      </c>
      <c r="C6025" t="s">
        <v>52</v>
      </c>
      <c r="D6025" t="s">
        <v>70</v>
      </c>
      <c r="E6025" t="s">
        <v>71</v>
      </c>
      <c r="F6025" t="s">
        <v>86</v>
      </c>
      <c r="G6025" t="s">
        <v>56</v>
      </c>
      <c r="H6025">
        <v>3</v>
      </c>
      <c r="I6025">
        <v>151.41</v>
      </c>
      <c r="J6025">
        <v>5.8000000000000003E-2</v>
      </c>
      <c r="K6025">
        <v>111.18</v>
      </c>
      <c r="L6025" t="s">
        <v>57</v>
      </c>
    </row>
    <row r="6026" spans="1:12" x14ac:dyDescent="0.3">
      <c r="A6026" t="s">
        <v>3416</v>
      </c>
      <c r="B6026" t="s">
        <v>7120</v>
      </c>
      <c r="C6026" t="s">
        <v>63</v>
      </c>
      <c r="D6026" t="s">
        <v>302</v>
      </c>
      <c r="E6026" t="s">
        <v>107</v>
      </c>
      <c r="F6026" t="s">
        <v>108</v>
      </c>
      <c r="G6026" t="s">
        <v>68</v>
      </c>
      <c r="H6026">
        <v>1</v>
      </c>
      <c r="I6026">
        <v>37.56</v>
      </c>
      <c r="J6026">
        <v>0.21299999999999999</v>
      </c>
      <c r="K6026">
        <v>15.19</v>
      </c>
      <c r="L6026" t="s">
        <v>57</v>
      </c>
    </row>
    <row r="6027" spans="1:12" x14ac:dyDescent="0.3">
      <c r="A6027" t="s">
        <v>884</v>
      </c>
      <c r="B6027" t="s">
        <v>7034</v>
      </c>
      <c r="C6027" t="s">
        <v>88</v>
      </c>
      <c r="D6027" t="s">
        <v>198</v>
      </c>
      <c r="E6027" t="s">
        <v>60</v>
      </c>
      <c r="F6027" t="s">
        <v>6730</v>
      </c>
      <c r="G6027" t="s">
        <v>68</v>
      </c>
      <c r="H6027">
        <v>1</v>
      </c>
      <c r="I6027">
        <v>30.96</v>
      </c>
      <c r="J6027">
        <v>6.9000000000000006E-2</v>
      </c>
      <c r="K6027">
        <v>13.26</v>
      </c>
      <c r="L6027" t="s">
        <v>57</v>
      </c>
    </row>
    <row r="6028" spans="1:12" x14ac:dyDescent="0.3">
      <c r="A6028" t="s">
        <v>3887</v>
      </c>
      <c r="B6028" t="s">
        <v>7177</v>
      </c>
      <c r="C6028" t="s">
        <v>88</v>
      </c>
      <c r="D6028" t="s">
        <v>89</v>
      </c>
      <c r="E6028" t="s">
        <v>54</v>
      </c>
      <c r="F6028" t="s">
        <v>156</v>
      </c>
      <c r="G6028" t="s">
        <v>56</v>
      </c>
      <c r="H6028">
        <v>6</v>
      </c>
      <c r="I6028">
        <v>10.45</v>
      </c>
      <c r="J6028">
        <v>3.4000000000000002E-2</v>
      </c>
      <c r="K6028">
        <v>7.04</v>
      </c>
      <c r="L6028" t="s">
        <v>57</v>
      </c>
    </row>
    <row r="6029" spans="1:12" x14ac:dyDescent="0.3">
      <c r="A6029" t="s">
        <v>5450</v>
      </c>
      <c r="B6029" t="s">
        <v>7354</v>
      </c>
      <c r="C6029" t="s">
        <v>84</v>
      </c>
      <c r="D6029" t="s">
        <v>7128</v>
      </c>
      <c r="E6029" t="s">
        <v>71</v>
      </c>
      <c r="F6029" t="s">
        <v>86</v>
      </c>
      <c r="G6029" t="s">
        <v>68</v>
      </c>
      <c r="H6029">
        <v>2</v>
      </c>
      <c r="I6029">
        <v>40</v>
      </c>
      <c r="J6029">
        <v>0.161</v>
      </c>
      <c r="K6029">
        <v>29.5</v>
      </c>
      <c r="L6029" t="s">
        <v>6738</v>
      </c>
    </row>
    <row r="6030" spans="1:12" x14ac:dyDescent="0.3">
      <c r="A6030" t="s">
        <v>844</v>
      </c>
      <c r="B6030" t="s">
        <v>8677</v>
      </c>
      <c r="C6030" t="s">
        <v>63</v>
      </c>
      <c r="D6030" t="s">
        <v>281</v>
      </c>
      <c r="E6030" t="s">
        <v>93</v>
      </c>
      <c r="F6030" t="s">
        <v>141</v>
      </c>
      <c r="G6030" t="s">
        <v>56</v>
      </c>
      <c r="H6030">
        <v>1</v>
      </c>
      <c r="J6030">
        <v>0.32300000000000001</v>
      </c>
      <c r="K6030">
        <v>27.36</v>
      </c>
      <c r="L6030" t="s">
        <v>57</v>
      </c>
    </row>
    <row r="6031" spans="1:12" x14ac:dyDescent="0.3">
      <c r="A6031" t="s">
        <v>3387</v>
      </c>
      <c r="B6031" t="s">
        <v>8657</v>
      </c>
      <c r="C6031" t="s">
        <v>84</v>
      </c>
      <c r="D6031" t="s">
        <v>225</v>
      </c>
      <c r="E6031" t="s">
        <v>6846</v>
      </c>
      <c r="F6031" t="s">
        <v>72</v>
      </c>
      <c r="G6031" t="s">
        <v>56</v>
      </c>
      <c r="H6031">
        <v>6</v>
      </c>
      <c r="I6031">
        <v>174.77</v>
      </c>
      <c r="J6031">
        <v>0.09</v>
      </c>
      <c r="K6031">
        <v>115.67</v>
      </c>
      <c r="L6031" t="s">
        <v>57</v>
      </c>
    </row>
    <row r="6032" spans="1:12" x14ac:dyDescent="0.3">
      <c r="A6032" t="s">
        <v>4065</v>
      </c>
      <c r="B6032" t="s">
        <v>7404</v>
      </c>
      <c r="C6032" t="s">
        <v>6741</v>
      </c>
      <c r="D6032" t="s">
        <v>6822</v>
      </c>
      <c r="E6032" t="s">
        <v>107</v>
      </c>
      <c r="F6032" t="s">
        <v>108</v>
      </c>
      <c r="G6032" t="s">
        <v>68</v>
      </c>
      <c r="H6032">
        <v>4</v>
      </c>
      <c r="I6032">
        <v>24.85</v>
      </c>
      <c r="J6032">
        <v>0.115</v>
      </c>
      <c r="K6032">
        <v>9.51</v>
      </c>
      <c r="L6032" t="s">
        <v>57</v>
      </c>
    </row>
    <row r="6033" spans="1:12" x14ac:dyDescent="0.3">
      <c r="A6033" t="s">
        <v>4743</v>
      </c>
      <c r="B6033" t="s">
        <v>7409</v>
      </c>
      <c r="C6033" t="s">
        <v>63</v>
      </c>
      <c r="D6033" t="s">
        <v>263</v>
      </c>
      <c r="E6033" t="s">
        <v>54</v>
      </c>
      <c r="F6033" t="s">
        <v>65</v>
      </c>
      <c r="G6033" t="s">
        <v>68</v>
      </c>
      <c r="H6033">
        <v>1</v>
      </c>
      <c r="I6033">
        <v>23.38</v>
      </c>
      <c r="J6033">
        <v>0.20399999999999999</v>
      </c>
      <c r="K6033">
        <v>13.55</v>
      </c>
      <c r="L6033" t="s">
        <v>6720</v>
      </c>
    </row>
    <row r="6034" spans="1:12" x14ac:dyDescent="0.3">
      <c r="A6034" t="s">
        <v>5586</v>
      </c>
      <c r="B6034" t="s">
        <v>6860</v>
      </c>
      <c r="C6034" t="s">
        <v>52</v>
      </c>
      <c r="D6034" t="s">
        <v>101</v>
      </c>
      <c r="E6034" t="s">
        <v>71</v>
      </c>
      <c r="F6034" t="s">
        <v>78</v>
      </c>
      <c r="G6034" t="s">
        <v>68</v>
      </c>
      <c r="H6034">
        <v>4</v>
      </c>
      <c r="I6034">
        <v>94.88</v>
      </c>
      <c r="J6034">
        <v>8.5999999999999993E-2</v>
      </c>
      <c r="K6034">
        <v>70.95</v>
      </c>
      <c r="L6034" t="s">
        <v>57</v>
      </c>
    </row>
    <row r="6035" spans="1:12" x14ac:dyDescent="0.3">
      <c r="A6035" t="s">
        <v>5411</v>
      </c>
      <c r="B6035" t="s">
        <v>8438</v>
      </c>
      <c r="C6035" t="s">
        <v>63</v>
      </c>
      <c r="D6035" t="s">
        <v>159</v>
      </c>
      <c r="E6035" t="s">
        <v>93</v>
      </c>
      <c r="F6035" t="s">
        <v>255</v>
      </c>
      <c r="G6035" t="s">
        <v>68</v>
      </c>
      <c r="H6035">
        <v>4</v>
      </c>
      <c r="I6035">
        <v>47.52</v>
      </c>
      <c r="J6035">
        <v>0.30599999999999999</v>
      </c>
      <c r="K6035">
        <v>21.76</v>
      </c>
      <c r="L6035" t="s">
        <v>104</v>
      </c>
    </row>
    <row r="6036" spans="1:12" x14ac:dyDescent="0.3">
      <c r="A6036" t="s">
        <v>4206</v>
      </c>
      <c r="B6036" t="s">
        <v>7873</v>
      </c>
      <c r="C6036" t="s">
        <v>88</v>
      </c>
      <c r="D6036" t="s">
        <v>135</v>
      </c>
      <c r="E6036" t="s">
        <v>60</v>
      </c>
      <c r="F6036" t="s">
        <v>61</v>
      </c>
      <c r="G6036" t="s">
        <v>68</v>
      </c>
      <c r="H6036">
        <v>2</v>
      </c>
      <c r="I6036">
        <v>39.130000000000003</v>
      </c>
      <c r="J6036">
        <v>8.5999999999999993E-2</v>
      </c>
      <c r="K6036">
        <v>19.89</v>
      </c>
      <c r="L6036" t="s">
        <v>57</v>
      </c>
    </row>
    <row r="6037" spans="1:12" x14ac:dyDescent="0.3">
      <c r="A6037" t="s">
        <v>1498</v>
      </c>
      <c r="B6037" t="s">
        <v>8372</v>
      </c>
      <c r="C6037" t="s">
        <v>52</v>
      </c>
      <c r="D6037" t="s">
        <v>96</v>
      </c>
      <c r="E6037" t="s">
        <v>71</v>
      </c>
      <c r="F6037" t="s">
        <v>78</v>
      </c>
      <c r="G6037" t="s">
        <v>68</v>
      </c>
      <c r="H6037">
        <v>6</v>
      </c>
      <c r="I6037">
        <v>238.89</v>
      </c>
      <c r="J6037">
        <v>2.1999999999999999E-2</v>
      </c>
      <c r="K6037">
        <v>160.53</v>
      </c>
      <c r="L6037" t="s">
        <v>57</v>
      </c>
    </row>
    <row r="6038" spans="1:12" x14ac:dyDescent="0.3">
      <c r="A6038" t="s">
        <v>4592</v>
      </c>
      <c r="B6038" t="s">
        <v>7248</v>
      </c>
      <c r="C6038" t="s">
        <v>63</v>
      </c>
      <c r="D6038" t="s">
        <v>165</v>
      </c>
      <c r="E6038" t="s">
        <v>107</v>
      </c>
      <c r="F6038" t="s">
        <v>108</v>
      </c>
      <c r="H6038">
        <v>8</v>
      </c>
      <c r="I6038">
        <v>30.35</v>
      </c>
      <c r="J6038">
        <v>0.22900000000000001</v>
      </c>
      <c r="K6038">
        <v>13.47</v>
      </c>
      <c r="L6038" t="s">
        <v>57</v>
      </c>
    </row>
    <row r="6039" spans="1:12" x14ac:dyDescent="0.3">
      <c r="A6039" t="s">
        <v>6098</v>
      </c>
      <c r="B6039" t="s">
        <v>7148</v>
      </c>
      <c r="C6039" t="s">
        <v>84</v>
      </c>
      <c r="D6039" t="s">
        <v>150</v>
      </c>
      <c r="E6039" t="s">
        <v>93</v>
      </c>
      <c r="F6039" t="s">
        <v>94</v>
      </c>
      <c r="G6039" t="s">
        <v>68</v>
      </c>
      <c r="H6039">
        <v>3</v>
      </c>
      <c r="I6039">
        <v>35.43</v>
      </c>
      <c r="J6039">
        <v>0</v>
      </c>
      <c r="K6039">
        <v>12.82</v>
      </c>
      <c r="L6039" t="s">
        <v>57</v>
      </c>
    </row>
    <row r="6040" spans="1:12" x14ac:dyDescent="0.3">
      <c r="A6040" t="s">
        <v>4149</v>
      </c>
      <c r="B6040" t="s">
        <v>8056</v>
      </c>
      <c r="C6040" t="s">
        <v>52</v>
      </c>
      <c r="D6040" t="s">
        <v>216</v>
      </c>
      <c r="E6040" t="s">
        <v>107</v>
      </c>
      <c r="F6040" t="s">
        <v>193</v>
      </c>
      <c r="G6040" t="s">
        <v>68</v>
      </c>
      <c r="H6040">
        <v>4</v>
      </c>
      <c r="I6040">
        <v>43.5</v>
      </c>
      <c r="J6040">
        <v>0.218</v>
      </c>
      <c r="K6040">
        <v>13.86</v>
      </c>
      <c r="L6040" t="s">
        <v>57</v>
      </c>
    </row>
    <row r="6041" spans="1:12" x14ac:dyDescent="0.3">
      <c r="A6041" t="s">
        <v>2408</v>
      </c>
      <c r="B6041" t="s">
        <v>8549</v>
      </c>
      <c r="C6041" t="s">
        <v>84</v>
      </c>
      <c r="D6041" t="s">
        <v>169</v>
      </c>
      <c r="E6041" t="s">
        <v>60</v>
      </c>
      <c r="F6041" t="s">
        <v>76</v>
      </c>
      <c r="G6041" t="s">
        <v>56</v>
      </c>
      <c r="H6041">
        <v>1</v>
      </c>
      <c r="I6041">
        <v>115.8</v>
      </c>
      <c r="J6041">
        <v>0.11899999999999999</v>
      </c>
      <c r="K6041">
        <v>55.53</v>
      </c>
      <c r="L6041" t="s">
        <v>57</v>
      </c>
    </row>
    <row r="6042" spans="1:12" x14ac:dyDescent="0.3">
      <c r="A6042" t="s">
        <v>2765</v>
      </c>
      <c r="B6042" t="s">
        <v>7164</v>
      </c>
      <c r="C6042" t="s">
        <v>84</v>
      </c>
      <c r="D6042" t="s">
        <v>169</v>
      </c>
      <c r="E6042" t="s">
        <v>71</v>
      </c>
      <c r="F6042" t="s">
        <v>97</v>
      </c>
      <c r="G6042" t="s">
        <v>56</v>
      </c>
      <c r="H6042">
        <v>3</v>
      </c>
      <c r="I6042">
        <v>151.08000000000001</v>
      </c>
      <c r="J6042">
        <v>9.9000000000000005E-2</v>
      </c>
      <c r="K6042">
        <v>115.4</v>
      </c>
      <c r="L6042" t="s">
        <v>57</v>
      </c>
    </row>
    <row r="6043" spans="1:12" x14ac:dyDescent="0.3">
      <c r="A6043" t="s">
        <v>664</v>
      </c>
      <c r="B6043" t="s">
        <v>7032</v>
      </c>
      <c r="C6043" t="s">
        <v>52</v>
      </c>
      <c r="D6043" t="s">
        <v>101</v>
      </c>
      <c r="E6043" t="s">
        <v>71</v>
      </c>
      <c r="F6043" t="s">
        <v>97</v>
      </c>
      <c r="G6043" t="s">
        <v>68</v>
      </c>
      <c r="H6043">
        <v>6</v>
      </c>
      <c r="I6043">
        <v>38.26</v>
      </c>
      <c r="J6043">
        <v>0.123</v>
      </c>
      <c r="K6043">
        <v>25.53</v>
      </c>
      <c r="L6043" t="s">
        <v>57</v>
      </c>
    </row>
    <row r="6044" spans="1:12" x14ac:dyDescent="0.3">
      <c r="A6044" t="s">
        <v>5274</v>
      </c>
      <c r="B6044" t="s">
        <v>8039</v>
      </c>
      <c r="C6044" t="s">
        <v>84</v>
      </c>
      <c r="D6044" t="s">
        <v>171</v>
      </c>
      <c r="E6044" t="s">
        <v>107</v>
      </c>
      <c r="F6044" t="s">
        <v>148</v>
      </c>
      <c r="G6044" t="s">
        <v>56</v>
      </c>
      <c r="H6044">
        <v>4</v>
      </c>
      <c r="I6044">
        <v>18.8</v>
      </c>
      <c r="J6044">
        <v>0.19600000000000001</v>
      </c>
      <c r="K6044">
        <v>6.36</v>
      </c>
      <c r="L6044" t="s">
        <v>57</v>
      </c>
    </row>
    <row r="6045" spans="1:12" x14ac:dyDescent="0.3">
      <c r="A6045" t="s">
        <v>5110</v>
      </c>
      <c r="B6045" t="s">
        <v>8418</v>
      </c>
      <c r="C6045" t="s">
        <v>52</v>
      </c>
      <c r="D6045" t="s">
        <v>155</v>
      </c>
      <c r="E6045" t="s">
        <v>107</v>
      </c>
      <c r="F6045" t="s">
        <v>108</v>
      </c>
      <c r="G6045" t="s">
        <v>56</v>
      </c>
      <c r="H6045">
        <v>9</v>
      </c>
      <c r="I6045">
        <v>34.520000000000003</v>
      </c>
      <c r="J6045">
        <v>1.6E-2</v>
      </c>
      <c r="K6045">
        <v>13.57</v>
      </c>
      <c r="L6045" t="s">
        <v>6720</v>
      </c>
    </row>
    <row r="6046" spans="1:12" x14ac:dyDescent="0.3">
      <c r="A6046" t="s">
        <v>5472</v>
      </c>
      <c r="B6046" t="s">
        <v>7377</v>
      </c>
      <c r="C6046" t="s">
        <v>84</v>
      </c>
      <c r="D6046" t="s">
        <v>229</v>
      </c>
      <c r="E6046" t="s">
        <v>71</v>
      </c>
      <c r="F6046" t="s">
        <v>126</v>
      </c>
      <c r="G6046" t="s">
        <v>68</v>
      </c>
      <c r="H6046">
        <v>1</v>
      </c>
      <c r="I6046">
        <v>57.06</v>
      </c>
      <c r="J6046">
        <v>0.121</v>
      </c>
      <c r="K6046">
        <v>44.85</v>
      </c>
    </row>
    <row r="6047" spans="1:12" x14ac:dyDescent="0.3">
      <c r="A6047" t="s">
        <v>3012</v>
      </c>
      <c r="B6047" t="s">
        <v>7258</v>
      </c>
      <c r="C6047" t="s">
        <v>63</v>
      </c>
      <c r="D6047" t="s">
        <v>175</v>
      </c>
      <c r="E6047" t="s">
        <v>71</v>
      </c>
      <c r="F6047" t="s">
        <v>97</v>
      </c>
      <c r="G6047" t="s">
        <v>56</v>
      </c>
      <c r="H6047">
        <v>4</v>
      </c>
      <c r="I6047">
        <v>291.60000000000002</v>
      </c>
      <c r="J6047">
        <v>0.219</v>
      </c>
      <c r="K6047">
        <v>202.11</v>
      </c>
      <c r="L6047" t="s">
        <v>57</v>
      </c>
    </row>
    <row r="6048" spans="1:12" x14ac:dyDescent="0.3">
      <c r="A6048" t="s">
        <v>4099</v>
      </c>
      <c r="B6048" t="s">
        <v>8461</v>
      </c>
      <c r="C6048" t="s">
        <v>52</v>
      </c>
      <c r="D6048" t="s">
        <v>130</v>
      </c>
      <c r="E6048" t="s">
        <v>60</v>
      </c>
      <c r="F6048" t="s">
        <v>90</v>
      </c>
      <c r="G6048" t="s">
        <v>68</v>
      </c>
      <c r="H6048">
        <v>6</v>
      </c>
      <c r="I6048">
        <v>46.34</v>
      </c>
      <c r="J6048">
        <v>5.6000000000000001E-2</v>
      </c>
      <c r="K6048">
        <v>19.32</v>
      </c>
      <c r="L6048" t="s">
        <v>6720</v>
      </c>
    </row>
    <row r="6049" spans="1:12" x14ac:dyDescent="0.3">
      <c r="A6049" t="s">
        <v>3580</v>
      </c>
      <c r="B6049" t="s">
        <v>8376</v>
      </c>
      <c r="C6049" t="s">
        <v>52</v>
      </c>
      <c r="D6049" t="s">
        <v>113</v>
      </c>
      <c r="E6049" t="s">
        <v>60</v>
      </c>
      <c r="F6049" t="s">
        <v>90</v>
      </c>
      <c r="G6049" t="s">
        <v>68</v>
      </c>
      <c r="H6049">
        <v>1</v>
      </c>
      <c r="I6049">
        <v>17.87</v>
      </c>
      <c r="J6049">
        <v>0.01</v>
      </c>
      <c r="K6049">
        <v>8.24</v>
      </c>
      <c r="L6049" t="s">
        <v>57</v>
      </c>
    </row>
    <row r="6050" spans="1:12" x14ac:dyDescent="0.3">
      <c r="A6050" t="s">
        <v>4809</v>
      </c>
      <c r="B6050" t="s">
        <v>8220</v>
      </c>
      <c r="C6050" t="s">
        <v>52</v>
      </c>
      <c r="D6050" t="s">
        <v>75</v>
      </c>
      <c r="E6050" t="s">
        <v>60</v>
      </c>
      <c r="F6050" t="s">
        <v>67</v>
      </c>
      <c r="G6050" t="s">
        <v>68</v>
      </c>
      <c r="H6050">
        <v>2</v>
      </c>
      <c r="I6050">
        <v>118.8</v>
      </c>
      <c r="J6050">
        <v>0.106</v>
      </c>
      <c r="K6050">
        <v>49.2</v>
      </c>
      <c r="L6050" t="s">
        <v>57</v>
      </c>
    </row>
    <row r="6051" spans="1:12" x14ac:dyDescent="0.3">
      <c r="A6051" t="s">
        <v>6222</v>
      </c>
      <c r="B6051" t="s">
        <v>7835</v>
      </c>
      <c r="C6051" t="s">
        <v>88</v>
      </c>
      <c r="D6051" t="s">
        <v>202</v>
      </c>
      <c r="E6051" t="s">
        <v>6911</v>
      </c>
      <c r="F6051" t="s">
        <v>99</v>
      </c>
      <c r="G6051" t="s">
        <v>56</v>
      </c>
      <c r="H6051">
        <v>4</v>
      </c>
      <c r="I6051">
        <v>81.849999999999994</v>
      </c>
      <c r="J6051">
        <v>9.0999999999999998E-2</v>
      </c>
      <c r="K6051">
        <v>33.19</v>
      </c>
      <c r="L6051" t="s">
        <v>57</v>
      </c>
    </row>
    <row r="6052" spans="1:12" x14ac:dyDescent="0.3">
      <c r="A6052" t="s">
        <v>1161</v>
      </c>
      <c r="B6052" t="s">
        <v>6852</v>
      </c>
      <c r="C6052" t="s">
        <v>63</v>
      </c>
      <c r="D6052" t="s">
        <v>251</v>
      </c>
      <c r="E6052" t="s">
        <v>107</v>
      </c>
      <c r="F6052" t="s">
        <v>148</v>
      </c>
      <c r="G6052" t="s">
        <v>68</v>
      </c>
      <c r="H6052">
        <v>1</v>
      </c>
      <c r="I6052">
        <v>35.35</v>
      </c>
      <c r="J6052">
        <v>0.182</v>
      </c>
      <c r="K6052">
        <v>13.63</v>
      </c>
      <c r="L6052" t="s">
        <v>57</v>
      </c>
    </row>
    <row r="6053" spans="1:12" x14ac:dyDescent="0.3">
      <c r="A6053" t="s">
        <v>5549</v>
      </c>
      <c r="B6053" t="s">
        <v>8507</v>
      </c>
      <c r="C6053" t="s">
        <v>84</v>
      </c>
      <c r="D6053" t="s">
        <v>110</v>
      </c>
      <c r="E6053" t="s">
        <v>93</v>
      </c>
      <c r="F6053" t="s">
        <v>255</v>
      </c>
      <c r="G6053" t="s">
        <v>56</v>
      </c>
      <c r="H6053">
        <v>7</v>
      </c>
      <c r="I6053">
        <v>38.6</v>
      </c>
      <c r="J6053">
        <v>5.2999999999999999E-2</v>
      </c>
      <c r="K6053">
        <v>17.12</v>
      </c>
      <c r="L6053" t="s">
        <v>57</v>
      </c>
    </row>
    <row r="6054" spans="1:12" x14ac:dyDescent="0.3">
      <c r="A6054" t="s">
        <v>1040</v>
      </c>
      <c r="B6054" t="s">
        <v>6785</v>
      </c>
      <c r="C6054" t="s">
        <v>63</v>
      </c>
      <c r="D6054" t="s">
        <v>106</v>
      </c>
      <c r="E6054" t="s">
        <v>107</v>
      </c>
      <c r="F6054" t="s">
        <v>6973</v>
      </c>
      <c r="G6054" t="s">
        <v>68</v>
      </c>
      <c r="H6054">
        <v>7</v>
      </c>
      <c r="I6054">
        <v>58.42</v>
      </c>
      <c r="K6054">
        <v>22.27</v>
      </c>
      <c r="L6054" t="s">
        <v>57</v>
      </c>
    </row>
    <row r="6055" spans="1:12" x14ac:dyDescent="0.3">
      <c r="A6055" t="s">
        <v>2941</v>
      </c>
      <c r="B6055" t="s">
        <v>8678</v>
      </c>
      <c r="C6055" t="s">
        <v>84</v>
      </c>
      <c r="D6055" t="s">
        <v>85</v>
      </c>
      <c r="E6055" t="s">
        <v>54</v>
      </c>
      <c r="F6055" t="s">
        <v>156</v>
      </c>
      <c r="G6055" t="s">
        <v>68</v>
      </c>
      <c r="H6055">
        <v>1</v>
      </c>
      <c r="I6055">
        <v>7.17</v>
      </c>
      <c r="J6055">
        <v>9.0999999999999998E-2</v>
      </c>
      <c r="K6055">
        <v>4.68</v>
      </c>
      <c r="L6055" t="s">
        <v>57</v>
      </c>
    </row>
    <row r="6056" spans="1:12" x14ac:dyDescent="0.3">
      <c r="A6056" t="s">
        <v>5507</v>
      </c>
      <c r="B6056" t="s">
        <v>7242</v>
      </c>
      <c r="C6056" t="s">
        <v>84</v>
      </c>
      <c r="D6056" t="s">
        <v>243</v>
      </c>
      <c r="E6056" t="s">
        <v>107</v>
      </c>
      <c r="F6056" t="s">
        <v>148</v>
      </c>
      <c r="G6056" t="s">
        <v>56</v>
      </c>
      <c r="H6056">
        <v>13</v>
      </c>
      <c r="I6056">
        <v>57.76</v>
      </c>
      <c r="J6056">
        <v>7.4999999999999997E-2</v>
      </c>
      <c r="K6056">
        <v>22.2</v>
      </c>
      <c r="L6056" t="s">
        <v>57</v>
      </c>
    </row>
    <row r="6057" spans="1:12" x14ac:dyDescent="0.3">
      <c r="A6057" t="s">
        <v>3436</v>
      </c>
      <c r="B6057" t="s">
        <v>7382</v>
      </c>
      <c r="C6057" t="s">
        <v>88</v>
      </c>
      <c r="E6057" t="s">
        <v>93</v>
      </c>
      <c r="F6057" t="s">
        <v>255</v>
      </c>
      <c r="G6057" t="s">
        <v>68</v>
      </c>
      <c r="H6057">
        <v>2</v>
      </c>
      <c r="I6057">
        <v>53.36</v>
      </c>
      <c r="J6057">
        <v>0.18099999999999999</v>
      </c>
      <c r="K6057">
        <v>20.63</v>
      </c>
      <c r="L6057" t="s">
        <v>57</v>
      </c>
    </row>
    <row r="6058" spans="1:12" x14ac:dyDescent="0.3">
      <c r="A6058" t="s">
        <v>3610</v>
      </c>
      <c r="B6058" t="s">
        <v>7626</v>
      </c>
      <c r="C6058" t="s">
        <v>84</v>
      </c>
      <c r="D6058" t="s">
        <v>169</v>
      </c>
      <c r="E6058" t="s">
        <v>71</v>
      </c>
      <c r="F6058" t="s">
        <v>86</v>
      </c>
      <c r="G6058" t="s">
        <v>68</v>
      </c>
      <c r="H6058">
        <v>3</v>
      </c>
      <c r="I6058">
        <v>297.66000000000003</v>
      </c>
      <c r="J6058">
        <v>4.3999999999999997E-2</v>
      </c>
      <c r="K6058">
        <v>221.73</v>
      </c>
      <c r="L6058" t="s">
        <v>6738</v>
      </c>
    </row>
    <row r="6059" spans="1:12" x14ac:dyDescent="0.3">
      <c r="A6059" t="s">
        <v>4878</v>
      </c>
      <c r="B6059" t="s">
        <v>6839</v>
      </c>
      <c r="C6059" t="s">
        <v>52</v>
      </c>
      <c r="D6059" t="s">
        <v>75</v>
      </c>
      <c r="E6059" t="s">
        <v>71</v>
      </c>
      <c r="F6059" t="s">
        <v>86</v>
      </c>
      <c r="G6059" t="s">
        <v>68</v>
      </c>
      <c r="H6059">
        <v>1</v>
      </c>
      <c r="J6059">
        <v>0.06</v>
      </c>
      <c r="K6059">
        <v>146.37</v>
      </c>
      <c r="L6059" t="s">
        <v>57</v>
      </c>
    </row>
    <row r="6060" spans="1:12" x14ac:dyDescent="0.3">
      <c r="A6060" t="s">
        <v>4115</v>
      </c>
      <c r="B6060" t="s">
        <v>6845</v>
      </c>
      <c r="C6060" t="s">
        <v>84</v>
      </c>
      <c r="D6060" t="s">
        <v>150</v>
      </c>
      <c r="E6060" t="s">
        <v>71</v>
      </c>
      <c r="F6060" t="s">
        <v>86</v>
      </c>
      <c r="G6060" t="s">
        <v>56</v>
      </c>
      <c r="H6060">
        <v>2</v>
      </c>
      <c r="I6060">
        <v>143.93</v>
      </c>
      <c r="J6060">
        <v>0.152</v>
      </c>
      <c r="K6060">
        <v>106.45</v>
      </c>
      <c r="L6060" t="s">
        <v>6720</v>
      </c>
    </row>
    <row r="6061" spans="1:12" x14ac:dyDescent="0.3">
      <c r="A6061" t="s">
        <v>341</v>
      </c>
      <c r="B6061" t="s">
        <v>8345</v>
      </c>
      <c r="C6061" t="s">
        <v>52</v>
      </c>
      <c r="D6061" t="s">
        <v>121</v>
      </c>
      <c r="E6061" t="s">
        <v>54</v>
      </c>
      <c r="F6061" t="s">
        <v>268</v>
      </c>
      <c r="G6061" t="s">
        <v>68</v>
      </c>
      <c r="H6061">
        <v>12</v>
      </c>
      <c r="I6061">
        <v>14.53</v>
      </c>
      <c r="J6061">
        <v>0.05</v>
      </c>
      <c r="K6061">
        <v>9.32</v>
      </c>
      <c r="L6061" t="s">
        <v>57</v>
      </c>
    </row>
    <row r="6062" spans="1:12" x14ac:dyDescent="0.3">
      <c r="A6062" t="s">
        <v>663</v>
      </c>
      <c r="B6062" t="s">
        <v>6935</v>
      </c>
      <c r="C6062" t="s">
        <v>52</v>
      </c>
      <c r="D6062" t="s">
        <v>155</v>
      </c>
      <c r="E6062" t="s">
        <v>54</v>
      </c>
      <c r="F6062" t="s">
        <v>114</v>
      </c>
      <c r="G6062" t="s">
        <v>56</v>
      </c>
      <c r="H6062">
        <v>3</v>
      </c>
      <c r="I6062">
        <v>17.09</v>
      </c>
      <c r="J6062">
        <v>0</v>
      </c>
      <c r="K6062">
        <v>11.38</v>
      </c>
      <c r="L6062" t="s">
        <v>57</v>
      </c>
    </row>
    <row r="6063" spans="1:12" x14ac:dyDescent="0.3">
      <c r="A6063" t="s">
        <v>1788</v>
      </c>
      <c r="B6063" t="s">
        <v>7043</v>
      </c>
      <c r="C6063" t="s">
        <v>63</v>
      </c>
      <c r="D6063" t="s">
        <v>119</v>
      </c>
      <c r="E6063" t="s">
        <v>93</v>
      </c>
      <c r="F6063" t="s">
        <v>255</v>
      </c>
      <c r="G6063" t="s">
        <v>68</v>
      </c>
      <c r="H6063">
        <v>10</v>
      </c>
      <c r="I6063">
        <v>68.45</v>
      </c>
      <c r="J6063">
        <v>0.251</v>
      </c>
      <c r="K6063">
        <v>26.83</v>
      </c>
      <c r="L6063" t="s">
        <v>104</v>
      </c>
    </row>
    <row r="6064" spans="1:12" x14ac:dyDescent="0.3">
      <c r="A6064" t="s">
        <v>1605</v>
      </c>
      <c r="B6064" t="s">
        <v>6761</v>
      </c>
      <c r="C6064" t="s">
        <v>84</v>
      </c>
      <c r="D6064" t="s">
        <v>243</v>
      </c>
      <c r="E6064" t="s">
        <v>60</v>
      </c>
      <c r="F6064" t="s">
        <v>6981</v>
      </c>
      <c r="G6064" t="s">
        <v>56</v>
      </c>
      <c r="H6064">
        <v>3</v>
      </c>
      <c r="I6064">
        <v>26.09</v>
      </c>
      <c r="J6064">
        <v>6.2E-2</v>
      </c>
      <c r="K6064">
        <v>10.94</v>
      </c>
      <c r="L6064" t="s">
        <v>104</v>
      </c>
    </row>
    <row r="6065" spans="1:12" x14ac:dyDescent="0.3">
      <c r="A6065" t="s">
        <v>4455</v>
      </c>
      <c r="B6065" t="s">
        <v>8370</v>
      </c>
      <c r="C6065" t="s">
        <v>52</v>
      </c>
      <c r="D6065" t="s">
        <v>181</v>
      </c>
      <c r="E6065" t="s">
        <v>54</v>
      </c>
      <c r="F6065" t="s">
        <v>268</v>
      </c>
      <c r="G6065" t="s">
        <v>56</v>
      </c>
      <c r="H6065">
        <v>1</v>
      </c>
      <c r="I6065">
        <v>3.78</v>
      </c>
      <c r="J6065">
        <v>0.152</v>
      </c>
      <c r="K6065">
        <v>2.37</v>
      </c>
      <c r="L6065" t="s">
        <v>57</v>
      </c>
    </row>
    <row r="6066" spans="1:12" x14ac:dyDescent="0.3">
      <c r="A6066" t="s">
        <v>4194</v>
      </c>
      <c r="B6066" t="s">
        <v>8315</v>
      </c>
      <c r="C6066" t="s">
        <v>88</v>
      </c>
      <c r="D6066" t="s">
        <v>116</v>
      </c>
      <c r="E6066" t="s">
        <v>60</v>
      </c>
      <c r="F6066" t="s">
        <v>90</v>
      </c>
      <c r="G6066" t="s">
        <v>68</v>
      </c>
      <c r="H6066">
        <v>6</v>
      </c>
      <c r="I6066">
        <v>90.82</v>
      </c>
      <c r="J6066">
        <v>8.6999999999999994E-2</v>
      </c>
      <c r="K6066">
        <v>49.28</v>
      </c>
      <c r="L6066" t="s">
        <v>57</v>
      </c>
    </row>
    <row r="6067" spans="1:12" x14ac:dyDescent="0.3">
      <c r="A6067" t="s">
        <v>5432</v>
      </c>
      <c r="B6067" t="s">
        <v>7574</v>
      </c>
      <c r="C6067" t="s">
        <v>52</v>
      </c>
      <c r="D6067" t="s">
        <v>181</v>
      </c>
      <c r="E6067" t="s">
        <v>71</v>
      </c>
      <c r="F6067" t="s">
        <v>126</v>
      </c>
      <c r="G6067" t="s">
        <v>68</v>
      </c>
      <c r="H6067">
        <v>7</v>
      </c>
      <c r="I6067">
        <v>230.66</v>
      </c>
      <c r="J6067">
        <v>0.122</v>
      </c>
      <c r="K6067">
        <v>150.68</v>
      </c>
      <c r="L6067" t="s">
        <v>57</v>
      </c>
    </row>
    <row r="6068" spans="1:12" x14ac:dyDescent="0.3">
      <c r="A6068" t="s">
        <v>785</v>
      </c>
      <c r="B6068" t="s">
        <v>7511</v>
      </c>
      <c r="C6068" t="s">
        <v>63</v>
      </c>
      <c r="D6068" t="s">
        <v>263</v>
      </c>
      <c r="E6068" t="s">
        <v>60</v>
      </c>
      <c r="F6068" t="s">
        <v>76</v>
      </c>
      <c r="G6068" t="s">
        <v>68</v>
      </c>
      <c r="H6068">
        <v>2</v>
      </c>
      <c r="I6068">
        <v>52.38</v>
      </c>
      <c r="J6068">
        <v>0.29499999999999998</v>
      </c>
      <c r="K6068">
        <v>27.07</v>
      </c>
      <c r="L6068" t="s">
        <v>57</v>
      </c>
    </row>
    <row r="6069" spans="1:12" x14ac:dyDescent="0.3">
      <c r="A6069" t="s">
        <v>6312</v>
      </c>
      <c r="B6069" t="s">
        <v>7727</v>
      </c>
      <c r="C6069" t="s">
        <v>84</v>
      </c>
      <c r="D6069" t="s">
        <v>150</v>
      </c>
      <c r="E6069" t="s">
        <v>54</v>
      </c>
      <c r="F6069" t="s">
        <v>114</v>
      </c>
      <c r="G6069" t="s">
        <v>68</v>
      </c>
      <c r="H6069">
        <v>4</v>
      </c>
      <c r="I6069">
        <v>12.89</v>
      </c>
      <c r="J6069">
        <v>2.8000000000000001E-2</v>
      </c>
      <c r="K6069">
        <v>7.9</v>
      </c>
      <c r="L6069" t="s">
        <v>57</v>
      </c>
    </row>
    <row r="6070" spans="1:12" x14ac:dyDescent="0.3">
      <c r="A6070" t="s">
        <v>5367</v>
      </c>
      <c r="C6070" t="s">
        <v>88</v>
      </c>
      <c r="D6070" t="s">
        <v>202</v>
      </c>
      <c r="E6070" t="s">
        <v>107</v>
      </c>
      <c r="F6070" t="s">
        <v>148</v>
      </c>
      <c r="G6070" t="s">
        <v>68</v>
      </c>
      <c r="H6070">
        <v>3</v>
      </c>
      <c r="I6070">
        <v>14.7</v>
      </c>
      <c r="J6070">
        <v>6.3E-2</v>
      </c>
      <c r="K6070">
        <v>4.75</v>
      </c>
    </row>
    <row r="6071" spans="1:12" x14ac:dyDescent="0.3">
      <c r="A6071" t="s">
        <v>220</v>
      </c>
      <c r="B6071" t="s">
        <v>8679</v>
      </c>
      <c r="C6071" t="s">
        <v>63</v>
      </c>
      <c r="D6071" t="s">
        <v>159</v>
      </c>
      <c r="E6071" t="s">
        <v>60</v>
      </c>
      <c r="F6071" t="s">
        <v>76</v>
      </c>
      <c r="G6071" t="s">
        <v>56</v>
      </c>
      <c r="H6071">
        <v>4</v>
      </c>
      <c r="I6071">
        <v>116.37</v>
      </c>
      <c r="J6071">
        <v>0.13</v>
      </c>
      <c r="K6071">
        <v>51.26</v>
      </c>
      <c r="L6071" t="s">
        <v>57</v>
      </c>
    </row>
    <row r="6072" spans="1:12" x14ac:dyDescent="0.3">
      <c r="A6072" t="s">
        <v>1519</v>
      </c>
      <c r="B6072" t="s">
        <v>8603</v>
      </c>
      <c r="C6072" t="s">
        <v>84</v>
      </c>
      <c r="D6072" t="s">
        <v>144</v>
      </c>
      <c r="E6072" t="s">
        <v>93</v>
      </c>
      <c r="F6072" t="s">
        <v>255</v>
      </c>
      <c r="G6072" t="s">
        <v>56</v>
      </c>
      <c r="H6072">
        <v>9</v>
      </c>
      <c r="I6072">
        <v>29.23</v>
      </c>
      <c r="J6072">
        <v>0.13</v>
      </c>
      <c r="K6072">
        <v>10.6</v>
      </c>
      <c r="L6072" t="s">
        <v>57</v>
      </c>
    </row>
    <row r="6073" spans="1:12" x14ac:dyDescent="0.3">
      <c r="A6073" t="s">
        <v>4716</v>
      </c>
      <c r="B6073" t="s">
        <v>7070</v>
      </c>
      <c r="C6073" t="s">
        <v>84</v>
      </c>
      <c r="D6073" t="s">
        <v>110</v>
      </c>
      <c r="E6073" t="s">
        <v>107</v>
      </c>
      <c r="F6073" t="s">
        <v>6797</v>
      </c>
      <c r="G6073" t="s">
        <v>68</v>
      </c>
      <c r="H6073">
        <v>5</v>
      </c>
      <c r="I6073">
        <v>21.06</v>
      </c>
      <c r="J6073">
        <v>0.112</v>
      </c>
      <c r="K6073">
        <v>7.6</v>
      </c>
      <c r="L6073" t="s">
        <v>57</v>
      </c>
    </row>
    <row r="6074" spans="1:12" x14ac:dyDescent="0.3">
      <c r="A6074" t="s">
        <v>337</v>
      </c>
      <c r="B6074" t="s">
        <v>6886</v>
      </c>
      <c r="C6074" t="s">
        <v>84</v>
      </c>
      <c r="D6074" t="s">
        <v>150</v>
      </c>
      <c r="E6074" t="s">
        <v>71</v>
      </c>
      <c r="F6074" t="s">
        <v>86</v>
      </c>
      <c r="G6074" t="s">
        <v>68</v>
      </c>
      <c r="H6074">
        <v>2</v>
      </c>
      <c r="I6074">
        <v>45.4</v>
      </c>
      <c r="J6074">
        <v>0</v>
      </c>
      <c r="K6074">
        <v>32.65</v>
      </c>
      <c r="L6074" t="s">
        <v>57</v>
      </c>
    </row>
    <row r="6075" spans="1:12" x14ac:dyDescent="0.3">
      <c r="A6075" t="s">
        <v>3974</v>
      </c>
      <c r="B6075" t="s">
        <v>8282</v>
      </c>
      <c r="C6075" t="s">
        <v>6755</v>
      </c>
      <c r="D6075" t="s">
        <v>150</v>
      </c>
      <c r="E6075" t="s">
        <v>71</v>
      </c>
      <c r="F6075" t="s">
        <v>126</v>
      </c>
      <c r="G6075" t="s">
        <v>56</v>
      </c>
      <c r="H6075">
        <v>1</v>
      </c>
      <c r="I6075">
        <v>261.35000000000002</v>
      </c>
      <c r="J6075">
        <v>0.11899999999999999</v>
      </c>
      <c r="K6075">
        <v>203.91</v>
      </c>
      <c r="L6075" t="s">
        <v>57</v>
      </c>
    </row>
    <row r="6076" spans="1:12" x14ac:dyDescent="0.3">
      <c r="A6076" t="s">
        <v>325</v>
      </c>
      <c r="B6076" t="s">
        <v>6984</v>
      </c>
      <c r="C6076" t="s">
        <v>88</v>
      </c>
      <c r="D6076" t="s">
        <v>116</v>
      </c>
      <c r="E6076" t="s">
        <v>54</v>
      </c>
      <c r="F6076" t="s">
        <v>114</v>
      </c>
      <c r="G6076" t="s">
        <v>68</v>
      </c>
      <c r="H6076">
        <v>7</v>
      </c>
      <c r="I6076">
        <v>7.85</v>
      </c>
      <c r="J6076">
        <v>2.5000000000000001E-2</v>
      </c>
      <c r="K6076">
        <v>5.48</v>
      </c>
      <c r="L6076" t="s">
        <v>57</v>
      </c>
    </row>
    <row r="6077" spans="1:12" x14ac:dyDescent="0.3">
      <c r="A6077" t="s">
        <v>4074</v>
      </c>
      <c r="B6077" t="s">
        <v>8059</v>
      </c>
      <c r="C6077" t="s">
        <v>84</v>
      </c>
      <c r="D6077" t="s">
        <v>243</v>
      </c>
      <c r="E6077" t="s">
        <v>93</v>
      </c>
      <c r="F6077" t="s">
        <v>141</v>
      </c>
      <c r="G6077" t="s">
        <v>56</v>
      </c>
      <c r="H6077">
        <v>1</v>
      </c>
      <c r="I6077">
        <v>18.82</v>
      </c>
      <c r="J6077">
        <v>0.105</v>
      </c>
      <c r="K6077">
        <v>8.8000000000000007</v>
      </c>
      <c r="L6077" t="s">
        <v>57</v>
      </c>
    </row>
    <row r="6078" spans="1:12" x14ac:dyDescent="0.3">
      <c r="A6078" t="s">
        <v>3990</v>
      </c>
      <c r="B6078" t="s">
        <v>8011</v>
      </c>
      <c r="C6078" t="s">
        <v>88</v>
      </c>
      <c r="D6078" t="s">
        <v>198</v>
      </c>
      <c r="E6078" t="s">
        <v>93</v>
      </c>
      <c r="F6078" t="s">
        <v>255</v>
      </c>
      <c r="G6078" t="s">
        <v>68</v>
      </c>
      <c r="H6078">
        <v>1</v>
      </c>
      <c r="I6078">
        <v>34.65</v>
      </c>
      <c r="J6078">
        <v>8.1000000000000003E-2</v>
      </c>
      <c r="K6078">
        <v>14.44</v>
      </c>
    </row>
    <row r="6079" spans="1:12" x14ac:dyDescent="0.3">
      <c r="A6079" t="s">
        <v>2738</v>
      </c>
      <c r="B6079" t="s">
        <v>6779</v>
      </c>
      <c r="C6079" t="s">
        <v>63</v>
      </c>
      <c r="D6079" t="s">
        <v>175</v>
      </c>
      <c r="E6079" t="s">
        <v>107</v>
      </c>
      <c r="F6079" t="s">
        <v>132</v>
      </c>
      <c r="G6079" t="s">
        <v>56</v>
      </c>
      <c r="H6079">
        <v>3</v>
      </c>
      <c r="I6079">
        <v>11.14</v>
      </c>
      <c r="J6079">
        <v>0.39600000000000002</v>
      </c>
      <c r="K6079">
        <v>4.78</v>
      </c>
      <c r="L6079" t="s">
        <v>57</v>
      </c>
    </row>
    <row r="6080" spans="1:12" x14ac:dyDescent="0.3">
      <c r="A6080" t="s">
        <v>3614</v>
      </c>
      <c r="B6080" t="s">
        <v>7317</v>
      </c>
      <c r="C6080" t="s">
        <v>88</v>
      </c>
      <c r="D6080" t="s">
        <v>206</v>
      </c>
      <c r="E6080" t="s">
        <v>6901</v>
      </c>
      <c r="F6080" t="s">
        <v>99</v>
      </c>
      <c r="G6080" t="s">
        <v>56</v>
      </c>
      <c r="H6080">
        <v>2</v>
      </c>
      <c r="I6080">
        <v>24.29</v>
      </c>
      <c r="J6080">
        <v>7.1999999999999995E-2</v>
      </c>
      <c r="L6080" t="s">
        <v>57</v>
      </c>
    </row>
    <row r="6081" spans="1:12" x14ac:dyDescent="0.3">
      <c r="A6081" t="s">
        <v>1837</v>
      </c>
      <c r="B6081" t="s">
        <v>8611</v>
      </c>
      <c r="C6081" t="s">
        <v>88</v>
      </c>
      <c r="D6081" t="s">
        <v>270</v>
      </c>
      <c r="E6081" t="s">
        <v>60</v>
      </c>
      <c r="F6081" t="s">
        <v>99</v>
      </c>
      <c r="G6081" t="s">
        <v>68</v>
      </c>
      <c r="H6081">
        <v>5</v>
      </c>
      <c r="I6081">
        <v>56.81</v>
      </c>
      <c r="J6081">
        <v>4.3999999999999997E-2</v>
      </c>
      <c r="K6081">
        <v>27.13</v>
      </c>
      <c r="L6081" t="s">
        <v>57</v>
      </c>
    </row>
    <row r="6082" spans="1:12" x14ac:dyDescent="0.3">
      <c r="A6082" t="s">
        <v>3471</v>
      </c>
      <c r="B6082" t="s">
        <v>7352</v>
      </c>
      <c r="C6082" t="s">
        <v>84</v>
      </c>
      <c r="D6082" t="s">
        <v>85</v>
      </c>
      <c r="E6082" t="s">
        <v>60</v>
      </c>
      <c r="F6082" t="s">
        <v>61</v>
      </c>
      <c r="G6082" t="s">
        <v>56</v>
      </c>
      <c r="H6082">
        <v>2</v>
      </c>
      <c r="I6082">
        <v>55.36</v>
      </c>
      <c r="J6082">
        <v>0</v>
      </c>
      <c r="K6082">
        <v>22.78</v>
      </c>
      <c r="L6082" t="s">
        <v>57</v>
      </c>
    </row>
    <row r="6083" spans="1:12" x14ac:dyDescent="0.3">
      <c r="A6083" t="s">
        <v>1278</v>
      </c>
      <c r="B6083" t="s">
        <v>7842</v>
      </c>
      <c r="C6083" t="s">
        <v>63</v>
      </c>
      <c r="D6083" t="s">
        <v>137</v>
      </c>
      <c r="E6083" t="s">
        <v>60</v>
      </c>
      <c r="F6083" t="s">
        <v>76</v>
      </c>
      <c r="G6083" t="s">
        <v>68</v>
      </c>
      <c r="H6083">
        <v>1</v>
      </c>
      <c r="I6083">
        <v>105.16</v>
      </c>
      <c r="J6083">
        <v>0.217</v>
      </c>
      <c r="K6083">
        <v>48.72</v>
      </c>
      <c r="L6083" t="s">
        <v>6720</v>
      </c>
    </row>
    <row r="6084" spans="1:12" x14ac:dyDescent="0.3">
      <c r="A6084" t="s">
        <v>3217</v>
      </c>
      <c r="B6084" t="s">
        <v>6862</v>
      </c>
      <c r="C6084" t="s">
        <v>84</v>
      </c>
      <c r="D6084" t="s">
        <v>229</v>
      </c>
      <c r="E6084" t="s">
        <v>60</v>
      </c>
      <c r="F6084" t="s">
        <v>99</v>
      </c>
      <c r="G6084" t="s">
        <v>56</v>
      </c>
      <c r="H6084">
        <v>1</v>
      </c>
      <c r="I6084">
        <v>104.31</v>
      </c>
      <c r="J6084">
        <v>4.2999999999999997E-2</v>
      </c>
      <c r="K6084">
        <v>50.9</v>
      </c>
      <c r="L6084" t="s">
        <v>104</v>
      </c>
    </row>
    <row r="6085" spans="1:12" x14ac:dyDescent="0.3">
      <c r="A6085" t="s">
        <v>3295</v>
      </c>
      <c r="B6085" t="s">
        <v>6774</v>
      </c>
      <c r="C6085" t="s">
        <v>84</v>
      </c>
      <c r="D6085" t="s">
        <v>572</v>
      </c>
      <c r="E6085" t="s">
        <v>93</v>
      </c>
      <c r="F6085" t="s">
        <v>255</v>
      </c>
      <c r="G6085" t="s">
        <v>56</v>
      </c>
      <c r="H6085">
        <v>2</v>
      </c>
      <c r="I6085">
        <v>23.24</v>
      </c>
      <c r="J6085">
        <v>5.7000000000000002E-2</v>
      </c>
      <c r="K6085">
        <v>11.18</v>
      </c>
      <c r="L6085" t="s">
        <v>57</v>
      </c>
    </row>
    <row r="6086" spans="1:12" x14ac:dyDescent="0.3">
      <c r="A6086" t="s">
        <v>6058</v>
      </c>
      <c r="B6086" t="s">
        <v>6926</v>
      </c>
      <c r="C6086" t="s">
        <v>84</v>
      </c>
      <c r="D6086" t="s">
        <v>150</v>
      </c>
      <c r="E6086" t="s">
        <v>60</v>
      </c>
      <c r="F6086" t="s">
        <v>76</v>
      </c>
      <c r="G6086" t="s">
        <v>68</v>
      </c>
      <c r="H6086">
        <v>6</v>
      </c>
      <c r="I6086">
        <v>87.66</v>
      </c>
      <c r="J6086">
        <v>0.113</v>
      </c>
      <c r="K6086">
        <v>46.61</v>
      </c>
      <c r="L6086" t="s">
        <v>57</v>
      </c>
    </row>
    <row r="6087" spans="1:12" x14ac:dyDescent="0.3">
      <c r="A6087" t="s">
        <v>2709</v>
      </c>
      <c r="B6087" t="s">
        <v>7639</v>
      </c>
      <c r="C6087" t="s">
        <v>88</v>
      </c>
      <c r="D6087" t="s">
        <v>7367</v>
      </c>
      <c r="E6087" t="s">
        <v>6911</v>
      </c>
      <c r="F6087" t="s">
        <v>61</v>
      </c>
      <c r="G6087" t="s">
        <v>56</v>
      </c>
      <c r="H6087">
        <v>12</v>
      </c>
      <c r="I6087">
        <v>109.16</v>
      </c>
      <c r="J6087">
        <v>7.8E-2</v>
      </c>
      <c r="K6087">
        <v>44.05</v>
      </c>
      <c r="L6087" t="s">
        <v>57</v>
      </c>
    </row>
    <row r="6088" spans="1:12" x14ac:dyDescent="0.3">
      <c r="A6088" t="s">
        <v>5552</v>
      </c>
      <c r="B6088" t="s">
        <v>8112</v>
      </c>
      <c r="C6088" t="s">
        <v>84</v>
      </c>
      <c r="E6088" t="s">
        <v>54</v>
      </c>
      <c r="F6088" t="s">
        <v>268</v>
      </c>
      <c r="G6088" t="s">
        <v>56</v>
      </c>
      <c r="H6088">
        <v>3</v>
      </c>
      <c r="I6088">
        <v>23.32</v>
      </c>
      <c r="J6088">
        <v>0.14099999999999999</v>
      </c>
      <c r="K6088">
        <v>13.81</v>
      </c>
      <c r="L6088" t="s">
        <v>57</v>
      </c>
    </row>
    <row r="6089" spans="1:12" x14ac:dyDescent="0.3">
      <c r="A6089" t="s">
        <v>1173</v>
      </c>
      <c r="B6089" t="s">
        <v>6807</v>
      </c>
      <c r="C6089" t="s">
        <v>88</v>
      </c>
      <c r="E6089" t="s">
        <v>71</v>
      </c>
      <c r="F6089" t="s">
        <v>126</v>
      </c>
      <c r="G6089" t="s">
        <v>56</v>
      </c>
      <c r="H6089">
        <v>1</v>
      </c>
      <c r="I6089">
        <v>107.61</v>
      </c>
      <c r="J6089">
        <v>7.9000000000000001E-2</v>
      </c>
      <c r="K6089">
        <v>85.83</v>
      </c>
      <c r="L6089" t="s">
        <v>57</v>
      </c>
    </row>
    <row r="6090" spans="1:12" x14ac:dyDescent="0.3">
      <c r="A6090" t="s">
        <v>5998</v>
      </c>
      <c r="B6090" t="s">
        <v>8011</v>
      </c>
      <c r="C6090" t="s">
        <v>63</v>
      </c>
      <c r="D6090" t="s">
        <v>106</v>
      </c>
      <c r="E6090" t="s">
        <v>6924</v>
      </c>
      <c r="F6090" t="s">
        <v>126</v>
      </c>
      <c r="G6090" t="s">
        <v>68</v>
      </c>
      <c r="H6090">
        <v>8</v>
      </c>
      <c r="I6090">
        <v>200.44</v>
      </c>
      <c r="J6090">
        <v>0.32600000000000001</v>
      </c>
      <c r="K6090">
        <v>159.88999999999999</v>
      </c>
      <c r="L6090" t="s">
        <v>57</v>
      </c>
    </row>
    <row r="6091" spans="1:12" x14ac:dyDescent="0.3">
      <c r="A6091" t="s">
        <v>4717</v>
      </c>
      <c r="B6091" t="s">
        <v>7195</v>
      </c>
      <c r="C6091" t="s">
        <v>52</v>
      </c>
      <c r="D6091" t="s">
        <v>237</v>
      </c>
      <c r="E6091" t="s">
        <v>107</v>
      </c>
      <c r="F6091" t="s">
        <v>108</v>
      </c>
      <c r="G6091" t="s">
        <v>68</v>
      </c>
      <c r="H6091">
        <v>3</v>
      </c>
      <c r="I6091">
        <v>28.22</v>
      </c>
      <c r="J6091">
        <v>2.5000000000000001E-2</v>
      </c>
      <c r="K6091">
        <v>11.95</v>
      </c>
      <c r="L6091" t="s">
        <v>57</v>
      </c>
    </row>
    <row r="6092" spans="1:12" x14ac:dyDescent="0.3">
      <c r="A6092" t="s">
        <v>547</v>
      </c>
      <c r="B6092" t="s">
        <v>8680</v>
      </c>
      <c r="C6092" t="s">
        <v>52</v>
      </c>
      <c r="D6092" t="s">
        <v>200</v>
      </c>
      <c r="E6092" t="s">
        <v>107</v>
      </c>
      <c r="F6092" t="s">
        <v>108</v>
      </c>
      <c r="G6092" t="s">
        <v>68</v>
      </c>
      <c r="H6092">
        <v>1</v>
      </c>
      <c r="I6092">
        <v>18.68</v>
      </c>
      <c r="J6092">
        <v>4.7E-2</v>
      </c>
      <c r="K6092">
        <v>7.3</v>
      </c>
      <c r="L6092" t="s">
        <v>57</v>
      </c>
    </row>
    <row r="6093" spans="1:12" x14ac:dyDescent="0.3">
      <c r="A6093" t="s">
        <v>140</v>
      </c>
      <c r="B6093" t="s">
        <v>7567</v>
      </c>
      <c r="C6093" t="s">
        <v>63</v>
      </c>
      <c r="D6093" t="s">
        <v>119</v>
      </c>
      <c r="E6093" t="s">
        <v>93</v>
      </c>
      <c r="F6093" t="s">
        <v>141</v>
      </c>
      <c r="H6093">
        <v>1</v>
      </c>
      <c r="I6093">
        <v>85.33</v>
      </c>
      <c r="J6093">
        <v>0.21099999999999999</v>
      </c>
      <c r="K6093">
        <v>37.159999999999997</v>
      </c>
      <c r="L6093" t="s">
        <v>57</v>
      </c>
    </row>
    <row r="6094" spans="1:12" x14ac:dyDescent="0.3">
      <c r="A6094" t="s">
        <v>2403</v>
      </c>
      <c r="B6094" t="s">
        <v>7665</v>
      </c>
      <c r="C6094" t="s">
        <v>84</v>
      </c>
      <c r="D6094" t="s">
        <v>147</v>
      </c>
      <c r="E6094" t="s">
        <v>71</v>
      </c>
      <c r="F6094" t="s">
        <v>126</v>
      </c>
      <c r="G6094" t="s">
        <v>56</v>
      </c>
      <c r="H6094">
        <v>4</v>
      </c>
      <c r="I6094">
        <v>233.03</v>
      </c>
      <c r="J6094">
        <v>7.1999999999999995E-2</v>
      </c>
      <c r="K6094">
        <v>156.03</v>
      </c>
      <c r="L6094" t="s">
        <v>57</v>
      </c>
    </row>
    <row r="6095" spans="1:12" x14ac:dyDescent="0.3">
      <c r="A6095" t="s">
        <v>2806</v>
      </c>
      <c r="B6095" t="s">
        <v>8536</v>
      </c>
      <c r="C6095" t="s">
        <v>63</v>
      </c>
      <c r="D6095" t="s">
        <v>64</v>
      </c>
      <c r="E6095" t="s">
        <v>71</v>
      </c>
      <c r="F6095" t="s">
        <v>126</v>
      </c>
      <c r="G6095" t="s">
        <v>56</v>
      </c>
      <c r="H6095">
        <v>2</v>
      </c>
      <c r="I6095">
        <v>119.54</v>
      </c>
      <c r="J6095">
        <v>0.28499999999999998</v>
      </c>
      <c r="K6095">
        <v>83.12</v>
      </c>
      <c r="L6095" t="s">
        <v>57</v>
      </c>
    </row>
    <row r="6096" spans="1:12" x14ac:dyDescent="0.3">
      <c r="A6096" t="s">
        <v>400</v>
      </c>
      <c r="B6096" t="s">
        <v>7377</v>
      </c>
      <c r="C6096" t="s">
        <v>88</v>
      </c>
      <c r="D6096" t="s">
        <v>202</v>
      </c>
      <c r="E6096" t="s">
        <v>93</v>
      </c>
      <c r="F6096" t="s">
        <v>141</v>
      </c>
      <c r="G6096" t="s">
        <v>56</v>
      </c>
      <c r="H6096">
        <v>1</v>
      </c>
      <c r="I6096">
        <v>87.01</v>
      </c>
      <c r="J6096">
        <v>4.0000000000000001E-3</v>
      </c>
      <c r="L6096" t="s">
        <v>57</v>
      </c>
    </row>
    <row r="6097" spans="1:12" x14ac:dyDescent="0.3">
      <c r="A6097" t="s">
        <v>5313</v>
      </c>
      <c r="B6097" t="s">
        <v>7272</v>
      </c>
      <c r="C6097" t="s">
        <v>63</v>
      </c>
      <c r="D6097" t="s">
        <v>175</v>
      </c>
      <c r="E6097" t="s">
        <v>93</v>
      </c>
      <c r="F6097" t="s">
        <v>141</v>
      </c>
      <c r="G6097" t="s">
        <v>68</v>
      </c>
      <c r="H6097">
        <v>1</v>
      </c>
      <c r="I6097">
        <v>49.03</v>
      </c>
      <c r="J6097">
        <v>0.24099999999999999</v>
      </c>
      <c r="K6097">
        <v>21.81</v>
      </c>
      <c r="L6097" t="s">
        <v>57</v>
      </c>
    </row>
    <row r="6098" spans="1:12" x14ac:dyDescent="0.3">
      <c r="A6098" t="s">
        <v>5531</v>
      </c>
      <c r="B6098" t="s">
        <v>8681</v>
      </c>
      <c r="C6098" t="s">
        <v>63</v>
      </c>
      <c r="D6098" t="s">
        <v>82</v>
      </c>
      <c r="E6098" t="s">
        <v>60</v>
      </c>
      <c r="F6098" t="s">
        <v>99</v>
      </c>
      <c r="G6098" t="s">
        <v>56</v>
      </c>
      <c r="H6098">
        <v>8</v>
      </c>
      <c r="I6098">
        <v>44.72</v>
      </c>
      <c r="J6098">
        <v>0.33500000000000002</v>
      </c>
      <c r="K6098">
        <v>23.55</v>
      </c>
      <c r="L6098" t="s">
        <v>57</v>
      </c>
    </row>
    <row r="6099" spans="1:12" x14ac:dyDescent="0.3">
      <c r="A6099" t="s">
        <v>3090</v>
      </c>
      <c r="B6099" t="s">
        <v>7908</v>
      </c>
      <c r="C6099" t="s">
        <v>88</v>
      </c>
      <c r="D6099" t="s">
        <v>116</v>
      </c>
      <c r="E6099" t="s">
        <v>60</v>
      </c>
      <c r="F6099" t="s">
        <v>99</v>
      </c>
      <c r="G6099" t="s">
        <v>68</v>
      </c>
      <c r="H6099">
        <v>4</v>
      </c>
      <c r="I6099">
        <v>37.590000000000003</v>
      </c>
      <c r="J6099">
        <v>0.09</v>
      </c>
      <c r="K6099">
        <v>17.71</v>
      </c>
      <c r="L6099" t="s">
        <v>57</v>
      </c>
    </row>
    <row r="6100" spans="1:12" x14ac:dyDescent="0.3">
      <c r="A6100" t="s">
        <v>2025</v>
      </c>
      <c r="B6100" t="s">
        <v>6920</v>
      </c>
      <c r="C6100" t="s">
        <v>63</v>
      </c>
      <c r="D6100" t="s">
        <v>251</v>
      </c>
      <c r="E6100" t="s">
        <v>60</v>
      </c>
      <c r="F6100" t="s">
        <v>90</v>
      </c>
      <c r="G6100" t="s">
        <v>56</v>
      </c>
      <c r="H6100">
        <v>4</v>
      </c>
      <c r="I6100">
        <v>108.6</v>
      </c>
      <c r="J6100">
        <v>0.126</v>
      </c>
      <c r="K6100">
        <v>54.95</v>
      </c>
      <c r="L6100" t="s">
        <v>57</v>
      </c>
    </row>
    <row r="6101" spans="1:12" x14ac:dyDescent="0.3">
      <c r="A6101" t="s">
        <v>376</v>
      </c>
      <c r="B6101" t="s">
        <v>7321</v>
      </c>
      <c r="C6101" t="s">
        <v>88</v>
      </c>
      <c r="D6101" t="s">
        <v>89</v>
      </c>
      <c r="E6101" t="s">
        <v>54</v>
      </c>
      <c r="F6101" t="s">
        <v>156</v>
      </c>
      <c r="G6101" t="s">
        <v>56</v>
      </c>
      <c r="H6101">
        <v>13</v>
      </c>
      <c r="I6101">
        <v>18.989999999999998</v>
      </c>
      <c r="J6101">
        <v>0.13400000000000001</v>
      </c>
      <c r="K6101">
        <v>13.04</v>
      </c>
      <c r="L6101" t="s">
        <v>57</v>
      </c>
    </row>
    <row r="6102" spans="1:12" x14ac:dyDescent="0.3">
      <c r="A6102" t="s">
        <v>3201</v>
      </c>
      <c r="B6102" t="s">
        <v>8525</v>
      </c>
      <c r="C6102" t="s">
        <v>84</v>
      </c>
      <c r="D6102" t="s">
        <v>110</v>
      </c>
      <c r="E6102" t="s">
        <v>60</v>
      </c>
      <c r="F6102" t="s">
        <v>99</v>
      </c>
      <c r="G6102" t="s">
        <v>68</v>
      </c>
      <c r="H6102">
        <v>3</v>
      </c>
      <c r="I6102">
        <v>64.2</v>
      </c>
      <c r="J6102">
        <v>9.2999999999999999E-2</v>
      </c>
      <c r="K6102">
        <v>26.03</v>
      </c>
      <c r="L6102" t="s">
        <v>57</v>
      </c>
    </row>
    <row r="6103" spans="1:12" x14ac:dyDescent="0.3">
      <c r="A6103" t="s">
        <v>1898</v>
      </c>
      <c r="B6103" t="s">
        <v>7352</v>
      </c>
      <c r="C6103" t="s">
        <v>63</v>
      </c>
      <c r="D6103" t="s">
        <v>106</v>
      </c>
      <c r="E6103" t="s">
        <v>60</v>
      </c>
      <c r="F6103" t="s">
        <v>90</v>
      </c>
      <c r="G6103" t="s">
        <v>56</v>
      </c>
      <c r="H6103">
        <v>1</v>
      </c>
      <c r="I6103">
        <v>38.9</v>
      </c>
      <c r="J6103">
        <v>0.14799999999999999</v>
      </c>
      <c r="K6103">
        <v>18.98</v>
      </c>
      <c r="L6103" t="s">
        <v>57</v>
      </c>
    </row>
    <row r="6104" spans="1:12" x14ac:dyDescent="0.3">
      <c r="A6104" t="s">
        <v>5019</v>
      </c>
      <c r="B6104" t="s">
        <v>7025</v>
      </c>
      <c r="C6104" t="s">
        <v>88</v>
      </c>
      <c r="D6104" t="s">
        <v>7450</v>
      </c>
      <c r="E6104" t="s">
        <v>71</v>
      </c>
      <c r="F6104" t="s">
        <v>86</v>
      </c>
      <c r="G6104" t="s">
        <v>68</v>
      </c>
      <c r="H6104">
        <v>4</v>
      </c>
      <c r="I6104">
        <v>63.7</v>
      </c>
      <c r="J6104">
        <v>4.3999999999999997E-2</v>
      </c>
      <c r="K6104">
        <v>50.66</v>
      </c>
      <c r="L6104" t="s">
        <v>57</v>
      </c>
    </row>
    <row r="6105" spans="1:12" x14ac:dyDescent="0.3">
      <c r="A6105" t="s">
        <v>1794</v>
      </c>
      <c r="C6105" t="s">
        <v>84</v>
      </c>
      <c r="D6105" t="s">
        <v>6824</v>
      </c>
      <c r="E6105" t="s">
        <v>71</v>
      </c>
      <c r="F6105" t="s">
        <v>86</v>
      </c>
      <c r="G6105" t="s">
        <v>56</v>
      </c>
      <c r="H6105">
        <v>4</v>
      </c>
      <c r="I6105">
        <v>256.60000000000002</v>
      </c>
      <c r="J6105">
        <v>5.3999999999999999E-2</v>
      </c>
      <c r="K6105">
        <v>203.56</v>
      </c>
      <c r="L6105" t="s">
        <v>57</v>
      </c>
    </row>
    <row r="6106" spans="1:12" x14ac:dyDescent="0.3">
      <c r="A6106" t="s">
        <v>4305</v>
      </c>
      <c r="B6106" t="s">
        <v>7769</v>
      </c>
      <c r="C6106" t="s">
        <v>52</v>
      </c>
      <c r="D6106" t="s">
        <v>200</v>
      </c>
      <c r="E6106" t="s">
        <v>93</v>
      </c>
      <c r="F6106" t="s">
        <v>255</v>
      </c>
      <c r="G6106" t="s">
        <v>56</v>
      </c>
      <c r="H6106">
        <v>1</v>
      </c>
      <c r="I6106">
        <v>76.47</v>
      </c>
      <c r="J6106">
        <v>2.8000000000000001E-2</v>
      </c>
      <c r="K6106">
        <v>36.11</v>
      </c>
      <c r="L6106" t="s">
        <v>104</v>
      </c>
    </row>
    <row r="6107" spans="1:12" x14ac:dyDescent="0.3">
      <c r="A6107" t="s">
        <v>5510</v>
      </c>
      <c r="B6107" t="s">
        <v>7739</v>
      </c>
      <c r="C6107" t="s">
        <v>88</v>
      </c>
      <c r="D6107" t="s">
        <v>167</v>
      </c>
      <c r="E6107" t="s">
        <v>7244</v>
      </c>
      <c r="F6107" t="s">
        <v>255</v>
      </c>
      <c r="G6107" t="s">
        <v>56</v>
      </c>
      <c r="H6107">
        <v>2</v>
      </c>
      <c r="I6107">
        <v>72.16</v>
      </c>
      <c r="J6107">
        <v>9.4E-2</v>
      </c>
      <c r="K6107">
        <v>35.61</v>
      </c>
      <c r="L6107" t="s">
        <v>57</v>
      </c>
    </row>
    <row r="6108" spans="1:12" x14ac:dyDescent="0.3">
      <c r="A6108" t="s">
        <v>1759</v>
      </c>
      <c r="B6108" t="s">
        <v>7158</v>
      </c>
      <c r="C6108" t="s">
        <v>88</v>
      </c>
      <c r="D6108" t="s">
        <v>234</v>
      </c>
      <c r="E6108" t="s">
        <v>54</v>
      </c>
      <c r="F6108" t="s">
        <v>156</v>
      </c>
      <c r="G6108" t="s">
        <v>56</v>
      </c>
      <c r="H6108">
        <v>6</v>
      </c>
      <c r="I6108">
        <v>23.07</v>
      </c>
      <c r="J6108">
        <v>0.23300000000000001</v>
      </c>
      <c r="K6108">
        <v>15.34</v>
      </c>
      <c r="L6108" t="s">
        <v>57</v>
      </c>
    </row>
    <row r="6109" spans="1:12" x14ac:dyDescent="0.3">
      <c r="A6109" t="s">
        <v>2516</v>
      </c>
      <c r="B6109" t="s">
        <v>6765</v>
      </c>
      <c r="C6109" t="s">
        <v>63</v>
      </c>
      <c r="D6109" t="s">
        <v>263</v>
      </c>
      <c r="E6109" t="s">
        <v>60</v>
      </c>
      <c r="F6109" t="s">
        <v>76</v>
      </c>
      <c r="G6109" t="s">
        <v>68</v>
      </c>
      <c r="H6109">
        <v>4</v>
      </c>
      <c r="I6109">
        <v>25.22</v>
      </c>
      <c r="J6109">
        <v>0.27200000000000002</v>
      </c>
      <c r="K6109">
        <v>13.11</v>
      </c>
      <c r="L6109" t="s">
        <v>57</v>
      </c>
    </row>
    <row r="6110" spans="1:12" x14ac:dyDescent="0.3">
      <c r="A6110" t="s">
        <v>4875</v>
      </c>
      <c r="B6110" t="s">
        <v>7452</v>
      </c>
      <c r="C6110" t="s">
        <v>84</v>
      </c>
      <c r="D6110" t="s">
        <v>7616</v>
      </c>
      <c r="E6110" t="s">
        <v>6996</v>
      </c>
      <c r="F6110" t="s">
        <v>255</v>
      </c>
      <c r="G6110" t="s">
        <v>56</v>
      </c>
      <c r="H6110">
        <v>5</v>
      </c>
      <c r="I6110">
        <v>25.99</v>
      </c>
      <c r="J6110">
        <v>5.1999999999999998E-2</v>
      </c>
      <c r="K6110">
        <v>9.82</v>
      </c>
      <c r="L6110" t="s">
        <v>57</v>
      </c>
    </row>
    <row r="6111" spans="1:12" x14ac:dyDescent="0.3">
      <c r="A6111" t="s">
        <v>5171</v>
      </c>
      <c r="B6111" t="s">
        <v>7267</v>
      </c>
      <c r="C6111" t="s">
        <v>88</v>
      </c>
      <c r="D6111" t="s">
        <v>123</v>
      </c>
      <c r="E6111" t="s">
        <v>93</v>
      </c>
      <c r="F6111" t="s">
        <v>255</v>
      </c>
      <c r="G6111" t="s">
        <v>56</v>
      </c>
      <c r="H6111">
        <v>1</v>
      </c>
      <c r="I6111">
        <v>87.19</v>
      </c>
      <c r="J6111">
        <v>0.11600000000000001</v>
      </c>
      <c r="K6111">
        <v>35.1</v>
      </c>
      <c r="L6111" t="s">
        <v>57</v>
      </c>
    </row>
    <row r="6112" spans="1:12" x14ac:dyDescent="0.3">
      <c r="A6112" t="s">
        <v>1169</v>
      </c>
      <c r="B6112" t="s">
        <v>8050</v>
      </c>
      <c r="C6112" t="s">
        <v>84</v>
      </c>
      <c r="D6112" t="s">
        <v>7752</v>
      </c>
      <c r="E6112" t="s">
        <v>54</v>
      </c>
      <c r="F6112" t="s">
        <v>55</v>
      </c>
      <c r="G6112" t="s">
        <v>68</v>
      </c>
      <c r="H6112">
        <v>4</v>
      </c>
      <c r="I6112">
        <v>10.9</v>
      </c>
      <c r="J6112">
        <v>0.14399999999999999</v>
      </c>
      <c r="K6112">
        <v>6.15</v>
      </c>
      <c r="L6112" t="s">
        <v>57</v>
      </c>
    </row>
    <row r="6113" spans="1:12" x14ac:dyDescent="0.3">
      <c r="A6113" t="s">
        <v>6608</v>
      </c>
      <c r="B6113" t="s">
        <v>7501</v>
      </c>
      <c r="C6113" t="s">
        <v>88</v>
      </c>
      <c r="D6113" t="s">
        <v>92</v>
      </c>
      <c r="E6113" t="s">
        <v>93</v>
      </c>
      <c r="F6113" t="s">
        <v>255</v>
      </c>
      <c r="G6113" t="s">
        <v>56</v>
      </c>
      <c r="H6113">
        <v>7</v>
      </c>
      <c r="I6113">
        <v>11.66</v>
      </c>
      <c r="J6113">
        <v>0.126</v>
      </c>
      <c r="K6113">
        <v>5.0999999999999996</v>
      </c>
      <c r="L6113" t="s">
        <v>104</v>
      </c>
    </row>
    <row r="6114" spans="1:12" x14ac:dyDescent="0.3">
      <c r="A6114" t="s">
        <v>2232</v>
      </c>
      <c r="B6114" t="s">
        <v>7042</v>
      </c>
      <c r="C6114" t="s">
        <v>88</v>
      </c>
      <c r="D6114" t="s">
        <v>7776</v>
      </c>
      <c r="E6114" t="s">
        <v>93</v>
      </c>
      <c r="F6114" t="s">
        <v>7530</v>
      </c>
      <c r="G6114" t="s">
        <v>56</v>
      </c>
      <c r="H6114">
        <v>3</v>
      </c>
      <c r="I6114">
        <v>66.28</v>
      </c>
      <c r="J6114">
        <v>0.10199999999999999</v>
      </c>
      <c r="K6114">
        <v>29.17</v>
      </c>
      <c r="L6114" t="s">
        <v>57</v>
      </c>
    </row>
    <row r="6115" spans="1:12" x14ac:dyDescent="0.3">
      <c r="A6115" t="s">
        <v>4144</v>
      </c>
      <c r="B6115" t="s">
        <v>6891</v>
      </c>
      <c r="C6115" t="s">
        <v>52</v>
      </c>
      <c r="D6115" t="s">
        <v>7243</v>
      </c>
      <c r="E6115" t="s">
        <v>60</v>
      </c>
      <c r="F6115" t="s">
        <v>76</v>
      </c>
      <c r="G6115" t="s">
        <v>68</v>
      </c>
      <c r="H6115">
        <v>5</v>
      </c>
      <c r="I6115">
        <v>55.94</v>
      </c>
      <c r="J6115">
        <v>8.1000000000000003E-2</v>
      </c>
      <c r="K6115">
        <v>27.19</v>
      </c>
      <c r="L6115" t="s">
        <v>57</v>
      </c>
    </row>
    <row r="6116" spans="1:12" x14ac:dyDescent="0.3">
      <c r="A6116" t="s">
        <v>1936</v>
      </c>
      <c r="B6116" t="s">
        <v>7856</v>
      </c>
      <c r="C6116" t="s">
        <v>63</v>
      </c>
      <c r="D6116" t="s">
        <v>82</v>
      </c>
      <c r="E6116" t="s">
        <v>60</v>
      </c>
      <c r="F6116" t="s">
        <v>67</v>
      </c>
      <c r="G6116" t="s">
        <v>68</v>
      </c>
      <c r="H6116">
        <v>5</v>
      </c>
      <c r="I6116">
        <v>32.15</v>
      </c>
      <c r="J6116">
        <v>0.224</v>
      </c>
      <c r="K6116">
        <v>17.64</v>
      </c>
      <c r="L6116" t="s">
        <v>57</v>
      </c>
    </row>
    <row r="6117" spans="1:12" x14ac:dyDescent="0.3">
      <c r="A6117" t="s">
        <v>2273</v>
      </c>
      <c r="B6117" t="s">
        <v>7295</v>
      </c>
      <c r="C6117" t="s">
        <v>84</v>
      </c>
      <c r="D6117" t="s">
        <v>572</v>
      </c>
      <c r="E6117" t="s">
        <v>107</v>
      </c>
      <c r="F6117" t="s">
        <v>193</v>
      </c>
      <c r="G6117" t="s">
        <v>56</v>
      </c>
      <c r="H6117">
        <v>2</v>
      </c>
      <c r="I6117">
        <v>10.67</v>
      </c>
      <c r="J6117">
        <v>0.17399999999999999</v>
      </c>
      <c r="K6117">
        <v>4.1500000000000004</v>
      </c>
      <c r="L6117" t="s">
        <v>57</v>
      </c>
    </row>
    <row r="6118" spans="1:12" x14ac:dyDescent="0.3">
      <c r="A6118" t="s">
        <v>2371</v>
      </c>
      <c r="B6118" t="s">
        <v>8682</v>
      </c>
      <c r="C6118" t="s">
        <v>63</v>
      </c>
      <c r="D6118" t="s">
        <v>137</v>
      </c>
      <c r="E6118" t="s">
        <v>6924</v>
      </c>
      <c r="F6118" t="s">
        <v>78</v>
      </c>
      <c r="G6118" t="s">
        <v>56</v>
      </c>
      <c r="H6118">
        <v>7</v>
      </c>
      <c r="I6118">
        <v>125.83</v>
      </c>
      <c r="J6118">
        <v>0.14000000000000001</v>
      </c>
      <c r="K6118">
        <v>96.07</v>
      </c>
    </row>
    <row r="6119" spans="1:12" x14ac:dyDescent="0.3">
      <c r="A6119" t="s">
        <v>6595</v>
      </c>
      <c r="B6119" t="s">
        <v>7256</v>
      </c>
      <c r="C6119" t="s">
        <v>88</v>
      </c>
      <c r="D6119" t="s">
        <v>206</v>
      </c>
      <c r="E6119" t="s">
        <v>93</v>
      </c>
      <c r="F6119" t="s">
        <v>94</v>
      </c>
      <c r="G6119" t="s">
        <v>68</v>
      </c>
      <c r="H6119">
        <v>1</v>
      </c>
      <c r="I6119">
        <v>24.64</v>
      </c>
      <c r="J6119">
        <v>0</v>
      </c>
      <c r="K6119">
        <v>9.89</v>
      </c>
      <c r="L6119" t="s">
        <v>57</v>
      </c>
    </row>
    <row r="6120" spans="1:12" x14ac:dyDescent="0.3">
      <c r="A6120" t="s">
        <v>1225</v>
      </c>
      <c r="B6120" t="s">
        <v>8279</v>
      </c>
      <c r="C6120" t="s">
        <v>84</v>
      </c>
      <c r="D6120" t="s">
        <v>372</v>
      </c>
      <c r="E6120" t="s">
        <v>107</v>
      </c>
      <c r="F6120" t="s">
        <v>6797</v>
      </c>
      <c r="G6120" t="s">
        <v>56</v>
      </c>
      <c r="H6120">
        <v>1</v>
      </c>
      <c r="I6120">
        <v>9.4499999999999993</v>
      </c>
      <c r="J6120">
        <v>0.129</v>
      </c>
      <c r="K6120">
        <v>3.04</v>
      </c>
      <c r="L6120" t="s">
        <v>57</v>
      </c>
    </row>
    <row r="6121" spans="1:12" x14ac:dyDescent="0.3">
      <c r="A6121" t="s">
        <v>3099</v>
      </c>
      <c r="B6121" t="s">
        <v>7136</v>
      </c>
      <c r="C6121" t="s">
        <v>52</v>
      </c>
      <c r="D6121" t="s">
        <v>59</v>
      </c>
      <c r="E6121" t="s">
        <v>71</v>
      </c>
      <c r="F6121" t="s">
        <v>97</v>
      </c>
      <c r="G6121" t="s">
        <v>68</v>
      </c>
      <c r="H6121">
        <v>1</v>
      </c>
      <c r="I6121">
        <v>155.34</v>
      </c>
      <c r="J6121">
        <v>6.0999999999999999E-2</v>
      </c>
      <c r="K6121">
        <v>101.12</v>
      </c>
      <c r="L6121" t="s">
        <v>6738</v>
      </c>
    </row>
    <row r="6122" spans="1:12" x14ac:dyDescent="0.3">
      <c r="A6122" t="s">
        <v>4010</v>
      </c>
      <c r="B6122" t="s">
        <v>8166</v>
      </c>
      <c r="C6122" t="s">
        <v>6930</v>
      </c>
      <c r="D6122" t="s">
        <v>147</v>
      </c>
      <c r="E6122" t="s">
        <v>60</v>
      </c>
      <c r="F6122" t="s">
        <v>67</v>
      </c>
      <c r="G6122" t="s">
        <v>68</v>
      </c>
      <c r="H6122">
        <v>800</v>
      </c>
      <c r="I6122">
        <v>105.8</v>
      </c>
      <c r="J6122">
        <v>5.0000000000000001E-3</v>
      </c>
      <c r="K6122">
        <v>55.45</v>
      </c>
      <c r="L6122" t="s">
        <v>57</v>
      </c>
    </row>
    <row r="6123" spans="1:12" x14ac:dyDescent="0.3">
      <c r="A6123" t="s">
        <v>6543</v>
      </c>
      <c r="B6123" t="s">
        <v>6745</v>
      </c>
      <c r="C6123" t="s">
        <v>52</v>
      </c>
      <c r="E6123" t="s">
        <v>71</v>
      </c>
      <c r="F6123" t="s">
        <v>78</v>
      </c>
      <c r="G6123" t="s">
        <v>68</v>
      </c>
      <c r="H6123">
        <v>6</v>
      </c>
      <c r="I6123">
        <v>64.16</v>
      </c>
      <c r="J6123">
        <v>1E-3</v>
      </c>
      <c r="K6123">
        <v>49.4</v>
      </c>
      <c r="L6123" t="s">
        <v>57</v>
      </c>
    </row>
    <row r="6124" spans="1:12" x14ac:dyDescent="0.3">
      <c r="A6124" t="s">
        <v>4053</v>
      </c>
      <c r="B6124" t="s">
        <v>7727</v>
      </c>
      <c r="C6124" t="s">
        <v>52</v>
      </c>
      <c r="D6124" t="s">
        <v>75</v>
      </c>
      <c r="E6124" t="s">
        <v>60</v>
      </c>
      <c r="F6124" t="s">
        <v>76</v>
      </c>
      <c r="G6124" t="s">
        <v>68</v>
      </c>
      <c r="H6124">
        <v>3</v>
      </c>
      <c r="I6124">
        <v>94.09</v>
      </c>
      <c r="J6124">
        <v>0.12</v>
      </c>
      <c r="K6124">
        <v>50.37</v>
      </c>
      <c r="L6124" t="s">
        <v>57</v>
      </c>
    </row>
    <row r="6125" spans="1:12" x14ac:dyDescent="0.3">
      <c r="A6125" t="s">
        <v>1999</v>
      </c>
      <c r="B6125" t="s">
        <v>8683</v>
      </c>
      <c r="C6125" t="s">
        <v>52</v>
      </c>
      <c r="D6125" t="s">
        <v>121</v>
      </c>
      <c r="E6125" t="s">
        <v>71</v>
      </c>
      <c r="F6125" t="s">
        <v>86</v>
      </c>
      <c r="G6125" t="s">
        <v>56</v>
      </c>
      <c r="H6125">
        <v>2</v>
      </c>
      <c r="I6125">
        <v>276.54000000000002</v>
      </c>
      <c r="J6125">
        <v>0.14399999999999999</v>
      </c>
      <c r="K6125">
        <v>207.26</v>
      </c>
      <c r="L6125" t="s">
        <v>57</v>
      </c>
    </row>
    <row r="6126" spans="1:12" x14ac:dyDescent="0.3">
      <c r="A6126" t="s">
        <v>6522</v>
      </c>
      <c r="B6126" t="s">
        <v>8684</v>
      </c>
      <c r="C6126" t="s">
        <v>52</v>
      </c>
      <c r="D6126" t="s">
        <v>96</v>
      </c>
      <c r="E6126" t="s">
        <v>71</v>
      </c>
      <c r="F6126" t="s">
        <v>97</v>
      </c>
      <c r="G6126" t="s">
        <v>68</v>
      </c>
      <c r="H6126">
        <v>2</v>
      </c>
      <c r="I6126">
        <v>89.94</v>
      </c>
      <c r="J6126">
        <v>0.14199999999999999</v>
      </c>
      <c r="K6126">
        <v>65.010000000000005</v>
      </c>
      <c r="L6126" t="s">
        <v>6738</v>
      </c>
    </row>
    <row r="6127" spans="1:12" x14ac:dyDescent="0.3">
      <c r="A6127" t="s">
        <v>2945</v>
      </c>
      <c r="B6127" t="s">
        <v>6736</v>
      </c>
      <c r="C6127" t="s">
        <v>63</v>
      </c>
      <c r="D6127" t="s">
        <v>302</v>
      </c>
      <c r="E6127" t="s">
        <v>93</v>
      </c>
      <c r="F6127" t="s">
        <v>255</v>
      </c>
      <c r="G6127" t="s">
        <v>56</v>
      </c>
      <c r="H6127">
        <v>2</v>
      </c>
      <c r="I6127">
        <v>62.33</v>
      </c>
      <c r="J6127">
        <v>0.192</v>
      </c>
      <c r="K6127">
        <v>27.17</v>
      </c>
      <c r="L6127" t="s">
        <v>57</v>
      </c>
    </row>
    <row r="6128" spans="1:12" x14ac:dyDescent="0.3">
      <c r="A6128" t="s">
        <v>5490</v>
      </c>
      <c r="B6128" t="s">
        <v>8076</v>
      </c>
      <c r="C6128" t="s">
        <v>84</v>
      </c>
      <c r="D6128" t="s">
        <v>225</v>
      </c>
      <c r="E6128" t="s">
        <v>54</v>
      </c>
      <c r="F6128" t="s">
        <v>268</v>
      </c>
      <c r="G6128" t="s">
        <v>56</v>
      </c>
      <c r="H6128">
        <v>1</v>
      </c>
      <c r="I6128">
        <v>24.26</v>
      </c>
      <c r="J6128">
        <v>1.2E-2</v>
      </c>
      <c r="K6128">
        <v>15.75</v>
      </c>
      <c r="L6128" t="s">
        <v>57</v>
      </c>
    </row>
    <row r="6129" spans="1:12" x14ac:dyDescent="0.3">
      <c r="A6129" t="s">
        <v>6610</v>
      </c>
      <c r="B6129" t="s">
        <v>8237</v>
      </c>
      <c r="C6129" t="s">
        <v>84</v>
      </c>
      <c r="D6129" t="s">
        <v>7845</v>
      </c>
      <c r="E6129" t="s">
        <v>6911</v>
      </c>
      <c r="F6129" t="s">
        <v>61</v>
      </c>
      <c r="G6129" t="s">
        <v>56</v>
      </c>
      <c r="H6129">
        <v>3</v>
      </c>
      <c r="I6129">
        <v>71.489999999999995</v>
      </c>
      <c r="J6129">
        <v>5.3999999999999999E-2</v>
      </c>
      <c r="K6129">
        <v>31.7</v>
      </c>
      <c r="L6129" t="s">
        <v>6738</v>
      </c>
    </row>
    <row r="6130" spans="1:12" x14ac:dyDescent="0.3">
      <c r="A6130" t="s">
        <v>4754</v>
      </c>
      <c r="B6130" t="s">
        <v>6905</v>
      </c>
      <c r="C6130" t="s">
        <v>84</v>
      </c>
      <c r="D6130" t="s">
        <v>150</v>
      </c>
      <c r="E6130" t="s">
        <v>54</v>
      </c>
      <c r="F6130" t="s">
        <v>268</v>
      </c>
      <c r="G6130" t="s">
        <v>68</v>
      </c>
      <c r="H6130">
        <v>2</v>
      </c>
      <c r="I6130">
        <v>8.67</v>
      </c>
      <c r="J6130">
        <v>0.121</v>
      </c>
      <c r="K6130">
        <v>5.56</v>
      </c>
      <c r="L6130" t="s">
        <v>57</v>
      </c>
    </row>
    <row r="6131" spans="1:12" x14ac:dyDescent="0.3">
      <c r="A6131" t="s">
        <v>4956</v>
      </c>
      <c r="B6131" t="s">
        <v>7173</v>
      </c>
      <c r="C6131" t="s">
        <v>84</v>
      </c>
      <c r="D6131" t="s">
        <v>169</v>
      </c>
      <c r="E6131" t="s">
        <v>71</v>
      </c>
      <c r="F6131" t="s">
        <v>126</v>
      </c>
      <c r="G6131" t="s">
        <v>56</v>
      </c>
      <c r="H6131">
        <v>1</v>
      </c>
      <c r="I6131">
        <v>156.76</v>
      </c>
      <c r="J6131">
        <v>0.122</v>
      </c>
      <c r="K6131">
        <v>122.98</v>
      </c>
      <c r="L6131" t="s">
        <v>57</v>
      </c>
    </row>
    <row r="6132" spans="1:12" x14ac:dyDescent="0.3">
      <c r="A6132" t="s">
        <v>6494</v>
      </c>
      <c r="B6132" t="s">
        <v>7622</v>
      </c>
      <c r="C6132" t="s">
        <v>84</v>
      </c>
      <c r="D6132" t="s">
        <v>110</v>
      </c>
      <c r="E6132" t="s">
        <v>107</v>
      </c>
      <c r="F6132" t="s">
        <v>139</v>
      </c>
      <c r="G6132" t="s">
        <v>68</v>
      </c>
      <c r="H6132">
        <v>1</v>
      </c>
      <c r="I6132">
        <v>36.42</v>
      </c>
      <c r="J6132">
        <v>5.6000000000000001E-2</v>
      </c>
      <c r="K6132">
        <v>11.32</v>
      </c>
      <c r="L6132" t="s">
        <v>104</v>
      </c>
    </row>
    <row r="6133" spans="1:12" x14ac:dyDescent="0.3">
      <c r="A6133" t="s">
        <v>757</v>
      </c>
      <c r="B6133" t="s">
        <v>6880</v>
      </c>
      <c r="C6133" t="s">
        <v>88</v>
      </c>
      <c r="D6133" t="s">
        <v>202</v>
      </c>
      <c r="E6133" t="s">
        <v>71</v>
      </c>
      <c r="F6133" t="s">
        <v>97</v>
      </c>
      <c r="G6133" t="s">
        <v>56</v>
      </c>
      <c r="H6133">
        <v>4</v>
      </c>
      <c r="I6133">
        <v>272.94</v>
      </c>
      <c r="J6133">
        <v>0.124</v>
      </c>
      <c r="K6133">
        <v>201.97</v>
      </c>
      <c r="L6133" t="s">
        <v>57</v>
      </c>
    </row>
    <row r="6134" spans="1:12" x14ac:dyDescent="0.3">
      <c r="A6134" t="s">
        <v>4633</v>
      </c>
      <c r="B6134" t="s">
        <v>8157</v>
      </c>
      <c r="C6134" t="s">
        <v>88</v>
      </c>
      <c r="D6134" t="s">
        <v>89</v>
      </c>
      <c r="E6134" t="s">
        <v>93</v>
      </c>
      <c r="F6134" t="s">
        <v>141</v>
      </c>
      <c r="G6134" t="s">
        <v>68</v>
      </c>
      <c r="H6134">
        <v>5</v>
      </c>
      <c r="I6134">
        <v>50.04</v>
      </c>
      <c r="J6134">
        <v>9.8000000000000004E-2</v>
      </c>
      <c r="K6134">
        <v>24.77</v>
      </c>
      <c r="L6134" t="s">
        <v>57</v>
      </c>
    </row>
    <row r="6135" spans="1:12" x14ac:dyDescent="0.3">
      <c r="A6135" t="s">
        <v>1017</v>
      </c>
      <c r="B6135" t="s">
        <v>7373</v>
      </c>
      <c r="C6135" t="s">
        <v>88</v>
      </c>
      <c r="D6135" t="s">
        <v>162</v>
      </c>
      <c r="E6135" t="s">
        <v>93</v>
      </c>
      <c r="F6135" t="s">
        <v>219</v>
      </c>
      <c r="G6135" t="s">
        <v>68</v>
      </c>
      <c r="H6135">
        <v>5</v>
      </c>
      <c r="J6135">
        <v>0.06</v>
      </c>
      <c r="K6135">
        <v>11.69</v>
      </c>
      <c r="L6135" t="s">
        <v>57</v>
      </c>
    </row>
    <row r="6136" spans="1:12" x14ac:dyDescent="0.3">
      <c r="A6136" t="s">
        <v>2949</v>
      </c>
      <c r="B6136" t="s">
        <v>7380</v>
      </c>
      <c r="C6136" t="s">
        <v>84</v>
      </c>
      <c r="D6136" t="s">
        <v>177</v>
      </c>
      <c r="E6136" t="s">
        <v>54</v>
      </c>
      <c r="F6136" t="s">
        <v>55</v>
      </c>
      <c r="H6136">
        <v>1</v>
      </c>
      <c r="I6136">
        <v>11.29</v>
      </c>
      <c r="J6136">
        <v>6.8000000000000005E-2</v>
      </c>
      <c r="K6136">
        <v>6.78</v>
      </c>
      <c r="L6136" t="s">
        <v>57</v>
      </c>
    </row>
    <row r="6137" spans="1:12" x14ac:dyDescent="0.3">
      <c r="A6137" t="s">
        <v>5157</v>
      </c>
      <c r="B6137" t="s">
        <v>8224</v>
      </c>
      <c r="C6137" t="s">
        <v>63</v>
      </c>
      <c r="D6137" t="s">
        <v>119</v>
      </c>
      <c r="E6137" t="s">
        <v>71</v>
      </c>
      <c r="F6137" t="s">
        <v>72</v>
      </c>
      <c r="G6137" t="s">
        <v>68</v>
      </c>
      <c r="H6137">
        <v>1</v>
      </c>
      <c r="I6137">
        <v>31.7</v>
      </c>
      <c r="J6137">
        <v>0.14299999999999999</v>
      </c>
      <c r="K6137">
        <v>21.35</v>
      </c>
      <c r="L6137" t="s">
        <v>57</v>
      </c>
    </row>
    <row r="6138" spans="1:12" x14ac:dyDescent="0.3">
      <c r="A6138" t="s">
        <v>6167</v>
      </c>
      <c r="B6138" t="s">
        <v>7349</v>
      </c>
      <c r="C6138" t="s">
        <v>84</v>
      </c>
      <c r="D6138" t="s">
        <v>85</v>
      </c>
      <c r="E6138" t="s">
        <v>71</v>
      </c>
      <c r="F6138" t="s">
        <v>97</v>
      </c>
      <c r="G6138" t="s">
        <v>68</v>
      </c>
      <c r="H6138">
        <v>2</v>
      </c>
      <c r="I6138">
        <v>160.47</v>
      </c>
      <c r="J6138">
        <v>0.14000000000000001</v>
      </c>
      <c r="K6138">
        <v>119.52</v>
      </c>
      <c r="L6138" t="s">
        <v>57</v>
      </c>
    </row>
    <row r="6139" spans="1:12" x14ac:dyDescent="0.3">
      <c r="A6139" t="s">
        <v>4394</v>
      </c>
      <c r="B6139" t="s">
        <v>7404</v>
      </c>
      <c r="C6139" t="s">
        <v>52</v>
      </c>
      <c r="D6139" t="s">
        <v>70</v>
      </c>
      <c r="E6139" t="s">
        <v>107</v>
      </c>
      <c r="F6139" t="s">
        <v>193</v>
      </c>
      <c r="G6139" t="s">
        <v>68</v>
      </c>
      <c r="H6139">
        <v>1</v>
      </c>
      <c r="I6139">
        <v>39.840000000000003</v>
      </c>
      <c r="J6139">
        <v>0.151</v>
      </c>
      <c r="K6139">
        <v>16.95</v>
      </c>
      <c r="L6139" t="s">
        <v>57</v>
      </c>
    </row>
    <row r="6140" spans="1:12" x14ac:dyDescent="0.3">
      <c r="A6140" t="s">
        <v>4999</v>
      </c>
      <c r="B6140" t="s">
        <v>7124</v>
      </c>
      <c r="C6140" t="s">
        <v>52</v>
      </c>
      <c r="D6140" t="s">
        <v>121</v>
      </c>
      <c r="E6140" t="s">
        <v>60</v>
      </c>
      <c r="F6140" t="s">
        <v>90</v>
      </c>
      <c r="G6140" t="s">
        <v>56</v>
      </c>
      <c r="H6140">
        <v>2</v>
      </c>
      <c r="I6140">
        <v>104.83</v>
      </c>
      <c r="J6140">
        <v>2.4E-2</v>
      </c>
      <c r="K6140">
        <v>53.4</v>
      </c>
      <c r="L6140" t="s">
        <v>57</v>
      </c>
    </row>
    <row r="6141" spans="1:12" x14ac:dyDescent="0.3">
      <c r="A6141" t="s">
        <v>3704</v>
      </c>
      <c r="B6141" t="s">
        <v>8318</v>
      </c>
      <c r="C6141" t="s">
        <v>63</v>
      </c>
      <c r="D6141" t="s">
        <v>258</v>
      </c>
      <c r="E6141" t="s">
        <v>93</v>
      </c>
      <c r="F6141" t="s">
        <v>255</v>
      </c>
      <c r="G6141" t="s">
        <v>68</v>
      </c>
      <c r="H6141">
        <v>1</v>
      </c>
      <c r="I6141">
        <v>32.89</v>
      </c>
      <c r="J6141">
        <v>0.33400000000000002</v>
      </c>
      <c r="K6141">
        <v>12.26</v>
      </c>
      <c r="L6141" t="s">
        <v>57</v>
      </c>
    </row>
    <row r="6142" spans="1:12" x14ac:dyDescent="0.3">
      <c r="A6142" t="s">
        <v>1423</v>
      </c>
      <c r="C6142" t="s">
        <v>63</v>
      </c>
      <c r="D6142" t="s">
        <v>7125</v>
      </c>
      <c r="E6142" t="s">
        <v>60</v>
      </c>
      <c r="F6142" t="s">
        <v>90</v>
      </c>
      <c r="G6142" t="s">
        <v>68</v>
      </c>
      <c r="H6142">
        <v>3</v>
      </c>
      <c r="I6142">
        <v>91.56</v>
      </c>
      <c r="J6142">
        <v>0.186</v>
      </c>
      <c r="K6142">
        <v>42.42</v>
      </c>
      <c r="L6142" t="s">
        <v>57</v>
      </c>
    </row>
    <row r="6143" spans="1:12" x14ac:dyDescent="0.3">
      <c r="A6143" t="s">
        <v>4586</v>
      </c>
      <c r="B6143" t="s">
        <v>6827</v>
      </c>
      <c r="C6143" t="s">
        <v>84</v>
      </c>
      <c r="D6143" t="s">
        <v>110</v>
      </c>
      <c r="E6143" t="s">
        <v>60</v>
      </c>
      <c r="F6143" t="s">
        <v>90</v>
      </c>
      <c r="G6143" t="s">
        <v>56</v>
      </c>
      <c r="H6143">
        <v>5</v>
      </c>
      <c r="I6143">
        <v>27.29</v>
      </c>
      <c r="J6143">
        <v>0.106</v>
      </c>
      <c r="K6143">
        <v>13.26</v>
      </c>
      <c r="L6143" t="s">
        <v>57</v>
      </c>
    </row>
    <row r="6144" spans="1:12" x14ac:dyDescent="0.3">
      <c r="A6144" t="s">
        <v>1265</v>
      </c>
      <c r="B6144" t="s">
        <v>7765</v>
      </c>
      <c r="C6144" t="s">
        <v>6741</v>
      </c>
      <c r="D6144" t="s">
        <v>216</v>
      </c>
      <c r="E6144" t="s">
        <v>71</v>
      </c>
      <c r="F6144" t="s">
        <v>126</v>
      </c>
      <c r="G6144" t="s">
        <v>68</v>
      </c>
      <c r="H6144">
        <v>1</v>
      </c>
      <c r="I6144">
        <v>277.17</v>
      </c>
      <c r="J6144">
        <v>0.19600000000000001</v>
      </c>
      <c r="K6144">
        <v>188.35</v>
      </c>
      <c r="L6144" t="s">
        <v>57</v>
      </c>
    </row>
    <row r="6145" spans="1:12" x14ac:dyDescent="0.3">
      <c r="A6145" t="s">
        <v>690</v>
      </c>
      <c r="B6145" t="s">
        <v>8685</v>
      </c>
      <c r="C6145" t="s">
        <v>84</v>
      </c>
      <c r="D6145" t="s">
        <v>6824</v>
      </c>
      <c r="E6145" t="s">
        <v>93</v>
      </c>
      <c r="F6145" t="s">
        <v>255</v>
      </c>
      <c r="G6145" t="s">
        <v>68</v>
      </c>
      <c r="H6145">
        <v>6</v>
      </c>
      <c r="J6145">
        <v>3.7999999999999999E-2</v>
      </c>
      <c r="K6145">
        <v>5.12</v>
      </c>
      <c r="L6145" t="s">
        <v>57</v>
      </c>
    </row>
    <row r="6146" spans="1:12" x14ac:dyDescent="0.3">
      <c r="A6146" t="s">
        <v>2889</v>
      </c>
      <c r="B6146" t="s">
        <v>7886</v>
      </c>
      <c r="C6146" t="s">
        <v>52</v>
      </c>
      <c r="D6146" t="s">
        <v>96</v>
      </c>
      <c r="E6146" t="s">
        <v>107</v>
      </c>
      <c r="F6146" t="s">
        <v>139</v>
      </c>
      <c r="G6146" t="s">
        <v>56</v>
      </c>
      <c r="H6146">
        <v>3</v>
      </c>
      <c r="I6146">
        <v>14.31</v>
      </c>
      <c r="J6146">
        <v>0.11600000000000001</v>
      </c>
      <c r="K6146">
        <v>5.52</v>
      </c>
      <c r="L6146" t="s">
        <v>57</v>
      </c>
    </row>
    <row r="6147" spans="1:12" x14ac:dyDescent="0.3">
      <c r="A6147" t="s">
        <v>3806</v>
      </c>
      <c r="B6147" t="s">
        <v>7505</v>
      </c>
      <c r="C6147" t="s">
        <v>84</v>
      </c>
      <c r="D6147" t="s">
        <v>171</v>
      </c>
      <c r="E6147" t="s">
        <v>93</v>
      </c>
      <c r="F6147" t="s">
        <v>141</v>
      </c>
      <c r="G6147" t="s">
        <v>56</v>
      </c>
      <c r="H6147">
        <v>2</v>
      </c>
      <c r="I6147">
        <v>82.97</v>
      </c>
      <c r="J6147">
        <v>0.13700000000000001</v>
      </c>
      <c r="K6147">
        <v>33.64</v>
      </c>
      <c r="L6147" t="s">
        <v>57</v>
      </c>
    </row>
    <row r="6148" spans="1:12" x14ac:dyDescent="0.3">
      <c r="A6148" t="s">
        <v>1616</v>
      </c>
      <c r="B6148" t="s">
        <v>8683</v>
      </c>
      <c r="C6148" t="s">
        <v>63</v>
      </c>
      <c r="D6148" t="s">
        <v>106</v>
      </c>
      <c r="E6148" t="s">
        <v>107</v>
      </c>
      <c r="F6148" t="s">
        <v>139</v>
      </c>
      <c r="G6148" t="s">
        <v>56</v>
      </c>
      <c r="H6148">
        <v>5</v>
      </c>
      <c r="I6148">
        <v>32.79</v>
      </c>
      <c r="J6148">
        <v>0.215</v>
      </c>
      <c r="K6148">
        <v>11.34</v>
      </c>
      <c r="L6148" t="s">
        <v>57</v>
      </c>
    </row>
    <row r="6149" spans="1:12" x14ac:dyDescent="0.3">
      <c r="A6149" t="s">
        <v>2807</v>
      </c>
      <c r="B6149" t="s">
        <v>8686</v>
      </c>
      <c r="C6149" t="s">
        <v>63</v>
      </c>
      <c r="D6149" t="s">
        <v>204</v>
      </c>
      <c r="E6149" t="s">
        <v>71</v>
      </c>
      <c r="F6149" t="s">
        <v>78</v>
      </c>
      <c r="G6149" t="s">
        <v>56</v>
      </c>
      <c r="H6149">
        <v>10</v>
      </c>
      <c r="I6149">
        <v>130.97</v>
      </c>
      <c r="J6149">
        <v>0.23599999999999999</v>
      </c>
      <c r="K6149">
        <v>93.65</v>
      </c>
      <c r="L6149" t="s">
        <v>57</v>
      </c>
    </row>
    <row r="6150" spans="1:12" x14ac:dyDescent="0.3">
      <c r="A6150" t="s">
        <v>5201</v>
      </c>
      <c r="B6150" t="s">
        <v>8346</v>
      </c>
      <c r="C6150" t="s">
        <v>88</v>
      </c>
      <c r="D6150" t="s">
        <v>183</v>
      </c>
      <c r="E6150" t="s">
        <v>60</v>
      </c>
      <c r="F6150" t="s">
        <v>61</v>
      </c>
      <c r="G6150" t="s">
        <v>56</v>
      </c>
      <c r="H6150">
        <v>4</v>
      </c>
      <c r="I6150">
        <v>61.37</v>
      </c>
      <c r="J6150">
        <v>6.8000000000000005E-2</v>
      </c>
      <c r="K6150">
        <v>32.78</v>
      </c>
      <c r="L6150" t="s">
        <v>57</v>
      </c>
    </row>
    <row r="6151" spans="1:12" x14ac:dyDescent="0.3">
      <c r="A6151" t="s">
        <v>428</v>
      </c>
      <c r="B6151" t="s">
        <v>7226</v>
      </c>
      <c r="C6151" t="s">
        <v>6750</v>
      </c>
      <c r="D6151" t="s">
        <v>429</v>
      </c>
      <c r="E6151" t="s">
        <v>93</v>
      </c>
      <c r="F6151" t="s">
        <v>94</v>
      </c>
      <c r="G6151" t="s">
        <v>68</v>
      </c>
      <c r="H6151">
        <v>7</v>
      </c>
      <c r="I6151">
        <v>10.74</v>
      </c>
      <c r="J6151">
        <v>7.0000000000000007E-2</v>
      </c>
      <c r="K6151">
        <v>4.67</v>
      </c>
      <c r="L6151" t="s">
        <v>57</v>
      </c>
    </row>
    <row r="6152" spans="1:12" x14ac:dyDescent="0.3">
      <c r="A6152" t="s">
        <v>2608</v>
      </c>
      <c r="B6152" t="s">
        <v>7958</v>
      </c>
      <c r="C6152" t="s">
        <v>63</v>
      </c>
      <c r="D6152" t="s">
        <v>137</v>
      </c>
      <c r="E6152" t="s">
        <v>71</v>
      </c>
      <c r="F6152" t="s">
        <v>97</v>
      </c>
      <c r="G6152" t="s">
        <v>68</v>
      </c>
      <c r="H6152">
        <v>2</v>
      </c>
      <c r="I6152">
        <v>250.45</v>
      </c>
      <c r="J6152">
        <v>0.34699999999999998</v>
      </c>
      <c r="K6152">
        <v>183.1</v>
      </c>
      <c r="L6152" t="s">
        <v>57</v>
      </c>
    </row>
    <row r="6153" spans="1:12" x14ac:dyDescent="0.3">
      <c r="A6153" t="s">
        <v>660</v>
      </c>
      <c r="B6153" t="s">
        <v>6838</v>
      </c>
      <c r="C6153" t="s">
        <v>84</v>
      </c>
      <c r="D6153" t="s">
        <v>7939</v>
      </c>
      <c r="E6153" t="s">
        <v>54</v>
      </c>
      <c r="F6153" t="s">
        <v>65</v>
      </c>
      <c r="G6153" t="s">
        <v>56</v>
      </c>
      <c r="H6153">
        <v>6</v>
      </c>
      <c r="I6153">
        <v>14.53</v>
      </c>
      <c r="J6153">
        <v>5.0999999999999997E-2</v>
      </c>
      <c r="K6153">
        <v>8.94</v>
      </c>
      <c r="L6153" t="s">
        <v>57</v>
      </c>
    </row>
    <row r="6154" spans="1:12" x14ac:dyDescent="0.3">
      <c r="A6154" t="s">
        <v>4215</v>
      </c>
      <c r="B6154" t="s">
        <v>8687</v>
      </c>
      <c r="C6154" t="s">
        <v>88</v>
      </c>
      <c r="D6154" t="s">
        <v>162</v>
      </c>
      <c r="E6154" t="s">
        <v>60</v>
      </c>
      <c r="F6154" t="s">
        <v>90</v>
      </c>
      <c r="G6154" t="s">
        <v>68</v>
      </c>
      <c r="H6154">
        <v>9</v>
      </c>
      <c r="I6154">
        <v>77.31</v>
      </c>
      <c r="J6154">
        <v>0</v>
      </c>
      <c r="K6154">
        <v>32.119999999999997</v>
      </c>
      <c r="L6154" t="s">
        <v>57</v>
      </c>
    </row>
    <row r="6155" spans="1:12" x14ac:dyDescent="0.3">
      <c r="A6155" t="s">
        <v>5394</v>
      </c>
      <c r="B6155" t="s">
        <v>7304</v>
      </c>
      <c r="C6155" t="s">
        <v>63</v>
      </c>
      <c r="D6155" t="s">
        <v>165</v>
      </c>
      <c r="E6155" t="s">
        <v>60</v>
      </c>
      <c r="F6155" t="s">
        <v>67</v>
      </c>
      <c r="G6155" t="s">
        <v>68</v>
      </c>
      <c r="H6155">
        <v>7</v>
      </c>
      <c r="I6155">
        <v>109.93</v>
      </c>
      <c r="J6155">
        <v>0.27200000000000002</v>
      </c>
      <c r="K6155">
        <v>47.91</v>
      </c>
      <c r="L6155" t="s">
        <v>57</v>
      </c>
    </row>
    <row r="6156" spans="1:12" x14ac:dyDescent="0.3">
      <c r="A6156" t="s">
        <v>5838</v>
      </c>
      <c r="B6156" t="s">
        <v>7507</v>
      </c>
      <c r="C6156" t="s">
        <v>84</v>
      </c>
      <c r="E6156" t="s">
        <v>93</v>
      </c>
      <c r="F6156" t="s">
        <v>124</v>
      </c>
      <c r="G6156" t="s">
        <v>56</v>
      </c>
      <c r="H6156">
        <v>1</v>
      </c>
      <c r="I6156">
        <v>71.67</v>
      </c>
      <c r="J6156">
        <v>0.14000000000000001</v>
      </c>
      <c r="K6156">
        <v>26.28</v>
      </c>
      <c r="L6156" t="s">
        <v>57</v>
      </c>
    </row>
    <row r="6157" spans="1:12" x14ac:dyDescent="0.3">
      <c r="A6157" t="s">
        <v>2755</v>
      </c>
      <c r="B6157" t="s">
        <v>6927</v>
      </c>
      <c r="C6157" t="s">
        <v>84</v>
      </c>
      <c r="D6157" t="s">
        <v>177</v>
      </c>
      <c r="E6157" t="s">
        <v>71</v>
      </c>
      <c r="F6157" t="s">
        <v>78</v>
      </c>
      <c r="G6157" t="s">
        <v>68</v>
      </c>
      <c r="H6157">
        <v>8</v>
      </c>
      <c r="I6157">
        <v>208.27</v>
      </c>
      <c r="J6157">
        <v>0.14599999999999999</v>
      </c>
      <c r="K6157">
        <v>161.28</v>
      </c>
      <c r="L6157" t="s">
        <v>57</v>
      </c>
    </row>
    <row r="6158" spans="1:12" x14ac:dyDescent="0.3">
      <c r="A6158" t="s">
        <v>3916</v>
      </c>
      <c r="B6158" t="s">
        <v>6844</v>
      </c>
      <c r="C6158" t="s">
        <v>63</v>
      </c>
      <c r="D6158" t="s">
        <v>7168</v>
      </c>
      <c r="E6158" t="s">
        <v>7012</v>
      </c>
      <c r="F6158" t="s">
        <v>132</v>
      </c>
      <c r="G6158" t="s">
        <v>68</v>
      </c>
      <c r="H6158">
        <v>-5</v>
      </c>
      <c r="I6158">
        <v>39.92</v>
      </c>
      <c r="J6158">
        <v>0.20200000000000001</v>
      </c>
      <c r="K6158">
        <v>15.13</v>
      </c>
      <c r="L6158" t="s">
        <v>104</v>
      </c>
    </row>
    <row r="6159" spans="1:12" x14ac:dyDescent="0.3">
      <c r="A6159" t="s">
        <v>1664</v>
      </c>
      <c r="B6159" t="s">
        <v>7888</v>
      </c>
      <c r="C6159" t="s">
        <v>88</v>
      </c>
      <c r="D6159" t="s">
        <v>429</v>
      </c>
      <c r="E6159" t="s">
        <v>107</v>
      </c>
      <c r="F6159" t="s">
        <v>148</v>
      </c>
      <c r="G6159" t="s">
        <v>68</v>
      </c>
      <c r="H6159">
        <v>1</v>
      </c>
      <c r="I6159">
        <v>11.22</v>
      </c>
      <c r="J6159">
        <v>0.10199999999999999</v>
      </c>
      <c r="K6159">
        <v>3.79</v>
      </c>
      <c r="L6159" t="s">
        <v>57</v>
      </c>
    </row>
    <row r="6160" spans="1:12" x14ac:dyDescent="0.3">
      <c r="A6160" t="s">
        <v>837</v>
      </c>
      <c r="B6160" t="s">
        <v>7970</v>
      </c>
      <c r="C6160" t="s">
        <v>63</v>
      </c>
      <c r="D6160" t="s">
        <v>7125</v>
      </c>
      <c r="E6160" t="s">
        <v>60</v>
      </c>
      <c r="F6160" t="s">
        <v>99</v>
      </c>
      <c r="G6160" t="s">
        <v>68</v>
      </c>
      <c r="H6160">
        <v>1</v>
      </c>
      <c r="I6160">
        <v>82.29</v>
      </c>
      <c r="J6160">
        <v>5.2999999999999999E-2</v>
      </c>
      <c r="K6160">
        <v>34.28</v>
      </c>
      <c r="L6160" t="s">
        <v>57</v>
      </c>
    </row>
    <row r="6161" spans="1:12" x14ac:dyDescent="0.3">
      <c r="A6161" t="s">
        <v>484</v>
      </c>
      <c r="B6161" t="s">
        <v>6825</v>
      </c>
      <c r="C6161" t="s">
        <v>84</v>
      </c>
      <c r="D6161" t="s">
        <v>150</v>
      </c>
      <c r="E6161" t="s">
        <v>7039</v>
      </c>
      <c r="F6161" t="s">
        <v>65</v>
      </c>
      <c r="G6161" t="s">
        <v>68</v>
      </c>
      <c r="H6161">
        <v>1</v>
      </c>
      <c r="I6161">
        <v>11.73</v>
      </c>
      <c r="J6161">
        <v>2.4E-2</v>
      </c>
      <c r="K6161">
        <v>7.81</v>
      </c>
      <c r="L6161" t="s">
        <v>57</v>
      </c>
    </row>
    <row r="6162" spans="1:12" x14ac:dyDescent="0.3">
      <c r="A6162" t="s">
        <v>4888</v>
      </c>
      <c r="B6162" t="s">
        <v>6841</v>
      </c>
      <c r="C6162" t="s">
        <v>84</v>
      </c>
      <c r="D6162" t="s">
        <v>169</v>
      </c>
      <c r="E6162" t="s">
        <v>7039</v>
      </c>
      <c r="F6162" t="s">
        <v>6878</v>
      </c>
      <c r="G6162" t="s">
        <v>68</v>
      </c>
      <c r="H6162">
        <v>1</v>
      </c>
      <c r="I6162">
        <v>21.26</v>
      </c>
      <c r="J6162">
        <v>0.158</v>
      </c>
      <c r="K6162">
        <v>12.89</v>
      </c>
      <c r="L6162" t="s">
        <v>57</v>
      </c>
    </row>
    <row r="6163" spans="1:12" x14ac:dyDescent="0.3">
      <c r="A6163" t="s">
        <v>2512</v>
      </c>
      <c r="B6163" t="s">
        <v>7304</v>
      </c>
      <c r="C6163" t="s">
        <v>52</v>
      </c>
      <c r="D6163" t="s">
        <v>121</v>
      </c>
      <c r="E6163" t="s">
        <v>60</v>
      </c>
      <c r="F6163" t="s">
        <v>76</v>
      </c>
      <c r="G6163" t="s">
        <v>68</v>
      </c>
      <c r="H6163">
        <v>1</v>
      </c>
      <c r="I6163">
        <v>27.6</v>
      </c>
      <c r="J6163">
        <v>1.9E-2</v>
      </c>
      <c r="K6163">
        <v>13.84</v>
      </c>
      <c r="L6163" t="s">
        <v>57</v>
      </c>
    </row>
    <row r="6164" spans="1:12" x14ac:dyDescent="0.3">
      <c r="A6164" t="s">
        <v>2177</v>
      </c>
      <c r="B6164" t="s">
        <v>7576</v>
      </c>
      <c r="C6164" t="s">
        <v>52</v>
      </c>
      <c r="D6164" t="s">
        <v>113</v>
      </c>
      <c r="E6164" t="s">
        <v>60</v>
      </c>
      <c r="F6164" t="s">
        <v>61</v>
      </c>
      <c r="G6164" t="s">
        <v>68</v>
      </c>
      <c r="H6164">
        <v>1</v>
      </c>
      <c r="I6164">
        <v>59.3</v>
      </c>
      <c r="J6164">
        <v>0.10299999999999999</v>
      </c>
      <c r="K6164">
        <v>26.9</v>
      </c>
      <c r="L6164" t="s">
        <v>57</v>
      </c>
    </row>
    <row r="6165" spans="1:12" x14ac:dyDescent="0.3">
      <c r="A6165" t="s">
        <v>932</v>
      </c>
      <c r="B6165" t="s">
        <v>8463</v>
      </c>
      <c r="C6165" t="s">
        <v>52</v>
      </c>
      <c r="D6165" t="s">
        <v>181</v>
      </c>
      <c r="E6165" t="s">
        <v>71</v>
      </c>
      <c r="F6165" t="s">
        <v>72</v>
      </c>
      <c r="G6165" t="s">
        <v>56</v>
      </c>
      <c r="H6165">
        <v>7</v>
      </c>
      <c r="I6165">
        <v>56.48</v>
      </c>
      <c r="J6165">
        <v>0.13100000000000001</v>
      </c>
      <c r="K6165">
        <v>44.83</v>
      </c>
      <c r="L6165" t="s">
        <v>57</v>
      </c>
    </row>
    <row r="6166" spans="1:12" x14ac:dyDescent="0.3">
      <c r="A6166" t="s">
        <v>6354</v>
      </c>
      <c r="B6166" t="s">
        <v>6811</v>
      </c>
      <c r="C6166" t="s">
        <v>88</v>
      </c>
      <c r="D6166" t="s">
        <v>429</v>
      </c>
      <c r="E6166" t="s">
        <v>107</v>
      </c>
      <c r="F6166" t="s">
        <v>193</v>
      </c>
      <c r="G6166" t="s">
        <v>56</v>
      </c>
      <c r="H6166">
        <v>12</v>
      </c>
      <c r="I6166">
        <v>26.92</v>
      </c>
      <c r="J6166">
        <v>2.1999999999999999E-2</v>
      </c>
      <c r="K6166">
        <v>8.86</v>
      </c>
      <c r="L6166" t="s">
        <v>57</v>
      </c>
    </row>
    <row r="6167" spans="1:12" x14ac:dyDescent="0.3">
      <c r="A6167" t="s">
        <v>450</v>
      </c>
      <c r="B6167" t="s">
        <v>8688</v>
      </c>
      <c r="C6167" t="s">
        <v>84</v>
      </c>
      <c r="D6167" t="s">
        <v>144</v>
      </c>
      <c r="E6167" t="s">
        <v>107</v>
      </c>
      <c r="F6167" t="s">
        <v>148</v>
      </c>
      <c r="G6167" t="s">
        <v>56</v>
      </c>
      <c r="H6167">
        <v>1</v>
      </c>
      <c r="I6167">
        <v>9.68</v>
      </c>
      <c r="J6167">
        <v>0.184</v>
      </c>
      <c r="K6167">
        <v>3.86</v>
      </c>
      <c r="L6167" t="s">
        <v>57</v>
      </c>
    </row>
    <row r="6168" spans="1:12" x14ac:dyDescent="0.3">
      <c r="A6168" t="s">
        <v>4867</v>
      </c>
      <c r="B6168" t="s">
        <v>8566</v>
      </c>
      <c r="C6168" t="s">
        <v>52</v>
      </c>
      <c r="D6168" t="s">
        <v>101</v>
      </c>
      <c r="E6168" t="s">
        <v>54</v>
      </c>
      <c r="F6168" t="s">
        <v>268</v>
      </c>
      <c r="G6168" t="s">
        <v>56</v>
      </c>
      <c r="H6168">
        <v>3</v>
      </c>
      <c r="I6168">
        <v>21.59</v>
      </c>
      <c r="J6168">
        <v>0.114</v>
      </c>
      <c r="K6168">
        <v>13.05</v>
      </c>
      <c r="L6168" t="s">
        <v>57</v>
      </c>
    </row>
    <row r="6169" spans="1:12" x14ac:dyDescent="0.3">
      <c r="A6169" t="s">
        <v>3728</v>
      </c>
      <c r="B6169" t="s">
        <v>7283</v>
      </c>
      <c r="C6169" t="s">
        <v>88</v>
      </c>
      <c r="D6169" t="s">
        <v>123</v>
      </c>
      <c r="E6169" t="s">
        <v>71</v>
      </c>
      <c r="F6169" t="s">
        <v>97</v>
      </c>
      <c r="G6169" t="s">
        <v>56</v>
      </c>
      <c r="H6169">
        <v>1</v>
      </c>
      <c r="I6169">
        <v>296.82</v>
      </c>
      <c r="J6169">
        <v>0.13400000000000001</v>
      </c>
      <c r="K6169">
        <v>232.26</v>
      </c>
      <c r="L6169" t="s">
        <v>57</v>
      </c>
    </row>
    <row r="6170" spans="1:12" x14ac:dyDescent="0.3">
      <c r="A6170" t="s">
        <v>1307</v>
      </c>
      <c r="B6170" t="s">
        <v>8689</v>
      </c>
      <c r="C6170" t="s">
        <v>88</v>
      </c>
      <c r="D6170" t="s">
        <v>206</v>
      </c>
      <c r="E6170" t="s">
        <v>107</v>
      </c>
      <c r="F6170" t="s">
        <v>108</v>
      </c>
      <c r="G6170" t="s">
        <v>68</v>
      </c>
      <c r="H6170">
        <v>2</v>
      </c>
      <c r="I6170">
        <v>49.18</v>
      </c>
      <c r="J6170">
        <v>0</v>
      </c>
      <c r="K6170">
        <v>17.059999999999999</v>
      </c>
      <c r="L6170" t="s">
        <v>57</v>
      </c>
    </row>
    <row r="6171" spans="1:12" x14ac:dyDescent="0.3">
      <c r="A6171" t="s">
        <v>984</v>
      </c>
      <c r="B6171" t="s">
        <v>7854</v>
      </c>
      <c r="C6171" t="s">
        <v>88</v>
      </c>
      <c r="D6171" t="s">
        <v>7528</v>
      </c>
      <c r="E6171" t="s">
        <v>107</v>
      </c>
      <c r="F6171" t="s">
        <v>193</v>
      </c>
      <c r="G6171" t="s">
        <v>56</v>
      </c>
      <c r="H6171">
        <v>2</v>
      </c>
      <c r="I6171">
        <v>44</v>
      </c>
      <c r="J6171">
        <v>0.08</v>
      </c>
      <c r="K6171">
        <v>17.61</v>
      </c>
      <c r="L6171" t="s">
        <v>57</v>
      </c>
    </row>
    <row r="6172" spans="1:12" x14ac:dyDescent="0.3">
      <c r="A6172" t="s">
        <v>2193</v>
      </c>
      <c r="B6172" t="s">
        <v>7200</v>
      </c>
      <c r="C6172" t="s">
        <v>52</v>
      </c>
      <c r="D6172" t="s">
        <v>181</v>
      </c>
      <c r="E6172" t="s">
        <v>7012</v>
      </c>
      <c r="F6172" t="s">
        <v>108</v>
      </c>
      <c r="G6172" t="s">
        <v>68</v>
      </c>
      <c r="H6172">
        <v>7</v>
      </c>
      <c r="I6172">
        <v>32.68</v>
      </c>
      <c r="J6172">
        <v>6.8000000000000005E-2</v>
      </c>
      <c r="K6172">
        <v>12.29</v>
      </c>
      <c r="L6172" t="s">
        <v>57</v>
      </c>
    </row>
    <row r="6173" spans="1:12" x14ac:dyDescent="0.3">
      <c r="A6173" t="s">
        <v>5696</v>
      </c>
      <c r="B6173" t="s">
        <v>7790</v>
      </c>
      <c r="C6173" t="s">
        <v>88</v>
      </c>
      <c r="D6173" t="s">
        <v>429</v>
      </c>
      <c r="E6173" t="s">
        <v>107</v>
      </c>
      <c r="F6173" t="s">
        <v>132</v>
      </c>
      <c r="G6173" t="s">
        <v>56</v>
      </c>
      <c r="H6173">
        <v>3</v>
      </c>
      <c r="I6173">
        <v>8.43</v>
      </c>
      <c r="J6173">
        <v>0.106</v>
      </c>
      <c r="K6173">
        <v>2.5499999999999998</v>
      </c>
      <c r="L6173" t="s">
        <v>57</v>
      </c>
    </row>
    <row r="6174" spans="1:12" x14ac:dyDescent="0.3">
      <c r="A6174" t="s">
        <v>4640</v>
      </c>
      <c r="B6174" t="s">
        <v>6808</v>
      </c>
      <c r="C6174" t="s">
        <v>84</v>
      </c>
      <c r="D6174" t="s">
        <v>225</v>
      </c>
      <c r="E6174" t="s">
        <v>60</v>
      </c>
      <c r="F6174" t="s">
        <v>67</v>
      </c>
      <c r="G6174" t="s">
        <v>56</v>
      </c>
      <c r="H6174">
        <v>1</v>
      </c>
      <c r="I6174">
        <v>33.24</v>
      </c>
      <c r="J6174">
        <v>6.0999999999999999E-2</v>
      </c>
      <c r="K6174">
        <v>16.809999999999999</v>
      </c>
      <c r="L6174" t="s">
        <v>57</v>
      </c>
    </row>
    <row r="6175" spans="1:12" x14ac:dyDescent="0.3">
      <c r="A6175" t="s">
        <v>5091</v>
      </c>
      <c r="B6175" t="s">
        <v>6853</v>
      </c>
      <c r="C6175" t="s">
        <v>63</v>
      </c>
      <c r="D6175" t="s">
        <v>263</v>
      </c>
      <c r="E6175" t="s">
        <v>107</v>
      </c>
      <c r="F6175" t="s">
        <v>148</v>
      </c>
      <c r="G6175" t="s">
        <v>56</v>
      </c>
      <c r="H6175">
        <v>3</v>
      </c>
      <c r="I6175">
        <v>34.49</v>
      </c>
      <c r="J6175">
        <v>0.32</v>
      </c>
      <c r="K6175">
        <v>10.44</v>
      </c>
      <c r="L6175" t="s">
        <v>57</v>
      </c>
    </row>
    <row r="6176" spans="1:12" x14ac:dyDescent="0.3">
      <c r="A6176" t="s">
        <v>2773</v>
      </c>
      <c r="B6176" t="s">
        <v>8187</v>
      </c>
      <c r="C6176" t="s">
        <v>84</v>
      </c>
      <c r="D6176" t="s">
        <v>196</v>
      </c>
      <c r="E6176" t="s">
        <v>107</v>
      </c>
      <c r="F6176" t="s">
        <v>108</v>
      </c>
      <c r="G6176" t="s">
        <v>56</v>
      </c>
      <c r="H6176">
        <v>2</v>
      </c>
      <c r="I6176">
        <v>47.22</v>
      </c>
      <c r="J6176">
        <v>7.2999999999999995E-2</v>
      </c>
      <c r="K6176">
        <v>21.22</v>
      </c>
      <c r="L6176" t="s">
        <v>57</v>
      </c>
    </row>
    <row r="6177" spans="1:12" x14ac:dyDescent="0.3">
      <c r="A6177" t="s">
        <v>4182</v>
      </c>
      <c r="B6177" t="s">
        <v>7266</v>
      </c>
      <c r="C6177" t="s">
        <v>63</v>
      </c>
      <c r="D6177" t="s">
        <v>175</v>
      </c>
      <c r="E6177" t="s">
        <v>71</v>
      </c>
      <c r="F6177" t="s">
        <v>86</v>
      </c>
      <c r="G6177" t="s">
        <v>56</v>
      </c>
      <c r="H6177">
        <v>7</v>
      </c>
      <c r="I6177">
        <v>189.2</v>
      </c>
      <c r="J6177">
        <v>0.28100000000000003</v>
      </c>
      <c r="K6177">
        <v>127.87</v>
      </c>
      <c r="L6177" t="s">
        <v>57</v>
      </c>
    </row>
    <row r="6178" spans="1:12" x14ac:dyDescent="0.3">
      <c r="A6178" t="s">
        <v>2771</v>
      </c>
      <c r="B6178" t="s">
        <v>8690</v>
      </c>
      <c r="C6178" t="s">
        <v>88</v>
      </c>
      <c r="D6178" t="s">
        <v>116</v>
      </c>
      <c r="E6178" t="s">
        <v>60</v>
      </c>
      <c r="F6178" t="s">
        <v>61</v>
      </c>
      <c r="G6178" t="s">
        <v>68</v>
      </c>
      <c r="H6178">
        <v>3</v>
      </c>
      <c r="I6178">
        <v>30.9</v>
      </c>
      <c r="J6178">
        <v>2.3E-2</v>
      </c>
      <c r="K6178">
        <v>16.54</v>
      </c>
      <c r="L6178" t="s">
        <v>57</v>
      </c>
    </row>
    <row r="6179" spans="1:12" x14ac:dyDescent="0.3">
      <c r="A6179" t="s">
        <v>5130</v>
      </c>
      <c r="B6179" t="s">
        <v>7565</v>
      </c>
      <c r="C6179" t="s">
        <v>63</v>
      </c>
      <c r="D6179" t="s">
        <v>165</v>
      </c>
      <c r="E6179" t="s">
        <v>93</v>
      </c>
      <c r="F6179" t="s">
        <v>124</v>
      </c>
      <c r="G6179" t="s">
        <v>68</v>
      </c>
      <c r="H6179">
        <v>1</v>
      </c>
      <c r="I6179">
        <v>22.87</v>
      </c>
      <c r="J6179">
        <v>0.22800000000000001</v>
      </c>
      <c r="K6179">
        <v>9.61</v>
      </c>
      <c r="L6179" t="s">
        <v>57</v>
      </c>
    </row>
    <row r="6180" spans="1:12" x14ac:dyDescent="0.3">
      <c r="A6180" t="s">
        <v>3500</v>
      </c>
      <c r="B6180" t="s">
        <v>8216</v>
      </c>
      <c r="C6180" t="s">
        <v>88</v>
      </c>
      <c r="D6180" t="s">
        <v>206</v>
      </c>
      <c r="E6180" t="s">
        <v>93</v>
      </c>
      <c r="F6180" t="s">
        <v>94</v>
      </c>
      <c r="G6180" t="s">
        <v>56</v>
      </c>
      <c r="H6180">
        <v>3</v>
      </c>
      <c r="I6180">
        <v>43.62</v>
      </c>
      <c r="J6180">
        <v>5.0999999999999997E-2</v>
      </c>
      <c r="K6180">
        <v>16.87</v>
      </c>
      <c r="L6180" t="s">
        <v>57</v>
      </c>
    </row>
    <row r="6181" spans="1:12" x14ac:dyDescent="0.3">
      <c r="A6181" t="s">
        <v>2933</v>
      </c>
      <c r="B6181" t="s">
        <v>8374</v>
      </c>
      <c r="C6181" t="s">
        <v>63</v>
      </c>
      <c r="D6181" t="s">
        <v>175</v>
      </c>
      <c r="E6181" t="s">
        <v>71</v>
      </c>
      <c r="F6181" t="s">
        <v>86</v>
      </c>
      <c r="G6181" t="s">
        <v>68</v>
      </c>
      <c r="H6181">
        <v>1</v>
      </c>
      <c r="I6181">
        <v>194.74</v>
      </c>
      <c r="J6181">
        <v>0.27700000000000002</v>
      </c>
      <c r="K6181">
        <v>146.87</v>
      </c>
      <c r="L6181" t="s">
        <v>57</v>
      </c>
    </row>
    <row r="6182" spans="1:12" x14ac:dyDescent="0.3">
      <c r="A6182" t="s">
        <v>1099</v>
      </c>
      <c r="B6182" t="s">
        <v>6883</v>
      </c>
      <c r="C6182" t="s">
        <v>52</v>
      </c>
      <c r="D6182" t="s">
        <v>53</v>
      </c>
      <c r="E6182" t="s">
        <v>71</v>
      </c>
      <c r="F6182" t="s">
        <v>72</v>
      </c>
      <c r="G6182" t="s">
        <v>68</v>
      </c>
      <c r="H6182">
        <v>1</v>
      </c>
      <c r="I6182">
        <v>70.14</v>
      </c>
      <c r="J6182">
        <v>0.1</v>
      </c>
      <c r="K6182">
        <v>50.12</v>
      </c>
      <c r="L6182" t="s">
        <v>57</v>
      </c>
    </row>
    <row r="6183" spans="1:12" x14ac:dyDescent="0.3">
      <c r="A6183" t="s">
        <v>1911</v>
      </c>
      <c r="B6183" t="s">
        <v>6977</v>
      </c>
      <c r="C6183" t="s">
        <v>88</v>
      </c>
      <c r="D6183" t="s">
        <v>179</v>
      </c>
      <c r="E6183" t="s">
        <v>93</v>
      </c>
      <c r="F6183" t="s">
        <v>219</v>
      </c>
      <c r="G6183" t="s">
        <v>56</v>
      </c>
      <c r="H6183">
        <v>3</v>
      </c>
      <c r="I6183">
        <v>72.38</v>
      </c>
      <c r="J6183">
        <v>8.8999999999999996E-2</v>
      </c>
      <c r="K6183">
        <v>28.26</v>
      </c>
      <c r="L6183" t="s">
        <v>57</v>
      </c>
    </row>
    <row r="6184" spans="1:12" x14ac:dyDescent="0.3">
      <c r="A6184" t="s">
        <v>4228</v>
      </c>
      <c r="B6184" t="s">
        <v>7183</v>
      </c>
      <c r="C6184" t="s">
        <v>63</v>
      </c>
      <c r="D6184" t="s">
        <v>188</v>
      </c>
      <c r="E6184" t="s">
        <v>60</v>
      </c>
      <c r="F6184" t="s">
        <v>76</v>
      </c>
      <c r="G6184" t="s">
        <v>68</v>
      </c>
      <c r="H6184">
        <v>7</v>
      </c>
      <c r="I6184">
        <v>31.15</v>
      </c>
      <c r="J6184">
        <v>0.28299999999999997</v>
      </c>
      <c r="K6184">
        <v>12.61</v>
      </c>
      <c r="L6184" t="s">
        <v>57</v>
      </c>
    </row>
    <row r="6185" spans="1:12" x14ac:dyDescent="0.3">
      <c r="A6185" t="s">
        <v>2477</v>
      </c>
      <c r="B6185" t="s">
        <v>6989</v>
      </c>
      <c r="C6185" t="s">
        <v>88</v>
      </c>
      <c r="D6185" t="s">
        <v>7026</v>
      </c>
      <c r="E6185" t="s">
        <v>93</v>
      </c>
      <c r="F6185" t="s">
        <v>141</v>
      </c>
      <c r="G6185" t="s">
        <v>56</v>
      </c>
      <c r="H6185">
        <v>8</v>
      </c>
      <c r="I6185">
        <v>16.010000000000002</v>
      </c>
      <c r="J6185">
        <v>0.159</v>
      </c>
      <c r="K6185">
        <v>7.61</v>
      </c>
      <c r="L6185" t="s">
        <v>57</v>
      </c>
    </row>
    <row r="6186" spans="1:12" x14ac:dyDescent="0.3">
      <c r="A6186" t="s">
        <v>3861</v>
      </c>
      <c r="B6186" t="s">
        <v>8246</v>
      </c>
      <c r="C6186" t="s">
        <v>63</v>
      </c>
      <c r="D6186" t="s">
        <v>7168</v>
      </c>
      <c r="E6186" t="s">
        <v>107</v>
      </c>
      <c r="F6186" t="s">
        <v>108</v>
      </c>
      <c r="G6186" t="s">
        <v>56</v>
      </c>
      <c r="H6186">
        <v>2</v>
      </c>
      <c r="I6186">
        <v>19.7</v>
      </c>
      <c r="J6186">
        <v>0.21</v>
      </c>
      <c r="K6186">
        <v>8.26</v>
      </c>
      <c r="L6186" t="s">
        <v>57</v>
      </c>
    </row>
    <row r="6187" spans="1:12" x14ac:dyDescent="0.3">
      <c r="A6187" t="s">
        <v>486</v>
      </c>
      <c r="B6187" t="s">
        <v>8035</v>
      </c>
      <c r="C6187" t="s">
        <v>63</v>
      </c>
      <c r="D6187" t="s">
        <v>82</v>
      </c>
      <c r="E6187" t="s">
        <v>93</v>
      </c>
      <c r="F6187" t="s">
        <v>219</v>
      </c>
      <c r="G6187" t="s">
        <v>56</v>
      </c>
      <c r="H6187">
        <v>4</v>
      </c>
      <c r="I6187">
        <v>59.49</v>
      </c>
      <c r="J6187">
        <v>0.31</v>
      </c>
      <c r="K6187">
        <v>27.94</v>
      </c>
      <c r="L6187" t="s">
        <v>57</v>
      </c>
    </row>
    <row r="6188" spans="1:12" x14ac:dyDescent="0.3">
      <c r="A6188" t="s">
        <v>3920</v>
      </c>
      <c r="B6188" t="s">
        <v>7827</v>
      </c>
      <c r="C6188" t="s">
        <v>63</v>
      </c>
      <c r="D6188" t="s">
        <v>204</v>
      </c>
      <c r="E6188" t="s">
        <v>107</v>
      </c>
      <c r="F6188" t="s">
        <v>132</v>
      </c>
      <c r="G6188" t="s">
        <v>56</v>
      </c>
      <c r="H6188">
        <v>2</v>
      </c>
      <c r="I6188">
        <v>39.4</v>
      </c>
      <c r="J6188">
        <v>0.26800000000000002</v>
      </c>
      <c r="K6188">
        <v>12.73</v>
      </c>
      <c r="L6188" t="s">
        <v>57</v>
      </c>
    </row>
    <row r="6189" spans="1:12" x14ac:dyDescent="0.3">
      <c r="A6189" t="s">
        <v>2206</v>
      </c>
      <c r="B6189" t="s">
        <v>7387</v>
      </c>
      <c r="C6189" t="s">
        <v>88</v>
      </c>
      <c r="D6189" t="s">
        <v>234</v>
      </c>
      <c r="E6189" t="s">
        <v>93</v>
      </c>
      <c r="F6189" t="s">
        <v>141</v>
      </c>
      <c r="G6189" t="s">
        <v>68</v>
      </c>
      <c r="H6189">
        <v>1</v>
      </c>
      <c r="I6189">
        <v>13.2</v>
      </c>
      <c r="J6189">
        <v>0.111</v>
      </c>
      <c r="K6189">
        <v>5.17</v>
      </c>
      <c r="L6189" t="s">
        <v>57</v>
      </c>
    </row>
    <row r="6190" spans="1:12" x14ac:dyDescent="0.3">
      <c r="A6190" t="s">
        <v>5355</v>
      </c>
      <c r="B6190" t="s">
        <v>8691</v>
      </c>
      <c r="C6190" t="s">
        <v>52</v>
      </c>
      <c r="D6190" t="s">
        <v>113</v>
      </c>
      <c r="E6190" t="s">
        <v>107</v>
      </c>
      <c r="F6190" t="s">
        <v>139</v>
      </c>
      <c r="G6190" t="s">
        <v>68</v>
      </c>
      <c r="H6190">
        <v>8</v>
      </c>
      <c r="I6190">
        <v>55.2</v>
      </c>
      <c r="J6190">
        <v>4.2999999999999997E-2</v>
      </c>
      <c r="K6190">
        <v>17.64</v>
      </c>
      <c r="L6190" t="s">
        <v>57</v>
      </c>
    </row>
    <row r="6191" spans="1:12" x14ac:dyDescent="0.3">
      <c r="A6191" t="s">
        <v>4574</v>
      </c>
      <c r="B6191" t="s">
        <v>7463</v>
      </c>
      <c r="C6191" t="s">
        <v>84</v>
      </c>
      <c r="D6191" t="s">
        <v>196</v>
      </c>
      <c r="E6191" t="s">
        <v>107</v>
      </c>
      <c r="F6191" t="s">
        <v>6973</v>
      </c>
      <c r="G6191" t="s">
        <v>68</v>
      </c>
      <c r="H6191">
        <v>4</v>
      </c>
      <c r="I6191">
        <v>46.31</v>
      </c>
      <c r="J6191">
        <v>0.19</v>
      </c>
      <c r="K6191">
        <v>15.09</v>
      </c>
      <c r="L6191" t="s">
        <v>57</v>
      </c>
    </row>
    <row r="6192" spans="1:12" x14ac:dyDescent="0.3">
      <c r="A6192" t="s">
        <v>442</v>
      </c>
      <c r="B6192" t="s">
        <v>8298</v>
      </c>
      <c r="C6192" t="s">
        <v>88</v>
      </c>
      <c r="D6192" t="s">
        <v>234</v>
      </c>
      <c r="E6192" t="s">
        <v>107</v>
      </c>
      <c r="F6192" t="s">
        <v>193</v>
      </c>
      <c r="G6192" t="s">
        <v>68</v>
      </c>
      <c r="H6192">
        <v>2</v>
      </c>
      <c r="I6192">
        <v>50.05</v>
      </c>
      <c r="J6192">
        <v>0.03</v>
      </c>
      <c r="K6192">
        <v>18.420000000000002</v>
      </c>
      <c r="L6192" t="s">
        <v>57</v>
      </c>
    </row>
    <row r="6193" spans="1:12" x14ac:dyDescent="0.3">
      <c r="A6193" t="s">
        <v>2355</v>
      </c>
      <c r="B6193" t="s">
        <v>7219</v>
      </c>
      <c r="C6193" t="s">
        <v>84</v>
      </c>
      <c r="D6193" t="s">
        <v>372</v>
      </c>
      <c r="E6193" t="s">
        <v>54</v>
      </c>
      <c r="F6193" t="s">
        <v>65</v>
      </c>
      <c r="G6193" t="s">
        <v>56</v>
      </c>
      <c r="H6193">
        <v>1</v>
      </c>
      <c r="I6193">
        <v>21.83</v>
      </c>
      <c r="J6193">
        <v>0</v>
      </c>
      <c r="K6193">
        <v>13.89</v>
      </c>
      <c r="L6193" t="s">
        <v>57</v>
      </c>
    </row>
    <row r="6194" spans="1:12" x14ac:dyDescent="0.3">
      <c r="A6194" t="s">
        <v>3563</v>
      </c>
      <c r="B6194" t="s">
        <v>6809</v>
      </c>
      <c r="C6194" t="s">
        <v>52</v>
      </c>
      <c r="D6194" t="s">
        <v>53</v>
      </c>
      <c r="E6194" t="s">
        <v>60</v>
      </c>
      <c r="F6194" t="s">
        <v>7318</v>
      </c>
      <c r="G6194" t="s">
        <v>56</v>
      </c>
      <c r="H6194">
        <v>2</v>
      </c>
      <c r="I6194">
        <v>48.95</v>
      </c>
      <c r="J6194">
        <v>9.2999999999999999E-2</v>
      </c>
      <c r="K6194">
        <v>26.72</v>
      </c>
      <c r="L6194" t="s">
        <v>57</v>
      </c>
    </row>
    <row r="6195" spans="1:12" x14ac:dyDescent="0.3">
      <c r="A6195" t="s">
        <v>3343</v>
      </c>
      <c r="B6195" t="s">
        <v>8692</v>
      </c>
      <c r="C6195" t="s">
        <v>84</v>
      </c>
      <c r="D6195" t="s">
        <v>6789</v>
      </c>
      <c r="E6195" t="s">
        <v>54</v>
      </c>
      <c r="F6195" t="s">
        <v>55</v>
      </c>
      <c r="G6195" t="s">
        <v>68</v>
      </c>
      <c r="H6195">
        <v>6</v>
      </c>
      <c r="I6195">
        <v>9.56</v>
      </c>
      <c r="J6195">
        <v>3.4000000000000002E-2</v>
      </c>
      <c r="K6195">
        <v>6.2</v>
      </c>
      <c r="L6195" t="s">
        <v>57</v>
      </c>
    </row>
    <row r="6196" spans="1:12" x14ac:dyDescent="0.3">
      <c r="A6196" t="s">
        <v>2743</v>
      </c>
      <c r="B6196" t="s">
        <v>7578</v>
      </c>
      <c r="C6196" t="s">
        <v>88</v>
      </c>
      <c r="D6196" t="s">
        <v>162</v>
      </c>
      <c r="E6196" t="s">
        <v>60</v>
      </c>
      <c r="F6196" t="s">
        <v>61</v>
      </c>
      <c r="G6196" t="s">
        <v>68</v>
      </c>
      <c r="H6196">
        <v>7</v>
      </c>
      <c r="I6196">
        <v>56.69</v>
      </c>
      <c r="J6196">
        <v>0.17799999999999999</v>
      </c>
      <c r="K6196">
        <v>24.43</v>
      </c>
      <c r="L6196" t="s">
        <v>57</v>
      </c>
    </row>
    <row r="6197" spans="1:12" x14ac:dyDescent="0.3">
      <c r="A6197" t="s">
        <v>2222</v>
      </c>
      <c r="B6197" t="s">
        <v>7548</v>
      </c>
      <c r="C6197" t="s">
        <v>84</v>
      </c>
      <c r="D6197" t="s">
        <v>147</v>
      </c>
      <c r="E6197" t="s">
        <v>54</v>
      </c>
      <c r="F6197" t="s">
        <v>268</v>
      </c>
      <c r="G6197" t="s">
        <v>56</v>
      </c>
      <c r="H6197">
        <v>4</v>
      </c>
      <c r="I6197">
        <v>7.51</v>
      </c>
      <c r="J6197">
        <v>0</v>
      </c>
      <c r="K6197">
        <v>5.13</v>
      </c>
      <c r="L6197" t="s">
        <v>57</v>
      </c>
    </row>
    <row r="6198" spans="1:12" x14ac:dyDescent="0.3">
      <c r="A6198" t="s">
        <v>620</v>
      </c>
      <c r="B6198" t="s">
        <v>8693</v>
      </c>
      <c r="C6198" t="s">
        <v>63</v>
      </c>
      <c r="D6198" t="s">
        <v>119</v>
      </c>
      <c r="E6198" t="s">
        <v>107</v>
      </c>
      <c r="F6198" t="s">
        <v>193</v>
      </c>
      <c r="G6198" t="s">
        <v>56</v>
      </c>
      <c r="H6198">
        <v>3</v>
      </c>
      <c r="I6198">
        <v>16.989999999999998</v>
      </c>
      <c r="J6198">
        <v>0.255</v>
      </c>
      <c r="K6198">
        <v>7.61</v>
      </c>
      <c r="L6198" t="s">
        <v>57</v>
      </c>
    </row>
    <row r="6199" spans="1:12" x14ac:dyDescent="0.3">
      <c r="A6199" t="s">
        <v>707</v>
      </c>
      <c r="B6199" t="s">
        <v>8600</v>
      </c>
      <c r="C6199" t="s">
        <v>52</v>
      </c>
      <c r="D6199" t="s">
        <v>53</v>
      </c>
      <c r="E6199" t="s">
        <v>54</v>
      </c>
      <c r="F6199" t="s">
        <v>55</v>
      </c>
      <c r="G6199" t="s">
        <v>56</v>
      </c>
      <c r="H6199">
        <v>2</v>
      </c>
      <c r="I6199">
        <v>16.649999999999999</v>
      </c>
      <c r="J6199">
        <v>0.09</v>
      </c>
      <c r="K6199">
        <v>11.11</v>
      </c>
      <c r="L6199" t="s">
        <v>57</v>
      </c>
    </row>
    <row r="6200" spans="1:12" x14ac:dyDescent="0.3">
      <c r="A6200" t="s">
        <v>6284</v>
      </c>
      <c r="B6200" t="s">
        <v>7799</v>
      </c>
      <c r="C6200" t="s">
        <v>88</v>
      </c>
      <c r="D6200" t="s">
        <v>116</v>
      </c>
      <c r="E6200" t="s">
        <v>60</v>
      </c>
      <c r="F6200" t="s">
        <v>99</v>
      </c>
      <c r="G6200" t="s">
        <v>56</v>
      </c>
      <c r="H6200">
        <v>2</v>
      </c>
      <c r="I6200">
        <v>21.17</v>
      </c>
      <c r="J6200">
        <v>0.04</v>
      </c>
      <c r="K6200">
        <v>10.61</v>
      </c>
      <c r="L6200" t="s">
        <v>57</v>
      </c>
    </row>
    <row r="6201" spans="1:12" x14ac:dyDescent="0.3">
      <c r="A6201" t="s">
        <v>6570</v>
      </c>
      <c r="B6201" t="s">
        <v>8694</v>
      </c>
      <c r="C6201" t="s">
        <v>84</v>
      </c>
      <c r="D6201" t="s">
        <v>85</v>
      </c>
      <c r="E6201" t="s">
        <v>6846</v>
      </c>
      <c r="F6201" t="s">
        <v>126</v>
      </c>
      <c r="G6201" t="s">
        <v>56</v>
      </c>
      <c r="H6201">
        <v>2</v>
      </c>
      <c r="I6201">
        <v>194.63</v>
      </c>
      <c r="J6201">
        <v>0.129</v>
      </c>
      <c r="K6201">
        <v>145.83000000000001</v>
      </c>
      <c r="L6201" t="s">
        <v>57</v>
      </c>
    </row>
    <row r="6202" spans="1:12" x14ac:dyDescent="0.3">
      <c r="A6202" t="s">
        <v>1412</v>
      </c>
      <c r="B6202" t="s">
        <v>7729</v>
      </c>
      <c r="C6202" t="s">
        <v>52</v>
      </c>
      <c r="D6202" t="s">
        <v>113</v>
      </c>
      <c r="E6202" t="s">
        <v>71</v>
      </c>
      <c r="F6202" t="s">
        <v>126</v>
      </c>
      <c r="G6202" t="s">
        <v>68</v>
      </c>
      <c r="H6202">
        <v>2</v>
      </c>
      <c r="I6202">
        <v>201.39</v>
      </c>
      <c r="J6202">
        <v>0.111</v>
      </c>
      <c r="K6202">
        <v>158.35</v>
      </c>
      <c r="L6202" t="s">
        <v>57</v>
      </c>
    </row>
    <row r="6203" spans="1:12" x14ac:dyDescent="0.3">
      <c r="A6203" t="s">
        <v>6648</v>
      </c>
      <c r="B6203" t="s">
        <v>7230</v>
      </c>
      <c r="C6203" t="s">
        <v>84</v>
      </c>
      <c r="D6203" t="s">
        <v>196</v>
      </c>
      <c r="E6203" t="s">
        <v>107</v>
      </c>
      <c r="F6203" t="s">
        <v>193</v>
      </c>
      <c r="G6203" t="s">
        <v>56</v>
      </c>
      <c r="H6203">
        <v>1</v>
      </c>
      <c r="I6203">
        <v>25.74</v>
      </c>
      <c r="J6203">
        <v>9.7000000000000003E-2</v>
      </c>
      <c r="K6203">
        <v>8.43</v>
      </c>
      <c r="L6203" t="s">
        <v>57</v>
      </c>
    </row>
    <row r="6204" spans="1:12" x14ac:dyDescent="0.3">
      <c r="A6204" t="s">
        <v>3386</v>
      </c>
      <c r="B6204" t="s">
        <v>7639</v>
      </c>
      <c r="C6204" t="s">
        <v>84</v>
      </c>
      <c r="D6204" t="s">
        <v>85</v>
      </c>
      <c r="E6204" t="s">
        <v>71</v>
      </c>
      <c r="F6204" t="s">
        <v>126</v>
      </c>
      <c r="G6204" t="s">
        <v>68</v>
      </c>
      <c r="H6204">
        <v>2</v>
      </c>
      <c r="I6204">
        <v>95.34</v>
      </c>
      <c r="J6204">
        <v>4.2000000000000003E-2</v>
      </c>
      <c r="K6204">
        <v>70.62</v>
      </c>
      <c r="L6204" t="s">
        <v>57</v>
      </c>
    </row>
    <row r="6205" spans="1:12" x14ac:dyDescent="0.3">
      <c r="A6205" t="s">
        <v>1172</v>
      </c>
      <c r="B6205" t="s">
        <v>7765</v>
      </c>
      <c r="C6205" t="s">
        <v>84</v>
      </c>
      <c r="D6205" t="s">
        <v>572</v>
      </c>
      <c r="E6205" t="s">
        <v>54</v>
      </c>
      <c r="F6205" t="s">
        <v>55</v>
      </c>
      <c r="G6205" t="s">
        <v>68</v>
      </c>
      <c r="H6205">
        <v>10</v>
      </c>
      <c r="I6205">
        <v>14.6</v>
      </c>
      <c r="J6205">
        <v>6.9000000000000006E-2</v>
      </c>
      <c r="K6205">
        <v>9.4499999999999993</v>
      </c>
      <c r="L6205" t="s">
        <v>6720</v>
      </c>
    </row>
    <row r="6206" spans="1:12" x14ac:dyDescent="0.3">
      <c r="A6206" t="s">
        <v>261</v>
      </c>
      <c r="B6206" t="s">
        <v>8248</v>
      </c>
      <c r="C6206" t="s">
        <v>84</v>
      </c>
      <c r="D6206" t="s">
        <v>103</v>
      </c>
      <c r="E6206" t="s">
        <v>107</v>
      </c>
      <c r="F6206" t="s">
        <v>193</v>
      </c>
      <c r="G6206" t="s">
        <v>68</v>
      </c>
      <c r="H6206">
        <v>1</v>
      </c>
      <c r="I6206">
        <v>20.67</v>
      </c>
      <c r="J6206">
        <v>0.13900000000000001</v>
      </c>
      <c r="K6206">
        <v>7.91</v>
      </c>
      <c r="L6206" t="s">
        <v>57</v>
      </c>
    </row>
    <row r="6207" spans="1:12" x14ac:dyDescent="0.3">
      <c r="A6207" t="s">
        <v>1055</v>
      </c>
      <c r="B6207" t="s">
        <v>8695</v>
      </c>
      <c r="C6207" t="s">
        <v>88</v>
      </c>
      <c r="D6207" t="s">
        <v>123</v>
      </c>
      <c r="E6207" t="s">
        <v>93</v>
      </c>
      <c r="F6207" t="s">
        <v>124</v>
      </c>
      <c r="G6207" t="s">
        <v>56</v>
      </c>
      <c r="H6207">
        <v>2</v>
      </c>
      <c r="I6207">
        <v>58.41</v>
      </c>
      <c r="J6207">
        <v>0.01</v>
      </c>
      <c r="K6207">
        <v>28.71</v>
      </c>
      <c r="L6207" t="s">
        <v>57</v>
      </c>
    </row>
    <row r="6208" spans="1:12" x14ac:dyDescent="0.3">
      <c r="A6208" t="s">
        <v>3918</v>
      </c>
      <c r="B6208" t="s">
        <v>8696</v>
      </c>
      <c r="C6208" t="s">
        <v>63</v>
      </c>
      <c r="D6208" t="s">
        <v>251</v>
      </c>
      <c r="E6208" t="s">
        <v>60</v>
      </c>
      <c r="F6208" t="s">
        <v>67</v>
      </c>
      <c r="G6208" t="s">
        <v>68</v>
      </c>
      <c r="H6208">
        <v>5</v>
      </c>
      <c r="I6208">
        <v>96.54</v>
      </c>
      <c r="J6208">
        <v>0.14199999999999999</v>
      </c>
      <c r="K6208">
        <v>45.91</v>
      </c>
      <c r="L6208" t="s">
        <v>57</v>
      </c>
    </row>
    <row r="6209" spans="1:12" x14ac:dyDescent="0.3">
      <c r="A6209" t="s">
        <v>1456</v>
      </c>
      <c r="B6209" t="s">
        <v>7415</v>
      </c>
      <c r="C6209" t="s">
        <v>52</v>
      </c>
      <c r="D6209" t="s">
        <v>70</v>
      </c>
      <c r="E6209" t="s">
        <v>93</v>
      </c>
      <c r="F6209" t="s">
        <v>94</v>
      </c>
      <c r="G6209" t="s">
        <v>68</v>
      </c>
      <c r="H6209">
        <v>3</v>
      </c>
      <c r="I6209">
        <v>48.87</v>
      </c>
      <c r="J6209">
        <v>5.3999999999999999E-2</v>
      </c>
      <c r="K6209">
        <v>22.68</v>
      </c>
      <c r="L6209" t="s">
        <v>57</v>
      </c>
    </row>
    <row r="6210" spans="1:12" x14ac:dyDescent="0.3">
      <c r="A6210" t="s">
        <v>5634</v>
      </c>
      <c r="B6210" t="s">
        <v>8453</v>
      </c>
      <c r="C6210" t="s">
        <v>88</v>
      </c>
      <c r="D6210" t="s">
        <v>270</v>
      </c>
      <c r="E6210" t="s">
        <v>60</v>
      </c>
      <c r="F6210" t="s">
        <v>76</v>
      </c>
      <c r="G6210" t="s">
        <v>56</v>
      </c>
      <c r="H6210">
        <v>7</v>
      </c>
      <c r="I6210">
        <v>115.04</v>
      </c>
      <c r="J6210">
        <v>5.7000000000000002E-2</v>
      </c>
      <c r="K6210">
        <v>46.7</v>
      </c>
      <c r="L6210" t="s">
        <v>57</v>
      </c>
    </row>
    <row r="6211" spans="1:12" x14ac:dyDescent="0.3">
      <c r="A6211" t="s">
        <v>3968</v>
      </c>
      <c r="B6211" t="s">
        <v>7421</v>
      </c>
      <c r="C6211" t="s">
        <v>52</v>
      </c>
      <c r="D6211" t="s">
        <v>101</v>
      </c>
      <c r="E6211" t="s">
        <v>60</v>
      </c>
      <c r="F6211" t="s">
        <v>99</v>
      </c>
      <c r="G6211" t="s">
        <v>56</v>
      </c>
      <c r="H6211">
        <v>1</v>
      </c>
      <c r="I6211">
        <v>57.9</v>
      </c>
      <c r="J6211">
        <v>5.0000000000000001E-3</v>
      </c>
      <c r="L6211" t="s">
        <v>57</v>
      </c>
    </row>
    <row r="6212" spans="1:12" x14ac:dyDescent="0.3">
      <c r="A6212" t="s">
        <v>5580</v>
      </c>
      <c r="B6212" t="s">
        <v>7893</v>
      </c>
      <c r="C6212" t="s">
        <v>88</v>
      </c>
      <c r="D6212" t="s">
        <v>270</v>
      </c>
      <c r="E6212" t="s">
        <v>54</v>
      </c>
      <c r="F6212" t="s">
        <v>65</v>
      </c>
      <c r="G6212" t="s">
        <v>68</v>
      </c>
      <c r="H6212">
        <v>3</v>
      </c>
      <c r="I6212">
        <v>21.13</v>
      </c>
      <c r="J6212">
        <v>0.09</v>
      </c>
      <c r="K6212">
        <v>14.61</v>
      </c>
      <c r="L6212" t="s">
        <v>57</v>
      </c>
    </row>
    <row r="6213" spans="1:12" x14ac:dyDescent="0.3">
      <c r="A6213" t="s">
        <v>2708</v>
      </c>
      <c r="B6213" t="s">
        <v>6760</v>
      </c>
      <c r="C6213" t="s">
        <v>52</v>
      </c>
      <c r="D6213" t="s">
        <v>130</v>
      </c>
      <c r="E6213" t="s">
        <v>93</v>
      </c>
      <c r="F6213" t="s">
        <v>219</v>
      </c>
      <c r="G6213" t="s">
        <v>68</v>
      </c>
      <c r="H6213">
        <v>1</v>
      </c>
      <c r="I6213">
        <v>72.53</v>
      </c>
      <c r="J6213">
        <v>7.8E-2</v>
      </c>
      <c r="K6213">
        <v>26.18</v>
      </c>
      <c r="L6213" t="s">
        <v>57</v>
      </c>
    </row>
    <row r="6214" spans="1:12" x14ac:dyDescent="0.3">
      <c r="A6214" t="s">
        <v>2085</v>
      </c>
      <c r="B6214" t="s">
        <v>7614</v>
      </c>
      <c r="C6214" t="s">
        <v>63</v>
      </c>
      <c r="D6214" t="s">
        <v>82</v>
      </c>
      <c r="E6214" t="s">
        <v>60</v>
      </c>
      <c r="F6214" t="s">
        <v>61</v>
      </c>
      <c r="G6214" t="s">
        <v>56</v>
      </c>
      <c r="H6214">
        <v>2</v>
      </c>
      <c r="I6214">
        <v>118.27</v>
      </c>
      <c r="J6214">
        <v>0.17599999999999999</v>
      </c>
      <c r="K6214">
        <v>56.09</v>
      </c>
      <c r="L6214" t="s">
        <v>57</v>
      </c>
    </row>
    <row r="6215" spans="1:12" x14ac:dyDescent="0.3">
      <c r="A6215" t="s">
        <v>4031</v>
      </c>
      <c r="B6215" t="s">
        <v>8697</v>
      </c>
      <c r="C6215" t="s">
        <v>52</v>
      </c>
      <c r="D6215" t="s">
        <v>96</v>
      </c>
      <c r="E6215" t="s">
        <v>93</v>
      </c>
      <c r="F6215" t="s">
        <v>141</v>
      </c>
      <c r="G6215" t="s">
        <v>68</v>
      </c>
      <c r="H6215">
        <v>9</v>
      </c>
      <c r="J6215">
        <v>7.0000000000000007E-2</v>
      </c>
      <c r="K6215">
        <v>21.09</v>
      </c>
      <c r="L6215" t="s">
        <v>57</v>
      </c>
    </row>
    <row r="6216" spans="1:12" x14ac:dyDescent="0.3">
      <c r="A6216" t="s">
        <v>4042</v>
      </c>
      <c r="B6216" t="s">
        <v>7347</v>
      </c>
      <c r="C6216" t="s">
        <v>63</v>
      </c>
      <c r="D6216" t="s">
        <v>165</v>
      </c>
      <c r="E6216" t="s">
        <v>54</v>
      </c>
      <c r="F6216" t="s">
        <v>65</v>
      </c>
      <c r="G6216" t="s">
        <v>56</v>
      </c>
      <c r="H6216">
        <v>4</v>
      </c>
      <c r="I6216">
        <v>13.19</v>
      </c>
      <c r="J6216">
        <v>0.121</v>
      </c>
      <c r="K6216">
        <v>7.5</v>
      </c>
      <c r="L6216" t="s">
        <v>57</v>
      </c>
    </row>
    <row r="6217" spans="1:12" x14ac:dyDescent="0.3">
      <c r="A6217" t="s">
        <v>1243</v>
      </c>
      <c r="B6217" t="s">
        <v>7071</v>
      </c>
      <c r="C6217" t="s">
        <v>63</v>
      </c>
      <c r="D6217" t="s">
        <v>302</v>
      </c>
      <c r="E6217" t="s">
        <v>93</v>
      </c>
      <c r="F6217" t="s">
        <v>141</v>
      </c>
      <c r="G6217" t="s">
        <v>68</v>
      </c>
      <c r="H6217">
        <v>7</v>
      </c>
      <c r="I6217">
        <v>34.369999999999997</v>
      </c>
      <c r="J6217">
        <v>0.151</v>
      </c>
      <c r="K6217">
        <v>14.13</v>
      </c>
      <c r="L6217" t="s">
        <v>6738</v>
      </c>
    </row>
    <row r="6218" spans="1:12" x14ac:dyDescent="0.3">
      <c r="A6218" t="s">
        <v>4005</v>
      </c>
      <c r="B6218" t="s">
        <v>7210</v>
      </c>
      <c r="C6218" t="s">
        <v>84</v>
      </c>
      <c r="D6218" t="s">
        <v>7616</v>
      </c>
      <c r="E6218" t="s">
        <v>6846</v>
      </c>
      <c r="F6218" t="s">
        <v>6884</v>
      </c>
      <c r="G6218" t="s">
        <v>68</v>
      </c>
      <c r="H6218">
        <v>1</v>
      </c>
      <c r="I6218">
        <v>215.21</v>
      </c>
      <c r="J6218">
        <v>3.2000000000000001E-2</v>
      </c>
      <c r="K6218">
        <v>140</v>
      </c>
      <c r="L6218" t="s">
        <v>57</v>
      </c>
    </row>
    <row r="6219" spans="1:12" x14ac:dyDescent="0.3">
      <c r="A6219" t="s">
        <v>4186</v>
      </c>
      <c r="B6219" t="s">
        <v>6869</v>
      </c>
      <c r="C6219" t="s">
        <v>84</v>
      </c>
      <c r="D6219" t="s">
        <v>243</v>
      </c>
      <c r="E6219" t="s">
        <v>71</v>
      </c>
      <c r="F6219" t="s">
        <v>97</v>
      </c>
      <c r="G6219" t="s">
        <v>68</v>
      </c>
      <c r="H6219">
        <v>2</v>
      </c>
      <c r="I6219">
        <v>134.68</v>
      </c>
      <c r="J6219">
        <v>7.2999999999999995E-2</v>
      </c>
      <c r="K6219">
        <v>94.49</v>
      </c>
      <c r="L6219" t="s">
        <v>57</v>
      </c>
    </row>
    <row r="6220" spans="1:12" x14ac:dyDescent="0.3">
      <c r="A6220" t="s">
        <v>5805</v>
      </c>
      <c r="B6220" t="s">
        <v>7553</v>
      </c>
      <c r="C6220" t="s">
        <v>84</v>
      </c>
      <c r="D6220" t="s">
        <v>150</v>
      </c>
      <c r="E6220" t="s">
        <v>6846</v>
      </c>
      <c r="F6220" t="s">
        <v>86</v>
      </c>
      <c r="G6220" t="s">
        <v>68</v>
      </c>
      <c r="H6220">
        <v>7</v>
      </c>
      <c r="I6220">
        <v>50.61</v>
      </c>
      <c r="J6220">
        <v>4.3999999999999997E-2</v>
      </c>
      <c r="K6220">
        <v>38.6</v>
      </c>
      <c r="L6220" t="s">
        <v>57</v>
      </c>
    </row>
    <row r="6221" spans="1:12" x14ac:dyDescent="0.3">
      <c r="A6221" t="s">
        <v>965</v>
      </c>
      <c r="B6221" t="s">
        <v>7088</v>
      </c>
      <c r="C6221" t="s">
        <v>52</v>
      </c>
      <c r="D6221" t="s">
        <v>75</v>
      </c>
      <c r="E6221" t="s">
        <v>60</v>
      </c>
      <c r="F6221" t="s">
        <v>61</v>
      </c>
      <c r="G6221" t="s">
        <v>68</v>
      </c>
      <c r="H6221">
        <v>7</v>
      </c>
      <c r="I6221">
        <v>64.23</v>
      </c>
      <c r="J6221">
        <v>7.1999999999999995E-2</v>
      </c>
      <c r="K6221">
        <v>30.63</v>
      </c>
      <c r="L6221" t="s">
        <v>57</v>
      </c>
    </row>
    <row r="6222" spans="1:12" x14ac:dyDescent="0.3">
      <c r="A6222" t="s">
        <v>3140</v>
      </c>
      <c r="B6222" t="s">
        <v>7489</v>
      </c>
      <c r="C6222" t="s">
        <v>63</v>
      </c>
      <c r="D6222" t="s">
        <v>106</v>
      </c>
      <c r="E6222" t="s">
        <v>71</v>
      </c>
      <c r="F6222" t="s">
        <v>97</v>
      </c>
      <c r="G6222" t="s">
        <v>56</v>
      </c>
      <c r="H6222">
        <v>4</v>
      </c>
      <c r="I6222">
        <v>33.15</v>
      </c>
      <c r="J6222">
        <v>0.31900000000000001</v>
      </c>
      <c r="L6222" t="s">
        <v>57</v>
      </c>
    </row>
    <row r="6223" spans="1:12" x14ac:dyDescent="0.3">
      <c r="A6223" t="s">
        <v>5109</v>
      </c>
      <c r="B6223" t="s">
        <v>7929</v>
      </c>
      <c r="C6223" t="s">
        <v>88</v>
      </c>
      <c r="D6223" t="s">
        <v>162</v>
      </c>
      <c r="E6223" t="s">
        <v>54</v>
      </c>
      <c r="F6223" t="s">
        <v>156</v>
      </c>
      <c r="G6223" t="s">
        <v>56</v>
      </c>
      <c r="H6223">
        <v>2</v>
      </c>
      <c r="I6223">
        <v>19.010000000000002</v>
      </c>
      <c r="J6223">
        <v>0.112</v>
      </c>
      <c r="K6223">
        <v>10.57</v>
      </c>
      <c r="L6223" t="s">
        <v>57</v>
      </c>
    </row>
    <row r="6224" spans="1:12" x14ac:dyDescent="0.3">
      <c r="A6224" t="s">
        <v>1232</v>
      </c>
      <c r="B6224" t="s">
        <v>8378</v>
      </c>
      <c r="C6224" t="s">
        <v>84</v>
      </c>
      <c r="D6224" t="s">
        <v>6824</v>
      </c>
      <c r="E6224" t="s">
        <v>93</v>
      </c>
      <c r="F6224" t="s">
        <v>124</v>
      </c>
      <c r="G6224" t="s">
        <v>56</v>
      </c>
      <c r="H6224">
        <v>2</v>
      </c>
      <c r="I6224">
        <v>86.41</v>
      </c>
      <c r="J6224">
        <v>0.22900000000000001</v>
      </c>
      <c r="K6224">
        <v>37.270000000000003</v>
      </c>
      <c r="L6224" t="s">
        <v>57</v>
      </c>
    </row>
    <row r="6225" spans="1:12" x14ac:dyDescent="0.3">
      <c r="A6225" t="s">
        <v>1358</v>
      </c>
      <c r="B6225" t="s">
        <v>7043</v>
      </c>
      <c r="C6225" t="s">
        <v>88</v>
      </c>
      <c r="D6225" t="s">
        <v>234</v>
      </c>
      <c r="E6225" t="s">
        <v>60</v>
      </c>
      <c r="F6225" t="s">
        <v>99</v>
      </c>
      <c r="G6225" t="s">
        <v>68</v>
      </c>
      <c r="H6225">
        <v>1</v>
      </c>
      <c r="I6225">
        <v>35.549999999999997</v>
      </c>
      <c r="J6225">
        <v>0.121</v>
      </c>
      <c r="K6225">
        <v>19.11</v>
      </c>
      <c r="L6225" t="s">
        <v>6738</v>
      </c>
    </row>
    <row r="6226" spans="1:12" x14ac:dyDescent="0.3">
      <c r="A6226" t="s">
        <v>5633</v>
      </c>
      <c r="B6226" t="s">
        <v>8698</v>
      </c>
      <c r="C6226" t="s">
        <v>88</v>
      </c>
      <c r="D6226" t="s">
        <v>167</v>
      </c>
      <c r="E6226" t="s">
        <v>6901</v>
      </c>
      <c r="F6226" t="s">
        <v>8163</v>
      </c>
      <c r="G6226" t="s">
        <v>68</v>
      </c>
      <c r="H6226">
        <v>5</v>
      </c>
      <c r="I6226">
        <v>36.18</v>
      </c>
      <c r="J6226">
        <v>7.5999999999999998E-2</v>
      </c>
      <c r="K6226">
        <v>19.190000000000001</v>
      </c>
      <c r="L6226" t="s">
        <v>57</v>
      </c>
    </row>
    <row r="6227" spans="1:12" x14ac:dyDescent="0.3">
      <c r="A6227" t="s">
        <v>1439</v>
      </c>
      <c r="B6227" t="s">
        <v>8589</v>
      </c>
      <c r="C6227" t="s">
        <v>88</v>
      </c>
      <c r="D6227" t="s">
        <v>183</v>
      </c>
      <c r="E6227" t="s">
        <v>93</v>
      </c>
      <c r="F6227" t="s">
        <v>124</v>
      </c>
      <c r="G6227" t="s">
        <v>56</v>
      </c>
      <c r="H6227">
        <v>4</v>
      </c>
      <c r="I6227">
        <v>65.83</v>
      </c>
      <c r="J6227">
        <v>9.8000000000000004E-2</v>
      </c>
      <c r="K6227">
        <v>27.04</v>
      </c>
      <c r="L6227" t="s">
        <v>57</v>
      </c>
    </row>
    <row r="6228" spans="1:12" x14ac:dyDescent="0.3">
      <c r="A6228" t="s">
        <v>6103</v>
      </c>
      <c r="B6228" t="s">
        <v>7726</v>
      </c>
      <c r="C6228" t="s">
        <v>63</v>
      </c>
      <c r="D6228" t="s">
        <v>137</v>
      </c>
      <c r="E6228" t="s">
        <v>71</v>
      </c>
      <c r="F6228" t="s">
        <v>97</v>
      </c>
      <c r="G6228" t="s">
        <v>56</v>
      </c>
      <c r="H6228">
        <v>4</v>
      </c>
      <c r="I6228">
        <v>219.05</v>
      </c>
      <c r="J6228">
        <v>0.25800000000000001</v>
      </c>
      <c r="K6228">
        <v>165.39</v>
      </c>
      <c r="L6228" t="s">
        <v>57</v>
      </c>
    </row>
    <row r="6229" spans="1:12" x14ac:dyDescent="0.3">
      <c r="A6229" t="s">
        <v>4341</v>
      </c>
      <c r="B6229" t="s">
        <v>7414</v>
      </c>
      <c r="C6229" t="s">
        <v>84</v>
      </c>
      <c r="D6229" t="s">
        <v>572</v>
      </c>
      <c r="E6229" t="s">
        <v>54</v>
      </c>
      <c r="F6229" t="s">
        <v>114</v>
      </c>
      <c r="G6229" t="s">
        <v>68</v>
      </c>
      <c r="H6229">
        <v>5</v>
      </c>
      <c r="I6229">
        <v>22.38</v>
      </c>
      <c r="J6229">
        <v>0.08</v>
      </c>
      <c r="K6229">
        <v>12.72</v>
      </c>
      <c r="L6229" t="s">
        <v>57</v>
      </c>
    </row>
    <row r="6230" spans="1:12" x14ac:dyDescent="0.3">
      <c r="A6230" t="s">
        <v>2578</v>
      </c>
      <c r="B6230" t="s">
        <v>6959</v>
      </c>
      <c r="C6230" t="s">
        <v>88</v>
      </c>
      <c r="D6230" t="s">
        <v>234</v>
      </c>
      <c r="E6230" t="s">
        <v>60</v>
      </c>
      <c r="F6230" t="s">
        <v>6981</v>
      </c>
      <c r="G6230" t="s">
        <v>68</v>
      </c>
      <c r="H6230">
        <v>4</v>
      </c>
      <c r="I6230">
        <v>65.33</v>
      </c>
      <c r="J6230">
        <v>7.5999999999999998E-2</v>
      </c>
      <c r="K6230">
        <v>31.6</v>
      </c>
      <c r="L6230" t="s">
        <v>57</v>
      </c>
    </row>
    <row r="6231" spans="1:12" x14ac:dyDescent="0.3">
      <c r="A6231" t="s">
        <v>754</v>
      </c>
      <c r="B6231" t="s">
        <v>8394</v>
      </c>
      <c r="C6231" t="s">
        <v>88</v>
      </c>
      <c r="D6231" t="s">
        <v>202</v>
      </c>
      <c r="E6231" t="s">
        <v>93</v>
      </c>
      <c r="F6231" t="s">
        <v>7530</v>
      </c>
      <c r="G6231" t="s">
        <v>56</v>
      </c>
      <c r="H6231">
        <v>3</v>
      </c>
      <c r="I6231">
        <v>76.430000000000007</v>
      </c>
      <c r="J6231">
        <v>0.109</v>
      </c>
      <c r="K6231">
        <v>33.64</v>
      </c>
      <c r="L6231" t="s">
        <v>57</v>
      </c>
    </row>
    <row r="6232" spans="1:12" x14ac:dyDescent="0.3">
      <c r="A6232" t="s">
        <v>2264</v>
      </c>
      <c r="B6232" t="s">
        <v>6829</v>
      </c>
      <c r="C6232" t="s">
        <v>63</v>
      </c>
      <c r="D6232" t="s">
        <v>258</v>
      </c>
      <c r="E6232" t="s">
        <v>107</v>
      </c>
      <c r="F6232" t="s">
        <v>108</v>
      </c>
      <c r="G6232" t="s">
        <v>56</v>
      </c>
      <c r="H6232">
        <v>2</v>
      </c>
      <c r="I6232">
        <v>42.35</v>
      </c>
      <c r="J6232">
        <v>0.35299999999999998</v>
      </c>
      <c r="K6232">
        <v>15.5</v>
      </c>
      <c r="L6232" t="s">
        <v>57</v>
      </c>
    </row>
    <row r="6233" spans="1:12" x14ac:dyDescent="0.3">
      <c r="A6233" t="s">
        <v>700</v>
      </c>
      <c r="B6233" t="s">
        <v>8022</v>
      </c>
      <c r="C6233" t="s">
        <v>63</v>
      </c>
      <c r="D6233" t="s">
        <v>106</v>
      </c>
      <c r="E6233" t="s">
        <v>93</v>
      </c>
      <c r="F6233" t="s">
        <v>94</v>
      </c>
      <c r="G6233" t="s">
        <v>56</v>
      </c>
      <c r="H6233">
        <v>1</v>
      </c>
      <c r="I6233">
        <v>66.83</v>
      </c>
      <c r="J6233">
        <v>6.2E-2</v>
      </c>
      <c r="K6233">
        <v>31.02</v>
      </c>
      <c r="L6233" t="s">
        <v>57</v>
      </c>
    </row>
    <row r="6234" spans="1:12" x14ac:dyDescent="0.3">
      <c r="A6234" t="s">
        <v>2449</v>
      </c>
      <c r="B6234" t="s">
        <v>7127</v>
      </c>
      <c r="C6234" t="s">
        <v>6865</v>
      </c>
      <c r="D6234" t="s">
        <v>106</v>
      </c>
      <c r="E6234" t="s">
        <v>54</v>
      </c>
      <c r="F6234" t="s">
        <v>6878</v>
      </c>
      <c r="G6234" t="s">
        <v>68</v>
      </c>
      <c r="H6234">
        <v>3</v>
      </c>
      <c r="I6234">
        <v>17.739999999999998</v>
      </c>
      <c r="J6234">
        <v>0.22600000000000001</v>
      </c>
      <c r="K6234">
        <v>11.36</v>
      </c>
      <c r="L6234" t="s">
        <v>104</v>
      </c>
    </row>
    <row r="6235" spans="1:12" x14ac:dyDescent="0.3">
      <c r="A6235" t="s">
        <v>625</v>
      </c>
      <c r="B6235" t="s">
        <v>7489</v>
      </c>
      <c r="C6235" t="s">
        <v>52</v>
      </c>
      <c r="D6235" t="s">
        <v>75</v>
      </c>
      <c r="E6235" t="s">
        <v>71</v>
      </c>
      <c r="F6235" t="s">
        <v>6737</v>
      </c>
      <c r="G6235" t="s">
        <v>56</v>
      </c>
      <c r="H6235">
        <v>9</v>
      </c>
      <c r="I6235">
        <v>241.08</v>
      </c>
      <c r="J6235">
        <v>7.3999999999999996E-2</v>
      </c>
      <c r="K6235">
        <v>188.07</v>
      </c>
      <c r="L6235" t="s">
        <v>57</v>
      </c>
    </row>
    <row r="6236" spans="1:12" x14ac:dyDescent="0.3">
      <c r="A6236" t="s">
        <v>5745</v>
      </c>
      <c r="B6236" t="s">
        <v>8699</v>
      </c>
      <c r="C6236" t="s">
        <v>88</v>
      </c>
      <c r="D6236" t="s">
        <v>183</v>
      </c>
      <c r="E6236" t="s">
        <v>93</v>
      </c>
      <c r="F6236" t="s">
        <v>141</v>
      </c>
      <c r="G6236" t="s">
        <v>56</v>
      </c>
      <c r="H6236">
        <v>1</v>
      </c>
      <c r="I6236">
        <v>42.08</v>
      </c>
      <c r="J6236">
        <v>0.16400000000000001</v>
      </c>
      <c r="K6236">
        <v>15.97</v>
      </c>
      <c r="L6236" t="s">
        <v>57</v>
      </c>
    </row>
    <row r="6237" spans="1:12" x14ac:dyDescent="0.3">
      <c r="A6237" t="s">
        <v>359</v>
      </c>
      <c r="B6237" t="s">
        <v>7652</v>
      </c>
      <c r="C6237" t="s">
        <v>88</v>
      </c>
      <c r="D6237" t="s">
        <v>206</v>
      </c>
      <c r="E6237" t="s">
        <v>107</v>
      </c>
      <c r="F6237" t="s">
        <v>193</v>
      </c>
      <c r="G6237" t="s">
        <v>68</v>
      </c>
      <c r="H6237">
        <v>7</v>
      </c>
      <c r="I6237">
        <v>8.27</v>
      </c>
      <c r="J6237">
        <v>2.3E-2</v>
      </c>
      <c r="K6237">
        <v>2.58</v>
      </c>
      <c r="L6237" t="s">
        <v>57</v>
      </c>
    </row>
    <row r="6238" spans="1:12" x14ac:dyDescent="0.3">
      <c r="A6238" t="s">
        <v>3662</v>
      </c>
      <c r="B6238" t="s">
        <v>7107</v>
      </c>
      <c r="C6238" t="s">
        <v>84</v>
      </c>
      <c r="D6238" t="s">
        <v>372</v>
      </c>
      <c r="E6238" t="s">
        <v>93</v>
      </c>
      <c r="F6238" t="s">
        <v>219</v>
      </c>
      <c r="G6238" t="s">
        <v>56</v>
      </c>
      <c r="H6238">
        <v>5</v>
      </c>
      <c r="I6238">
        <v>73.989999999999995</v>
      </c>
      <c r="J6238">
        <v>0.106</v>
      </c>
      <c r="K6238">
        <v>29.09</v>
      </c>
      <c r="L6238" t="s">
        <v>57</v>
      </c>
    </row>
    <row r="6239" spans="1:12" x14ac:dyDescent="0.3">
      <c r="A6239" t="s">
        <v>6601</v>
      </c>
      <c r="B6239" t="s">
        <v>7885</v>
      </c>
      <c r="C6239" t="s">
        <v>84</v>
      </c>
      <c r="D6239" t="s">
        <v>372</v>
      </c>
      <c r="E6239" t="s">
        <v>93</v>
      </c>
      <c r="F6239" t="s">
        <v>255</v>
      </c>
      <c r="G6239" t="s">
        <v>68</v>
      </c>
      <c r="H6239">
        <v>1</v>
      </c>
      <c r="I6239">
        <v>40.46</v>
      </c>
      <c r="J6239">
        <v>0.11799999999999999</v>
      </c>
      <c r="K6239">
        <v>18.96</v>
      </c>
      <c r="L6239" t="s">
        <v>6720</v>
      </c>
    </row>
    <row r="6240" spans="1:12" x14ac:dyDescent="0.3">
      <c r="A6240" t="s">
        <v>5834</v>
      </c>
      <c r="B6240" t="s">
        <v>6729</v>
      </c>
      <c r="C6240" t="s">
        <v>84</v>
      </c>
      <c r="D6240" t="s">
        <v>150</v>
      </c>
      <c r="E6240" t="s">
        <v>93</v>
      </c>
      <c r="F6240" t="s">
        <v>141</v>
      </c>
      <c r="G6240" t="s">
        <v>56</v>
      </c>
      <c r="H6240">
        <v>1</v>
      </c>
      <c r="I6240">
        <v>44.99</v>
      </c>
      <c r="J6240">
        <v>8.8999999999999996E-2</v>
      </c>
      <c r="K6240">
        <v>17.21</v>
      </c>
      <c r="L6240" t="s">
        <v>57</v>
      </c>
    </row>
    <row r="6241" spans="1:12" x14ac:dyDescent="0.3">
      <c r="A6241" t="s">
        <v>2174</v>
      </c>
      <c r="B6241" t="s">
        <v>7300</v>
      </c>
      <c r="C6241" t="s">
        <v>63</v>
      </c>
      <c r="D6241" t="s">
        <v>64</v>
      </c>
      <c r="E6241" t="s">
        <v>71</v>
      </c>
      <c r="F6241" t="s">
        <v>86</v>
      </c>
      <c r="G6241" t="s">
        <v>56</v>
      </c>
      <c r="H6241">
        <v>4</v>
      </c>
      <c r="I6241">
        <v>244.98</v>
      </c>
      <c r="J6241">
        <v>0.36499999999999999</v>
      </c>
      <c r="K6241">
        <v>177.43</v>
      </c>
      <c r="L6241" t="s">
        <v>57</v>
      </c>
    </row>
    <row r="6242" spans="1:12" x14ac:dyDescent="0.3">
      <c r="A6242" t="s">
        <v>2630</v>
      </c>
      <c r="B6242" t="s">
        <v>7373</v>
      </c>
      <c r="C6242" t="s">
        <v>88</v>
      </c>
      <c r="D6242" t="s">
        <v>162</v>
      </c>
      <c r="E6242" t="s">
        <v>93</v>
      </c>
      <c r="F6242" t="s">
        <v>219</v>
      </c>
      <c r="G6242" t="s">
        <v>68</v>
      </c>
      <c r="H6242">
        <v>3</v>
      </c>
      <c r="I6242">
        <v>11.76</v>
      </c>
      <c r="J6242">
        <v>6.5000000000000002E-2</v>
      </c>
      <c r="K6242">
        <v>5.59</v>
      </c>
      <c r="L6242" t="s">
        <v>57</v>
      </c>
    </row>
    <row r="6243" spans="1:12" x14ac:dyDescent="0.3">
      <c r="A6243" t="s">
        <v>424</v>
      </c>
      <c r="B6243" t="s">
        <v>8700</v>
      </c>
      <c r="C6243" t="s">
        <v>84</v>
      </c>
      <c r="D6243" t="s">
        <v>243</v>
      </c>
      <c r="E6243" t="s">
        <v>93</v>
      </c>
      <c r="F6243" t="s">
        <v>7530</v>
      </c>
      <c r="G6243" t="s">
        <v>56</v>
      </c>
      <c r="H6243">
        <v>5</v>
      </c>
      <c r="I6243">
        <v>10.41</v>
      </c>
      <c r="J6243">
        <v>0.106</v>
      </c>
      <c r="K6243">
        <v>4.5</v>
      </c>
      <c r="L6243" t="s">
        <v>57</v>
      </c>
    </row>
    <row r="6244" spans="1:12" x14ac:dyDescent="0.3">
      <c r="A6244" t="s">
        <v>4751</v>
      </c>
      <c r="B6244" t="s">
        <v>7254</v>
      </c>
      <c r="C6244" t="s">
        <v>88</v>
      </c>
      <c r="D6244" t="s">
        <v>162</v>
      </c>
      <c r="E6244" t="s">
        <v>60</v>
      </c>
      <c r="F6244" t="s">
        <v>67</v>
      </c>
      <c r="G6244" t="s">
        <v>56</v>
      </c>
      <c r="H6244">
        <v>1</v>
      </c>
      <c r="I6244">
        <v>74.430000000000007</v>
      </c>
      <c r="J6244">
        <v>6.4000000000000001E-2</v>
      </c>
      <c r="K6244">
        <v>33.71</v>
      </c>
      <c r="L6244" t="s">
        <v>57</v>
      </c>
    </row>
    <row r="6245" spans="1:12" x14ac:dyDescent="0.3">
      <c r="A6245" t="s">
        <v>5581</v>
      </c>
      <c r="B6245" t="s">
        <v>7559</v>
      </c>
      <c r="C6245" t="s">
        <v>52</v>
      </c>
      <c r="D6245" t="s">
        <v>6822</v>
      </c>
      <c r="E6245" t="s">
        <v>71</v>
      </c>
      <c r="F6245" t="s">
        <v>72</v>
      </c>
      <c r="G6245" t="s">
        <v>56</v>
      </c>
      <c r="H6245">
        <v>3</v>
      </c>
      <c r="I6245">
        <v>174.7</v>
      </c>
      <c r="J6245">
        <v>4.7E-2</v>
      </c>
      <c r="K6245">
        <v>118.2</v>
      </c>
      <c r="L6245" t="s">
        <v>57</v>
      </c>
    </row>
    <row r="6246" spans="1:12" x14ac:dyDescent="0.3">
      <c r="A6246" t="s">
        <v>6409</v>
      </c>
      <c r="B6246" t="s">
        <v>8353</v>
      </c>
      <c r="C6246" t="s">
        <v>52</v>
      </c>
      <c r="D6246" t="s">
        <v>181</v>
      </c>
      <c r="E6246" t="s">
        <v>71</v>
      </c>
      <c r="F6246" t="s">
        <v>78</v>
      </c>
      <c r="G6246" t="s">
        <v>68</v>
      </c>
      <c r="H6246">
        <v>16</v>
      </c>
      <c r="I6246">
        <v>220.44</v>
      </c>
      <c r="J6246">
        <v>0.09</v>
      </c>
      <c r="K6246">
        <v>167.96</v>
      </c>
      <c r="L6246" t="s">
        <v>57</v>
      </c>
    </row>
    <row r="6247" spans="1:12" x14ac:dyDescent="0.3">
      <c r="A6247" t="s">
        <v>2489</v>
      </c>
      <c r="B6247" t="s">
        <v>7034</v>
      </c>
      <c r="C6247" t="s">
        <v>84</v>
      </c>
      <c r="D6247" t="s">
        <v>144</v>
      </c>
      <c r="E6247" t="s">
        <v>93</v>
      </c>
      <c r="F6247" t="s">
        <v>124</v>
      </c>
      <c r="G6247" t="s">
        <v>56</v>
      </c>
      <c r="H6247">
        <v>4</v>
      </c>
      <c r="I6247">
        <v>53.35</v>
      </c>
      <c r="J6247">
        <v>7.0000000000000007E-2</v>
      </c>
      <c r="K6247">
        <v>24.94</v>
      </c>
      <c r="L6247" t="s">
        <v>57</v>
      </c>
    </row>
    <row r="6248" spans="1:12" x14ac:dyDescent="0.3">
      <c r="A6248" t="s">
        <v>1051</v>
      </c>
      <c r="B6248" t="s">
        <v>7185</v>
      </c>
      <c r="C6248" t="s">
        <v>63</v>
      </c>
      <c r="D6248" t="s">
        <v>6866</v>
      </c>
      <c r="E6248" t="s">
        <v>93</v>
      </c>
      <c r="F6248" t="s">
        <v>219</v>
      </c>
      <c r="G6248" t="s">
        <v>68</v>
      </c>
      <c r="H6248">
        <v>2</v>
      </c>
      <c r="I6248">
        <v>37.090000000000003</v>
      </c>
      <c r="J6248">
        <v>0.28499999999999998</v>
      </c>
      <c r="K6248">
        <v>13.61</v>
      </c>
      <c r="L6248" t="s">
        <v>57</v>
      </c>
    </row>
    <row r="6249" spans="1:12" x14ac:dyDescent="0.3">
      <c r="A6249" t="s">
        <v>4694</v>
      </c>
      <c r="B6249" t="s">
        <v>7598</v>
      </c>
      <c r="C6249" t="s">
        <v>63</v>
      </c>
      <c r="D6249" t="s">
        <v>106</v>
      </c>
      <c r="E6249" t="s">
        <v>60</v>
      </c>
      <c r="F6249" t="s">
        <v>67</v>
      </c>
      <c r="G6249" t="s">
        <v>68</v>
      </c>
      <c r="H6249">
        <v>1</v>
      </c>
      <c r="I6249">
        <v>30.4</v>
      </c>
      <c r="J6249">
        <v>0.17100000000000001</v>
      </c>
      <c r="K6249">
        <v>14.3</v>
      </c>
      <c r="L6249" t="s">
        <v>57</v>
      </c>
    </row>
    <row r="6250" spans="1:12" x14ac:dyDescent="0.3">
      <c r="A6250" t="s">
        <v>1559</v>
      </c>
      <c r="B6250" t="s">
        <v>7471</v>
      </c>
      <c r="C6250" t="s">
        <v>88</v>
      </c>
      <c r="D6250" t="s">
        <v>198</v>
      </c>
      <c r="E6250" t="s">
        <v>107</v>
      </c>
      <c r="F6250" t="s">
        <v>193</v>
      </c>
      <c r="G6250" t="s">
        <v>68</v>
      </c>
      <c r="H6250">
        <v>1</v>
      </c>
      <c r="I6250">
        <v>8.4</v>
      </c>
      <c r="J6250">
        <v>0</v>
      </c>
      <c r="K6250">
        <v>2.99</v>
      </c>
      <c r="L6250" t="s">
        <v>104</v>
      </c>
    </row>
    <row r="6251" spans="1:12" x14ac:dyDescent="0.3">
      <c r="A6251" t="s">
        <v>1139</v>
      </c>
      <c r="B6251" t="s">
        <v>7049</v>
      </c>
      <c r="C6251" t="s">
        <v>63</v>
      </c>
      <c r="D6251" t="s">
        <v>263</v>
      </c>
      <c r="E6251" t="s">
        <v>93</v>
      </c>
      <c r="F6251" t="s">
        <v>219</v>
      </c>
      <c r="G6251" t="s">
        <v>68</v>
      </c>
      <c r="H6251">
        <v>1</v>
      </c>
      <c r="I6251">
        <v>73.41</v>
      </c>
      <c r="J6251">
        <v>0.21099999999999999</v>
      </c>
      <c r="K6251">
        <v>29.21</v>
      </c>
      <c r="L6251" t="s">
        <v>57</v>
      </c>
    </row>
    <row r="6252" spans="1:12" x14ac:dyDescent="0.3">
      <c r="A6252" t="s">
        <v>452</v>
      </c>
      <c r="B6252" t="s">
        <v>8701</v>
      </c>
      <c r="C6252" t="s">
        <v>52</v>
      </c>
      <c r="D6252" t="s">
        <v>121</v>
      </c>
      <c r="E6252" t="s">
        <v>54</v>
      </c>
      <c r="F6252" t="s">
        <v>268</v>
      </c>
      <c r="G6252" t="s">
        <v>56</v>
      </c>
      <c r="H6252">
        <v>1</v>
      </c>
      <c r="I6252">
        <v>12.66</v>
      </c>
      <c r="J6252">
        <v>6.7000000000000004E-2</v>
      </c>
      <c r="K6252">
        <v>7.99</v>
      </c>
      <c r="L6252" t="s">
        <v>6738</v>
      </c>
    </row>
    <row r="6253" spans="1:12" x14ac:dyDescent="0.3">
      <c r="A6253" t="s">
        <v>3709</v>
      </c>
      <c r="B6253" t="s">
        <v>8382</v>
      </c>
      <c r="C6253" t="s">
        <v>84</v>
      </c>
      <c r="D6253" t="s">
        <v>196</v>
      </c>
      <c r="E6253" t="s">
        <v>71</v>
      </c>
      <c r="F6253" t="s">
        <v>86</v>
      </c>
      <c r="G6253" t="s">
        <v>56</v>
      </c>
      <c r="H6253">
        <v>1</v>
      </c>
      <c r="I6253">
        <v>63.35</v>
      </c>
      <c r="J6253">
        <v>0.113</v>
      </c>
      <c r="K6253">
        <v>42.07</v>
      </c>
      <c r="L6253" t="s">
        <v>57</v>
      </c>
    </row>
    <row r="6254" spans="1:12" x14ac:dyDescent="0.3">
      <c r="A6254" t="s">
        <v>4641</v>
      </c>
      <c r="B6254" t="s">
        <v>7352</v>
      </c>
      <c r="C6254" t="s">
        <v>63</v>
      </c>
      <c r="D6254" t="s">
        <v>175</v>
      </c>
      <c r="E6254" t="s">
        <v>54</v>
      </c>
      <c r="F6254" t="s">
        <v>55</v>
      </c>
      <c r="G6254" t="s">
        <v>56</v>
      </c>
      <c r="H6254">
        <v>2</v>
      </c>
      <c r="I6254">
        <v>20.32</v>
      </c>
      <c r="J6254">
        <v>0.27700000000000002</v>
      </c>
      <c r="K6254">
        <v>13.88</v>
      </c>
      <c r="L6254" t="s">
        <v>57</v>
      </c>
    </row>
    <row r="6255" spans="1:12" x14ac:dyDescent="0.3">
      <c r="A6255" t="s">
        <v>6630</v>
      </c>
      <c r="B6255" t="s">
        <v>8486</v>
      </c>
      <c r="C6255" t="s">
        <v>88</v>
      </c>
      <c r="D6255" t="s">
        <v>429</v>
      </c>
      <c r="E6255" t="s">
        <v>54</v>
      </c>
      <c r="F6255" t="s">
        <v>114</v>
      </c>
      <c r="G6255" t="s">
        <v>68</v>
      </c>
      <c r="H6255">
        <v>7</v>
      </c>
      <c r="I6255">
        <v>10.73</v>
      </c>
      <c r="J6255">
        <v>3.1E-2</v>
      </c>
      <c r="K6255">
        <v>7.5</v>
      </c>
    </row>
    <row r="6256" spans="1:12" x14ac:dyDescent="0.3">
      <c r="A6256" t="s">
        <v>2146</v>
      </c>
      <c r="B6256" t="s">
        <v>6984</v>
      </c>
      <c r="C6256" t="s">
        <v>84</v>
      </c>
      <c r="D6256" t="s">
        <v>103</v>
      </c>
      <c r="E6256" t="s">
        <v>71</v>
      </c>
      <c r="F6256" t="s">
        <v>72</v>
      </c>
      <c r="G6256" t="s">
        <v>56</v>
      </c>
      <c r="H6256">
        <v>7</v>
      </c>
      <c r="I6256">
        <v>149.19999999999999</v>
      </c>
      <c r="J6256">
        <v>0.16300000000000001</v>
      </c>
      <c r="K6256">
        <v>106.95</v>
      </c>
      <c r="L6256" t="s">
        <v>57</v>
      </c>
    </row>
    <row r="6257" spans="1:12" x14ac:dyDescent="0.3">
      <c r="A6257" t="s">
        <v>2265</v>
      </c>
      <c r="B6257" t="s">
        <v>6933</v>
      </c>
      <c r="C6257" t="s">
        <v>84</v>
      </c>
      <c r="D6257" t="s">
        <v>147</v>
      </c>
      <c r="E6257" t="s">
        <v>6924</v>
      </c>
      <c r="F6257" t="s">
        <v>78</v>
      </c>
      <c r="H6257">
        <v>4</v>
      </c>
      <c r="I6257">
        <v>130.57</v>
      </c>
      <c r="J6257">
        <v>0.121</v>
      </c>
      <c r="K6257">
        <v>92.6</v>
      </c>
      <c r="L6257" t="s">
        <v>57</v>
      </c>
    </row>
    <row r="6258" spans="1:12" x14ac:dyDescent="0.3">
      <c r="A6258" t="s">
        <v>6313</v>
      </c>
      <c r="B6258" t="s">
        <v>8317</v>
      </c>
      <c r="C6258" t="s">
        <v>84</v>
      </c>
      <c r="D6258" t="s">
        <v>177</v>
      </c>
      <c r="E6258" t="s">
        <v>7039</v>
      </c>
      <c r="F6258" t="s">
        <v>55</v>
      </c>
      <c r="G6258" t="s">
        <v>56</v>
      </c>
      <c r="H6258">
        <v>6</v>
      </c>
      <c r="I6258">
        <v>17.53</v>
      </c>
      <c r="J6258">
        <v>0.121</v>
      </c>
      <c r="K6258">
        <v>10.62</v>
      </c>
      <c r="L6258" t="s">
        <v>6720</v>
      </c>
    </row>
    <row r="6259" spans="1:12" x14ac:dyDescent="0.3">
      <c r="A6259" t="s">
        <v>2051</v>
      </c>
      <c r="B6259" t="s">
        <v>6774</v>
      </c>
      <c r="C6259" t="s">
        <v>88</v>
      </c>
      <c r="D6259" t="s">
        <v>89</v>
      </c>
      <c r="E6259" t="s">
        <v>71</v>
      </c>
      <c r="F6259" t="s">
        <v>97</v>
      </c>
      <c r="G6259" t="s">
        <v>68</v>
      </c>
      <c r="H6259">
        <v>3</v>
      </c>
      <c r="I6259">
        <v>91.48</v>
      </c>
      <c r="J6259">
        <v>0.04</v>
      </c>
      <c r="K6259">
        <v>67.91</v>
      </c>
      <c r="L6259" t="s">
        <v>57</v>
      </c>
    </row>
    <row r="6260" spans="1:12" x14ac:dyDescent="0.3">
      <c r="A6260" t="s">
        <v>473</v>
      </c>
      <c r="B6260" t="s">
        <v>8292</v>
      </c>
      <c r="C6260" t="s">
        <v>88</v>
      </c>
      <c r="D6260" t="s">
        <v>270</v>
      </c>
      <c r="E6260" t="s">
        <v>71</v>
      </c>
      <c r="F6260" t="s">
        <v>72</v>
      </c>
      <c r="G6260" t="s">
        <v>68</v>
      </c>
      <c r="H6260">
        <v>6</v>
      </c>
      <c r="I6260">
        <v>172.33</v>
      </c>
      <c r="J6260">
        <v>4.0000000000000001E-3</v>
      </c>
      <c r="K6260">
        <v>119.43</v>
      </c>
      <c r="L6260" t="s">
        <v>57</v>
      </c>
    </row>
    <row r="6261" spans="1:12" x14ac:dyDescent="0.3">
      <c r="A6261" t="s">
        <v>3482</v>
      </c>
      <c r="B6261" t="s">
        <v>8702</v>
      </c>
      <c r="C6261" t="s">
        <v>88</v>
      </c>
      <c r="D6261" t="s">
        <v>92</v>
      </c>
      <c r="E6261" t="s">
        <v>60</v>
      </c>
      <c r="F6261" t="s">
        <v>90</v>
      </c>
      <c r="G6261" t="s">
        <v>68</v>
      </c>
      <c r="H6261">
        <v>2</v>
      </c>
      <c r="I6261">
        <v>99.18</v>
      </c>
      <c r="J6261">
        <v>0.16500000000000001</v>
      </c>
      <c r="K6261">
        <v>52.07</v>
      </c>
      <c r="L6261" t="s">
        <v>57</v>
      </c>
    </row>
    <row r="6262" spans="1:12" x14ac:dyDescent="0.3">
      <c r="A6262" t="s">
        <v>1304</v>
      </c>
      <c r="B6262" t="s">
        <v>8703</v>
      </c>
      <c r="C6262" t="s">
        <v>6755</v>
      </c>
      <c r="D6262" t="s">
        <v>171</v>
      </c>
      <c r="E6262" t="s">
        <v>54</v>
      </c>
      <c r="F6262" t="s">
        <v>156</v>
      </c>
      <c r="G6262" t="s">
        <v>68</v>
      </c>
      <c r="H6262">
        <v>4</v>
      </c>
      <c r="I6262">
        <v>21.09</v>
      </c>
      <c r="J6262">
        <v>8.8999999999999996E-2</v>
      </c>
      <c r="K6262">
        <v>14.08</v>
      </c>
      <c r="L6262" t="s">
        <v>57</v>
      </c>
    </row>
    <row r="6263" spans="1:12" x14ac:dyDescent="0.3">
      <c r="A6263" t="s">
        <v>5679</v>
      </c>
      <c r="B6263" t="s">
        <v>6948</v>
      </c>
      <c r="C6263" t="s">
        <v>52</v>
      </c>
      <c r="D6263" t="s">
        <v>155</v>
      </c>
      <c r="E6263" t="s">
        <v>6996</v>
      </c>
      <c r="F6263" t="s">
        <v>141</v>
      </c>
      <c r="G6263" t="s">
        <v>56</v>
      </c>
      <c r="H6263">
        <v>5</v>
      </c>
      <c r="I6263">
        <v>19.260000000000002</v>
      </c>
      <c r="J6263">
        <v>0.13100000000000001</v>
      </c>
      <c r="K6263">
        <v>7.83</v>
      </c>
      <c r="L6263" t="s">
        <v>57</v>
      </c>
    </row>
    <row r="6264" spans="1:12" x14ac:dyDescent="0.3">
      <c r="A6264" t="s">
        <v>3622</v>
      </c>
      <c r="B6264" t="s">
        <v>6760</v>
      </c>
      <c r="C6264" t="s">
        <v>6820</v>
      </c>
      <c r="D6264" t="s">
        <v>70</v>
      </c>
      <c r="E6264" t="s">
        <v>71</v>
      </c>
      <c r="F6264" t="s">
        <v>7153</v>
      </c>
      <c r="G6264" t="s">
        <v>56</v>
      </c>
      <c r="H6264">
        <v>5</v>
      </c>
      <c r="I6264">
        <v>184.04</v>
      </c>
      <c r="J6264">
        <v>0.10199999999999999</v>
      </c>
      <c r="K6264">
        <v>139.24</v>
      </c>
      <c r="L6264" t="s">
        <v>57</v>
      </c>
    </row>
    <row r="6265" spans="1:12" x14ac:dyDescent="0.3">
      <c r="A6265" t="s">
        <v>1623</v>
      </c>
      <c r="B6265" t="s">
        <v>7483</v>
      </c>
      <c r="C6265" t="s">
        <v>88</v>
      </c>
      <c r="D6265" t="s">
        <v>135</v>
      </c>
      <c r="E6265" t="s">
        <v>60</v>
      </c>
      <c r="F6265" t="s">
        <v>61</v>
      </c>
      <c r="G6265" t="s">
        <v>68</v>
      </c>
      <c r="H6265">
        <v>12</v>
      </c>
      <c r="I6265">
        <v>101.91</v>
      </c>
      <c r="J6265">
        <v>3.2000000000000001E-2</v>
      </c>
      <c r="K6265">
        <v>45.37</v>
      </c>
      <c r="L6265" t="s">
        <v>57</v>
      </c>
    </row>
    <row r="6266" spans="1:12" x14ac:dyDescent="0.3">
      <c r="A6266" t="s">
        <v>6348</v>
      </c>
      <c r="B6266" t="s">
        <v>7086</v>
      </c>
      <c r="C6266" t="s">
        <v>52</v>
      </c>
      <c r="D6266" t="s">
        <v>70</v>
      </c>
      <c r="E6266" t="s">
        <v>107</v>
      </c>
      <c r="F6266" t="s">
        <v>108</v>
      </c>
      <c r="G6266" t="s">
        <v>56</v>
      </c>
      <c r="H6266">
        <v>15</v>
      </c>
      <c r="I6266">
        <v>11.3</v>
      </c>
      <c r="J6266">
        <v>4.9000000000000002E-2</v>
      </c>
      <c r="K6266">
        <v>4.0199999999999996</v>
      </c>
      <c r="L6266" t="s">
        <v>6720</v>
      </c>
    </row>
    <row r="6267" spans="1:12" x14ac:dyDescent="0.3">
      <c r="A6267" t="s">
        <v>3161</v>
      </c>
      <c r="B6267" t="s">
        <v>6999</v>
      </c>
      <c r="C6267" t="s">
        <v>6865</v>
      </c>
      <c r="D6267" t="s">
        <v>7981</v>
      </c>
      <c r="E6267" t="s">
        <v>71</v>
      </c>
      <c r="F6267" t="s">
        <v>86</v>
      </c>
      <c r="G6267" t="s">
        <v>68</v>
      </c>
      <c r="H6267">
        <v>1</v>
      </c>
      <c r="I6267">
        <v>101.24</v>
      </c>
      <c r="J6267">
        <v>0.29599999999999999</v>
      </c>
      <c r="K6267">
        <v>77.98</v>
      </c>
      <c r="L6267" t="s">
        <v>57</v>
      </c>
    </row>
    <row r="6268" spans="1:12" x14ac:dyDescent="0.3">
      <c r="A6268" t="s">
        <v>6635</v>
      </c>
      <c r="B6268" t="s">
        <v>7363</v>
      </c>
      <c r="C6268" t="s">
        <v>88</v>
      </c>
      <c r="D6268" t="s">
        <v>89</v>
      </c>
      <c r="E6268" t="s">
        <v>93</v>
      </c>
      <c r="F6268" t="s">
        <v>124</v>
      </c>
      <c r="G6268" t="s">
        <v>56</v>
      </c>
      <c r="H6268">
        <v>5</v>
      </c>
      <c r="I6268">
        <v>16.97</v>
      </c>
      <c r="J6268">
        <v>0</v>
      </c>
      <c r="K6268">
        <v>7.77</v>
      </c>
      <c r="L6268" t="s">
        <v>57</v>
      </c>
    </row>
    <row r="6269" spans="1:12" x14ac:dyDescent="0.3">
      <c r="A6269" t="s">
        <v>296</v>
      </c>
      <c r="B6269" t="s">
        <v>7598</v>
      </c>
      <c r="C6269" t="s">
        <v>63</v>
      </c>
      <c r="D6269" t="s">
        <v>159</v>
      </c>
      <c r="E6269" t="s">
        <v>93</v>
      </c>
      <c r="F6269" t="s">
        <v>124</v>
      </c>
      <c r="G6269" t="s">
        <v>68</v>
      </c>
      <c r="H6269">
        <v>4</v>
      </c>
      <c r="I6269">
        <v>43.53</v>
      </c>
      <c r="J6269">
        <v>0.218</v>
      </c>
      <c r="K6269">
        <v>20.079999999999998</v>
      </c>
      <c r="L6269" t="s">
        <v>57</v>
      </c>
    </row>
    <row r="6270" spans="1:12" x14ac:dyDescent="0.3">
      <c r="A6270" t="s">
        <v>6625</v>
      </c>
      <c r="B6270" t="s">
        <v>7841</v>
      </c>
      <c r="C6270" t="s">
        <v>84</v>
      </c>
      <c r="D6270" t="s">
        <v>103</v>
      </c>
      <c r="E6270" t="s">
        <v>93</v>
      </c>
      <c r="F6270" t="s">
        <v>94</v>
      </c>
      <c r="G6270" t="s">
        <v>56</v>
      </c>
      <c r="H6270">
        <v>3</v>
      </c>
      <c r="I6270">
        <v>25.31</v>
      </c>
      <c r="J6270">
        <v>4.2999999999999997E-2</v>
      </c>
      <c r="K6270">
        <v>10.63</v>
      </c>
      <c r="L6270" t="s">
        <v>57</v>
      </c>
    </row>
    <row r="6271" spans="1:12" x14ac:dyDescent="0.3">
      <c r="A6271" t="s">
        <v>1271</v>
      </c>
      <c r="B6271" t="s">
        <v>8229</v>
      </c>
      <c r="C6271" t="s">
        <v>52</v>
      </c>
      <c r="D6271" t="s">
        <v>272</v>
      </c>
      <c r="E6271" t="s">
        <v>71</v>
      </c>
      <c r="F6271" t="s">
        <v>6893</v>
      </c>
      <c r="G6271" t="s">
        <v>68</v>
      </c>
      <c r="H6271">
        <v>5</v>
      </c>
      <c r="I6271">
        <v>135.46</v>
      </c>
      <c r="J6271">
        <v>3.5999999999999997E-2</v>
      </c>
      <c r="K6271">
        <v>100.59</v>
      </c>
      <c r="L6271" t="s">
        <v>57</v>
      </c>
    </row>
    <row r="6272" spans="1:12" x14ac:dyDescent="0.3">
      <c r="A6272" t="s">
        <v>4706</v>
      </c>
      <c r="B6272" t="s">
        <v>7485</v>
      </c>
      <c r="C6272" t="s">
        <v>88</v>
      </c>
      <c r="D6272" t="s">
        <v>7378</v>
      </c>
      <c r="E6272" t="s">
        <v>54</v>
      </c>
      <c r="F6272" t="s">
        <v>65</v>
      </c>
      <c r="G6272" t="s">
        <v>68</v>
      </c>
      <c r="H6272">
        <v>3</v>
      </c>
      <c r="I6272">
        <v>17.760000000000002</v>
      </c>
      <c r="J6272">
        <v>0.13</v>
      </c>
      <c r="K6272">
        <v>11.36</v>
      </c>
      <c r="L6272" t="s">
        <v>57</v>
      </c>
    </row>
    <row r="6273" spans="1:12" x14ac:dyDescent="0.3">
      <c r="A6273" t="s">
        <v>4224</v>
      </c>
      <c r="B6273" t="s">
        <v>6835</v>
      </c>
      <c r="C6273" t="s">
        <v>84</v>
      </c>
      <c r="D6273" t="s">
        <v>144</v>
      </c>
      <c r="E6273" t="s">
        <v>107</v>
      </c>
      <c r="F6273" t="s">
        <v>148</v>
      </c>
      <c r="G6273" t="s">
        <v>56</v>
      </c>
      <c r="H6273">
        <v>6</v>
      </c>
      <c r="I6273">
        <v>39.9</v>
      </c>
      <c r="J6273">
        <v>9.7000000000000003E-2</v>
      </c>
      <c r="K6273">
        <v>15.39</v>
      </c>
      <c r="L6273" t="s">
        <v>57</v>
      </c>
    </row>
    <row r="6274" spans="1:12" x14ac:dyDescent="0.3">
      <c r="A6274" t="s">
        <v>1280</v>
      </c>
      <c r="B6274" t="s">
        <v>6767</v>
      </c>
      <c r="C6274" t="s">
        <v>88</v>
      </c>
      <c r="D6274" t="s">
        <v>162</v>
      </c>
      <c r="E6274" t="s">
        <v>54</v>
      </c>
      <c r="F6274" t="s">
        <v>65</v>
      </c>
      <c r="G6274" t="s">
        <v>68</v>
      </c>
      <c r="H6274">
        <v>2</v>
      </c>
      <c r="I6274">
        <v>15.45</v>
      </c>
      <c r="J6274">
        <v>4.1000000000000002E-2</v>
      </c>
      <c r="K6274">
        <v>9.2799999999999994</v>
      </c>
      <c r="L6274" t="s">
        <v>57</v>
      </c>
    </row>
    <row r="6275" spans="1:12" x14ac:dyDescent="0.3">
      <c r="A6275" t="s">
        <v>4104</v>
      </c>
      <c r="B6275" t="s">
        <v>7071</v>
      </c>
      <c r="C6275" t="s">
        <v>88</v>
      </c>
      <c r="D6275" t="s">
        <v>135</v>
      </c>
      <c r="E6275" t="s">
        <v>71</v>
      </c>
      <c r="F6275" t="s">
        <v>86</v>
      </c>
      <c r="G6275" t="s">
        <v>68</v>
      </c>
      <c r="H6275">
        <v>1</v>
      </c>
      <c r="I6275">
        <v>115.42</v>
      </c>
      <c r="J6275">
        <v>5.5E-2</v>
      </c>
      <c r="K6275">
        <v>86.25</v>
      </c>
      <c r="L6275" t="s">
        <v>57</v>
      </c>
    </row>
    <row r="6276" spans="1:12" x14ac:dyDescent="0.3">
      <c r="A6276" t="s">
        <v>5713</v>
      </c>
      <c r="B6276" t="s">
        <v>8317</v>
      </c>
      <c r="C6276" t="s">
        <v>63</v>
      </c>
      <c r="D6276" t="s">
        <v>159</v>
      </c>
      <c r="E6276" t="s">
        <v>71</v>
      </c>
      <c r="F6276" t="s">
        <v>78</v>
      </c>
      <c r="G6276" t="s">
        <v>56</v>
      </c>
      <c r="H6276">
        <v>1</v>
      </c>
      <c r="I6276">
        <v>209.11</v>
      </c>
      <c r="J6276">
        <v>0.31</v>
      </c>
      <c r="K6276">
        <v>153.75</v>
      </c>
      <c r="L6276" t="s">
        <v>57</v>
      </c>
    </row>
    <row r="6277" spans="1:12" x14ac:dyDescent="0.3">
      <c r="A6277" t="s">
        <v>2947</v>
      </c>
      <c r="B6277" t="s">
        <v>7270</v>
      </c>
      <c r="C6277" t="s">
        <v>52</v>
      </c>
      <c r="D6277" t="s">
        <v>7059</v>
      </c>
      <c r="E6277" t="s">
        <v>6996</v>
      </c>
      <c r="F6277" t="s">
        <v>94</v>
      </c>
      <c r="G6277" t="s">
        <v>68</v>
      </c>
      <c r="H6277">
        <v>1</v>
      </c>
      <c r="I6277">
        <v>66.09</v>
      </c>
      <c r="J6277">
        <v>0.157</v>
      </c>
      <c r="K6277">
        <v>27.12</v>
      </c>
      <c r="L6277" t="s">
        <v>57</v>
      </c>
    </row>
    <row r="6278" spans="1:12" x14ac:dyDescent="0.3">
      <c r="A6278" t="s">
        <v>2953</v>
      </c>
      <c r="B6278" t="s">
        <v>7564</v>
      </c>
      <c r="C6278" t="s">
        <v>6755</v>
      </c>
      <c r="D6278" t="s">
        <v>225</v>
      </c>
      <c r="E6278" t="s">
        <v>54</v>
      </c>
      <c r="F6278" t="s">
        <v>114</v>
      </c>
      <c r="G6278" t="s">
        <v>56</v>
      </c>
      <c r="H6278">
        <v>2</v>
      </c>
      <c r="I6278">
        <v>18.649999999999999</v>
      </c>
      <c r="J6278">
        <v>0</v>
      </c>
      <c r="K6278">
        <v>11.76</v>
      </c>
      <c r="L6278" t="s">
        <v>57</v>
      </c>
    </row>
    <row r="6279" spans="1:12" x14ac:dyDescent="0.3">
      <c r="A6279" t="s">
        <v>1198</v>
      </c>
      <c r="B6279" t="s">
        <v>7662</v>
      </c>
      <c r="C6279" t="s">
        <v>84</v>
      </c>
      <c r="D6279" t="s">
        <v>110</v>
      </c>
      <c r="E6279" t="s">
        <v>60</v>
      </c>
      <c r="F6279" t="s">
        <v>61</v>
      </c>
      <c r="G6279" t="s">
        <v>56</v>
      </c>
      <c r="H6279">
        <v>2</v>
      </c>
      <c r="I6279">
        <v>73.489999999999995</v>
      </c>
      <c r="J6279">
        <v>9.5000000000000001E-2</v>
      </c>
      <c r="K6279">
        <v>39.28</v>
      </c>
      <c r="L6279" t="s">
        <v>57</v>
      </c>
    </row>
    <row r="6280" spans="1:12" x14ac:dyDescent="0.3">
      <c r="A6280" t="s">
        <v>961</v>
      </c>
      <c r="B6280" t="s">
        <v>6993</v>
      </c>
      <c r="C6280" t="s">
        <v>88</v>
      </c>
      <c r="D6280" t="s">
        <v>202</v>
      </c>
      <c r="E6280" t="s">
        <v>54</v>
      </c>
      <c r="F6280" t="s">
        <v>65</v>
      </c>
      <c r="G6280" t="s">
        <v>56</v>
      </c>
      <c r="H6280">
        <v>1</v>
      </c>
      <c r="I6280">
        <v>8.92</v>
      </c>
      <c r="J6280">
        <v>4.8000000000000001E-2</v>
      </c>
      <c r="K6280">
        <v>6.15</v>
      </c>
      <c r="L6280" t="s">
        <v>57</v>
      </c>
    </row>
    <row r="6281" spans="1:12" x14ac:dyDescent="0.3">
      <c r="A6281" t="s">
        <v>2859</v>
      </c>
      <c r="B6281" t="s">
        <v>6843</v>
      </c>
      <c r="C6281" t="s">
        <v>52</v>
      </c>
      <c r="D6281" t="s">
        <v>272</v>
      </c>
      <c r="E6281" t="s">
        <v>71</v>
      </c>
      <c r="F6281" t="s">
        <v>126</v>
      </c>
      <c r="G6281" t="s">
        <v>68</v>
      </c>
      <c r="H6281">
        <v>2</v>
      </c>
      <c r="I6281">
        <v>213.01</v>
      </c>
      <c r="J6281">
        <v>8.0000000000000002E-3</v>
      </c>
      <c r="K6281">
        <v>154.16999999999999</v>
      </c>
      <c r="L6281" t="s">
        <v>57</v>
      </c>
    </row>
    <row r="6282" spans="1:12" x14ac:dyDescent="0.3">
      <c r="A6282" t="s">
        <v>4060</v>
      </c>
      <c r="B6282" t="s">
        <v>7953</v>
      </c>
      <c r="C6282" t="s">
        <v>88</v>
      </c>
      <c r="D6282" t="s">
        <v>202</v>
      </c>
      <c r="E6282" t="s">
        <v>54</v>
      </c>
      <c r="F6282" t="s">
        <v>268</v>
      </c>
      <c r="G6282" t="s">
        <v>56</v>
      </c>
      <c r="H6282">
        <v>8</v>
      </c>
      <c r="I6282">
        <v>18.149999999999999</v>
      </c>
      <c r="J6282">
        <v>3.5999999999999997E-2</v>
      </c>
      <c r="K6282">
        <v>10.39</v>
      </c>
      <c r="L6282" t="s">
        <v>57</v>
      </c>
    </row>
    <row r="6283" spans="1:12" x14ac:dyDescent="0.3">
      <c r="A6283" t="s">
        <v>1707</v>
      </c>
      <c r="B6283" t="s">
        <v>8704</v>
      </c>
      <c r="C6283" t="s">
        <v>52</v>
      </c>
      <c r="D6283" t="s">
        <v>59</v>
      </c>
      <c r="E6283" t="s">
        <v>107</v>
      </c>
      <c r="F6283" t="s">
        <v>108</v>
      </c>
      <c r="G6283" t="s">
        <v>56</v>
      </c>
      <c r="H6283">
        <v>3</v>
      </c>
      <c r="I6283">
        <v>54.65</v>
      </c>
      <c r="J6283">
        <v>6.7000000000000004E-2</v>
      </c>
      <c r="K6283">
        <v>20.92</v>
      </c>
      <c r="L6283" t="s">
        <v>6720</v>
      </c>
    </row>
    <row r="6284" spans="1:12" x14ac:dyDescent="0.3">
      <c r="A6284" t="s">
        <v>1213</v>
      </c>
      <c r="B6284" t="s">
        <v>7289</v>
      </c>
      <c r="C6284" t="s">
        <v>84</v>
      </c>
      <c r="D6284" t="s">
        <v>225</v>
      </c>
      <c r="E6284" t="s">
        <v>60</v>
      </c>
      <c r="F6284" t="s">
        <v>90</v>
      </c>
      <c r="G6284" t="s">
        <v>68</v>
      </c>
      <c r="H6284">
        <v>8</v>
      </c>
      <c r="I6284">
        <v>17.46</v>
      </c>
      <c r="J6284">
        <v>6.2E-2</v>
      </c>
      <c r="K6284">
        <v>9.32</v>
      </c>
      <c r="L6284" t="s">
        <v>57</v>
      </c>
    </row>
    <row r="6285" spans="1:12" x14ac:dyDescent="0.3">
      <c r="A6285" t="s">
        <v>3304</v>
      </c>
      <c r="B6285" t="s">
        <v>8705</v>
      </c>
      <c r="C6285" t="s">
        <v>88</v>
      </c>
      <c r="D6285" t="s">
        <v>89</v>
      </c>
      <c r="E6285" t="s">
        <v>54</v>
      </c>
      <c r="F6285" t="s">
        <v>268</v>
      </c>
      <c r="G6285" t="s">
        <v>56</v>
      </c>
      <c r="H6285">
        <v>1</v>
      </c>
      <c r="I6285">
        <v>19.61</v>
      </c>
      <c r="J6285">
        <v>0.13400000000000001</v>
      </c>
      <c r="K6285">
        <v>11.97</v>
      </c>
      <c r="L6285" t="s">
        <v>57</v>
      </c>
    </row>
    <row r="6286" spans="1:12" x14ac:dyDescent="0.3">
      <c r="A6286" t="s">
        <v>2453</v>
      </c>
      <c r="B6286" t="s">
        <v>7551</v>
      </c>
      <c r="C6286" t="s">
        <v>63</v>
      </c>
      <c r="D6286" t="s">
        <v>159</v>
      </c>
      <c r="E6286" t="s">
        <v>93</v>
      </c>
      <c r="F6286" t="s">
        <v>94</v>
      </c>
      <c r="G6286" t="s">
        <v>68</v>
      </c>
      <c r="H6286">
        <v>4</v>
      </c>
      <c r="I6286">
        <v>21.73</v>
      </c>
      <c r="J6286">
        <v>8.5000000000000006E-2</v>
      </c>
      <c r="K6286">
        <v>9.76</v>
      </c>
      <c r="L6286" t="s">
        <v>57</v>
      </c>
    </row>
    <row r="6287" spans="1:12" x14ac:dyDescent="0.3">
      <c r="A6287" t="s">
        <v>3132</v>
      </c>
      <c r="B6287" t="s">
        <v>8565</v>
      </c>
      <c r="C6287" t="s">
        <v>52</v>
      </c>
      <c r="D6287" t="s">
        <v>216</v>
      </c>
      <c r="E6287" t="s">
        <v>93</v>
      </c>
      <c r="F6287" t="s">
        <v>141</v>
      </c>
      <c r="G6287" t="s">
        <v>56</v>
      </c>
      <c r="H6287">
        <v>6</v>
      </c>
      <c r="I6287">
        <v>62.21</v>
      </c>
      <c r="J6287">
        <v>1.4999999999999999E-2</v>
      </c>
      <c r="K6287">
        <v>26.56</v>
      </c>
      <c r="L6287" t="s">
        <v>57</v>
      </c>
    </row>
    <row r="6288" spans="1:12" x14ac:dyDescent="0.3">
      <c r="A6288" t="s">
        <v>5115</v>
      </c>
      <c r="B6288" t="s">
        <v>8623</v>
      </c>
      <c r="C6288" t="s">
        <v>52</v>
      </c>
      <c r="D6288" t="s">
        <v>96</v>
      </c>
      <c r="E6288" t="s">
        <v>60</v>
      </c>
      <c r="F6288" t="s">
        <v>99</v>
      </c>
      <c r="G6288" t="s">
        <v>68</v>
      </c>
      <c r="H6288">
        <v>12</v>
      </c>
      <c r="I6288">
        <v>73.69</v>
      </c>
      <c r="J6288">
        <v>0.114</v>
      </c>
      <c r="K6288">
        <v>32.56</v>
      </c>
      <c r="L6288" t="s">
        <v>57</v>
      </c>
    </row>
    <row r="6289" spans="1:12" x14ac:dyDescent="0.3">
      <c r="A6289" t="s">
        <v>6611</v>
      </c>
      <c r="B6289" t="s">
        <v>7387</v>
      </c>
      <c r="C6289" t="s">
        <v>63</v>
      </c>
      <c r="D6289" t="s">
        <v>165</v>
      </c>
      <c r="E6289" t="s">
        <v>107</v>
      </c>
      <c r="F6289" t="s">
        <v>148</v>
      </c>
      <c r="G6289" t="s">
        <v>56</v>
      </c>
      <c r="H6289">
        <v>1</v>
      </c>
      <c r="I6289">
        <v>50.53</v>
      </c>
      <c r="J6289">
        <v>0.38300000000000001</v>
      </c>
      <c r="K6289">
        <v>16.48</v>
      </c>
      <c r="L6289" t="s">
        <v>57</v>
      </c>
    </row>
    <row r="6290" spans="1:12" x14ac:dyDescent="0.3">
      <c r="A6290" t="s">
        <v>1042</v>
      </c>
      <c r="B6290" t="s">
        <v>8706</v>
      </c>
      <c r="C6290" t="s">
        <v>84</v>
      </c>
      <c r="D6290" t="s">
        <v>103</v>
      </c>
      <c r="E6290" t="s">
        <v>93</v>
      </c>
      <c r="F6290" t="s">
        <v>94</v>
      </c>
      <c r="G6290" t="s">
        <v>68</v>
      </c>
      <c r="H6290">
        <v>2</v>
      </c>
      <c r="I6290">
        <v>48.89</v>
      </c>
      <c r="J6290">
        <v>1.7000000000000001E-2</v>
      </c>
      <c r="K6290">
        <v>21.99</v>
      </c>
      <c r="L6290" t="s">
        <v>6720</v>
      </c>
    </row>
    <row r="6291" spans="1:12" x14ac:dyDescent="0.3">
      <c r="A6291" t="s">
        <v>3071</v>
      </c>
      <c r="B6291" t="s">
        <v>7985</v>
      </c>
      <c r="C6291" t="s">
        <v>52</v>
      </c>
      <c r="D6291" t="s">
        <v>6822</v>
      </c>
      <c r="E6291" t="s">
        <v>71</v>
      </c>
      <c r="F6291" t="s">
        <v>86</v>
      </c>
      <c r="G6291" t="s">
        <v>56</v>
      </c>
      <c r="H6291">
        <v>3</v>
      </c>
      <c r="I6291">
        <v>172.56</v>
      </c>
      <c r="J6291">
        <v>7.0000000000000001E-3</v>
      </c>
      <c r="K6291">
        <v>134.38</v>
      </c>
      <c r="L6291" t="s">
        <v>57</v>
      </c>
    </row>
    <row r="6292" spans="1:12" x14ac:dyDescent="0.3">
      <c r="A6292" t="s">
        <v>5649</v>
      </c>
      <c r="B6292" t="s">
        <v>6938</v>
      </c>
      <c r="C6292" t="s">
        <v>88</v>
      </c>
      <c r="D6292" t="s">
        <v>123</v>
      </c>
      <c r="E6292" t="s">
        <v>71</v>
      </c>
      <c r="F6292" t="s">
        <v>72</v>
      </c>
      <c r="G6292" t="s">
        <v>68</v>
      </c>
      <c r="H6292">
        <v>1</v>
      </c>
      <c r="I6292">
        <v>126.31</v>
      </c>
      <c r="J6292">
        <v>6.0000000000000001E-3</v>
      </c>
      <c r="K6292">
        <v>89.75</v>
      </c>
      <c r="L6292" t="s">
        <v>6720</v>
      </c>
    </row>
    <row r="6293" spans="1:12" x14ac:dyDescent="0.3">
      <c r="A6293" t="s">
        <v>1250</v>
      </c>
      <c r="B6293" t="s">
        <v>7259</v>
      </c>
      <c r="C6293" t="s">
        <v>88</v>
      </c>
      <c r="D6293" t="s">
        <v>135</v>
      </c>
      <c r="E6293" t="s">
        <v>71</v>
      </c>
      <c r="F6293" t="s">
        <v>72</v>
      </c>
      <c r="G6293" t="s">
        <v>56</v>
      </c>
      <c r="H6293">
        <v>1</v>
      </c>
      <c r="I6293">
        <v>118.95</v>
      </c>
      <c r="J6293">
        <v>0.123</v>
      </c>
      <c r="K6293">
        <v>85.52</v>
      </c>
      <c r="L6293" t="s">
        <v>57</v>
      </c>
    </row>
    <row r="6294" spans="1:12" x14ac:dyDescent="0.3">
      <c r="A6294" t="s">
        <v>2586</v>
      </c>
      <c r="B6294" t="s">
        <v>7993</v>
      </c>
      <c r="C6294" t="s">
        <v>52</v>
      </c>
      <c r="D6294" t="s">
        <v>113</v>
      </c>
      <c r="E6294" t="s">
        <v>71</v>
      </c>
      <c r="F6294" t="s">
        <v>97</v>
      </c>
      <c r="G6294" t="s">
        <v>68</v>
      </c>
      <c r="H6294">
        <v>3</v>
      </c>
      <c r="I6294">
        <v>236.52</v>
      </c>
      <c r="J6294">
        <v>1.9E-2</v>
      </c>
      <c r="K6294">
        <v>182.02</v>
      </c>
      <c r="L6294" t="s">
        <v>57</v>
      </c>
    </row>
    <row r="6295" spans="1:12" x14ac:dyDescent="0.3">
      <c r="A6295" t="s">
        <v>3134</v>
      </c>
      <c r="B6295" t="s">
        <v>7411</v>
      </c>
      <c r="C6295" t="s">
        <v>84</v>
      </c>
      <c r="D6295" t="s">
        <v>243</v>
      </c>
      <c r="E6295" t="s">
        <v>60</v>
      </c>
      <c r="F6295" t="s">
        <v>90</v>
      </c>
      <c r="G6295" t="s">
        <v>56</v>
      </c>
      <c r="H6295">
        <v>6</v>
      </c>
      <c r="I6295">
        <v>97.92</v>
      </c>
      <c r="J6295">
        <v>5.5E-2</v>
      </c>
      <c r="K6295">
        <v>44.43</v>
      </c>
      <c r="L6295" t="s">
        <v>57</v>
      </c>
    </row>
    <row r="6296" spans="1:12" x14ac:dyDescent="0.3">
      <c r="A6296" t="s">
        <v>1465</v>
      </c>
      <c r="B6296" t="s">
        <v>7170</v>
      </c>
      <c r="C6296" t="s">
        <v>63</v>
      </c>
      <c r="D6296" t="s">
        <v>175</v>
      </c>
      <c r="E6296" t="s">
        <v>60</v>
      </c>
      <c r="F6296" t="s">
        <v>67</v>
      </c>
      <c r="G6296" t="s">
        <v>56</v>
      </c>
      <c r="H6296">
        <v>1</v>
      </c>
      <c r="I6296">
        <v>93.01</v>
      </c>
      <c r="J6296">
        <v>0.28299999999999997</v>
      </c>
      <c r="K6296">
        <v>45.42</v>
      </c>
      <c r="L6296" t="s">
        <v>57</v>
      </c>
    </row>
    <row r="6297" spans="1:12" x14ac:dyDescent="0.3">
      <c r="A6297" t="s">
        <v>5380</v>
      </c>
      <c r="B6297" t="s">
        <v>7598</v>
      </c>
      <c r="C6297" t="s">
        <v>63</v>
      </c>
      <c r="D6297" t="s">
        <v>119</v>
      </c>
      <c r="E6297" t="s">
        <v>60</v>
      </c>
      <c r="F6297" t="s">
        <v>6981</v>
      </c>
      <c r="G6297" t="s">
        <v>68</v>
      </c>
      <c r="H6297">
        <v>5</v>
      </c>
      <c r="I6297">
        <v>41.82</v>
      </c>
      <c r="J6297">
        <v>0.24</v>
      </c>
      <c r="K6297">
        <v>21.05</v>
      </c>
      <c r="L6297" t="s">
        <v>57</v>
      </c>
    </row>
    <row r="6298" spans="1:12" x14ac:dyDescent="0.3">
      <c r="A6298" t="s">
        <v>1798</v>
      </c>
      <c r="B6298" t="s">
        <v>8707</v>
      </c>
      <c r="C6298" t="s">
        <v>88</v>
      </c>
      <c r="D6298" t="s">
        <v>167</v>
      </c>
      <c r="E6298" t="s">
        <v>60</v>
      </c>
      <c r="F6298" t="s">
        <v>61</v>
      </c>
      <c r="G6298" t="s">
        <v>68</v>
      </c>
      <c r="H6298">
        <v>5</v>
      </c>
      <c r="J6298">
        <v>0.106</v>
      </c>
      <c r="K6298">
        <v>16.149999999999999</v>
      </c>
      <c r="L6298" t="s">
        <v>57</v>
      </c>
    </row>
    <row r="6299" spans="1:12" x14ac:dyDescent="0.3">
      <c r="A6299" t="s">
        <v>5269</v>
      </c>
      <c r="B6299" t="s">
        <v>6791</v>
      </c>
      <c r="C6299" t="s">
        <v>63</v>
      </c>
      <c r="D6299" t="s">
        <v>258</v>
      </c>
      <c r="E6299" t="s">
        <v>71</v>
      </c>
      <c r="F6299" t="s">
        <v>126</v>
      </c>
      <c r="G6299" t="s">
        <v>68</v>
      </c>
      <c r="H6299">
        <v>2</v>
      </c>
      <c r="I6299">
        <v>155.55000000000001</v>
      </c>
      <c r="J6299">
        <v>0.34399999999999997</v>
      </c>
      <c r="K6299">
        <v>116.11</v>
      </c>
      <c r="L6299" t="s">
        <v>57</v>
      </c>
    </row>
    <row r="6300" spans="1:12" x14ac:dyDescent="0.3">
      <c r="A6300" t="s">
        <v>3253</v>
      </c>
      <c r="B6300" t="s">
        <v>8602</v>
      </c>
      <c r="C6300" t="s">
        <v>52</v>
      </c>
      <c r="D6300" t="s">
        <v>59</v>
      </c>
      <c r="E6300" t="s">
        <v>71</v>
      </c>
      <c r="F6300" t="s">
        <v>126</v>
      </c>
      <c r="G6300" t="s">
        <v>68</v>
      </c>
      <c r="H6300">
        <v>1</v>
      </c>
      <c r="I6300">
        <v>119.02</v>
      </c>
      <c r="J6300">
        <v>8.8999999999999996E-2</v>
      </c>
      <c r="K6300">
        <v>94.97</v>
      </c>
      <c r="L6300" t="s">
        <v>57</v>
      </c>
    </row>
    <row r="6301" spans="1:12" x14ac:dyDescent="0.3">
      <c r="A6301" t="s">
        <v>5155</v>
      </c>
      <c r="B6301" t="s">
        <v>7327</v>
      </c>
      <c r="C6301" t="s">
        <v>84</v>
      </c>
      <c r="D6301" t="s">
        <v>110</v>
      </c>
      <c r="E6301" t="s">
        <v>71</v>
      </c>
      <c r="F6301" t="s">
        <v>126</v>
      </c>
      <c r="G6301" t="s">
        <v>56</v>
      </c>
      <c r="H6301">
        <v>3</v>
      </c>
      <c r="I6301">
        <v>188.27</v>
      </c>
      <c r="J6301">
        <v>0.13</v>
      </c>
      <c r="K6301">
        <v>144.55000000000001</v>
      </c>
      <c r="L6301" t="s">
        <v>6738</v>
      </c>
    </row>
    <row r="6302" spans="1:12" x14ac:dyDescent="0.3">
      <c r="A6302" t="s">
        <v>4492</v>
      </c>
      <c r="B6302" t="s">
        <v>7570</v>
      </c>
      <c r="C6302" t="s">
        <v>84</v>
      </c>
      <c r="D6302" t="s">
        <v>177</v>
      </c>
      <c r="E6302" t="s">
        <v>93</v>
      </c>
      <c r="F6302" t="s">
        <v>94</v>
      </c>
      <c r="G6302" t="s">
        <v>68</v>
      </c>
      <c r="H6302">
        <v>6</v>
      </c>
      <c r="I6302">
        <v>61.2</v>
      </c>
      <c r="J6302">
        <v>7.3999999999999996E-2</v>
      </c>
      <c r="K6302">
        <v>29.39</v>
      </c>
      <c r="L6302" t="s">
        <v>57</v>
      </c>
    </row>
    <row r="6303" spans="1:12" x14ac:dyDescent="0.3">
      <c r="A6303" t="s">
        <v>4391</v>
      </c>
      <c r="B6303" t="s">
        <v>7257</v>
      </c>
      <c r="C6303" t="s">
        <v>63</v>
      </c>
      <c r="D6303" t="s">
        <v>137</v>
      </c>
      <c r="E6303" t="s">
        <v>54</v>
      </c>
      <c r="F6303" t="s">
        <v>55</v>
      </c>
      <c r="G6303" t="s">
        <v>56</v>
      </c>
      <c r="H6303">
        <v>4</v>
      </c>
      <c r="I6303">
        <v>17.73</v>
      </c>
      <c r="J6303">
        <v>0.252</v>
      </c>
      <c r="K6303">
        <v>11.57</v>
      </c>
      <c r="L6303" t="s">
        <v>57</v>
      </c>
    </row>
    <row r="6304" spans="1:12" x14ac:dyDescent="0.3">
      <c r="A6304" t="s">
        <v>945</v>
      </c>
      <c r="B6304" t="s">
        <v>7869</v>
      </c>
      <c r="C6304" t="s">
        <v>88</v>
      </c>
      <c r="D6304" t="s">
        <v>429</v>
      </c>
      <c r="E6304" t="s">
        <v>107</v>
      </c>
      <c r="F6304" t="s">
        <v>139</v>
      </c>
      <c r="G6304" t="s">
        <v>68</v>
      </c>
      <c r="H6304">
        <v>3</v>
      </c>
      <c r="I6304">
        <v>48.94</v>
      </c>
      <c r="J6304">
        <v>7.8E-2</v>
      </c>
      <c r="K6304">
        <v>18.68</v>
      </c>
      <c r="L6304" t="s">
        <v>57</v>
      </c>
    </row>
    <row r="6305" spans="1:12" x14ac:dyDescent="0.3">
      <c r="A6305" t="s">
        <v>739</v>
      </c>
      <c r="B6305" t="s">
        <v>7275</v>
      </c>
      <c r="C6305" t="s">
        <v>63</v>
      </c>
      <c r="E6305" t="s">
        <v>71</v>
      </c>
      <c r="F6305" t="s">
        <v>72</v>
      </c>
      <c r="G6305" t="s">
        <v>68</v>
      </c>
      <c r="H6305">
        <v>1</v>
      </c>
      <c r="I6305">
        <v>174.45</v>
      </c>
      <c r="J6305">
        <v>0.21199999999999999</v>
      </c>
      <c r="K6305">
        <v>139.53</v>
      </c>
      <c r="L6305" t="s">
        <v>57</v>
      </c>
    </row>
    <row r="6306" spans="1:12" x14ac:dyDescent="0.3">
      <c r="A6306" t="s">
        <v>201</v>
      </c>
      <c r="B6306" t="s">
        <v>6795</v>
      </c>
      <c r="C6306" t="s">
        <v>88</v>
      </c>
      <c r="D6306" t="s">
        <v>202</v>
      </c>
      <c r="E6306" t="s">
        <v>107</v>
      </c>
      <c r="F6306" t="s">
        <v>193</v>
      </c>
      <c r="G6306" t="s">
        <v>56</v>
      </c>
      <c r="H6306">
        <v>3</v>
      </c>
      <c r="I6306">
        <v>35.99</v>
      </c>
      <c r="J6306">
        <v>3.7999999999999999E-2</v>
      </c>
      <c r="K6306">
        <v>14.76</v>
      </c>
      <c r="L6306" t="s">
        <v>57</v>
      </c>
    </row>
    <row r="6307" spans="1:12" x14ac:dyDescent="0.3">
      <c r="A6307" t="s">
        <v>610</v>
      </c>
      <c r="B6307" t="s">
        <v>7268</v>
      </c>
      <c r="C6307" t="s">
        <v>63</v>
      </c>
      <c r="D6307" t="s">
        <v>251</v>
      </c>
      <c r="E6307" t="s">
        <v>107</v>
      </c>
      <c r="F6307" t="s">
        <v>132</v>
      </c>
      <c r="G6307" t="s">
        <v>68</v>
      </c>
      <c r="H6307">
        <v>5</v>
      </c>
      <c r="I6307">
        <v>25.22</v>
      </c>
      <c r="J6307">
        <v>0.111</v>
      </c>
      <c r="K6307">
        <v>11.25</v>
      </c>
      <c r="L6307" t="s">
        <v>57</v>
      </c>
    </row>
    <row r="6308" spans="1:12" x14ac:dyDescent="0.3">
      <c r="A6308" t="s">
        <v>636</v>
      </c>
      <c r="B6308" t="s">
        <v>7787</v>
      </c>
      <c r="C6308" t="s">
        <v>88</v>
      </c>
      <c r="D6308" t="s">
        <v>162</v>
      </c>
      <c r="E6308" t="s">
        <v>93</v>
      </c>
      <c r="F6308" t="s">
        <v>94</v>
      </c>
      <c r="G6308" t="s">
        <v>56</v>
      </c>
      <c r="H6308">
        <v>9</v>
      </c>
      <c r="I6308">
        <v>23.08</v>
      </c>
      <c r="J6308">
        <v>5.0999999999999997E-2</v>
      </c>
      <c r="K6308">
        <v>11.17</v>
      </c>
      <c r="L6308" t="s">
        <v>57</v>
      </c>
    </row>
    <row r="6309" spans="1:12" x14ac:dyDescent="0.3">
      <c r="A6309" t="s">
        <v>4692</v>
      </c>
      <c r="B6309" t="s">
        <v>6734</v>
      </c>
      <c r="C6309" t="s">
        <v>88</v>
      </c>
      <c r="D6309" t="s">
        <v>198</v>
      </c>
      <c r="E6309" t="s">
        <v>93</v>
      </c>
      <c r="F6309" t="s">
        <v>94</v>
      </c>
      <c r="G6309" t="s">
        <v>68</v>
      </c>
      <c r="H6309">
        <v>3</v>
      </c>
      <c r="I6309">
        <v>76.31</v>
      </c>
      <c r="J6309">
        <v>0.124</v>
      </c>
      <c r="K6309">
        <v>33.31</v>
      </c>
      <c r="L6309" t="s">
        <v>57</v>
      </c>
    </row>
    <row r="6310" spans="1:12" x14ac:dyDescent="0.3">
      <c r="A6310" t="s">
        <v>2288</v>
      </c>
      <c r="B6310" t="s">
        <v>6918</v>
      </c>
      <c r="C6310" t="s">
        <v>88</v>
      </c>
      <c r="D6310" t="s">
        <v>7066</v>
      </c>
      <c r="E6310" t="s">
        <v>93</v>
      </c>
      <c r="F6310" t="s">
        <v>124</v>
      </c>
      <c r="G6310" t="s">
        <v>56</v>
      </c>
      <c r="H6310">
        <v>4</v>
      </c>
      <c r="I6310">
        <v>34.51</v>
      </c>
      <c r="J6310">
        <v>6.4000000000000001E-2</v>
      </c>
      <c r="K6310">
        <v>15.46</v>
      </c>
      <c r="L6310" t="s">
        <v>57</v>
      </c>
    </row>
    <row r="6311" spans="1:12" x14ac:dyDescent="0.3">
      <c r="A6311" t="s">
        <v>1379</v>
      </c>
      <c r="B6311" t="s">
        <v>7036</v>
      </c>
      <c r="C6311" t="s">
        <v>6930</v>
      </c>
      <c r="D6311" t="s">
        <v>110</v>
      </c>
      <c r="E6311" t="s">
        <v>71</v>
      </c>
      <c r="F6311" t="s">
        <v>126</v>
      </c>
      <c r="G6311" t="s">
        <v>56</v>
      </c>
      <c r="H6311">
        <v>3</v>
      </c>
      <c r="I6311">
        <v>264.39999999999998</v>
      </c>
      <c r="J6311">
        <v>0.156</v>
      </c>
      <c r="K6311">
        <v>187.8</v>
      </c>
      <c r="L6311" t="s">
        <v>57</v>
      </c>
    </row>
    <row r="6312" spans="1:12" x14ac:dyDescent="0.3">
      <c r="A6312" t="s">
        <v>642</v>
      </c>
      <c r="C6312" t="s">
        <v>84</v>
      </c>
      <c r="D6312" t="s">
        <v>225</v>
      </c>
      <c r="E6312" t="s">
        <v>54</v>
      </c>
      <c r="F6312" t="s">
        <v>65</v>
      </c>
      <c r="G6312" t="s">
        <v>68</v>
      </c>
      <c r="H6312">
        <v>3</v>
      </c>
      <c r="I6312">
        <v>9.2200000000000006</v>
      </c>
      <c r="J6312">
        <v>9.0999999999999998E-2</v>
      </c>
      <c r="K6312">
        <v>6.02</v>
      </c>
      <c r="L6312" t="s">
        <v>6738</v>
      </c>
    </row>
    <row r="6313" spans="1:12" x14ac:dyDescent="0.3">
      <c r="A6313" t="s">
        <v>4416</v>
      </c>
      <c r="B6313" t="s">
        <v>8639</v>
      </c>
      <c r="C6313" t="s">
        <v>88</v>
      </c>
      <c r="D6313" t="s">
        <v>92</v>
      </c>
      <c r="E6313" t="s">
        <v>107</v>
      </c>
      <c r="F6313" t="s">
        <v>148</v>
      </c>
      <c r="G6313" t="s">
        <v>56</v>
      </c>
      <c r="H6313">
        <v>11</v>
      </c>
      <c r="I6313">
        <v>53.67</v>
      </c>
      <c r="J6313">
        <v>0.10199999999999999</v>
      </c>
      <c r="K6313">
        <v>21.41</v>
      </c>
      <c r="L6313" t="s">
        <v>57</v>
      </c>
    </row>
    <row r="6314" spans="1:12" x14ac:dyDescent="0.3">
      <c r="A6314" t="s">
        <v>3843</v>
      </c>
      <c r="B6314" t="s">
        <v>6744</v>
      </c>
      <c r="C6314" t="s">
        <v>52</v>
      </c>
      <c r="D6314" t="s">
        <v>272</v>
      </c>
      <c r="E6314" t="s">
        <v>60</v>
      </c>
      <c r="F6314" t="s">
        <v>90</v>
      </c>
      <c r="G6314" t="s">
        <v>56</v>
      </c>
      <c r="H6314">
        <v>14</v>
      </c>
      <c r="I6314">
        <v>70.5</v>
      </c>
      <c r="J6314">
        <v>8.8999999999999996E-2</v>
      </c>
      <c r="K6314">
        <v>34.06</v>
      </c>
      <c r="L6314" t="s">
        <v>57</v>
      </c>
    </row>
    <row r="6315" spans="1:12" x14ac:dyDescent="0.3">
      <c r="A6315" t="s">
        <v>2591</v>
      </c>
      <c r="B6315" t="s">
        <v>8708</v>
      </c>
      <c r="C6315" t="s">
        <v>88</v>
      </c>
      <c r="D6315" t="s">
        <v>206</v>
      </c>
      <c r="E6315" t="s">
        <v>71</v>
      </c>
      <c r="F6315" t="s">
        <v>97</v>
      </c>
      <c r="G6315" t="s">
        <v>68</v>
      </c>
      <c r="H6315">
        <v>4</v>
      </c>
      <c r="I6315">
        <v>291.41000000000003</v>
      </c>
      <c r="J6315">
        <v>0.06</v>
      </c>
      <c r="K6315">
        <v>224.95</v>
      </c>
      <c r="L6315" t="s">
        <v>57</v>
      </c>
    </row>
    <row r="6316" spans="1:12" x14ac:dyDescent="0.3">
      <c r="A6316" t="s">
        <v>2254</v>
      </c>
      <c r="B6316" t="s">
        <v>7118</v>
      </c>
      <c r="C6316" t="s">
        <v>88</v>
      </c>
      <c r="D6316" t="s">
        <v>429</v>
      </c>
      <c r="E6316" t="s">
        <v>7039</v>
      </c>
      <c r="F6316" t="s">
        <v>55</v>
      </c>
      <c r="G6316" t="s">
        <v>56</v>
      </c>
      <c r="H6316">
        <v>200</v>
      </c>
      <c r="I6316">
        <v>12.9</v>
      </c>
      <c r="J6316">
        <v>0.123</v>
      </c>
      <c r="K6316">
        <v>8.24</v>
      </c>
      <c r="L6316" t="s">
        <v>57</v>
      </c>
    </row>
    <row r="6317" spans="1:12" x14ac:dyDescent="0.3">
      <c r="A6317" t="s">
        <v>1415</v>
      </c>
      <c r="B6317" t="s">
        <v>7043</v>
      </c>
      <c r="C6317" t="s">
        <v>63</v>
      </c>
      <c r="D6317" t="s">
        <v>159</v>
      </c>
      <c r="E6317" t="s">
        <v>54</v>
      </c>
      <c r="F6317" t="s">
        <v>114</v>
      </c>
      <c r="G6317" t="s">
        <v>56</v>
      </c>
      <c r="H6317">
        <v>3</v>
      </c>
      <c r="I6317">
        <v>11.66</v>
      </c>
      <c r="J6317">
        <v>0.11600000000000001</v>
      </c>
      <c r="K6317">
        <v>7.84</v>
      </c>
      <c r="L6317" t="s">
        <v>57</v>
      </c>
    </row>
    <row r="6318" spans="1:12" x14ac:dyDescent="0.3">
      <c r="A6318" t="s">
        <v>5261</v>
      </c>
      <c r="B6318" t="s">
        <v>6838</v>
      </c>
      <c r="C6318" t="s">
        <v>63</v>
      </c>
      <c r="D6318" t="s">
        <v>82</v>
      </c>
      <c r="E6318" t="s">
        <v>60</v>
      </c>
      <c r="F6318" t="s">
        <v>76</v>
      </c>
      <c r="G6318" t="s">
        <v>68</v>
      </c>
      <c r="H6318">
        <v>1</v>
      </c>
      <c r="I6318">
        <v>31.34</v>
      </c>
      <c r="J6318">
        <v>0.152</v>
      </c>
      <c r="K6318">
        <v>13.42</v>
      </c>
      <c r="L6318" t="s">
        <v>57</v>
      </c>
    </row>
    <row r="6319" spans="1:12" x14ac:dyDescent="0.3">
      <c r="A6319" t="s">
        <v>3568</v>
      </c>
      <c r="B6319" t="s">
        <v>7185</v>
      </c>
      <c r="C6319" t="s">
        <v>63</v>
      </c>
      <c r="D6319" t="s">
        <v>188</v>
      </c>
      <c r="E6319" t="s">
        <v>60</v>
      </c>
      <c r="F6319" t="s">
        <v>61</v>
      </c>
      <c r="G6319" t="s">
        <v>68</v>
      </c>
      <c r="H6319">
        <v>4</v>
      </c>
      <c r="I6319">
        <v>42.38</v>
      </c>
      <c r="J6319">
        <v>0.24399999999999999</v>
      </c>
      <c r="K6319">
        <v>21.92</v>
      </c>
      <c r="L6319" t="s">
        <v>57</v>
      </c>
    </row>
    <row r="6320" spans="1:12" x14ac:dyDescent="0.3">
      <c r="A6320" t="s">
        <v>232</v>
      </c>
      <c r="B6320" t="s">
        <v>7968</v>
      </c>
      <c r="C6320" t="s">
        <v>63</v>
      </c>
      <c r="D6320" t="s">
        <v>165</v>
      </c>
      <c r="E6320" t="s">
        <v>71</v>
      </c>
      <c r="F6320" t="s">
        <v>97</v>
      </c>
      <c r="G6320" t="s">
        <v>68</v>
      </c>
      <c r="H6320">
        <v>4</v>
      </c>
      <c r="I6320">
        <v>177.17</v>
      </c>
      <c r="J6320">
        <v>0.20100000000000001</v>
      </c>
      <c r="K6320">
        <v>133.69</v>
      </c>
      <c r="L6320" t="s">
        <v>57</v>
      </c>
    </row>
    <row r="6321" spans="1:12" x14ac:dyDescent="0.3">
      <c r="A6321" t="s">
        <v>3423</v>
      </c>
      <c r="B6321" t="s">
        <v>6961</v>
      </c>
      <c r="C6321" t="s">
        <v>63</v>
      </c>
      <c r="D6321" t="s">
        <v>251</v>
      </c>
      <c r="E6321" t="s">
        <v>54</v>
      </c>
      <c r="F6321" t="s">
        <v>6878</v>
      </c>
      <c r="G6321" t="s">
        <v>68</v>
      </c>
      <c r="H6321">
        <v>6</v>
      </c>
      <c r="I6321">
        <v>6.29</v>
      </c>
      <c r="J6321">
        <v>0.191</v>
      </c>
      <c r="K6321">
        <v>3.92</v>
      </c>
      <c r="L6321" t="s">
        <v>57</v>
      </c>
    </row>
    <row r="6322" spans="1:12" x14ac:dyDescent="0.3">
      <c r="A6322" t="s">
        <v>6633</v>
      </c>
      <c r="B6322" t="s">
        <v>7705</v>
      </c>
      <c r="C6322" t="s">
        <v>84</v>
      </c>
      <c r="D6322" t="s">
        <v>177</v>
      </c>
      <c r="E6322" t="s">
        <v>54</v>
      </c>
      <c r="F6322" t="s">
        <v>55</v>
      </c>
      <c r="G6322" t="s">
        <v>56</v>
      </c>
      <c r="H6322">
        <v>1</v>
      </c>
      <c r="I6322">
        <v>8.06</v>
      </c>
      <c r="J6322">
        <v>3.2000000000000001E-2</v>
      </c>
      <c r="K6322">
        <v>5.37</v>
      </c>
    </row>
    <row r="6323" spans="1:12" x14ac:dyDescent="0.3">
      <c r="A6323" t="s">
        <v>2677</v>
      </c>
      <c r="B6323" t="s">
        <v>7464</v>
      </c>
      <c r="C6323" t="s">
        <v>63</v>
      </c>
      <c r="D6323" t="s">
        <v>175</v>
      </c>
      <c r="E6323" t="s">
        <v>7039</v>
      </c>
      <c r="F6323" t="s">
        <v>65</v>
      </c>
      <c r="G6323" t="s">
        <v>56</v>
      </c>
      <c r="H6323">
        <v>3</v>
      </c>
      <c r="I6323">
        <v>21.25</v>
      </c>
      <c r="J6323">
        <v>0.32700000000000001</v>
      </c>
      <c r="K6323">
        <v>12.54</v>
      </c>
      <c r="L6323" t="s">
        <v>57</v>
      </c>
    </row>
    <row r="6324" spans="1:12" x14ac:dyDescent="0.3">
      <c r="A6324" t="s">
        <v>5463</v>
      </c>
      <c r="B6324" t="s">
        <v>8709</v>
      </c>
      <c r="C6324" t="s">
        <v>63</v>
      </c>
      <c r="D6324" t="s">
        <v>165</v>
      </c>
      <c r="E6324" t="s">
        <v>54</v>
      </c>
      <c r="F6324" t="s">
        <v>268</v>
      </c>
      <c r="G6324" t="s">
        <v>68</v>
      </c>
      <c r="H6324">
        <v>2</v>
      </c>
      <c r="I6324">
        <v>3.94</v>
      </c>
      <c r="J6324">
        <v>0.19800000000000001</v>
      </c>
      <c r="K6324">
        <v>2.31</v>
      </c>
      <c r="L6324" t="s">
        <v>57</v>
      </c>
    </row>
    <row r="6325" spans="1:12" x14ac:dyDescent="0.3">
      <c r="A6325" t="s">
        <v>1922</v>
      </c>
      <c r="B6325" t="s">
        <v>7334</v>
      </c>
      <c r="C6325" t="s">
        <v>63</v>
      </c>
      <c r="D6325" t="s">
        <v>106</v>
      </c>
      <c r="E6325" t="s">
        <v>71</v>
      </c>
      <c r="F6325" t="s">
        <v>78</v>
      </c>
      <c r="G6325" t="s">
        <v>56</v>
      </c>
      <c r="H6325">
        <v>5</v>
      </c>
      <c r="I6325">
        <v>115.16</v>
      </c>
      <c r="J6325">
        <v>0.32200000000000001</v>
      </c>
      <c r="K6325">
        <v>84.3</v>
      </c>
      <c r="L6325" t="s">
        <v>57</v>
      </c>
    </row>
    <row r="6326" spans="1:12" x14ac:dyDescent="0.3">
      <c r="A6326" t="s">
        <v>1617</v>
      </c>
      <c r="B6326" t="s">
        <v>7805</v>
      </c>
      <c r="C6326" t="s">
        <v>6865</v>
      </c>
      <c r="D6326" t="s">
        <v>188</v>
      </c>
      <c r="E6326" t="s">
        <v>60</v>
      </c>
      <c r="F6326" t="s">
        <v>61</v>
      </c>
      <c r="G6326" t="s">
        <v>68</v>
      </c>
      <c r="H6326">
        <v>4</v>
      </c>
      <c r="I6326">
        <v>32.5</v>
      </c>
      <c r="J6326">
        <v>0.218</v>
      </c>
      <c r="K6326">
        <v>14.62</v>
      </c>
      <c r="L6326" t="s">
        <v>57</v>
      </c>
    </row>
    <row r="6327" spans="1:12" x14ac:dyDescent="0.3">
      <c r="A6327" t="s">
        <v>1899</v>
      </c>
      <c r="B6327" t="s">
        <v>8710</v>
      </c>
      <c r="C6327" t="s">
        <v>6817</v>
      </c>
      <c r="D6327" t="s">
        <v>234</v>
      </c>
      <c r="E6327" t="s">
        <v>93</v>
      </c>
      <c r="F6327" t="s">
        <v>255</v>
      </c>
      <c r="G6327" t="s">
        <v>68</v>
      </c>
      <c r="H6327">
        <v>4</v>
      </c>
      <c r="I6327">
        <v>35.51</v>
      </c>
      <c r="J6327">
        <v>4.9000000000000002E-2</v>
      </c>
      <c r="K6327">
        <v>15.8</v>
      </c>
      <c r="L6327" t="s">
        <v>57</v>
      </c>
    </row>
    <row r="6328" spans="1:12" x14ac:dyDescent="0.3">
      <c r="A6328" t="s">
        <v>6563</v>
      </c>
      <c r="B6328" t="s">
        <v>8021</v>
      </c>
      <c r="C6328" t="s">
        <v>63</v>
      </c>
      <c r="D6328" t="s">
        <v>64</v>
      </c>
      <c r="E6328" t="s">
        <v>107</v>
      </c>
      <c r="F6328" t="s">
        <v>139</v>
      </c>
      <c r="G6328" t="s">
        <v>68</v>
      </c>
      <c r="H6328">
        <v>2</v>
      </c>
      <c r="I6328">
        <v>13.96</v>
      </c>
      <c r="J6328">
        <v>8.4000000000000005E-2</v>
      </c>
      <c r="K6328">
        <v>4.82</v>
      </c>
      <c r="L6328" t="s">
        <v>57</v>
      </c>
    </row>
    <row r="6329" spans="1:12" x14ac:dyDescent="0.3">
      <c r="A6329" t="s">
        <v>1628</v>
      </c>
      <c r="B6329" t="s">
        <v>7463</v>
      </c>
      <c r="C6329" t="s">
        <v>63</v>
      </c>
      <c r="D6329" t="s">
        <v>165</v>
      </c>
      <c r="E6329" t="s">
        <v>107</v>
      </c>
      <c r="F6329" t="s">
        <v>108</v>
      </c>
      <c r="G6329" t="s">
        <v>68</v>
      </c>
      <c r="H6329">
        <v>2</v>
      </c>
      <c r="I6329">
        <v>54.18</v>
      </c>
      <c r="J6329">
        <v>0.33800000000000002</v>
      </c>
      <c r="K6329">
        <v>19.43</v>
      </c>
      <c r="L6329" t="s">
        <v>57</v>
      </c>
    </row>
    <row r="6330" spans="1:12" x14ac:dyDescent="0.3">
      <c r="A6330" t="s">
        <v>2040</v>
      </c>
      <c r="B6330" t="s">
        <v>7587</v>
      </c>
      <c r="C6330" t="s">
        <v>84</v>
      </c>
      <c r="D6330" t="s">
        <v>85</v>
      </c>
      <c r="E6330" t="s">
        <v>54</v>
      </c>
      <c r="F6330" t="s">
        <v>268</v>
      </c>
      <c r="G6330" t="s">
        <v>68</v>
      </c>
      <c r="H6330">
        <v>3</v>
      </c>
      <c r="I6330">
        <v>7.55</v>
      </c>
      <c r="J6330">
        <v>4.1000000000000002E-2</v>
      </c>
      <c r="K6330">
        <v>4.88</v>
      </c>
      <c r="L6330" t="s">
        <v>57</v>
      </c>
    </row>
    <row r="6331" spans="1:12" x14ac:dyDescent="0.3">
      <c r="A6331" t="s">
        <v>4344</v>
      </c>
      <c r="B6331" t="s">
        <v>7507</v>
      </c>
      <c r="C6331" t="s">
        <v>84</v>
      </c>
      <c r="D6331" t="s">
        <v>177</v>
      </c>
      <c r="E6331" t="s">
        <v>107</v>
      </c>
      <c r="F6331" t="s">
        <v>108</v>
      </c>
      <c r="G6331" t="s">
        <v>56</v>
      </c>
      <c r="H6331">
        <v>10</v>
      </c>
      <c r="I6331">
        <v>26.75</v>
      </c>
      <c r="J6331">
        <v>8.4000000000000005E-2</v>
      </c>
      <c r="K6331">
        <v>8.0399999999999991</v>
      </c>
      <c r="L6331" t="s">
        <v>57</v>
      </c>
    </row>
    <row r="6332" spans="1:12" x14ac:dyDescent="0.3">
      <c r="A6332" t="s">
        <v>3290</v>
      </c>
      <c r="B6332" t="s">
        <v>8191</v>
      </c>
      <c r="C6332" t="s">
        <v>84</v>
      </c>
      <c r="D6332" t="s">
        <v>147</v>
      </c>
      <c r="E6332" t="s">
        <v>54</v>
      </c>
      <c r="F6332" t="s">
        <v>114</v>
      </c>
      <c r="G6332" t="s">
        <v>56</v>
      </c>
      <c r="H6332">
        <v>10</v>
      </c>
      <c r="I6332">
        <v>21.01</v>
      </c>
      <c r="J6332">
        <v>0.05</v>
      </c>
      <c r="K6332">
        <v>14.33</v>
      </c>
      <c r="L6332" t="s">
        <v>57</v>
      </c>
    </row>
    <row r="6333" spans="1:12" x14ac:dyDescent="0.3">
      <c r="A6333" t="s">
        <v>2494</v>
      </c>
      <c r="B6333" t="s">
        <v>7358</v>
      </c>
      <c r="C6333" t="s">
        <v>52</v>
      </c>
      <c r="D6333" t="s">
        <v>216</v>
      </c>
      <c r="E6333" t="s">
        <v>54</v>
      </c>
      <c r="F6333" t="s">
        <v>114</v>
      </c>
      <c r="G6333" t="s">
        <v>56</v>
      </c>
      <c r="H6333">
        <v>3</v>
      </c>
      <c r="I6333">
        <v>10.85</v>
      </c>
      <c r="J6333">
        <v>9.4E-2</v>
      </c>
      <c r="K6333">
        <v>6.26</v>
      </c>
      <c r="L6333" t="s">
        <v>57</v>
      </c>
    </row>
    <row r="6334" spans="1:12" x14ac:dyDescent="0.3">
      <c r="A6334" t="s">
        <v>4593</v>
      </c>
      <c r="B6334" t="s">
        <v>7726</v>
      </c>
      <c r="C6334" t="s">
        <v>88</v>
      </c>
      <c r="D6334" t="s">
        <v>429</v>
      </c>
      <c r="E6334" t="s">
        <v>60</v>
      </c>
      <c r="F6334" t="s">
        <v>61</v>
      </c>
      <c r="G6334" t="s">
        <v>68</v>
      </c>
      <c r="H6334">
        <v>1</v>
      </c>
      <c r="I6334">
        <v>101.77</v>
      </c>
      <c r="J6334">
        <v>8.9999999999999993E-3</v>
      </c>
      <c r="K6334">
        <v>48.28</v>
      </c>
      <c r="L6334" t="s">
        <v>57</v>
      </c>
    </row>
    <row r="6335" spans="1:12" x14ac:dyDescent="0.3">
      <c r="A6335" t="s">
        <v>3100</v>
      </c>
      <c r="B6335" t="s">
        <v>7548</v>
      </c>
      <c r="C6335" t="s">
        <v>63</v>
      </c>
      <c r="D6335" t="s">
        <v>159</v>
      </c>
      <c r="E6335" t="s">
        <v>71</v>
      </c>
      <c r="F6335" t="s">
        <v>78</v>
      </c>
      <c r="G6335" t="s">
        <v>68</v>
      </c>
      <c r="H6335">
        <v>3</v>
      </c>
      <c r="I6335">
        <v>251.89</v>
      </c>
      <c r="J6335">
        <v>0.255</v>
      </c>
      <c r="K6335">
        <v>192.43</v>
      </c>
      <c r="L6335" t="s">
        <v>104</v>
      </c>
    </row>
    <row r="6336" spans="1:12" x14ac:dyDescent="0.3">
      <c r="A6336" t="s">
        <v>751</v>
      </c>
      <c r="B6336" t="s">
        <v>7809</v>
      </c>
      <c r="C6336" t="s">
        <v>88</v>
      </c>
      <c r="D6336" t="s">
        <v>270</v>
      </c>
      <c r="E6336" t="s">
        <v>60</v>
      </c>
      <c r="F6336" t="s">
        <v>90</v>
      </c>
      <c r="G6336" t="s">
        <v>68</v>
      </c>
      <c r="H6336">
        <v>2</v>
      </c>
      <c r="I6336">
        <v>31.92</v>
      </c>
      <c r="J6336">
        <v>8.2000000000000003E-2</v>
      </c>
      <c r="K6336">
        <v>15.78</v>
      </c>
      <c r="L6336" t="s">
        <v>57</v>
      </c>
    </row>
    <row r="6337" spans="1:12" x14ac:dyDescent="0.3">
      <c r="A6337" t="s">
        <v>4092</v>
      </c>
      <c r="B6337" t="s">
        <v>8098</v>
      </c>
      <c r="C6337" t="s">
        <v>6750</v>
      </c>
      <c r="D6337" t="s">
        <v>167</v>
      </c>
      <c r="E6337" t="s">
        <v>60</v>
      </c>
      <c r="F6337" t="s">
        <v>90</v>
      </c>
      <c r="G6337" t="s">
        <v>68</v>
      </c>
      <c r="H6337">
        <v>1</v>
      </c>
      <c r="I6337">
        <v>75.12</v>
      </c>
      <c r="J6337">
        <v>1.2999999999999999E-2</v>
      </c>
      <c r="K6337">
        <v>37.799999999999997</v>
      </c>
      <c r="L6337" t="s">
        <v>57</v>
      </c>
    </row>
    <row r="6338" spans="1:12" x14ac:dyDescent="0.3">
      <c r="A6338" t="s">
        <v>3371</v>
      </c>
      <c r="B6338" t="s">
        <v>8711</v>
      </c>
      <c r="C6338" t="s">
        <v>88</v>
      </c>
      <c r="D6338" t="s">
        <v>89</v>
      </c>
      <c r="E6338" t="s">
        <v>107</v>
      </c>
      <c r="F6338" t="s">
        <v>139</v>
      </c>
      <c r="G6338" t="s">
        <v>68</v>
      </c>
      <c r="H6338">
        <v>3</v>
      </c>
      <c r="I6338">
        <v>56.89</v>
      </c>
      <c r="J6338">
        <v>9.4E-2</v>
      </c>
      <c r="K6338">
        <v>24.13</v>
      </c>
      <c r="L6338" t="s">
        <v>57</v>
      </c>
    </row>
    <row r="6339" spans="1:12" x14ac:dyDescent="0.3">
      <c r="A6339" t="s">
        <v>544</v>
      </c>
      <c r="B6339" t="s">
        <v>7699</v>
      </c>
      <c r="C6339" t="s">
        <v>63</v>
      </c>
      <c r="D6339" t="s">
        <v>258</v>
      </c>
      <c r="E6339" t="s">
        <v>60</v>
      </c>
      <c r="F6339" t="s">
        <v>8163</v>
      </c>
      <c r="G6339" t="s">
        <v>68</v>
      </c>
      <c r="H6339">
        <v>1</v>
      </c>
      <c r="I6339">
        <v>105.3</v>
      </c>
      <c r="K6339">
        <v>43.49</v>
      </c>
      <c r="L6339" t="s">
        <v>57</v>
      </c>
    </row>
    <row r="6340" spans="1:12" x14ac:dyDescent="0.3">
      <c r="A6340" t="s">
        <v>576</v>
      </c>
      <c r="B6340" t="s">
        <v>6782</v>
      </c>
      <c r="C6340" t="s">
        <v>52</v>
      </c>
      <c r="D6340" t="s">
        <v>237</v>
      </c>
      <c r="E6340" t="s">
        <v>93</v>
      </c>
      <c r="F6340" t="s">
        <v>7493</v>
      </c>
      <c r="G6340" t="s">
        <v>68</v>
      </c>
      <c r="H6340">
        <v>3</v>
      </c>
      <c r="I6340">
        <v>52.87</v>
      </c>
      <c r="J6340">
        <v>7.0999999999999994E-2</v>
      </c>
      <c r="K6340">
        <v>26.15</v>
      </c>
      <c r="L6340" t="s">
        <v>57</v>
      </c>
    </row>
    <row r="6341" spans="1:12" x14ac:dyDescent="0.3">
      <c r="A6341" t="s">
        <v>115</v>
      </c>
      <c r="B6341" t="s">
        <v>7007</v>
      </c>
      <c r="C6341" t="s">
        <v>88</v>
      </c>
      <c r="D6341" t="s">
        <v>116</v>
      </c>
      <c r="E6341" t="s">
        <v>71</v>
      </c>
      <c r="F6341" t="s">
        <v>6814</v>
      </c>
      <c r="G6341" t="s">
        <v>68</v>
      </c>
      <c r="H6341">
        <v>1</v>
      </c>
      <c r="I6341">
        <v>141.36000000000001</v>
      </c>
      <c r="J6341">
        <v>8.8999999999999996E-2</v>
      </c>
      <c r="K6341">
        <v>96.37</v>
      </c>
      <c r="L6341" t="s">
        <v>57</v>
      </c>
    </row>
    <row r="6342" spans="1:12" x14ac:dyDescent="0.3">
      <c r="A6342" t="s">
        <v>5829</v>
      </c>
      <c r="B6342" t="s">
        <v>8712</v>
      </c>
      <c r="C6342" t="s">
        <v>52</v>
      </c>
      <c r="D6342" t="s">
        <v>6898</v>
      </c>
      <c r="E6342" t="s">
        <v>54</v>
      </c>
      <c r="F6342" t="s">
        <v>114</v>
      </c>
      <c r="G6342" t="s">
        <v>68</v>
      </c>
      <c r="H6342">
        <v>3</v>
      </c>
      <c r="I6342">
        <v>19.23</v>
      </c>
      <c r="J6342">
        <v>8.7999999999999995E-2</v>
      </c>
      <c r="K6342">
        <v>11.8</v>
      </c>
      <c r="L6342" t="s">
        <v>57</v>
      </c>
    </row>
    <row r="6343" spans="1:12" x14ac:dyDescent="0.3">
      <c r="A6343" t="s">
        <v>1188</v>
      </c>
      <c r="B6343" t="s">
        <v>8359</v>
      </c>
      <c r="C6343" t="s">
        <v>88</v>
      </c>
      <c r="D6343" t="s">
        <v>7378</v>
      </c>
      <c r="E6343" t="s">
        <v>93</v>
      </c>
      <c r="F6343" t="s">
        <v>124</v>
      </c>
      <c r="G6343" t="s">
        <v>56</v>
      </c>
      <c r="H6343">
        <v>5</v>
      </c>
      <c r="I6343">
        <v>67.97</v>
      </c>
      <c r="J6343">
        <v>5.3999999999999999E-2</v>
      </c>
      <c r="K6343">
        <v>33.33</v>
      </c>
      <c r="L6343" t="s">
        <v>57</v>
      </c>
    </row>
    <row r="6344" spans="1:12" x14ac:dyDescent="0.3">
      <c r="A6344" t="s">
        <v>2450</v>
      </c>
      <c r="B6344" t="s">
        <v>6975</v>
      </c>
      <c r="C6344" t="s">
        <v>63</v>
      </c>
      <c r="D6344" t="s">
        <v>258</v>
      </c>
      <c r="E6344" t="s">
        <v>107</v>
      </c>
      <c r="F6344" t="s">
        <v>132</v>
      </c>
      <c r="G6344" t="s">
        <v>68</v>
      </c>
      <c r="H6344">
        <v>8</v>
      </c>
      <c r="I6344">
        <v>42.18</v>
      </c>
      <c r="J6344">
        <v>0.26</v>
      </c>
      <c r="K6344">
        <v>16.2</v>
      </c>
      <c r="L6344" t="s">
        <v>6720</v>
      </c>
    </row>
    <row r="6345" spans="1:12" x14ac:dyDescent="0.3">
      <c r="A6345" t="s">
        <v>6110</v>
      </c>
      <c r="B6345" t="s">
        <v>8713</v>
      </c>
      <c r="C6345" t="s">
        <v>52</v>
      </c>
      <c r="D6345" t="s">
        <v>96</v>
      </c>
      <c r="E6345" t="s">
        <v>71</v>
      </c>
      <c r="F6345" t="s">
        <v>72</v>
      </c>
      <c r="G6345" t="s">
        <v>68</v>
      </c>
      <c r="H6345">
        <v>7</v>
      </c>
      <c r="I6345">
        <v>47.8</v>
      </c>
      <c r="J6345">
        <v>7.8E-2</v>
      </c>
      <c r="K6345">
        <v>33.33</v>
      </c>
      <c r="L6345" t="s">
        <v>57</v>
      </c>
    </row>
    <row r="6346" spans="1:12" x14ac:dyDescent="0.3">
      <c r="A6346" t="s">
        <v>5390</v>
      </c>
      <c r="B6346" t="s">
        <v>7165</v>
      </c>
      <c r="C6346" t="s">
        <v>52</v>
      </c>
      <c r="D6346" t="s">
        <v>155</v>
      </c>
      <c r="E6346" t="s">
        <v>60</v>
      </c>
      <c r="F6346" t="s">
        <v>61</v>
      </c>
      <c r="G6346" t="s">
        <v>68</v>
      </c>
      <c r="H6346">
        <v>2</v>
      </c>
      <c r="I6346">
        <v>21.42</v>
      </c>
      <c r="J6346">
        <v>3.5000000000000003E-2</v>
      </c>
      <c r="K6346">
        <v>9.58</v>
      </c>
      <c r="L6346" t="s">
        <v>57</v>
      </c>
    </row>
    <row r="6347" spans="1:12" x14ac:dyDescent="0.3">
      <c r="A6347" t="s">
        <v>994</v>
      </c>
      <c r="B6347" t="s">
        <v>6799</v>
      </c>
      <c r="C6347" t="s">
        <v>63</v>
      </c>
      <c r="D6347" t="s">
        <v>188</v>
      </c>
      <c r="E6347" t="s">
        <v>93</v>
      </c>
      <c r="F6347" t="s">
        <v>219</v>
      </c>
      <c r="G6347" t="s">
        <v>68</v>
      </c>
      <c r="H6347">
        <v>1</v>
      </c>
      <c r="I6347">
        <v>62.86</v>
      </c>
      <c r="J6347">
        <v>0.28599999999999998</v>
      </c>
      <c r="K6347">
        <v>24.82</v>
      </c>
      <c r="L6347" t="s">
        <v>57</v>
      </c>
    </row>
    <row r="6348" spans="1:12" x14ac:dyDescent="0.3">
      <c r="A6348" t="s">
        <v>3507</v>
      </c>
      <c r="B6348" t="s">
        <v>7246</v>
      </c>
      <c r="C6348" t="s">
        <v>88</v>
      </c>
      <c r="E6348" t="s">
        <v>71</v>
      </c>
      <c r="F6348" t="s">
        <v>126</v>
      </c>
      <c r="G6348" t="s">
        <v>56</v>
      </c>
      <c r="H6348">
        <v>4</v>
      </c>
      <c r="I6348">
        <v>57.74</v>
      </c>
      <c r="J6348">
        <v>7.0999999999999994E-2</v>
      </c>
      <c r="K6348">
        <v>42.94</v>
      </c>
      <c r="L6348" t="s">
        <v>57</v>
      </c>
    </row>
    <row r="6349" spans="1:12" x14ac:dyDescent="0.3">
      <c r="A6349" t="s">
        <v>3043</v>
      </c>
      <c r="B6349" t="s">
        <v>8714</v>
      </c>
      <c r="C6349" t="s">
        <v>88</v>
      </c>
      <c r="D6349" t="s">
        <v>429</v>
      </c>
      <c r="E6349" t="s">
        <v>107</v>
      </c>
      <c r="F6349" t="s">
        <v>139</v>
      </c>
      <c r="G6349" t="s">
        <v>68</v>
      </c>
      <c r="H6349">
        <v>1</v>
      </c>
      <c r="I6349">
        <v>59.74</v>
      </c>
      <c r="J6349">
        <v>0.104</v>
      </c>
      <c r="K6349">
        <v>26.72</v>
      </c>
      <c r="L6349" t="s">
        <v>57</v>
      </c>
    </row>
    <row r="6350" spans="1:12" x14ac:dyDescent="0.3">
      <c r="A6350" t="s">
        <v>2752</v>
      </c>
      <c r="B6350" t="s">
        <v>7996</v>
      </c>
      <c r="C6350" t="s">
        <v>63</v>
      </c>
      <c r="D6350" t="s">
        <v>258</v>
      </c>
      <c r="E6350" t="s">
        <v>7021</v>
      </c>
      <c r="F6350" t="s">
        <v>139</v>
      </c>
      <c r="G6350" t="s">
        <v>56</v>
      </c>
      <c r="H6350">
        <v>1</v>
      </c>
      <c r="I6350">
        <v>21.5</v>
      </c>
      <c r="J6350">
        <v>0.24099999999999999</v>
      </c>
      <c r="K6350">
        <v>8.49</v>
      </c>
      <c r="L6350" t="s">
        <v>104</v>
      </c>
    </row>
    <row r="6351" spans="1:12" x14ac:dyDescent="0.3">
      <c r="A6351" t="s">
        <v>5466</v>
      </c>
      <c r="B6351" t="s">
        <v>8646</v>
      </c>
      <c r="C6351" t="s">
        <v>84</v>
      </c>
      <c r="D6351" t="s">
        <v>177</v>
      </c>
      <c r="E6351" t="s">
        <v>71</v>
      </c>
      <c r="F6351" t="s">
        <v>6814</v>
      </c>
      <c r="G6351" t="s">
        <v>68</v>
      </c>
      <c r="H6351">
        <v>2</v>
      </c>
      <c r="I6351">
        <v>220.7</v>
      </c>
      <c r="J6351">
        <v>8.1000000000000003E-2</v>
      </c>
      <c r="K6351">
        <v>165.52</v>
      </c>
      <c r="L6351" t="s">
        <v>57</v>
      </c>
    </row>
    <row r="6352" spans="1:12" x14ac:dyDescent="0.3">
      <c r="A6352" t="s">
        <v>3567</v>
      </c>
      <c r="C6352" t="s">
        <v>6755</v>
      </c>
      <c r="D6352" t="s">
        <v>103</v>
      </c>
      <c r="E6352" t="s">
        <v>54</v>
      </c>
      <c r="F6352" t="s">
        <v>114</v>
      </c>
      <c r="G6352" t="s">
        <v>56</v>
      </c>
      <c r="H6352">
        <v>6</v>
      </c>
      <c r="I6352">
        <v>11.22</v>
      </c>
      <c r="J6352">
        <v>9.1999999999999998E-2</v>
      </c>
      <c r="K6352">
        <v>6.98</v>
      </c>
      <c r="L6352" t="s">
        <v>57</v>
      </c>
    </row>
    <row r="6353" spans="1:12" x14ac:dyDescent="0.3">
      <c r="A6353" t="s">
        <v>4496</v>
      </c>
      <c r="B6353" t="s">
        <v>7908</v>
      </c>
      <c r="C6353" t="s">
        <v>88</v>
      </c>
      <c r="D6353" t="s">
        <v>92</v>
      </c>
      <c r="E6353" t="s">
        <v>54</v>
      </c>
      <c r="F6353" t="s">
        <v>65</v>
      </c>
      <c r="G6353" t="s">
        <v>56</v>
      </c>
      <c r="H6353">
        <v>3</v>
      </c>
      <c r="I6353">
        <v>19.88</v>
      </c>
      <c r="J6353">
        <v>0.154</v>
      </c>
      <c r="K6353">
        <v>13.52</v>
      </c>
      <c r="L6353" t="s">
        <v>57</v>
      </c>
    </row>
    <row r="6354" spans="1:12" x14ac:dyDescent="0.3">
      <c r="A6354" t="s">
        <v>4985</v>
      </c>
      <c r="B6354" t="s">
        <v>8006</v>
      </c>
      <c r="C6354" t="s">
        <v>52</v>
      </c>
      <c r="D6354" t="s">
        <v>6882</v>
      </c>
      <c r="E6354" t="s">
        <v>60</v>
      </c>
      <c r="F6354" t="s">
        <v>67</v>
      </c>
      <c r="G6354" t="s">
        <v>56</v>
      </c>
      <c r="H6354">
        <v>2</v>
      </c>
      <c r="I6354">
        <v>112.45</v>
      </c>
      <c r="J6354">
        <v>6.3E-2</v>
      </c>
      <c r="K6354">
        <v>59.66</v>
      </c>
      <c r="L6354" t="s">
        <v>57</v>
      </c>
    </row>
    <row r="6355" spans="1:12" x14ac:dyDescent="0.3">
      <c r="A6355" t="s">
        <v>5210</v>
      </c>
      <c r="B6355" t="s">
        <v>7073</v>
      </c>
      <c r="C6355" t="s">
        <v>63</v>
      </c>
      <c r="D6355" t="s">
        <v>82</v>
      </c>
      <c r="E6355" t="s">
        <v>107</v>
      </c>
      <c r="F6355" t="s">
        <v>7159</v>
      </c>
      <c r="G6355" t="s">
        <v>68</v>
      </c>
      <c r="H6355">
        <v>9</v>
      </c>
      <c r="I6355">
        <v>18.829999999999998</v>
      </c>
      <c r="J6355">
        <v>0.16600000000000001</v>
      </c>
      <c r="K6355">
        <v>6.62</v>
      </c>
      <c r="L6355" t="s">
        <v>6738</v>
      </c>
    </row>
    <row r="6356" spans="1:12" x14ac:dyDescent="0.3">
      <c r="A6356" t="s">
        <v>1819</v>
      </c>
      <c r="B6356" t="s">
        <v>7054</v>
      </c>
      <c r="C6356" t="s">
        <v>63</v>
      </c>
      <c r="D6356" t="s">
        <v>204</v>
      </c>
      <c r="E6356" t="s">
        <v>93</v>
      </c>
      <c r="F6356" t="s">
        <v>94</v>
      </c>
      <c r="G6356" t="s">
        <v>56</v>
      </c>
      <c r="H6356">
        <v>2</v>
      </c>
      <c r="I6356">
        <v>55.1</v>
      </c>
      <c r="J6356">
        <v>0.23799999999999999</v>
      </c>
      <c r="L6356" t="s">
        <v>57</v>
      </c>
    </row>
    <row r="6357" spans="1:12" x14ac:dyDescent="0.3">
      <c r="A6357" t="s">
        <v>6492</v>
      </c>
      <c r="B6357" t="s">
        <v>8177</v>
      </c>
      <c r="C6357" t="s">
        <v>88</v>
      </c>
      <c r="D6357" t="s">
        <v>270</v>
      </c>
      <c r="E6357" t="s">
        <v>60</v>
      </c>
      <c r="F6357" t="s">
        <v>67</v>
      </c>
      <c r="G6357" t="s">
        <v>56</v>
      </c>
      <c r="H6357">
        <v>4</v>
      </c>
      <c r="I6357">
        <v>15.46</v>
      </c>
      <c r="J6357">
        <v>0.16700000000000001</v>
      </c>
      <c r="K6357">
        <v>7</v>
      </c>
      <c r="L6357" t="s">
        <v>57</v>
      </c>
    </row>
    <row r="6358" spans="1:12" x14ac:dyDescent="0.3">
      <c r="A6358" t="s">
        <v>3634</v>
      </c>
      <c r="B6358" t="s">
        <v>7610</v>
      </c>
      <c r="C6358" t="s">
        <v>88</v>
      </c>
      <c r="D6358" t="s">
        <v>202</v>
      </c>
      <c r="E6358" t="s">
        <v>93</v>
      </c>
      <c r="F6358" t="s">
        <v>219</v>
      </c>
      <c r="G6358" t="s">
        <v>68</v>
      </c>
      <c r="H6358">
        <v>2</v>
      </c>
      <c r="I6358">
        <v>40.450000000000003</v>
      </c>
      <c r="J6358">
        <v>0</v>
      </c>
      <c r="K6358">
        <v>19.38</v>
      </c>
      <c r="L6358" t="s">
        <v>57</v>
      </c>
    </row>
    <row r="6359" spans="1:12" x14ac:dyDescent="0.3">
      <c r="A6359" t="s">
        <v>5755</v>
      </c>
      <c r="B6359" t="s">
        <v>7566</v>
      </c>
      <c r="C6359" t="s">
        <v>84</v>
      </c>
      <c r="D6359" t="s">
        <v>85</v>
      </c>
      <c r="E6359" t="s">
        <v>93</v>
      </c>
      <c r="F6359" t="s">
        <v>124</v>
      </c>
      <c r="G6359" t="s">
        <v>68</v>
      </c>
      <c r="H6359">
        <v>6</v>
      </c>
      <c r="I6359">
        <v>47.18</v>
      </c>
      <c r="J6359">
        <v>6.7000000000000004E-2</v>
      </c>
      <c r="K6359">
        <v>21.77</v>
      </c>
      <c r="L6359" t="s">
        <v>57</v>
      </c>
    </row>
    <row r="6360" spans="1:12" x14ac:dyDescent="0.3">
      <c r="A6360" t="s">
        <v>3652</v>
      </c>
      <c r="B6360" t="s">
        <v>8103</v>
      </c>
      <c r="C6360" t="s">
        <v>52</v>
      </c>
      <c r="D6360" t="s">
        <v>113</v>
      </c>
      <c r="E6360" t="s">
        <v>60</v>
      </c>
      <c r="F6360" t="s">
        <v>90</v>
      </c>
      <c r="G6360" t="s">
        <v>68</v>
      </c>
      <c r="H6360">
        <v>1</v>
      </c>
      <c r="I6360">
        <v>29.7</v>
      </c>
      <c r="J6360">
        <v>0.10299999999999999</v>
      </c>
      <c r="K6360">
        <v>12.52</v>
      </c>
      <c r="L6360" t="s">
        <v>57</v>
      </c>
    </row>
    <row r="6361" spans="1:12" x14ac:dyDescent="0.3">
      <c r="A6361" t="s">
        <v>6516</v>
      </c>
      <c r="B6361" t="s">
        <v>7263</v>
      </c>
      <c r="C6361" t="s">
        <v>88</v>
      </c>
      <c r="D6361" t="s">
        <v>162</v>
      </c>
      <c r="E6361" t="s">
        <v>71</v>
      </c>
      <c r="F6361" t="s">
        <v>78</v>
      </c>
      <c r="G6361" t="s">
        <v>56</v>
      </c>
      <c r="H6361">
        <v>15</v>
      </c>
      <c r="I6361">
        <v>68.5</v>
      </c>
      <c r="J6361">
        <v>8.2000000000000003E-2</v>
      </c>
      <c r="K6361">
        <v>52.15</v>
      </c>
      <c r="L6361" t="s">
        <v>57</v>
      </c>
    </row>
    <row r="6362" spans="1:12" x14ac:dyDescent="0.3">
      <c r="A6362" t="s">
        <v>1464</v>
      </c>
      <c r="B6362" t="s">
        <v>6876</v>
      </c>
      <c r="C6362" t="s">
        <v>52</v>
      </c>
      <c r="D6362" t="s">
        <v>70</v>
      </c>
      <c r="E6362" t="s">
        <v>6924</v>
      </c>
      <c r="F6362" t="s">
        <v>126</v>
      </c>
      <c r="G6362" t="s">
        <v>68</v>
      </c>
      <c r="H6362">
        <v>1</v>
      </c>
      <c r="I6362">
        <v>108.7</v>
      </c>
      <c r="J6362">
        <v>0.127</v>
      </c>
      <c r="K6362">
        <v>72.23</v>
      </c>
      <c r="L6362" t="s">
        <v>57</v>
      </c>
    </row>
    <row r="6363" spans="1:12" x14ac:dyDescent="0.3">
      <c r="A6363" t="s">
        <v>1996</v>
      </c>
      <c r="C6363" t="s">
        <v>88</v>
      </c>
      <c r="D6363" t="s">
        <v>179</v>
      </c>
      <c r="E6363" t="s">
        <v>71</v>
      </c>
      <c r="F6363" t="s">
        <v>126</v>
      </c>
      <c r="G6363" t="s">
        <v>68</v>
      </c>
      <c r="H6363">
        <v>4</v>
      </c>
      <c r="I6363">
        <v>80.59</v>
      </c>
      <c r="J6363">
        <v>8.5999999999999993E-2</v>
      </c>
      <c r="K6363">
        <v>62.73</v>
      </c>
      <c r="L6363" t="s">
        <v>57</v>
      </c>
    </row>
    <row r="6364" spans="1:12" x14ac:dyDescent="0.3">
      <c r="A6364" t="s">
        <v>3238</v>
      </c>
      <c r="B6364" t="s">
        <v>7332</v>
      </c>
      <c r="C6364" t="s">
        <v>84</v>
      </c>
      <c r="D6364" t="s">
        <v>171</v>
      </c>
      <c r="E6364" t="s">
        <v>60</v>
      </c>
      <c r="F6364" t="s">
        <v>61</v>
      </c>
      <c r="G6364" t="s">
        <v>68</v>
      </c>
      <c r="H6364">
        <v>6</v>
      </c>
      <c r="I6364">
        <v>72.34</v>
      </c>
      <c r="J6364">
        <v>0.151</v>
      </c>
      <c r="K6364">
        <v>32.21</v>
      </c>
      <c r="L6364" t="s">
        <v>57</v>
      </c>
    </row>
    <row r="6365" spans="1:12" x14ac:dyDescent="0.3">
      <c r="A6365" t="s">
        <v>5428</v>
      </c>
      <c r="B6365" t="s">
        <v>7746</v>
      </c>
      <c r="C6365" t="s">
        <v>63</v>
      </c>
      <c r="D6365" t="s">
        <v>82</v>
      </c>
      <c r="E6365" t="s">
        <v>93</v>
      </c>
      <c r="F6365" t="s">
        <v>94</v>
      </c>
      <c r="G6365" t="s">
        <v>56</v>
      </c>
      <c r="H6365">
        <v>5</v>
      </c>
      <c r="I6365">
        <v>13.04</v>
      </c>
      <c r="J6365">
        <v>0.20200000000000001</v>
      </c>
      <c r="K6365">
        <v>4.57</v>
      </c>
      <c r="L6365" t="s">
        <v>57</v>
      </c>
    </row>
    <row r="6366" spans="1:12" x14ac:dyDescent="0.3">
      <c r="A6366" t="s">
        <v>391</v>
      </c>
      <c r="B6366" t="s">
        <v>7301</v>
      </c>
      <c r="C6366" t="s">
        <v>63</v>
      </c>
      <c r="D6366" t="s">
        <v>165</v>
      </c>
      <c r="E6366" t="s">
        <v>71</v>
      </c>
      <c r="F6366" t="s">
        <v>72</v>
      </c>
      <c r="G6366" t="s">
        <v>56</v>
      </c>
      <c r="H6366">
        <v>1</v>
      </c>
      <c r="J6366">
        <v>0.29599999999999999</v>
      </c>
      <c r="K6366">
        <v>192.87</v>
      </c>
      <c r="L6366" t="s">
        <v>57</v>
      </c>
    </row>
    <row r="6367" spans="1:12" x14ac:dyDescent="0.3">
      <c r="A6367" t="s">
        <v>4312</v>
      </c>
      <c r="B6367" t="s">
        <v>7820</v>
      </c>
      <c r="C6367" t="s">
        <v>88</v>
      </c>
      <c r="D6367" t="s">
        <v>7278</v>
      </c>
      <c r="E6367" t="s">
        <v>71</v>
      </c>
      <c r="F6367" t="s">
        <v>97</v>
      </c>
      <c r="G6367" t="s">
        <v>56</v>
      </c>
      <c r="H6367">
        <v>3</v>
      </c>
      <c r="I6367">
        <v>79.430000000000007</v>
      </c>
      <c r="J6367">
        <v>0</v>
      </c>
      <c r="K6367">
        <v>54.76</v>
      </c>
      <c r="L6367" t="s">
        <v>6720</v>
      </c>
    </row>
    <row r="6368" spans="1:12" x14ac:dyDescent="0.3">
      <c r="A6368" t="s">
        <v>4904</v>
      </c>
      <c r="B6368" t="s">
        <v>8715</v>
      </c>
      <c r="C6368" t="s">
        <v>88</v>
      </c>
      <c r="D6368" t="s">
        <v>183</v>
      </c>
      <c r="E6368" t="s">
        <v>107</v>
      </c>
      <c r="F6368" t="s">
        <v>148</v>
      </c>
      <c r="G6368" t="s">
        <v>56</v>
      </c>
      <c r="H6368">
        <v>6</v>
      </c>
      <c r="I6368">
        <v>30.69</v>
      </c>
      <c r="J6368">
        <v>0.13100000000000001</v>
      </c>
      <c r="K6368">
        <v>9.82</v>
      </c>
      <c r="L6368" t="s">
        <v>57</v>
      </c>
    </row>
    <row r="6369" spans="1:12" x14ac:dyDescent="0.3">
      <c r="A6369" t="s">
        <v>1083</v>
      </c>
      <c r="B6369" t="s">
        <v>8428</v>
      </c>
      <c r="C6369" t="s">
        <v>88</v>
      </c>
      <c r="D6369" t="s">
        <v>7450</v>
      </c>
      <c r="E6369" t="s">
        <v>54</v>
      </c>
      <c r="F6369" t="s">
        <v>55</v>
      </c>
      <c r="G6369" t="s">
        <v>68</v>
      </c>
      <c r="H6369">
        <v>1</v>
      </c>
      <c r="I6369">
        <v>12.67</v>
      </c>
      <c r="J6369">
        <v>0.106</v>
      </c>
      <c r="K6369">
        <v>8.7899999999999991</v>
      </c>
      <c r="L6369" t="s">
        <v>6720</v>
      </c>
    </row>
    <row r="6370" spans="1:12" x14ac:dyDescent="0.3">
      <c r="A6370" t="s">
        <v>2557</v>
      </c>
      <c r="B6370" t="s">
        <v>8704</v>
      </c>
      <c r="C6370" t="s">
        <v>84</v>
      </c>
      <c r="D6370" t="s">
        <v>7128</v>
      </c>
      <c r="E6370" t="s">
        <v>93</v>
      </c>
      <c r="F6370" t="s">
        <v>141</v>
      </c>
      <c r="G6370" t="s">
        <v>56</v>
      </c>
      <c r="H6370">
        <v>4</v>
      </c>
      <c r="I6370">
        <v>28.94</v>
      </c>
      <c r="J6370">
        <v>8.1000000000000003E-2</v>
      </c>
      <c r="K6370">
        <v>12.45</v>
      </c>
      <c r="L6370" t="s">
        <v>57</v>
      </c>
    </row>
    <row r="6371" spans="1:12" x14ac:dyDescent="0.3">
      <c r="A6371" t="s">
        <v>2293</v>
      </c>
      <c r="B6371" t="s">
        <v>8318</v>
      </c>
      <c r="C6371" t="s">
        <v>88</v>
      </c>
      <c r="D6371" t="s">
        <v>179</v>
      </c>
      <c r="E6371" t="s">
        <v>71</v>
      </c>
      <c r="F6371" t="s">
        <v>78</v>
      </c>
      <c r="G6371" t="s">
        <v>68</v>
      </c>
      <c r="H6371">
        <v>4</v>
      </c>
      <c r="I6371">
        <v>132.47</v>
      </c>
      <c r="J6371">
        <v>3.5999999999999997E-2</v>
      </c>
      <c r="K6371">
        <v>92.96</v>
      </c>
      <c r="L6371" t="s">
        <v>57</v>
      </c>
    </row>
    <row r="6372" spans="1:12" x14ac:dyDescent="0.3">
      <c r="A6372" t="s">
        <v>5901</v>
      </c>
      <c r="B6372" t="s">
        <v>7593</v>
      </c>
      <c r="C6372" t="s">
        <v>88</v>
      </c>
      <c r="D6372" t="s">
        <v>202</v>
      </c>
      <c r="E6372" t="s">
        <v>71</v>
      </c>
      <c r="F6372" t="s">
        <v>126</v>
      </c>
      <c r="G6372" t="s">
        <v>68</v>
      </c>
      <c r="H6372">
        <v>2</v>
      </c>
      <c r="I6372">
        <v>122.13</v>
      </c>
      <c r="J6372">
        <v>0.104</v>
      </c>
      <c r="K6372">
        <v>84.69</v>
      </c>
      <c r="L6372" t="s">
        <v>57</v>
      </c>
    </row>
    <row r="6373" spans="1:12" x14ac:dyDescent="0.3">
      <c r="A6373" t="s">
        <v>1678</v>
      </c>
      <c r="B6373" t="s">
        <v>6970</v>
      </c>
      <c r="C6373" t="s">
        <v>52</v>
      </c>
      <c r="D6373" t="s">
        <v>96</v>
      </c>
      <c r="E6373" t="s">
        <v>107</v>
      </c>
      <c r="F6373" t="s">
        <v>139</v>
      </c>
      <c r="G6373" t="s">
        <v>68</v>
      </c>
      <c r="H6373">
        <v>4</v>
      </c>
      <c r="I6373">
        <v>44.56</v>
      </c>
      <c r="J6373">
        <v>6.2E-2</v>
      </c>
      <c r="K6373">
        <v>18.489999999999998</v>
      </c>
      <c r="L6373" t="s">
        <v>57</v>
      </c>
    </row>
    <row r="6374" spans="1:12" x14ac:dyDescent="0.3">
      <c r="A6374" t="s">
        <v>1646</v>
      </c>
      <c r="B6374" t="s">
        <v>8202</v>
      </c>
      <c r="C6374" t="s">
        <v>88</v>
      </c>
      <c r="D6374" t="s">
        <v>206</v>
      </c>
      <c r="E6374" t="s">
        <v>60</v>
      </c>
      <c r="F6374" t="s">
        <v>61</v>
      </c>
      <c r="G6374" t="s">
        <v>68</v>
      </c>
      <c r="H6374">
        <v>1</v>
      </c>
      <c r="I6374">
        <v>27.75</v>
      </c>
      <c r="J6374">
        <v>9.1999999999999998E-2</v>
      </c>
      <c r="K6374">
        <v>13.53</v>
      </c>
      <c r="L6374" t="s">
        <v>57</v>
      </c>
    </row>
    <row r="6375" spans="1:12" x14ac:dyDescent="0.3">
      <c r="A6375" t="s">
        <v>4501</v>
      </c>
      <c r="B6375" t="s">
        <v>7084</v>
      </c>
      <c r="C6375" t="s">
        <v>84</v>
      </c>
      <c r="D6375" t="s">
        <v>225</v>
      </c>
      <c r="E6375" t="s">
        <v>60</v>
      </c>
      <c r="F6375" t="s">
        <v>67</v>
      </c>
      <c r="G6375" t="s">
        <v>68</v>
      </c>
      <c r="H6375">
        <v>2</v>
      </c>
      <c r="I6375">
        <v>85.75</v>
      </c>
      <c r="J6375">
        <v>0.13100000000000001</v>
      </c>
      <c r="K6375">
        <v>40.01</v>
      </c>
      <c r="L6375" t="s">
        <v>57</v>
      </c>
    </row>
    <row r="6376" spans="1:12" x14ac:dyDescent="0.3">
      <c r="A6376" t="s">
        <v>2719</v>
      </c>
      <c r="B6376" t="s">
        <v>7347</v>
      </c>
      <c r="C6376" t="s">
        <v>84</v>
      </c>
      <c r="D6376" t="s">
        <v>229</v>
      </c>
      <c r="E6376" t="s">
        <v>93</v>
      </c>
      <c r="F6376" t="s">
        <v>255</v>
      </c>
      <c r="G6376" t="s">
        <v>68</v>
      </c>
      <c r="H6376">
        <v>5</v>
      </c>
      <c r="I6376">
        <v>35.520000000000003</v>
      </c>
      <c r="J6376">
        <v>0.02</v>
      </c>
      <c r="K6376">
        <v>16.59</v>
      </c>
      <c r="L6376" t="s">
        <v>57</v>
      </c>
    </row>
    <row r="6377" spans="1:12" x14ac:dyDescent="0.3">
      <c r="A6377" t="s">
        <v>5590</v>
      </c>
      <c r="B6377" t="s">
        <v>8119</v>
      </c>
      <c r="C6377" t="s">
        <v>88</v>
      </c>
      <c r="E6377" t="s">
        <v>71</v>
      </c>
      <c r="F6377" t="s">
        <v>86</v>
      </c>
      <c r="G6377" t="s">
        <v>68</v>
      </c>
      <c r="H6377">
        <v>2</v>
      </c>
      <c r="I6377">
        <v>121.8</v>
      </c>
      <c r="J6377">
        <v>0.17399999999999999</v>
      </c>
      <c r="K6377">
        <v>93.12</v>
      </c>
      <c r="L6377" t="s">
        <v>57</v>
      </c>
    </row>
    <row r="6378" spans="1:12" x14ac:dyDescent="0.3">
      <c r="A6378" t="s">
        <v>1704</v>
      </c>
      <c r="B6378" t="s">
        <v>7065</v>
      </c>
      <c r="C6378" t="s">
        <v>84</v>
      </c>
      <c r="D6378" t="s">
        <v>229</v>
      </c>
      <c r="E6378" t="s">
        <v>6901</v>
      </c>
      <c r="F6378" t="s">
        <v>67</v>
      </c>
      <c r="G6378" t="s">
        <v>56</v>
      </c>
      <c r="H6378">
        <v>5</v>
      </c>
      <c r="I6378">
        <v>97.15</v>
      </c>
      <c r="J6378">
        <v>0.151</v>
      </c>
      <c r="K6378">
        <v>50.67</v>
      </c>
      <c r="L6378" t="s">
        <v>6720</v>
      </c>
    </row>
    <row r="6379" spans="1:12" x14ac:dyDescent="0.3">
      <c r="A6379" t="s">
        <v>5678</v>
      </c>
      <c r="B6379" t="s">
        <v>7163</v>
      </c>
      <c r="C6379" t="s">
        <v>52</v>
      </c>
      <c r="D6379" t="s">
        <v>130</v>
      </c>
      <c r="E6379" t="s">
        <v>93</v>
      </c>
      <c r="F6379" t="s">
        <v>255</v>
      </c>
      <c r="G6379" t="s">
        <v>68</v>
      </c>
      <c r="H6379">
        <v>1</v>
      </c>
      <c r="I6379">
        <v>39.26</v>
      </c>
      <c r="J6379">
        <v>3.9E-2</v>
      </c>
      <c r="K6379">
        <v>18.98</v>
      </c>
      <c r="L6379" t="s">
        <v>57</v>
      </c>
    </row>
    <row r="6380" spans="1:12" x14ac:dyDescent="0.3">
      <c r="A6380" t="s">
        <v>3172</v>
      </c>
      <c r="B6380" t="s">
        <v>8716</v>
      </c>
      <c r="C6380" t="s">
        <v>84</v>
      </c>
      <c r="D6380" t="s">
        <v>169</v>
      </c>
      <c r="E6380" t="s">
        <v>107</v>
      </c>
      <c r="F6380" t="s">
        <v>193</v>
      </c>
      <c r="G6380" t="s">
        <v>68</v>
      </c>
      <c r="H6380">
        <v>6</v>
      </c>
      <c r="I6380">
        <v>50.72</v>
      </c>
      <c r="J6380">
        <v>0.13100000000000001</v>
      </c>
      <c r="K6380">
        <v>17.72</v>
      </c>
      <c r="L6380" t="s">
        <v>57</v>
      </c>
    </row>
    <row r="6381" spans="1:12" x14ac:dyDescent="0.3">
      <c r="A6381" t="s">
        <v>4607</v>
      </c>
      <c r="B6381" t="s">
        <v>7162</v>
      </c>
      <c r="C6381" t="s">
        <v>52</v>
      </c>
      <c r="D6381" t="s">
        <v>121</v>
      </c>
      <c r="E6381" t="s">
        <v>107</v>
      </c>
      <c r="F6381" t="s">
        <v>139</v>
      </c>
      <c r="G6381" t="s">
        <v>68</v>
      </c>
      <c r="H6381">
        <v>1</v>
      </c>
      <c r="I6381">
        <v>52.82</v>
      </c>
      <c r="J6381">
        <v>6.0999999999999999E-2</v>
      </c>
      <c r="K6381">
        <v>22.01</v>
      </c>
      <c r="L6381" t="s">
        <v>57</v>
      </c>
    </row>
    <row r="6382" spans="1:12" x14ac:dyDescent="0.3">
      <c r="A6382" t="s">
        <v>5702</v>
      </c>
      <c r="B6382" t="s">
        <v>8717</v>
      </c>
      <c r="C6382" t="s">
        <v>88</v>
      </c>
      <c r="D6382" t="s">
        <v>162</v>
      </c>
      <c r="E6382" t="s">
        <v>60</v>
      </c>
      <c r="F6382" t="s">
        <v>61</v>
      </c>
      <c r="G6382" t="s">
        <v>68</v>
      </c>
      <c r="H6382">
        <v>6</v>
      </c>
      <c r="I6382">
        <v>108.42</v>
      </c>
      <c r="J6382">
        <v>0.14599999999999999</v>
      </c>
      <c r="K6382">
        <v>58.99</v>
      </c>
      <c r="L6382" t="s">
        <v>57</v>
      </c>
    </row>
    <row r="6383" spans="1:12" x14ac:dyDescent="0.3">
      <c r="A6383" t="s">
        <v>4730</v>
      </c>
      <c r="B6383" t="s">
        <v>7842</v>
      </c>
      <c r="C6383" t="s">
        <v>84</v>
      </c>
      <c r="D6383" t="s">
        <v>171</v>
      </c>
      <c r="E6383" t="s">
        <v>107</v>
      </c>
      <c r="F6383" t="s">
        <v>108</v>
      </c>
      <c r="G6383" t="s">
        <v>56</v>
      </c>
      <c r="H6383">
        <v>1</v>
      </c>
      <c r="I6383">
        <v>14.28</v>
      </c>
      <c r="J6383">
        <v>0.128</v>
      </c>
      <c r="K6383">
        <v>4.49</v>
      </c>
      <c r="L6383" t="s">
        <v>57</v>
      </c>
    </row>
    <row r="6384" spans="1:12" x14ac:dyDescent="0.3">
      <c r="A6384" t="s">
        <v>3373</v>
      </c>
      <c r="C6384" t="s">
        <v>84</v>
      </c>
      <c r="D6384" t="s">
        <v>144</v>
      </c>
      <c r="E6384" t="s">
        <v>54</v>
      </c>
      <c r="F6384" t="s">
        <v>114</v>
      </c>
      <c r="G6384" t="s">
        <v>68</v>
      </c>
      <c r="H6384">
        <v>6</v>
      </c>
      <c r="I6384">
        <v>12.87</v>
      </c>
      <c r="J6384">
        <v>3.9E-2</v>
      </c>
      <c r="K6384">
        <v>7.87</v>
      </c>
      <c r="L6384" t="s">
        <v>57</v>
      </c>
    </row>
    <row r="6385" spans="1:12" x14ac:dyDescent="0.3">
      <c r="A6385" t="s">
        <v>3549</v>
      </c>
      <c r="B6385" t="s">
        <v>8451</v>
      </c>
      <c r="C6385" t="s">
        <v>88</v>
      </c>
      <c r="D6385" t="s">
        <v>135</v>
      </c>
      <c r="E6385" t="s">
        <v>54</v>
      </c>
      <c r="F6385" t="s">
        <v>55</v>
      </c>
      <c r="G6385" t="s">
        <v>68</v>
      </c>
      <c r="H6385">
        <v>6</v>
      </c>
      <c r="I6385">
        <v>24.36</v>
      </c>
      <c r="J6385">
        <v>8.4000000000000005E-2</v>
      </c>
      <c r="K6385">
        <v>16.21</v>
      </c>
      <c r="L6385" t="s">
        <v>57</v>
      </c>
    </row>
    <row r="6386" spans="1:12" x14ac:dyDescent="0.3">
      <c r="A6386" t="s">
        <v>3478</v>
      </c>
      <c r="B6386" t="s">
        <v>6778</v>
      </c>
      <c r="C6386" t="s">
        <v>88</v>
      </c>
      <c r="D6386" t="s">
        <v>167</v>
      </c>
      <c r="E6386" t="s">
        <v>60</v>
      </c>
      <c r="F6386" t="s">
        <v>67</v>
      </c>
      <c r="G6386" t="s">
        <v>68</v>
      </c>
      <c r="H6386">
        <v>4</v>
      </c>
      <c r="I6386">
        <v>51.97</v>
      </c>
      <c r="J6386">
        <v>0.09</v>
      </c>
      <c r="K6386">
        <v>28.51</v>
      </c>
      <c r="L6386" t="s">
        <v>57</v>
      </c>
    </row>
    <row r="6387" spans="1:12" x14ac:dyDescent="0.3">
      <c r="A6387" t="s">
        <v>2509</v>
      </c>
      <c r="B6387" t="s">
        <v>8194</v>
      </c>
      <c r="C6387" t="s">
        <v>84</v>
      </c>
      <c r="D6387" t="s">
        <v>85</v>
      </c>
      <c r="E6387" t="s">
        <v>71</v>
      </c>
      <c r="F6387" t="s">
        <v>86</v>
      </c>
      <c r="G6387" t="s">
        <v>68</v>
      </c>
      <c r="H6387">
        <v>3</v>
      </c>
      <c r="I6387">
        <v>54.21</v>
      </c>
      <c r="J6387">
        <v>2.1000000000000001E-2</v>
      </c>
      <c r="K6387">
        <v>41.01</v>
      </c>
      <c r="L6387" t="s">
        <v>57</v>
      </c>
    </row>
    <row r="6388" spans="1:12" x14ac:dyDescent="0.3">
      <c r="A6388" t="s">
        <v>1958</v>
      </c>
      <c r="B6388" t="s">
        <v>7120</v>
      </c>
      <c r="C6388" t="s">
        <v>84</v>
      </c>
      <c r="D6388" t="s">
        <v>6789</v>
      </c>
      <c r="E6388" t="s">
        <v>107</v>
      </c>
      <c r="F6388" t="s">
        <v>108</v>
      </c>
      <c r="G6388" t="s">
        <v>56</v>
      </c>
      <c r="H6388">
        <v>6</v>
      </c>
      <c r="I6388">
        <v>29.95</v>
      </c>
      <c r="J6388">
        <v>0.15</v>
      </c>
      <c r="K6388">
        <v>11.96</v>
      </c>
      <c r="L6388" t="s">
        <v>57</v>
      </c>
    </row>
    <row r="6389" spans="1:12" x14ac:dyDescent="0.3">
      <c r="A6389" t="s">
        <v>3040</v>
      </c>
      <c r="B6389" t="s">
        <v>7555</v>
      </c>
      <c r="C6389" t="s">
        <v>52</v>
      </c>
      <c r="D6389" t="s">
        <v>200</v>
      </c>
      <c r="E6389" t="s">
        <v>71</v>
      </c>
      <c r="F6389" t="s">
        <v>86</v>
      </c>
      <c r="G6389" t="s">
        <v>56</v>
      </c>
      <c r="H6389">
        <v>7</v>
      </c>
      <c r="I6389">
        <v>173.62</v>
      </c>
      <c r="J6389">
        <v>0.08</v>
      </c>
      <c r="K6389">
        <v>129.5</v>
      </c>
      <c r="L6389" t="s">
        <v>57</v>
      </c>
    </row>
    <row r="6390" spans="1:12" x14ac:dyDescent="0.3">
      <c r="A6390" t="s">
        <v>2611</v>
      </c>
      <c r="B6390" t="s">
        <v>7856</v>
      </c>
      <c r="C6390" t="s">
        <v>88</v>
      </c>
      <c r="D6390" t="s">
        <v>92</v>
      </c>
      <c r="E6390" t="s">
        <v>71</v>
      </c>
      <c r="F6390" t="s">
        <v>97</v>
      </c>
      <c r="G6390" t="s">
        <v>68</v>
      </c>
      <c r="H6390">
        <v>1</v>
      </c>
      <c r="J6390">
        <v>0.121</v>
      </c>
      <c r="K6390">
        <v>34.369999999999997</v>
      </c>
      <c r="L6390" t="s">
        <v>57</v>
      </c>
    </row>
    <row r="6391" spans="1:12" x14ac:dyDescent="0.3">
      <c r="A6391" t="s">
        <v>5403</v>
      </c>
      <c r="B6391" t="s">
        <v>8718</v>
      </c>
      <c r="C6391" t="s">
        <v>63</v>
      </c>
      <c r="D6391" t="s">
        <v>7074</v>
      </c>
      <c r="E6391" t="s">
        <v>93</v>
      </c>
      <c r="F6391" t="s">
        <v>255</v>
      </c>
      <c r="G6391" t="s">
        <v>68</v>
      </c>
      <c r="H6391">
        <v>3</v>
      </c>
      <c r="I6391">
        <v>66.16</v>
      </c>
      <c r="J6391">
        <v>0.23499999999999999</v>
      </c>
      <c r="K6391">
        <v>28.59</v>
      </c>
    </row>
    <row r="6392" spans="1:12" x14ac:dyDescent="0.3">
      <c r="A6392" t="s">
        <v>6325</v>
      </c>
      <c r="B6392" t="s">
        <v>7793</v>
      </c>
      <c r="C6392" t="s">
        <v>6750</v>
      </c>
      <c r="D6392" t="s">
        <v>7445</v>
      </c>
      <c r="E6392" t="s">
        <v>54</v>
      </c>
      <c r="F6392" t="s">
        <v>65</v>
      </c>
      <c r="G6392" t="s">
        <v>68</v>
      </c>
      <c r="H6392">
        <v>3</v>
      </c>
      <c r="I6392">
        <v>10.09</v>
      </c>
      <c r="J6392">
        <v>0.106</v>
      </c>
      <c r="K6392">
        <v>6.28</v>
      </c>
      <c r="L6392" t="s">
        <v>57</v>
      </c>
    </row>
    <row r="6393" spans="1:12" x14ac:dyDescent="0.3">
      <c r="A6393" t="s">
        <v>5011</v>
      </c>
      <c r="B6393" t="s">
        <v>7558</v>
      </c>
      <c r="C6393" t="s">
        <v>84</v>
      </c>
      <c r="D6393" t="s">
        <v>144</v>
      </c>
      <c r="E6393" t="s">
        <v>71</v>
      </c>
      <c r="F6393" t="s">
        <v>72</v>
      </c>
      <c r="G6393" t="s">
        <v>68</v>
      </c>
      <c r="H6393">
        <v>2</v>
      </c>
      <c r="I6393">
        <v>73.930000000000007</v>
      </c>
      <c r="J6393">
        <v>3.4000000000000002E-2</v>
      </c>
      <c r="L6393" t="s">
        <v>57</v>
      </c>
    </row>
    <row r="6394" spans="1:12" x14ac:dyDescent="0.3">
      <c r="A6394" t="s">
        <v>6052</v>
      </c>
      <c r="B6394" t="s">
        <v>8565</v>
      </c>
      <c r="C6394" t="s">
        <v>63</v>
      </c>
      <c r="D6394" t="s">
        <v>119</v>
      </c>
      <c r="E6394" t="s">
        <v>93</v>
      </c>
      <c r="F6394" t="s">
        <v>124</v>
      </c>
      <c r="G6394" t="s">
        <v>68</v>
      </c>
      <c r="H6394">
        <v>7</v>
      </c>
      <c r="I6394">
        <v>49.7</v>
      </c>
      <c r="J6394">
        <v>0.17699999999999999</v>
      </c>
      <c r="K6394">
        <v>24.32</v>
      </c>
      <c r="L6394" t="s">
        <v>57</v>
      </c>
    </row>
    <row r="6395" spans="1:12" x14ac:dyDescent="0.3">
      <c r="A6395" t="s">
        <v>2656</v>
      </c>
      <c r="B6395" t="s">
        <v>7739</v>
      </c>
      <c r="C6395" t="s">
        <v>84</v>
      </c>
      <c r="D6395" t="s">
        <v>150</v>
      </c>
      <c r="E6395" t="s">
        <v>93</v>
      </c>
      <c r="F6395" t="s">
        <v>141</v>
      </c>
      <c r="G6395" t="s">
        <v>56</v>
      </c>
      <c r="H6395">
        <v>4</v>
      </c>
      <c r="I6395">
        <v>84.03</v>
      </c>
      <c r="J6395">
        <v>0.08</v>
      </c>
      <c r="K6395">
        <v>29.53</v>
      </c>
      <c r="L6395" t="s">
        <v>57</v>
      </c>
    </row>
    <row r="6396" spans="1:12" x14ac:dyDescent="0.3">
      <c r="A6396" t="s">
        <v>1335</v>
      </c>
      <c r="B6396" t="s">
        <v>6905</v>
      </c>
      <c r="C6396" t="s">
        <v>63</v>
      </c>
      <c r="D6396" t="s">
        <v>7740</v>
      </c>
      <c r="E6396" t="s">
        <v>71</v>
      </c>
      <c r="F6396" t="s">
        <v>78</v>
      </c>
      <c r="G6396" t="s">
        <v>68</v>
      </c>
      <c r="H6396">
        <v>1</v>
      </c>
      <c r="I6396">
        <v>80</v>
      </c>
      <c r="J6396">
        <v>0.11799999999999999</v>
      </c>
      <c r="K6396">
        <v>52.19</v>
      </c>
      <c r="L6396" t="s">
        <v>104</v>
      </c>
    </row>
    <row r="6397" spans="1:12" x14ac:dyDescent="0.3">
      <c r="A6397" t="s">
        <v>2537</v>
      </c>
      <c r="B6397" t="s">
        <v>6759</v>
      </c>
      <c r="C6397" t="s">
        <v>52</v>
      </c>
      <c r="D6397" t="s">
        <v>272</v>
      </c>
      <c r="E6397" t="s">
        <v>71</v>
      </c>
      <c r="F6397" t="s">
        <v>72</v>
      </c>
      <c r="G6397" t="s">
        <v>56</v>
      </c>
      <c r="H6397">
        <v>1</v>
      </c>
      <c r="I6397">
        <v>159.62</v>
      </c>
      <c r="J6397">
        <v>0.03</v>
      </c>
      <c r="K6397">
        <v>108.64</v>
      </c>
      <c r="L6397" t="s">
        <v>57</v>
      </c>
    </row>
    <row r="6398" spans="1:12" x14ac:dyDescent="0.3">
      <c r="A6398" t="s">
        <v>4532</v>
      </c>
      <c r="B6398" t="s">
        <v>7818</v>
      </c>
      <c r="C6398" t="s">
        <v>6930</v>
      </c>
      <c r="D6398" t="s">
        <v>225</v>
      </c>
      <c r="E6398" t="s">
        <v>60</v>
      </c>
      <c r="F6398" t="s">
        <v>90</v>
      </c>
      <c r="G6398" t="s">
        <v>56</v>
      </c>
      <c r="H6398">
        <v>3</v>
      </c>
      <c r="I6398">
        <v>52.13</v>
      </c>
      <c r="J6398">
        <v>1.2E-2</v>
      </c>
      <c r="L6398" t="s">
        <v>57</v>
      </c>
    </row>
    <row r="6399" spans="1:12" x14ac:dyDescent="0.3">
      <c r="A6399" t="s">
        <v>3470</v>
      </c>
      <c r="B6399" t="s">
        <v>6873</v>
      </c>
      <c r="C6399" t="s">
        <v>88</v>
      </c>
      <c r="D6399" t="s">
        <v>116</v>
      </c>
      <c r="E6399" t="s">
        <v>54</v>
      </c>
      <c r="F6399" t="s">
        <v>268</v>
      </c>
      <c r="G6399" t="s">
        <v>56</v>
      </c>
      <c r="H6399">
        <v>3</v>
      </c>
      <c r="I6399">
        <v>4.2699999999999996</v>
      </c>
      <c r="J6399">
        <v>8.7999999999999995E-2</v>
      </c>
      <c r="K6399">
        <v>2.77</v>
      </c>
      <c r="L6399" t="s">
        <v>57</v>
      </c>
    </row>
    <row r="6400" spans="1:12" x14ac:dyDescent="0.3">
      <c r="A6400" t="s">
        <v>2703</v>
      </c>
      <c r="B6400" t="s">
        <v>7151</v>
      </c>
      <c r="C6400" t="s">
        <v>88</v>
      </c>
      <c r="D6400" t="s">
        <v>92</v>
      </c>
      <c r="E6400" t="s">
        <v>60</v>
      </c>
      <c r="F6400" t="s">
        <v>61</v>
      </c>
      <c r="G6400" t="s">
        <v>56</v>
      </c>
      <c r="H6400">
        <v>2</v>
      </c>
      <c r="I6400">
        <v>89.44</v>
      </c>
      <c r="J6400">
        <v>7.8E-2</v>
      </c>
      <c r="K6400">
        <v>45.22</v>
      </c>
      <c r="L6400" t="s">
        <v>57</v>
      </c>
    </row>
    <row r="6401" spans="1:12" x14ac:dyDescent="0.3">
      <c r="A6401" t="s">
        <v>5195</v>
      </c>
      <c r="B6401" t="s">
        <v>8283</v>
      </c>
      <c r="C6401" t="s">
        <v>52</v>
      </c>
      <c r="D6401" t="s">
        <v>59</v>
      </c>
      <c r="E6401" t="s">
        <v>60</v>
      </c>
      <c r="F6401" t="s">
        <v>61</v>
      </c>
      <c r="G6401" t="s">
        <v>56</v>
      </c>
      <c r="H6401">
        <v>2</v>
      </c>
      <c r="I6401">
        <v>46.88</v>
      </c>
      <c r="J6401">
        <v>8.7999999999999995E-2</v>
      </c>
      <c r="K6401">
        <v>19.059999999999999</v>
      </c>
      <c r="L6401" t="s">
        <v>57</v>
      </c>
    </row>
    <row r="6402" spans="1:12" x14ac:dyDescent="0.3">
      <c r="A6402" t="s">
        <v>5849</v>
      </c>
      <c r="B6402" t="s">
        <v>6795</v>
      </c>
      <c r="C6402" t="s">
        <v>84</v>
      </c>
      <c r="D6402" t="s">
        <v>150</v>
      </c>
      <c r="E6402" t="s">
        <v>60</v>
      </c>
      <c r="F6402" t="s">
        <v>99</v>
      </c>
      <c r="G6402" t="s">
        <v>68</v>
      </c>
      <c r="H6402">
        <v>1</v>
      </c>
      <c r="I6402">
        <v>54.79</v>
      </c>
      <c r="J6402">
        <v>8.7999999999999995E-2</v>
      </c>
      <c r="K6402">
        <v>26.21</v>
      </c>
      <c r="L6402" t="s">
        <v>57</v>
      </c>
    </row>
    <row r="6403" spans="1:12" x14ac:dyDescent="0.3">
      <c r="A6403" t="s">
        <v>4385</v>
      </c>
      <c r="B6403" t="s">
        <v>8719</v>
      </c>
      <c r="C6403" t="s">
        <v>52</v>
      </c>
      <c r="D6403" t="s">
        <v>272</v>
      </c>
      <c r="E6403" t="s">
        <v>60</v>
      </c>
      <c r="F6403" t="s">
        <v>76</v>
      </c>
      <c r="H6403">
        <v>5</v>
      </c>
      <c r="I6403">
        <v>64.349999999999994</v>
      </c>
      <c r="J6403">
        <v>8.7999999999999995E-2</v>
      </c>
      <c r="K6403">
        <v>33.75</v>
      </c>
      <c r="L6403" t="s">
        <v>57</v>
      </c>
    </row>
    <row r="6404" spans="1:12" x14ac:dyDescent="0.3">
      <c r="A6404" t="s">
        <v>4075</v>
      </c>
      <c r="B6404" t="s">
        <v>7043</v>
      </c>
      <c r="C6404" t="s">
        <v>52</v>
      </c>
      <c r="D6404" t="s">
        <v>96</v>
      </c>
      <c r="E6404" t="s">
        <v>54</v>
      </c>
      <c r="F6404" t="s">
        <v>65</v>
      </c>
      <c r="G6404" t="s">
        <v>68</v>
      </c>
      <c r="H6404">
        <v>5</v>
      </c>
      <c r="I6404">
        <v>13.46</v>
      </c>
      <c r="J6404">
        <v>3.4000000000000002E-2</v>
      </c>
      <c r="K6404">
        <v>8.69</v>
      </c>
      <c r="L6404" t="s">
        <v>57</v>
      </c>
    </row>
    <row r="6405" spans="1:12" x14ac:dyDescent="0.3">
      <c r="A6405" t="s">
        <v>5094</v>
      </c>
      <c r="B6405" t="s">
        <v>7478</v>
      </c>
      <c r="C6405" t="s">
        <v>84</v>
      </c>
      <c r="D6405" t="s">
        <v>103</v>
      </c>
      <c r="E6405" t="s">
        <v>71</v>
      </c>
      <c r="F6405" t="s">
        <v>6814</v>
      </c>
      <c r="G6405" t="s">
        <v>56</v>
      </c>
      <c r="H6405">
        <v>1</v>
      </c>
      <c r="I6405">
        <v>154.41</v>
      </c>
      <c r="J6405">
        <v>0.105</v>
      </c>
      <c r="L6405" t="s">
        <v>57</v>
      </c>
    </row>
    <row r="6406" spans="1:12" x14ac:dyDescent="0.3">
      <c r="A6406" t="s">
        <v>5933</v>
      </c>
      <c r="B6406" t="s">
        <v>8541</v>
      </c>
      <c r="C6406" t="s">
        <v>84</v>
      </c>
      <c r="D6406" t="s">
        <v>147</v>
      </c>
      <c r="E6406" t="s">
        <v>107</v>
      </c>
      <c r="F6406" t="s">
        <v>132</v>
      </c>
      <c r="G6406" t="s">
        <v>68</v>
      </c>
      <c r="H6406">
        <v>6</v>
      </c>
      <c r="I6406">
        <v>26.97</v>
      </c>
      <c r="J6406">
        <v>0.191</v>
      </c>
      <c r="K6406">
        <v>9.58</v>
      </c>
      <c r="L6406" t="s">
        <v>6714</v>
      </c>
    </row>
    <row r="6407" spans="1:12" x14ac:dyDescent="0.3">
      <c r="A6407" t="s">
        <v>1910</v>
      </c>
      <c r="B6407" t="s">
        <v>7535</v>
      </c>
      <c r="C6407" t="s">
        <v>88</v>
      </c>
      <c r="D6407" t="s">
        <v>429</v>
      </c>
      <c r="E6407" t="s">
        <v>71</v>
      </c>
      <c r="F6407" t="s">
        <v>78</v>
      </c>
      <c r="G6407" t="s">
        <v>56</v>
      </c>
      <c r="H6407">
        <v>4</v>
      </c>
      <c r="I6407">
        <v>192.78</v>
      </c>
      <c r="J6407">
        <v>8.7999999999999995E-2</v>
      </c>
      <c r="K6407">
        <v>129.85</v>
      </c>
      <c r="L6407" t="s">
        <v>57</v>
      </c>
    </row>
    <row r="6408" spans="1:12" x14ac:dyDescent="0.3">
      <c r="A6408" t="s">
        <v>3429</v>
      </c>
      <c r="B6408" t="s">
        <v>7511</v>
      </c>
      <c r="C6408" t="s">
        <v>52</v>
      </c>
      <c r="D6408" t="s">
        <v>155</v>
      </c>
      <c r="E6408" t="s">
        <v>93</v>
      </c>
      <c r="F6408" t="s">
        <v>124</v>
      </c>
      <c r="G6408" t="s">
        <v>68</v>
      </c>
      <c r="H6408">
        <v>3</v>
      </c>
      <c r="I6408">
        <v>14.95</v>
      </c>
      <c r="J6408">
        <v>9.0999999999999998E-2</v>
      </c>
      <c r="K6408">
        <v>5.52</v>
      </c>
      <c r="L6408" t="s">
        <v>57</v>
      </c>
    </row>
    <row r="6409" spans="1:12" x14ac:dyDescent="0.3">
      <c r="A6409" t="s">
        <v>2115</v>
      </c>
      <c r="B6409" t="s">
        <v>6937</v>
      </c>
      <c r="C6409" t="s">
        <v>52</v>
      </c>
      <c r="D6409" t="s">
        <v>155</v>
      </c>
      <c r="E6409" t="s">
        <v>107</v>
      </c>
      <c r="F6409" t="s">
        <v>148</v>
      </c>
      <c r="G6409" t="s">
        <v>56</v>
      </c>
      <c r="H6409">
        <v>1</v>
      </c>
      <c r="I6409">
        <v>57.55</v>
      </c>
      <c r="J6409">
        <v>0.105</v>
      </c>
      <c r="K6409">
        <v>23.36</v>
      </c>
      <c r="L6409" t="s">
        <v>57</v>
      </c>
    </row>
    <row r="6410" spans="1:12" x14ac:dyDescent="0.3">
      <c r="A6410" t="s">
        <v>5384</v>
      </c>
      <c r="B6410" t="s">
        <v>8228</v>
      </c>
      <c r="C6410" t="s">
        <v>84</v>
      </c>
      <c r="D6410" t="s">
        <v>372</v>
      </c>
      <c r="E6410" t="s">
        <v>107</v>
      </c>
      <c r="F6410" t="s">
        <v>108</v>
      </c>
      <c r="G6410" t="s">
        <v>68</v>
      </c>
      <c r="H6410">
        <v>4</v>
      </c>
      <c r="I6410">
        <v>23.24</v>
      </c>
      <c r="J6410">
        <v>0.10100000000000001</v>
      </c>
      <c r="K6410">
        <v>8.9499999999999993</v>
      </c>
      <c r="L6410" t="s">
        <v>57</v>
      </c>
    </row>
    <row r="6411" spans="1:12" x14ac:dyDescent="0.3">
      <c r="A6411" t="s">
        <v>3098</v>
      </c>
      <c r="B6411" t="s">
        <v>7144</v>
      </c>
      <c r="C6411" t="s">
        <v>6930</v>
      </c>
      <c r="D6411" t="s">
        <v>229</v>
      </c>
      <c r="E6411" t="s">
        <v>107</v>
      </c>
      <c r="F6411" t="s">
        <v>108</v>
      </c>
      <c r="G6411" t="s">
        <v>56</v>
      </c>
      <c r="H6411">
        <v>6</v>
      </c>
      <c r="I6411">
        <v>46.66</v>
      </c>
      <c r="J6411">
        <v>1.7000000000000001E-2</v>
      </c>
      <c r="K6411">
        <v>19.54</v>
      </c>
      <c r="L6411" t="s">
        <v>57</v>
      </c>
    </row>
    <row r="6412" spans="1:12" x14ac:dyDescent="0.3">
      <c r="A6412" t="s">
        <v>6558</v>
      </c>
      <c r="B6412" t="s">
        <v>6849</v>
      </c>
      <c r="C6412" t="s">
        <v>63</v>
      </c>
      <c r="D6412" t="s">
        <v>119</v>
      </c>
      <c r="E6412" t="s">
        <v>6996</v>
      </c>
      <c r="F6412" t="s">
        <v>255</v>
      </c>
      <c r="G6412" t="s">
        <v>56</v>
      </c>
      <c r="H6412">
        <v>5</v>
      </c>
      <c r="I6412">
        <v>60.91</v>
      </c>
      <c r="J6412">
        <v>0.21099999999999999</v>
      </c>
      <c r="K6412">
        <v>29.89</v>
      </c>
      <c r="L6412" t="s">
        <v>57</v>
      </c>
    </row>
    <row r="6413" spans="1:12" x14ac:dyDescent="0.3">
      <c r="A6413" t="s">
        <v>6189</v>
      </c>
      <c r="B6413" t="s">
        <v>8720</v>
      </c>
      <c r="C6413" t="s">
        <v>88</v>
      </c>
      <c r="D6413" t="s">
        <v>89</v>
      </c>
      <c r="E6413" t="s">
        <v>71</v>
      </c>
      <c r="F6413" t="s">
        <v>86</v>
      </c>
      <c r="G6413" t="s">
        <v>56</v>
      </c>
      <c r="H6413">
        <v>1</v>
      </c>
      <c r="I6413">
        <v>164.43</v>
      </c>
      <c r="J6413">
        <v>0.17299999999999999</v>
      </c>
      <c r="K6413">
        <v>122.3</v>
      </c>
      <c r="L6413" t="s">
        <v>57</v>
      </c>
    </row>
    <row r="6414" spans="1:12" x14ac:dyDescent="0.3">
      <c r="A6414" t="s">
        <v>3292</v>
      </c>
      <c r="B6414" t="s">
        <v>7204</v>
      </c>
      <c r="C6414" t="s">
        <v>88</v>
      </c>
      <c r="D6414" t="s">
        <v>162</v>
      </c>
      <c r="E6414" t="s">
        <v>54</v>
      </c>
      <c r="F6414" t="s">
        <v>55</v>
      </c>
      <c r="G6414" t="s">
        <v>68</v>
      </c>
      <c r="H6414">
        <v>8</v>
      </c>
      <c r="I6414">
        <v>6.79</v>
      </c>
      <c r="J6414">
        <v>5.8000000000000003E-2</v>
      </c>
      <c r="K6414">
        <v>4.4400000000000004</v>
      </c>
      <c r="L6414" t="s">
        <v>57</v>
      </c>
    </row>
    <row r="6415" spans="1:12" x14ac:dyDescent="0.3">
      <c r="A6415" t="s">
        <v>5910</v>
      </c>
      <c r="B6415" t="s">
        <v>7160</v>
      </c>
      <c r="C6415" t="s">
        <v>88</v>
      </c>
      <c r="D6415" t="s">
        <v>123</v>
      </c>
      <c r="E6415" t="s">
        <v>71</v>
      </c>
      <c r="F6415" t="s">
        <v>126</v>
      </c>
      <c r="G6415" t="s">
        <v>68</v>
      </c>
      <c r="H6415">
        <v>2</v>
      </c>
      <c r="I6415">
        <v>47.76</v>
      </c>
      <c r="J6415">
        <v>1.6E-2</v>
      </c>
      <c r="K6415">
        <v>33.049999999999997</v>
      </c>
      <c r="L6415" t="s">
        <v>57</v>
      </c>
    </row>
    <row r="6416" spans="1:12" x14ac:dyDescent="0.3">
      <c r="A6416" t="s">
        <v>594</v>
      </c>
      <c r="B6416" t="s">
        <v>7765</v>
      </c>
      <c r="C6416" t="s">
        <v>6865</v>
      </c>
      <c r="D6416" t="s">
        <v>251</v>
      </c>
      <c r="E6416" t="s">
        <v>107</v>
      </c>
      <c r="F6416" t="s">
        <v>193</v>
      </c>
      <c r="G6416" t="s">
        <v>68</v>
      </c>
      <c r="H6416">
        <v>2</v>
      </c>
      <c r="I6416">
        <v>17.13</v>
      </c>
      <c r="J6416">
        <v>0.13600000000000001</v>
      </c>
      <c r="K6416">
        <v>5.24</v>
      </c>
      <c r="L6416" t="s">
        <v>57</v>
      </c>
    </row>
    <row r="6417" spans="1:12" x14ac:dyDescent="0.3">
      <c r="A6417" t="s">
        <v>2237</v>
      </c>
      <c r="B6417" t="s">
        <v>6766</v>
      </c>
      <c r="C6417" t="s">
        <v>84</v>
      </c>
      <c r="D6417" t="s">
        <v>196</v>
      </c>
      <c r="E6417" t="s">
        <v>107</v>
      </c>
      <c r="F6417" t="s">
        <v>193</v>
      </c>
      <c r="G6417" t="s">
        <v>68</v>
      </c>
      <c r="H6417">
        <v>4</v>
      </c>
      <c r="I6417">
        <v>19.399999999999999</v>
      </c>
      <c r="J6417">
        <v>0.13300000000000001</v>
      </c>
      <c r="K6417">
        <v>7.52</v>
      </c>
      <c r="L6417" t="s">
        <v>57</v>
      </c>
    </row>
    <row r="6418" spans="1:12" x14ac:dyDescent="0.3">
      <c r="A6418" t="s">
        <v>5368</v>
      </c>
      <c r="B6418" t="s">
        <v>7760</v>
      </c>
      <c r="C6418" t="s">
        <v>52</v>
      </c>
      <c r="D6418" t="s">
        <v>181</v>
      </c>
      <c r="E6418" t="s">
        <v>54</v>
      </c>
      <c r="F6418" t="s">
        <v>156</v>
      </c>
      <c r="G6418" t="s">
        <v>68</v>
      </c>
      <c r="H6418">
        <v>1</v>
      </c>
      <c r="I6418">
        <v>24.06</v>
      </c>
      <c r="J6418">
        <v>0.20499999999999999</v>
      </c>
      <c r="K6418">
        <v>14.33</v>
      </c>
      <c r="L6418" t="s">
        <v>57</v>
      </c>
    </row>
    <row r="6419" spans="1:12" x14ac:dyDescent="0.3">
      <c r="A6419" t="s">
        <v>1414</v>
      </c>
      <c r="B6419" t="s">
        <v>8721</v>
      </c>
      <c r="C6419" t="s">
        <v>88</v>
      </c>
      <c r="D6419" t="s">
        <v>8096</v>
      </c>
      <c r="E6419" t="s">
        <v>93</v>
      </c>
      <c r="F6419" t="s">
        <v>255</v>
      </c>
      <c r="G6419" t="s">
        <v>56</v>
      </c>
      <c r="H6419">
        <v>1</v>
      </c>
      <c r="I6419">
        <v>36.020000000000003</v>
      </c>
      <c r="J6419">
        <v>5.1999999999999998E-2</v>
      </c>
      <c r="K6419">
        <v>16.46</v>
      </c>
      <c r="L6419" t="s">
        <v>57</v>
      </c>
    </row>
    <row r="6420" spans="1:12" x14ac:dyDescent="0.3">
      <c r="A6420" t="s">
        <v>6315</v>
      </c>
      <c r="B6420" t="s">
        <v>6736</v>
      </c>
      <c r="C6420" t="s">
        <v>52</v>
      </c>
      <c r="D6420" t="s">
        <v>155</v>
      </c>
      <c r="E6420" t="s">
        <v>71</v>
      </c>
      <c r="F6420" t="s">
        <v>97</v>
      </c>
      <c r="G6420" t="s">
        <v>56</v>
      </c>
      <c r="H6420">
        <v>1</v>
      </c>
      <c r="I6420">
        <v>220.02</v>
      </c>
      <c r="J6420">
        <v>0.114</v>
      </c>
      <c r="K6420">
        <v>155.59</v>
      </c>
      <c r="L6420" t="s">
        <v>57</v>
      </c>
    </row>
    <row r="6421" spans="1:12" x14ac:dyDescent="0.3">
      <c r="A6421" t="s">
        <v>2903</v>
      </c>
      <c r="B6421" t="s">
        <v>6936</v>
      </c>
      <c r="C6421" t="s">
        <v>52</v>
      </c>
      <c r="D6421" t="s">
        <v>121</v>
      </c>
      <c r="E6421" t="s">
        <v>107</v>
      </c>
      <c r="F6421" t="s">
        <v>139</v>
      </c>
      <c r="G6421" t="s">
        <v>68</v>
      </c>
      <c r="H6421">
        <v>8</v>
      </c>
      <c r="I6421">
        <v>27.29</v>
      </c>
      <c r="J6421">
        <v>5.8000000000000003E-2</v>
      </c>
      <c r="L6421" t="s">
        <v>57</v>
      </c>
    </row>
    <row r="6422" spans="1:12" x14ac:dyDescent="0.3">
      <c r="A6422" t="s">
        <v>5684</v>
      </c>
      <c r="B6422" t="s">
        <v>8722</v>
      </c>
      <c r="C6422" t="s">
        <v>88</v>
      </c>
      <c r="D6422" t="s">
        <v>179</v>
      </c>
      <c r="E6422" t="s">
        <v>71</v>
      </c>
      <c r="F6422" t="s">
        <v>72</v>
      </c>
      <c r="G6422" t="s">
        <v>68</v>
      </c>
      <c r="H6422">
        <v>2</v>
      </c>
      <c r="I6422">
        <v>189.09</v>
      </c>
      <c r="J6422">
        <v>0.17799999999999999</v>
      </c>
      <c r="K6422">
        <v>147.71</v>
      </c>
      <c r="L6422" t="s">
        <v>57</v>
      </c>
    </row>
    <row r="6423" spans="1:12" x14ac:dyDescent="0.3">
      <c r="A6423" t="s">
        <v>2715</v>
      </c>
      <c r="B6423" t="s">
        <v>7758</v>
      </c>
      <c r="C6423" t="s">
        <v>6755</v>
      </c>
      <c r="D6423" t="s">
        <v>103</v>
      </c>
      <c r="E6423" t="s">
        <v>54</v>
      </c>
      <c r="F6423" t="s">
        <v>114</v>
      </c>
      <c r="G6423" t="s">
        <v>56</v>
      </c>
      <c r="H6423">
        <v>4</v>
      </c>
      <c r="I6423">
        <v>5.12</v>
      </c>
      <c r="J6423">
        <v>4.2000000000000003E-2</v>
      </c>
      <c r="K6423">
        <v>3.33</v>
      </c>
      <c r="L6423" t="s">
        <v>57</v>
      </c>
    </row>
    <row r="6424" spans="1:12" x14ac:dyDescent="0.3">
      <c r="A6424" t="s">
        <v>5419</v>
      </c>
      <c r="B6424" t="s">
        <v>7717</v>
      </c>
      <c r="C6424" t="s">
        <v>84</v>
      </c>
      <c r="D6424" t="s">
        <v>171</v>
      </c>
      <c r="E6424" t="s">
        <v>93</v>
      </c>
      <c r="F6424" t="s">
        <v>124</v>
      </c>
      <c r="G6424" t="s">
        <v>68</v>
      </c>
      <c r="H6424">
        <v>6</v>
      </c>
      <c r="I6424">
        <v>60.66</v>
      </c>
      <c r="J6424">
        <v>6.7000000000000004E-2</v>
      </c>
      <c r="K6424">
        <v>24.16</v>
      </c>
      <c r="L6424" t="s">
        <v>57</v>
      </c>
    </row>
    <row r="6425" spans="1:12" x14ac:dyDescent="0.3">
      <c r="A6425" t="s">
        <v>6095</v>
      </c>
      <c r="B6425" t="s">
        <v>7537</v>
      </c>
      <c r="C6425" t="s">
        <v>52</v>
      </c>
      <c r="D6425" t="s">
        <v>237</v>
      </c>
      <c r="E6425" t="s">
        <v>71</v>
      </c>
      <c r="F6425" t="s">
        <v>97</v>
      </c>
      <c r="G6425" t="s">
        <v>68</v>
      </c>
      <c r="H6425">
        <v>3</v>
      </c>
      <c r="I6425">
        <v>97.56</v>
      </c>
      <c r="J6425">
        <v>8.1000000000000003E-2</v>
      </c>
      <c r="K6425">
        <v>73.72</v>
      </c>
      <c r="L6425" t="s">
        <v>57</v>
      </c>
    </row>
    <row r="6426" spans="1:12" x14ac:dyDescent="0.3">
      <c r="A6426" t="s">
        <v>5917</v>
      </c>
      <c r="B6426" t="s">
        <v>8451</v>
      </c>
      <c r="C6426" t="s">
        <v>84</v>
      </c>
      <c r="D6426" t="s">
        <v>572</v>
      </c>
      <c r="E6426" t="s">
        <v>54</v>
      </c>
      <c r="F6426" t="s">
        <v>156</v>
      </c>
      <c r="G6426" t="s">
        <v>68</v>
      </c>
      <c r="H6426">
        <v>1</v>
      </c>
      <c r="I6426">
        <v>9.42</v>
      </c>
      <c r="J6426">
        <v>7.1999999999999995E-2</v>
      </c>
      <c r="K6426">
        <v>6.09</v>
      </c>
      <c r="L6426" t="s">
        <v>57</v>
      </c>
    </row>
    <row r="6427" spans="1:12" x14ac:dyDescent="0.3">
      <c r="A6427" t="s">
        <v>4600</v>
      </c>
      <c r="B6427" t="s">
        <v>8633</v>
      </c>
      <c r="C6427" t="s">
        <v>88</v>
      </c>
      <c r="D6427" t="s">
        <v>270</v>
      </c>
      <c r="E6427" t="s">
        <v>71</v>
      </c>
      <c r="F6427" t="s">
        <v>97</v>
      </c>
      <c r="G6427" t="s">
        <v>56</v>
      </c>
      <c r="H6427">
        <v>4</v>
      </c>
      <c r="I6427">
        <v>112.53</v>
      </c>
      <c r="J6427">
        <v>0</v>
      </c>
      <c r="K6427">
        <v>86.97</v>
      </c>
      <c r="L6427" t="s">
        <v>104</v>
      </c>
    </row>
    <row r="6428" spans="1:12" x14ac:dyDescent="0.3">
      <c r="A6428" t="s">
        <v>4079</v>
      </c>
      <c r="B6428" t="s">
        <v>8512</v>
      </c>
      <c r="C6428" t="s">
        <v>84</v>
      </c>
      <c r="D6428" t="s">
        <v>171</v>
      </c>
      <c r="E6428" t="s">
        <v>54</v>
      </c>
      <c r="F6428" t="s">
        <v>55</v>
      </c>
      <c r="G6428" t="s">
        <v>56</v>
      </c>
      <c r="H6428">
        <v>10</v>
      </c>
      <c r="I6428">
        <v>15.18</v>
      </c>
      <c r="J6428">
        <v>5.3999999999999999E-2</v>
      </c>
      <c r="K6428">
        <v>8.51</v>
      </c>
      <c r="L6428" t="s">
        <v>57</v>
      </c>
    </row>
    <row r="6429" spans="1:12" x14ac:dyDescent="0.3">
      <c r="A6429" t="s">
        <v>6186</v>
      </c>
      <c r="B6429" t="s">
        <v>7697</v>
      </c>
      <c r="C6429" t="s">
        <v>52</v>
      </c>
      <c r="D6429" t="s">
        <v>155</v>
      </c>
      <c r="E6429" t="s">
        <v>71</v>
      </c>
      <c r="F6429" t="s">
        <v>126</v>
      </c>
      <c r="G6429" t="s">
        <v>56</v>
      </c>
      <c r="H6429">
        <v>3</v>
      </c>
      <c r="J6429">
        <v>0.12</v>
      </c>
      <c r="L6429" t="s">
        <v>6738</v>
      </c>
    </row>
    <row r="6430" spans="1:12" x14ac:dyDescent="0.3">
      <c r="A6430" t="s">
        <v>1226</v>
      </c>
      <c r="B6430" t="s">
        <v>7331</v>
      </c>
      <c r="C6430" t="s">
        <v>88</v>
      </c>
      <c r="D6430" t="s">
        <v>270</v>
      </c>
      <c r="E6430" t="s">
        <v>107</v>
      </c>
      <c r="F6430" t="s">
        <v>108</v>
      </c>
      <c r="G6430" t="s">
        <v>56</v>
      </c>
      <c r="H6430">
        <v>4</v>
      </c>
      <c r="I6430">
        <v>54.23</v>
      </c>
      <c r="J6430">
        <v>2.9000000000000001E-2</v>
      </c>
      <c r="K6430">
        <v>18.02</v>
      </c>
      <c r="L6430" t="s">
        <v>57</v>
      </c>
    </row>
    <row r="6431" spans="1:12" x14ac:dyDescent="0.3">
      <c r="A6431" t="s">
        <v>3037</v>
      </c>
      <c r="B6431" t="s">
        <v>8199</v>
      </c>
      <c r="C6431" t="s">
        <v>84</v>
      </c>
      <c r="D6431" t="s">
        <v>150</v>
      </c>
      <c r="E6431" t="s">
        <v>54</v>
      </c>
      <c r="F6431" t="s">
        <v>65</v>
      </c>
      <c r="G6431" t="s">
        <v>56</v>
      </c>
      <c r="H6431">
        <v>2</v>
      </c>
      <c r="I6431">
        <v>15.82</v>
      </c>
      <c r="J6431">
        <v>0</v>
      </c>
      <c r="K6431">
        <v>9.74</v>
      </c>
      <c r="L6431" t="s">
        <v>57</v>
      </c>
    </row>
    <row r="6432" spans="1:12" x14ac:dyDescent="0.3">
      <c r="A6432" t="s">
        <v>3420</v>
      </c>
      <c r="B6432" t="s">
        <v>8658</v>
      </c>
      <c r="C6432" t="s">
        <v>84</v>
      </c>
      <c r="D6432" t="s">
        <v>372</v>
      </c>
      <c r="E6432" t="s">
        <v>54</v>
      </c>
      <c r="F6432" t="s">
        <v>65</v>
      </c>
      <c r="G6432" t="s">
        <v>68</v>
      </c>
      <c r="H6432">
        <v>1</v>
      </c>
      <c r="I6432">
        <v>9.2799999999999994</v>
      </c>
      <c r="J6432">
        <v>0</v>
      </c>
      <c r="K6432">
        <v>5.56</v>
      </c>
      <c r="L6432" t="s">
        <v>57</v>
      </c>
    </row>
    <row r="6433" spans="1:12" x14ac:dyDescent="0.3">
      <c r="A6433" t="s">
        <v>6416</v>
      </c>
      <c r="B6433" t="s">
        <v>8723</v>
      </c>
      <c r="C6433" t="s">
        <v>52</v>
      </c>
      <c r="D6433" t="s">
        <v>7008</v>
      </c>
      <c r="E6433" t="s">
        <v>60</v>
      </c>
      <c r="F6433" t="s">
        <v>99</v>
      </c>
      <c r="G6433" t="s">
        <v>68</v>
      </c>
      <c r="H6433">
        <v>100</v>
      </c>
      <c r="I6433">
        <v>21.22</v>
      </c>
      <c r="J6433">
        <v>0.14399999999999999</v>
      </c>
      <c r="K6433">
        <v>9.85</v>
      </c>
      <c r="L6433" t="s">
        <v>57</v>
      </c>
    </row>
    <row r="6434" spans="1:12" x14ac:dyDescent="0.3">
      <c r="A6434" t="s">
        <v>1377</v>
      </c>
      <c r="B6434" t="s">
        <v>7746</v>
      </c>
      <c r="C6434" t="s">
        <v>88</v>
      </c>
      <c r="D6434" t="s">
        <v>183</v>
      </c>
      <c r="E6434" t="s">
        <v>54</v>
      </c>
      <c r="F6434" t="s">
        <v>65</v>
      </c>
      <c r="G6434" t="s">
        <v>56</v>
      </c>
      <c r="H6434">
        <v>2</v>
      </c>
      <c r="I6434">
        <v>12.45</v>
      </c>
      <c r="J6434">
        <v>0.06</v>
      </c>
      <c r="K6434">
        <v>7.54</v>
      </c>
      <c r="L6434" t="s">
        <v>57</v>
      </c>
    </row>
    <row r="6435" spans="1:12" x14ac:dyDescent="0.3">
      <c r="A6435" t="s">
        <v>5337</v>
      </c>
      <c r="B6435" t="s">
        <v>7415</v>
      </c>
      <c r="C6435" t="s">
        <v>63</v>
      </c>
      <c r="D6435" t="s">
        <v>82</v>
      </c>
      <c r="E6435" t="s">
        <v>107</v>
      </c>
      <c r="F6435" t="s">
        <v>139</v>
      </c>
      <c r="G6435" t="s">
        <v>56</v>
      </c>
      <c r="H6435">
        <v>2</v>
      </c>
      <c r="I6435">
        <v>8.5</v>
      </c>
      <c r="J6435">
        <v>0.20200000000000001</v>
      </c>
      <c r="K6435">
        <v>3.66</v>
      </c>
      <c r="L6435" t="s">
        <v>57</v>
      </c>
    </row>
    <row r="6436" spans="1:12" x14ac:dyDescent="0.3">
      <c r="A6436" t="s">
        <v>1301</v>
      </c>
      <c r="B6436" t="s">
        <v>6961</v>
      </c>
      <c r="C6436" t="s">
        <v>84</v>
      </c>
      <c r="D6436" t="s">
        <v>169</v>
      </c>
      <c r="E6436" t="s">
        <v>93</v>
      </c>
      <c r="F6436" t="s">
        <v>124</v>
      </c>
      <c r="G6436" t="s">
        <v>56</v>
      </c>
      <c r="H6436">
        <v>2</v>
      </c>
      <c r="I6436">
        <v>61.49</v>
      </c>
      <c r="J6436">
        <v>2.7E-2</v>
      </c>
      <c r="K6436">
        <v>28.77</v>
      </c>
      <c r="L6436" t="s">
        <v>57</v>
      </c>
    </row>
    <row r="6437" spans="1:12" x14ac:dyDescent="0.3">
      <c r="A6437" t="s">
        <v>3877</v>
      </c>
      <c r="B6437" t="s">
        <v>6785</v>
      </c>
      <c r="C6437" t="s">
        <v>84</v>
      </c>
      <c r="D6437" t="s">
        <v>103</v>
      </c>
      <c r="E6437" t="s">
        <v>71</v>
      </c>
      <c r="F6437" t="s">
        <v>86</v>
      </c>
      <c r="G6437" t="s">
        <v>68</v>
      </c>
      <c r="H6437">
        <v>7</v>
      </c>
      <c r="I6437">
        <v>65.95</v>
      </c>
      <c r="J6437">
        <v>0.13500000000000001</v>
      </c>
      <c r="K6437">
        <v>43.84</v>
      </c>
      <c r="L6437" t="s">
        <v>57</v>
      </c>
    </row>
    <row r="6438" spans="1:12" x14ac:dyDescent="0.3">
      <c r="A6438" t="s">
        <v>6108</v>
      </c>
      <c r="B6438" t="s">
        <v>7495</v>
      </c>
      <c r="C6438" t="s">
        <v>88</v>
      </c>
      <c r="D6438" t="s">
        <v>92</v>
      </c>
      <c r="E6438" t="s">
        <v>60</v>
      </c>
      <c r="F6438" t="s">
        <v>90</v>
      </c>
      <c r="G6438" t="s">
        <v>56</v>
      </c>
      <c r="H6438">
        <v>3</v>
      </c>
      <c r="I6438">
        <v>47.87</v>
      </c>
      <c r="J6438">
        <v>5.0999999999999997E-2</v>
      </c>
      <c r="K6438">
        <v>19.760000000000002</v>
      </c>
      <c r="L6438" t="s">
        <v>57</v>
      </c>
    </row>
    <row r="6439" spans="1:12" x14ac:dyDescent="0.3">
      <c r="A6439" t="s">
        <v>4180</v>
      </c>
      <c r="B6439" t="s">
        <v>6801</v>
      </c>
      <c r="C6439" t="s">
        <v>63</v>
      </c>
      <c r="D6439" t="s">
        <v>251</v>
      </c>
      <c r="E6439" t="s">
        <v>93</v>
      </c>
      <c r="F6439" t="s">
        <v>7108</v>
      </c>
      <c r="G6439" t="s">
        <v>68</v>
      </c>
      <c r="H6439">
        <v>6</v>
      </c>
      <c r="I6439">
        <v>21.55</v>
      </c>
      <c r="J6439">
        <v>0.251</v>
      </c>
      <c r="K6439">
        <v>8.26</v>
      </c>
      <c r="L6439" t="s">
        <v>6720</v>
      </c>
    </row>
    <row r="6440" spans="1:12" x14ac:dyDescent="0.3">
      <c r="A6440" t="s">
        <v>4084</v>
      </c>
      <c r="B6440" t="s">
        <v>8724</v>
      </c>
      <c r="C6440" t="s">
        <v>84</v>
      </c>
      <c r="D6440" t="s">
        <v>243</v>
      </c>
      <c r="E6440" t="s">
        <v>60</v>
      </c>
      <c r="F6440" t="s">
        <v>67</v>
      </c>
      <c r="G6440" t="s">
        <v>56</v>
      </c>
      <c r="H6440">
        <v>1</v>
      </c>
      <c r="I6440">
        <v>80.53</v>
      </c>
      <c r="J6440">
        <v>9.1999999999999998E-2</v>
      </c>
      <c r="K6440">
        <v>32.97</v>
      </c>
      <c r="L6440" t="s">
        <v>57</v>
      </c>
    </row>
    <row r="6441" spans="1:12" x14ac:dyDescent="0.3">
      <c r="A6441" t="s">
        <v>566</v>
      </c>
      <c r="B6441" t="s">
        <v>7072</v>
      </c>
      <c r="C6441" t="s">
        <v>84</v>
      </c>
      <c r="E6441" t="s">
        <v>54</v>
      </c>
      <c r="F6441" t="s">
        <v>65</v>
      </c>
      <c r="G6441" t="s">
        <v>56</v>
      </c>
      <c r="H6441">
        <v>2</v>
      </c>
      <c r="I6441">
        <v>8.34</v>
      </c>
      <c r="J6441">
        <v>0.13200000000000001</v>
      </c>
      <c r="K6441">
        <v>5.05</v>
      </c>
      <c r="L6441" t="s">
        <v>57</v>
      </c>
    </row>
    <row r="6442" spans="1:12" x14ac:dyDescent="0.3">
      <c r="A6442" t="s">
        <v>5212</v>
      </c>
      <c r="B6442" t="s">
        <v>6751</v>
      </c>
      <c r="C6442" t="s">
        <v>63</v>
      </c>
      <c r="D6442" t="s">
        <v>137</v>
      </c>
      <c r="E6442" t="s">
        <v>71</v>
      </c>
      <c r="F6442" t="s">
        <v>72</v>
      </c>
      <c r="G6442" t="s">
        <v>56</v>
      </c>
      <c r="H6442">
        <v>1</v>
      </c>
      <c r="I6442">
        <v>150.9</v>
      </c>
      <c r="J6442">
        <v>0.28199999999999997</v>
      </c>
      <c r="K6442">
        <v>109.54</v>
      </c>
      <c r="L6442" t="s">
        <v>57</v>
      </c>
    </row>
    <row r="6443" spans="1:12" x14ac:dyDescent="0.3">
      <c r="A6443" t="s">
        <v>1392</v>
      </c>
      <c r="B6443" t="s">
        <v>8073</v>
      </c>
      <c r="C6443" t="s">
        <v>63</v>
      </c>
      <c r="D6443" t="s">
        <v>281</v>
      </c>
      <c r="E6443" t="s">
        <v>71</v>
      </c>
      <c r="F6443" t="s">
        <v>72</v>
      </c>
      <c r="G6443" t="s">
        <v>56</v>
      </c>
      <c r="H6443">
        <v>1</v>
      </c>
      <c r="I6443">
        <v>49.11</v>
      </c>
      <c r="J6443">
        <v>0.311</v>
      </c>
      <c r="K6443">
        <v>32.58</v>
      </c>
      <c r="L6443" t="s">
        <v>6738</v>
      </c>
    </row>
    <row r="6444" spans="1:12" x14ac:dyDescent="0.3">
      <c r="A6444" t="s">
        <v>5816</v>
      </c>
      <c r="B6444" t="s">
        <v>8490</v>
      </c>
      <c r="C6444" t="s">
        <v>84</v>
      </c>
      <c r="D6444" t="s">
        <v>372</v>
      </c>
      <c r="E6444" t="s">
        <v>107</v>
      </c>
      <c r="F6444" t="s">
        <v>108</v>
      </c>
      <c r="G6444" t="s">
        <v>56</v>
      </c>
      <c r="H6444">
        <v>1</v>
      </c>
      <c r="I6444">
        <v>29.25</v>
      </c>
      <c r="J6444">
        <v>0.14000000000000001</v>
      </c>
      <c r="K6444">
        <v>12.55</v>
      </c>
      <c r="L6444" t="s">
        <v>57</v>
      </c>
    </row>
    <row r="6445" spans="1:12" x14ac:dyDescent="0.3">
      <c r="A6445" t="s">
        <v>2016</v>
      </c>
      <c r="B6445" t="s">
        <v>7964</v>
      </c>
      <c r="C6445" t="s">
        <v>6755</v>
      </c>
      <c r="D6445" t="s">
        <v>150</v>
      </c>
      <c r="E6445" t="s">
        <v>71</v>
      </c>
      <c r="F6445" t="s">
        <v>97</v>
      </c>
      <c r="G6445" t="s">
        <v>56</v>
      </c>
      <c r="H6445">
        <v>2</v>
      </c>
      <c r="I6445">
        <v>193.81</v>
      </c>
      <c r="J6445">
        <v>0.14399999999999999</v>
      </c>
      <c r="K6445">
        <v>141.38</v>
      </c>
      <c r="L6445" t="s">
        <v>6720</v>
      </c>
    </row>
    <row r="6446" spans="1:12" x14ac:dyDescent="0.3">
      <c r="A6446" t="s">
        <v>4403</v>
      </c>
      <c r="B6446" t="s">
        <v>8434</v>
      </c>
      <c r="C6446" t="s">
        <v>63</v>
      </c>
      <c r="D6446" t="s">
        <v>204</v>
      </c>
      <c r="E6446" t="s">
        <v>54</v>
      </c>
      <c r="F6446" t="s">
        <v>156</v>
      </c>
      <c r="G6446" t="s">
        <v>56</v>
      </c>
      <c r="H6446">
        <v>3</v>
      </c>
      <c r="I6446">
        <v>8.17</v>
      </c>
      <c r="J6446">
        <v>0.36799999999999999</v>
      </c>
      <c r="K6446">
        <v>5.62</v>
      </c>
      <c r="L6446" t="s">
        <v>57</v>
      </c>
    </row>
    <row r="6447" spans="1:12" x14ac:dyDescent="0.3">
      <c r="A6447" t="s">
        <v>3316</v>
      </c>
      <c r="B6447" t="s">
        <v>7461</v>
      </c>
      <c r="C6447" t="s">
        <v>6930</v>
      </c>
      <c r="D6447" t="s">
        <v>150</v>
      </c>
      <c r="E6447" t="s">
        <v>71</v>
      </c>
      <c r="F6447" t="s">
        <v>97</v>
      </c>
      <c r="G6447" t="s">
        <v>56</v>
      </c>
      <c r="H6447">
        <v>6</v>
      </c>
      <c r="I6447">
        <v>215.98</v>
      </c>
      <c r="J6447">
        <v>8.0000000000000002E-3</v>
      </c>
      <c r="K6447">
        <v>142.29</v>
      </c>
      <c r="L6447" t="s">
        <v>57</v>
      </c>
    </row>
    <row r="6448" spans="1:12" x14ac:dyDescent="0.3">
      <c r="A6448" t="s">
        <v>3813</v>
      </c>
      <c r="B6448" t="s">
        <v>6769</v>
      </c>
      <c r="C6448" t="s">
        <v>52</v>
      </c>
      <c r="D6448" t="s">
        <v>101</v>
      </c>
      <c r="E6448" t="s">
        <v>71</v>
      </c>
      <c r="F6448" t="s">
        <v>97</v>
      </c>
      <c r="G6448" t="s">
        <v>68</v>
      </c>
      <c r="H6448">
        <v>4</v>
      </c>
      <c r="I6448">
        <v>237.83</v>
      </c>
      <c r="J6448">
        <v>8.4000000000000005E-2</v>
      </c>
      <c r="K6448">
        <v>175.62</v>
      </c>
      <c r="L6448" t="s">
        <v>57</v>
      </c>
    </row>
    <row r="6449" spans="1:12" x14ac:dyDescent="0.3">
      <c r="A6449" t="s">
        <v>3865</v>
      </c>
      <c r="B6449" t="s">
        <v>7948</v>
      </c>
      <c r="C6449" t="s">
        <v>63</v>
      </c>
      <c r="D6449" t="s">
        <v>106</v>
      </c>
      <c r="E6449" t="s">
        <v>71</v>
      </c>
      <c r="F6449" t="s">
        <v>126</v>
      </c>
      <c r="G6449" t="s">
        <v>56</v>
      </c>
      <c r="H6449">
        <v>-3</v>
      </c>
      <c r="I6449">
        <v>63.85</v>
      </c>
      <c r="J6449">
        <v>0.19800000000000001</v>
      </c>
      <c r="K6449">
        <v>47.39</v>
      </c>
      <c r="L6449" t="s">
        <v>57</v>
      </c>
    </row>
    <row r="6450" spans="1:12" x14ac:dyDescent="0.3">
      <c r="A6450" t="s">
        <v>6008</v>
      </c>
      <c r="B6450" t="s">
        <v>7270</v>
      </c>
      <c r="C6450" t="s">
        <v>63</v>
      </c>
      <c r="D6450" t="s">
        <v>302</v>
      </c>
      <c r="E6450" t="s">
        <v>107</v>
      </c>
      <c r="F6450" t="s">
        <v>148</v>
      </c>
      <c r="G6450" t="s">
        <v>68</v>
      </c>
      <c r="H6450">
        <v>4</v>
      </c>
      <c r="I6450">
        <v>49.02</v>
      </c>
      <c r="J6450">
        <v>0.32500000000000001</v>
      </c>
      <c r="K6450">
        <v>15.21</v>
      </c>
      <c r="L6450" t="s">
        <v>57</v>
      </c>
    </row>
    <row r="6451" spans="1:12" x14ac:dyDescent="0.3">
      <c r="A6451" t="s">
        <v>5400</v>
      </c>
      <c r="B6451" t="s">
        <v>7249</v>
      </c>
      <c r="C6451" t="s">
        <v>52</v>
      </c>
      <c r="D6451" t="s">
        <v>75</v>
      </c>
      <c r="E6451" t="s">
        <v>71</v>
      </c>
      <c r="F6451" t="s">
        <v>97</v>
      </c>
      <c r="G6451" t="s">
        <v>68</v>
      </c>
      <c r="H6451">
        <v>1</v>
      </c>
      <c r="J6451">
        <v>7.5999999999999998E-2</v>
      </c>
      <c r="K6451">
        <v>50.45</v>
      </c>
      <c r="L6451" t="s">
        <v>57</v>
      </c>
    </row>
    <row r="6452" spans="1:12" x14ac:dyDescent="0.3">
      <c r="A6452" t="s">
        <v>1428</v>
      </c>
      <c r="B6452" t="s">
        <v>7951</v>
      </c>
      <c r="C6452" t="s">
        <v>6750</v>
      </c>
      <c r="D6452" t="s">
        <v>234</v>
      </c>
      <c r="E6452" t="s">
        <v>60</v>
      </c>
      <c r="F6452" t="s">
        <v>61</v>
      </c>
      <c r="G6452" t="s">
        <v>68</v>
      </c>
      <c r="H6452">
        <v>2</v>
      </c>
      <c r="I6452">
        <v>53.1</v>
      </c>
      <c r="J6452">
        <v>4.8000000000000001E-2</v>
      </c>
      <c r="K6452">
        <v>23.9</v>
      </c>
      <c r="L6452" t="s">
        <v>57</v>
      </c>
    </row>
    <row r="6453" spans="1:12" x14ac:dyDescent="0.3">
      <c r="A6453" t="s">
        <v>6483</v>
      </c>
      <c r="B6453" t="s">
        <v>7219</v>
      </c>
      <c r="C6453" t="s">
        <v>88</v>
      </c>
      <c r="D6453" t="s">
        <v>206</v>
      </c>
      <c r="E6453" t="s">
        <v>71</v>
      </c>
      <c r="F6453" t="s">
        <v>78</v>
      </c>
      <c r="G6453" t="s">
        <v>68</v>
      </c>
      <c r="H6453">
        <v>2</v>
      </c>
      <c r="I6453">
        <v>245.82</v>
      </c>
      <c r="J6453">
        <v>0.106</v>
      </c>
      <c r="K6453">
        <v>164.57</v>
      </c>
      <c r="L6453" t="s">
        <v>57</v>
      </c>
    </row>
    <row r="6454" spans="1:12" x14ac:dyDescent="0.3">
      <c r="A6454" t="s">
        <v>2787</v>
      </c>
      <c r="B6454" t="s">
        <v>8558</v>
      </c>
      <c r="C6454" t="s">
        <v>88</v>
      </c>
      <c r="D6454" t="s">
        <v>89</v>
      </c>
      <c r="E6454" t="s">
        <v>71</v>
      </c>
      <c r="F6454" t="s">
        <v>78</v>
      </c>
      <c r="G6454" t="s">
        <v>56</v>
      </c>
      <c r="H6454">
        <v>1</v>
      </c>
      <c r="I6454">
        <v>194.14</v>
      </c>
      <c r="J6454">
        <v>8.3000000000000004E-2</v>
      </c>
      <c r="K6454">
        <v>141.82</v>
      </c>
      <c r="L6454" t="s">
        <v>57</v>
      </c>
    </row>
    <row r="6455" spans="1:12" x14ac:dyDescent="0.3">
      <c r="A6455" t="s">
        <v>5672</v>
      </c>
      <c r="B6455" t="s">
        <v>7373</v>
      </c>
      <c r="C6455" t="s">
        <v>52</v>
      </c>
      <c r="D6455" t="s">
        <v>155</v>
      </c>
      <c r="E6455" t="s">
        <v>54</v>
      </c>
      <c r="F6455" t="s">
        <v>156</v>
      </c>
      <c r="G6455" t="s">
        <v>68</v>
      </c>
      <c r="H6455">
        <v>4</v>
      </c>
      <c r="I6455">
        <v>3.72</v>
      </c>
      <c r="J6455">
        <v>0.08</v>
      </c>
      <c r="K6455">
        <v>2.5</v>
      </c>
      <c r="L6455" t="s">
        <v>57</v>
      </c>
    </row>
    <row r="6456" spans="1:12" x14ac:dyDescent="0.3">
      <c r="A6456" t="s">
        <v>5006</v>
      </c>
      <c r="B6456" t="s">
        <v>7348</v>
      </c>
      <c r="C6456" t="s">
        <v>52</v>
      </c>
      <c r="E6456" t="s">
        <v>60</v>
      </c>
      <c r="F6456" t="s">
        <v>61</v>
      </c>
      <c r="G6456" t="s">
        <v>68</v>
      </c>
      <c r="H6456">
        <v>1</v>
      </c>
      <c r="I6456">
        <v>103.45</v>
      </c>
      <c r="J6456">
        <v>0.13300000000000001</v>
      </c>
      <c r="K6456">
        <v>50.87</v>
      </c>
    </row>
    <row r="6457" spans="1:12" x14ac:dyDescent="0.3">
      <c r="A6457" t="s">
        <v>3260</v>
      </c>
      <c r="B6457" t="s">
        <v>6995</v>
      </c>
      <c r="C6457" t="s">
        <v>63</v>
      </c>
      <c r="D6457" t="s">
        <v>119</v>
      </c>
      <c r="E6457" t="s">
        <v>93</v>
      </c>
      <c r="F6457" t="s">
        <v>255</v>
      </c>
      <c r="G6457" t="s">
        <v>68</v>
      </c>
      <c r="H6457">
        <v>2</v>
      </c>
      <c r="I6457">
        <v>33.96</v>
      </c>
      <c r="J6457">
        <v>0.25</v>
      </c>
      <c r="K6457">
        <v>15.28</v>
      </c>
      <c r="L6457" t="s">
        <v>57</v>
      </c>
    </row>
    <row r="6458" spans="1:12" x14ac:dyDescent="0.3">
      <c r="A6458" t="s">
        <v>4488</v>
      </c>
      <c r="B6458" t="s">
        <v>6913</v>
      </c>
      <c r="C6458" t="s">
        <v>52</v>
      </c>
      <c r="D6458" t="s">
        <v>53</v>
      </c>
      <c r="E6458" t="s">
        <v>54</v>
      </c>
      <c r="F6458" t="s">
        <v>114</v>
      </c>
      <c r="G6458" t="s">
        <v>56</v>
      </c>
      <c r="H6458">
        <v>3</v>
      </c>
      <c r="I6458">
        <v>20.94</v>
      </c>
      <c r="J6458">
        <v>2.5999999999999999E-2</v>
      </c>
      <c r="K6458">
        <v>13.08</v>
      </c>
      <c r="L6458" t="s">
        <v>57</v>
      </c>
    </row>
    <row r="6459" spans="1:12" x14ac:dyDescent="0.3">
      <c r="A6459" t="s">
        <v>1034</v>
      </c>
      <c r="B6459" t="s">
        <v>7290</v>
      </c>
      <c r="C6459" t="s">
        <v>63</v>
      </c>
      <c r="D6459" t="s">
        <v>82</v>
      </c>
      <c r="E6459" t="s">
        <v>93</v>
      </c>
      <c r="F6459" t="s">
        <v>255</v>
      </c>
      <c r="G6459" t="s">
        <v>68</v>
      </c>
      <c r="H6459">
        <v>4</v>
      </c>
      <c r="I6459">
        <v>54.86</v>
      </c>
      <c r="J6459">
        <v>0.155</v>
      </c>
      <c r="K6459">
        <v>25.57</v>
      </c>
      <c r="L6459" t="s">
        <v>104</v>
      </c>
    </row>
    <row r="6460" spans="1:12" x14ac:dyDescent="0.3">
      <c r="A6460" t="s">
        <v>770</v>
      </c>
      <c r="B6460" t="s">
        <v>7132</v>
      </c>
      <c r="C6460" t="s">
        <v>88</v>
      </c>
      <c r="D6460" t="s">
        <v>162</v>
      </c>
      <c r="E6460" t="s">
        <v>54</v>
      </c>
      <c r="F6460" t="s">
        <v>156</v>
      </c>
      <c r="G6460" t="s">
        <v>56</v>
      </c>
      <c r="H6460">
        <v>1</v>
      </c>
      <c r="I6460">
        <v>18.66</v>
      </c>
      <c r="J6460">
        <v>6.9000000000000006E-2</v>
      </c>
      <c r="K6460">
        <v>11.94</v>
      </c>
      <c r="L6460" t="s">
        <v>57</v>
      </c>
    </row>
    <row r="6461" spans="1:12" x14ac:dyDescent="0.3">
      <c r="A6461" t="s">
        <v>2701</v>
      </c>
      <c r="B6461" t="s">
        <v>6749</v>
      </c>
      <c r="C6461" t="s">
        <v>84</v>
      </c>
      <c r="D6461" t="s">
        <v>229</v>
      </c>
      <c r="E6461" t="s">
        <v>7021</v>
      </c>
      <c r="F6461" t="s">
        <v>139</v>
      </c>
      <c r="G6461" t="s">
        <v>68</v>
      </c>
      <c r="H6461">
        <v>700</v>
      </c>
      <c r="I6461">
        <v>27.72</v>
      </c>
      <c r="J6461">
        <v>0.13200000000000001</v>
      </c>
      <c r="K6461">
        <v>11.78</v>
      </c>
      <c r="L6461" t="s">
        <v>6720</v>
      </c>
    </row>
    <row r="6462" spans="1:12" x14ac:dyDescent="0.3">
      <c r="A6462" t="s">
        <v>3120</v>
      </c>
      <c r="B6462" t="s">
        <v>8076</v>
      </c>
      <c r="C6462" t="s">
        <v>52</v>
      </c>
      <c r="D6462" t="s">
        <v>113</v>
      </c>
      <c r="E6462" t="s">
        <v>71</v>
      </c>
      <c r="F6462" t="s">
        <v>126</v>
      </c>
      <c r="G6462" t="s">
        <v>56</v>
      </c>
      <c r="H6462">
        <v>7</v>
      </c>
      <c r="I6462">
        <v>244.54</v>
      </c>
      <c r="J6462">
        <v>0</v>
      </c>
      <c r="K6462">
        <v>159.80000000000001</v>
      </c>
      <c r="L6462" t="s">
        <v>57</v>
      </c>
    </row>
    <row r="6463" spans="1:12" x14ac:dyDescent="0.3">
      <c r="A6463" t="s">
        <v>2357</v>
      </c>
      <c r="B6463" t="s">
        <v>8725</v>
      </c>
      <c r="C6463" t="s">
        <v>88</v>
      </c>
      <c r="D6463" t="s">
        <v>162</v>
      </c>
      <c r="E6463" t="s">
        <v>60</v>
      </c>
      <c r="F6463" t="s">
        <v>99</v>
      </c>
      <c r="G6463" t="s">
        <v>68</v>
      </c>
      <c r="H6463">
        <v>1</v>
      </c>
      <c r="I6463">
        <v>35.31</v>
      </c>
      <c r="J6463">
        <v>3.1E-2</v>
      </c>
      <c r="K6463">
        <v>14.7</v>
      </c>
      <c r="L6463" t="s">
        <v>57</v>
      </c>
    </row>
    <row r="6464" spans="1:12" x14ac:dyDescent="0.3">
      <c r="A6464" t="s">
        <v>3616</v>
      </c>
      <c r="B6464" t="s">
        <v>7553</v>
      </c>
      <c r="C6464" t="s">
        <v>52</v>
      </c>
      <c r="D6464" t="s">
        <v>113</v>
      </c>
      <c r="E6464" t="s">
        <v>107</v>
      </c>
      <c r="F6464" t="s">
        <v>148</v>
      </c>
      <c r="G6464" t="s">
        <v>56</v>
      </c>
      <c r="H6464">
        <v>6</v>
      </c>
      <c r="I6464">
        <v>16.829999999999998</v>
      </c>
      <c r="J6464">
        <v>0.03</v>
      </c>
      <c r="K6464">
        <v>7.03</v>
      </c>
      <c r="L6464" t="s">
        <v>57</v>
      </c>
    </row>
    <row r="6465" spans="1:12" x14ac:dyDescent="0.3">
      <c r="A6465" t="s">
        <v>687</v>
      </c>
      <c r="B6465" t="s">
        <v>7264</v>
      </c>
      <c r="C6465" t="s">
        <v>84</v>
      </c>
      <c r="D6465" t="s">
        <v>196</v>
      </c>
      <c r="E6465" t="s">
        <v>93</v>
      </c>
      <c r="F6465" t="s">
        <v>141</v>
      </c>
      <c r="G6465" t="s">
        <v>56</v>
      </c>
      <c r="H6465">
        <v>7</v>
      </c>
      <c r="I6465">
        <v>46.5</v>
      </c>
      <c r="J6465">
        <v>0.109</v>
      </c>
      <c r="K6465">
        <v>18.649999999999999</v>
      </c>
      <c r="L6465" t="s">
        <v>57</v>
      </c>
    </row>
    <row r="6466" spans="1:12" x14ac:dyDescent="0.3">
      <c r="A6466" t="s">
        <v>3917</v>
      </c>
      <c r="B6466" t="s">
        <v>6711</v>
      </c>
      <c r="C6466" t="s">
        <v>52</v>
      </c>
      <c r="D6466" t="s">
        <v>96</v>
      </c>
      <c r="E6466" t="s">
        <v>107</v>
      </c>
      <c r="F6466" t="s">
        <v>6797</v>
      </c>
      <c r="G6466" t="s">
        <v>68</v>
      </c>
      <c r="H6466">
        <v>19</v>
      </c>
      <c r="I6466">
        <v>43.84</v>
      </c>
      <c r="J6466">
        <v>2.5999999999999999E-2</v>
      </c>
      <c r="K6466">
        <v>18.64</v>
      </c>
      <c r="L6466" t="s">
        <v>104</v>
      </c>
    </row>
    <row r="6467" spans="1:12" x14ac:dyDescent="0.3">
      <c r="A6467" t="s">
        <v>2438</v>
      </c>
      <c r="B6467" t="s">
        <v>6839</v>
      </c>
      <c r="C6467" t="s">
        <v>63</v>
      </c>
      <c r="D6467" t="s">
        <v>159</v>
      </c>
      <c r="E6467" t="s">
        <v>71</v>
      </c>
      <c r="F6467" t="s">
        <v>78</v>
      </c>
      <c r="G6467" t="s">
        <v>68</v>
      </c>
      <c r="H6467">
        <v>6</v>
      </c>
      <c r="I6467">
        <v>202.41</v>
      </c>
      <c r="J6467">
        <v>0.30299999999999999</v>
      </c>
      <c r="K6467">
        <v>150.22</v>
      </c>
      <c r="L6467" t="s">
        <v>57</v>
      </c>
    </row>
    <row r="6468" spans="1:12" x14ac:dyDescent="0.3">
      <c r="A6468" t="s">
        <v>95</v>
      </c>
      <c r="B6468" t="s">
        <v>7187</v>
      </c>
      <c r="C6468" t="s">
        <v>52</v>
      </c>
      <c r="D6468" t="s">
        <v>96</v>
      </c>
      <c r="E6468" t="s">
        <v>71</v>
      </c>
      <c r="F6468" t="s">
        <v>97</v>
      </c>
      <c r="G6468" t="s">
        <v>56</v>
      </c>
      <c r="H6468">
        <v>3</v>
      </c>
      <c r="I6468">
        <v>67.03</v>
      </c>
      <c r="J6468">
        <v>0.128</v>
      </c>
      <c r="K6468">
        <v>45.18</v>
      </c>
      <c r="L6468" t="s">
        <v>57</v>
      </c>
    </row>
    <row r="6469" spans="1:12" x14ac:dyDescent="0.3">
      <c r="A6469" t="s">
        <v>1831</v>
      </c>
      <c r="B6469" t="s">
        <v>6859</v>
      </c>
      <c r="C6469" t="s">
        <v>88</v>
      </c>
      <c r="D6469" t="s">
        <v>7026</v>
      </c>
      <c r="E6469" t="s">
        <v>60</v>
      </c>
      <c r="F6469" t="s">
        <v>99</v>
      </c>
      <c r="G6469" t="s">
        <v>68</v>
      </c>
      <c r="H6469">
        <v>4</v>
      </c>
      <c r="I6469">
        <v>89.15</v>
      </c>
      <c r="J6469">
        <v>0.104</v>
      </c>
      <c r="K6469">
        <v>45.86</v>
      </c>
      <c r="L6469" t="s">
        <v>57</v>
      </c>
    </row>
    <row r="6470" spans="1:12" x14ac:dyDescent="0.3">
      <c r="A6470" t="s">
        <v>890</v>
      </c>
      <c r="B6470" t="s">
        <v>7540</v>
      </c>
      <c r="C6470" t="s">
        <v>88</v>
      </c>
      <c r="D6470" t="s">
        <v>206</v>
      </c>
      <c r="E6470" t="s">
        <v>60</v>
      </c>
      <c r="F6470" t="s">
        <v>99</v>
      </c>
      <c r="G6470" t="s">
        <v>56</v>
      </c>
      <c r="H6470">
        <v>3</v>
      </c>
      <c r="I6470">
        <v>108.2</v>
      </c>
      <c r="J6470">
        <v>0.13800000000000001</v>
      </c>
      <c r="K6470">
        <v>50.22</v>
      </c>
      <c r="L6470" t="s">
        <v>57</v>
      </c>
    </row>
    <row r="6471" spans="1:12" x14ac:dyDescent="0.3">
      <c r="A6471" t="s">
        <v>5646</v>
      </c>
      <c r="B6471" t="s">
        <v>8043</v>
      </c>
      <c r="C6471" t="s">
        <v>63</v>
      </c>
      <c r="D6471" t="s">
        <v>165</v>
      </c>
      <c r="E6471" t="s">
        <v>93</v>
      </c>
      <c r="F6471" t="s">
        <v>124</v>
      </c>
      <c r="G6471" t="s">
        <v>68</v>
      </c>
      <c r="H6471">
        <v>10</v>
      </c>
      <c r="I6471">
        <v>15.12</v>
      </c>
      <c r="J6471">
        <v>0.28799999999999998</v>
      </c>
      <c r="K6471">
        <v>7.29</v>
      </c>
      <c r="L6471" t="s">
        <v>57</v>
      </c>
    </row>
    <row r="6472" spans="1:12" x14ac:dyDescent="0.3">
      <c r="A6472" t="s">
        <v>3126</v>
      </c>
      <c r="C6472" t="s">
        <v>88</v>
      </c>
      <c r="D6472" t="s">
        <v>234</v>
      </c>
      <c r="E6472" t="s">
        <v>107</v>
      </c>
      <c r="F6472" t="s">
        <v>139</v>
      </c>
      <c r="H6472">
        <v>4</v>
      </c>
      <c r="I6472">
        <v>24.55</v>
      </c>
      <c r="J6472">
        <v>0.13300000000000001</v>
      </c>
      <c r="K6472">
        <v>9.8000000000000007</v>
      </c>
      <c r="L6472" t="s">
        <v>57</v>
      </c>
    </row>
    <row r="6473" spans="1:12" x14ac:dyDescent="0.3">
      <c r="A6473" t="s">
        <v>3536</v>
      </c>
      <c r="B6473" t="s">
        <v>8117</v>
      </c>
      <c r="C6473" t="s">
        <v>63</v>
      </c>
      <c r="D6473" t="s">
        <v>263</v>
      </c>
      <c r="E6473" t="s">
        <v>71</v>
      </c>
      <c r="F6473" t="s">
        <v>86</v>
      </c>
      <c r="G6473" t="s">
        <v>56</v>
      </c>
      <c r="H6473">
        <v>2</v>
      </c>
      <c r="I6473">
        <v>284.85000000000002</v>
      </c>
      <c r="J6473">
        <v>0.154</v>
      </c>
      <c r="K6473">
        <v>200.79</v>
      </c>
      <c r="L6473" t="s">
        <v>104</v>
      </c>
    </row>
    <row r="6474" spans="1:12" x14ac:dyDescent="0.3">
      <c r="A6474" t="s">
        <v>1535</v>
      </c>
      <c r="B6474" t="s">
        <v>8709</v>
      </c>
      <c r="C6474" t="s">
        <v>63</v>
      </c>
      <c r="D6474" t="s">
        <v>64</v>
      </c>
      <c r="E6474" t="s">
        <v>107</v>
      </c>
      <c r="F6474" t="s">
        <v>148</v>
      </c>
      <c r="G6474" t="s">
        <v>68</v>
      </c>
      <c r="H6474">
        <v>2</v>
      </c>
      <c r="I6474">
        <v>16.04</v>
      </c>
      <c r="J6474">
        <v>0.17699999999999999</v>
      </c>
      <c r="K6474">
        <v>5.07</v>
      </c>
      <c r="L6474" t="s">
        <v>6720</v>
      </c>
    </row>
    <row r="6475" spans="1:12" x14ac:dyDescent="0.3">
      <c r="A6475" t="s">
        <v>2993</v>
      </c>
      <c r="B6475" t="s">
        <v>7222</v>
      </c>
      <c r="C6475" t="s">
        <v>88</v>
      </c>
      <c r="D6475" t="s">
        <v>7528</v>
      </c>
      <c r="E6475" t="s">
        <v>71</v>
      </c>
      <c r="F6475" t="s">
        <v>78</v>
      </c>
      <c r="G6475" t="s">
        <v>68</v>
      </c>
      <c r="H6475">
        <v>5</v>
      </c>
      <c r="I6475">
        <v>57.52</v>
      </c>
      <c r="J6475">
        <v>0.107</v>
      </c>
      <c r="K6475">
        <v>45.05</v>
      </c>
      <c r="L6475" t="s">
        <v>57</v>
      </c>
    </row>
    <row r="6476" spans="1:12" x14ac:dyDescent="0.3">
      <c r="A6476" t="s">
        <v>6014</v>
      </c>
      <c r="B6476" t="s">
        <v>7371</v>
      </c>
      <c r="C6476" t="s">
        <v>63</v>
      </c>
      <c r="D6476" t="s">
        <v>263</v>
      </c>
      <c r="E6476" t="s">
        <v>60</v>
      </c>
      <c r="F6476" t="s">
        <v>67</v>
      </c>
      <c r="G6476" t="s">
        <v>68</v>
      </c>
      <c r="H6476">
        <v>3</v>
      </c>
      <c r="I6476">
        <v>28.33</v>
      </c>
      <c r="J6476">
        <v>0.17</v>
      </c>
      <c r="K6476">
        <v>13.17</v>
      </c>
      <c r="L6476" t="s">
        <v>57</v>
      </c>
    </row>
    <row r="6477" spans="1:12" x14ac:dyDescent="0.3">
      <c r="A6477" t="s">
        <v>5942</v>
      </c>
      <c r="B6477" t="s">
        <v>8667</v>
      </c>
      <c r="C6477" t="s">
        <v>84</v>
      </c>
      <c r="D6477" t="s">
        <v>229</v>
      </c>
      <c r="E6477" t="s">
        <v>107</v>
      </c>
      <c r="F6477" t="s">
        <v>193</v>
      </c>
      <c r="G6477" t="s">
        <v>56</v>
      </c>
      <c r="H6477">
        <v>9</v>
      </c>
      <c r="I6477">
        <v>30.86</v>
      </c>
      <c r="J6477">
        <v>8.5000000000000006E-2</v>
      </c>
      <c r="K6477">
        <v>9.6</v>
      </c>
      <c r="L6477" t="s">
        <v>57</v>
      </c>
    </row>
    <row r="6478" spans="1:12" x14ac:dyDescent="0.3">
      <c r="A6478" t="s">
        <v>2553</v>
      </c>
      <c r="B6478" t="s">
        <v>8013</v>
      </c>
      <c r="C6478" t="s">
        <v>84</v>
      </c>
      <c r="D6478" t="s">
        <v>147</v>
      </c>
      <c r="E6478" t="s">
        <v>93</v>
      </c>
      <c r="F6478" t="s">
        <v>124</v>
      </c>
      <c r="G6478" t="s">
        <v>68</v>
      </c>
      <c r="H6478">
        <v>8</v>
      </c>
      <c r="I6478">
        <v>85.66</v>
      </c>
      <c r="J6478">
        <v>0</v>
      </c>
      <c r="K6478">
        <v>36.65</v>
      </c>
      <c r="L6478" t="s">
        <v>57</v>
      </c>
    </row>
    <row r="6479" spans="1:12" x14ac:dyDescent="0.3">
      <c r="A6479" t="s">
        <v>483</v>
      </c>
      <c r="C6479" t="s">
        <v>52</v>
      </c>
      <c r="D6479" t="s">
        <v>272</v>
      </c>
      <c r="E6479" t="s">
        <v>7039</v>
      </c>
      <c r="F6479" t="s">
        <v>156</v>
      </c>
      <c r="G6479" t="s">
        <v>56</v>
      </c>
      <c r="H6479">
        <v>2</v>
      </c>
      <c r="I6479">
        <v>4.18</v>
      </c>
      <c r="J6479">
        <v>1.4999999999999999E-2</v>
      </c>
      <c r="K6479">
        <v>2.57</v>
      </c>
      <c r="L6479" t="s">
        <v>104</v>
      </c>
    </row>
    <row r="6480" spans="1:12" x14ac:dyDescent="0.3">
      <c r="A6480" t="s">
        <v>2886</v>
      </c>
      <c r="B6480" t="s">
        <v>8726</v>
      </c>
      <c r="C6480" t="s">
        <v>63</v>
      </c>
      <c r="D6480" t="s">
        <v>119</v>
      </c>
      <c r="E6480" t="s">
        <v>107</v>
      </c>
      <c r="F6480" t="s">
        <v>139</v>
      </c>
      <c r="G6480" t="s">
        <v>56</v>
      </c>
      <c r="H6480">
        <v>5</v>
      </c>
      <c r="I6480">
        <v>23.08</v>
      </c>
      <c r="J6480">
        <v>0.26500000000000001</v>
      </c>
      <c r="K6480">
        <v>8.74</v>
      </c>
      <c r="L6480" t="s">
        <v>57</v>
      </c>
    </row>
    <row r="6481" spans="1:12" x14ac:dyDescent="0.3">
      <c r="A6481" t="s">
        <v>4430</v>
      </c>
      <c r="B6481" t="s">
        <v>6829</v>
      </c>
      <c r="C6481" t="s">
        <v>84</v>
      </c>
      <c r="D6481" t="s">
        <v>372</v>
      </c>
      <c r="E6481" t="s">
        <v>54</v>
      </c>
      <c r="F6481" t="s">
        <v>156</v>
      </c>
      <c r="G6481" t="s">
        <v>56</v>
      </c>
      <c r="H6481">
        <v>10</v>
      </c>
      <c r="I6481">
        <v>19.91</v>
      </c>
      <c r="J6481">
        <v>8.8999999999999996E-2</v>
      </c>
      <c r="K6481">
        <v>13.43</v>
      </c>
      <c r="L6481" t="s">
        <v>57</v>
      </c>
    </row>
    <row r="6482" spans="1:12" x14ac:dyDescent="0.3">
      <c r="A6482" t="s">
        <v>5069</v>
      </c>
      <c r="B6482" t="s">
        <v>8430</v>
      </c>
      <c r="C6482" t="s">
        <v>52</v>
      </c>
      <c r="D6482" t="s">
        <v>181</v>
      </c>
      <c r="E6482" t="s">
        <v>71</v>
      </c>
      <c r="F6482" t="s">
        <v>78</v>
      </c>
      <c r="G6482" t="s">
        <v>56</v>
      </c>
      <c r="H6482">
        <v>2</v>
      </c>
      <c r="I6482">
        <v>121.88</v>
      </c>
      <c r="J6482">
        <v>0.112</v>
      </c>
      <c r="K6482">
        <v>95.93</v>
      </c>
      <c r="L6482" t="s">
        <v>57</v>
      </c>
    </row>
    <row r="6483" spans="1:12" x14ac:dyDescent="0.3">
      <c r="A6483" t="s">
        <v>3645</v>
      </c>
      <c r="B6483" t="s">
        <v>7064</v>
      </c>
      <c r="C6483" t="s">
        <v>6865</v>
      </c>
      <c r="D6483" t="s">
        <v>263</v>
      </c>
      <c r="E6483" t="s">
        <v>107</v>
      </c>
      <c r="F6483" t="s">
        <v>193</v>
      </c>
      <c r="G6483" t="s">
        <v>68</v>
      </c>
      <c r="H6483">
        <v>5</v>
      </c>
      <c r="I6483">
        <v>41.18</v>
      </c>
      <c r="J6483">
        <v>0.29399999999999998</v>
      </c>
      <c r="K6483">
        <v>12.89</v>
      </c>
      <c r="L6483" t="s">
        <v>57</v>
      </c>
    </row>
    <row r="6484" spans="1:12" x14ac:dyDescent="0.3">
      <c r="A6484" t="s">
        <v>3139</v>
      </c>
      <c r="B6484" t="s">
        <v>6886</v>
      </c>
      <c r="C6484" t="s">
        <v>63</v>
      </c>
      <c r="D6484" t="s">
        <v>7138</v>
      </c>
      <c r="E6484" t="s">
        <v>71</v>
      </c>
      <c r="F6484" t="s">
        <v>126</v>
      </c>
      <c r="G6484" t="s">
        <v>68</v>
      </c>
      <c r="H6484">
        <v>3</v>
      </c>
      <c r="I6484">
        <v>137.31</v>
      </c>
      <c r="J6484">
        <v>0.125</v>
      </c>
      <c r="K6484">
        <v>90.36</v>
      </c>
      <c r="L6484" t="s">
        <v>57</v>
      </c>
    </row>
    <row r="6485" spans="1:12" x14ac:dyDescent="0.3">
      <c r="A6485" t="s">
        <v>3547</v>
      </c>
      <c r="B6485" t="s">
        <v>8015</v>
      </c>
      <c r="C6485" t="s">
        <v>88</v>
      </c>
      <c r="D6485" t="s">
        <v>198</v>
      </c>
      <c r="E6485" t="s">
        <v>54</v>
      </c>
      <c r="F6485" t="s">
        <v>114</v>
      </c>
      <c r="G6485" t="s">
        <v>56</v>
      </c>
      <c r="H6485">
        <v>8</v>
      </c>
      <c r="I6485">
        <v>18.52</v>
      </c>
      <c r="J6485">
        <v>0.08</v>
      </c>
      <c r="K6485">
        <v>10.89</v>
      </c>
      <c r="L6485" t="s">
        <v>104</v>
      </c>
    </row>
    <row r="6486" spans="1:12" x14ac:dyDescent="0.3">
      <c r="A6486" t="s">
        <v>3199</v>
      </c>
      <c r="B6486" t="s">
        <v>7004</v>
      </c>
      <c r="C6486" t="s">
        <v>84</v>
      </c>
      <c r="D6486" t="s">
        <v>372</v>
      </c>
      <c r="E6486" t="s">
        <v>71</v>
      </c>
      <c r="F6486" t="s">
        <v>97</v>
      </c>
      <c r="G6486" t="s">
        <v>68</v>
      </c>
      <c r="H6486">
        <v>7</v>
      </c>
      <c r="I6486">
        <v>234.67</v>
      </c>
      <c r="J6486">
        <v>4.7E-2</v>
      </c>
      <c r="K6486">
        <v>181.12</v>
      </c>
      <c r="L6486" t="s">
        <v>57</v>
      </c>
    </row>
    <row r="6487" spans="1:12" x14ac:dyDescent="0.3">
      <c r="A6487" t="s">
        <v>2385</v>
      </c>
      <c r="B6487" t="s">
        <v>6751</v>
      </c>
      <c r="C6487" t="s">
        <v>52</v>
      </c>
      <c r="D6487" t="s">
        <v>53</v>
      </c>
      <c r="E6487" t="s">
        <v>54</v>
      </c>
      <c r="F6487" t="s">
        <v>114</v>
      </c>
      <c r="G6487" t="s">
        <v>56</v>
      </c>
      <c r="H6487">
        <v>3</v>
      </c>
      <c r="I6487">
        <v>20.059999999999999</v>
      </c>
      <c r="J6487">
        <v>9.7000000000000003E-2</v>
      </c>
      <c r="K6487">
        <v>13.11</v>
      </c>
      <c r="L6487" t="s">
        <v>57</v>
      </c>
    </row>
    <row r="6488" spans="1:12" x14ac:dyDescent="0.3">
      <c r="A6488" t="s">
        <v>1091</v>
      </c>
      <c r="B6488" t="s">
        <v>7366</v>
      </c>
      <c r="C6488" t="s">
        <v>88</v>
      </c>
      <c r="D6488" t="s">
        <v>234</v>
      </c>
      <c r="E6488" t="s">
        <v>60</v>
      </c>
      <c r="F6488" t="s">
        <v>8163</v>
      </c>
      <c r="G6488" t="s">
        <v>56</v>
      </c>
      <c r="H6488">
        <v>2</v>
      </c>
      <c r="I6488">
        <v>44.24</v>
      </c>
      <c r="J6488">
        <v>1.4999999999999999E-2</v>
      </c>
      <c r="K6488">
        <v>22.43</v>
      </c>
      <c r="L6488" t="s">
        <v>57</v>
      </c>
    </row>
    <row r="6489" spans="1:12" x14ac:dyDescent="0.3">
      <c r="A6489" t="s">
        <v>4530</v>
      </c>
      <c r="B6489" t="s">
        <v>7451</v>
      </c>
      <c r="C6489" t="s">
        <v>52</v>
      </c>
      <c r="D6489" t="s">
        <v>130</v>
      </c>
      <c r="E6489" t="s">
        <v>93</v>
      </c>
      <c r="F6489" t="s">
        <v>141</v>
      </c>
      <c r="G6489" t="s">
        <v>56</v>
      </c>
      <c r="H6489">
        <v>1</v>
      </c>
      <c r="I6489">
        <v>54.61</v>
      </c>
      <c r="J6489">
        <v>0.14000000000000001</v>
      </c>
      <c r="K6489">
        <v>23.11</v>
      </c>
      <c r="L6489" t="s">
        <v>57</v>
      </c>
    </row>
    <row r="6490" spans="1:12" x14ac:dyDescent="0.3">
      <c r="A6490" t="s">
        <v>3097</v>
      </c>
      <c r="B6490" t="s">
        <v>7533</v>
      </c>
      <c r="C6490" t="s">
        <v>88</v>
      </c>
      <c r="D6490" t="s">
        <v>7528</v>
      </c>
      <c r="E6490" t="s">
        <v>71</v>
      </c>
      <c r="F6490" t="s">
        <v>126</v>
      </c>
      <c r="G6490" t="s">
        <v>68</v>
      </c>
      <c r="H6490">
        <v>4</v>
      </c>
      <c r="I6490">
        <v>161.29</v>
      </c>
      <c r="K6490">
        <v>109.33</v>
      </c>
      <c r="L6490" t="s">
        <v>57</v>
      </c>
    </row>
    <row r="6491" spans="1:12" x14ac:dyDescent="0.3">
      <c r="A6491" t="s">
        <v>1334</v>
      </c>
      <c r="B6491" t="s">
        <v>7951</v>
      </c>
      <c r="C6491" t="s">
        <v>52</v>
      </c>
      <c r="D6491" t="s">
        <v>70</v>
      </c>
      <c r="E6491" t="s">
        <v>54</v>
      </c>
      <c r="F6491" t="s">
        <v>268</v>
      </c>
      <c r="G6491" t="s">
        <v>56</v>
      </c>
      <c r="H6491">
        <v>1</v>
      </c>
      <c r="I6491">
        <v>4.1500000000000004</v>
      </c>
      <c r="J6491">
        <v>5.2999999999999999E-2</v>
      </c>
      <c r="K6491">
        <v>2.29</v>
      </c>
      <c r="L6491" t="s">
        <v>57</v>
      </c>
    </row>
    <row r="6492" spans="1:12" x14ac:dyDescent="0.3">
      <c r="A6492" t="s">
        <v>4411</v>
      </c>
      <c r="B6492" t="s">
        <v>8727</v>
      </c>
      <c r="C6492" t="s">
        <v>6930</v>
      </c>
      <c r="D6492" t="s">
        <v>243</v>
      </c>
      <c r="E6492" t="s">
        <v>54</v>
      </c>
      <c r="F6492" t="s">
        <v>156</v>
      </c>
      <c r="G6492" t="s">
        <v>68</v>
      </c>
      <c r="H6492">
        <v>5</v>
      </c>
      <c r="I6492">
        <v>16.12</v>
      </c>
      <c r="J6492">
        <v>0.16</v>
      </c>
      <c r="K6492">
        <v>9.3000000000000007</v>
      </c>
      <c r="L6492" t="s">
        <v>57</v>
      </c>
    </row>
    <row r="6493" spans="1:12" x14ac:dyDescent="0.3">
      <c r="A6493" t="s">
        <v>6641</v>
      </c>
      <c r="B6493" t="s">
        <v>8296</v>
      </c>
      <c r="C6493" t="s">
        <v>84</v>
      </c>
      <c r="D6493" t="s">
        <v>144</v>
      </c>
      <c r="E6493" t="s">
        <v>71</v>
      </c>
      <c r="F6493" t="s">
        <v>126</v>
      </c>
      <c r="G6493" t="s">
        <v>68</v>
      </c>
      <c r="H6493">
        <v>1</v>
      </c>
      <c r="I6493">
        <v>107.89</v>
      </c>
      <c r="J6493">
        <v>5.7000000000000002E-2</v>
      </c>
      <c r="K6493">
        <v>79.88</v>
      </c>
      <c r="L6493" t="s">
        <v>57</v>
      </c>
    </row>
    <row r="6494" spans="1:12" x14ac:dyDescent="0.3">
      <c r="A6494" t="s">
        <v>6592</v>
      </c>
      <c r="B6494" t="s">
        <v>7938</v>
      </c>
      <c r="C6494" t="s">
        <v>52</v>
      </c>
      <c r="D6494" t="s">
        <v>113</v>
      </c>
      <c r="E6494" t="s">
        <v>71</v>
      </c>
      <c r="F6494" t="s">
        <v>97</v>
      </c>
      <c r="G6494" t="s">
        <v>68</v>
      </c>
      <c r="H6494">
        <v>3</v>
      </c>
      <c r="I6494">
        <v>233.25</v>
      </c>
      <c r="J6494">
        <v>0.11799999999999999</v>
      </c>
      <c r="K6494">
        <v>178.11</v>
      </c>
      <c r="L6494" t="s">
        <v>57</v>
      </c>
    </row>
    <row r="6495" spans="1:12" x14ac:dyDescent="0.3">
      <c r="A6495" t="s">
        <v>2427</v>
      </c>
      <c r="B6495" t="s">
        <v>7173</v>
      </c>
      <c r="C6495" t="s">
        <v>88</v>
      </c>
      <c r="D6495" t="s">
        <v>135</v>
      </c>
      <c r="E6495" t="s">
        <v>60</v>
      </c>
      <c r="F6495" t="s">
        <v>99</v>
      </c>
      <c r="G6495" t="s">
        <v>68</v>
      </c>
      <c r="H6495">
        <v>6</v>
      </c>
      <c r="I6495">
        <v>23.06</v>
      </c>
      <c r="J6495">
        <v>5.1999999999999998E-2</v>
      </c>
      <c r="K6495">
        <v>10.11</v>
      </c>
      <c r="L6495" t="s">
        <v>57</v>
      </c>
    </row>
    <row r="6496" spans="1:12" x14ac:dyDescent="0.3">
      <c r="A6496" t="s">
        <v>4081</v>
      </c>
      <c r="B6496" t="s">
        <v>8557</v>
      </c>
      <c r="C6496" t="s">
        <v>88</v>
      </c>
      <c r="D6496" t="s">
        <v>234</v>
      </c>
      <c r="E6496" t="s">
        <v>107</v>
      </c>
      <c r="F6496" t="s">
        <v>108</v>
      </c>
      <c r="G6496" t="s">
        <v>68</v>
      </c>
      <c r="H6496">
        <v>1</v>
      </c>
      <c r="I6496">
        <v>21.58</v>
      </c>
      <c r="J6496">
        <v>5.5E-2</v>
      </c>
      <c r="K6496">
        <v>7.82</v>
      </c>
      <c r="L6496" t="s">
        <v>57</v>
      </c>
    </row>
    <row r="6497" spans="1:12" x14ac:dyDescent="0.3">
      <c r="A6497" t="s">
        <v>2001</v>
      </c>
      <c r="B6497" t="s">
        <v>8728</v>
      </c>
      <c r="C6497" t="s">
        <v>84</v>
      </c>
      <c r="E6497" t="s">
        <v>93</v>
      </c>
      <c r="F6497" t="s">
        <v>255</v>
      </c>
      <c r="H6497">
        <v>1</v>
      </c>
      <c r="I6497">
        <v>35.909999999999997</v>
      </c>
      <c r="J6497">
        <v>0.11899999999999999</v>
      </c>
      <c r="K6497">
        <v>13.78</v>
      </c>
      <c r="L6497" t="s">
        <v>57</v>
      </c>
    </row>
    <row r="6498" spans="1:12" x14ac:dyDescent="0.3">
      <c r="A6498" t="s">
        <v>5964</v>
      </c>
      <c r="B6498" t="s">
        <v>7955</v>
      </c>
      <c r="C6498" t="s">
        <v>52</v>
      </c>
      <c r="D6498" t="s">
        <v>181</v>
      </c>
      <c r="E6498" t="s">
        <v>71</v>
      </c>
      <c r="F6498" t="s">
        <v>72</v>
      </c>
      <c r="G6498" t="s">
        <v>56</v>
      </c>
      <c r="H6498">
        <v>14</v>
      </c>
      <c r="I6498">
        <v>199.35</v>
      </c>
      <c r="J6498">
        <v>8.1000000000000003E-2</v>
      </c>
      <c r="K6498">
        <v>158.49</v>
      </c>
      <c r="L6498" t="s">
        <v>57</v>
      </c>
    </row>
    <row r="6499" spans="1:12" x14ac:dyDescent="0.3">
      <c r="A6499" t="s">
        <v>4287</v>
      </c>
      <c r="B6499" t="s">
        <v>7137</v>
      </c>
      <c r="C6499" t="s">
        <v>52</v>
      </c>
      <c r="D6499" t="s">
        <v>70</v>
      </c>
      <c r="E6499" t="s">
        <v>60</v>
      </c>
      <c r="F6499" t="s">
        <v>90</v>
      </c>
      <c r="G6499" t="s">
        <v>68</v>
      </c>
      <c r="H6499">
        <v>7</v>
      </c>
      <c r="I6499">
        <v>98.83</v>
      </c>
      <c r="J6499">
        <v>0.13300000000000001</v>
      </c>
      <c r="K6499">
        <v>50.98</v>
      </c>
      <c r="L6499" t="s">
        <v>57</v>
      </c>
    </row>
    <row r="6500" spans="1:12" x14ac:dyDescent="0.3">
      <c r="A6500" t="s">
        <v>2946</v>
      </c>
      <c r="B6500" t="s">
        <v>7084</v>
      </c>
      <c r="C6500" t="s">
        <v>63</v>
      </c>
      <c r="D6500" t="s">
        <v>251</v>
      </c>
      <c r="E6500" t="s">
        <v>60</v>
      </c>
      <c r="F6500" t="s">
        <v>61</v>
      </c>
      <c r="G6500" t="s">
        <v>68</v>
      </c>
      <c r="H6500">
        <v>10</v>
      </c>
      <c r="I6500">
        <v>105.79</v>
      </c>
      <c r="J6500">
        <v>0.254</v>
      </c>
      <c r="K6500">
        <v>57.06</v>
      </c>
      <c r="L6500" t="s">
        <v>57</v>
      </c>
    </row>
    <row r="6501" spans="1:12" x14ac:dyDescent="0.3">
      <c r="A6501" t="s">
        <v>5025</v>
      </c>
      <c r="B6501" t="s">
        <v>7474</v>
      </c>
      <c r="C6501" t="s">
        <v>88</v>
      </c>
      <c r="D6501" t="s">
        <v>429</v>
      </c>
      <c r="E6501" t="s">
        <v>54</v>
      </c>
      <c r="F6501" t="s">
        <v>268</v>
      </c>
      <c r="G6501" t="s">
        <v>68</v>
      </c>
      <c r="H6501">
        <v>4</v>
      </c>
      <c r="I6501">
        <v>8.73</v>
      </c>
      <c r="J6501">
        <v>0.109</v>
      </c>
      <c r="K6501">
        <v>5.05</v>
      </c>
      <c r="L6501" t="s">
        <v>6738</v>
      </c>
    </row>
    <row r="6502" spans="1:12" x14ac:dyDescent="0.3">
      <c r="A6502" t="s">
        <v>2036</v>
      </c>
      <c r="B6502" t="s">
        <v>7664</v>
      </c>
      <c r="C6502" t="s">
        <v>52</v>
      </c>
      <c r="D6502" t="s">
        <v>121</v>
      </c>
      <c r="E6502" t="s">
        <v>107</v>
      </c>
      <c r="F6502" t="s">
        <v>108</v>
      </c>
      <c r="G6502" t="s">
        <v>68</v>
      </c>
      <c r="H6502">
        <v>1</v>
      </c>
      <c r="I6502">
        <v>46.89</v>
      </c>
      <c r="J6502">
        <v>0.13500000000000001</v>
      </c>
      <c r="K6502">
        <v>18.09</v>
      </c>
      <c r="L6502" t="s">
        <v>57</v>
      </c>
    </row>
    <row r="6503" spans="1:12" x14ac:dyDescent="0.3">
      <c r="A6503" t="s">
        <v>3809</v>
      </c>
      <c r="B6503" t="s">
        <v>8729</v>
      </c>
      <c r="C6503" t="s">
        <v>6718</v>
      </c>
      <c r="D6503" t="s">
        <v>200</v>
      </c>
      <c r="E6503" t="s">
        <v>71</v>
      </c>
      <c r="F6503" t="s">
        <v>72</v>
      </c>
      <c r="G6503" t="s">
        <v>68</v>
      </c>
      <c r="H6503">
        <v>6</v>
      </c>
      <c r="I6503">
        <v>263.54000000000002</v>
      </c>
      <c r="J6503">
        <v>8.5999999999999993E-2</v>
      </c>
      <c r="K6503">
        <v>185.17</v>
      </c>
      <c r="L6503" t="s">
        <v>57</v>
      </c>
    </row>
    <row r="6504" spans="1:12" x14ac:dyDescent="0.3">
      <c r="A6504" t="s">
        <v>3765</v>
      </c>
      <c r="B6504" t="s">
        <v>7659</v>
      </c>
      <c r="C6504" t="s">
        <v>88</v>
      </c>
      <c r="D6504" t="s">
        <v>92</v>
      </c>
      <c r="E6504" t="s">
        <v>71</v>
      </c>
      <c r="F6504" t="s">
        <v>86</v>
      </c>
      <c r="G6504" t="s">
        <v>68</v>
      </c>
      <c r="H6504">
        <v>4</v>
      </c>
      <c r="I6504">
        <v>185.21</v>
      </c>
      <c r="J6504">
        <v>6.5000000000000002E-2</v>
      </c>
      <c r="K6504">
        <v>133.58000000000001</v>
      </c>
      <c r="L6504" t="s">
        <v>104</v>
      </c>
    </row>
    <row r="6505" spans="1:12" x14ac:dyDescent="0.3">
      <c r="A6505" t="s">
        <v>3669</v>
      </c>
      <c r="B6505" t="s">
        <v>8273</v>
      </c>
      <c r="C6505" t="s">
        <v>84</v>
      </c>
      <c r="D6505" t="s">
        <v>147</v>
      </c>
      <c r="E6505" t="s">
        <v>93</v>
      </c>
      <c r="F6505" t="s">
        <v>255</v>
      </c>
      <c r="G6505" t="s">
        <v>56</v>
      </c>
      <c r="H6505">
        <v>12</v>
      </c>
      <c r="I6505">
        <v>58.22</v>
      </c>
      <c r="J6505">
        <v>2.3E-2</v>
      </c>
      <c r="K6505">
        <v>24.13</v>
      </c>
      <c r="L6505" t="s">
        <v>57</v>
      </c>
    </row>
    <row r="6506" spans="1:12" x14ac:dyDescent="0.3">
      <c r="A6506" t="s">
        <v>2547</v>
      </c>
      <c r="B6506" t="s">
        <v>7526</v>
      </c>
      <c r="C6506" t="s">
        <v>63</v>
      </c>
      <c r="D6506" t="s">
        <v>302</v>
      </c>
      <c r="E6506" t="s">
        <v>6996</v>
      </c>
      <c r="F6506" t="s">
        <v>7353</v>
      </c>
      <c r="G6506" t="s">
        <v>68</v>
      </c>
      <c r="H6506">
        <v>8</v>
      </c>
      <c r="I6506">
        <v>54.48</v>
      </c>
      <c r="J6506">
        <v>0.254</v>
      </c>
      <c r="K6506">
        <v>21.59</v>
      </c>
      <c r="L6506" t="s">
        <v>104</v>
      </c>
    </row>
    <row r="6507" spans="1:12" x14ac:dyDescent="0.3">
      <c r="A6507" t="s">
        <v>2243</v>
      </c>
      <c r="B6507" t="s">
        <v>8730</v>
      </c>
      <c r="C6507" t="s">
        <v>63</v>
      </c>
      <c r="D6507" t="s">
        <v>251</v>
      </c>
      <c r="E6507" t="s">
        <v>54</v>
      </c>
      <c r="F6507" t="s">
        <v>114</v>
      </c>
      <c r="G6507" t="s">
        <v>56</v>
      </c>
      <c r="H6507">
        <v>3</v>
      </c>
      <c r="I6507">
        <v>20</v>
      </c>
      <c r="J6507">
        <v>8.0000000000000002E-3</v>
      </c>
      <c r="K6507">
        <v>11.81</v>
      </c>
      <c r="L6507" t="s">
        <v>57</v>
      </c>
    </row>
    <row r="6508" spans="1:12" x14ac:dyDescent="0.3">
      <c r="A6508" t="s">
        <v>2306</v>
      </c>
      <c r="B6508" t="s">
        <v>8731</v>
      </c>
      <c r="C6508" t="s">
        <v>63</v>
      </c>
      <c r="D6508" t="s">
        <v>263</v>
      </c>
      <c r="E6508" t="s">
        <v>7244</v>
      </c>
      <c r="F6508" t="s">
        <v>219</v>
      </c>
      <c r="G6508" t="s">
        <v>68</v>
      </c>
      <c r="H6508">
        <v>2</v>
      </c>
      <c r="J6508">
        <v>0.13400000000000001</v>
      </c>
      <c r="K6508">
        <v>3.64</v>
      </c>
      <c r="L6508" t="s">
        <v>57</v>
      </c>
    </row>
    <row r="6509" spans="1:12" x14ac:dyDescent="0.3">
      <c r="A6509" t="s">
        <v>3839</v>
      </c>
      <c r="B6509" t="s">
        <v>7708</v>
      </c>
      <c r="C6509" t="s">
        <v>84</v>
      </c>
      <c r="D6509" t="s">
        <v>110</v>
      </c>
      <c r="E6509" t="s">
        <v>54</v>
      </c>
      <c r="F6509" t="s">
        <v>55</v>
      </c>
      <c r="G6509" t="s">
        <v>56</v>
      </c>
      <c r="H6509">
        <v>5</v>
      </c>
      <c r="I6509">
        <v>21.14</v>
      </c>
      <c r="J6509">
        <v>0.13800000000000001</v>
      </c>
      <c r="K6509">
        <v>14.01</v>
      </c>
      <c r="L6509" t="s">
        <v>57</v>
      </c>
    </row>
    <row r="6510" spans="1:12" x14ac:dyDescent="0.3">
      <c r="A6510" t="s">
        <v>5931</v>
      </c>
      <c r="B6510" t="s">
        <v>8279</v>
      </c>
      <c r="C6510" t="s">
        <v>84</v>
      </c>
      <c r="D6510" t="s">
        <v>171</v>
      </c>
      <c r="E6510" t="s">
        <v>60</v>
      </c>
      <c r="F6510" t="s">
        <v>61</v>
      </c>
      <c r="G6510" t="s">
        <v>56</v>
      </c>
      <c r="H6510">
        <v>1</v>
      </c>
      <c r="I6510">
        <v>81.87</v>
      </c>
      <c r="J6510">
        <v>0.128</v>
      </c>
      <c r="K6510">
        <v>37.19</v>
      </c>
      <c r="L6510" t="s">
        <v>57</v>
      </c>
    </row>
    <row r="6511" spans="1:12" x14ac:dyDescent="0.3">
      <c r="A6511" t="s">
        <v>129</v>
      </c>
      <c r="B6511" t="s">
        <v>6902</v>
      </c>
      <c r="C6511" t="s">
        <v>52</v>
      </c>
      <c r="D6511" t="s">
        <v>130</v>
      </c>
      <c r="E6511" t="s">
        <v>54</v>
      </c>
      <c r="F6511" t="s">
        <v>65</v>
      </c>
      <c r="G6511" t="s">
        <v>68</v>
      </c>
      <c r="H6511">
        <v>3</v>
      </c>
      <c r="I6511">
        <v>5.15</v>
      </c>
      <c r="J6511">
        <v>1.7999999999999999E-2</v>
      </c>
      <c r="K6511">
        <v>3.34</v>
      </c>
      <c r="L6511" t="s">
        <v>57</v>
      </c>
    </row>
    <row r="6512" spans="1:12" x14ac:dyDescent="0.3">
      <c r="A6512" t="s">
        <v>4427</v>
      </c>
      <c r="B6512" t="s">
        <v>7413</v>
      </c>
      <c r="C6512" t="s">
        <v>84</v>
      </c>
      <c r="D6512" t="s">
        <v>150</v>
      </c>
      <c r="E6512" t="s">
        <v>93</v>
      </c>
      <c r="F6512" t="s">
        <v>124</v>
      </c>
      <c r="G6512" t="s">
        <v>68</v>
      </c>
      <c r="H6512">
        <v>1</v>
      </c>
      <c r="I6512">
        <v>85.41</v>
      </c>
      <c r="J6512">
        <v>4.0000000000000001E-3</v>
      </c>
      <c r="K6512">
        <v>38.270000000000003</v>
      </c>
      <c r="L6512" t="s">
        <v>57</v>
      </c>
    </row>
    <row r="6513" spans="1:12" x14ac:dyDescent="0.3">
      <c r="A6513" t="s">
        <v>2819</v>
      </c>
      <c r="B6513" t="s">
        <v>8662</v>
      </c>
      <c r="C6513" t="s">
        <v>84</v>
      </c>
      <c r="D6513" t="s">
        <v>150</v>
      </c>
      <c r="E6513" t="s">
        <v>93</v>
      </c>
      <c r="F6513" t="s">
        <v>94</v>
      </c>
      <c r="G6513" t="s">
        <v>56</v>
      </c>
      <c r="H6513">
        <v>7</v>
      </c>
      <c r="I6513">
        <v>41.44</v>
      </c>
      <c r="J6513">
        <v>0.121</v>
      </c>
      <c r="K6513">
        <v>20.29</v>
      </c>
      <c r="L6513" t="s">
        <v>57</v>
      </c>
    </row>
    <row r="6514" spans="1:12" x14ac:dyDescent="0.3">
      <c r="A6514" t="s">
        <v>3641</v>
      </c>
      <c r="B6514" t="s">
        <v>7843</v>
      </c>
      <c r="C6514" t="s">
        <v>52</v>
      </c>
      <c r="D6514" t="s">
        <v>75</v>
      </c>
      <c r="E6514" t="s">
        <v>54</v>
      </c>
      <c r="F6514" t="s">
        <v>65</v>
      </c>
      <c r="G6514" t="s">
        <v>68</v>
      </c>
      <c r="H6514">
        <v>8</v>
      </c>
      <c r="I6514">
        <v>14.94</v>
      </c>
      <c r="J6514">
        <v>0.11700000000000001</v>
      </c>
      <c r="K6514">
        <v>9.8000000000000007</v>
      </c>
      <c r="L6514" t="s">
        <v>57</v>
      </c>
    </row>
    <row r="6515" spans="1:12" x14ac:dyDescent="0.3">
      <c r="A6515" t="s">
        <v>4880</v>
      </c>
      <c r="B6515" t="s">
        <v>7047</v>
      </c>
      <c r="C6515" t="s">
        <v>84</v>
      </c>
      <c r="D6515" t="s">
        <v>7440</v>
      </c>
      <c r="E6515" t="s">
        <v>7021</v>
      </c>
      <c r="F6515" t="s">
        <v>132</v>
      </c>
      <c r="G6515" t="s">
        <v>56</v>
      </c>
      <c r="H6515">
        <v>1</v>
      </c>
      <c r="I6515">
        <v>9.5299999999999994</v>
      </c>
      <c r="J6515">
        <v>4.5999999999999999E-2</v>
      </c>
      <c r="K6515">
        <v>3.71</v>
      </c>
      <c r="L6515" t="s">
        <v>6720</v>
      </c>
    </row>
    <row r="6516" spans="1:12" x14ac:dyDescent="0.3">
      <c r="A6516" t="s">
        <v>4350</v>
      </c>
      <c r="B6516" t="s">
        <v>7282</v>
      </c>
      <c r="C6516" t="s">
        <v>52</v>
      </c>
      <c r="D6516" t="s">
        <v>237</v>
      </c>
      <c r="E6516" t="s">
        <v>107</v>
      </c>
      <c r="F6516" t="s">
        <v>132</v>
      </c>
      <c r="G6516" t="s">
        <v>56</v>
      </c>
      <c r="H6516">
        <v>2</v>
      </c>
      <c r="I6516">
        <v>8.06</v>
      </c>
      <c r="J6516">
        <v>0.114</v>
      </c>
      <c r="K6516">
        <v>3.23</v>
      </c>
      <c r="L6516" t="s">
        <v>57</v>
      </c>
    </row>
    <row r="6517" spans="1:12" x14ac:dyDescent="0.3">
      <c r="A6517" t="s">
        <v>4306</v>
      </c>
      <c r="B6517" t="s">
        <v>8586</v>
      </c>
      <c r="C6517" t="s">
        <v>6865</v>
      </c>
      <c r="D6517" t="s">
        <v>64</v>
      </c>
      <c r="E6517" t="s">
        <v>60</v>
      </c>
      <c r="F6517" t="s">
        <v>99</v>
      </c>
      <c r="G6517" t="s">
        <v>68</v>
      </c>
      <c r="H6517">
        <v>1</v>
      </c>
      <c r="I6517">
        <v>115.42</v>
      </c>
      <c r="J6517">
        <v>0.189</v>
      </c>
      <c r="L6517" t="s">
        <v>57</v>
      </c>
    </row>
    <row r="6518" spans="1:12" x14ac:dyDescent="0.3">
      <c r="A6518" t="s">
        <v>1257</v>
      </c>
      <c r="B6518" t="s">
        <v>7909</v>
      </c>
      <c r="C6518" t="s">
        <v>88</v>
      </c>
      <c r="D6518" t="s">
        <v>92</v>
      </c>
      <c r="E6518" t="s">
        <v>54</v>
      </c>
      <c r="F6518" t="s">
        <v>65</v>
      </c>
      <c r="G6518" t="s">
        <v>68</v>
      </c>
      <c r="H6518">
        <v>4</v>
      </c>
      <c r="I6518">
        <v>7.31</v>
      </c>
      <c r="J6518">
        <v>4.3999999999999997E-2</v>
      </c>
      <c r="K6518">
        <v>4.92</v>
      </c>
      <c r="L6518" t="s">
        <v>57</v>
      </c>
    </row>
    <row r="6519" spans="1:12" x14ac:dyDescent="0.3">
      <c r="A6519" t="s">
        <v>640</v>
      </c>
      <c r="B6519" t="s">
        <v>6970</v>
      </c>
      <c r="C6519" t="s">
        <v>84</v>
      </c>
      <c r="D6519" t="s">
        <v>243</v>
      </c>
      <c r="E6519" t="s">
        <v>107</v>
      </c>
      <c r="F6519" t="s">
        <v>108</v>
      </c>
      <c r="G6519" t="s">
        <v>68</v>
      </c>
      <c r="H6519">
        <v>14</v>
      </c>
      <c r="I6519">
        <v>30.04</v>
      </c>
      <c r="J6519">
        <v>0</v>
      </c>
      <c r="K6519">
        <v>10.71</v>
      </c>
      <c r="L6519" t="s">
        <v>57</v>
      </c>
    </row>
    <row r="6520" spans="1:12" x14ac:dyDescent="0.3">
      <c r="A6520" t="s">
        <v>464</v>
      </c>
      <c r="B6520" t="s">
        <v>7290</v>
      </c>
      <c r="C6520" t="s">
        <v>84</v>
      </c>
      <c r="D6520" t="s">
        <v>110</v>
      </c>
      <c r="E6520" t="s">
        <v>71</v>
      </c>
      <c r="F6520" t="s">
        <v>126</v>
      </c>
      <c r="G6520" t="s">
        <v>68</v>
      </c>
      <c r="H6520">
        <v>4</v>
      </c>
      <c r="I6520">
        <v>171.75</v>
      </c>
      <c r="J6520">
        <v>9.7000000000000003E-2</v>
      </c>
      <c r="K6520">
        <v>120.89</v>
      </c>
      <c r="L6520" t="s">
        <v>104</v>
      </c>
    </row>
    <row r="6521" spans="1:12" x14ac:dyDescent="0.3">
      <c r="A6521" t="s">
        <v>1624</v>
      </c>
      <c r="B6521" t="s">
        <v>7201</v>
      </c>
      <c r="C6521" t="s">
        <v>88</v>
      </c>
      <c r="D6521" t="s">
        <v>234</v>
      </c>
      <c r="E6521" t="s">
        <v>71</v>
      </c>
      <c r="F6521" t="s">
        <v>86</v>
      </c>
      <c r="G6521" t="s">
        <v>56</v>
      </c>
      <c r="H6521">
        <v>8</v>
      </c>
      <c r="I6521">
        <v>225.26</v>
      </c>
      <c r="J6521">
        <v>0.11799999999999999</v>
      </c>
      <c r="K6521">
        <v>147.12</v>
      </c>
      <c r="L6521" t="s">
        <v>57</v>
      </c>
    </row>
    <row r="6522" spans="1:12" x14ac:dyDescent="0.3">
      <c r="A6522" t="s">
        <v>6278</v>
      </c>
      <c r="B6522" t="s">
        <v>7009</v>
      </c>
      <c r="C6522" t="s">
        <v>63</v>
      </c>
      <c r="D6522" t="s">
        <v>119</v>
      </c>
      <c r="E6522" t="s">
        <v>71</v>
      </c>
      <c r="F6522" t="s">
        <v>72</v>
      </c>
      <c r="G6522" t="s">
        <v>56</v>
      </c>
      <c r="H6522">
        <v>2</v>
      </c>
      <c r="I6522">
        <v>69.97</v>
      </c>
      <c r="J6522">
        <v>0.129</v>
      </c>
      <c r="K6522">
        <v>48.21</v>
      </c>
      <c r="L6522" t="s">
        <v>57</v>
      </c>
    </row>
    <row r="6523" spans="1:12" x14ac:dyDescent="0.3">
      <c r="A6523" t="s">
        <v>530</v>
      </c>
      <c r="B6523" t="s">
        <v>7913</v>
      </c>
      <c r="C6523" t="s">
        <v>63</v>
      </c>
      <c r="D6523" t="s">
        <v>188</v>
      </c>
      <c r="E6523" t="s">
        <v>54</v>
      </c>
      <c r="F6523" t="s">
        <v>7434</v>
      </c>
      <c r="G6523" t="s">
        <v>68</v>
      </c>
      <c r="H6523">
        <v>1</v>
      </c>
      <c r="I6523">
        <v>19.75</v>
      </c>
      <c r="J6523">
        <v>0.36</v>
      </c>
      <c r="K6523">
        <v>12.87</v>
      </c>
      <c r="L6523" t="s">
        <v>6720</v>
      </c>
    </row>
    <row r="6524" spans="1:12" x14ac:dyDescent="0.3">
      <c r="A6524" t="s">
        <v>4668</v>
      </c>
      <c r="B6524" t="s">
        <v>7721</v>
      </c>
      <c r="C6524" t="s">
        <v>52</v>
      </c>
      <c r="E6524" t="s">
        <v>54</v>
      </c>
      <c r="F6524" t="s">
        <v>156</v>
      </c>
      <c r="G6524" t="s">
        <v>68</v>
      </c>
      <c r="H6524">
        <v>4</v>
      </c>
      <c r="I6524">
        <v>3.86</v>
      </c>
      <c r="J6524">
        <v>8.8999999999999996E-2</v>
      </c>
      <c r="K6524">
        <v>2.34</v>
      </c>
      <c r="L6524" t="s">
        <v>57</v>
      </c>
    </row>
    <row r="6525" spans="1:12" x14ac:dyDescent="0.3">
      <c r="A6525" t="s">
        <v>2312</v>
      </c>
      <c r="B6525" t="s">
        <v>7182</v>
      </c>
      <c r="C6525" t="s">
        <v>63</v>
      </c>
      <c r="D6525" t="s">
        <v>7740</v>
      </c>
      <c r="E6525" t="s">
        <v>93</v>
      </c>
      <c r="F6525" t="s">
        <v>141</v>
      </c>
      <c r="G6525" t="s">
        <v>68</v>
      </c>
      <c r="H6525">
        <v>4</v>
      </c>
      <c r="I6525">
        <v>38.909999999999997</v>
      </c>
      <c r="J6525">
        <v>0.128</v>
      </c>
      <c r="K6525">
        <v>18.079999999999998</v>
      </c>
      <c r="L6525" t="s">
        <v>57</v>
      </c>
    </row>
    <row r="6526" spans="1:12" x14ac:dyDescent="0.3">
      <c r="A6526" t="s">
        <v>3961</v>
      </c>
      <c r="B6526" t="s">
        <v>8022</v>
      </c>
      <c r="C6526" t="s">
        <v>88</v>
      </c>
      <c r="D6526" t="s">
        <v>270</v>
      </c>
      <c r="E6526" t="s">
        <v>93</v>
      </c>
      <c r="F6526" t="s">
        <v>255</v>
      </c>
      <c r="G6526" t="s">
        <v>56</v>
      </c>
      <c r="H6526">
        <v>6</v>
      </c>
      <c r="I6526">
        <v>46.61</v>
      </c>
      <c r="J6526">
        <v>1.7999999999999999E-2</v>
      </c>
      <c r="K6526">
        <v>22.28</v>
      </c>
      <c r="L6526" t="s">
        <v>57</v>
      </c>
    </row>
    <row r="6527" spans="1:12" x14ac:dyDescent="0.3">
      <c r="A6527" t="s">
        <v>3745</v>
      </c>
      <c r="B6527" t="s">
        <v>7426</v>
      </c>
      <c r="C6527" t="s">
        <v>63</v>
      </c>
      <c r="D6527" t="s">
        <v>204</v>
      </c>
      <c r="E6527" t="s">
        <v>54</v>
      </c>
      <c r="F6527" t="s">
        <v>268</v>
      </c>
      <c r="G6527" t="s">
        <v>56</v>
      </c>
      <c r="H6527">
        <v>1</v>
      </c>
      <c r="I6527">
        <v>5.05</v>
      </c>
      <c r="J6527">
        <v>0.187</v>
      </c>
      <c r="K6527">
        <v>3.05</v>
      </c>
      <c r="L6527" t="s">
        <v>57</v>
      </c>
    </row>
    <row r="6528" spans="1:12" x14ac:dyDescent="0.3">
      <c r="A6528" t="s">
        <v>595</v>
      </c>
      <c r="B6528" t="s">
        <v>7049</v>
      </c>
      <c r="C6528" t="s">
        <v>6865</v>
      </c>
      <c r="D6528" t="s">
        <v>137</v>
      </c>
      <c r="E6528" t="s">
        <v>93</v>
      </c>
      <c r="F6528" t="s">
        <v>255</v>
      </c>
      <c r="G6528" t="s">
        <v>56</v>
      </c>
      <c r="H6528">
        <v>1</v>
      </c>
      <c r="I6528">
        <v>36.54</v>
      </c>
      <c r="J6528">
        <v>0.152</v>
      </c>
      <c r="K6528">
        <v>16.16</v>
      </c>
      <c r="L6528" t="s">
        <v>57</v>
      </c>
    </row>
    <row r="6529" spans="1:12" x14ac:dyDescent="0.3">
      <c r="A6529" t="s">
        <v>4909</v>
      </c>
      <c r="B6529" t="s">
        <v>7901</v>
      </c>
      <c r="C6529" t="s">
        <v>63</v>
      </c>
      <c r="D6529" t="s">
        <v>6872</v>
      </c>
      <c r="E6529" t="s">
        <v>71</v>
      </c>
      <c r="F6529" t="s">
        <v>97</v>
      </c>
      <c r="G6529" t="s">
        <v>68</v>
      </c>
      <c r="H6529">
        <v>4</v>
      </c>
      <c r="I6529">
        <v>40.369999999999997</v>
      </c>
      <c r="J6529">
        <v>0.27</v>
      </c>
      <c r="K6529">
        <v>27.95</v>
      </c>
      <c r="L6529" t="s">
        <v>57</v>
      </c>
    </row>
    <row r="6530" spans="1:12" x14ac:dyDescent="0.3">
      <c r="A6530" t="s">
        <v>5270</v>
      </c>
      <c r="B6530" t="s">
        <v>7113</v>
      </c>
      <c r="C6530" t="s">
        <v>84</v>
      </c>
      <c r="D6530" t="s">
        <v>229</v>
      </c>
      <c r="E6530" t="s">
        <v>60</v>
      </c>
      <c r="F6530" t="s">
        <v>99</v>
      </c>
      <c r="G6530" t="s">
        <v>68</v>
      </c>
      <c r="H6530">
        <v>1</v>
      </c>
      <c r="I6530">
        <v>21.81</v>
      </c>
      <c r="J6530">
        <v>4.0000000000000001E-3</v>
      </c>
      <c r="K6530">
        <v>9.14</v>
      </c>
      <c r="L6530" t="s">
        <v>57</v>
      </c>
    </row>
    <row r="6531" spans="1:12" x14ac:dyDescent="0.3">
      <c r="A6531" t="s">
        <v>2977</v>
      </c>
      <c r="B6531" t="s">
        <v>7474</v>
      </c>
      <c r="C6531" t="s">
        <v>52</v>
      </c>
      <c r="D6531" t="s">
        <v>70</v>
      </c>
      <c r="E6531" t="s">
        <v>7021</v>
      </c>
      <c r="F6531" t="s">
        <v>193</v>
      </c>
      <c r="G6531" t="s">
        <v>68</v>
      </c>
      <c r="H6531">
        <v>2</v>
      </c>
      <c r="I6531">
        <v>33.64</v>
      </c>
      <c r="J6531">
        <v>0.11</v>
      </c>
      <c r="K6531">
        <v>10.57</v>
      </c>
      <c r="L6531" t="s">
        <v>57</v>
      </c>
    </row>
    <row r="6532" spans="1:12" x14ac:dyDescent="0.3">
      <c r="A6532" t="s">
        <v>4222</v>
      </c>
      <c r="B6532" t="s">
        <v>8625</v>
      </c>
      <c r="C6532" t="s">
        <v>84</v>
      </c>
      <c r="D6532" t="s">
        <v>144</v>
      </c>
      <c r="E6532" t="s">
        <v>7039</v>
      </c>
      <c r="F6532" t="s">
        <v>55</v>
      </c>
      <c r="G6532" t="s">
        <v>56</v>
      </c>
      <c r="H6532">
        <v>4</v>
      </c>
      <c r="I6532">
        <v>10.54</v>
      </c>
      <c r="J6532">
        <v>3.5000000000000003E-2</v>
      </c>
      <c r="K6532">
        <v>6.28</v>
      </c>
      <c r="L6532" t="s">
        <v>57</v>
      </c>
    </row>
    <row r="6533" spans="1:12" x14ac:dyDescent="0.3">
      <c r="A6533" t="s">
        <v>776</v>
      </c>
      <c r="B6533" t="s">
        <v>7356</v>
      </c>
      <c r="C6533" t="s">
        <v>84</v>
      </c>
      <c r="D6533" t="s">
        <v>169</v>
      </c>
      <c r="E6533" t="s">
        <v>60</v>
      </c>
      <c r="F6533" t="s">
        <v>76</v>
      </c>
      <c r="G6533" t="s">
        <v>68</v>
      </c>
      <c r="H6533">
        <v>5</v>
      </c>
      <c r="I6533">
        <v>116.12</v>
      </c>
      <c r="J6533">
        <v>0</v>
      </c>
      <c r="K6533">
        <v>54.37</v>
      </c>
      <c r="L6533" t="s">
        <v>6720</v>
      </c>
    </row>
    <row r="6534" spans="1:12" x14ac:dyDescent="0.3">
      <c r="A6534" t="s">
        <v>5727</v>
      </c>
      <c r="B6534" t="s">
        <v>8732</v>
      </c>
      <c r="C6534" t="s">
        <v>6750</v>
      </c>
      <c r="D6534" t="s">
        <v>202</v>
      </c>
      <c r="E6534" t="s">
        <v>6996</v>
      </c>
      <c r="F6534" t="s">
        <v>255</v>
      </c>
      <c r="G6534" t="s">
        <v>68</v>
      </c>
      <c r="H6534">
        <v>2</v>
      </c>
      <c r="I6534">
        <v>81.069999999999993</v>
      </c>
      <c r="J6534">
        <v>7.0999999999999994E-2</v>
      </c>
      <c r="K6534">
        <v>33.51</v>
      </c>
      <c r="L6534" t="s">
        <v>57</v>
      </c>
    </row>
    <row r="6535" spans="1:12" x14ac:dyDescent="0.3">
      <c r="A6535" t="s">
        <v>5758</v>
      </c>
      <c r="B6535" t="s">
        <v>6766</v>
      </c>
      <c r="C6535" t="s">
        <v>63</v>
      </c>
      <c r="D6535" t="s">
        <v>159</v>
      </c>
      <c r="E6535" t="s">
        <v>54</v>
      </c>
      <c r="F6535" t="s">
        <v>6878</v>
      </c>
      <c r="G6535" t="s">
        <v>56</v>
      </c>
      <c r="H6535">
        <v>2</v>
      </c>
      <c r="I6535">
        <v>13.61</v>
      </c>
      <c r="J6535">
        <v>0.14499999999999999</v>
      </c>
      <c r="K6535">
        <v>7.58</v>
      </c>
      <c r="L6535" t="s">
        <v>6720</v>
      </c>
    </row>
    <row r="6536" spans="1:12" x14ac:dyDescent="0.3">
      <c r="A6536" t="s">
        <v>1262</v>
      </c>
      <c r="B6536" t="s">
        <v>7028</v>
      </c>
      <c r="C6536" t="s">
        <v>52</v>
      </c>
      <c r="D6536" t="s">
        <v>200</v>
      </c>
      <c r="E6536" t="s">
        <v>107</v>
      </c>
      <c r="F6536" t="s">
        <v>193</v>
      </c>
      <c r="G6536" t="s">
        <v>68</v>
      </c>
      <c r="H6536">
        <v>2</v>
      </c>
      <c r="I6536">
        <v>51.91</v>
      </c>
      <c r="J6536">
        <v>7.3999999999999996E-2</v>
      </c>
      <c r="K6536">
        <v>18.739999999999998</v>
      </c>
      <c r="L6536" t="s">
        <v>57</v>
      </c>
    </row>
    <row r="6537" spans="1:12" x14ac:dyDescent="0.3">
      <c r="A6537" t="s">
        <v>5753</v>
      </c>
      <c r="B6537" t="s">
        <v>8733</v>
      </c>
      <c r="C6537" t="s">
        <v>88</v>
      </c>
      <c r="D6537" t="s">
        <v>92</v>
      </c>
      <c r="E6537" t="s">
        <v>71</v>
      </c>
      <c r="F6537" t="s">
        <v>78</v>
      </c>
      <c r="G6537" t="s">
        <v>56</v>
      </c>
      <c r="H6537">
        <v>1</v>
      </c>
      <c r="I6537">
        <v>158.04</v>
      </c>
      <c r="J6537">
        <v>8.4000000000000005E-2</v>
      </c>
      <c r="K6537">
        <v>118.69</v>
      </c>
      <c r="L6537" t="s">
        <v>57</v>
      </c>
    </row>
    <row r="6538" spans="1:12" x14ac:dyDescent="0.3">
      <c r="A6538" t="s">
        <v>1634</v>
      </c>
      <c r="B6538" t="s">
        <v>7820</v>
      </c>
      <c r="C6538" t="s">
        <v>84</v>
      </c>
      <c r="D6538" t="s">
        <v>147</v>
      </c>
      <c r="E6538" t="s">
        <v>60</v>
      </c>
      <c r="F6538" t="s">
        <v>67</v>
      </c>
      <c r="G6538" t="s">
        <v>56</v>
      </c>
      <c r="H6538">
        <v>3</v>
      </c>
      <c r="I6538">
        <v>97.45</v>
      </c>
      <c r="J6538">
        <v>6.2E-2</v>
      </c>
      <c r="K6538">
        <v>46.32</v>
      </c>
      <c r="L6538" t="s">
        <v>57</v>
      </c>
    </row>
    <row r="6539" spans="1:12" x14ac:dyDescent="0.3">
      <c r="A6539" t="s">
        <v>4514</v>
      </c>
      <c r="B6539" t="s">
        <v>7334</v>
      </c>
      <c r="C6539" t="s">
        <v>88</v>
      </c>
      <c r="D6539" t="s">
        <v>429</v>
      </c>
      <c r="E6539" t="s">
        <v>107</v>
      </c>
      <c r="F6539" t="s">
        <v>148</v>
      </c>
      <c r="G6539" t="s">
        <v>68</v>
      </c>
      <c r="H6539">
        <v>2</v>
      </c>
      <c r="I6539">
        <v>21.64</v>
      </c>
      <c r="J6539">
        <v>3.4000000000000002E-2</v>
      </c>
      <c r="K6539">
        <v>6.75</v>
      </c>
      <c r="L6539" t="s">
        <v>57</v>
      </c>
    </row>
    <row r="6540" spans="1:12" x14ac:dyDescent="0.3">
      <c r="A6540" t="s">
        <v>3127</v>
      </c>
      <c r="B6540" t="s">
        <v>7060</v>
      </c>
      <c r="C6540" t="s">
        <v>84</v>
      </c>
      <c r="E6540" t="s">
        <v>71</v>
      </c>
      <c r="F6540" t="s">
        <v>86</v>
      </c>
      <c r="G6540" t="s">
        <v>56</v>
      </c>
      <c r="H6540">
        <v>4</v>
      </c>
      <c r="I6540">
        <v>63.92</v>
      </c>
      <c r="J6540">
        <v>0</v>
      </c>
      <c r="K6540">
        <v>47.05</v>
      </c>
      <c r="L6540" t="s">
        <v>57</v>
      </c>
    </row>
    <row r="6541" spans="1:12" x14ac:dyDescent="0.3">
      <c r="A6541" t="s">
        <v>3345</v>
      </c>
      <c r="B6541" t="s">
        <v>6960</v>
      </c>
      <c r="C6541" t="s">
        <v>84</v>
      </c>
      <c r="D6541" t="s">
        <v>144</v>
      </c>
      <c r="E6541" t="s">
        <v>71</v>
      </c>
      <c r="F6541" t="s">
        <v>86</v>
      </c>
      <c r="G6541" t="s">
        <v>68</v>
      </c>
      <c r="H6541">
        <v>1</v>
      </c>
      <c r="I6541">
        <v>275.10000000000002</v>
      </c>
      <c r="J6541">
        <v>5.2999999999999999E-2</v>
      </c>
      <c r="K6541">
        <v>202.33</v>
      </c>
      <c r="L6541" t="s">
        <v>57</v>
      </c>
    </row>
    <row r="6542" spans="1:12" x14ac:dyDescent="0.3">
      <c r="A6542" t="s">
        <v>5567</v>
      </c>
      <c r="B6542" t="s">
        <v>8734</v>
      </c>
      <c r="C6542" t="s">
        <v>88</v>
      </c>
      <c r="D6542" t="s">
        <v>162</v>
      </c>
      <c r="E6542" t="s">
        <v>7021</v>
      </c>
      <c r="F6542" t="s">
        <v>108</v>
      </c>
      <c r="G6542" t="s">
        <v>68</v>
      </c>
      <c r="H6542">
        <v>13</v>
      </c>
      <c r="I6542">
        <v>33.03</v>
      </c>
      <c r="J6542">
        <v>0.14499999999999999</v>
      </c>
      <c r="K6542">
        <v>13.49</v>
      </c>
      <c r="L6542" t="s">
        <v>57</v>
      </c>
    </row>
    <row r="6543" spans="1:12" x14ac:dyDescent="0.3">
      <c r="A6543" t="s">
        <v>6151</v>
      </c>
      <c r="B6543" t="s">
        <v>7573</v>
      </c>
      <c r="C6543" t="s">
        <v>63</v>
      </c>
      <c r="D6543" t="s">
        <v>82</v>
      </c>
      <c r="E6543" t="s">
        <v>107</v>
      </c>
      <c r="F6543" t="s">
        <v>148</v>
      </c>
      <c r="G6543" t="s">
        <v>56</v>
      </c>
      <c r="H6543">
        <v>2</v>
      </c>
      <c r="I6543">
        <v>47.24</v>
      </c>
      <c r="J6543">
        <v>0.224</v>
      </c>
      <c r="K6543">
        <v>21.13</v>
      </c>
      <c r="L6543" t="s">
        <v>57</v>
      </c>
    </row>
    <row r="6544" spans="1:12" x14ac:dyDescent="0.3">
      <c r="A6544" t="s">
        <v>5365</v>
      </c>
      <c r="B6544" t="s">
        <v>8735</v>
      </c>
      <c r="C6544" t="s">
        <v>52</v>
      </c>
      <c r="D6544" t="s">
        <v>59</v>
      </c>
      <c r="E6544" t="s">
        <v>107</v>
      </c>
      <c r="F6544" t="s">
        <v>132</v>
      </c>
      <c r="G6544" t="s">
        <v>68</v>
      </c>
      <c r="H6544">
        <v>1</v>
      </c>
      <c r="I6544">
        <v>21.93</v>
      </c>
      <c r="J6544">
        <v>4.9000000000000002E-2</v>
      </c>
      <c r="K6544">
        <v>7.89</v>
      </c>
      <c r="L6544" t="s">
        <v>57</v>
      </c>
    </row>
    <row r="6545" spans="1:12" x14ac:dyDescent="0.3">
      <c r="A6545" t="s">
        <v>3955</v>
      </c>
      <c r="B6545" t="s">
        <v>8337</v>
      </c>
      <c r="C6545" t="s">
        <v>84</v>
      </c>
      <c r="D6545" t="s">
        <v>150</v>
      </c>
      <c r="E6545" t="s">
        <v>60</v>
      </c>
      <c r="F6545" t="s">
        <v>99</v>
      </c>
      <c r="G6545" t="s">
        <v>68</v>
      </c>
      <c r="H6545">
        <v>1</v>
      </c>
      <c r="I6545">
        <v>103.57</v>
      </c>
      <c r="J6545">
        <v>0.123</v>
      </c>
      <c r="K6545">
        <v>54.88</v>
      </c>
      <c r="L6545" t="s">
        <v>6720</v>
      </c>
    </row>
    <row r="6546" spans="1:12" x14ac:dyDescent="0.3">
      <c r="A6546" t="s">
        <v>87</v>
      </c>
      <c r="B6546" t="s">
        <v>7368</v>
      </c>
      <c r="C6546" t="s">
        <v>88</v>
      </c>
      <c r="D6546" t="s">
        <v>89</v>
      </c>
      <c r="E6546" t="s">
        <v>60</v>
      </c>
      <c r="F6546" t="s">
        <v>90</v>
      </c>
      <c r="G6546" t="s">
        <v>56</v>
      </c>
      <c r="H6546">
        <v>3</v>
      </c>
      <c r="I6546">
        <v>93.22</v>
      </c>
      <c r="J6546">
        <v>6.5000000000000002E-2</v>
      </c>
      <c r="K6546">
        <v>44.82</v>
      </c>
      <c r="L6546" t="s">
        <v>57</v>
      </c>
    </row>
    <row r="6547" spans="1:12" x14ac:dyDescent="0.3">
      <c r="A6547" t="s">
        <v>4360</v>
      </c>
      <c r="B6547" t="s">
        <v>8736</v>
      </c>
      <c r="C6547" t="s">
        <v>88</v>
      </c>
      <c r="D6547" t="s">
        <v>198</v>
      </c>
      <c r="E6547" t="s">
        <v>60</v>
      </c>
      <c r="F6547" t="s">
        <v>90</v>
      </c>
      <c r="G6547" t="s">
        <v>56</v>
      </c>
      <c r="H6547">
        <v>2</v>
      </c>
      <c r="I6547">
        <v>30.47</v>
      </c>
      <c r="J6547">
        <v>0.17799999999999999</v>
      </c>
      <c r="K6547">
        <v>15.76</v>
      </c>
      <c r="L6547" t="s">
        <v>57</v>
      </c>
    </row>
    <row r="6548" spans="1:12" x14ac:dyDescent="0.3">
      <c r="A6548" t="s">
        <v>993</v>
      </c>
      <c r="B6548" t="s">
        <v>7486</v>
      </c>
      <c r="C6548" t="s">
        <v>52</v>
      </c>
      <c r="D6548" t="s">
        <v>155</v>
      </c>
      <c r="E6548" t="s">
        <v>93</v>
      </c>
      <c r="F6548" t="s">
        <v>94</v>
      </c>
      <c r="G6548" t="s">
        <v>56</v>
      </c>
      <c r="H6548">
        <v>6</v>
      </c>
      <c r="I6548">
        <v>16.440000000000001</v>
      </c>
      <c r="J6548">
        <v>0.107</v>
      </c>
      <c r="K6548">
        <v>6.89</v>
      </c>
      <c r="L6548" t="s">
        <v>57</v>
      </c>
    </row>
    <row r="6549" spans="1:12" x14ac:dyDescent="0.3">
      <c r="A6549" t="s">
        <v>1602</v>
      </c>
      <c r="B6549" t="s">
        <v>7426</v>
      </c>
      <c r="C6549" t="s">
        <v>52</v>
      </c>
      <c r="D6549" t="s">
        <v>155</v>
      </c>
      <c r="E6549" t="s">
        <v>93</v>
      </c>
      <c r="F6549" t="s">
        <v>141</v>
      </c>
      <c r="G6549" t="s">
        <v>68</v>
      </c>
      <c r="H6549">
        <v>3</v>
      </c>
      <c r="I6549">
        <v>62.76</v>
      </c>
      <c r="J6549">
        <v>6.7000000000000004E-2</v>
      </c>
      <c r="K6549">
        <v>28.89</v>
      </c>
      <c r="L6549" t="s">
        <v>57</v>
      </c>
    </row>
    <row r="6550" spans="1:12" x14ac:dyDescent="0.3">
      <c r="A6550" t="s">
        <v>6001</v>
      </c>
      <c r="B6550" t="s">
        <v>8595</v>
      </c>
      <c r="C6550" t="s">
        <v>52</v>
      </c>
      <c r="D6550" t="s">
        <v>53</v>
      </c>
      <c r="E6550" t="s">
        <v>60</v>
      </c>
      <c r="F6550" t="s">
        <v>6981</v>
      </c>
      <c r="G6550" t="s">
        <v>56</v>
      </c>
      <c r="H6550">
        <v>3</v>
      </c>
      <c r="I6550">
        <v>111.41</v>
      </c>
      <c r="J6550">
        <v>9.9000000000000005E-2</v>
      </c>
      <c r="K6550">
        <v>49.94</v>
      </c>
      <c r="L6550" t="s">
        <v>57</v>
      </c>
    </row>
    <row r="6551" spans="1:12" x14ac:dyDescent="0.3">
      <c r="A6551" t="s">
        <v>2123</v>
      </c>
      <c r="B6551" t="s">
        <v>7427</v>
      </c>
      <c r="C6551" t="s">
        <v>52</v>
      </c>
      <c r="D6551" t="s">
        <v>155</v>
      </c>
      <c r="E6551" t="s">
        <v>93</v>
      </c>
      <c r="F6551" t="s">
        <v>6768</v>
      </c>
      <c r="G6551" t="s">
        <v>68</v>
      </c>
      <c r="H6551">
        <v>6</v>
      </c>
      <c r="I6551">
        <v>40.729999999999997</v>
      </c>
      <c r="J6551">
        <v>4.2000000000000003E-2</v>
      </c>
      <c r="K6551">
        <v>15.16</v>
      </c>
      <c r="L6551" t="s">
        <v>57</v>
      </c>
    </row>
    <row r="6552" spans="1:12" x14ac:dyDescent="0.3">
      <c r="A6552" t="s">
        <v>1938</v>
      </c>
      <c r="B6552" t="s">
        <v>8416</v>
      </c>
      <c r="C6552" t="s">
        <v>52</v>
      </c>
      <c r="D6552" t="s">
        <v>130</v>
      </c>
      <c r="E6552" t="s">
        <v>107</v>
      </c>
      <c r="F6552" t="s">
        <v>132</v>
      </c>
      <c r="G6552" t="s">
        <v>68</v>
      </c>
      <c r="H6552">
        <v>3</v>
      </c>
      <c r="I6552">
        <v>27.78</v>
      </c>
      <c r="J6552">
        <v>5.7000000000000002E-2</v>
      </c>
      <c r="K6552">
        <v>10.199999999999999</v>
      </c>
      <c r="L6552" t="s">
        <v>57</v>
      </c>
    </row>
    <row r="6553" spans="1:12" x14ac:dyDescent="0.3">
      <c r="A6553" t="s">
        <v>2550</v>
      </c>
      <c r="B6553" t="s">
        <v>7019</v>
      </c>
      <c r="C6553" t="s">
        <v>52</v>
      </c>
      <c r="D6553" t="s">
        <v>237</v>
      </c>
      <c r="E6553" t="s">
        <v>107</v>
      </c>
      <c r="F6553" t="s">
        <v>139</v>
      </c>
      <c r="G6553" t="s">
        <v>68</v>
      </c>
      <c r="H6553">
        <v>3</v>
      </c>
      <c r="I6553">
        <v>50.89</v>
      </c>
      <c r="J6553">
        <v>8.5999999999999993E-2</v>
      </c>
      <c r="K6553">
        <v>21.84</v>
      </c>
      <c r="L6553" t="s">
        <v>57</v>
      </c>
    </row>
    <row r="6554" spans="1:12" x14ac:dyDescent="0.3">
      <c r="A6554" t="s">
        <v>2850</v>
      </c>
      <c r="B6554" t="s">
        <v>7798</v>
      </c>
      <c r="C6554" t="s">
        <v>63</v>
      </c>
      <c r="D6554" t="s">
        <v>159</v>
      </c>
      <c r="E6554" t="s">
        <v>71</v>
      </c>
      <c r="F6554" t="s">
        <v>97</v>
      </c>
      <c r="G6554" t="s">
        <v>56</v>
      </c>
      <c r="H6554">
        <v>-5</v>
      </c>
      <c r="I6554">
        <v>67.89</v>
      </c>
      <c r="J6554">
        <v>0.28299999999999997</v>
      </c>
      <c r="K6554">
        <v>45.14</v>
      </c>
      <c r="L6554" t="s">
        <v>57</v>
      </c>
    </row>
    <row r="6555" spans="1:12" x14ac:dyDescent="0.3">
      <c r="A6555" t="s">
        <v>923</v>
      </c>
      <c r="B6555" t="s">
        <v>8589</v>
      </c>
      <c r="C6555" t="s">
        <v>63</v>
      </c>
      <c r="D6555" t="s">
        <v>251</v>
      </c>
      <c r="E6555" t="s">
        <v>54</v>
      </c>
      <c r="F6555" t="s">
        <v>55</v>
      </c>
      <c r="G6555" t="s">
        <v>56</v>
      </c>
      <c r="H6555">
        <v>9</v>
      </c>
      <c r="I6555">
        <v>16.09</v>
      </c>
      <c r="J6555">
        <v>0.16</v>
      </c>
      <c r="K6555">
        <v>10.94</v>
      </c>
      <c r="L6555" t="s">
        <v>57</v>
      </c>
    </row>
    <row r="6556" spans="1:12" x14ac:dyDescent="0.3">
      <c r="A6556" t="s">
        <v>6225</v>
      </c>
      <c r="B6556" t="s">
        <v>7909</v>
      </c>
      <c r="C6556" t="s">
        <v>63</v>
      </c>
      <c r="D6556" t="s">
        <v>137</v>
      </c>
      <c r="E6556" t="s">
        <v>71</v>
      </c>
      <c r="F6556" t="s">
        <v>126</v>
      </c>
      <c r="H6556">
        <v>1</v>
      </c>
      <c r="I6556">
        <v>264.05</v>
      </c>
      <c r="J6556">
        <v>0.21</v>
      </c>
      <c r="K6556">
        <v>205.47</v>
      </c>
      <c r="L6556" t="s">
        <v>57</v>
      </c>
    </row>
    <row r="6557" spans="1:12" x14ac:dyDescent="0.3">
      <c r="A6557" t="s">
        <v>4936</v>
      </c>
      <c r="B6557" t="s">
        <v>7661</v>
      </c>
      <c r="C6557" t="s">
        <v>63</v>
      </c>
      <c r="D6557" t="s">
        <v>165</v>
      </c>
      <c r="E6557" t="s">
        <v>60</v>
      </c>
      <c r="F6557" t="s">
        <v>99</v>
      </c>
      <c r="G6557" t="s">
        <v>68</v>
      </c>
      <c r="H6557">
        <v>-21</v>
      </c>
      <c r="I6557">
        <v>109.85</v>
      </c>
      <c r="J6557">
        <v>0.20699999999999999</v>
      </c>
      <c r="K6557">
        <v>47.67</v>
      </c>
      <c r="L6557" t="s">
        <v>57</v>
      </c>
    </row>
    <row r="6558" spans="1:12" x14ac:dyDescent="0.3">
      <c r="A6558" t="s">
        <v>6192</v>
      </c>
      <c r="B6558" t="s">
        <v>8566</v>
      </c>
      <c r="C6558" t="s">
        <v>52</v>
      </c>
      <c r="D6558" t="s">
        <v>75</v>
      </c>
      <c r="E6558" t="s">
        <v>107</v>
      </c>
      <c r="F6558" t="s">
        <v>193</v>
      </c>
      <c r="G6558" t="s">
        <v>56</v>
      </c>
      <c r="H6558">
        <v>4</v>
      </c>
      <c r="I6558">
        <v>38.58</v>
      </c>
      <c r="J6558">
        <v>0.106</v>
      </c>
      <c r="K6558">
        <v>13.38</v>
      </c>
      <c r="L6558" t="s">
        <v>57</v>
      </c>
    </row>
    <row r="6559" spans="1:12" x14ac:dyDescent="0.3">
      <c r="A6559" t="s">
        <v>940</v>
      </c>
      <c r="B6559" t="s">
        <v>7460</v>
      </c>
      <c r="C6559" t="s">
        <v>84</v>
      </c>
      <c r="D6559" t="s">
        <v>103</v>
      </c>
      <c r="E6559" t="s">
        <v>71</v>
      </c>
      <c r="F6559" t="s">
        <v>72</v>
      </c>
      <c r="G6559" t="s">
        <v>68</v>
      </c>
      <c r="H6559">
        <v>1</v>
      </c>
      <c r="I6559">
        <v>241.91</v>
      </c>
      <c r="J6559">
        <v>0.123</v>
      </c>
      <c r="K6559">
        <v>189.26</v>
      </c>
      <c r="L6559" t="s">
        <v>57</v>
      </c>
    </row>
    <row r="6560" spans="1:12" x14ac:dyDescent="0.3">
      <c r="A6560" t="s">
        <v>3065</v>
      </c>
      <c r="B6560" t="s">
        <v>7506</v>
      </c>
      <c r="C6560" t="s">
        <v>88</v>
      </c>
      <c r="D6560" t="s">
        <v>167</v>
      </c>
      <c r="E6560" t="s">
        <v>54</v>
      </c>
      <c r="F6560" t="s">
        <v>55</v>
      </c>
      <c r="G6560" t="s">
        <v>56</v>
      </c>
      <c r="H6560">
        <v>3</v>
      </c>
      <c r="I6560">
        <v>10.36</v>
      </c>
      <c r="J6560">
        <v>7.8E-2</v>
      </c>
      <c r="K6560">
        <v>7.05</v>
      </c>
      <c r="L6560" t="s">
        <v>57</v>
      </c>
    </row>
    <row r="6561" spans="1:12" x14ac:dyDescent="0.3">
      <c r="A6561" t="s">
        <v>4415</v>
      </c>
      <c r="B6561" t="s">
        <v>7548</v>
      </c>
      <c r="C6561" t="s">
        <v>52</v>
      </c>
      <c r="D6561" t="s">
        <v>113</v>
      </c>
      <c r="E6561" t="s">
        <v>107</v>
      </c>
      <c r="F6561" t="s">
        <v>148</v>
      </c>
      <c r="G6561" t="s">
        <v>56</v>
      </c>
      <c r="H6561">
        <v>4</v>
      </c>
      <c r="I6561">
        <v>36.57</v>
      </c>
      <c r="J6561">
        <v>0.14399999999999999</v>
      </c>
      <c r="K6561">
        <v>16.34</v>
      </c>
      <c r="L6561" t="s">
        <v>57</v>
      </c>
    </row>
    <row r="6562" spans="1:12" x14ac:dyDescent="0.3">
      <c r="A6562" t="s">
        <v>6533</v>
      </c>
      <c r="B6562" t="s">
        <v>6832</v>
      </c>
      <c r="C6562" t="s">
        <v>84</v>
      </c>
      <c r="D6562" t="s">
        <v>229</v>
      </c>
      <c r="E6562" t="s">
        <v>54</v>
      </c>
      <c r="F6562" t="s">
        <v>268</v>
      </c>
      <c r="G6562" t="s">
        <v>56</v>
      </c>
      <c r="H6562">
        <v>1</v>
      </c>
      <c r="I6562">
        <v>15.34</v>
      </c>
      <c r="J6562">
        <v>0.13200000000000001</v>
      </c>
      <c r="K6562">
        <v>8.58</v>
      </c>
      <c r="L6562" t="s">
        <v>57</v>
      </c>
    </row>
    <row r="6563" spans="1:12" x14ac:dyDescent="0.3">
      <c r="A6563" t="s">
        <v>3499</v>
      </c>
      <c r="B6563" t="s">
        <v>8737</v>
      </c>
      <c r="C6563" t="s">
        <v>63</v>
      </c>
      <c r="D6563" t="s">
        <v>281</v>
      </c>
      <c r="E6563" t="s">
        <v>71</v>
      </c>
      <c r="F6563" t="s">
        <v>86</v>
      </c>
      <c r="G6563" t="s">
        <v>56</v>
      </c>
      <c r="H6563">
        <v>1</v>
      </c>
      <c r="I6563">
        <v>232.52</v>
      </c>
      <c r="J6563">
        <v>0.13500000000000001</v>
      </c>
      <c r="K6563">
        <v>155.63999999999999</v>
      </c>
      <c r="L6563" t="s">
        <v>57</v>
      </c>
    </row>
    <row r="6564" spans="1:12" x14ac:dyDescent="0.3">
      <c r="A6564" t="s">
        <v>5430</v>
      </c>
      <c r="B6564" t="s">
        <v>6767</v>
      </c>
      <c r="C6564" t="s">
        <v>84</v>
      </c>
      <c r="D6564" t="s">
        <v>7939</v>
      </c>
      <c r="E6564" t="s">
        <v>107</v>
      </c>
      <c r="F6564" t="s">
        <v>132</v>
      </c>
      <c r="G6564" t="s">
        <v>68</v>
      </c>
      <c r="H6564">
        <v>1</v>
      </c>
      <c r="I6564">
        <v>51.53</v>
      </c>
      <c r="J6564">
        <v>6.2E-2</v>
      </c>
      <c r="K6564">
        <v>19.66</v>
      </c>
      <c r="L6564" t="s">
        <v>57</v>
      </c>
    </row>
    <row r="6565" spans="1:12" x14ac:dyDescent="0.3">
      <c r="A6565" t="s">
        <v>2271</v>
      </c>
      <c r="C6565" t="s">
        <v>84</v>
      </c>
      <c r="D6565" t="s">
        <v>177</v>
      </c>
      <c r="E6565" t="s">
        <v>54</v>
      </c>
      <c r="F6565" t="s">
        <v>65</v>
      </c>
      <c r="G6565" t="s">
        <v>56</v>
      </c>
      <c r="H6565">
        <v>2</v>
      </c>
      <c r="I6565">
        <v>6.42</v>
      </c>
      <c r="J6565">
        <v>2.9000000000000001E-2</v>
      </c>
      <c r="K6565">
        <v>4.1900000000000004</v>
      </c>
      <c r="L6565" t="s">
        <v>57</v>
      </c>
    </row>
    <row r="6566" spans="1:12" x14ac:dyDescent="0.3">
      <c r="A6566" t="s">
        <v>1703</v>
      </c>
      <c r="B6566" t="s">
        <v>7305</v>
      </c>
      <c r="C6566" t="s">
        <v>84</v>
      </c>
      <c r="D6566" t="s">
        <v>85</v>
      </c>
      <c r="E6566" t="s">
        <v>107</v>
      </c>
      <c r="F6566" t="s">
        <v>139</v>
      </c>
      <c r="G6566" t="s">
        <v>68</v>
      </c>
      <c r="H6566">
        <v>2</v>
      </c>
      <c r="I6566">
        <v>23.38</v>
      </c>
      <c r="J6566">
        <v>0.14699999999999999</v>
      </c>
      <c r="K6566">
        <v>9.02</v>
      </c>
      <c r="L6566" t="s">
        <v>57</v>
      </c>
    </row>
    <row r="6567" spans="1:12" x14ac:dyDescent="0.3">
      <c r="A6567" t="s">
        <v>3284</v>
      </c>
      <c r="B6567" t="s">
        <v>7022</v>
      </c>
      <c r="C6567" t="s">
        <v>84</v>
      </c>
      <c r="D6567" t="s">
        <v>144</v>
      </c>
      <c r="E6567" t="s">
        <v>93</v>
      </c>
      <c r="F6567" t="s">
        <v>141</v>
      </c>
      <c r="G6567" t="s">
        <v>56</v>
      </c>
      <c r="H6567">
        <v>3</v>
      </c>
      <c r="I6567">
        <v>31.71</v>
      </c>
      <c r="J6567">
        <v>9.8000000000000004E-2</v>
      </c>
      <c r="K6567">
        <v>11.53</v>
      </c>
      <c r="L6567" t="s">
        <v>57</v>
      </c>
    </row>
    <row r="6568" spans="1:12" x14ac:dyDescent="0.3">
      <c r="A6568" t="s">
        <v>4996</v>
      </c>
      <c r="B6568" t="s">
        <v>6918</v>
      </c>
      <c r="C6568" t="s">
        <v>6930</v>
      </c>
      <c r="D6568" t="s">
        <v>103</v>
      </c>
      <c r="E6568" t="s">
        <v>54</v>
      </c>
      <c r="F6568" t="s">
        <v>65</v>
      </c>
      <c r="G6568" t="s">
        <v>68</v>
      </c>
      <c r="H6568">
        <v>7</v>
      </c>
      <c r="I6568">
        <v>22.99</v>
      </c>
      <c r="J6568">
        <v>7.9000000000000001E-2</v>
      </c>
      <c r="K6568">
        <v>13.7</v>
      </c>
      <c r="L6568" t="s">
        <v>57</v>
      </c>
    </row>
    <row r="6569" spans="1:12" x14ac:dyDescent="0.3">
      <c r="A6569" t="s">
        <v>3028</v>
      </c>
      <c r="B6569" t="s">
        <v>7762</v>
      </c>
      <c r="C6569" t="s">
        <v>63</v>
      </c>
      <c r="D6569" t="s">
        <v>7518</v>
      </c>
      <c r="E6569" t="s">
        <v>93</v>
      </c>
      <c r="F6569" t="s">
        <v>94</v>
      </c>
      <c r="G6569" t="s">
        <v>68</v>
      </c>
      <c r="H6569">
        <v>3</v>
      </c>
      <c r="I6569">
        <v>42.69</v>
      </c>
      <c r="J6569">
        <v>0.316</v>
      </c>
      <c r="K6569">
        <v>20.27</v>
      </c>
      <c r="L6569" t="s">
        <v>57</v>
      </c>
    </row>
    <row r="6570" spans="1:12" x14ac:dyDescent="0.3">
      <c r="A6570" t="s">
        <v>1969</v>
      </c>
      <c r="B6570" t="s">
        <v>8016</v>
      </c>
      <c r="C6570" t="s">
        <v>52</v>
      </c>
      <c r="D6570" t="s">
        <v>96</v>
      </c>
      <c r="E6570" t="s">
        <v>93</v>
      </c>
      <c r="F6570" t="s">
        <v>124</v>
      </c>
      <c r="G6570" t="s">
        <v>68</v>
      </c>
      <c r="H6570">
        <v>2</v>
      </c>
      <c r="I6570">
        <v>28.43</v>
      </c>
      <c r="J6570">
        <v>0</v>
      </c>
      <c r="K6570">
        <v>13.99</v>
      </c>
      <c r="L6570" t="s">
        <v>57</v>
      </c>
    </row>
    <row r="6571" spans="1:12" x14ac:dyDescent="0.3">
      <c r="A6571" t="s">
        <v>6341</v>
      </c>
      <c r="B6571" t="s">
        <v>8738</v>
      </c>
      <c r="C6571" t="s">
        <v>88</v>
      </c>
      <c r="D6571" t="s">
        <v>167</v>
      </c>
      <c r="E6571" t="s">
        <v>107</v>
      </c>
      <c r="F6571" t="s">
        <v>132</v>
      </c>
      <c r="G6571" t="s">
        <v>56</v>
      </c>
      <c r="H6571">
        <v>5</v>
      </c>
      <c r="I6571">
        <v>36.69</v>
      </c>
      <c r="J6571">
        <v>9.4E-2</v>
      </c>
      <c r="K6571">
        <v>13.71</v>
      </c>
      <c r="L6571" t="s">
        <v>57</v>
      </c>
    </row>
    <row r="6572" spans="1:12" x14ac:dyDescent="0.3">
      <c r="A6572" t="s">
        <v>2960</v>
      </c>
      <c r="B6572" t="s">
        <v>8739</v>
      </c>
      <c r="C6572" t="s">
        <v>63</v>
      </c>
      <c r="D6572" t="s">
        <v>188</v>
      </c>
      <c r="E6572" t="s">
        <v>71</v>
      </c>
      <c r="F6572" t="s">
        <v>78</v>
      </c>
      <c r="G6572" t="s">
        <v>68</v>
      </c>
      <c r="H6572">
        <v>2</v>
      </c>
      <c r="I6572">
        <v>29.7</v>
      </c>
      <c r="J6572">
        <v>0.217</v>
      </c>
      <c r="L6572" t="s">
        <v>57</v>
      </c>
    </row>
    <row r="6573" spans="1:12" x14ac:dyDescent="0.3">
      <c r="A6573" t="s">
        <v>741</v>
      </c>
      <c r="B6573" t="s">
        <v>7504</v>
      </c>
      <c r="C6573" t="s">
        <v>52</v>
      </c>
      <c r="D6573" t="s">
        <v>70</v>
      </c>
      <c r="E6573" t="s">
        <v>60</v>
      </c>
      <c r="F6573" t="s">
        <v>61</v>
      </c>
      <c r="G6573" t="s">
        <v>56</v>
      </c>
      <c r="H6573">
        <v>5</v>
      </c>
      <c r="I6573">
        <v>104.04</v>
      </c>
      <c r="J6573">
        <v>5.8000000000000003E-2</v>
      </c>
      <c r="K6573">
        <v>54.2</v>
      </c>
      <c r="L6573" t="s">
        <v>57</v>
      </c>
    </row>
    <row r="6574" spans="1:12" x14ac:dyDescent="0.3">
      <c r="A6574" t="s">
        <v>5053</v>
      </c>
      <c r="B6574" t="s">
        <v>6890</v>
      </c>
      <c r="C6574" t="s">
        <v>84</v>
      </c>
      <c r="D6574" t="s">
        <v>144</v>
      </c>
      <c r="E6574" t="s">
        <v>54</v>
      </c>
      <c r="F6574" t="s">
        <v>114</v>
      </c>
      <c r="G6574" t="s">
        <v>68</v>
      </c>
      <c r="H6574">
        <v>7</v>
      </c>
      <c r="I6574">
        <v>15.31</v>
      </c>
      <c r="J6574">
        <v>0.12</v>
      </c>
      <c r="K6574">
        <v>8.48</v>
      </c>
      <c r="L6574" t="s">
        <v>6720</v>
      </c>
    </row>
    <row r="6575" spans="1:12" x14ac:dyDescent="0.3">
      <c r="A6575" t="s">
        <v>5329</v>
      </c>
      <c r="B6575" t="s">
        <v>6880</v>
      </c>
      <c r="C6575" t="s">
        <v>63</v>
      </c>
      <c r="D6575" t="s">
        <v>119</v>
      </c>
      <c r="E6575" t="s">
        <v>93</v>
      </c>
      <c r="F6575" t="s">
        <v>219</v>
      </c>
      <c r="G6575" t="s">
        <v>56</v>
      </c>
      <c r="H6575">
        <v>6</v>
      </c>
      <c r="I6575">
        <v>12.8</v>
      </c>
      <c r="J6575">
        <v>0.17599999999999999</v>
      </c>
      <c r="K6575">
        <v>4.7</v>
      </c>
      <c r="L6575" t="s">
        <v>57</v>
      </c>
    </row>
    <row r="6576" spans="1:12" x14ac:dyDescent="0.3">
      <c r="A6576" t="s">
        <v>1194</v>
      </c>
      <c r="B6576" t="s">
        <v>7674</v>
      </c>
      <c r="C6576" t="s">
        <v>63</v>
      </c>
      <c r="D6576" t="s">
        <v>165</v>
      </c>
      <c r="E6576" t="s">
        <v>54</v>
      </c>
      <c r="F6576" t="s">
        <v>114</v>
      </c>
      <c r="G6576" t="s">
        <v>68</v>
      </c>
      <c r="H6576">
        <v>3</v>
      </c>
      <c r="I6576">
        <v>17.68</v>
      </c>
      <c r="J6576">
        <v>0.161</v>
      </c>
      <c r="K6576">
        <v>10.07</v>
      </c>
      <c r="L6576" t="s">
        <v>57</v>
      </c>
    </row>
    <row r="6577" spans="1:12" x14ac:dyDescent="0.3">
      <c r="A6577" t="s">
        <v>4190</v>
      </c>
      <c r="B6577" t="s">
        <v>8431</v>
      </c>
      <c r="C6577" t="s">
        <v>84</v>
      </c>
      <c r="D6577" t="s">
        <v>144</v>
      </c>
      <c r="E6577" t="s">
        <v>71</v>
      </c>
      <c r="F6577" t="s">
        <v>86</v>
      </c>
      <c r="G6577" t="s">
        <v>68</v>
      </c>
      <c r="H6577">
        <v>8</v>
      </c>
      <c r="I6577">
        <v>198.73</v>
      </c>
      <c r="J6577">
        <v>7.0000000000000007E-2</v>
      </c>
      <c r="K6577">
        <v>151.97</v>
      </c>
      <c r="L6577" t="s">
        <v>57</v>
      </c>
    </row>
    <row r="6578" spans="1:12" x14ac:dyDescent="0.3">
      <c r="A6578" t="s">
        <v>5694</v>
      </c>
      <c r="B6578" t="s">
        <v>7082</v>
      </c>
      <c r="C6578" t="s">
        <v>84</v>
      </c>
      <c r="D6578" t="s">
        <v>171</v>
      </c>
      <c r="E6578" t="s">
        <v>54</v>
      </c>
      <c r="F6578" t="s">
        <v>65</v>
      </c>
      <c r="G6578" t="s">
        <v>68</v>
      </c>
      <c r="H6578">
        <v>21</v>
      </c>
      <c r="I6578">
        <v>24.28</v>
      </c>
      <c r="J6578">
        <v>7.9000000000000001E-2</v>
      </c>
      <c r="K6578">
        <v>14.27</v>
      </c>
      <c r="L6578" t="s">
        <v>57</v>
      </c>
    </row>
    <row r="6579" spans="1:12" x14ac:dyDescent="0.3">
      <c r="A6579" t="s">
        <v>4898</v>
      </c>
      <c r="B6579" t="s">
        <v>7853</v>
      </c>
      <c r="C6579" t="s">
        <v>63</v>
      </c>
      <c r="D6579" t="s">
        <v>175</v>
      </c>
      <c r="E6579" t="s">
        <v>107</v>
      </c>
      <c r="F6579" t="s">
        <v>139</v>
      </c>
      <c r="G6579" t="s">
        <v>68</v>
      </c>
      <c r="H6579">
        <v>3</v>
      </c>
      <c r="I6579">
        <v>34.56</v>
      </c>
      <c r="J6579">
        <v>0.221</v>
      </c>
      <c r="K6579">
        <v>14.82</v>
      </c>
      <c r="L6579" t="s">
        <v>57</v>
      </c>
    </row>
    <row r="6580" spans="1:12" x14ac:dyDescent="0.3">
      <c r="A6580" t="s">
        <v>6486</v>
      </c>
      <c r="B6580" t="s">
        <v>7657</v>
      </c>
      <c r="C6580" t="s">
        <v>84</v>
      </c>
      <c r="D6580" t="s">
        <v>85</v>
      </c>
      <c r="E6580" t="s">
        <v>54</v>
      </c>
      <c r="F6580" t="s">
        <v>65</v>
      </c>
      <c r="G6580" t="s">
        <v>56</v>
      </c>
      <c r="H6580">
        <v>2</v>
      </c>
      <c r="I6580">
        <v>15.07</v>
      </c>
      <c r="J6580">
        <v>5.3999999999999999E-2</v>
      </c>
      <c r="L6580" t="s">
        <v>57</v>
      </c>
    </row>
    <row r="6581" spans="1:12" x14ac:dyDescent="0.3">
      <c r="A6581" t="s">
        <v>5912</v>
      </c>
      <c r="B6581" t="s">
        <v>7996</v>
      </c>
      <c r="C6581" t="s">
        <v>6750</v>
      </c>
      <c r="D6581" t="s">
        <v>89</v>
      </c>
      <c r="E6581" t="s">
        <v>93</v>
      </c>
      <c r="F6581" t="s">
        <v>255</v>
      </c>
      <c r="G6581" t="s">
        <v>56</v>
      </c>
      <c r="H6581">
        <v>2</v>
      </c>
      <c r="I6581">
        <v>48.59</v>
      </c>
      <c r="K6581">
        <v>21.62</v>
      </c>
      <c r="L6581" t="s">
        <v>57</v>
      </c>
    </row>
    <row r="6582" spans="1:12" x14ac:dyDescent="0.3">
      <c r="A6582" t="s">
        <v>5485</v>
      </c>
      <c r="B6582" t="s">
        <v>6885</v>
      </c>
      <c r="C6582" t="s">
        <v>84</v>
      </c>
      <c r="D6582" t="s">
        <v>110</v>
      </c>
      <c r="E6582" t="s">
        <v>71</v>
      </c>
      <c r="F6582" t="s">
        <v>72</v>
      </c>
      <c r="G6582" t="s">
        <v>68</v>
      </c>
      <c r="H6582">
        <v>3</v>
      </c>
      <c r="I6582">
        <v>255.48</v>
      </c>
      <c r="J6582">
        <v>8.5000000000000006E-2</v>
      </c>
      <c r="K6582">
        <v>193.27</v>
      </c>
      <c r="L6582" t="s">
        <v>57</v>
      </c>
    </row>
    <row r="6583" spans="1:12" x14ac:dyDescent="0.3">
      <c r="A6583" t="s">
        <v>392</v>
      </c>
      <c r="B6583" t="s">
        <v>6805</v>
      </c>
      <c r="C6583" t="s">
        <v>84</v>
      </c>
      <c r="D6583" t="s">
        <v>169</v>
      </c>
      <c r="E6583" t="s">
        <v>6846</v>
      </c>
      <c r="F6583" t="s">
        <v>78</v>
      </c>
      <c r="G6583" t="s">
        <v>68</v>
      </c>
      <c r="H6583">
        <v>2</v>
      </c>
      <c r="I6583">
        <v>199.64</v>
      </c>
      <c r="J6583">
        <v>8.4000000000000005E-2</v>
      </c>
      <c r="K6583">
        <v>146.26</v>
      </c>
      <c r="L6583" t="s">
        <v>57</v>
      </c>
    </row>
    <row r="6584" spans="1:12" x14ac:dyDescent="0.3">
      <c r="A6584" t="s">
        <v>1537</v>
      </c>
      <c r="B6584" t="s">
        <v>6989</v>
      </c>
      <c r="C6584" t="s">
        <v>88</v>
      </c>
      <c r="D6584" t="s">
        <v>234</v>
      </c>
      <c r="E6584" t="s">
        <v>71</v>
      </c>
      <c r="F6584" t="s">
        <v>6737</v>
      </c>
      <c r="G6584" t="s">
        <v>56</v>
      </c>
      <c r="H6584">
        <v>3</v>
      </c>
      <c r="I6584">
        <v>277.3</v>
      </c>
      <c r="J6584">
        <v>0.112</v>
      </c>
      <c r="K6584">
        <v>218.62</v>
      </c>
      <c r="L6584" t="s">
        <v>57</v>
      </c>
    </row>
    <row r="6585" spans="1:12" x14ac:dyDescent="0.3">
      <c r="A6585" t="s">
        <v>2172</v>
      </c>
      <c r="B6585" t="s">
        <v>7791</v>
      </c>
      <c r="C6585" t="s">
        <v>84</v>
      </c>
      <c r="D6585" t="s">
        <v>225</v>
      </c>
      <c r="E6585" t="s">
        <v>107</v>
      </c>
      <c r="F6585" t="s">
        <v>139</v>
      </c>
      <c r="G6585" t="s">
        <v>56</v>
      </c>
      <c r="H6585">
        <v>1</v>
      </c>
      <c r="I6585">
        <v>42.16</v>
      </c>
      <c r="J6585">
        <v>3.7999999999999999E-2</v>
      </c>
      <c r="K6585">
        <v>15.13</v>
      </c>
      <c r="L6585" t="s">
        <v>57</v>
      </c>
    </row>
    <row r="6586" spans="1:12" x14ac:dyDescent="0.3">
      <c r="A6586" t="s">
        <v>180</v>
      </c>
      <c r="B6586" t="s">
        <v>7076</v>
      </c>
      <c r="C6586" t="s">
        <v>52</v>
      </c>
      <c r="D6586" t="s">
        <v>181</v>
      </c>
      <c r="E6586" t="s">
        <v>60</v>
      </c>
      <c r="F6586" t="s">
        <v>99</v>
      </c>
      <c r="G6586" t="s">
        <v>68</v>
      </c>
      <c r="H6586">
        <v>4</v>
      </c>
      <c r="I6586">
        <v>97.5</v>
      </c>
      <c r="J6586">
        <v>3.0000000000000001E-3</v>
      </c>
      <c r="K6586">
        <v>47.87</v>
      </c>
      <c r="L6586" t="s">
        <v>57</v>
      </c>
    </row>
    <row r="6587" spans="1:12" x14ac:dyDescent="0.3">
      <c r="A6587" t="s">
        <v>5491</v>
      </c>
      <c r="B6587" t="s">
        <v>8052</v>
      </c>
      <c r="C6587" t="s">
        <v>63</v>
      </c>
      <c r="D6587" t="s">
        <v>258</v>
      </c>
      <c r="E6587" t="s">
        <v>54</v>
      </c>
      <c r="F6587" t="s">
        <v>114</v>
      </c>
      <c r="H6587">
        <v>10</v>
      </c>
      <c r="I6587">
        <v>18.62</v>
      </c>
      <c r="J6587">
        <v>0.30299999999999999</v>
      </c>
      <c r="K6587">
        <v>10.5</v>
      </c>
      <c r="L6587" t="s">
        <v>57</v>
      </c>
    </row>
    <row r="6588" spans="1:12" x14ac:dyDescent="0.3">
      <c r="A6588" t="s">
        <v>323</v>
      </c>
      <c r="B6588" t="s">
        <v>7160</v>
      </c>
      <c r="C6588" t="s">
        <v>6741</v>
      </c>
      <c r="D6588" t="s">
        <v>101</v>
      </c>
      <c r="E6588" t="s">
        <v>6924</v>
      </c>
      <c r="F6588" t="s">
        <v>126</v>
      </c>
      <c r="G6588" t="s">
        <v>68</v>
      </c>
      <c r="H6588">
        <v>4</v>
      </c>
      <c r="I6588">
        <v>207.03</v>
      </c>
      <c r="J6588">
        <v>0.16400000000000001</v>
      </c>
      <c r="K6588">
        <v>149.65</v>
      </c>
      <c r="L6588" t="s">
        <v>57</v>
      </c>
    </row>
    <row r="6589" spans="1:12" x14ac:dyDescent="0.3">
      <c r="A6589" t="s">
        <v>599</v>
      </c>
      <c r="B6589" t="s">
        <v>7952</v>
      </c>
      <c r="C6589" t="s">
        <v>88</v>
      </c>
      <c r="D6589" t="s">
        <v>429</v>
      </c>
      <c r="E6589" t="s">
        <v>54</v>
      </c>
      <c r="F6589" t="s">
        <v>268</v>
      </c>
      <c r="G6589" t="s">
        <v>56</v>
      </c>
      <c r="H6589">
        <v>4</v>
      </c>
      <c r="I6589">
        <v>17.28</v>
      </c>
      <c r="J6589">
        <v>8.6999999999999994E-2</v>
      </c>
      <c r="K6589">
        <v>9.9600000000000009</v>
      </c>
      <c r="L6589" t="s">
        <v>104</v>
      </c>
    </row>
    <row r="6590" spans="1:12" x14ac:dyDescent="0.3">
      <c r="A6590" t="s">
        <v>4231</v>
      </c>
      <c r="B6590" t="s">
        <v>7092</v>
      </c>
      <c r="C6590" t="s">
        <v>52</v>
      </c>
      <c r="D6590" t="s">
        <v>96</v>
      </c>
      <c r="E6590" t="s">
        <v>93</v>
      </c>
      <c r="F6590" t="s">
        <v>141</v>
      </c>
      <c r="G6590" t="s">
        <v>68</v>
      </c>
      <c r="H6590">
        <v>9</v>
      </c>
      <c r="I6590">
        <v>41.68</v>
      </c>
      <c r="J6590">
        <v>8.5999999999999993E-2</v>
      </c>
      <c r="K6590">
        <v>20.29</v>
      </c>
      <c r="L6590" t="s">
        <v>57</v>
      </c>
    </row>
    <row r="6591" spans="1:12" x14ac:dyDescent="0.3">
      <c r="A6591" t="s">
        <v>173</v>
      </c>
      <c r="B6591" t="s">
        <v>8740</v>
      </c>
      <c r="C6591" t="s">
        <v>63</v>
      </c>
      <c r="D6591" t="s">
        <v>165</v>
      </c>
      <c r="E6591" t="s">
        <v>71</v>
      </c>
      <c r="F6591" t="s">
        <v>126</v>
      </c>
      <c r="G6591" t="s">
        <v>56</v>
      </c>
      <c r="H6591">
        <v>2</v>
      </c>
      <c r="I6591">
        <v>279.52999999999997</v>
      </c>
      <c r="J6591">
        <v>0.247</v>
      </c>
      <c r="K6591">
        <v>204.27</v>
      </c>
      <c r="L6591" t="s">
        <v>57</v>
      </c>
    </row>
    <row r="6592" spans="1:12" x14ac:dyDescent="0.3">
      <c r="A6592" t="s">
        <v>3607</v>
      </c>
      <c r="B6592" t="s">
        <v>7416</v>
      </c>
      <c r="C6592" t="s">
        <v>84</v>
      </c>
      <c r="D6592" t="s">
        <v>225</v>
      </c>
      <c r="E6592" t="s">
        <v>6996</v>
      </c>
      <c r="F6592" t="s">
        <v>219</v>
      </c>
      <c r="G6592" t="s">
        <v>56</v>
      </c>
      <c r="H6592">
        <v>4</v>
      </c>
      <c r="I6592">
        <v>82.31</v>
      </c>
      <c r="J6592">
        <v>5.1999999999999998E-2</v>
      </c>
      <c r="K6592">
        <v>29.04</v>
      </c>
      <c r="L6592" t="s">
        <v>57</v>
      </c>
    </row>
    <row r="6593" spans="1:12" x14ac:dyDescent="0.3">
      <c r="A6593" t="s">
        <v>6218</v>
      </c>
      <c r="B6593" t="s">
        <v>7472</v>
      </c>
      <c r="C6593" t="s">
        <v>88</v>
      </c>
      <c r="D6593" t="s">
        <v>92</v>
      </c>
      <c r="E6593" t="s">
        <v>93</v>
      </c>
      <c r="F6593" t="s">
        <v>255</v>
      </c>
      <c r="G6593" t="s">
        <v>68</v>
      </c>
      <c r="H6593">
        <v>6</v>
      </c>
      <c r="I6593">
        <v>14.83</v>
      </c>
      <c r="J6593">
        <v>0.13300000000000001</v>
      </c>
      <c r="K6593">
        <v>5.99</v>
      </c>
    </row>
    <row r="6594" spans="1:12" x14ac:dyDescent="0.3">
      <c r="A6594" t="s">
        <v>5338</v>
      </c>
      <c r="B6594" t="s">
        <v>7015</v>
      </c>
      <c r="C6594" t="s">
        <v>63</v>
      </c>
      <c r="D6594" t="s">
        <v>165</v>
      </c>
      <c r="E6594" t="s">
        <v>54</v>
      </c>
      <c r="F6594" t="s">
        <v>65</v>
      </c>
      <c r="G6594" t="s">
        <v>68</v>
      </c>
      <c r="H6594">
        <v>4</v>
      </c>
      <c r="I6594">
        <v>6.93</v>
      </c>
      <c r="J6594">
        <v>0.21</v>
      </c>
      <c r="K6594">
        <v>4.0199999999999996</v>
      </c>
      <c r="L6594" t="s">
        <v>57</v>
      </c>
    </row>
    <row r="6595" spans="1:12" x14ac:dyDescent="0.3">
      <c r="A6595" t="s">
        <v>1918</v>
      </c>
      <c r="B6595" t="s">
        <v>7109</v>
      </c>
      <c r="C6595" t="s">
        <v>88</v>
      </c>
      <c r="D6595" t="s">
        <v>206</v>
      </c>
      <c r="E6595" t="s">
        <v>93</v>
      </c>
      <c r="F6595" t="s">
        <v>255</v>
      </c>
      <c r="G6595" t="s">
        <v>56</v>
      </c>
      <c r="H6595">
        <v>5</v>
      </c>
      <c r="I6595">
        <v>72.5</v>
      </c>
      <c r="J6595">
        <v>0.13100000000000001</v>
      </c>
      <c r="K6595">
        <v>29.62</v>
      </c>
      <c r="L6595" t="s">
        <v>6720</v>
      </c>
    </row>
    <row r="6596" spans="1:12" x14ac:dyDescent="0.3">
      <c r="A6596" t="s">
        <v>1887</v>
      </c>
      <c r="B6596" t="s">
        <v>6861</v>
      </c>
      <c r="C6596" t="s">
        <v>63</v>
      </c>
      <c r="D6596" t="s">
        <v>188</v>
      </c>
      <c r="E6596" t="s">
        <v>54</v>
      </c>
      <c r="F6596" t="s">
        <v>268</v>
      </c>
      <c r="G6596" t="s">
        <v>56</v>
      </c>
      <c r="H6596">
        <v>1</v>
      </c>
      <c r="I6596">
        <v>8.66</v>
      </c>
      <c r="J6596">
        <v>0.11799999999999999</v>
      </c>
      <c r="K6596">
        <v>5.0599999999999996</v>
      </c>
      <c r="L6596" t="s">
        <v>57</v>
      </c>
    </row>
    <row r="6597" spans="1:12" x14ac:dyDescent="0.3">
      <c r="A6597" t="s">
        <v>3390</v>
      </c>
      <c r="B6597" t="s">
        <v>8174</v>
      </c>
      <c r="C6597" t="s">
        <v>88</v>
      </c>
      <c r="D6597" t="s">
        <v>270</v>
      </c>
      <c r="E6597" t="s">
        <v>71</v>
      </c>
      <c r="F6597" t="s">
        <v>97</v>
      </c>
      <c r="G6597" t="s">
        <v>56</v>
      </c>
      <c r="H6597">
        <v>2</v>
      </c>
      <c r="I6597">
        <v>186.65</v>
      </c>
      <c r="J6597">
        <v>4.2999999999999997E-2</v>
      </c>
      <c r="K6597">
        <v>146.30000000000001</v>
      </c>
      <c r="L6597" t="s">
        <v>57</v>
      </c>
    </row>
    <row r="6598" spans="1:12" x14ac:dyDescent="0.3">
      <c r="A6598" t="s">
        <v>5455</v>
      </c>
      <c r="B6598" t="s">
        <v>6733</v>
      </c>
      <c r="C6598" t="s">
        <v>52</v>
      </c>
      <c r="D6598" t="s">
        <v>216</v>
      </c>
      <c r="E6598" t="s">
        <v>7039</v>
      </c>
      <c r="F6598" t="s">
        <v>65</v>
      </c>
      <c r="G6598" t="s">
        <v>68</v>
      </c>
      <c r="H6598">
        <v>3</v>
      </c>
      <c r="I6598">
        <v>9.08</v>
      </c>
      <c r="J6598">
        <v>0.15</v>
      </c>
      <c r="K6598">
        <v>6.13</v>
      </c>
      <c r="L6598" t="s">
        <v>57</v>
      </c>
    </row>
    <row r="6599" spans="1:12" x14ac:dyDescent="0.3">
      <c r="A6599" t="s">
        <v>4887</v>
      </c>
      <c r="C6599" t="s">
        <v>6750</v>
      </c>
      <c r="D6599" t="s">
        <v>162</v>
      </c>
      <c r="E6599" t="s">
        <v>60</v>
      </c>
      <c r="F6599" t="s">
        <v>90</v>
      </c>
      <c r="G6599" t="s">
        <v>56</v>
      </c>
      <c r="H6599">
        <v>5</v>
      </c>
      <c r="I6599">
        <v>76.63</v>
      </c>
      <c r="J6599">
        <v>9.2999999999999999E-2</v>
      </c>
      <c r="K6599">
        <v>36.69</v>
      </c>
      <c r="L6599" t="s">
        <v>57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BB4DCA-1D27-42C0-929A-1CD1AC5E1B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Read Me</vt:lpstr>
      <vt:lpstr>Cleaned Data</vt:lpstr>
      <vt:lpstr>KPI_Definitions</vt:lpstr>
      <vt:lpstr>Insight_Workings</vt:lpstr>
      <vt:lpstr>Pivot_MarginByRegionCat</vt:lpstr>
      <vt:lpstr>Pivot_DiscountByRegionCat</vt:lpstr>
      <vt:lpstr>	Pivot_MonthlyTrend</vt:lpstr>
      <vt:lpstr>Forecast_Data</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ViChuuu! 🕸️</cp:lastModifiedBy>
  <cp:revision/>
  <dcterms:created xsi:type="dcterms:W3CDTF">2026-07-25T00:29:06Z</dcterms:created>
  <dcterms:modified xsi:type="dcterms:W3CDTF">2026-09-30T01:28:57Z</dcterms:modified>
  <cp:category/>
  <cp:contentStatus/>
</cp:coreProperties>
</file>